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5" yWindow="-15" windowWidth="8640" windowHeight="9525" tabRatio="806" firstSheet="7" activeTab="12"/>
  </bookViews>
  <sheets>
    <sheet name="note" sheetId="31" r:id="rId1"/>
    <sheet name="SPI" sheetId="20" r:id="rId2"/>
    <sheet name="SaldoAnno1" sheetId="6" r:id="rId3"/>
    <sheet name="SaldoAnno2" sheetId="7" r:id="rId4"/>
    <sheet name="SaldoAnno3" sheetId="33" r:id="rId5"/>
    <sheet name="SaldoAnno4" sheetId="19" r:id="rId6"/>
    <sheet name="SaldoAnno5" sheetId="25" r:id="rId7"/>
    <sheet name="SaldoAnno6" sheetId="26" r:id="rId8"/>
    <sheet name="RiepilogoGen" sheetId="17" r:id="rId9"/>
    <sheet name="Riep StPatrim" sheetId="15" r:id="rId10"/>
    <sheet name="Riep ContEcon" sheetId="16" r:id="rId11"/>
    <sheet name="Stato Patrimoniale" sheetId="1" r:id="rId12"/>
    <sheet name="Conto Economico" sheetId="2" r:id="rId13"/>
  </sheets>
  <definedNames>
    <definedName name="_xlnm._FilterDatabase" localSheetId="12" hidden="1">'Conto Economico'!$A$6:$Q$152</definedName>
    <definedName name="_xlnm._FilterDatabase" localSheetId="10" hidden="1">'Riep ContEcon'!$A$8:$I$463</definedName>
    <definedName name="_xlnm._FilterDatabase" localSheetId="9" hidden="1">'Riep StPatrim'!$A$4:$H$475</definedName>
    <definedName name="_xlnm._FilterDatabase" localSheetId="11" hidden="1">'Stato Patrimoniale'!$A$8:$R$159</definedName>
    <definedName name="_xlnm.Print_Area" localSheetId="12">'Conto Economico'!$C$1:$O$128</definedName>
    <definedName name="_xlnm.Print_Area" localSheetId="10">'Riep ContEcon'!$C$1:$I$463</definedName>
    <definedName name="_xlnm.Print_Area" localSheetId="9">'Riep StPatrim'!$E$1:$K$473</definedName>
    <definedName name="_xlnm.Print_Area" localSheetId="11">'Stato Patrimoniale'!$D$1:$P$167</definedName>
    <definedName name="Print_Area" localSheetId="12">'Conto Economico'!$A$1:$I$128</definedName>
    <definedName name="Print_Area" localSheetId="10">'Riep ContEcon'!$A$1:$I$465</definedName>
    <definedName name="Print_Area" localSheetId="9">'Riep StPatrim'!$A$1:$K$474</definedName>
    <definedName name="Print_Area" localSheetId="11">'Stato Patrimoniale'!$A$1:$J$167</definedName>
    <definedName name="Print_Titles" localSheetId="12">'Conto Economico'!$8:$8</definedName>
    <definedName name="Print_Titles" localSheetId="10">'Riep ContEcon'!$8:$8</definedName>
    <definedName name="Print_Titles" localSheetId="9">'Riep StPatrim'!$8:$8</definedName>
    <definedName name="Print_Titles" localSheetId="11">'Stato Patrimoniale'!$D:$D,'Stato Patrimoniale'!$8:$8</definedName>
    <definedName name="_xlnm.Print_Titles" localSheetId="12">'Conto Economico'!$8:$8</definedName>
    <definedName name="_xlnm.Print_Titles" localSheetId="10">'Riep ContEcon'!$8:$8</definedName>
    <definedName name="_xlnm.Print_Titles" localSheetId="9">'Riep StPatrim'!$8:$8</definedName>
    <definedName name="_xlnm.Print_Titles" localSheetId="11">'Stato Patrimoniale'!$8:$8</definedName>
  </definedNames>
  <calcPr calcId="125725"/>
</workbook>
</file>

<file path=xl/calcChain.xml><?xml version="1.0" encoding="utf-8"?>
<calcChain xmlns="http://schemas.openxmlformats.org/spreadsheetml/2006/main">
  <c r="J450" i="15"/>
  <c r="D188" l="1"/>
  <c r="C188"/>
  <c r="AC114" i="17"/>
  <c r="AB114"/>
  <c r="AA114"/>
  <c r="Z114"/>
  <c r="Y114"/>
  <c r="X114"/>
  <c r="W114"/>
  <c r="V114"/>
  <c r="U114"/>
  <c r="T114"/>
  <c r="S114"/>
  <c r="R114"/>
  <c r="Q114"/>
  <c r="P114"/>
  <c r="N114"/>
  <c r="M114"/>
  <c r="D371" i="15"/>
  <c r="C371"/>
  <c r="D443"/>
  <c r="C443"/>
  <c r="AC286" i="17"/>
  <c r="AB286"/>
  <c r="AA286"/>
  <c r="Z286"/>
  <c r="Y286"/>
  <c r="X286"/>
  <c r="W286"/>
  <c r="V286"/>
  <c r="U286"/>
  <c r="H443" i="15" s="1"/>
  <c r="T286" i="17"/>
  <c r="S286"/>
  <c r="R286"/>
  <c r="Q286"/>
  <c r="P286"/>
  <c r="N286"/>
  <c r="M286"/>
  <c r="B163" i="16"/>
  <c r="A163"/>
  <c r="AD408" i="17"/>
  <c r="I163" i="16" s="1"/>
  <c r="AC408" i="17"/>
  <c r="AB408"/>
  <c r="AA408"/>
  <c r="Z408"/>
  <c r="Y408"/>
  <c r="X408"/>
  <c r="W408"/>
  <c r="V408"/>
  <c r="U408"/>
  <c r="T408"/>
  <c r="S408"/>
  <c r="R408"/>
  <c r="Q408"/>
  <c r="P408"/>
  <c r="N408"/>
  <c r="M408"/>
  <c r="B140" i="16"/>
  <c r="A140"/>
  <c r="B122"/>
  <c r="A122"/>
  <c r="AD387" i="17"/>
  <c r="AC387"/>
  <c r="AB387"/>
  <c r="AA387"/>
  <c r="Z387"/>
  <c r="Y387"/>
  <c r="X387"/>
  <c r="W387"/>
  <c r="V387"/>
  <c r="U387"/>
  <c r="T387"/>
  <c r="S387"/>
  <c r="R387"/>
  <c r="Q387"/>
  <c r="P387"/>
  <c r="O387"/>
  <c r="D140" i="16" s="1"/>
  <c r="N387" i="17"/>
  <c r="M387"/>
  <c r="AD370"/>
  <c r="AC370"/>
  <c r="AB370"/>
  <c r="AA370"/>
  <c r="Z370"/>
  <c r="Y370"/>
  <c r="X370"/>
  <c r="W370"/>
  <c r="V370"/>
  <c r="U370"/>
  <c r="T370"/>
  <c r="S370"/>
  <c r="R370"/>
  <c r="Q370"/>
  <c r="P370"/>
  <c r="N370"/>
  <c r="M370"/>
  <c r="G997" i="25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D421" i="15"/>
  <c r="C421"/>
  <c r="D187"/>
  <c r="C187"/>
  <c r="D212"/>
  <c r="C212"/>
  <c r="D211"/>
  <c r="C211"/>
  <c r="D209"/>
  <c r="C209"/>
  <c r="D237"/>
  <c r="C237"/>
  <c r="AC265" i="17"/>
  <c r="AB265"/>
  <c r="AA265"/>
  <c r="Z265"/>
  <c r="Y265"/>
  <c r="X265"/>
  <c r="W265"/>
  <c r="V265"/>
  <c r="U265"/>
  <c r="T265"/>
  <c r="S265"/>
  <c r="R265"/>
  <c r="Q265"/>
  <c r="P265"/>
  <c r="O265"/>
  <c r="N265"/>
  <c r="M265"/>
  <c r="AC113"/>
  <c r="AB113"/>
  <c r="AA113"/>
  <c r="Z113"/>
  <c r="Y113"/>
  <c r="X113"/>
  <c r="W113"/>
  <c r="V113"/>
  <c r="U113"/>
  <c r="T113"/>
  <c r="S113"/>
  <c r="R113"/>
  <c r="Q113"/>
  <c r="P113"/>
  <c r="O113"/>
  <c r="F187" i="15" s="1"/>
  <c r="N113" i="17"/>
  <c r="M113"/>
  <c r="AC129"/>
  <c r="AB129"/>
  <c r="AA129"/>
  <c r="Z129"/>
  <c r="Y129"/>
  <c r="X129"/>
  <c r="W129"/>
  <c r="V129"/>
  <c r="U129"/>
  <c r="T129"/>
  <c r="S129"/>
  <c r="R129"/>
  <c r="Q129"/>
  <c r="P129"/>
  <c r="O129"/>
  <c r="F212" i="15" s="1"/>
  <c r="N129" i="17"/>
  <c r="M129"/>
  <c r="AC128"/>
  <c r="AB128"/>
  <c r="AA128"/>
  <c r="J211" i="15" s="1"/>
  <c r="Z128" i="17"/>
  <c r="Y128"/>
  <c r="X128"/>
  <c r="W128"/>
  <c r="V128"/>
  <c r="U128"/>
  <c r="T128"/>
  <c r="S128"/>
  <c r="R128"/>
  <c r="Q128"/>
  <c r="P128"/>
  <c r="O128"/>
  <c r="N128"/>
  <c r="M128"/>
  <c r="AC126"/>
  <c r="AB126"/>
  <c r="AA126"/>
  <c r="Z126"/>
  <c r="Y126"/>
  <c r="X126"/>
  <c r="W126"/>
  <c r="V126"/>
  <c r="U126"/>
  <c r="T126"/>
  <c r="S126"/>
  <c r="R126"/>
  <c r="Q126"/>
  <c r="P126"/>
  <c r="O126"/>
  <c r="F209" i="15" s="1"/>
  <c r="N126" i="17"/>
  <c r="M126"/>
  <c r="AC149"/>
  <c r="AB149"/>
  <c r="AA149"/>
  <c r="J237" i="15" s="1"/>
  <c r="Z149" i="17"/>
  <c r="Y149"/>
  <c r="X149"/>
  <c r="W149"/>
  <c r="V149"/>
  <c r="U149"/>
  <c r="T149"/>
  <c r="S149"/>
  <c r="R149"/>
  <c r="Q149"/>
  <c r="P149"/>
  <c r="O149"/>
  <c r="F237" i="15" s="1"/>
  <c r="N149" i="17"/>
  <c r="M149"/>
  <c r="D381" i="15"/>
  <c r="C381"/>
  <c r="AC231" i="17"/>
  <c r="AB231"/>
  <c r="AA231"/>
  <c r="Z231"/>
  <c r="Y231"/>
  <c r="X231"/>
  <c r="W231"/>
  <c r="V231"/>
  <c r="U231"/>
  <c r="T231"/>
  <c r="S231"/>
  <c r="R231"/>
  <c r="Q231"/>
  <c r="P231"/>
  <c r="N231"/>
  <c r="M231"/>
  <c r="D380" i="15"/>
  <c r="C380"/>
  <c r="AC230" i="17"/>
  <c r="AB230"/>
  <c r="AA230"/>
  <c r="Z230"/>
  <c r="Y230"/>
  <c r="W230"/>
  <c r="V230"/>
  <c r="U230"/>
  <c r="T230"/>
  <c r="S230"/>
  <c r="Q230"/>
  <c r="P230"/>
  <c r="O230"/>
  <c r="N230"/>
  <c r="M230"/>
  <c r="D182" i="15"/>
  <c r="C182"/>
  <c r="AD108" i="17"/>
  <c r="AC108"/>
  <c r="AB108"/>
  <c r="AA108"/>
  <c r="J182" i="15" s="1"/>
  <c r="Z108" i="17"/>
  <c r="Y108"/>
  <c r="X108"/>
  <c r="W108"/>
  <c r="V108"/>
  <c r="U108"/>
  <c r="T108"/>
  <c r="S108"/>
  <c r="R108"/>
  <c r="Q108"/>
  <c r="P108"/>
  <c r="O108"/>
  <c r="F182" i="15" s="1"/>
  <c r="N108" i="17"/>
  <c r="M108"/>
  <c r="G3764" i="19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E434"/>
  <c r="G434"/>
  <c r="G433"/>
  <c r="G432"/>
  <c r="G431"/>
  <c r="G430"/>
  <c r="D429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X230" i="17" s="1"/>
  <c r="G160" i="19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E136"/>
  <c r="G136"/>
  <c r="D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D442" i="15"/>
  <c r="C442"/>
  <c r="AC285" i="17"/>
  <c r="AB285"/>
  <c r="AA285"/>
  <c r="Z285"/>
  <c r="Y285"/>
  <c r="X285"/>
  <c r="W285"/>
  <c r="V285"/>
  <c r="U285"/>
  <c r="T285"/>
  <c r="S285"/>
  <c r="R285"/>
  <c r="Q285"/>
  <c r="P285"/>
  <c r="N285"/>
  <c r="M285"/>
  <c r="B72" i="16"/>
  <c r="A72"/>
  <c r="AC339" i="17"/>
  <c r="AB339"/>
  <c r="AA339"/>
  <c r="Z339"/>
  <c r="Y339"/>
  <c r="X339"/>
  <c r="W339"/>
  <c r="V339"/>
  <c r="U339"/>
  <c r="T339"/>
  <c r="S339"/>
  <c r="R339"/>
  <c r="Q339"/>
  <c r="P339"/>
  <c r="N339"/>
  <c r="M339"/>
  <c r="B19" i="16"/>
  <c r="A19"/>
  <c r="B18"/>
  <c r="A18"/>
  <c r="B17"/>
  <c r="A17"/>
  <c r="AC295" i="17"/>
  <c r="AB295"/>
  <c r="AA295"/>
  <c r="Z295"/>
  <c r="Y295"/>
  <c r="X295"/>
  <c r="W295"/>
  <c r="V295"/>
  <c r="U295"/>
  <c r="T295"/>
  <c r="S295"/>
  <c r="R295"/>
  <c r="Q295"/>
  <c r="P295"/>
  <c r="N295"/>
  <c r="M295"/>
  <c r="AD294"/>
  <c r="I17" i="16" s="1"/>
  <c r="AC294" i="17"/>
  <c r="AB294"/>
  <c r="AA294"/>
  <c r="Z294"/>
  <c r="Y294"/>
  <c r="X294"/>
  <c r="W294"/>
  <c r="V294"/>
  <c r="U294"/>
  <c r="T294"/>
  <c r="S294"/>
  <c r="R294"/>
  <c r="Q294"/>
  <c r="P294"/>
  <c r="O294"/>
  <c r="D17" i="16" s="1"/>
  <c r="N294" i="17"/>
  <c r="M294"/>
  <c r="AC296"/>
  <c r="AB296"/>
  <c r="AA296"/>
  <c r="Z296"/>
  <c r="Y296"/>
  <c r="X296"/>
  <c r="W296"/>
  <c r="V296"/>
  <c r="U296"/>
  <c r="T296"/>
  <c r="S296"/>
  <c r="R296"/>
  <c r="Q296"/>
  <c r="P296"/>
  <c r="N296"/>
  <c r="M296"/>
  <c r="B350" i="16"/>
  <c r="A350"/>
  <c r="AD566" i="17"/>
  <c r="I350" i="16" s="1"/>
  <c r="AC566" i="17"/>
  <c r="AB566"/>
  <c r="AA566"/>
  <c r="Z566"/>
  <c r="Y566"/>
  <c r="X566"/>
  <c r="W566"/>
  <c r="V566"/>
  <c r="U566"/>
  <c r="T566"/>
  <c r="S566"/>
  <c r="R566"/>
  <c r="Q566"/>
  <c r="P566"/>
  <c r="O566"/>
  <c r="D350" i="16" s="1"/>
  <c r="N566" i="17"/>
  <c r="M566"/>
  <c r="D354" i="15"/>
  <c r="C354"/>
  <c r="AC217" i="17"/>
  <c r="AB217"/>
  <c r="AA217"/>
  <c r="Z217"/>
  <c r="Y217"/>
  <c r="X217"/>
  <c r="W217"/>
  <c r="V217"/>
  <c r="U217"/>
  <c r="T217"/>
  <c r="S217"/>
  <c r="R217"/>
  <c r="Q217"/>
  <c r="P217"/>
  <c r="N217"/>
  <c r="M217"/>
  <c r="B39" i="16"/>
  <c r="A39"/>
  <c r="B38"/>
  <c r="A38"/>
  <c r="B37"/>
  <c r="A37"/>
  <c r="AC314" i="17"/>
  <c r="AB314"/>
  <c r="AA314"/>
  <c r="Z314"/>
  <c r="Y314"/>
  <c r="X314"/>
  <c r="W314"/>
  <c r="V314"/>
  <c r="U314"/>
  <c r="T314"/>
  <c r="S314"/>
  <c r="R314"/>
  <c r="Q314"/>
  <c r="P314"/>
  <c r="O314"/>
  <c r="D39" i="16" s="1"/>
  <c r="N314" i="17"/>
  <c r="M314"/>
  <c r="AC313"/>
  <c r="AB313"/>
  <c r="AA313"/>
  <c r="Z313"/>
  <c r="Y313"/>
  <c r="X313"/>
  <c r="W313"/>
  <c r="V313"/>
  <c r="U313"/>
  <c r="T313"/>
  <c r="S313"/>
  <c r="R313"/>
  <c r="Q313"/>
  <c r="P313"/>
  <c r="N313"/>
  <c r="M313"/>
  <c r="AC312"/>
  <c r="AB312"/>
  <c r="AA312"/>
  <c r="Z312"/>
  <c r="Y312"/>
  <c r="X312"/>
  <c r="W312"/>
  <c r="V312"/>
  <c r="U312"/>
  <c r="T312"/>
  <c r="S312"/>
  <c r="R312"/>
  <c r="Q312"/>
  <c r="P312"/>
  <c r="O312"/>
  <c r="D37" i="16" s="1"/>
  <c r="N312" i="17"/>
  <c r="M312"/>
  <c r="B162" i="16"/>
  <c r="A162"/>
  <c r="B161"/>
  <c r="A161"/>
  <c r="B160"/>
  <c r="A160"/>
  <c r="B159"/>
  <c r="A159"/>
  <c r="B158"/>
  <c r="A158"/>
  <c r="AC407" i="17"/>
  <c r="AB407"/>
  <c r="AA407"/>
  <c r="Z407"/>
  <c r="Y407"/>
  <c r="X407"/>
  <c r="W407"/>
  <c r="V407"/>
  <c r="U407"/>
  <c r="T407"/>
  <c r="S407"/>
  <c r="R407"/>
  <c r="Q407"/>
  <c r="P407"/>
  <c r="O407"/>
  <c r="D162" i="16" s="1"/>
  <c r="N407" i="17"/>
  <c r="M407"/>
  <c r="AC406"/>
  <c r="AB406"/>
  <c r="AA406"/>
  <c r="Z406"/>
  <c r="Y406"/>
  <c r="X406"/>
  <c r="W406"/>
  <c r="V406"/>
  <c r="U406"/>
  <c r="T406"/>
  <c r="S406"/>
  <c r="R406"/>
  <c r="Q406"/>
  <c r="P406"/>
  <c r="O406"/>
  <c r="D161" i="16" s="1"/>
  <c r="N406" i="17"/>
  <c r="M406"/>
  <c r="AC405"/>
  <c r="AB405"/>
  <c r="AA405"/>
  <c r="Z405"/>
  <c r="Y405"/>
  <c r="X405"/>
  <c r="W405"/>
  <c r="V405"/>
  <c r="U405"/>
  <c r="T405"/>
  <c r="S405"/>
  <c r="R405"/>
  <c r="Q405"/>
  <c r="P405"/>
  <c r="O405"/>
  <c r="D160" i="16" s="1"/>
  <c r="N405" i="17"/>
  <c r="M405"/>
  <c r="AC404"/>
  <c r="AB404"/>
  <c r="AA404"/>
  <c r="Z404"/>
  <c r="Y404"/>
  <c r="X404"/>
  <c r="W404"/>
  <c r="V404"/>
  <c r="U404"/>
  <c r="T404"/>
  <c r="S404"/>
  <c r="R404"/>
  <c r="Q404"/>
  <c r="P404"/>
  <c r="O404"/>
  <c r="D159" i="16" s="1"/>
  <c r="N404" i="17"/>
  <c r="M404"/>
  <c r="AD403"/>
  <c r="I158" i="16" s="1"/>
  <c r="AC403" i="17"/>
  <c r="AB403"/>
  <c r="AA403"/>
  <c r="Z403"/>
  <c r="Y403"/>
  <c r="X403"/>
  <c r="W403"/>
  <c r="V403"/>
  <c r="U403"/>
  <c r="T403"/>
  <c r="S403"/>
  <c r="R403"/>
  <c r="Q403"/>
  <c r="P403"/>
  <c r="O403"/>
  <c r="D158" i="16" s="1"/>
  <c r="N403" i="17"/>
  <c r="M403"/>
  <c r="D398" i="15"/>
  <c r="C398"/>
  <c r="AC245" i="17"/>
  <c r="AB245"/>
  <c r="AA245"/>
  <c r="Z245"/>
  <c r="Y245"/>
  <c r="X245"/>
  <c r="W245"/>
  <c r="V245"/>
  <c r="U245"/>
  <c r="T245"/>
  <c r="S245"/>
  <c r="R245"/>
  <c r="Q245"/>
  <c r="P245"/>
  <c r="N245"/>
  <c r="M245"/>
  <c r="D189" i="15"/>
  <c r="C189"/>
  <c r="AC115" i="17"/>
  <c r="AB115"/>
  <c r="AA115"/>
  <c r="Z115"/>
  <c r="Y115"/>
  <c r="X115"/>
  <c r="W115"/>
  <c r="V115"/>
  <c r="U115"/>
  <c r="T115"/>
  <c r="S115"/>
  <c r="R115"/>
  <c r="Q115"/>
  <c r="P115"/>
  <c r="O115"/>
  <c r="N115"/>
  <c r="M115"/>
  <c r="D193" i="15"/>
  <c r="C193"/>
  <c r="D192"/>
  <c r="C192"/>
  <c r="D191"/>
  <c r="C191"/>
  <c r="AC119" i="17"/>
  <c r="AB119"/>
  <c r="AA119"/>
  <c r="Z119"/>
  <c r="Y119"/>
  <c r="X119"/>
  <c r="W119"/>
  <c r="V119"/>
  <c r="U119"/>
  <c r="T119"/>
  <c r="S119"/>
  <c r="R119"/>
  <c r="Q119"/>
  <c r="P119"/>
  <c r="O119"/>
  <c r="N119"/>
  <c r="M119"/>
  <c r="AC118"/>
  <c r="AB118"/>
  <c r="AA118"/>
  <c r="Z118"/>
  <c r="Y118"/>
  <c r="X118"/>
  <c r="W118"/>
  <c r="V118"/>
  <c r="U118"/>
  <c r="T118"/>
  <c r="S118"/>
  <c r="R118"/>
  <c r="Q118"/>
  <c r="P118"/>
  <c r="O118"/>
  <c r="N118"/>
  <c r="M118"/>
  <c r="AC117"/>
  <c r="AB117"/>
  <c r="AA117"/>
  <c r="Z117"/>
  <c r="Y117"/>
  <c r="X117"/>
  <c r="W117"/>
  <c r="V117"/>
  <c r="U117"/>
  <c r="T117"/>
  <c r="S117"/>
  <c r="R117"/>
  <c r="Q117"/>
  <c r="P117"/>
  <c r="O117"/>
  <c r="N117"/>
  <c r="M117"/>
  <c r="D236" i="15"/>
  <c r="C236"/>
  <c r="AD148" i="17"/>
  <c r="K236" i="15" s="1"/>
  <c r="AC148" i="17"/>
  <c r="AB148"/>
  <c r="AA148"/>
  <c r="Z148"/>
  <c r="Y148"/>
  <c r="X148"/>
  <c r="W148"/>
  <c r="V148"/>
  <c r="U148"/>
  <c r="T148"/>
  <c r="S148"/>
  <c r="R148"/>
  <c r="Q148"/>
  <c r="P148"/>
  <c r="O148"/>
  <c r="N148"/>
  <c r="M148"/>
  <c r="AC402"/>
  <c r="AB402"/>
  <c r="AA402"/>
  <c r="Z402"/>
  <c r="Y402"/>
  <c r="X402"/>
  <c r="W402"/>
  <c r="V402"/>
  <c r="U402"/>
  <c r="T402"/>
  <c r="S402"/>
  <c r="R402"/>
  <c r="Q402"/>
  <c r="P402"/>
  <c r="N402"/>
  <c r="M402"/>
  <c r="AC344"/>
  <c r="AB344"/>
  <c r="AA344"/>
  <c r="Z344"/>
  <c r="Y344"/>
  <c r="X344"/>
  <c r="W344"/>
  <c r="V344"/>
  <c r="T344"/>
  <c r="S344"/>
  <c r="Q344"/>
  <c r="P344"/>
  <c r="N344"/>
  <c r="M344"/>
  <c r="AC340"/>
  <c r="AB340"/>
  <c r="AA340"/>
  <c r="Z340"/>
  <c r="Y340"/>
  <c r="X340"/>
  <c r="W340"/>
  <c r="V340"/>
  <c r="T340"/>
  <c r="S340"/>
  <c r="Q340"/>
  <c r="P340"/>
  <c r="N340"/>
  <c r="M340"/>
  <c r="AC337"/>
  <c r="AB337"/>
  <c r="AA337"/>
  <c r="Z337"/>
  <c r="Y337"/>
  <c r="X337"/>
  <c r="W337"/>
  <c r="V337"/>
  <c r="T337"/>
  <c r="S337"/>
  <c r="Q337"/>
  <c r="P337"/>
  <c r="N337"/>
  <c r="M337"/>
  <c r="AC329"/>
  <c r="AB329"/>
  <c r="AA329"/>
  <c r="Z329"/>
  <c r="Y329"/>
  <c r="X329"/>
  <c r="W329"/>
  <c r="V329"/>
  <c r="T329"/>
  <c r="S329"/>
  <c r="Q329"/>
  <c r="P329"/>
  <c r="N329"/>
  <c r="M329"/>
  <c r="AC328"/>
  <c r="AB328"/>
  <c r="AA328"/>
  <c r="Z328"/>
  <c r="Y328"/>
  <c r="X328"/>
  <c r="W328"/>
  <c r="V328"/>
  <c r="T328"/>
  <c r="S328"/>
  <c r="Q328"/>
  <c r="P328"/>
  <c r="N328"/>
  <c r="M328"/>
  <c r="AC326"/>
  <c r="AB326"/>
  <c r="AA326"/>
  <c r="Z326"/>
  <c r="Y326"/>
  <c r="X326"/>
  <c r="W326"/>
  <c r="V326"/>
  <c r="T326"/>
  <c r="S326"/>
  <c r="Q326"/>
  <c r="P326"/>
  <c r="N326"/>
  <c r="M326"/>
  <c r="AC325"/>
  <c r="AB325"/>
  <c r="AA325"/>
  <c r="Z325"/>
  <c r="Y325"/>
  <c r="X325"/>
  <c r="W325"/>
  <c r="V325"/>
  <c r="T325"/>
  <c r="S325"/>
  <c r="Q325"/>
  <c r="P325"/>
  <c r="N325"/>
  <c r="M325"/>
  <c r="B157" i="16"/>
  <c r="A157"/>
  <c r="AA3" i="17"/>
  <c r="AA4"/>
  <c r="AA5"/>
  <c r="AA6"/>
  <c r="AA7"/>
  <c r="AA8"/>
  <c r="AA9"/>
  <c r="AA10"/>
  <c r="AA11"/>
  <c r="AA12"/>
  <c r="AA13"/>
  <c r="AA14"/>
  <c r="AA15"/>
  <c r="AA16"/>
  <c r="AA17"/>
  <c r="AA18"/>
  <c r="AA19"/>
  <c r="AA20"/>
  <c r="AA21"/>
  <c r="AA22"/>
  <c r="AA23"/>
  <c r="AA24"/>
  <c r="AA25"/>
  <c r="AA26"/>
  <c r="AA27"/>
  <c r="AA28"/>
  <c r="AA29"/>
  <c r="AA30"/>
  <c r="AA31"/>
  <c r="AA32"/>
  <c r="AA33"/>
  <c r="AA34"/>
  <c r="AA35"/>
  <c r="AA36"/>
  <c r="AA37"/>
  <c r="AA38"/>
  <c r="AA39"/>
  <c r="AA40"/>
  <c r="AA41"/>
  <c r="AA42"/>
  <c r="AA43"/>
  <c r="AA44"/>
  <c r="AA45"/>
  <c r="AA46"/>
  <c r="AA47"/>
  <c r="AA48"/>
  <c r="AA49"/>
  <c r="AA50"/>
  <c r="AA51"/>
  <c r="AA52"/>
  <c r="AA53"/>
  <c r="AA54"/>
  <c r="AA55"/>
  <c r="AA56"/>
  <c r="AA57"/>
  <c r="AA58"/>
  <c r="AA59"/>
  <c r="AA60"/>
  <c r="AA61"/>
  <c r="AA62"/>
  <c r="AA63"/>
  <c r="AA64"/>
  <c r="AA65"/>
  <c r="AA66"/>
  <c r="AA67"/>
  <c r="AA68"/>
  <c r="AA69"/>
  <c r="AA70"/>
  <c r="AA71"/>
  <c r="AA72"/>
  <c r="AA73"/>
  <c r="AA74"/>
  <c r="AA75"/>
  <c r="AA76"/>
  <c r="AA77"/>
  <c r="AA78"/>
  <c r="AA79"/>
  <c r="AA80"/>
  <c r="AA81"/>
  <c r="AA82"/>
  <c r="AA83"/>
  <c r="AA84"/>
  <c r="AA85"/>
  <c r="AA86"/>
  <c r="AA87"/>
  <c r="AA88"/>
  <c r="AA89"/>
  <c r="AA90"/>
  <c r="AA91"/>
  <c r="AA92"/>
  <c r="AA93"/>
  <c r="AA94"/>
  <c r="AA95"/>
  <c r="AA96"/>
  <c r="AA97"/>
  <c r="AA98"/>
  <c r="AA99"/>
  <c r="AA100"/>
  <c r="AA101"/>
  <c r="AA102"/>
  <c r="AA103"/>
  <c r="AA104"/>
  <c r="AA105"/>
  <c r="AA106"/>
  <c r="AA107"/>
  <c r="AA109"/>
  <c r="AA110"/>
  <c r="AA111"/>
  <c r="AA112"/>
  <c r="AA116"/>
  <c r="AA120"/>
  <c r="AA121"/>
  <c r="AA122"/>
  <c r="AA123"/>
  <c r="AA124"/>
  <c r="AA125"/>
  <c r="AA127"/>
  <c r="AA130"/>
  <c r="AA131"/>
  <c r="AA132"/>
  <c r="AA133"/>
  <c r="AA134"/>
  <c r="AA135"/>
  <c r="AA136"/>
  <c r="AA137"/>
  <c r="AA138"/>
  <c r="AA139"/>
  <c r="AA140"/>
  <c r="AA141"/>
  <c r="AA142"/>
  <c r="AA143"/>
  <c r="AA144"/>
  <c r="AA145"/>
  <c r="AA146"/>
  <c r="AA147"/>
  <c r="AA150"/>
  <c r="AA151"/>
  <c r="AA152"/>
  <c r="AA153"/>
  <c r="AA154"/>
  <c r="AA155"/>
  <c r="AA156"/>
  <c r="AA157"/>
  <c r="AA158"/>
  <c r="AA159"/>
  <c r="AA160"/>
  <c r="AA161"/>
  <c r="AA162"/>
  <c r="AA163"/>
  <c r="AA164"/>
  <c r="AA165"/>
  <c r="AA166"/>
  <c r="AA167"/>
  <c r="AA168"/>
  <c r="AA169"/>
  <c r="AA170"/>
  <c r="AA171"/>
  <c r="AA172"/>
  <c r="AA173"/>
  <c r="AA174"/>
  <c r="AA175"/>
  <c r="AA176"/>
  <c r="AA177"/>
  <c r="AA178"/>
  <c r="AA179"/>
  <c r="AA180"/>
  <c r="AA181"/>
  <c r="AA182"/>
  <c r="AA183"/>
  <c r="AA184"/>
  <c r="AA185"/>
  <c r="AA186"/>
  <c r="AA187"/>
  <c r="AA188"/>
  <c r="AA189"/>
  <c r="AA190"/>
  <c r="AA191"/>
  <c r="AA192"/>
  <c r="AA193"/>
  <c r="AA194"/>
  <c r="AA195"/>
  <c r="AA196"/>
  <c r="AA197"/>
  <c r="AA198"/>
  <c r="AA199"/>
  <c r="AA200"/>
  <c r="AA201"/>
  <c r="AA202"/>
  <c r="AA203"/>
  <c r="AA204"/>
  <c r="AA205"/>
  <c r="AA206"/>
  <c r="AA207"/>
  <c r="AA208"/>
  <c r="AA209"/>
  <c r="AA210"/>
  <c r="AA211"/>
  <c r="AA212"/>
  <c r="AA213"/>
  <c r="AA214"/>
  <c r="AA215"/>
  <c r="AA216"/>
  <c r="AA218"/>
  <c r="AA219"/>
  <c r="AA220"/>
  <c r="AA221"/>
  <c r="AA222"/>
  <c r="AA223"/>
  <c r="AA224"/>
  <c r="AA225"/>
  <c r="AA226"/>
  <c r="AA227"/>
  <c r="AA228"/>
  <c r="AA229"/>
  <c r="AA232"/>
  <c r="AA233"/>
  <c r="AA234"/>
  <c r="AA235"/>
  <c r="AA236"/>
  <c r="AA237"/>
  <c r="AA238"/>
  <c r="AA239"/>
  <c r="AA240"/>
  <c r="AA241"/>
  <c r="AA242"/>
  <c r="AA243"/>
  <c r="AA244"/>
  <c r="AA246"/>
  <c r="AA247"/>
  <c r="AA248"/>
  <c r="AA249"/>
  <c r="AA250"/>
  <c r="AA251"/>
  <c r="AA252"/>
  <c r="AA253"/>
  <c r="AA254"/>
  <c r="AA255"/>
  <c r="AA256"/>
  <c r="AA257"/>
  <c r="AA258"/>
  <c r="AA259"/>
  <c r="AA260"/>
  <c r="AA261"/>
  <c r="AA262"/>
  <c r="AA263"/>
  <c r="AA264"/>
  <c r="AA266"/>
  <c r="AA267"/>
  <c r="AA268"/>
  <c r="AA269"/>
  <c r="AA270"/>
  <c r="AA271"/>
  <c r="AA272"/>
  <c r="AA273"/>
  <c r="AA274"/>
  <c r="AA275"/>
  <c r="AA276"/>
  <c r="AA277"/>
  <c r="AA278"/>
  <c r="AA279"/>
  <c r="AA280"/>
  <c r="AA281"/>
  <c r="AA282"/>
  <c r="AA283"/>
  <c r="AA284"/>
  <c r="AA287"/>
  <c r="AA288"/>
  <c r="AA289"/>
  <c r="AA290"/>
  <c r="AA291"/>
  <c r="AA292"/>
  <c r="AA293"/>
  <c r="AA297"/>
  <c r="AA298"/>
  <c r="AA299"/>
  <c r="AA300"/>
  <c r="AA301"/>
  <c r="AA302"/>
  <c r="AA303"/>
  <c r="AA304"/>
  <c r="AA305"/>
  <c r="AA306"/>
  <c r="AA307"/>
  <c r="AA308"/>
  <c r="AA309"/>
  <c r="AA310"/>
  <c r="AA311"/>
  <c r="AA315"/>
  <c r="AA316"/>
  <c r="AA317"/>
  <c r="AA318"/>
  <c r="AA319"/>
  <c r="AA320"/>
  <c r="AA321"/>
  <c r="AA322"/>
  <c r="AA323"/>
  <c r="AA324"/>
  <c r="AA327"/>
  <c r="AA330"/>
  <c r="AA331"/>
  <c r="AA332"/>
  <c r="AA333"/>
  <c r="AA334"/>
  <c r="AA335"/>
  <c r="AA336"/>
  <c r="AA338"/>
  <c r="AA341"/>
  <c r="AA342"/>
  <c r="AA343"/>
  <c r="AA345"/>
  <c r="AA346"/>
  <c r="AA347"/>
  <c r="AA348"/>
  <c r="AA349"/>
  <c r="AA350"/>
  <c r="AA351"/>
  <c r="AA352"/>
  <c r="AA353"/>
  <c r="AA354"/>
  <c r="AA355"/>
  <c r="AA356"/>
  <c r="AA357"/>
  <c r="AA358"/>
  <c r="AA359"/>
  <c r="AA360"/>
  <c r="AA361"/>
  <c r="AA362"/>
  <c r="AA363"/>
  <c r="AA364"/>
  <c r="AA365"/>
  <c r="AA366"/>
  <c r="AA367"/>
  <c r="AA368"/>
  <c r="AA369"/>
  <c r="AA371"/>
  <c r="AA372"/>
  <c r="AA373"/>
  <c r="AA374"/>
  <c r="AA375"/>
  <c r="AA376"/>
  <c r="AA377"/>
  <c r="AA378"/>
  <c r="AA379"/>
  <c r="AA380"/>
  <c r="AA381"/>
  <c r="AA382"/>
  <c r="AA383"/>
  <c r="AA384"/>
  <c r="AA385"/>
  <c r="AA386"/>
  <c r="AA388"/>
  <c r="AA389"/>
  <c r="AA390"/>
  <c r="AA391"/>
  <c r="AA392"/>
  <c r="AA393"/>
  <c r="AA394"/>
  <c r="AA395"/>
  <c r="AA396"/>
  <c r="AA397"/>
  <c r="AA398"/>
  <c r="AA399"/>
  <c r="AA400"/>
  <c r="AA401"/>
  <c r="AA409"/>
  <c r="AA410"/>
  <c r="AA411"/>
  <c r="AA412"/>
  <c r="AA413"/>
  <c r="AA414"/>
  <c r="AA415"/>
  <c r="AA416"/>
  <c r="AA417"/>
  <c r="AA418"/>
  <c r="AA419"/>
  <c r="AA420"/>
  <c r="AA421"/>
  <c r="AA422"/>
  <c r="AA423"/>
  <c r="AA424"/>
  <c r="AA425"/>
  <c r="AA426"/>
  <c r="AA427"/>
  <c r="AA428"/>
  <c r="AA429"/>
  <c r="AA430"/>
  <c r="AA431"/>
  <c r="AA432"/>
  <c r="AA433"/>
  <c r="AA434"/>
  <c r="AA435"/>
  <c r="AA436"/>
  <c r="AA437"/>
  <c r="AA438"/>
  <c r="AA439"/>
  <c r="AA440"/>
  <c r="AA441"/>
  <c r="AA442"/>
  <c r="AA443"/>
  <c r="AA444"/>
  <c r="AA445"/>
  <c r="AA446"/>
  <c r="AA447"/>
  <c r="AA448"/>
  <c r="AA449"/>
  <c r="AA450"/>
  <c r="AA451"/>
  <c r="AA452"/>
  <c r="AA453"/>
  <c r="AA454"/>
  <c r="AA455"/>
  <c r="AA456"/>
  <c r="AA457"/>
  <c r="AA458"/>
  <c r="AA459"/>
  <c r="AA460"/>
  <c r="AA461"/>
  <c r="AA462"/>
  <c r="AA463"/>
  <c r="AA464"/>
  <c r="AA465"/>
  <c r="AA466"/>
  <c r="AA467"/>
  <c r="AA468"/>
  <c r="AA469"/>
  <c r="AA470"/>
  <c r="AA471"/>
  <c r="AA472"/>
  <c r="AA473"/>
  <c r="AA474"/>
  <c r="AA475"/>
  <c r="AA476"/>
  <c r="AA477"/>
  <c r="AA478"/>
  <c r="AA479"/>
  <c r="AA480"/>
  <c r="AA481"/>
  <c r="AA482"/>
  <c r="AA483"/>
  <c r="AA484"/>
  <c r="AA485"/>
  <c r="AA486"/>
  <c r="AA487"/>
  <c r="AA488"/>
  <c r="AA489"/>
  <c r="AA490"/>
  <c r="AA491"/>
  <c r="AA492"/>
  <c r="AA493"/>
  <c r="AA494"/>
  <c r="AA495"/>
  <c r="AA496"/>
  <c r="AA497"/>
  <c r="AA498"/>
  <c r="AA499"/>
  <c r="AA500"/>
  <c r="AA501"/>
  <c r="AA502"/>
  <c r="AA503"/>
  <c r="AA504"/>
  <c r="AA505"/>
  <c r="AA506"/>
  <c r="AA507"/>
  <c r="AA508"/>
  <c r="AA509"/>
  <c r="AA510"/>
  <c r="AA5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Z3"/>
  <c r="Z4"/>
  <c r="Z5"/>
  <c r="Z6"/>
  <c r="Z7"/>
  <c r="Z8"/>
  <c r="Z9"/>
  <c r="Z10"/>
  <c r="Z11"/>
  <c r="Z12"/>
  <c r="Z13"/>
  <c r="Z14"/>
  <c r="Z15"/>
  <c r="Z16"/>
  <c r="Z17"/>
  <c r="Z18"/>
  <c r="Z19"/>
  <c r="Z20"/>
  <c r="Z21"/>
  <c r="Z22"/>
  <c r="Z23"/>
  <c r="Z24"/>
  <c r="Z25"/>
  <c r="Z26"/>
  <c r="Z27"/>
  <c r="Z28"/>
  <c r="Z29"/>
  <c r="Z30"/>
  <c r="Z31"/>
  <c r="Z32"/>
  <c r="Z33"/>
  <c r="Z34"/>
  <c r="Z35"/>
  <c r="Z36"/>
  <c r="Z37"/>
  <c r="Z38"/>
  <c r="Z39"/>
  <c r="Z40"/>
  <c r="Z41"/>
  <c r="Z42"/>
  <c r="Z43"/>
  <c r="Z44"/>
  <c r="Z45"/>
  <c r="Z46"/>
  <c r="Z47"/>
  <c r="Z48"/>
  <c r="Z49"/>
  <c r="Z50"/>
  <c r="Z51"/>
  <c r="Z52"/>
  <c r="Z53"/>
  <c r="Z54"/>
  <c r="Z55"/>
  <c r="Z56"/>
  <c r="Z57"/>
  <c r="Z58"/>
  <c r="Z59"/>
  <c r="Z60"/>
  <c r="Z61"/>
  <c r="Z62"/>
  <c r="Z63"/>
  <c r="Z64"/>
  <c r="Z65"/>
  <c r="Z66"/>
  <c r="Z67"/>
  <c r="Z68"/>
  <c r="Z69"/>
  <c r="Z70"/>
  <c r="Z71"/>
  <c r="Z72"/>
  <c r="Z73"/>
  <c r="Z74"/>
  <c r="Z75"/>
  <c r="Z76"/>
  <c r="Z77"/>
  <c r="Z78"/>
  <c r="Z79"/>
  <c r="Z80"/>
  <c r="Z81"/>
  <c r="Z82"/>
  <c r="Z83"/>
  <c r="Z84"/>
  <c r="Z85"/>
  <c r="Z86"/>
  <c r="Z87"/>
  <c r="Z88"/>
  <c r="Z89"/>
  <c r="Z90"/>
  <c r="Z91"/>
  <c r="Z92"/>
  <c r="Z93"/>
  <c r="Z94"/>
  <c r="Z95"/>
  <c r="Z96"/>
  <c r="Z97"/>
  <c r="Z98"/>
  <c r="Z99"/>
  <c r="Z100"/>
  <c r="Z101"/>
  <c r="Z102"/>
  <c r="Z103"/>
  <c r="Z104"/>
  <c r="Z105"/>
  <c r="Z106"/>
  <c r="Z107"/>
  <c r="Z109"/>
  <c r="Z110"/>
  <c r="Z111"/>
  <c r="Z112"/>
  <c r="Z116"/>
  <c r="Z120"/>
  <c r="Z121"/>
  <c r="Z122"/>
  <c r="Z123"/>
  <c r="Z124"/>
  <c r="Z125"/>
  <c r="Z127"/>
  <c r="Z130"/>
  <c r="Z131"/>
  <c r="Z132"/>
  <c r="Z133"/>
  <c r="Z134"/>
  <c r="Z135"/>
  <c r="Z136"/>
  <c r="Z137"/>
  <c r="Z138"/>
  <c r="Z139"/>
  <c r="Z140"/>
  <c r="Z141"/>
  <c r="Z142"/>
  <c r="Z143"/>
  <c r="Z144"/>
  <c r="Z145"/>
  <c r="Z146"/>
  <c r="Z147"/>
  <c r="Z150"/>
  <c r="Z151"/>
  <c r="Z152"/>
  <c r="Z153"/>
  <c r="Z154"/>
  <c r="Z155"/>
  <c r="Z156"/>
  <c r="Z157"/>
  <c r="Z158"/>
  <c r="Z159"/>
  <c r="Z160"/>
  <c r="Z161"/>
  <c r="Z162"/>
  <c r="Z163"/>
  <c r="Z164"/>
  <c r="Z165"/>
  <c r="Z166"/>
  <c r="Z167"/>
  <c r="Z168"/>
  <c r="Z169"/>
  <c r="Z170"/>
  <c r="Z171"/>
  <c r="Z172"/>
  <c r="Z173"/>
  <c r="Z174"/>
  <c r="Z175"/>
  <c r="Z176"/>
  <c r="Z177"/>
  <c r="Z178"/>
  <c r="Z179"/>
  <c r="Z180"/>
  <c r="Z181"/>
  <c r="Z182"/>
  <c r="Z183"/>
  <c r="Z184"/>
  <c r="Z185"/>
  <c r="Z186"/>
  <c r="Z187"/>
  <c r="Z188"/>
  <c r="Z189"/>
  <c r="Z190"/>
  <c r="Z191"/>
  <c r="Z192"/>
  <c r="Z193"/>
  <c r="Z194"/>
  <c r="Z195"/>
  <c r="Z196"/>
  <c r="Z197"/>
  <c r="Z198"/>
  <c r="Z199"/>
  <c r="Z200"/>
  <c r="Z201"/>
  <c r="Z202"/>
  <c r="Z203"/>
  <c r="Z204"/>
  <c r="Z205"/>
  <c r="Z206"/>
  <c r="Z207"/>
  <c r="Z208"/>
  <c r="Z209"/>
  <c r="Z210"/>
  <c r="Z211"/>
  <c r="Z212"/>
  <c r="Z213"/>
  <c r="Z214"/>
  <c r="Z215"/>
  <c r="Z216"/>
  <c r="Z218"/>
  <c r="Z219"/>
  <c r="Z220"/>
  <c r="Z221"/>
  <c r="Z222"/>
  <c r="Z223"/>
  <c r="Z224"/>
  <c r="Z225"/>
  <c r="Z226"/>
  <c r="Z227"/>
  <c r="Z228"/>
  <c r="Z229"/>
  <c r="Z232"/>
  <c r="Z233"/>
  <c r="Z234"/>
  <c r="Z235"/>
  <c r="Z236"/>
  <c r="Z237"/>
  <c r="Z238"/>
  <c r="Z239"/>
  <c r="Z240"/>
  <c r="Z241"/>
  <c r="Z242"/>
  <c r="Z243"/>
  <c r="Z244"/>
  <c r="Z246"/>
  <c r="Z247"/>
  <c r="Z248"/>
  <c r="Z249"/>
  <c r="Z250"/>
  <c r="Z251"/>
  <c r="Z252"/>
  <c r="Z253"/>
  <c r="Z254"/>
  <c r="Z255"/>
  <c r="Z256"/>
  <c r="Z257"/>
  <c r="Z258"/>
  <c r="Z259"/>
  <c r="Z260"/>
  <c r="Z261"/>
  <c r="Z262"/>
  <c r="Z263"/>
  <c r="Z264"/>
  <c r="Z266"/>
  <c r="Z267"/>
  <c r="Z268"/>
  <c r="Z269"/>
  <c r="Z270"/>
  <c r="Z271"/>
  <c r="Z272"/>
  <c r="Z273"/>
  <c r="Z274"/>
  <c r="Z275"/>
  <c r="Z276"/>
  <c r="Z277"/>
  <c r="Z278"/>
  <c r="Z279"/>
  <c r="Z280"/>
  <c r="Z281"/>
  <c r="Z282"/>
  <c r="Z283"/>
  <c r="Z284"/>
  <c r="Z287"/>
  <c r="Z288"/>
  <c r="Z289"/>
  <c r="Z290"/>
  <c r="Z291"/>
  <c r="Z292"/>
  <c r="Z293"/>
  <c r="Z297"/>
  <c r="Z298"/>
  <c r="Z299"/>
  <c r="Z300"/>
  <c r="Z301"/>
  <c r="Z302"/>
  <c r="Z303"/>
  <c r="Z304"/>
  <c r="Z305"/>
  <c r="Z306"/>
  <c r="Z307"/>
  <c r="Z308"/>
  <c r="Z309"/>
  <c r="Z310"/>
  <c r="Z311"/>
  <c r="Z315"/>
  <c r="Z316"/>
  <c r="Z317"/>
  <c r="Z318"/>
  <c r="Z319"/>
  <c r="Z320"/>
  <c r="Z321"/>
  <c r="Z322"/>
  <c r="Z323"/>
  <c r="Z324"/>
  <c r="Z327"/>
  <c r="Z330"/>
  <c r="Z331"/>
  <c r="Z332"/>
  <c r="Z333"/>
  <c r="Z334"/>
  <c r="Z335"/>
  <c r="Z336"/>
  <c r="Z338"/>
  <c r="Z341"/>
  <c r="Z342"/>
  <c r="Z343"/>
  <c r="Z345"/>
  <c r="Z346"/>
  <c r="Z347"/>
  <c r="Z348"/>
  <c r="Z349"/>
  <c r="Z350"/>
  <c r="Z351"/>
  <c r="Z352"/>
  <c r="Z353"/>
  <c r="Z354"/>
  <c r="Z355"/>
  <c r="Z356"/>
  <c r="Z357"/>
  <c r="Z358"/>
  <c r="Z359"/>
  <c r="Z360"/>
  <c r="Z361"/>
  <c r="Z362"/>
  <c r="Z363"/>
  <c r="Z364"/>
  <c r="Z365"/>
  <c r="Z366"/>
  <c r="Z367"/>
  <c r="Z368"/>
  <c r="Z369"/>
  <c r="Z371"/>
  <c r="Z372"/>
  <c r="Z373"/>
  <c r="Z374"/>
  <c r="Z375"/>
  <c r="Z376"/>
  <c r="Z377"/>
  <c r="Z378"/>
  <c r="Z379"/>
  <c r="Z380"/>
  <c r="Z381"/>
  <c r="Z382"/>
  <c r="Z383"/>
  <c r="Z384"/>
  <c r="Z385"/>
  <c r="Z386"/>
  <c r="Z388"/>
  <c r="Z389"/>
  <c r="Z390"/>
  <c r="Z391"/>
  <c r="Z392"/>
  <c r="Z393"/>
  <c r="Z394"/>
  <c r="Z395"/>
  <c r="Z396"/>
  <c r="Z397"/>
  <c r="Z398"/>
  <c r="Z399"/>
  <c r="Z400"/>
  <c r="Z401"/>
  <c r="Z409"/>
  <c r="Z410"/>
  <c r="Z411"/>
  <c r="Z412"/>
  <c r="Z413"/>
  <c r="Z414"/>
  <c r="Z415"/>
  <c r="Z416"/>
  <c r="Z417"/>
  <c r="Z418"/>
  <c r="Z419"/>
  <c r="Z420"/>
  <c r="Z421"/>
  <c r="Z422"/>
  <c r="Z423"/>
  <c r="Z424"/>
  <c r="Z425"/>
  <c r="Z426"/>
  <c r="Z427"/>
  <c r="Z428"/>
  <c r="Z429"/>
  <c r="Z430"/>
  <c r="Z431"/>
  <c r="Z432"/>
  <c r="Z433"/>
  <c r="Z434"/>
  <c r="Z435"/>
  <c r="Z436"/>
  <c r="Z437"/>
  <c r="Z438"/>
  <c r="Z439"/>
  <c r="Z440"/>
  <c r="Z441"/>
  <c r="Z442"/>
  <c r="Z443"/>
  <c r="Z444"/>
  <c r="Z445"/>
  <c r="Z446"/>
  <c r="Z447"/>
  <c r="Z448"/>
  <c r="Z449"/>
  <c r="Z450"/>
  <c r="Z451"/>
  <c r="Z452"/>
  <c r="Z453"/>
  <c r="Z454"/>
  <c r="Z455"/>
  <c r="Z456"/>
  <c r="Z457"/>
  <c r="Z458"/>
  <c r="Z459"/>
  <c r="Z460"/>
  <c r="Z461"/>
  <c r="Z462"/>
  <c r="Z463"/>
  <c r="Z464"/>
  <c r="Z465"/>
  <c r="Z466"/>
  <c r="Z467"/>
  <c r="Z468"/>
  <c r="Z469"/>
  <c r="Z470"/>
  <c r="Z471"/>
  <c r="Z472"/>
  <c r="Z473"/>
  <c r="Z474"/>
  <c r="Z475"/>
  <c r="Z476"/>
  <c r="Z477"/>
  <c r="Z478"/>
  <c r="Z479"/>
  <c r="Z480"/>
  <c r="Z481"/>
  <c r="Z482"/>
  <c r="Z483"/>
  <c r="Z484"/>
  <c r="Z485"/>
  <c r="Z486"/>
  <c r="Z487"/>
  <c r="Z488"/>
  <c r="Z489"/>
  <c r="Z490"/>
  <c r="Z491"/>
  <c r="Z492"/>
  <c r="Z493"/>
  <c r="Z494"/>
  <c r="Z495"/>
  <c r="Z496"/>
  <c r="Z497"/>
  <c r="Z498"/>
  <c r="Z499"/>
  <c r="Z500"/>
  <c r="Z501"/>
  <c r="Z502"/>
  <c r="Z503"/>
  <c r="Z504"/>
  <c r="Z505"/>
  <c r="Z506"/>
  <c r="Z507"/>
  <c r="Z508"/>
  <c r="Z509"/>
  <c r="Z510"/>
  <c r="Z5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Y3"/>
  <c r="Y4"/>
  <c r="Y5"/>
  <c r="Y6"/>
  <c r="Y7"/>
  <c r="Y8"/>
  <c r="Y9"/>
  <c r="Y10"/>
  <c r="Y11"/>
  <c r="Y12"/>
  <c r="Y13"/>
  <c r="Y14"/>
  <c r="Y15"/>
  <c r="Y16"/>
  <c r="Y17"/>
  <c r="Y18"/>
  <c r="Y19"/>
  <c r="Y20"/>
  <c r="Y21"/>
  <c r="Y22"/>
  <c r="Y23"/>
  <c r="Y24"/>
  <c r="Y25"/>
  <c r="Y26"/>
  <c r="Y27"/>
  <c r="Y28"/>
  <c r="Y29"/>
  <c r="Y30"/>
  <c r="Y31"/>
  <c r="Y32"/>
  <c r="Y33"/>
  <c r="Y34"/>
  <c r="Y35"/>
  <c r="Y36"/>
  <c r="Y37"/>
  <c r="Y38"/>
  <c r="Y39"/>
  <c r="Y40"/>
  <c r="Y41"/>
  <c r="Y42"/>
  <c r="Y43"/>
  <c r="Y44"/>
  <c r="Y45"/>
  <c r="Y46"/>
  <c r="Y47"/>
  <c r="Y48"/>
  <c r="Y49"/>
  <c r="Y50"/>
  <c r="Y51"/>
  <c r="Y52"/>
  <c r="Y53"/>
  <c r="Y54"/>
  <c r="Y55"/>
  <c r="Y56"/>
  <c r="Y57"/>
  <c r="Y58"/>
  <c r="Y59"/>
  <c r="Y60"/>
  <c r="Y61"/>
  <c r="Y62"/>
  <c r="Y63"/>
  <c r="Y64"/>
  <c r="Y65"/>
  <c r="Y66"/>
  <c r="Y67"/>
  <c r="Y68"/>
  <c r="Y69"/>
  <c r="Y70"/>
  <c r="Y71"/>
  <c r="Y72"/>
  <c r="Y73"/>
  <c r="Y74"/>
  <c r="Y75"/>
  <c r="Y76"/>
  <c r="Y77"/>
  <c r="Y78"/>
  <c r="Y79"/>
  <c r="Y80"/>
  <c r="Y81"/>
  <c r="Y82"/>
  <c r="Y83"/>
  <c r="Y84"/>
  <c r="Y85"/>
  <c r="Y86"/>
  <c r="Y87"/>
  <c r="Y88"/>
  <c r="Y89"/>
  <c r="Y90"/>
  <c r="Y91"/>
  <c r="Y92"/>
  <c r="Y93"/>
  <c r="Y94"/>
  <c r="Y95"/>
  <c r="Y96"/>
  <c r="Y97"/>
  <c r="Y98"/>
  <c r="Y99"/>
  <c r="Y100"/>
  <c r="Y101"/>
  <c r="Y102"/>
  <c r="Y103"/>
  <c r="Y104"/>
  <c r="Y105"/>
  <c r="Y106"/>
  <c r="Y107"/>
  <c r="Y109"/>
  <c r="Y110"/>
  <c r="Y111"/>
  <c r="Y112"/>
  <c r="Y116"/>
  <c r="Y120"/>
  <c r="Y121"/>
  <c r="Y122"/>
  <c r="Y123"/>
  <c r="Y124"/>
  <c r="Y125"/>
  <c r="Y127"/>
  <c r="Y130"/>
  <c r="Y131"/>
  <c r="Y132"/>
  <c r="Y133"/>
  <c r="Y134"/>
  <c r="Y135"/>
  <c r="Y136"/>
  <c r="Y137"/>
  <c r="Y138"/>
  <c r="Y139"/>
  <c r="Y140"/>
  <c r="Y141"/>
  <c r="Y142"/>
  <c r="Y143"/>
  <c r="Y144"/>
  <c r="Y145"/>
  <c r="Y146"/>
  <c r="Y147"/>
  <c r="Y150"/>
  <c r="Y151"/>
  <c r="Y152"/>
  <c r="Y153"/>
  <c r="Y154"/>
  <c r="Y155"/>
  <c r="Y156"/>
  <c r="Y157"/>
  <c r="Y158"/>
  <c r="Y159"/>
  <c r="Y160"/>
  <c r="Y161"/>
  <c r="Y162"/>
  <c r="Y163"/>
  <c r="Y164"/>
  <c r="Y165"/>
  <c r="Y166"/>
  <c r="Y167"/>
  <c r="Y168"/>
  <c r="Y169"/>
  <c r="Y170"/>
  <c r="Y171"/>
  <c r="Y172"/>
  <c r="Y173"/>
  <c r="Y174"/>
  <c r="Y175"/>
  <c r="Y176"/>
  <c r="Y177"/>
  <c r="Y178"/>
  <c r="Y179"/>
  <c r="Y180"/>
  <c r="Y181"/>
  <c r="Y182"/>
  <c r="Y183"/>
  <c r="Y184"/>
  <c r="Y185"/>
  <c r="Y186"/>
  <c r="Y187"/>
  <c r="Y188"/>
  <c r="Y189"/>
  <c r="Y190"/>
  <c r="Y191"/>
  <c r="Y192"/>
  <c r="Y193"/>
  <c r="Y194"/>
  <c r="Y195"/>
  <c r="Y196"/>
  <c r="Y197"/>
  <c r="Y198"/>
  <c r="Y199"/>
  <c r="Y200"/>
  <c r="Y201"/>
  <c r="Y202"/>
  <c r="Y203"/>
  <c r="Y204"/>
  <c r="Y205"/>
  <c r="Y206"/>
  <c r="Y207"/>
  <c r="Y208"/>
  <c r="Y209"/>
  <c r="Y210"/>
  <c r="Y211"/>
  <c r="Y212"/>
  <c r="Y213"/>
  <c r="Y214"/>
  <c r="Y215"/>
  <c r="Y216"/>
  <c r="Y218"/>
  <c r="Y219"/>
  <c r="Y220"/>
  <c r="Y221"/>
  <c r="Y222"/>
  <c r="Y223"/>
  <c r="Y224"/>
  <c r="Y225"/>
  <c r="Y226"/>
  <c r="Y227"/>
  <c r="Y228"/>
  <c r="Y229"/>
  <c r="Y232"/>
  <c r="Y233"/>
  <c r="Y234"/>
  <c r="Y235"/>
  <c r="Y236"/>
  <c r="Y237"/>
  <c r="Y238"/>
  <c r="Y239"/>
  <c r="Y240"/>
  <c r="Y241"/>
  <c r="Y242"/>
  <c r="Y243"/>
  <c r="Y244"/>
  <c r="Y246"/>
  <c r="Y247"/>
  <c r="Y248"/>
  <c r="Y249"/>
  <c r="Y250"/>
  <c r="Y251"/>
  <c r="Y252"/>
  <c r="Y253"/>
  <c r="Y254"/>
  <c r="Y255"/>
  <c r="Y256"/>
  <c r="Y257"/>
  <c r="Y258"/>
  <c r="Y259"/>
  <c r="Y260"/>
  <c r="Y261"/>
  <c r="Y262"/>
  <c r="Y263"/>
  <c r="Y264"/>
  <c r="Y266"/>
  <c r="Y267"/>
  <c r="Y268"/>
  <c r="Y269"/>
  <c r="Y270"/>
  <c r="Y271"/>
  <c r="Y272"/>
  <c r="Y273"/>
  <c r="Y274"/>
  <c r="Y275"/>
  <c r="Y276"/>
  <c r="Y277"/>
  <c r="Y278"/>
  <c r="Y279"/>
  <c r="Y280"/>
  <c r="Y281"/>
  <c r="Y282"/>
  <c r="Y283"/>
  <c r="Y284"/>
  <c r="Y287"/>
  <c r="Y288"/>
  <c r="Y289"/>
  <c r="Y290"/>
  <c r="Y291"/>
  <c r="Y292"/>
  <c r="Y293"/>
  <c r="Y297"/>
  <c r="Y298"/>
  <c r="Y299"/>
  <c r="Y300"/>
  <c r="Y301"/>
  <c r="Y302"/>
  <c r="Y303"/>
  <c r="Y304"/>
  <c r="Y305"/>
  <c r="Y306"/>
  <c r="Y307"/>
  <c r="Y308"/>
  <c r="Y309"/>
  <c r="Y310"/>
  <c r="Y311"/>
  <c r="Y315"/>
  <c r="Y316"/>
  <c r="Y317"/>
  <c r="Y318"/>
  <c r="Y319"/>
  <c r="Y320"/>
  <c r="Y321"/>
  <c r="Y322"/>
  <c r="Y323"/>
  <c r="Y324"/>
  <c r="Y327"/>
  <c r="Y330"/>
  <c r="Y331"/>
  <c r="Y332"/>
  <c r="Y333"/>
  <c r="Y334"/>
  <c r="Y335"/>
  <c r="Y336"/>
  <c r="Y338"/>
  <c r="Y341"/>
  <c r="Y342"/>
  <c r="Y343"/>
  <c r="Y345"/>
  <c r="Y346"/>
  <c r="Y347"/>
  <c r="Y348"/>
  <c r="Y349"/>
  <c r="Y350"/>
  <c r="Y351"/>
  <c r="Y352"/>
  <c r="Y353"/>
  <c r="Y354"/>
  <c r="Y355"/>
  <c r="Y356"/>
  <c r="Y357"/>
  <c r="Y358"/>
  <c r="Y359"/>
  <c r="Y360"/>
  <c r="Y361"/>
  <c r="Y362"/>
  <c r="Y363"/>
  <c r="Y364"/>
  <c r="Y365"/>
  <c r="Y366"/>
  <c r="Y367"/>
  <c r="Y368"/>
  <c r="Y369"/>
  <c r="Y371"/>
  <c r="Y372"/>
  <c r="Y373"/>
  <c r="Y374"/>
  <c r="Y375"/>
  <c r="Y376"/>
  <c r="Y377"/>
  <c r="Y378"/>
  <c r="Y379"/>
  <c r="Y380"/>
  <c r="Y381"/>
  <c r="Y382"/>
  <c r="Y383"/>
  <c r="Y384"/>
  <c r="Y385"/>
  <c r="Y386"/>
  <c r="Y388"/>
  <c r="Y389"/>
  <c r="Y390"/>
  <c r="Y391"/>
  <c r="Y392"/>
  <c r="Y393"/>
  <c r="Y394"/>
  <c r="Y395"/>
  <c r="Y396"/>
  <c r="Y397"/>
  <c r="Y398"/>
  <c r="Y399"/>
  <c r="Y400"/>
  <c r="Y401"/>
  <c r="Y409"/>
  <c r="Y410"/>
  <c r="Y411"/>
  <c r="Y412"/>
  <c r="Y413"/>
  <c r="Y414"/>
  <c r="Y415"/>
  <c r="Y416"/>
  <c r="Y417"/>
  <c r="Y418"/>
  <c r="Y419"/>
  <c r="Y420"/>
  <c r="Y421"/>
  <c r="Y422"/>
  <c r="Y423"/>
  <c r="Y424"/>
  <c r="Y425"/>
  <c r="Y426"/>
  <c r="Y427"/>
  <c r="Y428"/>
  <c r="Y429"/>
  <c r="Y430"/>
  <c r="Y431"/>
  <c r="Y432"/>
  <c r="Y433"/>
  <c r="Y434"/>
  <c r="Y435"/>
  <c r="Y436"/>
  <c r="Y437"/>
  <c r="Y438"/>
  <c r="Y439"/>
  <c r="Y440"/>
  <c r="Y441"/>
  <c r="Y442"/>
  <c r="Y443"/>
  <c r="Y444"/>
  <c r="Y445"/>
  <c r="Y446"/>
  <c r="Y447"/>
  <c r="Y448"/>
  <c r="Y449"/>
  <c r="Y450"/>
  <c r="Y451"/>
  <c r="Y452"/>
  <c r="Y453"/>
  <c r="Y454"/>
  <c r="Y455"/>
  <c r="Y456"/>
  <c r="Y457"/>
  <c r="Y458"/>
  <c r="Y459"/>
  <c r="Y460"/>
  <c r="Y461"/>
  <c r="Y462"/>
  <c r="Y463"/>
  <c r="Y464"/>
  <c r="Y465"/>
  <c r="Y466"/>
  <c r="Y467"/>
  <c r="Y468"/>
  <c r="Y469"/>
  <c r="Y470"/>
  <c r="Y471"/>
  <c r="Y472"/>
  <c r="Y473"/>
  <c r="Y474"/>
  <c r="Y475"/>
  <c r="Y476"/>
  <c r="Y477"/>
  <c r="Y478"/>
  <c r="Y479"/>
  <c r="Y480"/>
  <c r="Y481"/>
  <c r="Y482"/>
  <c r="Y483"/>
  <c r="Y484"/>
  <c r="Y485"/>
  <c r="Y486"/>
  <c r="Y487"/>
  <c r="Y488"/>
  <c r="Y489"/>
  <c r="Y490"/>
  <c r="Y491"/>
  <c r="Y492"/>
  <c r="Y493"/>
  <c r="Y494"/>
  <c r="Y495"/>
  <c r="Y496"/>
  <c r="Y497"/>
  <c r="Y498"/>
  <c r="Y499"/>
  <c r="Y500"/>
  <c r="Y501"/>
  <c r="Y502"/>
  <c r="Y503"/>
  <c r="Y504"/>
  <c r="Y505"/>
  <c r="Y506"/>
  <c r="Y507"/>
  <c r="Y508"/>
  <c r="Y509"/>
  <c r="Y510"/>
  <c r="Y511"/>
  <c r="Y512"/>
  <c r="Y513"/>
  <c r="Y514"/>
  <c r="Y515"/>
  <c r="Y516"/>
  <c r="Y517"/>
  <c r="Y518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AA2"/>
  <c r="Z2"/>
  <c r="Y2"/>
  <c r="D240" i="15"/>
  <c r="C240"/>
  <c r="AD152" i="17"/>
  <c r="K240" i="15" s="1"/>
  <c r="AC152" i="17"/>
  <c r="AB152"/>
  <c r="X152"/>
  <c r="W152"/>
  <c r="V152"/>
  <c r="U152"/>
  <c r="T152"/>
  <c r="S152"/>
  <c r="R152"/>
  <c r="Q152"/>
  <c r="P152"/>
  <c r="O152"/>
  <c r="F240" i="15" s="1"/>
  <c r="N152" i="17"/>
  <c r="M152"/>
  <c r="U3"/>
  <c r="U4"/>
  <c r="U7"/>
  <c r="U9"/>
  <c r="U12"/>
  <c r="U14"/>
  <c r="U15"/>
  <c r="U16"/>
  <c r="U18"/>
  <c r="U21"/>
  <c r="U70"/>
  <c r="U71"/>
  <c r="U74"/>
  <c r="U80"/>
  <c r="U83"/>
  <c r="U84"/>
  <c r="U85"/>
  <c r="U87"/>
  <c r="U90"/>
  <c r="U91"/>
  <c r="U93"/>
  <c r="U96"/>
  <c r="U97"/>
  <c r="U100"/>
  <c r="U102"/>
  <c r="U109"/>
  <c r="U110"/>
  <c r="U111"/>
  <c r="U122"/>
  <c r="U123"/>
  <c r="U124"/>
  <c r="U125"/>
  <c r="U134"/>
  <c r="U135"/>
  <c r="U136"/>
  <c r="U138"/>
  <c r="U139"/>
  <c r="U162"/>
  <c r="U163"/>
  <c r="U164"/>
  <c r="U165"/>
  <c r="U173"/>
  <c r="U175"/>
  <c r="U176"/>
  <c r="U181"/>
  <c r="U182"/>
  <c r="U183"/>
  <c r="U186"/>
  <c r="U187"/>
  <c r="U188"/>
  <c r="U189"/>
  <c r="U190"/>
  <c r="U191"/>
  <c r="U192"/>
  <c r="U193"/>
  <c r="U194"/>
  <c r="U195"/>
  <c r="U198"/>
  <c r="U201"/>
  <c r="U202"/>
  <c r="U203"/>
  <c r="U215"/>
  <c r="U219"/>
  <c r="U222"/>
  <c r="U227"/>
  <c r="U228"/>
  <c r="U232"/>
  <c r="U250"/>
  <c r="U269"/>
  <c r="U270"/>
  <c r="U271"/>
  <c r="U272"/>
  <c r="U273"/>
  <c r="U284"/>
  <c r="U300"/>
  <c r="U302"/>
  <c r="U303"/>
  <c r="U304"/>
  <c r="U305"/>
  <c r="U309"/>
  <c r="U318"/>
  <c r="U320"/>
  <c r="U327"/>
  <c r="U332"/>
  <c r="U338"/>
  <c r="U342"/>
  <c r="U351"/>
  <c r="U353"/>
  <c r="U356"/>
  <c r="U358"/>
  <c r="U360"/>
  <c r="U362"/>
  <c r="U364"/>
  <c r="U365"/>
  <c r="U377"/>
  <c r="U385"/>
  <c r="U392"/>
  <c r="U395"/>
  <c r="U397"/>
  <c r="U398"/>
  <c r="U399"/>
  <c r="U400"/>
  <c r="U413"/>
  <c r="U414"/>
  <c r="U415"/>
  <c r="U419"/>
  <c r="U426"/>
  <c r="U434"/>
  <c r="U437"/>
  <c r="U438"/>
  <c r="U439"/>
  <c r="U453"/>
  <c r="U458"/>
  <c r="U459"/>
  <c r="U460"/>
  <c r="U461"/>
  <c r="U472"/>
  <c r="U473"/>
  <c r="U475"/>
  <c r="U478"/>
  <c r="U479"/>
  <c r="U483"/>
  <c r="U484"/>
  <c r="U486"/>
  <c r="U487"/>
  <c r="U493"/>
  <c r="U494"/>
  <c r="U495"/>
  <c r="U500"/>
  <c r="U505"/>
  <c r="U510"/>
  <c r="U512"/>
  <c r="U513"/>
  <c r="U515"/>
  <c r="U516"/>
  <c r="U518"/>
  <c r="U534"/>
  <c r="U540"/>
  <c r="U541"/>
  <c r="U542"/>
  <c r="U543"/>
  <c r="U549"/>
  <c r="U550"/>
  <c r="U551"/>
  <c r="U552"/>
  <c r="U554"/>
  <c r="U555"/>
  <c r="U556"/>
  <c r="U557"/>
  <c r="U558"/>
  <c r="U559"/>
  <c r="U560"/>
  <c r="U562"/>
  <c r="U563"/>
  <c r="U564"/>
  <c r="U565"/>
  <c r="U577"/>
  <c r="U582"/>
  <c r="U584"/>
  <c r="U596"/>
  <c r="U597"/>
  <c r="U601"/>
  <c r="U607"/>
  <c r="U608"/>
  <c r="U609"/>
  <c r="U610"/>
  <c r="U611"/>
  <c r="U614"/>
  <c r="U616"/>
  <c r="U617"/>
  <c r="U618"/>
  <c r="U619"/>
  <c r="U620"/>
  <c r="U623"/>
  <c r="U625"/>
  <c r="U626"/>
  <c r="U627"/>
  <c r="U629"/>
  <c r="U630"/>
  <c r="U631"/>
  <c r="U635"/>
  <c r="U636"/>
  <c r="U638"/>
  <c r="U639"/>
  <c r="U640"/>
  <c r="U641"/>
  <c r="U645"/>
  <c r="U646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T3"/>
  <c r="T4"/>
  <c r="T5"/>
  <c r="T6"/>
  <c r="T7"/>
  <c r="T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9"/>
  <c r="T110"/>
  <c r="T111"/>
  <c r="T112"/>
  <c r="T116"/>
  <c r="T120"/>
  <c r="T121"/>
  <c r="T122"/>
  <c r="T123"/>
  <c r="T124"/>
  <c r="T125"/>
  <c r="T127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50"/>
  <c r="T151"/>
  <c r="T153"/>
  <c r="T154"/>
  <c r="T155"/>
  <c r="T156"/>
  <c r="T157"/>
  <c r="T158"/>
  <c r="T159"/>
  <c r="T160"/>
  <c r="T162"/>
  <c r="T163"/>
  <c r="T164"/>
  <c r="T165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8"/>
  <c r="T219"/>
  <c r="T220"/>
  <c r="T221"/>
  <c r="T222"/>
  <c r="T223"/>
  <c r="T224"/>
  <c r="T225"/>
  <c r="T226"/>
  <c r="T227"/>
  <c r="T228"/>
  <c r="T229"/>
  <c r="T232"/>
  <c r="T233"/>
  <c r="T234"/>
  <c r="T235"/>
  <c r="T236"/>
  <c r="T237"/>
  <c r="T238"/>
  <c r="T239"/>
  <c r="T240"/>
  <c r="T241"/>
  <c r="T242"/>
  <c r="T243"/>
  <c r="T244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7"/>
  <c r="T288"/>
  <c r="T289"/>
  <c r="T290"/>
  <c r="T291"/>
  <c r="T292"/>
  <c r="T293"/>
  <c r="T297"/>
  <c r="T298"/>
  <c r="T299"/>
  <c r="T300"/>
  <c r="T301"/>
  <c r="T302"/>
  <c r="T303"/>
  <c r="T304"/>
  <c r="T305"/>
  <c r="T306"/>
  <c r="T307"/>
  <c r="T308"/>
  <c r="T309"/>
  <c r="T310"/>
  <c r="T311"/>
  <c r="T315"/>
  <c r="T316"/>
  <c r="T317"/>
  <c r="T318"/>
  <c r="T319"/>
  <c r="T320"/>
  <c r="T321"/>
  <c r="T322"/>
  <c r="T323"/>
  <c r="T324"/>
  <c r="T327"/>
  <c r="T330"/>
  <c r="T331"/>
  <c r="T332"/>
  <c r="T333"/>
  <c r="T334"/>
  <c r="T335"/>
  <c r="T336"/>
  <c r="T338"/>
  <c r="T341"/>
  <c r="T342"/>
  <c r="T343"/>
  <c r="T345"/>
  <c r="T346"/>
  <c r="T347"/>
  <c r="T348"/>
  <c r="T349"/>
  <c r="T350"/>
  <c r="T351"/>
  <c r="T352"/>
  <c r="T353"/>
  <c r="T354"/>
  <c r="T355"/>
  <c r="T356"/>
  <c r="T357"/>
  <c r="T358"/>
  <c r="T359"/>
  <c r="T360"/>
  <c r="T361"/>
  <c r="T362"/>
  <c r="T363"/>
  <c r="T364"/>
  <c r="T365"/>
  <c r="T366"/>
  <c r="T367"/>
  <c r="T368"/>
  <c r="T369"/>
  <c r="T371"/>
  <c r="T372"/>
  <c r="T373"/>
  <c r="T374"/>
  <c r="T375"/>
  <c r="T376"/>
  <c r="T377"/>
  <c r="T378"/>
  <c r="T379"/>
  <c r="T380"/>
  <c r="T381"/>
  <c r="T382"/>
  <c r="T383"/>
  <c r="T384"/>
  <c r="T385"/>
  <c r="T386"/>
  <c r="T388"/>
  <c r="T389"/>
  <c r="T390"/>
  <c r="T391"/>
  <c r="T392"/>
  <c r="T393"/>
  <c r="T394"/>
  <c r="T395"/>
  <c r="T396"/>
  <c r="T397"/>
  <c r="T398"/>
  <c r="T399"/>
  <c r="T400"/>
  <c r="T401"/>
  <c r="T409"/>
  <c r="T410"/>
  <c r="T411"/>
  <c r="T412"/>
  <c r="T413"/>
  <c r="T414"/>
  <c r="T415"/>
  <c r="T416"/>
  <c r="T417"/>
  <c r="T418"/>
  <c r="T419"/>
  <c r="T420"/>
  <c r="T421"/>
  <c r="T422"/>
  <c r="T423"/>
  <c r="T424"/>
  <c r="T425"/>
  <c r="T426"/>
  <c r="T427"/>
  <c r="T428"/>
  <c r="T429"/>
  <c r="T430"/>
  <c r="T431"/>
  <c r="T432"/>
  <c r="T433"/>
  <c r="T434"/>
  <c r="T435"/>
  <c r="T436"/>
  <c r="T437"/>
  <c r="T438"/>
  <c r="T439"/>
  <c r="T440"/>
  <c r="T441"/>
  <c r="T442"/>
  <c r="T443"/>
  <c r="T444"/>
  <c r="T445"/>
  <c r="T446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0"/>
  <c r="T491"/>
  <c r="T492"/>
  <c r="T493"/>
  <c r="T494"/>
  <c r="T495"/>
  <c r="T496"/>
  <c r="T497"/>
  <c r="T498"/>
  <c r="T499"/>
  <c r="T500"/>
  <c r="T501"/>
  <c r="T502"/>
  <c r="T503"/>
  <c r="T504"/>
  <c r="T505"/>
  <c r="T506"/>
  <c r="T507"/>
  <c r="T508"/>
  <c r="T509"/>
  <c r="T510"/>
  <c r="T511"/>
  <c r="T512"/>
  <c r="T513"/>
  <c r="T514"/>
  <c r="T515"/>
  <c r="T516"/>
  <c r="T517"/>
  <c r="T518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9"/>
  <c r="S110"/>
  <c r="S111"/>
  <c r="S112"/>
  <c r="S116"/>
  <c r="S120"/>
  <c r="S121"/>
  <c r="S122"/>
  <c r="S123"/>
  <c r="S124"/>
  <c r="S125"/>
  <c r="S127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50"/>
  <c r="S151"/>
  <c r="S153"/>
  <c r="S154"/>
  <c r="S155"/>
  <c r="S156"/>
  <c r="S157"/>
  <c r="S158"/>
  <c r="S159"/>
  <c r="S160"/>
  <c r="S162"/>
  <c r="S163"/>
  <c r="S164"/>
  <c r="S165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8"/>
  <c r="S219"/>
  <c r="S220"/>
  <c r="S221"/>
  <c r="S222"/>
  <c r="S223"/>
  <c r="S224"/>
  <c r="S225"/>
  <c r="S226"/>
  <c r="S227"/>
  <c r="S228"/>
  <c r="S229"/>
  <c r="S232"/>
  <c r="S233"/>
  <c r="S234"/>
  <c r="S235"/>
  <c r="S236"/>
  <c r="S237"/>
  <c r="S238"/>
  <c r="S239"/>
  <c r="S240"/>
  <c r="S241"/>
  <c r="S242"/>
  <c r="S243"/>
  <c r="S244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7"/>
  <c r="S288"/>
  <c r="S289"/>
  <c r="S290"/>
  <c r="S291"/>
  <c r="S292"/>
  <c r="S293"/>
  <c r="S297"/>
  <c r="S298"/>
  <c r="S299"/>
  <c r="S300"/>
  <c r="S301"/>
  <c r="S302"/>
  <c r="S303"/>
  <c r="S304"/>
  <c r="S305"/>
  <c r="S306"/>
  <c r="S307"/>
  <c r="S308"/>
  <c r="S309"/>
  <c r="S310"/>
  <c r="S311"/>
  <c r="S315"/>
  <c r="S316"/>
  <c r="S317"/>
  <c r="S318"/>
  <c r="S319"/>
  <c r="S320"/>
  <c r="S321"/>
  <c r="S322"/>
  <c r="S323"/>
  <c r="S324"/>
  <c r="S327"/>
  <c r="S330"/>
  <c r="S331"/>
  <c r="S332"/>
  <c r="S333"/>
  <c r="S334"/>
  <c r="S335"/>
  <c r="S336"/>
  <c r="S338"/>
  <c r="S341"/>
  <c r="S342"/>
  <c r="S343"/>
  <c r="S345"/>
  <c r="S346"/>
  <c r="S347"/>
  <c r="S348"/>
  <c r="S349"/>
  <c r="S350"/>
  <c r="S351"/>
  <c r="S352"/>
  <c r="S353"/>
  <c r="S354"/>
  <c r="S355"/>
  <c r="S356"/>
  <c r="S357"/>
  <c r="S358"/>
  <c r="S359"/>
  <c r="S360"/>
  <c r="S361"/>
  <c r="S362"/>
  <c r="S363"/>
  <c r="S364"/>
  <c r="S365"/>
  <c r="S366"/>
  <c r="S367"/>
  <c r="S368"/>
  <c r="S369"/>
  <c r="S371"/>
  <c r="S372"/>
  <c r="S373"/>
  <c r="S374"/>
  <c r="S375"/>
  <c r="S376"/>
  <c r="S377"/>
  <c r="S378"/>
  <c r="S379"/>
  <c r="S380"/>
  <c r="S381"/>
  <c r="S382"/>
  <c r="S383"/>
  <c r="S384"/>
  <c r="S385"/>
  <c r="S386"/>
  <c r="S388"/>
  <c r="S389"/>
  <c r="S390"/>
  <c r="S391"/>
  <c r="S392"/>
  <c r="S393"/>
  <c r="S394"/>
  <c r="S395"/>
  <c r="S396"/>
  <c r="S397"/>
  <c r="S398"/>
  <c r="S399"/>
  <c r="S400"/>
  <c r="S401"/>
  <c r="S409"/>
  <c r="S410"/>
  <c r="S411"/>
  <c r="S412"/>
  <c r="S413"/>
  <c r="S414"/>
  <c r="S415"/>
  <c r="S416"/>
  <c r="S417"/>
  <c r="S418"/>
  <c r="S419"/>
  <c r="S420"/>
  <c r="S421"/>
  <c r="S422"/>
  <c r="S423"/>
  <c r="S424"/>
  <c r="S425"/>
  <c r="S426"/>
  <c r="S427"/>
  <c r="S428"/>
  <c r="S429"/>
  <c r="S430"/>
  <c r="S431"/>
  <c r="S432"/>
  <c r="S433"/>
  <c r="S434"/>
  <c r="S435"/>
  <c r="S436"/>
  <c r="S437"/>
  <c r="S438"/>
  <c r="S439"/>
  <c r="S440"/>
  <c r="S441"/>
  <c r="S442"/>
  <c r="S443"/>
  <c r="S444"/>
  <c r="S445"/>
  <c r="S446"/>
  <c r="S447"/>
  <c r="S448"/>
  <c r="S449"/>
  <c r="S450"/>
  <c r="S451"/>
  <c r="S452"/>
  <c r="S453"/>
  <c r="S454"/>
  <c r="S455"/>
  <c r="S456"/>
  <c r="S457"/>
  <c r="S458"/>
  <c r="S459"/>
  <c r="S460"/>
  <c r="S461"/>
  <c r="S462"/>
  <c r="S463"/>
  <c r="S464"/>
  <c r="S465"/>
  <c r="S466"/>
  <c r="S467"/>
  <c r="S468"/>
  <c r="S469"/>
  <c r="S470"/>
  <c r="S471"/>
  <c r="S472"/>
  <c r="S473"/>
  <c r="S474"/>
  <c r="S475"/>
  <c r="S476"/>
  <c r="S477"/>
  <c r="S478"/>
  <c r="S479"/>
  <c r="S480"/>
  <c r="S481"/>
  <c r="S482"/>
  <c r="S483"/>
  <c r="S484"/>
  <c r="S485"/>
  <c r="S486"/>
  <c r="S487"/>
  <c r="S488"/>
  <c r="S489"/>
  <c r="S490"/>
  <c r="S491"/>
  <c r="S492"/>
  <c r="S493"/>
  <c r="S494"/>
  <c r="S495"/>
  <c r="S496"/>
  <c r="S497"/>
  <c r="S498"/>
  <c r="S499"/>
  <c r="S500"/>
  <c r="S501"/>
  <c r="S502"/>
  <c r="S503"/>
  <c r="S504"/>
  <c r="S505"/>
  <c r="S506"/>
  <c r="S507"/>
  <c r="S508"/>
  <c r="S509"/>
  <c r="S510"/>
  <c r="S511"/>
  <c r="S512"/>
  <c r="S513"/>
  <c r="S514"/>
  <c r="S515"/>
  <c r="S516"/>
  <c r="S517"/>
  <c r="S518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3"/>
  <c r="S4"/>
  <c r="S5"/>
  <c r="U2"/>
  <c r="T2"/>
  <c r="S2"/>
  <c r="G3762" i="33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U647" i="17" s="1"/>
  <c r="G430" i="33"/>
  <c r="U644" i="17" s="1"/>
  <c r="G429" i="33"/>
  <c r="U643" i="17" s="1"/>
  <c r="H472" i="15" s="1"/>
  <c r="G428" i="33"/>
  <c r="U642" i="17" s="1"/>
  <c r="G167" i="1" s="1"/>
  <c r="G427" i="33"/>
  <c r="U637" i="17" s="1"/>
  <c r="G164" i="1" s="1"/>
  <c r="G426" i="33"/>
  <c r="U634" i="17" s="1"/>
  <c r="G425" i="33"/>
  <c r="U633" i="17" s="1"/>
  <c r="G424" i="33"/>
  <c r="U632" i="17" s="1"/>
  <c r="G108" i="1" s="1"/>
  <c r="G423" i="33"/>
  <c r="U628" i="17" s="1"/>
  <c r="G105" i="1" s="1"/>
  <c r="G422" i="33"/>
  <c r="U624" i="17" s="1"/>
  <c r="F461" i="16" s="1"/>
  <c r="F460" s="1"/>
  <c r="L126" i="2" s="1"/>
  <c r="G421" i="33"/>
  <c r="U622" i="17" s="1"/>
  <c r="G420" i="33"/>
  <c r="U621" i="17" s="1"/>
  <c r="G419" i="33"/>
  <c r="U615" i="17" s="1"/>
  <c r="F116" i="2" s="1"/>
  <c r="G418" i="33"/>
  <c r="U613" i="17" s="1"/>
  <c r="G417" i="33"/>
  <c r="U612" i="17" s="1"/>
  <c r="G416" i="33"/>
  <c r="U606" i="17" s="1"/>
  <c r="F417" i="16" s="1"/>
  <c r="G415" i="33"/>
  <c r="U605" i="17" s="1"/>
  <c r="G414" i="33"/>
  <c r="U604" i="17" s="1"/>
  <c r="G413" i="33"/>
  <c r="U603" i="17" s="1"/>
  <c r="G412" i="33"/>
  <c r="U602" i="17" s="1"/>
  <c r="F98" i="2" s="1"/>
  <c r="G411" i="33"/>
  <c r="U600" i="17" s="1"/>
  <c r="G410" i="33"/>
  <c r="U599" i="17" s="1"/>
  <c r="F95" i="2" s="1"/>
  <c r="G409" i="33"/>
  <c r="U598" i="17" s="1"/>
  <c r="F94" i="2" s="1"/>
  <c r="G408" i="33"/>
  <c r="U595" i="17" s="1"/>
  <c r="G407" i="33"/>
  <c r="U594" i="17" s="1"/>
  <c r="G406" i="33"/>
  <c r="U593" i="17" s="1"/>
  <c r="G405" i="33"/>
  <c r="U592" i="17" s="1"/>
  <c r="G404" i="33"/>
  <c r="U591" i="17" s="1"/>
  <c r="G403" i="33"/>
  <c r="U590" i="17" s="1"/>
  <c r="G402" i="33"/>
  <c r="U589" i="17" s="1"/>
  <c r="G401" i="33"/>
  <c r="U588" i="17" s="1"/>
  <c r="F79" i="2" s="1"/>
  <c r="G400" i="33"/>
  <c r="U587" i="17" s="1"/>
  <c r="F376" i="16" s="1"/>
  <c r="G399" i="33"/>
  <c r="U586" i="17" s="1"/>
  <c r="F375" i="16" s="1"/>
  <c r="G398" i="33"/>
  <c r="U585" i="17" s="1"/>
  <c r="F374" i="16" s="1"/>
  <c r="G397" i="33"/>
  <c r="U583" i="17" s="1"/>
  <c r="F78" i="2" s="1"/>
  <c r="G396" i="33"/>
  <c r="U581" i="17" s="1"/>
  <c r="G395" i="33"/>
  <c r="U580" i="17" s="1"/>
  <c r="G394" i="33"/>
  <c r="U579" i="17" s="1"/>
  <c r="G393" i="33"/>
  <c r="U578" i="17" s="1"/>
  <c r="F366" i="16" s="1"/>
  <c r="G392" i="33"/>
  <c r="U576" i="17" s="1"/>
  <c r="F363" i="16" s="1"/>
  <c r="G391" i="33"/>
  <c r="U575" i="17" s="1"/>
  <c r="G390" i="33"/>
  <c r="U574" i="17" s="1"/>
  <c r="G389" i="33"/>
  <c r="U573" i="17" s="1"/>
  <c r="G388" i="33"/>
  <c r="U572" i="17" s="1"/>
  <c r="G387" i="33"/>
  <c r="U571" i="17" s="1"/>
  <c r="G386" i="33"/>
  <c r="U570" i="17" s="1"/>
  <c r="G385" i="33"/>
  <c r="U569" i="17" s="1"/>
  <c r="G384" i="33"/>
  <c r="U568" i="17" s="1"/>
  <c r="G383" i="33"/>
  <c r="U567" i="17" s="1"/>
  <c r="G382" i="33"/>
  <c r="U561" i="17" s="1"/>
  <c r="F73" i="2" s="1"/>
  <c r="G381" i="33"/>
  <c r="U553" i="17" s="1"/>
  <c r="G380" i="33"/>
  <c r="U548" i="17" s="1"/>
  <c r="G379" i="33"/>
  <c r="U547" i="17" s="1"/>
  <c r="G378" i="33"/>
  <c r="U546" i="17" s="1"/>
  <c r="G377" i="33"/>
  <c r="U545" i="17" s="1"/>
  <c r="F326" i="16" s="1"/>
  <c r="G376" i="33"/>
  <c r="U544" i="17" s="1"/>
  <c r="F68" i="2" s="1"/>
  <c r="G375" i="33"/>
  <c r="U539" i="17" s="1"/>
  <c r="F316" i="16" s="1"/>
  <c r="G374" i="33"/>
  <c r="U538" i="17" s="1"/>
  <c r="F315" i="16" s="1"/>
  <c r="G373" i="33"/>
  <c r="U537" i="17" s="1"/>
  <c r="G372" i="33"/>
  <c r="U536" i="17" s="1"/>
  <c r="F313" i="16" s="1"/>
  <c r="G371" i="33"/>
  <c r="U535" i="17" s="1"/>
  <c r="F312" i="16" s="1"/>
  <c r="G370" i="33"/>
  <c r="U533" i="17" s="1"/>
  <c r="G369" i="33"/>
  <c r="U532" i="17" s="1"/>
  <c r="G368" i="33"/>
  <c r="U531" i="17" s="1"/>
  <c r="G367" i="33"/>
  <c r="U530" i="17" s="1"/>
  <c r="G366" i="33"/>
  <c r="U529" i="17" s="1"/>
  <c r="G365" i="33"/>
  <c r="U528" i="17" s="1"/>
  <c r="G364" i="33"/>
  <c r="U527" i="17" s="1"/>
  <c r="G363" i="33"/>
  <c r="U526" i="17" s="1"/>
  <c r="G362" i="33"/>
  <c r="U525" i="17" s="1"/>
  <c r="G361" i="33"/>
  <c r="U524" i="17" s="1"/>
  <c r="F66" i="2" s="1"/>
  <c r="G360" i="33"/>
  <c r="U523" i="17" s="1"/>
  <c r="G359" i="33"/>
  <c r="U522" i="17" s="1"/>
  <c r="G358" i="33"/>
  <c r="U521" i="17" s="1"/>
  <c r="G357" i="33"/>
  <c r="U520" i="17" s="1"/>
  <c r="G356" i="33"/>
  <c r="U519" i="17" s="1"/>
  <c r="G355" i="33"/>
  <c r="U517" i="17" s="1"/>
  <c r="G354" i="33"/>
  <c r="U514" i="17" s="1"/>
  <c r="G353" i="33"/>
  <c r="U511" i="17" s="1"/>
  <c r="F65" i="2" s="1"/>
  <c r="G352" i="33"/>
  <c r="U509" i="17" s="1"/>
  <c r="G351" i="33"/>
  <c r="U508" i="17" s="1"/>
  <c r="G350" i="33"/>
  <c r="U507" i="17" s="1"/>
  <c r="G349" i="33"/>
  <c r="U506" i="17" s="1"/>
  <c r="F280" i="16" s="1"/>
  <c r="G348" i="33"/>
  <c r="U504" i="17" s="1"/>
  <c r="G347" i="33"/>
  <c r="U503" i="17" s="1"/>
  <c r="F62" i="2" s="1"/>
  <c r="G346" i="33"/>
  <c r="U502" i="17" s="1"/>
  <c r="G345" i="33"/>
  <c r="U501" i="17" s="1"/>
  <c r="G344" i="33"/>
  <c r="U499" i="17" s="1"/>
  <c r="G343" i="33"/>
  <c r="U498" i="17" s="1"/>
  <c r="G342" i="33"/>
  <c r="U497" i="17" s="1"/>
  <c r="G341" i="33"/>
  <c r="U496" i="17" s="1"/>
  <c r="F267" i="16" s="1"/>
  <c r="G340" i="33"/>
  <c r="U492" i="17" s="1"/>
  <c r="G339" i="33"/>
  <c r="U491" i="17" s="1"/>
  <c r="G338" i="33"/>
  <c r="U490" i="17" s="1"/>
  <c r="G337" i="33"/>
  <c r="U489" i="17" s="1"/>
  <c r="G336" i="33"/>
  <c r="U488" i="17" s="1"/>
  <c r="G335" i="33"/>
  <c r="U485" i="17" s="1"/>
  <c r="G334" i="33"/>
  <c r="U482" i="17" s="1"/>
  <c r="G333" i="33"/>
  <c r="U481" i="17" s="1"/>
  <c r="G332" i="33"/>
  <c r="U480" i="17" s="1"/>
  <c r="G331" i="33"/>
  <c r="U477" i="17" s="1"/>
  <c r="G330" i="33"/>
  <c r="U476" i="17" s="1"/>
  <c r="G329" i="33"/>
  <c r="U474" i="17" s="1"/>
  <c r="G328" i="33"/>
  <c r="U471" i="17" s="1"/>
  <c r="G327" i="33"/>
  <c r="U470" i="17" s="1"/>
  <c r="G326" i="33"/>
  <c r="U469" i="17" s="1"/>
  <c r="G325" i="33"/>
  <c r="U468" i="17" s="1"/>
  <c r="G324" i="33"/>
  <c r="U467" i="17" s="1"/>
  <c r="G323" i="33"/>
  <c r="U466" i="17" s="1"/>
  <c r="G322" i="33"/>
  <c r="U465" i="17" s="1"/>
  <c r="F53" i="2" s="1"/>
  <c r="G321" i="33"/>
  <c r="U464" i="17" s="1"/>
  <c r="G320" i="33"/>
  <c r="U463" i="17" s="1"/>
  <c r="G319" i="33"/>
  <c r="U462" i="17" s="1"/>
  <c r="G318" i="33"/>
  <c r="U457" i="17" s="1"/>
  <c r="F219" i="16" s="1"/>
  <c r="G317" i="33"/>
  <c r="U456" i="17" s="1"/>
  <c r="F218" i="16" s="1"/>
  <c r="G316" i="33"/>
  <c r="U455" i="17" s="1"/>
  <c r="G315" i="33"/>
  <c r="U454" i="17" s="1"/>
  <c r="G314" i="33"/>
  <c r="U452" i="17" s="1"/>
  <c r="G313" i="33"/>
  <c r="U451" i="17" s="1"/>
  <c r="G312" i="33"/>
  <c r="U450" i="17" s="1"/>
  <c r="G311" i="33"/>
  <c r="U449" i="17" s="1"/>
  <c r="G310" i="33"/>
  <c r="U448" i="17" s="1"/>
  <c r="G309" i="33"/>
  <c r="U447" i="17" s="1"/>
  <c r="G308" i="33"/>
  <c r="U446" i="17" s="1"/>
  <c r="G307" i="33"/>
  <c r="U445" i="17" s="1"/>
  <c r="G306" i="33"/>
  <c r="U444" i="17" s="1"/>
  <c r="G305" i="33"/>
  <c r="U443" i="17" s="1"/>
  <c r="F204" i="16" s="1"/>
  <c r="G304" i="33"/>
  <c r="U442" i="17" s="1"/>
  <c r="G303" i="33"/>
  <c r="U441" i="17" s="1"/>
  <c r="G302" i="33"/>
  <c r="U440" i="17" s="1"/>
  <c r="F200" i="16" s="1"/>
  <c r="G301" i="33"/>
  <c r="U436" i="17" s="1"/>
  <c r="G300" i="33"/>
  <c r="U435" i="17" s="1"/>
  <c r="G299" i="33"/>
  <c r="U433" i="17" s="1"/>
  <c r="G298" i="33"/>
  <c r="U432" i="17" s="1"/>
  <c r="F49" i="2" s="1"/>
  <c r="G297" i="33"/>
  <c r="U431" i="17" s="1"/>
  <c r="F190" i="16" s="1"/>
  <c r="G296" i="33"/>
  <c r="U430" i="17" s="1"/>
  <c r="G295" i="33"/>
  <c r="U429" i="17" s="1"/>
  <c r="G294" i="33"/>
  <c r="U428" i="17" s="1"/>
  <c r="G293" i="33"/>
  <c r="U427" i="17" s="1"/>
  <c r="G292" i="33"/>
  <c r="U425" i="17" s="1"/>
  <c r="G291" i="33"/>
  <c r="U424" i="17" s="1"/>
  <c r="G290" i="33"/>
  <c r="U423" i="17" s="1"/>
  <c r="G289" i="33"/>
  <c r="U422" i="17" s="1"/>
  <c r="G288" i="33"/>
  <c r="U421" i="17" s="1"/>
  <c r="G287" i="33"/>
  <c r="U420" i="17" s="1"/>
  <c r="G286" i="33"/>
  <c r="U418" i="17" s="1"/>
  <c r="G285" i="33"/>
  <c r="U417" i="17" s="1"/>
  <c r="G284" i="33"/>
  <c r="U416" i="17" s="1"/>
  <c r="F172" i="16" s="1"/>
  <c r="G283" i="33"/>
  <c r="U412" i="17" s="1"/>
  <c r="G282" i="33"/>
  <c r="U411" i="17" s="1"/>
  <c r="G281" i="33"/>
  <c r="U410" i="17" s="1"/>
  <c r="G280" i="33"/>
  <c r="U409" i="17" s="1"/>
  <c r="G279" i="33"/>
  <c r="U401" i="17" s="1"/>
  <c r="F156" i="16" s="1"/>
  <c r="G278" i="33"/>
  <c r="U396" i="17" s="1"/>
  <c r="G277" i="33"/>
  <c r="U394" i="17" s="1"/>
  <c r="G276" i="33"/>
  <c r="U393" i="17" s="1"/>
  <c r="G275" i="33"/>
  <c r="U391" i="17" s="1"/>
  <c r="G274" i="33"/>
  <c r="U390" i="17" s="1"/>
  <c r="G273" i="33"/>
  <c r="U389" i="17" s="1"/>
  <c r="G272" i="33"/>
  <c r="U388" i="17" s="1"/>
  <c r="G271" i="33"/>
  <c r="U386" i="17" s="1"/>
  <c r="G270" i="33"/>
  <c r="U384" i="17" s="1"/>
  <c r="G269" i="33"/>
  <c r="U383" i="17" s="1"/>
  <c r="G268" i="33"/>
  <c r="U382" i="17" s="1"/>
  <c r="F135" i="16" s="1"/>
  <c r="G267" i="33"/>
  <c r="U381" i="17" s="1"/>
  <c r="G266" i="33"/>
  <c r="U380" i="17" s="1"/>
  <c r="G265" i="33"/>
  <c r="U379" i="17" s="1"/>
  <c r="F132" i="16" s="1"/>
  <c r="G264" i="33"/>
  <c r="U378" i="17" s="1"/>
  <c r="G263" i="33"/>
  <c r="U376" i="17" s="1"/>
  <c r="G262" i="33"/>
  <c r="U375" i="17" s="1"/>
  <c r="F128" i="16" s="1"/>
  <c r="G261" i="33"/>
  <c r="U374" i="17" s="1"/>
  <c r="F127" i="16" s="1"/>
  <c r="G260" i="33"/>
  <c r="U373" i="17" s="1"/>
  <c r="G259" i="33"/>
  <c r="U372" i="17" s="1"/>
  <c r="G258" i="33"/>
  <c r="U371" i="17" s="1"/>
  <c r="G257" i="33"/>
  <c r="U369" i="17" s="1"/>
  <c r="G256" i="33"/>
  <c r="U368" i="17" s="1"/>
  <c r="F120" i="16" s="1"/>
  <c r="G255" i="33"/>
  <c r="U367" i="17" s="1"/>
  <c r="G254" i="33"/>
  <c r="U366" i="17" s="1"/>
  <c r="F33" i="2" s="1"/>
  <c r="G253" i="33"/>
  <c r="U363" i="17" s="1"/>
  <c r="G252" i="33"/>
  <c r="U361" i="17" s="1"/>
  <c r="F30" i="2" s="1"/>
  <c r="G251" i="33"/>
  <c r="U359" i="17" s="1"/>
  <c r="F28" i="2" s="1"/>
  <c r="G250" i="33"/>
  <c r="U357" i="17" s="1"/>
  <c r="G249" i="33"/>
  <c r="U355" i="17" s="1"/>
  <c r="F92" i="16" s="1"/>
  <c r="G248" i="33"/>
  <c r="U354" i="17" s="1"/>
  <c r="G247" i="33"/>
  <c r="U352" i="17" s="1"/>
  <c r="G246" i="33"/>
  <c r="U350" i="17" s="1"/>
  <c r="F26" i="2" s="1"/>
  <c r="G245" i="33"/>
  <c r="U349" i="17" s="1"/>
  <c r="G244" i="33"/>
  <c r="U348" i="17" s="1"/>
  <c r="G243" i="33"/>
  <c r="U347" i="17" s="1"/>
  <c r="G242" i="33"/>
  <c r="U346" i="17" s="1"/>
  <c r="G241" i="33"/>
  <c r="U345" i="17" s="1"/>
  <c r="F80" i="16" s="1"/>
  <c r="G240" i="33"/>
  <c r="U344" i="17" s="1"/>
  <c r="G239" i="33"/>
  <c r="U343" i="17" s="1"/>
  <c r="G238" i="33"/>
  <c r="U341" i="17" s="1"/>
  <c r="F74" i="16" s="1"/>
  <c r="G237" i="33"/>
  <c r="U340" i="17" s="1"/>
  <c r="G236" i="33"/>
  <c r="U337" i="17" s="1"/>
  <c r="F70" i="16" s="1"/>
  <c r="G235" i="33"/>
  <c r="U336" i="17" s="1"/>
  <c r="G234" i="33"/>
  <c r="U335" i="17" s="1"/>
  <c r="G233" i="33"/>
  <c r="U334" i="17" s="1"/>
  <c r="G232" i="33"/>
  <c r="U333" i="17" s="1"/>
  <c r="G231" i="33"/>
  <c r="U331" i="17" s="1"/>
  <c r="G230" i="33"/>
  <c r="U330" i="17" s="1"/>
  <c r="F63" i="16" s="1"/>
  <c r="G229" i="33"/>
  <c r="U329" i="17" s="1"/>
  <c r="G228" i="33"/>
  <c r="U328" i="17" s="1"/>
  <c r="G227" i="33"/>
  <c r="U326" i="17" s="1"/>
  <c r="F58" i="16" s="1"/>
  <c r="G226" i="33"/>
  <c r="U325" i="17" s="1"/>
  <c r="G225" i="33"/>
  <c r="U324" i="17" s="1"/>
  <c r="G224" i="33"/>
  <c r="U323" i="17" s="1"/>
  <c r="G223" i="33"/>
  <c r="U322" i="17" s="1"/>
  <c r="G222" i="33"/>
  <c r="U321" i="17" s="1"/>
  <c r="G221" i="33"/>
  <c r="U319" i="17" s="1"/>
  <c r="G220" i="33"/>
  <c r="U317" i="17" s="1"/>
  <c r="F43" i="16" s="1"/>
  <c r="G219" i="33"/>
  <c r="U316" i="17" s="1"/>
  <c r="G218" i="33"/>
  <c r="U315" i="17" s="1"/>
  <c r="G217" i="33"/>
  <c r="U311" i="17" s="1"/>
  <c r="F36" i="16" s="1"/>
  <c r="G216" i="33"/>
  <c r="U310" i="17" s="1"/>
  <c r="G215" i="33"/>
  <c r="U308" i="17" s="1"/>
  <c r="F33" i="16" s="1"/>
  <c r="G214" i="33"/>
  <c r="U307" i="17" s="1"/>
  <c r="G213" i="33"/>
  <c r="U306" i="17" s="1"/>
  <c r="G212" i="33"/>
  <c r="U301" i="17" s="1"/>
  <c r="G211" i="33"/>
  <c r="U299" i="17" s="1"/>
  <c r="F24" i="16" s="1"/>
  <c r="G210" i="33"/>
  <c r="U298" i="17" s="1"/>
  <c r="G209" i="33"/>
  <c r="U297" i="17" s="1"/>
  <c r="F20" i="16" s="1"/>
  <c r="G208" i="33"/>
  <c r="U293" i="17" s="1"/>
  <c r="F16" i="16" s="1"/>
  <c r="G207" i="33"/>
  <c r="U292" i="17" s="1"/>
  <c r="F15" i="16" s="1"/>
  <c r="G206" i="33"/>
  <c r="U291" i="17" s="1"/>
  <c r="G205" i="33"/>
  <c r="U290" i="17" s="1"/>
  <c r="F12" i="2" s="1"/>
  <c r="G204" i="33"/>
  <c r="U289" i="17" s="1"/>
  <c r="G156" i="1" s="1"/>
  <c r="G203" i="33"/>
  <c r="U288" i="17" s="1"/>
  <c r="G155" i="1" s="1"/>
  <c r="G202" i="33"/>
  <c r="U287" i="17" s="1"/>
  <c r="H444" i="15" s="1"/>
  <c r="G201" i="33"/>
  <c r="U283" i="17" s="1"/>
  <c r="H440" i="15" s="1"/>
  <c r="G200" i="33"/>
  <c r="U282" i="17" s="1"/>
  <c r="H439" i="15" s="1"/>
  <c r="G199" i="33"/>
  <c r="U281" i="17" s="1"/>
  <c r="G198" i="33"/>
  <c r="U280" i="17" s="1"/>
  <c r="H437" i="15" s="1"/>
  <c r="G197" i="33"/>
  <c r="U279" i="17" s="1"/>
  <c r="H436" i="15" s="1"/>
  <c r="G196" i="33"/>
  <c r="U278" i="17" s="1"/>
  <c r="H435" i="15" s="1"/>
  <c r="G195" i="33"/>
  <c r="U277" i="17" s="1"/>
  <c r="G194" i="33"/>
  <c r="U276" i="17" s="1"/>
  <c r="H433" i="15" s="1"/>
  <c r="G193" i="33"/>
  <c r="U275" i="17" s="1"/>
  <c r="H432" i="15" s="1"/>
  <c r="G192" i="33"/>
  <c r="U274" i="17" s="1"/>
  <c r="G191" i="33"/>
  <c r="U268" i="17" s="1"/>
  <c r="H424" i="15" s="1"/>
  <c r="G190" i="33"/>
  <c r="U267" i="17" s="1"/>
  <c r="G189" i="33"/>
  <c r="U266" i="17" s="1"/>
  <c r="G188" i="33"/>
  <c r="U264" i="17" s="1"/>
  <c r="G187" i="33"/>
  <c r="U263" i="17" s="1"/>
  <c r="G186" i="33"/>
  <c r="U262" i="17" s="1"/>
  <c r="G185" i="33"/>
  <c r="U261" i="17" s="1"/>
  <c r="H417" i="15" s="1"/>
  <c r="G184" i="33"/>
  <c r="U260" i="17" s="1"/>
  <c r="G183" i="33"/>
  <c r="U259" i="17" s="1"/>
  <c r="H415" i="15" s="1"/>
  <c r="G182" i="33"/>
  <c r="U258" i="17" s="1"/>
  <c r="H414" i="15" s="1"/>
  <c r="G181" i="33"/>
  <c r="U257" i="17" s="1"/>
  <c r="G180" i="33"/>
  <c r="U256" i="17" s="1"/>
  <c r="G179" i="33"/>
  <c r="U255" i="17" s="1"/>
  <c r="G178" i="33"/>
  <c r="U254" i="17" s="1"/>
  <c r="G177" i="33"/>
  <c r="U253" i="17" s="1"/>
  <c r="H408" i="15" s="1"/>
  <c r="G176" i="33"/>
  <c r="U252" i="17" s="1"/>
  <c r="G175" i="33"/>
  <c r="U251" i="17" s="1"/>
  <c r="G174" i="33"/>
  <c r="U249" i="17" s="1"/>
  <c r="G173" i="33"/>
  <c r="U248" i="17" s="1"/>
  <c r="G172" i="33"/>
  <c r="U247" i="17" s="1"/>
  <c r="G171" i="33"/>
  <c r="U246" i="17" s="1"/>
  <c r="G170" i="33"/>
  <c r="U244" i="17" s="1"/>
  <c r="G169" i="33"/>
  <c r="U243" i="17" s="1"/>
  <c r="G168" i="33"/>
  <c r="U242" i="17" s="1"/>
  <c r="G167" i="33"/>
  <c r="U241" i="17" s="1"/>
  <c r="H394" i="15" s="1"/>
  <c r="G166" i="33"/>
  <c r="U240" i="17" s="1"/>
  <c r="G165" i="33"/>
  <c r="U239" i="17" s="1"/>
  <c r="H392" i="15" s="1"/>
  <c r="G164" i="33"/>
  <c r="U238" i="17" s="1"/>
  <c r="H391" i="15" s="1"/>
  <c r="G163" i="33"/>
  <c r="U237" i="17" s="1"/>
  <c r="G162" i="33"/>
  <c r="U236" i="17" s="1"/>
  <c r="H389" i="15" s="1"/>
  <c r="G161" i="33"/>
  <c r="U235" i="17" s="1"/>
  <c r="G160" i="33"/>
  <c r="U234" i="17" s="1"/>
  <c r="G159" i="33"/>
  <c r="U233" i="17" s="1"/>
  <c r="G146" i="1" s="1"/>
  <c r="G158" i="33"/>
  <c r="U229" i="17" s="1"/>
  <c r="G144" i="1" s="1"/>
  <c r="G157" i="33"/>
  <c r="U226" i="17" s="1"/>
  <c r="G141" i="1" s="1"/>
  <c r="G156" i="33"/>
  <c r="U225" i="17" s="1"/>
  <c r="G155" i="33"/>
  <c r="U224" i="17" s="1"/>
  <c r="G154" i="33"/>
  <c r="U223" i="17" s="1"/>
  <c r="G139" i="1" s="1"/>
  <c r="G153" i="33"/>
  <c r="U221" i="17" s="1"/>
  <c r="G152" i="33"/>
  <c r="U220" i="17" s="1"/>
  <c r="G151" i="33"/>
  <c r="U218" i="17" s="1"/>
  <c r="G133" i="1" s="1"/>
  <c r="G150" i="33"/>
  <c r="U216" i="17" s="1"/>
  <c r="G149" i="33"/>
  <c r="U214" i="17" s="1"/>
  <c r="G148" i="33"/>
  <c r="U213" i="17" s="1"/>
  <c r="G147" i="33"/>
  <c r="U212" i="17" s="1"/>
  <c r="G146" i="33"/>
  <c r="U211" i="17" s="1"/>
  <c r="G145" i="33"/>
  <c r="U210" i="17" s="1"/>
  <c r="H347" i="15" s="1"/>
  <c r="G144" i="33"/>
  <c r="U209" i="17" s="1"/>
  <c r="G143" i="33"/>
  <c r="U208" i="17" s="1"/>
  <c r="H345" i="15" s="1"/>
  <c r="G142" i="33"/>
  <c r="U207" i="17" s="1"/>
  <c r="H344" i="15" s="1"/>
  <c r="G141" i="33"/>
  <c r="U206" i="17" s="1"/>
  <c r="G130" i="1" s="1"/>
  <c r="G140" i="33"/>
  <c r="U205" i="17" s="1"/>
  <c r="G139" i="33"/>
  <c r="U204" i="17" s="1"/>
  <c r="G138" i="33"/>
  <c r="U200" i="17" s="1"/>
  <c r="G137" i="33"/>
  <c r="U199" i="17" s="1"/>
  <c r="G136" i="33"/>
  <c r="U197" i="17" s="1"/>
  <c r="G128" i="1" s="1"/>
  <c r="G135" i="33"/>
  <c r="U196" i="17" s="1"/>
  <c r="G124" i="1" s="1"/>
  <c r="G134" i="33"/>
  <c r="U180" i="17" s="1"/>
  <c r="G133" i="33"/>
  <c r="U179" i="17" s="1"/>
  <c r="H308" i="15" s="1"/>
  <c r="G132" i="33"/>
  <c r="U178" i="17" s="1"/>
  <c r="H307" i="15" s="1"/>
  <c r="G131" i="33"/>
  <c r="U177" i="17" s="1"/>
  <c r="H306" i="15" s="1"/>
  <c r="G130" i="33"/>
  <c r="U185" i="17" s="1"/>
  <c r="G129" i="33"/>
  <c r="U184" i="17" s="1"/>
  <c r="H313" i="15" s="1"/>
  <c r="G128" i="33"/>
  <c r="U174" i="17" s="1"/>
  <c r="G127" i="33"/>
  <c r="U172" i="17" s="1"/>
  <c r="G121" i="1" s="1"/>
  <c r="G126" i="33"/>
  <c r="U171" i="17" s="1"/>
  <c r="H297" i="15" s="1"/>
  <c r="G125" i="33"/>
  <c r="U170" i="17" s="1"/>
  <c r="G124" i="33"/>
  <c r="U169" i="17" s="1"/>
  <c r="G123" i="33"/>
  <c r="U168" i="17" s="1"/>
  <c r="H293" i="15" s="1"/>
  <c r="G122" i="33"/>
  <c r="U167" i="17" s="1"/>
  <c r="E121" i="33"/>
  <c r="T166" i="17" s="1"/>
  <c r="D121" i="33"/>
  <c r="S166" i="17" s="1"/>
  <c r="E120" i="33"/>
  <c r="T161" i="17" s="1"/>
  <c r="D120" i="33"/>
  <c r="S161" i="17" s="1"/>
  <c r="G120" i="33"/>
  <c r="U161" i="17" s="1"/>
  <c r="G119" i="33"/>
  <c r="U160" i="17" s="1"/>
  <c r="G117" i="1" s="1"/>
  <c r="G118" i="33"/>
  <c r="U159" i="17" s="1"/>
  <c r="G116" i="1" s="1"/>
  <c r="G117" i="33"/>
  <c r="U158" i="17" s="1"/>
  <c r="G116" i="33"/>
  <c r="U157" i="17" s="1"/>
  <c r="G97" i="1" s="1"/>
  <c r="G115" i="33"/>
  <c r="U156" i="17" s="1"/>
  <c r="G114" i="33"/>
  <c r="U155" i="17" s="1"/>
  <c r="H244" i="15" s="1"/>
  <c r="G113" i="33"/>
  <c r="U154" i="17" s="1"/>
  <c r="G112" i="33"/>
  <c r="U153" i="17" s="1"/>
  <c r="G91" i="1" s="1"/>
  <c r="G111" i="33"/>
  <c r="U151" i="17" s="1"/>
  <c r="G110" i="33"/>
  <c r="U150" i="17" s="1"/>
  <c r="H238" i="15" s="1"/>
  <c r="G109" i="33"/>
  <c r="U147" i="17" s="1"/>
  <c r="G108" i="33"/>
  <c r="U146" i="17" s="1"/>
  <c r="G107" i="33"/>
  <c r="U145" i="17" s="1"/>
  <c r="H233" i="15" s="1"/>
  <c r="G106" i="33"/>
  <c r="U144" i="17" s="1"/>
  <c r="G105" i="33"/>
  <c r="U143" i="17" s="1"/>
  <c r="G104" i="33"/>
  <c r="U142" i="17" s="1"/>
  <c r="G103" i="33"/>
  <c r="U141" i="17" s="1"/>
  <c r="G102" i="33"/>
  <c r="U140" i="17" s="1"/>
  <c r="G101" i="33"/>
  <c r="U137" i="17" s="1"/>
  <c r="G100" i="33"/>
  <c r="U133" i="17" s="1"/>
  <c r="H220" i="15" s="1"/>
  <c r="G99" i="33"/>
  <c r="U132" i="17" s="1"/>
  <c r="G98" i="33"/>
  <c r="U131" i="17" s="1"/>
  <c r="G97" i="33"/>
  <c r="U130" i="17" s="1"/>
  <c r="G96" i="33"/>
  <c r="U127" i="17" s="1"/>
  <c r="G85" i="1" s="1"/>
  <c r="G95" i="33"/>
  <c r="U121" i="17" s="1"/>
  <c r="H196" i="15" s="1"/>
  <c r="G94" i="33"/>
  <c r="U120" i="17" s="1"/>
  <c r="G93" i="33"/>
  <c r="U116" i="17" s="1"/>
  <c r="G92" i="33"/>
  <c r="U104" i="17" s="1"/>
  <c r="G91" i="33"/>
  <c r="U112" i="17" s="1"/>
  <c r="G90" i="33"/>
  <c r="U107" i="17" s="1"/>
  <c r="G89" i="33"/>
  <c r="U106" i="17" s="1"/>
  <c r="H180" i="15" s="1"/>
  <c r="G88" i="33"/>
  <c r="U105" i="17" s="1"/>
  <c r="H179" i="15" s="1"/>
  <c r="G87" i="33"/>
  <c r="U103" i="17" s="1"/>
  <c r="G86" i="33"/>
  <c r="U101" i="17" s="1"/>
  <c r="G85" i="33"/>
  <c r="U99" i="17" s="1"/>
  <c r="G84" i="33"/>
  <c r="U98" i="17" s="1"/>
  <c r="G74" i="1" s="1"/>
  <c r="G83" i="33"/>
  <c r="U95" i="17" s="1"/>
  <c r="H165" i="15" s="1"/>
  <c r="G82" i="33"/>
  <c r="U94" i="17" s="1"/>
  <c r="G81" i="33"/>
  <c r="U92" i="17" s="1"/>
  <c r="G80" i="33"/>
  <c r="U89" i="17" s="1"/>
  <c r="G79" i="33"/>
  <c r="U88" i="17" s="1"/>
  <c r="G78" i="33"/>
  <c r="U86" i="17" s="1"/>
  <c r="G77" i="33"/>
  <c r="U82" i="17" s="1"/>
  <c r="G76" i="33"/>
  <c r="U81" i="17" s="1"/>
  <c r="G75" i="33"/>
  <c r="U79" i="17" s="1"/>
  <c r="G62" i="1" s="1"/>
  <c r="G74" i="33"/>
  <c r="U78" i="17" s="1"/>
  <c r="G73" i="33"/>
  <c r="U77" i="17" s="1"/>
  <c r="G61" i="1" s="1"/>
  <c r="G72" i="33"/>
  <c r="U76" i="17" s="1"/>
  <c r="G60" i="1" s="1"/>
  <c r="G71" i="33"/>
  <c r="U75" i="17" s="1"/>
  <c r="G52" i="1" s="1"/>
  <c r="G70" i="33"/>
  <c r="U73" i="17" s="1"/>
  <c r="G51" i="1" s="1"/>
  <c r="G69" i="33"/>
  <c r="U72" i="17" s="1"/>
  <c r="G68" i="33"/>
  <c r="U69" i="17" s="1"/>
  <c r="H114" i="15" s="1"/>
  <c r="G67" i="33"/>
  <c r="U68" i="17" s="1"/>
  <c r="G66" i="33"/>
  <c r="U67" i="17" s="1"/>
  <c r="G42" i="1" s="1"/>
  <c r="G65" i="33"/>
  <c r="U66" i="17" s="1"/>
  <c r="G64" i="33"/>
  <c r="U65" i="17" s="1"/>
  <c r="G63" i="33"/>
  <c r="U64" i="17" s="1"/>
  <c r="G62" i="33"/>
  <c r="U63" i="17" s="1"/>
  <c r="G61" i="33"/>
  <c r="U62" i="17" s="1"/>
  <c r="H102" i="15" s="1"/>
  <c r="G60" i="33"/>
  <c r="U61" i="17" s="1"/>
  <c r="G59" i="33"/>
  <c r="U60" i="17" s="1"/>
  <c r="G58" i="33"/>
  <c r="U59" i="17" s="1"/>
  <c r="G57" i="33"/>
  <c r="U58" i="17" s="1"/>
  <c r="G56" i="33"/>
  <c r="U57" i="17" s="1"/>
  <c r="G55" i="33"/>
  <c r="U56" i="17" s="1"/>
  <c r="G54" i="33"/>
  <c r="U55" i="17" s="1"/>
  <c r="H94" i="15" s="1"/>
  <c r="G53" i="33"/>
  <c r="U54" i="17" s="1"/>
  <c r="G52" i="33"/>
  <c r="U53" i="17" s="1"/>
  <c r="G40" i="1" s="1"/>
  <c r="G51" i="33"/>
  <c r="U52" i="17" s="1"/>
  <c r="G50" i="33"/>
  <c r="U51" i="17" s="1"/>
  <c r="G39" i="1" s="1"/>
  <c r="G49" i="33"/>
  <c r="U50" i="17" s="1"/>
  <c r="G48" i="33"/>
  <c r="U49" i="17" s="1"/>
  <c r="G47" i="33"/>
  <c r="U48" i="17" s="1"/>
  <c r="H84" i="15" s="1"/>
  <c r="G46" i="33"/>
  <c r="U47" i="17" s="1"/>
  <c r="H82" i="15" s="1"/>
  <c r="G45" i="33"/>
  <c r="U46" i="17" s="1"/>
  <c r="G44" i="33"/>
  <c r="U45" i="17" s="1"/>
  <c r="G43" i="33"/>
  <c r="U44" i="17" s="1"/>
  <c r="G42" i="33"/>
  <c r="U43" i="17" s="1"/>
  <c r="G41" i="33"/>
  <c r="U42" i="17" s="1"/>
  <c r="G40" i="33"/>
  <c r="U41" i="17" s="1"/>
  <c r="G39" i="33"/>
  <c r="U40" i="17" s="1"/>
  <c r="G38" i="33"/>
  <c r="U39" i="17" s="1"/>
  <c r="G37" i="33"/>
  <c r="U38" i="17" s="1"/>
  <c r="G36" i="33"/>
  <c r="U37" i="17" s="1"/>
  <c r="G35" i="33"/>
  <c r="U36" i="17" s="1"/>
  <c r="G34" i="33"/>
  <c r="U35" i="17" s="1"/>
  <c r="E33" i="33"/>
  <c r="T34" i="17" s="1"/>
  <c r="D33" i="33"/>
  <c r="S34" i="17" s="1"/>
  <c r="G32" i="33"/>
  <c r="U33" i="17" s="1"/>
  <c r="G30" i="1" s="1"/>
  <c r="G31" i="33"/>
  <c r="U32" i="17" s="1"/>
  <c r="G29" i="1" s="1"/>
  <c r="G30" i="33"/>
  <c r="U31" i="17" s="1"/>
  <c r="G29" i="33"/>
  <c r="U30" i="17" s="1"/>
  <c r="G28" i="33"/>
  <c r="U29" i="17" s="1"/>
  <c r="G27" i="33"/>
  <c r="U28" i="17" s="1"/>
  <c r="G26" i="33"/>
  <c r="U27" i="17" s="1"/>
  <c r="H52" i="15" s="1"/>
  <c r="G25" i="33"/>
  <c r="U26" i="17" s="1"/>
  <c r="G24" i="33"/>
  <c r="U25" i="17" s="1"/>
  <c r="G23" i="33"/>
  <c r="U24" i="17" s="1"/>
  <c r="G22" i="33"/>
  <c r="U23" i="17" s="1"/>
  <c r="G25" i="1" s="1"/>
  <c r="G21" i="33"/>
  <c r="U22" i="17" s="1"/>
  <c r="G20" i="33"/>
  <c r="U20" i="17" s="1"/>
  <c r="H43" i="15" s="1"/>
  <c r="G19" i="33"/>
  <c r="U19" i="17" s="1"/>
  <c r="G18" i="33"/>
  <c r="U17" i="17" s="1"/>
  <c r="G17" i="33"/>
  <c r="U13" i="17" s="1"/>
  <c r="G16" i="33"/>
  <c r="U11" i="17" s="1"/>
  <c r="G15" i="33"/>
  <c r="U10" i="17" s="1"/>
  <c r="G14" i="33"/>
  <c r="U8" i="17" s="1"/>
  <c r="G13" i="33"/>
  <c r="U6" i="17" s="1"/>
  <c r="G12" i="33"/>
  <c r="U5" i="17" s="1"/>
  <c r="B223" i="16"/>
  <c r="A223"/>
  <c r="E223" s="1"/>
  <c r="AD461" i="17"/>
  <c r="AC461"/>
  <c r="AB461"/>
  <c r="X461"/>
  <c r="W461"/>
  <c r="V461"/>
  <c r="R461"/>
  <c r="Q461"/>
  <c r="P461"/>
  <c r="O461"/>
  <c r="N461"/>
  <c r="M461"/>
  <c r="B71" i="16"/>
  <c r="A71"/>
  <c r="D244" i="15"/>
  <c r="C244"/>
  <c r="J244" s="1"/>
  <c r="AC155" i="17"/>
  <c r="AB155"/>
  <c r="X155"/>
  <c r="W155"/>
  <c r="V155"/>
  <c r="R155"/>
  <c r="Q155"/>
  <c r="P155"/>
  <c r="N155"/>
  <c r="M155"/>
  <c r="D390" i="15"/>
  <c r="C390"/>
  <c r="J390" s="1"/>
  <c r="D389"/>
  <c r="C389"/>
  <c r="J389" s="1"/>
  <c r="D233"/>
  <c r="C233"/>
  <c r="I233" s="1"/>
  <c r="D232"/>
  <c r="C232"/>
  <c r="D186"/>
  <c r="C186"/>
  <c r="G186" s="1"/>
  <c r="AC112" i="17"/>
  <c r="AB112"/>
  <c r="X112"/>
  <c r="W112"/>
  <c r="V112"/>
  <c r="R112"/>
  <c r="Q112"/>
  <c r="P112"/>
  <c r="N112"/>
  <c r="M112"/>
  <c r="AD145"/>
  <c r="AC145"/>
  <c r="AB145"/>
  <c r="X145"/>
  <c r="W145"/>
  <c r="V145"/>
  <c r="R145"/>
  <c r="Q145"/>
  <c r="P145"/>
  <c r="O145"/>
  <c r="N145"/>
  <c r="M145"/>
  <c r="AD144"/>
  <c r="AC144"/>
  <c r="AB144"/>
  <c r="X144"/>
  <c r="W144"/>
  <c r="V144"/>
  <c r="R144"/>
  <c r="Q144"/>
  <c r="P144"/>
  <c r="O144"/>
  <c r="N144"/>
  <c r="M144"/>
  <c r="AC237"/>
  <c r="AB237"/>
  <c r="X237"/>
  <c r="W237"/>
  <c r="V237"/>
  <c r="R237"/>
  <c r="Q237"/>
  <c r="P237"/>
  <c r="N237"/>
  <c r="M237"/>
  <c r="AC236"/>
  <c r="AB236"/>
  <c r="X236"/>
  <c r="W236"/>
  <c r="V236"/>
  <c r="R236"/>
  <c r="Q236"/>
  <c r="P236"/>
  <c r="N236"/>
  <c r="M236"/>
  <c r="F163" i="16"/>
  <c r="E163"/>
  <c r="H163"/>
  <c r="C163"/>
  <c r="G163"/>
  <c r="F122"/>
  <c r="F140"/>
  <c r="E140"/>
  <c r="H140"/>
  <c r="C140"/>
  <c r="G140"/>
  <c r="E122"/>
  <c r="H122"/>
  <c r="C122"/>
  <c r="G122"/>
  <c r="I212" i="15"/>
  <c r="H421"/>
  <c r="G421"/>
  <c r="J421"/>
  <c r="E421"/>
  <c r="I421"/>
  <c r="G212"/>
  <c r="H211"/>
  <c r="G211"/>
  <c r="E209"/>
  <c r="H381"/>
  <c r="I381"/>
  <c r="G381"/>
  <c r="E381"/>
  <c r="J380"/>
  <c r="H182"/>
  <c r="H442"/>
  <c r="G182"/>
  <c r="E182"/>
  <c r="J442"/>
  <c r="G157" i="16"/>
  <c r="G18"/>
  <c r="G442" i="15"/>
  <c r="H72" i="16"/>
  <c r="G72"/>
  <c r="F72"/>
  <c r="C72"/>
  <c r="E72"/>
  <c r="F17"/>
  <c r="F19"/>
  <c r="C17"/>
  <c r="H17"/>
  <c r="G17"/>
  <c r="G19"/>
  <c r="H19"/>
  <c r="F18"/>
  <c r="E19"/>
  <c r="E18"/>
  <c r="E17"/>
  <c r="H18"/>
  <c r="C19"/>
  <c r="C18"/>
  <c r="G350"/>
  <c r="H350"/>
  <c r="F350"/>
  <c r="F162"/>
  <c r="E350"/>
  <c r="C350"/>
  <c r="G354" i="15"/>
  <c r="E354"/>
  <c r="G37" i="16"/>
  <c r="G39"/>
  <c r="H39"/>
  <c r="F37"/>
  <c r="F39"/>
  <c r="G38"/>
  <c r="C37"/>
  <c r="H37"/>
  <c r="F38"/>
  <c r="E39"/>
  <c r="E38"/>
  <c r="E37"/>
  <c r="H38"/>
  <c r="C39"/>
  <c r="C38"/>
  <c r="C159"/>
  <c r="H160"/>
  <c r="F158"/>
  <c r="G161"/>
  <c r="C160"/>
  <c r="G160"/>
  <c r="G162"/>
  <c r="H162"/>
  <c r="G159"/>
  <c r="F160"/>
  <c r="H159"/>
  <c r="F161"/>
  <c r="E162"/>
  <c r="E161"/>
  <c r="F159"/>
  <c r="E160"/>
  <c r="H161"/>
  <c r="C162"/>
  <c r="E159"/>
  <c r="C161"/>
  <c r="E158"/>
  <c r="H158"/>
  <c r="C158"/>
  <c r="G158"/>
  <c r="J398" i="15"/>
  <c r="E398"/>
  <c r="H193"/>
  <c r="E189"/>
  <c r="E193"/>
  <c r="H192"/>
  <c r="J193"/>
  <c r="H191"/>
  <c r="J191"/>
  <c r="J192"/>
  <c r="I192"/>
  <c r="F157" i="16"/>
  <c r="J236" i="15"/>
  <c r="H157" i="16"/>
  <c r="E157"/>
  <c r="C157"/>
  <c r="H240" i="15"/>
  <c r="G240"/>
  <c r="J240"/>
  <c r="I240"/>
  <c r="J232"/>
  <c r="G390"/>
  <c r="G253" i="6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L230"/>
  <c r="K230"/>
  <c r="J230"/>
  <c r="G230"/>
  <c r="L229"/>
  <c r="K229"/>
  <c r="J229"/>
  <c r="G229"/>
  <c r="L228"/>
  <c r="K228"/>
  <c r="J228"/>
  <c r="G228"/>
  <c r="L227"/>
  <c r="K227"/>
  <c r="J227"/>
  <c r="G227"/>
  <c r="L226"/>
  <c r="K226"/>
  <c r="J226"/>
  <c r="G226"/>
  <c r="L225"/>
  <c r="K225"/>
  <c r="J225"/>
  <c r="G225"/>
  <c r="L224"/>
  <c r="K224"/>
  <c r="J224"/>
  <c r="G224"/>
  <c r="L223"/>
  <c r="K223"/>
  <c r="J223"/>
  <c r="G223"/>
  <c r="L222"/>
  <c r="K222"/>
  <c r="J222"/>
  <c r="G222"/>
  <c r="L221"/>
  <c r="K221"/>
  <c r="J221"/>
  <c r="G221"/>
  <c r="L220"/>
  <c r="K220"/>
  <c r="J220"/>
  <c r="G220"/>
  <c r="L219"/>
  <c r="K219"/>
  <c r="J219"/>
  <c r="G219"/>
  <c r="L218"/>
  <c r="K218"/>
  <c r="J218"/>
  <c r="G218"/>
  <c r="L217"/>
  <c r="K217"/>
  <c r="J217"/>
  <c r="G217"/>
  <c r="L216"/>
  <c r="K216"/>
  <c r="J216"/>
  <c r="G216"/>
  <c r="L215"/>
  <c r="K215"/>
  <c r="J215"/>
  <c r="G215"/>
  <c r="L214"/>
  <c r="K214"/>
  <c r="J214"/>
  <c r="G214"/>
  <c r="L213"/>
  <c r="K213"/>
  <c r="J213"/>
  <c r="G213"/>
  <c r="L212"/>
  <c r="K212"/>
  <c r="J212"/>
  <c r="G212"/>
  <c r="L211"/>
  <c r="K211"/>
  <c r="J211"/>
  <c r="G211"/>
  <c r="L210"/>
  <c r="K210"/>
  <c r="J210"/>
  <c r="G210"/>
  <c r="L209"/>
  <c r="K209"/>
  <c r="J209"/>
  <c r="G209"/>
  <c r="L208"/>
  <c r="K208"/>
  <c r="J208"/>
  <c r="G208"/>
  <c r="L207"/>
  <c r="K207"/>
  <c r="J207"/>
  <c r="G207"/>
  <c r="L206"/>
  <c r="K206"/>
  <c r="J206"/>
  <c r="G206"/>
  <c r="L205"/>
  <c r="K205"/>
  <c r="J205"/>
  <c r="G205"/>
  <c r="L204"/>
  <c r="K204"/>
  <c r="J204"/>
  <c r="G204"/>
  <c r="L203"/>
  <c r="K203"/>
  <c r="J203"/>
  <c r="G203"/>
  <c r="L202"/>
  <c r="K202"/>
  <c r="J202"/>
  <c r="G202"/>
  <c r="L201"/>
  <c r="K201"/>
  <c r="J201"/>
  <c r="G201"/>
  <c r="L200"/>
  <c r="K200"/>
  <c r="J200"/>
  <c r="G200"/>
  <c r="L199"/>
  <c r="K199"/>
  <c r="J199"/>
  <c r="G199"/>
  <c r="L198"/>
  <c r="K198"/>
  <c r="J198"/>
  <c r="G198"/>
  <c r="L197"/>
  <c r="K197"/>
  <c r="J197"/>
  <c r="G197"/>
  <c r="L196"/>
  <c r="K196"/>
  <c r="J196"/>
  <c r="G196"/>
  <c r="L195"/>
  <c r="K195"/>
  <c r="J195"/>
  <c r="G195"/>
  <c r="L194"/>
  <c r="K194"/>
  <c r="J194"/>
  <c r="G194"/>
  <c r="L193"/>
  <c r="K193"/>
  <c r="J193"/>
  <c r="G193"/>
  <c r="L192"/>
  <c r="K192"/>
  <c r="J192"/>
  <c r="G192"/>
  <c r="L191"/>
  <c r="K191"/>
  <c r="J191"/>
  <c r="G191"/>
  <c r="L190"/>
  <c r="K190"/>
  <c r="J190"/>
  <c r="G190"/>
  <c r="L189"/>
  <c r="K189"/>
  <c r="J189"/>
  <c r="G189"/>
  <c r="L188"/>
  <c r="K188"/>
  <c r="J188"/>
  <c r="G188"/>
  <c r="L187"/>
  <c r="K187"/>
  <c r="J187"/>
  <c r="G187"/>
  <c r="L186"/>
  <c r="K186"/>
  <c r="J186"/>
  <c r="G186"/>
  <c r="L185"/>
  <c r="K185"/>
  <c r="J185"/>
  <c r="G185"/>
  <c r="L184"/>
  <c r="K184"/>
  <c r="J184"/>
  <c r="G184"/>
  <c r="L183"/>
  <c r="K183"/>
  <c r="J183"/>
  <c r="G183"/>
  <c r="L182"/>
  <c r="K182"/>
  <c r="J182"/>
  <c r="G182"/>
  <c r="L181"/>
  <c r="K181"/>
  <c r="J181"/>
  <c r="G181"/>
  <c r="L180"/>
  <c r="K180"/>
  <c r="J180"/>
  <c r="G180"/>
  <c r="L179"/>
  <c r="K179"/>
  <c r="J179"/>
  <c r="G179"/>
  <c r="L178"/>
  <c r="K178"/>
  <c r="J178"/>
  <c r="G178"/>
  <c r="L177"/>
  <c r="K177"/>
  <c r="J177"/>
  <c r="G177"/>
  <c r="L176"/>
  <c r="K176"/>
  <c r="J176"/>
  <c r="G176"/>
  <c r="L175"/>
  <c r="K175"/>
  <c r="J175"/>
  <c r="G175"/>
  <c r="L174"/>
  <c r="K174"/>
  <c r="J174"/>
  <c r="G174"/>
  <c r="L173"/>
  <c r="K173"/>
  <c r="J173"/>
  <c r="G173"/>
  <c r="L172"/>
  <c r="K172"/>
  <c r="J172"/>
  <c r="G172"/>
  <c r="L171"/>
  <c r="K171"/>
  <c r="J171"/>
  <c r="G171"/>
  <c r="L170"/>
  <c r="K170"/>
  <c r="J170"/>
  <c r="G170"/>
  <c r="L169"/>
  <c r="K169"/>
  <c r="J169"/>
  <c r="G169"/>
  <c r="L168"/>
  <c r="K168"/>
  <c r="J168"/>
  <c r="G168"/>
  <c r="L167"/>
  <c r="K167"/>
  <c r="J167"/>
  <c r="G167"/>
  <c r="L166"/>
  <c r="K166"/>
  <c r="J166"/>
  <c r="G166"/>
  <c r="L165"/>
  <c r="K165"/>
  <c r="J165"/>
  <c r="G165"/>
  <c r="L164"/>
  <c r="K164"/>
  <c r="J164"/>
  <c r="G164"/>
  <c r="L163"/>
  <c r="K163"/>
  <c r="J163"/>
  <c r="G163"/>
  <c r="L162"/>
  <c r="K162"/>
  <c r="J162"/>
  <c r="G162"/>
  <c r="L161"/>
  <c r="K161"/>
  <c r="J161"/>
  <c r="G161"/>
  <c r="L160"/>
  <c r="K160"/>
  <c r="J160"/>
  <c r="G160"/>
  <c r="L159"/>
  <c r="K159"/>
  <c r="J159"/>
  <c r="G159"/>
  <c r="L158"/>
  <c r="K158"/>
  <c r="J158"/>
  <c r="G158"/>
  <c r="O408" i="17" s="1"/>
  <c r="D163" i="16" s="1"/>
  <c r="L157" i="6"/>
  <c r="K157"/>
  <c r="J157"/>
  <c r="G157"/>
  <c r="O402" i="17" s="1"/>
  <c r="D157" i="16" s="1"/>
  <c r="L156" i="6"/>
  <c r="K156"/>
  <c r="J156"/>
  <c r="G156"/>
  <c r="L155"/>
  <c r="K155"/>
  <c r="J155"/>
  <c r="G155"/>
  <c r="L154"/>
  <c r="K154"/>
  <c r="J154"/>
  <c r="G154"/>
  <c r="L153"/>
  <c r="K153"/>
  <c r="J153"/>
  <c r="G153"/>
  <c r="L152"/>
  <c r="K152"/>
  <c r="J152"/>
  <c r="G152"/>
  <c r="L151"/>
  <c r="K151"/>
  <c r="J151"/>
  <c r="G151"/>
  <c r="L150"/>
  <c r="K150"/>
  <c r="J150"/>
  <c r="G150"/>
  <c r="L149"/>
  <c r="K149"/>
  <c r="J149"/>
  <c r="G149"/>
  <c r="L148"/>
  <c r="K148"/>
  <c r="J148"/>
  <c r="G148"/>
  <c r="L147"/>
  <c r="K147"/>
  <c r="J147"/>
  <c r="G147"/>
  <c r="L146"/>
  <c r="K146"/>
  <c r="J146"/>
  <c r="G146"/>
  <c r="L145"/>
  <c r="K145"/>
  <c r="J145"/>
  <c r="G145"/>
  <c r="L144"/>
  <c r="K144"/>
  <c r="J144"/>
  <c r="G144"/>
  <c r="L143"/>
  <c r="K143"/>
  <c r="J143"/>
  <c r="G143"/>
  <c r="L142"/>
  <c r="K142"/>
  <c r="J142"/>
  <c r="G142"/>
  <c r="L141"/>
  <c r="K141"/>
  <c r="J141"/>
  <c r="G141"/>
  <c r="L140"/>
  <c r="K140"/>
  <c r="J140"/>
  <c r="G140"/>
  <c r="L139"/>
  <c r="K139"/>
  <c r="J139"/>
  <c r="G139"/>
  <c r="O370" i="17" s="1"/>
  <c r="D122" i="16" s="1"/>
  <c r="L138" i="6"/>
  <c r="K138"/>
  <c r="J138"/>
  <c r="G138"/>
  <c r="L137"/>
  <c r="K137"/>
  <c r="J137"/>
  <c r="G137"/>
  <c r="L136"/>
  <c r="K136"/>
  <c r="J136"/>
  <c r="G136"/>
  <c r="L135"/>
  <c r="K135"/>
  <c r="J135"/>
  <c r="G135"/>
  <c r="L134"/>
  <c r="K134"/>
  <c r="J134"/>
  <c r="G134"/>
  <c r="L133"/>
  <c r="K133"/>
  <c r="J133"/>
  <c r="G133"/>
  <c r="L132"/>
  <c r="K132"/>
  <c r="J132"/>
  <c r="G132"/>
  <c r="L131"/>
  <c r="K131"/>
  <c r="J131"/>
  <c r="G131"/>
  <c r="L130"/>
  <c r="K130"/>
  <c r="J130"/>
  <c r="G130"/>
  <c r="L129"/>
  <c r="K129"/>
  <c r="J129"/>
  <c r="G129"/>
  <c r="O344" i="17" s="1"/>
  <c r="L128" i="6"/>
  <c r="K128"/>
  <c r="J128"/>
  <c r="G128"/>
  <c r="L127"/>
  <c r="K127"/>
  <c r="J127"/>
  <c r="G127"/>
  <c r="O340" i="17" s="1"/>
  <c r="L126" i="6"/>
  <c r="K126"/>
  <c r="J126"/>
  <c r="G126"/>
  <c r="O339" i="17" s="1"/>
  <c r="D72" i="16" s="1"/>
  <c r="L125" i="6"/>
  <c r="K125"/>
  <c r="J125"/>
  <c r="G125"/>
  <c r="O337" i="17" s="1"/>
  <c r="L124" i="6"/>
  <c r="K124"/>
  <c r="J124"/>
  <c r="G124"/>
  <c r="L123"/>
  <c r="K123"/>
  <c r="J123"/>
  <c r="G123"/>
  <c r="L122"/>
  <c r="K122"/>
  <c r="J122"/>
  <c r="G122"/>
  <c r="L121"/>
  <c r="K121"/>
  <c r="J121"/>
  <c r="G121"/>
  <c r="L120"/>
  <c r="K120"/>
  <c r="J120"/>
  <c r="G120"/>
  <c r="O329" i="17" s="1"/>
  <c r="L119" i="6"/>
  <c r="K119"/>
  <c r="J119"/>
  <c r="G119"/>
  <c r="O328" i="17" s="1"/>
  <c r="L118" i="6"/>
  <c r="K118"/>
  <c r="J118"/>
  <c r="G118"/>
  <c r="O326" i="17" s="1"/>
  <c r="L117" i="6"/>
  <c r="K117"/>
  <c r="J117"/>
  <c r="G117"/>
  <c r="O325" i="17" s="1"/>
  <c r="L116" i="6"/>
  <c r="K116"/>
  <c r="J116"/>
  <c r="G116"/>
  <c r="L115"/>
  <c r="K115"/>
  <c r="J115"/>
  <c r="G115"/>
  <c r="L114"/>
  <c r="K114"/>
  <c r="J114"/>
  <c r="G114"/>
  <c r="L113"/>
  <c r="K113"/>
  <c r="J113"/>
  <c r="G113"/>
  <c r="L112"/>
  <c r="K112"/>
  <c r="J112"/>
  <c r="G112"/>
  <c r="O313" i="17" s="1"/>
  <c r="D38" i="16" s="1"/>
  <c r="L111" i="6"/>
  <c r="K111"/>
  <c r="J111"/>
  <c r="G111"/>
  <c r="O310" i="17" s="1"/>
  <c r="L110" i="6"/>
  <c r="K110"/>
  <c r="J110"/>
  <c r="G110"/>
  <c r="L109"/>
  <c r="K109"/>
  <c r="J109"/>
  <c r="G109"/>
  <c r="L108"/>
  <c r="K108"/>
  <c r="J108"/>
  <c r="G108"/>
  <c r="L107"/>
  <c r="K107"/>
  <c r="J107"/>
  <c r="G107"/>
  <c r="L106"/>
  <c r="K106"/>
  <c r="J106"/>
  <c r="G106"/>
  <c r="O296" i="17" s="1"/>
  <c r="D19" i="16" s="1"/>
  <c r="L105" i="6"/>
  <c r="K105"/>
  <c r="J105"/>
  <c r="G105"/>
  <c r="O295" i="17" s="1"/>
  <c r="D18" i="16" s="1"/>
  <c r="L104" i="6"/>
  <c r="K104"/>
  <c r="J104"/>
  <c r="G104"/>
  <c r="L103"/>
  <c r="K103"/>
  <c r="J103"/>
  <c r="G103"/>
  <c r="L102"/>
  <c r="K102"/>
  <c r="J102"/>
  <c r="G102"/>
  <c r="L101"/>
  <c r="K101"/>
  <c r="J101"/>
  <c r="G101"/>
  <c r="L100"/>
  <c r="K100"/>
  <c r="J100"/>
  <c r="G100"/>
  <c r="L99"/>
  <c r="K99"/>
  <c r="J99"/>
  <c r="G99"/>
  <c r="L98"/>
  <c r="K98"/>
  <c r="J98"/>
  <c r="G98"/>
  <c r="L97"/>
  <c r="K97"/>
  <c r="J97"/>
  <c r="G97"/>
  <c r="O286" i="17" s="1"/>
  <c r="F443" i="15" s="1"/>
  <c r="L96" i="6"/>
  <c r="K96"/>
  <c r="J96"/>
  <c r="G96"/>
  <c r="O285" i="17" s="1"/>
  <c r="F442" i="15" s="1"/>
  <c r="L95" i="6"/>
  <c r="K95"/>
  <c r="J95"/>
  <c r="G95"/>
  <c r="L94"/>
  <c r="K94"/>
  <c r="J94"/>
  <c r="G94"/>
  <c r="L93"/>
  <c r="K93"/>
  <c r="J93"/>
  <c r="G93"/>
  <c r="L92"/>
  <c r="K92"/>
  <c r="J92"/>
  <c r="G92"/>
  <c r="L91"/>
  <c r="K91"/>
  <c r="J91"/>
  <c r="G91"/>
  <c r="L90"/>
  <c r="K90"/>
  <c r="J90"/>
  <c r="G90"/>
  <c r="L89"/>
  <c r="K89"/>
  <c r="J89"/>
  <c r="G89"/>
  <c r="O259" i="17" s="1"/>
  <c r="L88" i="6"/>
  <c r="K88"/>
  <c r="J88"/>
  <c r="G88"/>
  <c r="L87"/>
  <c r="K87"/>
  <c r="J87"/>
  <c r="G87"/>
  <c r="L86"/>
  <c r="K86"/>
  <c r="J86"/>
  <c r="G86"/>
  <c r="L85"/>
  <c r="K85"/>
  <c r="J85"/>
  <c r="G85"/>
  <c r="L84"/>
  <c r="K84"/>
  <c r="J84"/>
  <c r="G84"/>
  <c r="L83"/>
  <c r="K83"/>
  <c r="J83"/>
  <c r="G83"/>
  <c r="L82"/>
  <c r="K82"/>
  <c r="J82"/>
  <c r="G82"/>
  <c r="L81"/>
  <c r="K81"/>
  <c r="J81"/>
  <c r="G81"/>
  <c r="L80"/>
  <c r="K80"/>
  <c r="J80"/>
  <c r="G80"/>
  <c r="L79"/>
  <c r="K79"/>
  <c r="J79"/>
  <c r="G79"/>
  <c r="L78"/>
  <c r="K78"/>
  <c r="J78"/>
  <c r="G78"/>
  <c r="L77"/>
  <c r="K77"/>
  <c r="J77"/>
  <c r="G77"/>
  <c r="O245" i="17" s="1"/>
  <c r="F398" i="15" s="1"/>
  <c r="L76" i="6"/>
  <c r="K76"/>
  <c r="J76"/>
  <c r="G76"/>
  <c r="L75"/>
  <c r="K75"/>
  <c r="J75"/>
  <c r="G75"/>
  <c r="L74"/>
  <c r="K74"/>
  <c r="J74"/>
  <c r="G74"/>
  <c r="L73"/>
  <c r="K73"/>
  <c r="J73"/>
  <c r="G73"/>
  <c r="O237" i="17" s="1"/>
  <c r="L72" i="6"/>
  <c r="K72"/>
  <c r="J72"/>
  <c r="G72"/>
  <c r="O236" i="17" s="1"/>
  <c r="L71" i="6"/>
  <c r="K71"/>
  <c r="J71"/>
  <c r="G71"/>
  <c r="L70"/>
  <c r="K70"/>
  <c r="J70"/>
  <c r="G70"/>
  <c r="L69"/>
  <c r="K69"/>
  <c r="J69"/>
  <c r="G69"/>
  <c r="L68"/>
  <c r="K68"/>
  <c r="J68"/>
  <c r="G68"/>
  <c r="L67"/>
  <c r="K67"/>
  <c r="J67"/>
  <c r="G67"/>
  <c r="O231" i="17" s="1"/>
  <c r="F381" i="15" s="1"/>
  <c r="L66" i="6"/>
  <c r="K66"/>
  <c r="J66"/>
  <c r="G66"/>
  <c r="L65"/>
  <c r="K65"/>
  <c r="J65"/>
  <c r="G65"/>
  <c r="L64"/>
  <c r="K64"/>
  <c r="J64"/>
  <c r="G64"/>
  <c r="L63"/>
  <c r="K63"/>
  <c r="J63"/>
  <c r="G63"/>
  <c r="L62"/>
  <c r="K62"/>
  <c r="J62"/>
  <c r="G62"/>
  <c r="L61"/>
  <c r="K61"/>
  <c r="J61"/>
  <c r="G61"/>
  <c r="L60"/>
  <c r="K60"/>
  <c r="J60"/>
  <c r="G60"/>
  <c r="L59"/>
  <c r="K59"/>
  <c r="J59"/>
  <c r="G59"/>
  <c r="O217" i="17" s="1"/>
  <c r="F354" i="15" s="1"/>
  <c r="L58" i="6"/>
  <c r="K58"/>
  <c r="J58"/>
  <c r="G58"/>
  <c r="L57"/>
  <c r="K57"/>
  <c r="J57"/>
  <c r="G57"/>
  <c r="L56"/>
  <c r="K56"/>
  <c r="J56"/>
  <c r="G56"/>
  <c r="L55"/>
  <c r="K55"/>
  <c r="J55"/>
  <c r="G55"/>
  <c r="L54"/>
  <c r="K54"/>
  <c r="J54"/>
  <c r="G54"/>
  <c r="L53"/>
  <c r="K53"/>
  <c r="J53"/>
  <c r="G53"/>
  <c r="L52"/>
  <c r="K52"/>
  <c r="J52"/>
  <c r="G52"/>
  <c r="L51"/>
  <c r="K51"/>
  <c r="J51"/>
  <c r="G51"/>
  <c r="L50"/>
  <c r="K50"/>
  <c r="J50"/>
  <c r="G50"/>
  <c r="L49"/>
  <c r="K49"/>
  <c r="J49"/>
  <c r="G49"/>
  <c r="L48"/>
  <c r="K48"/>
  <c r="J48"/>
  <c r="G48"/>
  <c r="L47"/>
  <c r="K47"/>
  <c r="J47"/>
  <c r="G47"/>
  <c r="L46"/>
  <c r="K46"/>
  <c r="J46"/>
  <c r="G46"/>
  <c r="O155" i="17" s="1"/>
  <c r="L45" i="6"/>
  <c r="K45"/>
  <c r="J45"/>
  <c r="G45"/>
  <c r="L44"/>
  <c r="K44"/>
  <c r="J44"/>
  <c r="G44"/>
  <c r="L43"/>
  <c r="K43"/>
  <c r="J43"/>
  <c r="G43"/>
  <c r="L42"/>
  <c r="K42"/>
  <c r="J42"/>
  <c r="G42"/>
  <c r="L41"/>
  <c r="K41"/>
  <c r="J41"/>
  <c r="G41"/>
  <c r="L40"/>
  <c r="K40"/>
  <c r="J40"/>
  <c r="G40"/>
  <c r="L39"/>
  <c r="K39"/>
  <c r="J39"/>
  <c r="G39"/>
  <c r="L38"/>
  <c r="K38"/>
  <c r="J38"/>
  <c r="G38"/>
  <c r="L37"/>
  <c r="K37"/>
  <c r="J37"/>
  <c r="G37"/>
  <c r="L36"/>
  <c r="K36"/>
  <c r="J36"/>
  <c r="G36"/>
  <c r="L35"/>
  <c r="K35"/>
  <c r="J35"/>
  <c r="G35"/>
  <c r="L34"/>
  <c r="K34"/>
  <c r="J34"/>
  <c r="G34"/>
  <c r="L33"/>
  <c r="K33"/>
  <c r="J33"/>
  <c r="G33"/>
  <c r="L32"/>
  <c r="K32"/>
  <c r="J32"/>
  <c r="G32"/>
  <c r="L31"/>
  <c r="K31"/>
  <c r="J31"/>
  <c r="G31"/>
  <c r="O114" i="17" s="1"/>
  <c r="F188" i="15" s="1"/>
  <c r="L30" i="6"/>
  <c r="K30"/>
  <c r="J30"/>
  <c r="G30"/>
  <c r="O112" i="17" s="1"/>
  <c r="L29" i="6"/>
  <c r="K29"/>
  <c r="J29"/>
  <c r="G29"/>
  <c r="L28"/>
  <c r="K28"/>
  <c r="J28"/>
  <c r="G28"/>
  <c r="L27"/>
  <c r="K27"/>
  <c r="J27"/>
  <c r="G27"/>
  <c r="L26"/>
  <c r="K26"/>
  <c r="J26"/>
  <c r="G26"/>
  <c r="L25"/>
  <c r="K25"/>
  <c r="J25"/>
  <c r="G25"/>
  <c r="L24"/>
  <c r="K24"/>
  <c r="J24"/>
  <c r="G24"/>
  <c r="L23"/>
  <c r="K23"/>
  <c r="J23"/>
  <c r="G23"/>
  <c r="L22"/>
  <c r="K22"/>
  <c r="J22"/>
  <c r="G22"/>
  <c r="L21"/>
  <c r="K21"/>
  <c r="J21"/>
  <c r="G21"/>
  <c r="L20"/>
  <c r="K20"/>
  <c r="J20"/>
  <c r="G20"/>
  <c r="L19"/>
  <c r="K19"/>
  <c r="J19"/>
  <c r="G19"/>
  <c r="O76" i="17" s="1"/>
  <c r="L18" i="6"/>
  <c r="K18"/>
  <c r="J18"/>
  <c r="G18"/>
  <c r="O68" i="17" s="1"/>
  <c r="L17" i="6"/>
  <c r="K17"/>
  <c r="J17"/>
  <c r="G17"/>
  <c r="L16"/>
  <c r="K16"/>
  <c r="J16"/>
  <c r="G16"/>
  <c r="L15"/>
  <c r="K15"/>
  <c r="J15"/>
  <c r="G15"/>
  <c r="L14"/>
  <c r="K14"/>
  <c r="J14"/>
  <c r="G14"/>
  <c r="L13"/>
  <c r="K13"/>
  <c r="J13"/>
  <c r="G13"/>
  <c r="L12"/>
  <c r="K12"/>
  <c r="J12"/>
  <c r="G12"/>
  <c r="G3762" i="7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R644" i="17" s="1"/>
  <c r="G446" i="7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R344" i="17" s="1"/>
  <c r="E79" i="16" s="1"/>
  <c r="G250" i="7"/>
  <c r="G249"/>
  <c r="G248"/>
  <c r="R340" i="17" s="1"/>
  <c r="G247" i="7"/>
  <c r="R337" i="17" s="1"/>
  <c r="E70" i="16" s="1"/>
  <c r="G246" i="7"/>
  <c r="G245"/>
  <c r="G244"/>
  <c r="G243"/>
  <c r="G242"/>
  <c r="G241"/>
  <c r="R329" i="17" s="1"/>
  <c r="G240" i="7"/>
  <c r="R328" i="17" s="1"/>
  <c r="E61" i="16" s="1"/>
  <c r="G239" i="7"/>
  <c r="R326" i="17" s="1"/>
  <c r="E58" i="16" s="1"/>
  <c r="G238" i="7"/>
  <c r="R325" i="17" s="1"/>
  <c r="G237" i="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R230" i="17" s="1"/>
  <c r="G168" i="7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D473" i="15"/>
  <c r="C473"/>
  <c r="D273"/>
  <c r="C273"/>
  <c r="J273" s="1"/>
  <c r="AC644" i="17"/>
  <c r="AB644"/>
  <c r="X644"/>
  <c r="W644"/>
  <c r="V644"/>
  <c r="Q644"/>
  <c r="P644"/>
  <c r="O644"/>
  <c r="N644"/>
  <c r="M644"/>
  <c r="AC634"/>
  <c r="AB634"/>
  <c r="X634"/>
  <c r="W634"/>
  <c r="V634"/>
  <c r="R634"/>
  <c r="Q634"/>
  <c r="P634"/>
  <c r="O634"/>
  <c r="N634"/>
  <c r="M634"/>
  <c r="B70" i="16"/>
  <c r="A70"/>
  <c r="D469" i="15"/>
  <c r="C469"/>
  <c r="AD641" i="17"/>
  <c r="AC641"/>
  <c r="AB641"/>
  <c r="X641"/>
  <c r="W641"/>
  <c r="V641"/>
  <c r="R641"/>
  <c r="Q641"/>
  <c r="P641"/>
  <c r="O641"/>
  <c r="F469" i="15" s="1"/>
  <c r="N641" i="17"/>
  <c r="M641"/>
  <c r="B110" i="16"/>
  <c r="A110"/>
  <c r="H110" s="1"/>
  <c r="AC366" i="17"/>
  <c r="AB366"/>
  <c r="X366"/>
  <c r="W366"/>
  <c r="V366"/>
  <c r="R366"/>
  <c r="Q366"/>
  <c r="P366"/>
  <c r="O366"/>
  <c r="N366"/>
  <c r="M366"/>
  <c r="B95" i="16"/>
  <c r="A95"/>
  <c r="AD358" i="17"/>
  <c r="AC358"/>
  <c r="AB358"/>
  <c r="X358"/>
  <c r="W358"/>
  <c r="V358"/>
  <c r="R358"/>
  <c r="Q358"/>
  <c r="P358"/>
  <c r="O358"/>
  <c r="N358"/>
  <c r="M358"/>
  <c r="B93" i="16"/>
  <c r="A93"/>
  <c r="AD356" i="17"/>
  <c r="AC356"/>
  <c r="AB356"/>
  <c r="X356"/>
  <c r="W356"/>
  <c r="V356"/>
  <c r="R356"/>
  <c r="Q356"/>
  <c r="P356"/>
  <c r="O356"/>
  <c r="N356"/>
  <c r="M356"/>
  <c r="B44" i="16"/>
  <c r="A44"/>
  <c r="AD318" i="17"/>
  <c r="AC318"/>
  <c r="AB318"/>
  <c r="X318"/>
  <c r="W318"/>
  <c r="V318"/>
  <c r="R318"/>
  <c r="Q318"/>
  <c r="P318"/>
  <c r="O318"/>
  <c r="N318"/>
  <c r="M318"/>
  <c r="B459" i="16"/>
  <c r="A459"/>
  <c r="AD623" i="17"/>
  <c r="AC623"/>
  <c r="AB623"/>
  <c r="X623"/>
  <c r="W623"/>
  <c r="V623"/>
  <c r="R623"/>
  <c r="Q623"/>
  <c r="P623"/>
  <c r="O623"/>
  <c r="D459" i="16" s="1"/>
  <c r="N623" i="17"/>
  <c r="M623"/>
  <c r="B342" i="16"/>
  <c r="A342"/>
  <c r="B341"/>
  <c r="A341"/>
  <c r="B340"/>
  <c r="A340"/>
  <c r="AD559" i="17"/>
  <c r="AC559"/>
  <c r="AB559"/>
  <c r="X559"/>
  <c r="W559"/>
  <c r="V559"/>
  <c r="R559"/>
  <c r="Q559"/>
  <c r="P559"/>
  <c r="O559"/>
  <c r="N559"/>
  <c r="M559"/>
  <c r="AD558"/>
  <c r="AC558"/>
  <c r="AB558"/>
  <c r="X558"/>
  <c r="W558"/>
  <c r="V558"/>
  <c r="R558"/>
  <c r="Q558"/>
  <c r="P558"/>
  <c r="O558"/>
  <c r="D341" i="16" s="1"/>
  <c r="N558" i="17"/>
  <c r="M558"/>
  <c r="AD557"/>
  <c r="AC557"/>
  <c r="AB557"/>
  <c r="X557"/>
  <c r="W557"/>
  <c r="V557"/>
  <c r="R557"/>
  <c r="Q557"/>
  <c r="P557"/>
  <c r="O557"/>
  <c r="N557"/>
  <c r="M557"/>
  <c r="B317" i="16"/>
  <c r="A317"/>
  <c r="AD540" i="17"/>
  <c r="AC540"/>
  <c r="AB540"/>
  <c r="X540"/>
  <c r="W540"/>
  <c r="V540"/>
  <c r="R540"/>
  <c r="Q540"/>
  <c r="P540"/>
  <c r="O540"/>
  <c r="N540"/>
  <c r="M540"/>
  <c r="B272" i="16"/>
  <c r="A272"/>
  <c r="AD500" i="17"/>
  <c r="AC500"/>
  <c r="AB500"/>
  <c r="X500"/>
  <c r="W500"/>
  <c r="V500"/>
  <c r="R500"/>
  <c r="Q500"/>
  <c r="P500"/>
  <c r="O500"/>
  <c r="N500"/>
  <c r="M500"/>
  <c r="B266" i="16"/>
  <c r="A266"/>
  <c r="B265"/>
  <c r="A265"/>
  <c r="B264"/>
  <c r="A264"/>
  <c r="AD495" i="17"/>
  <c r="AC495"/>
  <c r="AB495"/>
  <c r="X495"/>
  <c r="W495"/>
  <c r="V495"/>
  <c r="R495"/>
  <c r="Q495"/>
  <c r="P495"/>
  <c r="O495"/>
  <c r="D266" i="16" s="1"/>
  <c r="N495" i="17"/>
  <c r="M495"/>
  <c r="AD494"/>
  <c r="AC494"/>
  <c r="AB494"/>
  <c r="X494"/>
  <c r="W494"/>
  <c r="V494"/>
  <c r="R494"/>
  <c r="Q494"/>
  <c r="P494"/>
  <c r="O494"/>
  <c r="D265" i="16" s="1"/>
  <c r="N494" i="17"/>
  <c r="M494"/>
  <c r="AD493"/>
  <c r="AC493"/>
  <c r="AB493"/>
  <c r="X493"/>
  <c r="W493"/>
  <c r="V493"/>
  <c r="R493"/>
  <c r="Q493"/>
  <c r="P493"/>
  <c r="O493"/>
  <c r="D264" i="16" s="1"/>
  <c r="N493" i="17"/>
  <c r="M493"/>
  <c r="B248" i="16"/>
  <c r="A248"/>
  <c r="AD483" i="17"/>
  <c r="AC483"/>
  <c r="AB483"/>
  <c r="X483"/>
  <c r="W483"/>
  <c r="V483"/>
  <c r="R483"/>
  <c r="Q483"/>
  <c r="P483"/>
  <c r="O483"/>
  <c r="N483"/>
  <c r="M483"/>
  <c r="B222" i="16"/>
  <c r="A222"/>
  <c r="AD460" i="17"/>
  <c r="AC460"/>
  <c r="AB460"/>
  <c r="X460"/>
  <c r="W460"/>
  <c r="V460"/>
  <c r="R460"/>
  <c r="Q460"/>
  <c r="P460"/>
  <c r="O460"/>
  <c r="D222" i="16" s="1"/>
  <c r="N460" i="17"/>
  <c r="M460"/>
  <c r="B184" i="16"/>
  <c r="A184"/>
  <c r="B172"/>
  <c r="A172"/>
  <c r="B171"/>
  <c r="A171"/>
  <c r="B175"/>
  <c r="A175"/>
  <c r="AD426" i="17"/>
  <c r="AC426"/>
  <c r="AB426"/>
  <c r="X426"/>
  <c r="W426"/>
  <c r="V426"/>
  <c r="R426"/>
  <c r="Q426"/>
  <c r="P426"/>
  <c r="O426"/>
  <c r="D184" i="16" s="1"/>
  <c r="N426" i="17"/>
  <c r="M426"/>
  <c r="AD419"/>
  <c r="AC419"/>
  <c r="AB419"/>
  <c r="X419"/>
  <c r="W419"/>
  <c r="V419"/>
  <c r="R419"/>
  <c r="Q419"/>
  <c r="P419"/>
  <c r="O419"/>
  <c r="D175" i="16" s="1"/>
  <c r="N419" i="17"/>
  <c r="M419"/>
  <c r="AC416"/>
  <c r="AB416"/>
  <c r="X416"/>
  <c r="W416"/>
  <c r="V416"/>
  <c r="R416"/>
  <c r="Q416"/>
  <c r="P416"/>
  <c r="O416"/>
  <c r="N416"/>
  <c r="M416"/>
  <c r="AD415"/>
  <c r="AC415"/>
  <c r="AB415"/>
  <c r="X415"/>
  <c r="W415"/>
  <c r="V415"/>
  <c r="R415"/>
  <c r="Q415"/>
  <c r="P415"/>
  <c r="O415"/>
  <c r="N415"/>
  <c r="M415"/>
  <c r="D159" i="15"/>
  <c r="C159"/>
  <c r="AD91" i="17"/>
  <c r="AC91"/>
  <c r="AB91"/>
  <c r="X91"/>
  <c r="W91"/>
  <c r="V91"/>
  <c r="R91"/>
  <c r="Q91"/>
  <c r="P91"/>
  <c r="O91"/>
  <c r="N91"/>
  <c r="M91"/>
  <c r="D422" i="15"/>
  <c r="C422"/>
  <c r="D420"/>
  <c r="C420"/>
  <c r="G420" s="1"/>
  <c r="D419"/>
  <c r="C419"/>
  <c r="D418"/>
  <c r="C418"/>
  <c r="AC266" i="17"/>
  <c r="AB266"/>
  <c r="X266"/>
  <c r="W266"/>
  <c r="V266"/>
  <c r="R266"/>
  <c r="Q266"/>
  <c r="P266"/>
  <c r="O266"/>
  <c r="N266"/>
  <c r="M266"/>
  <c r="AD264"/>
  <c r="K420" i="15" s="1"/>
  <c r="AC264" i="17"/>
  <c r="AB264"/>
  <c r="X264"/>
  <c r="W264"/>
  <c r="V264"/>
  <c r="R264"/>
  <c r="Q264"/>
  <c r="P264"/>
  <c r="O264"/>
  <c r="N264"/>
  <c r="M264"/>
  <c r="AC263"/>
  <c r="AB263"/>
  <c r="X263"/>
  <c r="W263"/>
  <c r="V263"/>
  <c r="R263"/>
  <c r="Q263"/>
  <c r="P263"/>
  <c r="O263"/>
  <c r="F419" i="15" s="1"/>
  <c r="N263" i="17"/>
  <c r="M263"/>
  <c r="AC262"/>
  <c r="AB262"/>
  <c r="X262"/>
  <c r="W262"/>
  <c r="V262"/>
  <c r="R262"/>
  <c r="Q262"/>
  <c r="P262"/>
  <c r="O262"/>
  <c r="N262"/>
  <c r="M262"/>
  <c r="D405" i="15"/>
  <c r="C405"/>
  <c r="D404"/>
  <c r="C404"/>
  <c r="AC251" i="17"/>
  <c r="AB251"/>
  <c r="X251"/>
  <c r="W251"/>
  <c r="V251"/>
  <c r="R251"/>
  <c r="Q251"/>
  <c r="P251"/>
  <c r="O251"/>
  <c r="N251"/>
  <c r="M251"/>
  <c r="AD250"/>
  <c r="AC250"/>
  <c r="AB250"/>
  <c r="X250"/>
  <c r="W250"/>
  <c r="V250"/>
  <c r="R250"/>
  <c r="Q250"/>
  <c r="P250"/>
  <c r="O250"/>
  <c r="N250"/>
  <c r="M250"/>
  <c r="D397" i="15"/>
  <c r="C397"/>
  <c r="J397" s="1"/>
  <c r="D396"/>
  <c r="C396"/>
  <c r="D395"/>
  <c r="C395"/>
  <c r="J395"/>
  <c r="D388"/>
  <c r="C388"/>
  <c r="AC235" i="17"/>
  <c r="AB235"/>
  <c r="X235"/>
  <c r="W235"/>
  <c r="V235"/>
  <c r="R235"/>
  <c r="Q235"/>
  <c r="P235"/>
  <c r="O235"/>
  <c r="N235"/>
  <c r="M235"/>
  <c r="AD244"/>
  <c r="K397" i="15" s="1"/>
  <c r="AC244" i="17"/>
  <c r="AB244"/>
  <c r="X244"/>
  <c r="W244"/>
  <c r="V244"/>
  <c r="R244"/>
  <c r="Q244"/>
  <c r="P244"/>
  <c r="O244"/>
  <c r="N244"/>
  <c r="M244"/>
  <c r="AD243"/>
  <c r="AC243"/>
  <c r="AB243"/>
  <c r="X243"/>
  <c r="W243"/>
  <c r="V243"/>
  <c r="R243"/>
  <c r="Q243"/>
  <c r="P243"/>
  <c r="O243"/>
  <c r="N243"/>
  <c r="M243"/>
  <c r="AD242"/>
  <c r="K395" i="15" s="1"/>
  <c r="AC242" i="17"/>
  <c r="AB242"/>
  <c r="X242"/>
  <c r="W242"/>
  <c r="V242"/>
  <c r="R242"/>
  <c r="Q242"/>
  <c r="P242"/>
  <c r="O242"/>
  <c r="N242"/>
  <c r="M242"/>
  <c r="AC225"/>
  <c r="AB225"/>
  <c r="X225"/>
  <c r="W225"/>
  <c r="V225"/>
  <c r="R225"/>
  <c r="Q225"/>
  <c r="P225"/>
  <c r="O225"/>
  <c r="N225"/>
  <c r="M225"/>
  <c r="D364" i="15"/>
  <c r="C364"/>
  <c r="AC221" i="17"/>
  <c r="AB221"/>
  <c r="X221"/>
  <c r="W221"/>
  <c r="V221"/>
  <c r="R221"/>
  <c r="Q221"/>
  <c r="P221"/>
  <c r="O221"/>
  <c r="N221"/>
  <c r="M221"/>
  <c r="D346" i="15"/>
  <c r="C346"/>
  <c r="J346" s="1"/>
  <c r="AD209" i="17"/>
  <c r="AC209"/>
  <c r="AB209"/>
  <c r="X209"/>
  <c r="W209"/>
  <c r="V209"/>
  <c r="R209"/>
  <c r="Q209"/>
  <c r="P209"/>
  <c r="O209"/>
  <c r="N209"/>
  <c r="M209"/>
  <c r="D341" i="15"/>
  <c r="C341"/>
  <c r="J341"/>
  <c r="D340"/>
  <c r="C340"/>
  <c r="G340" s="1"/>
  <c r="AC205" i="17"/>
  <c r="AB205"/>
  <c r="X205"/>
  <c r="W205"/>
  <c r="V205"/>
  <c r="R205"/>
  <c r="Q205"/>
  <c r="P205"/>
  <c r="O205"/>
  <c r="N205"/>
  <c r="M205"/>
  <c r="AC204"/>
  <c r="AB204"/>
  <c r="X204"/>
  <c r="W204"/>
  <c r="V204"/>
  <c r="R204"/>
  <c r="Q204"/>
  <c r="P204"/>
  <c r="O204"/>
  <c r="N204"/>
  <c r="M204"/>
  <c r="D314" i="15"/>
  <c r="C314"/>
  <c r="AC185" i="17"/>
  <c r="AB185"/>
  <c r="X185"/>
  <c r="W185"/>
  <c r="V185"/>
  <c r="R185"/>
  <c r="Q185"/>
  <c r="P185"/>
  <c r="O185"/>
  <c r="N185"/>
  <c r="M185"/>
  <c r="AD83"/>
  <c r="AC83"/>
  <c r="AB83"/>
  <c r="X83"/>
  <c r="W83"/>
  <c r="V83"/>
  <c r="R83"/>
  <c r="Q83"/>
  <c r="P83"/>
  <c r="O83"/>
  <c r="N83"/>
  <c r="M83"/>
  <c r="D106" i="15"/>
  <c r="C106"/>
  <c r="D105"/>
  <c r="C105"/>
  <c r="D104"/>
  <c r="C104"/>
  <c r="D103"/>
  <c r="C103"/>
  <c r="J103" s="1"/>
  <c r="AC66" i="17"/>
  <c r="AB66"/>
  <c r="X66"/>
  <c r="W66"/>
  <c r="V66"/>
  <c r="R66"/>
  <c r="Q66"/>
  <c r="P66"/>
  <c r="O66"/>
  <c r="N66"/>
  <c r="M66"/>
  <c r="AC65"/>
  <c r="AB65"/>
  <c r="X65"/>
  <c r="W65"/>
  <c r="V65"/>
  <c r="R65"/>
  <c r="Q65"/>
  <c r="P65"/>
  <c r="O65"/>
  <c r="N65"/>
  <c r="M65"/>
  <c r="AC64"/>
  <c r="AB64"/>
  <c r="X64"/>
  <c r="W64"/>
  <c r="V64"/>
  <c r="R64"/>
  <c r="Q64"/>
  <c r="P64"/>
  <c r="O64"/>
  <c r="F104" i="15" s="1"/>
  <c r="N64" i="17"/>
  <c r="M64"/>
  <c r="AC63"/>
  <c r="AB63"/>
  <c r="X63"/>
  <c r="W63"/>
  <c r="V63"/>
  <c r="R63"/>
  <c r="Q63"/>
  <c r="P63"/>
  <c r="O63"/>
  <c r="N63"/>
  <c r="M63"/>
  <c r="D253" i="15"/>
  <c r="C253"/>
  <c r="AD158" i="17"/>
  <c r="K253" i="15" s="1"/>
  <c r="AC158" i="17"/>
  <c r="AB158"/>
  <c r="X158"/>
  <c r="W158"/>
  <c r="V158"/>
  <c r="R158"/>
  <c r="Q158"/>
  <c r="P158"/>
  <c r="O158"/>
  <c r="N158"/>
  <c r="M158"/>
  <c r="D243" i="15"/>
  <c r="C243"/>
  <c r="AD154" i="17"/>
  <c r="AC154"/>
  <c r="AB154"/>
  <c r="X154"/>
  <c r="W154"/>
  <c r="V154"/>
  <c r="R154"/>
  <c r="Q154"/>
  <c r="P154"/>
  <c r="O154"/>
  <c r="F243" i="15" s="1"/>
  <c r="N154" i="17"/>
  <c r="M154"/>
  <c r="D235" i="15"/>
  <c r="C235"/>
  <c r="D231"/>
  <c r="C231"/>
  <c r="I231"/>
  <c r="D230"/>
  <c r="C230"/>
  <c r="D228"/>
  <c r="C228"/>
  <c r="AC147" i="17"/>
  <c r="AB147"/>
  <c r="X147"/>
  <c r="W147"/>
  <c r="V147"/>
  <c r="R147"/>
  <c r="Q147"/>
  <c r="P147"/>
  <c r="O147"/>
  <c r="F235" i="15" s="1"/>
  <c r="N147" i="17"/>
  <c r="M147"/>
  <c r="AD143"/>
  <c r="K231" i="15" s="1"/>
  <c r="AC143" i="17"/>
  <c r="AB143"/>
  <c r="X143"/>
  <c r="W143"/>
  <c r="V143"/>
  <c r="R143"/>
  <c r="Q143"/>
  <c r="P143"/>
  <c r="O143"/>
  <c r="F231" i="15" s="1"/>
  <c r="N143" i="17"/>
  <c r="M143"/>
  <c r="AC142"/>
  <c r="AB142"/>
  <c r="X142"/>
  <c r="W142"/>
  <c r="V142"/>
  <c r="R142"/>
  <c r="Q142"/>
  <c r="P142"/>
  <c r="O142"/>
  <c r="N142"/>
  <c r="M142"/>
  <c r="AC140"/>
  <c r="AB140"/>
  <c r="X140"/>
  <c r="W140"/>
  <c r="V140"/>
  <c r="R140"/>
  <c r="Q140"/>
  <c r="P140"/>
  <c r="O140"/>
  <c r="N140"/>
  <c r="M140"/>
  <c r="D219" i="15"/>
  <c r="C219"/>
  <c r="AC132" i="17"/>
  <c r="AB132"/>
  <c r="X132"/>
  <c r="W132"/>
  <c r="V132"/>
  <c r="R132"/>
  <c r="Q132"/>
  <c r="P132"/>
  <c r="O132"/>
  <c r="F219" i="15" s="1"/>
  <c r="N132" i="17"/>
  <c r="M132"/>
  <c r="D208" i="15"/>
  <c r="C208"/>
  <c r="G208" s="1"/>
  <c r="AD125" i="17"/>
  <c r="AC125"/>
  <c r="AB125"/>
  <c r="X125"/>
  <c r="W125"/>
  <c r="V125"/>
  <c r="R125"/>
  <c r="Q125"/>
  <c r="P125"/>
  <c r="O125"/>
  <c r="N125"/>
  <c r="M125"/>
  <c r="D185" i="15"/>
  <c r="C185"/>
  <c r="D184"/>
  <c r="C184"/>
  <c r="D183"/>
  <c r="C183"/>
  <c r="D181"/>
  <c r="C181"/>
  <c r="J181" s="1"/>
  <c r="AD111" i="17"/>
  <c r="AC111"/>
  <c r="AB111"/>
  <c r="X111"/>
  <c r="W111"/>
  <c r="V111"/>
  <c r="R111"/>
  <c r="Q111"/>
  <c r="P111"/>
  <c r="O111"/>
  <c r="F185" i="15" s="1"/>
  <c r="N111" i="17"/>
  <c r="M111"/>
  <c r="AD110"/>
  <c r="AC110"/>
  <c r="AB110"/>
  <c r="X110"/>
  <c r="W110"/>
  <c r="V110"/>
  <c r="R110"/>
  <c r="Q110"/>
  <c r="P110"/>
  <c r="O110"/>
  <c r="N110"/>
  <c r="M110"/>
  <c r="AD109"/>
  <c r="AC109"/>
  <c r="AB109"/>
  <c r="X109"/>
  <c r="W109"/>
  <c r="V109"/>
  <c r="R109"/>
  <c r="Q109"/>
  <c r="P109"/>
  <c r="O109"/>
  <c r="N109"/>
  <c r="M109"/>
  <c r="AD107"/>
  <c r="AC107"/>
  <c r="AB107"/>
  <c r="X107"/>
  <c r="W107"/>
  <c r="V107"/>
  <c r="R107"/>
  <c r="Q107"/>
  <c r="P107"/>
  <c r="O107"/>
  <c r="N107"/>
  <c r="M107"/>
  <c r="D157" i="15"/>
  <c r="C157"/>
  <c r="I157" s="1"/>
  <c r="AC89" i="17"/>
  <c r="AB89"/>
  <c r="X89"/>
  <c r="W89"/>
  <c r="V89"/>
  <c r="R89"/>
  <c r="Q89"/>
  <c r="P89"/>
  <c r="O89"/>
  <c r="N89"/>
  <c r="M89"/>
  <c r="D138" i="15"/>
  <c r="C138"/>
  <c r="AD78" i="17"/>
  <c r="AC78"/>
  <c r="AB78"/>
  <c r="X78"/>
  <c r="I138" i="15" s="1"/>
  <c r="W78" i="17"/>
  <c r="V78"/>
  <c r="R78"/>
  <c r="Q78"/>
  <c r="P78"/>
  <c r="O78"/>
  <c r="N78"/>
  <c r="M78"/>
  <c r="D124" i="15"/>
  <c r="C124"/>
  <c r="AD74" i="17"/>
  <c r="AC74"/>
  <c r="AB74"/>
  <c r="X74"/>
  <c r="W74"/>
  <c r="V74"/>
  <c r="R74"/>
  <c r="Q74"/>
  <c r="P74"/>
  <c r="O74"/>
  <c r="N74"/>
  <c r="M74"/>
  <c r="D109" i="15"/>
  <c r="C109"/>
  <c r="AC68" i="17"/>
  <c r="AB68"/>
  <c r="X68"/>
  <c r="W68"/>
  <c r="V68"/>
  <c r="R68"/>
  <c r="Q68"/>
  <c r="P68"/>
  <c r="N68"/>
  <c r="M68"/>
  <c r="D101" i="15"/>
  <c r="C101"/>
  <c r="D100"/>
  <c r="C100"/>
  <c r="D99"/>
  <c r="C99"/>
  <c r="AC61" i="17"/>
  <c r="AB61"/>
  <c r="X61"/>
  <c r="W61"/>
  <c r="V61"/>
  <c r="R61"/>
  <c r="Q61"/>
  <c r="P61"/>
  <c r="O61"/>
  <c r="F101" i="15" s="1"/>
  <c r="N61" i="17"/>
  <c r="M61"/>
  <c r="AC60"/>
  <c r="AB60"/>
  <c r="X60"/>
  <c r="W60"/>
  <c r="V60"/>
  <c r="R60"/>
  <c r="Q60"/>
  <c r="P60"/>
  <c r="O60"/>
  <c r="N60"/>
  <c r="M60"/>
  <c r="AC59"/>
  <c r="AB59"/>
  <c r="X59"/>
  <c r="W59"/>
  <c r="V59"/>
  <c r="R59"/>
  <c r="G99" i="15" s="1"/>
  <c r="Q59" i="17"/>
  <c r="P59"/>
  <c r="O59"/>
  <c r="N59"/>
  <c r="M59"/>
  <c r="D98" i="15"/>
  <c r="C98"/>
  <c r="AC58" i="17"/>
  <c r="AB58"/>
  <c r="X58"/>
  <c r="W58"/>
  <c r="V58"/>
  <c r="R58"/>
  <c r="Q58"/>
  <c r="P58"/>
  <c r="O58"/>
  <c r="N58"/>
  <c r="M58"/>
  <c r="B92" i="16"/>
  <c r="A92"/>
  <c r="AC355" i="17"/>
  <c r="AB355"/>
  <c r="X355"/>
  <c r="G92" i="16" s="1"/>
  <c r="W355" i="17"/>
  <c r="V355"/>
  <c r="R355"/>
  <c r="Q355"/>
  <c r="P355"/>
  <c r="O355"/>
  <c r="D92" i="16" s="1"/>
  <c r="N355" i="17"/>
  <c r="M355"/>
  <c r="B16" i="16"/>
  <c r="A16"/>
  <c r="G16" s="1"/>
  <c r="AC293" i="17"/>
  <c r="AB293"/>
  <c r="X293"/>
  <c r="W293"/>
  <c r="V293"/>
  <c r="R293"/>
  <c r="Q293"/>
  <c r="P293"/>
  <c r="O293"/>
  <c r="N293"/>
  <c r="M293"/>
  <c r="D95" i="15"/>
  <c r="C95"/>
  <c r="J95" s="1"/>
  <c r="D93"/>
  <c r="C93"/>
  <c r="G93"/>
  <c r="AC56" i="17"/>
  <c r="AB56"/>
  <c r="X56"/>
  <c r="W56"/>
  <c r="V56"/>
  <c r="R56"/>
  <c r="Q56"/>
  <c r="P56"/>
  <c r="O56"/>
  <c r="N56"/>
  <c r="M56"/>
  <c r="AC54"/>
  <c r="AB54"/>
  <c r="X54"/>
  <c r="W54"/>
  <c r="V54"/>
  <c r="R54"/>
  <c r="Q54"/>
  <c r="P54"/>
  <c r="O54"/>
  <c r="F93" i="15" s="1"/>
  <c r="N54" i="17"/>
  <c r="M54"/>
  <c r="D79" i="15"/>
  <c r="C79"/>
  <c r="D77"/>
  <c r="C77"/>
  <c r="AC45" i="17"/>
  <c r="AB45"/>
  <c r="X45"/>
  <c r="W45"/>
  <c r="V45"/>
  <c r="R45"/>
  <c r="Q45"/>
  <c r="P45"/>
  <c r="O45"/>
  <c r="F79" i="15" s="1"/>
  <c r="N45" i="17"/>
  <c r="M45"/>
  <c r="AC43"/>
  <c r="AB43"/>
  <c r="X43"/>
  <c r="W43"/>
  <c r="V43"/>
  <c r="R43"/>
  <c r="Q43"/>
  <c r="P43"/>
  <c r="O43"/>
  <c r="N43"/>
  <c r="M43"/>
  <c r="D55" i="15"/>
  <c r="C55"/>
  <c r="D51"/>
  <c r="C51"/>
  <c r="AC30" i="17"/>
  <c r="AB30"/>
  <c r="X30"/>
  <c r="W30"/>
  <c r="V30"/>
  <c r="R30"/>
  <c r="Q30"/>
  <c r="P30"/>
  <c r="O30"/>
  <c r="N30"/>
  <c r="M30"/>
  <c r="AC26"/>
  <c r="AB26"/>
  <c r="X26"/>
  <c r="W26"/>
  <c r="V26"/>
  <c r="R26"/>
  <c r="Q26"/>
  <c r="P26"/>
  <c r="O26"/>
  <c r="N26"/>
  <c r="M26"/>
  <c r="B376" i="16"/>
  <c r="C376" s="1"/>
  <c r="A376"/>
  <c r="H376" s="1"/>
  <c r="B375"/>
  <c r="A375"/>
  <c r="B374"/>
  <c r="A374"/>
  <c r="H374" s="1"/>
  <c r="AC587" i="17"/>
  <c r="AB587"/>
  <c r="X587"/>
  <c r="W587"/>
  <c r="V587"/>
  <c r="R587"/>
  <c r="Q587"/>
  <c r="P587"/>
  <c r="O587"/>
  <c r="N587"/>
  <c r="M587"/>
  <c r="AC586"/>
  <c r="AB586"/>
  <c r="X586"/>
  <c r="W586"/>
  <c r="V586"/>
  <c r="R586"/>
  <c r="Q586"/>
  <c r="P586"/>
  <c r="O586"/>
  <c r="D375" i="16" s="1"/>
  <c r="N586" i="17"/>
  <c r="M586"/>
  <c r="AC585"/>
  <c r="AB585"/>
  <c r="X585"/>
  <c r="W585"/>
  <c r="V585"/>
  <c r="R585"/>
  <c r="Q585"/>
  <c r="P585"/>
  <c r="O585"/>
  <c r="N585"/>
  <c r="M585"/>
  <c r="B368" i="16"/>
  <c r="A368"/>
  <c r="AC580" i="17"/>
  <c r="AB580"/>
  <c r="X580"/>
  <c r="W580"/>
  <c r="V580"/>
  <c r="R580"/>
  <c r="Q580"/>
  <c r="P580"/>
  <c r="O580"/>
  <c r="N580"/>
  <c r="M580"/>
  <c r="B332" i="16"/>
  <c r="C332" s="1"/>
  <c r="A332"/>
  <c r="G332" s="1"/>
  <c r="B331"/>
  <c r="A331"/>
  <c r="AD550" i="17"/>
  <c r="I332" i="16" s="1"/>
  <c r="AC550" i="17"/>
  <c r="AB550"/>
  <c r="X550"/>
  <c r="W550"/>
  <c r="V550"/>
  <c r="R550"/>
  <c r="Q550"/>
  <c r="P550"/>
  <c r="O550"/>
  <c r="N550"/>
  <c r="M550"/>
  <c r="AD549"/>
  <c r="I331" i="16" s="1"/>
  <c r="AC549" i="17"/>
  <c r="AB549"/>
  <c r="X549"/>
  <c r="W549"/>
  <c r="V549"/>
  <c r="R549"/>
  <c r="E331" i="16" s="1"/>
  <c r="Q549" i="17"/>
  <c r="P549"/>
  <c r="O549"/>
  <c r="D331" i="16" s="1"/>
  <c r="N549" i="17"/>
  <c r="M549"/>
  <c r="B316" i="16"/>
  <c r="A316"/>
  <c r="B315"/>
  <c r="A315"/>
  <c r="B314"/>
  <c r="A314"/>
  <c r="B313"/>
  <c r="C313" s="1"/>
  <c r="A313"/>
  <c r="B312"/>
  <c r="A312"/>
  <c r="H312" s="1"/>
  <c r="B311"/>
  <c r="C311" s="1"/>
  <c r="A311"/>
  <c r="AC539" i="17"/>
  <c r="AB539"/>
  <c r="X539"/>
  <c r="W539"/>
  <c r="V539"/>
  <c r="R539"/>
  <c r="Q539"/>
  <c r="P539"/>
  <c r="O539"/>
  <c r="N539"/>
  <c r="M539"/>
  <c r="AC538"/>
  <c r="AB538"/>
  <c r="X538"/>
  <c r="G315" i="16" s="1"/>
  <c r="W538" i="17"/>
  <c r="V538"/>
  <c r="R538"/>
  <c r="E315" i="16" s="1"/>
  <c r="Q538" i="17"/>
  <c r="P538"/>
  <c r="O538"/>
  <c r="D315" i="16" s="1"/>
  <c r="N538" i="17"/>
  <c r="M538"/>
  <c r="AD537"/>
  <c r="AC537"/>
  <c r="AB537"/>
  <c r="X537"/>
  <c r="W537"/>
  <c r="V537"/>
  <c r="R537"/>
  <c r="Q537"/>
  <c r="P537"/>
  <c r="O537"/>
  <c r="N537"/>
  <c r="M537"/>
  <c r="AC536"/>
  <c r="AB536"/>
  <c r="X536"/>
  <c r="G313" i="16" s="1"/>
  <c r="W536" i="17"/>
  <c r="V536"/>
  <c r="R536"/>
  <c r="Q536"/>
  <c r="P536"/>
  <c r="O536"/>
  <c r="N536"/>
  <c r="M536"/>
  <c r="AD535"/>
  <c r="I312" i="16" s="1"/>
  <c r="AC535" i="17"/>
  <c r="AB535"/>
  <c r="X535"/>
  <c r="W535"/>
  <c r="V535"/>
  <c r="R535"/>
  <c r="Q535"/>
  <c r="P535"/>
  <c r="O535"/>
  <c r="N535"/>
  <c r="M535"/>
  <c r="AD534"/>
  <c r="I311" i="16" s="1"/>
  <c r="AC534" i="17"/>
  <c r="AB534"/>
  <c r="X534"/>
  <c r="G311" i="16" s="1"/>
  <c r="W534" i="17"/>
  <c r="V534"/>
  <c r="R534"/>
  <c r="Q534"/>
  <c r="P534"/>
  <c r="O534"/>
  <c r="N534"/>
  <c r="M534"/>
  <c r="B299" i="16"/>
  <c r="A299"/>
  <c r="AC523" i="17"/>
  <c r="AB523"/>
  <c r="X523"/>
  <c r="W523"/>
  <c r="V523"/>
  <c r="R523"/>
  <c r="Q523"/>
  <c r="P523"/>
  <c r="O523"/>
  <c r="N523"/>
  <c r="M523"/>
  <c r="B280" i="16"/>
  <c r="A280"/>
  <c r="AC506" i="17"/>
  <c r="AB506"/>
  <c r="X506"/>
  <c r="G280" i="16" s="1"/>
  <c r="W506" i="17"/>
  <c r="V506"/>
  <c r="R506"/>
  <c r="Q506"/>
  <c r="P506"/>
  <c r="O506"/>
  <c r="D280" i="16" s="1"/>
  <c r="N506" i="17"/>
  <c r="M506"/>
  <c r="B253" i="16"/>
  <c r="A253"/>
  <c r="C253" s="1"/>
  <c r="B252"/>
  <c r="A252"/>
  <c r="C252" s="1"/>
  <c r="AD486" i="17"/>
  <c r="AC486"/>
  <c r="AB486"/>
  <c r="X486"/>
  <c r="W486"/>
  <c r="V486"/>
  <c r="R486"/>
  <c r="Q486"/>
  <c r="P486"/>
  <c r="O486"/>
  <c r="N486"/>
  <c r="M486"/>
  <c r="AD485"/>
  <c r="AC485"/>
  <c r="AB485"/>
  <c r="X485"/>
  <c r="W485"/>
  <c r="V485"/>
  <c r="R485"/>
  <c r="Q485"/>
  <c r="P485"/>
  <c r="O485"/>
  <c r="N485"/>
  <c r="M485"/>
  <c r="B234" i="16"/>
  <c r="A234"/>
  <c r="AC470" i="17"/>
  <c r="AB470"/>
  <c r="X470"/>
  <c r="W470"/>
  <c r="V470"/>
  <c r="R470"/>
  <c r="Q470"/>
  <c r="P470"/>
  <c r="O470"/>
  <c r="N470"/>
  <c r="M470"/>
  <c r="B221" i="16"/>
  <c r="C221" s="1"/>
  <c r="A221"/>
  <c r="B220"/>
  <c r="A220"/>
  <c r="B219"/>
  <c r="C219" s="1"/>
  <c r="A219"/>
  <c r="AD459" i="17"/>
  <c r="I221" i="16" s="1"/>
  <c r="AC459" i="17"/>
  <c r="AB459"/>
  <c r="X459"/>
  <c r="W459"/>
  <c r="V459"/>
  <c r="R459"/>
  <c r="E221" i="16" s="1"/>
  <c r="Q459" i="17"/>
  <c r="P459"/>
  <c r="O459"/>
  <c r="N459"/>
  <c r="M459"/>
  <c r="AD458"/>
  <c r="I220" i="16" s="1"/>
  <c r="AC458" i="17"/>
  <c r="AB458"/>
  <c r="X458"/>
  <c r="W458"/>
  <c r="V458"/>
  <c r="R458"/>
  <c r="Q458"/>
  <c r="P458"/>
  <c r="O458"/>
  <c r="N458"/>
  <c r="M458"/>
  <c r="AD457"/>
  <c r="I219" i="16" s="1"/>
  <c r="AC457" i="17"/>
  <c r="AB457"/>
  <c r="X457"/>
  <c r="W457"/>
  <c r="V457"/>
  <c r="R457"/>
  <c r="Q457"/>
  <c r="P457"/>
  <c r="O457"/>
  <c r="N457"/>
  <c r="M457"/>
  <c r="B201" i="16"/>
  <c r="C201" s="1"/>
  <c r="A201"/>
  <c r="B200"/>
  <c r="C200" s="1"/>
  <c r="A200"/>
  <c r="AC441" i="17"/>
  <c r="AB441"/>
  <c r="X441"/>
  <c r="W441"/>
  <c r="V441"/>
  <c r="R441"/>
  <c r="Q441"/>
  <c r="P441"/>
  <c r="O441"/>
  <c r="N441"/>
  <c r="M441"/>
  <c r="AD440"/>
  <c r="I200" i="16" s="1"/>
  <c r="AC440" i="17"/>
  <c r="AB440"/>
  <c r="X440"/>
  <c r="G200" i="16" s="1"/>
  <c r="W440" i="17"/>
  <c r="V440"/>
  <c r="R440"/>
  <c r="Q440"/>
  <c r="P440"/>
  <c r="O440"/>
  <c r="D200" i="16" s="1"/>
  <c r="N440" i="17"/>
  <c r="M440"/>
  <c r="B179" i="16"/>
  <c r="A179"/>
  <c r="H179" s="1"/>
  <c r="AD422" i="17"/>
  <c r="AC422"/>
  <c r="AB422"/>
  <c r="X422"/>
  <c r="W422"/>
  <c r="V422"/>
  <c r="R422"/>
  <c r="Q422"/>
  <c r="P422"/>
  <c r="O422"/>
  <c r="N422"/>
  <c r="M422"/>
  <c r="B174" i="16"/>
  <c r="A174"/>
  <c r="C174" s="1"/>
  <c r="AD418" i="17"/>
  <c r="AC418"/>
  <c r="AB418"/>
  <c r="X418"/>
  <c r="W418"/>
  <c r="V418"/>
  <c r="R418"/>
  <c r="Q418"/>
  <c r="P418"/>
  <c r="O418"/>
  <c r="N418"/>
  <c r="M418"/>
  <c r="B143" i="16"/>
  <c r="A143"/>
  <c r="B142"/>
  <c r="A142"/>
  <c r="C142" s="1"/>
  <c r="B141"/>
  <c r="A141"/>
  <c r="H141" s="1"/>
  <c r="AD390" i="17"/>
  <c r="AC390"/>
  <c r="AB390"/>
  <c r="X390"/>
  <c r="W390"/>
  <c r="V390"/>
  <c r="R390"/>
  <c r="Q390"/>
  <c r="P390"/>
  <c r="O390"/>
  <c r="N390"/>
  <c r="M390"/>
  <c r="AD389"/>
  <c r="AC389"/>
  <c r="AB389"/>
  <c r="X389"/>
  <c r="W389"/>
  <c r="V389"/>
  <c r="R389"/>
  <c r="Q389"/>
  <c r="P389"/>
  <c r="O389"/>
  <c r="D142" i="16" s="1"/>
  <c r="N389" i="17"/>
  <c r="M389"/>
  <c r="AD388"/>
  <c r="AC388"/>
  <c r="AB388"/>
  <c r="X388"/>
  <c r="W388"/>
  <c r="V388"/>
  <c r="R388"/>
  <c r="Q388"/>
  <c r="P388"/>
  <c r="O388"/>
  <c r="N388"/>
  <c r="M388"/>
  <c r="B127" i="16"/>
  <c r="A127"/>
  <c r="C127" s="1"/>
  <c r="AC374" i="17"/>
  <c r="AB374"/>
  <c r="X374"/>
  <c r="W374"/>
  <c r="V374"/>
  <c r="R374"/>
  <c r="Q374"/>
  <c r="P374"/>
  <c r="O374"/>
  <c r="N374"/>
  <c r="M374"/>
  <c r="B107" i="16"/>
  <c r="C107" s="1"/>
  <c r="A107"/>
  <c r="AD364" i="17"/>
  <c r="I107" i="16" s="1"/>
  <c r="AC364" i="17"/>
  <c r="AB364"/>
  <c r="X364"/>
  <c r="W364"/>
  <c r="V364"/>
  <c r="R364"/>
  <c r="E107" i="16" s="1"/>
  <c r="Q364" i="17"/>
  <c r="P364"/>
  <c r="O364"/>
  <c r="N364"/>
  <c r="M364"/>
  <c r="A73" i="16"/>
  <c r="A74"/>
  <c r="AD338" i="17"/>
  <c r="I71" i="16" s="1"/>
  <c r="AC338" i="17"/>
  <c r="AB338"/>
  <c r="H71" i="16"/>
  <c r="X338" i="17"/>
  <c r="G71" i="16" s="1"/>
  <c r="W338" i="17"/>
  <c r="V338"/>
  <c r="F71" i="16"/>
  <c r="R338" i="17"/>
  <c r="E71" i="16" s="1"/>
  <c r="Q338" i="17"/>
  <c r="P338"/>
  <c r="O338"/>
  <c r="D71" i="16" s="1"/>
  <c r="N338" i="17"/>
  <c r="M338"/>
  <c r="B36" i="16"/>
  <c r="A36"/>
  <c r="B35"/>
  <c r="A35"/>
  <c r="H35" s="1"/>
  <c r="B34"/>
  <c r="A34"/>
  <c r="B33"/>
  <c r="A33"/>
  <c r="H70"/>
  <c r="C70"/>
  <c r="G70"/>
  <c r="C110"/>
  <c r="E110"/>
  <c r="H95"/>
  <c r="C95"/>
  <c r="G95"/>
  <c r="F95"/>
  <c r="H93"/>
  <c r="C93"/>
  <c r="E93"/>
  <c r="G93"/>
  <c r="F93"/>
  <c r="H44"/>
  <c r="E44"/>
  <c r="G44"/>
  <c r="F44"/>
  <c r="H459"/>
  <c r="C459"/>
  <c r="E459"/>
  <c r="G459"/>
  <c r="F459"/>
  <c r="H184"/>
  <c r="H340"/>
  <c r="H341"/>
  <c r="H342"/>
  <c r="C342"/>
  <c r="E342"/>
  <c r="G342"/>
  <c r="F342"/>
  <c r="C341"/>
  <c r="E341"/>
  <c r="G341"/>
  <c r="F341"/>
  <c r="C340"/>
  <c r="E340"/>
  <c r="G340"/>
  <c r="F340"/>
  <c r="H317"/>
  <c r="C317"/>
  <c r="E317"/>
  <c r="G317"/>
  <c r="F317"/>
  <c r="H272"/>
  <c r="G272"/>
  <c r="F272"/>
  <c r="H264"/>
  <c r="H265"/>
  <c r="H266"/>
  <c r="C266"/>
  <c r="E266"/>
  <c r="G266"/>
  <c r="F266"/>
  <c r="C265"/>
  <c r="E265"/>
  <c r="G265"/>
  <c r="F265"/>
  <c r="C264"/>
  <c r="E264"/>
  <c r="G264"/>
  <c r="F264"/>
  <c r="H248"/>
  <c r="G248"/>
  <c r="F248"/>
  <c r="H222"/>
  <c r="C222"/>
  <c r="E222"/>
  <c r="G222"/>
  <c r="F222"/>
  <c r="H175"/>
  <c r="H171"/>
  <c r="H172"/>
  <c r="E184"/>
  <c r="G184"/>
  <c r="F184"/>
  <c r="C172"/>
  <c r="E172"/>
  <c r="G172"/>
  <c r="E171"/>
  <c r="G171"/>
  <c r="F171"/>
  <c r="C175"/>
  <c r="E175"/>
  <c r="G175"/>
  <c r="F175"/>
  <c r="G422" i="15"/>
  <c r="J388"/>
  <c r="G346"/>
  <c r="H92" i="16"/>
  <c r="C92"/>
  <c r="E92"/>
  <c r="J51" i="15"/>
  <c r="C374" i="16"/>
  <c r="E374"/>
  <c r="H375"/>
  <c r="C375"/>
  <c r="E375"/>
  <c r="G375"/>
  <c r="F331"/>
  <c r="H331"/>
  <c r="C331"/>
  <c r="G331"/>
  <c r="H313"/>
  <c r="H316"/>
  <c r="H314"/>
  <c r="E313"/>
  <c r="F311"/>
  <c r="H311"/>
  <c r="G312"/>
  <c r="G314"/>
  <c r="H315"/>
  <c r="E316"/>
  <c r="G316"/>
  <c r="E311"/>
  <c r="C315"/>
  <c r="H299"/>
  <c r="C280"/>
  <c r="E253"/>
  <c r="G252"/>
  <c r="H234"/>
  <c r="H219"/>
  <c r="H221"/>
  <c r="E219"/>
  <c r="G219"/>
  <c r="G221"/>
  <c r="F221"/>
  <c r="H201"/>
  <c r="H200"/>
  <c r="E201"/>
  <c r="E200"/>
  <c r="C179"/>
  <c r="G174"/>
  <c r="H143"/>
  <c r="H142"/>
  <c r="H107"/>
  <c r="G107"/>
  <c r="F107"/>
  <c r="C34"/>
  <c r="AD311" i="17"/>
  <c r="AC311"/>
  <c r="AB311"/>
  <c r="H36" i="16"/>
  <c r="X311" i="17"/>
  <c r="W311"/>
  <c r="V311"/>
  <c r="R311"/>
  <c r="Q311"/>
  <c r="P311"/>
  <c r="O311"/>
  <c r="D36" i="16" s="1"/>
  <c r="N311" i="17"/>
  <c r="M311"/>
  <c r="AC310"/>
  <c r="AB310"/>
  <c r="X310"/>
  <c r="W310"/>
  <c r="V310"/>
  <c r="R310"/>
  <c r="Q310"/>
  <c r="P310"/>
  <c r="N310"/>
  <c r="M310"/>
  <c r="AD309"/>
  <c r="I34" i="16" s="1"/>
  <c r="AC309" i="17"/>
  <c r="AB309"/>
  <c r="H34" i="16"/>
  <c r="X309" i="17"/>
  <c r="G34" i="16" s="1"/>
  <c r="W309" i="17"/>
  <c r="V309"/>
  <c r="F34" i="16"/>
  <c r="R309" i="17"/>
  <c r="E34" i="16" s="1"/>
  <c r="Q309" i="17"/>
  <c r="P309"/>
  <c r="O309"/>
  <c r="D34" i="16" s="1"/>
  <c r="N309" i="17"/>
  <c r="M309"/>
  <c r="AC308"/>
  <c r="AB308"/>
  <c r="H33" i="16"/>
  <c r="X308" i="17"/>
  <c r="W308"/>
  <c r="V308"/>
  <c r="R308"/>
  <c r="Q308"/>
  <c r="P308"/>
  <c r="O308"/>
  <c r="N308"/>
  <c r="M308"/>
  <c r="B156" i="16"/>
  <c r="A156"/>
  <c r="AC401" i="17"/>
  <c r="AB401"/>
  <c r="X401"/>
  <c r="W401"/>
  <c r="V401"/>
  <c r="R401"/>
  <c r="E156" i="16" s="1"/>
  <c r="Q401" i="17"/>
  <c r="P401"/>
  <c r="O401"/>
  <c r="N401"/>
  <c r="M401"/>
  <c r="G156" i="16"/>
  <c r="Q127" i="2"/>
  <c r="Q124"/>
  <c r="Q123"/>
  <c r="Q121"/>
  <c r="Q112"/>
  <c r="Q111"/>
  <c r="Q103"/>
  <c r="Q102"/>
  <c r="Q89"/>
  <c r="Q88"/>
  <c r="Q87"/>
  <c r="Q86"/>
  <c r="Q84"/>
  <c r="Q83"/>
  <c r="Q39"/>
  <c r="Q38"/>
  <c r="Q37"/>
  <c r="Q36"/>
  <c r="Q35"/>
  <c r="P127"/>
  <c r="P124"/>
  <c r="P123"/>
  <c r="P121"/>
  <c r="P112"/>
  <c r="P111"/>
  <c r="P103"/>
  <c r="P102"/>
  <c r="P89"/>
  <c r="P88"/>
  <c r="P87"/>
  <c r="P86"/>
  <c r="P84"/>
  <c r="P83"/>
  <c r="P39"/>
  <c r="P38"/>
  <c r="P37"/>
  <c r="P36"/>
  <c r="P35"/>
  <c r="R162" i="1"/>
  <c r="R161"/>
  <c r="R160"/>
  <c r="R158"/>
  <c r="R154"/>
  <c r="R153"/>
  <c r="R135"/>
  <c r="R134"/>
  <c r="R132"/>
  <c r="R127"/>
  <c r="R126"/>
  <c r="R115"/>
  <c r="R114"/>
  <c r="R113"/>
  <c r="R112"/>
  <c r="R111"/>
  <c r="R110"/>
  <c r="R109"/>
  <c r="R103"/>
  <c r="R102"/>
  <c r="R101"/>
  <c r="R99"/>
  <c r="R95"/>
  <c r="R94"/>
  <c r="R88"/>
  <c r="R87"/>
  <c r="R81"/>
  <c r="R80"/>
  <c r="R79"/>
  <c r="R66"/>
  <c r="R65"/>
  <c r="R59"/>
  <c r="R58"/>
  <c r="R57"/>
  <c r="R56"/>
  <c r="R55"/>
  <c r="R49"/>
  <c r="R45"/>
  <c r="R44"/>
  <c r="R28"/>
  <c r="R19"/>
  <c r="R18"/>
  <c r="R17"/>
  <c r="Q162"/>
  <c r="Q161"/>
  <c r="Q160"/>
  <c r="Q158"/>
  <c r="Q154"/>
  <c r="Q153"/>
  <c r="Q135"/>
  <c r="Q134"/>
  <c r="Q132"/>
  <c r="Q127"/>
  <c r="Q126"/>
  <c r="Q115"/>
  <c r="Q114"/>
  <c r="Q113"/>
  <c r="Q112"/>
  <c r="Q111"/>
  <c r="Q110"/>
  <c r="Q109"/>
  <c r="Q103"/>
  <c r="Q102"/>
  <c r="Q101"/>
  <c r="Q99"/>
  <c r="Q95"/>
  <c r="Q94"/>
  <c r="Q88"/>
  <c r="Q87"/>
  <c r="Q81"/>
  <c r="Q80"/>
  <c r="Q79"/>
  <c r="Q66"/>
  <c r="Q65"/>
  <c r="Q59"/>
  <c r="Q58"/>
  <c r="Q57"/>
  <c r="Q56"/>
  <c r="Q55"/>
  <c r="Q49"/>
  <c r="Q45"/>
  <c r="Q44"/>
  <c r="Q28"/>
  <c r="Q19"/>
  <c r="Q18"/>
  <c r="Q17"/>
  <c r="G1374" i="26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3"/>
  <c r="G14"/>
  <c r="G15"/>
  <c r="G16"/>
  <c r="G17"/>
  <c r="G18"/>
  <c r="G19"/>
  <c r="G20"/>
  <c r="G21"/>
  <c r="G22"/>
  <c r="G23"/>
  <c r="AD25" i="17" s="1"/>
  <c r="G24" i="26"/>
  <c r="AD26" i="17" s="1"/>
  <c r="G25" i="26"/>
  <c r="G26"/>
  <c r="G27"/>
  <c r="G28"/>
  <c r="AD30" i="17" s="1"/>
  <c r="K55" i="15" s="1"/>
  <c r="G29" i="26"/>
  <c r="G30"/>
  <c r="G31"/>
  <c r="G32"/>
  <c r="G33"/>
  <c r="AD35" i="17" s="1"/>
  <c r="G34" i="26"/>
  <c r="G35"/>
  <c r="G36"/>
  <c r="G37"/>
  <c r="AD39" i="17" s="1"/>
  <c r="G38" i="26"/>
  <c r="G39"/>
  <c r="G40"/>
  <c r="G41"/>
  <c r="AD43" i="17" s="1"/>
  <c r="G42" i="26"/>
  <c r="G43"/>
  <c r="AD45" i="17" s="1"/>
  <c r="G44" i="26"/>
  <c r="G45"/>
  <c r="G46"/>
  <c r="G47"/>
  <c r="G48"/>
  <c r="G49"/>
  <c r="G50"/>
  <c r="G51"/>
  <c r="G52"/>
  <c r="AD54" i="17" s="1"/>
  <c r="G53" i="26"/>
  <c r="G54"/>
  <c r="AD56" i="17" s="1"/>
  <c r="K95" i="15" s="1"/>
  <c r="G55" i="26"/>
  <c r="G56"/>
  <c r="AD58" i="17" s="1"/>
  <c r="K98" i="15" s="1"/>
  <c r="G57" i="26"/>
  <c r="AD59" i="17" s="1"/>
  <c r="K99" i="15" s="1"/>
  <c r="G58" i="26"/>
  <c r="AD60" i="17" s="1"/>
  <c r="G59" i="26"/>
  <c r="AD61" i="17" s="1"/>
  <c r="G60" i="26"/>
  <c r="G61"/>
  <c r="AD63" i="17" s="1"/>
  <c r="K103" i="15" s="1"/>
  <c r="G62" i="26"/>
  <c r="AD64" i="17" s="1"/>
  <c r="K104" i="15" s="1"/>
  <c r="G63" i="26"/>
  <c r="AD65" i="17" s="1"/>
  <c r="K105" i="15" s="1"/>
  <c r="G64" i="26"/>
  <c r="AD66" i="17" s="1"/>
  <c r="G65" i="26"/>
  <c r="G66"/>
  <c r="AD68" i="17" s="1"/>
  <c r="K109" i="15" s="1"/>
  <c r="G67" i="26"/>
  <c r="G68"/>
  <c r="G69"/>
  <c r="G70"/>
  <c r="G71"/>
  <c r="G72"/>
  <c r="G73"/>
  <c r="G74"/>
  <c r="G75"/>
  <c r="AD89" i="17" s="1"/>
  <c r="G76" i="26"/>
  <c r="G77"/>
  <c r="G78"/>
  <c r="G79"/>
  <c r="G80"/>
  <c r="G81"/>
  <c r="G82"/>
  <c r="G83"/>
  <c r="G84"/>
  <c r="G85"/>
  <c r="AD112" i="17" s="1"/>
  <c r="K186" i="15" s="1"/>
  <c r="G86" i="26"/>
  <c r="AD113" i="17" s="1"/>
  <c r="K187" i="15" s="1"/>
  <c r="G87" i="26"/>
  <c r="AD114" i="17" s="1"/>
  <c r="K188" i="15" s="1"/>
  <c r="G88" i="26"/>
  <c r="G89"/>
  <c r="AD115" i="17" s="1"/>
  <c r="K189" i="15" s="1"/>
  <c r="G90" i="26"/>
  <c r="G91"/>
  <c r="AD117" i="17" s="1"/>
  <c r="K191" i="15" s="1"/>
  <c r="G92" i="26"/>
  <c r="AD118" i="17" s="1"/>
  <c r="K192" i="15" s="1"/>
  <c r="G93" i="26"/>
  <c r="AD119" i="17" s="1"/>
  <c r="K193" i="15" s="1"/>
  <c r="G94" i="26"/>
  <c r="G95"/>
  <c r="G96"/>
  <c r="AD126" i="17" s="1"/>
  <c r="K209" i="15" s="1"/>
  <c r="G97" i="26"/>
  <c r="G98"/>
  <c r="AD128" i="17" s="1"/>
  <c r="K211" i="15" s="1"/>
  <c r="G99" i="26"/>
  <c r="AD129" i="17" s="1"/>
  <c r="K212" i="15" s="1"/>
  <c r="G100" i="26"/>
  <c r="AD130" i="17" s="1"/>
  <c r="G101" i="26"/>
  <c r="G102"/>
  <c r="AD132" i="17" s="1"/>
  <c r="K219" i="15" s="1"/>
  <c r="G103" i="26"/>
  <c r="G104"/>
  <c r="G105"/>
  <c r="AD140" i="17" s="1"/>
  <c r="K228" i="15" s="1"/>
  <c r="G106" i="26"/>
  <c r="G107"/>
  <c r="AD142" i="17" s="1"/>
  <c r="K230" i="15" s="1"/>
  <c r="G108" i="26"/>
  <c r="G109"/>
  <c r="AD147" i="17" s="1"/>
  <c r="K235" i="15" s="1"/>
  <c r="G110" i="26"/>
  <c r="AD149" i="17" s="1"/>
  <c r="K237" i="15" s="1"/>
  <c r="G111" i="26"/>
  <c r="AD150" i="17" s="1"/>
  <c r="G112" i="26"/>
  <c r="G113"/>
  <c r="G114"/>
  <c r="AD155" i="17" s="1"/>
  <c r="K244" i="15" s="1"/>
  <c r="G115" i="26"/>
  <c r="G116"/>
  <c r="G117"/>
  <c r="G118"/>
  <c r="AD160" i="17" s="1"/>
  <c r="G119" i="26"/>
  <c r="AD161" i="17" s="1"/>
  <c r="J118" i="1" s="1"/>
  <c r="G120" i="26"/>
  <c r="G121"/>
  <c r="G122"/>
  <c r="G123"/>
  <c r="G124"/>
  <c r="G125"/>
  <c r="G126"/>
  <c r="G127"/>
  <c r="G128"/>
  <c r="AD185" i="17" s="1"/>
  <c r="G129" i="26"/>
  <c r="G130"/>
  <c r="G131"/>
  <c r="AD199" i="17" s="1"/>
  <c r="G132" i="26"/>
  <c r="G133"/>
  <c r="AD204" i="17" s="1"/>
  <c r="K340" i="15" s="1"/>
  <c r="G134" i="26"/>
  <c r="AD205" i="17" s="1"/>
  <c r="K341" i="15" s="1"/>
  <c r="G135" i="26"/>
  <c r="G136"/>
  <c r="AD207" i="17" s="1"/>
  <c r="G137" i="26"/>
  <c r="AD208" i="17" s="1"/>
  <c r="G138" i="26"/>
  <c r="AD210" i="17" s="1"/>
  <c r="G139" i="26"/>
  <c r="G140"/>
  <c r="G141"/>
  <c r="G142"/>
  <c r="G143"/>
  <c r="G144"/>
  <c r="AD217" i="17" s="1"/>
  <c r="K354" i="15" s="1"/>
  <c r="G145" i="26"/>
  <c r="G146"/>
  <c r="AD221" i="17" s="1"/>
  <c r="K364" i="15" s="1"/>
  <c r="G147" i="26"/>
  <c r="AD222" i="17" s="1"/>
  <c r="J138" i="1" s="1"/>
  <c r="G148" i="26"/>
  <c r="G149"/>
  <c r="G150"/>
  <c r="AD225" i="17" s="1"/>
  <c r="K371" i="15" s="1"/>
  <c r="G151" i="26"/>
  <c r="G152"/>
  <c r="G153"/>
  <c r="AD230" i="17" s="1"/>
  <c r="K380" i="15" s="1"/>
  <c r="G154" i="26"/>
  <c r="AD231" i="17" s="1"/>
  <c r="K381" i="15" s="1"/>
  <c r="G155" i="26"/>
  <c r="G156"/>
  <c r="G157"/>
  <c r="G158"/>
  <c r="AD235" i="17" s="1"/>
  <c r="K388" i="15" s="1"/>
  <c r="G159" i="26"/>
  <c r="AD236" i="17" s="1"/>
  <c r="K389" i="15" s="1"/>
  <c r="G160" i="26"/>
  <c r="AD237" i="17" s="1"/>
  <c r="K390" i="15" s="1"/>
  <c r="G161" i="26"/>
  <c r="G162"/>
  <c r="G163"/>
  <c r="G164"/>
  <c r="G165"/>
  <c r="AD245" i="17" s="1"/>
  <c r="K398" i="15" s="1"/>
  <c r="G166" i="26"/>
  <c r="G167"/>
  <c r="G168"/>
  <c r="G169"/>
  <c r="AD249" i="17" s="1"/>
  <c r="G170" i="26"/>
  <c r="AD251" i="17" s="1"/>
  <c r="K405" i="15" s="1"/>
  <c r="G171" i="26"/>
  <c r="G172"/>
  <c r="G173"/>
  <c r="G174"/>
  <c r="AD255" i="17" s="1"/>
  <c r="G175" i="26"/>
  <c r="G176"/>
  <c r="G177"/>
  <c r="G178"/>
  <c r="AD259" i="17" s="1"/>
  <c r="G179" i="26"/>
  <c r="G180"/>
  <c r="G181"/>
  <c r="AD262" i="17" s="1"/>
  <c r="K418" i="15" s="1"/>
  <c r="G182" i="26"/>
  <c r="AD263" i="17" s="1"/>
  <c r="K419" i="15" s="1"/>
  <c r="G183" i="26"/>
  <c r="AD265" i="17" s="1"/>
  <c r="K421" i="15" s="1"/>
  <c r="G184" i="26"/>
  <c r="AD266" i="17" s="1"/>
  <c r="K422" i="15" s="1"/>
  <c r="G185" i="26"/>
  <c r="G186"/>
  <c r="G187"/>
  <c r="G188"/>
  <c r="G189"/>
  <c r="G190"/>
  <c r="G191"/>
  <c r="G192"/>
  <c r="G193"/>
  <c r="G194"/>
  <c r="G195"/>
  <c r="G196"/>
  <c r="G197"/>
  <c r="G198"/>
  <c r="AD285" i="17" s="1"/>
  <c r="K442" i="15" s="1"/>
  <c r="G199" i="26"/>
  <c r="AD286" i="17" s="1"/>
  <c r="K443" i="15" s="1"/>
  <c r="G200" i="26"/>
  <c r="G201"/>
  <c r="G202"/>
  <c r="G203"/>
  <c r="G204"/>
  <c r="G205"/>
  <c r="G206"/>
  <c r="AD293" i="17" s="1"/>
  <c r="G207" i="26"/>
  <c r="AD295" i="17" s="1"/>
  <c r="I18" i="16" s="1"/>
  <c r="G208" i="26"/>
  <c r="AD296" i="17" s="1"/>
  <c r="I19" i="16" s="1"/>
  <c r="G209" i="26"/>
  <c r="G210"/>
  <c r="G211"/>
  <c r="G212"/>
  <c r="G213"/>
  <c r="G214"/>
  <c r="G215"/>
  <c r="AD308" i="17" s="1"/>
  <c r="G216" i="26"/>
  <c r="AD310" i="17" s="1"/>
  <c r="G217" i="26"/>
  <c r="AD312" i="17" s="1"/>
  <c r="I37" i="16" s="1"/>
  <c r="G218" i="26"/>
  <c r="AD313" i="17" s="1"/>
  <c r="I38" i="16" s="1"/>
  <c r="G219" i="26"/>
  <c r="AD314" i="17" s="1"/>
  <c r="I39" i="16" s="1"/>
  <c r="G220" i="26"/>
  <c r="G221"/>
  <c r="G222"/>
  <c r="G223"/>
  <c r="G224"/>
  <c r="G225"/>
  <c r="G226"/>
  <c r="AD325" i="17" s="1"/>
  <c r="G227" i="26"/>
  <c r="AD326" i="17" s="1"/>
  <c r="G228" i="26"/>
  <c r="AD328" i="17" s="1"/>
  <c r="G229" i="26"/>
  <c r="AD329" i="17" s="1"/>
  <c r="G230" i="26"/>
  <c r="G231"/>
  <c r="G232"/>
  <c r="G233"/>
  <c r="G234"/>
  <c r="G235"/>
  <c r="AD337" i="17" s="1"/>
  <c r="I70" i="16" s="1"/>
  <c r="G236" i="26"/>
  <c r="AD339" i="17" s="1"/>
  <c r="I72" i="16" s="1"/>
  <c r="G237" i="26"/>
  <c r="AD340" i="17" s="1"/>
  <c r="I73" i="16" s="1"/>
  <c r="G238" i="26"/>
  <c r="G239"/>
  <c r="AD344" i="17" s="1"/>
  <c r="G240" i="26"/>
  <c r="G241"/>
  <c r="G242"/>
  <c r="G243"/>
  <c r="G244"/>
  <c r="G245"/>
  <c r="AD355" i="17" s="1"/>
  <c r="I92" i="16" s="1"/>
  <c r="G246" i="26"/>
  <c r="AD357" i="17" s="1"/>
  <c r="G247" i="26"/>
  <c r="G248"/>
  <c r="AD366" i="17" s="1"/>
  <c r="I110" i="16" s="1"/>
  <c r="G249" i="26"/>
  <c r="G250"/>
  <c r="G251"/>
  <c r="G252"/>
  <c r="G253"/>
  <c r="G254"/>
  <c r="G255"/>
  <c r="G256"/>
  <c r="AD374" i="17" s="1"/>
  <c r="G257" i="26"/>
  <c r="G258"/>
  <c r="G259"/>
  <c r="G260"/>
  <c r="G261"/>
  <c r="G262"/>
  <c r="G263"/>
  <c r="G264"/>
  <c r="G265"/>
  <c r="G266"/>
  <c r="G267"/>
  <c r="G268"/>
  <c r="G269"/>
  <c r="G270"/>
  <c r="AD401" i="17" s="1"/>
  <c r="I156" i="16" s="1"/>
  <c r="G271" i="26"/>
  <c r="AD402" i="17" s="1"/>
  <c r="I157" i="16" s="1"/>
  <c r="G272" i="26"/>
  <c r="AD404" i="17" s="1"/>
  <c r="I159" i="16" s="1"/>
  <c r="G273" i="26"/>
  <c r="AD405" i="17" s="1"/>
  <c r="I160" i="16" s="1"/>
  <c r="G274" i="26"/>
  <c r="AD406" i="17" s="1"/>
  <c r="I161" i="16" s="1"/>
  <c r="G275" i="26"/>
  <c r="AD407" i="17" s="1"/>
  <c r="I162" i="16" s="1"/>
  <c r="G276" i="26"/>
  <c r="G277"/>
  <c r="G278"/>
  <c r="G279"/>
  <c r="G280"/>
  <c r="G281"/>
  <c r="AD416" i="17" s="1"/>
  <c r="I172" i="16" s="1"/>
  <c r="G282" i="26"/>
  <c r="G283"/>
  <c r="G284"/>
  <c r="G285"/>
  <c r="G286"/>
  <c r="G287"/>
  <c r="G288"/>
  <c r="G289"/>
  <c r="G290"/>
  <c r="G291"/>
  <c r="G292"/>
  <c r="G293"/>
  <c r="G294"/>
  <c r="G295"/>
  <c r="AD441" i="17" s="1"/>
  <c r="G296" i="26"/>
  <c r="G297"/>
  <c r="G298"/>
  <c r="G299"/>
  <c r="G300"/>
  <c r="G301"/>
  <c r="G302"/>
  <c r="G303"/>
  <c r="G304"/>
  <c r="G305"/>
  <c r="G306"/>
  <c r="G307"/>
  <c r="AD455" i="17" s="1"/>
  <c r="G308" i="26"/>
  <c r="AD456" i="17" s="1"/>
  <c r="G309" i="26"/>
  <c r="G310"/>
  <c r="G311"/>
  <c r="G312"/>
  <c r="G313"/>
  <c r="G314"/>
  <c r="G315"/>
  <c r="G316"/>
  <c r="G317"/>
  <c r="AD470" i="17" s="1"/>
  <c r="I234" i="16" s="1"/>
  <c r="G318" i="26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AD506" i="17" s="1"/>
  <c r="I280" i="16" s="1"/>
  <c r="G340" i="26"/>
  <c r="G341"/>
  <c r="G342"/>
  <c r="G343"/>
  <c r="G344"/>
  <c r="G345"/>
  <c r="G346"/>
  <c r="G347"/>
  <c r="G348"/>
  <c r="G349"/>
  <c r="G350"/>
  <c r="AD523" i="17" s="1"/>
  <c r="I299" i="16" s="1"/>
  <c r="G351" i="26"/>
  <c r="G352"/>
  <c r="G353"/>
  <c r="G354"/>
  <c r="G355"/>
  <c r="G356"/>
  <c r="G357"/>
  <c r="G358"/>
  <c r="G359"/>
  <c r="G360"/>
  <c r="G361"/>
  <c r="AD536" i="17" s="1"/>
  <c r="I313" i="16" s="1"/>
  <c r="G362" i="26"/>
  <c r="AD538" i="17" s="1"/>
  <c r="I315" i="16" s="1"/>
  <c r="G363" i="26"/>
  <c r="AD539" i="17" s="1"/>
  <c r="G364" i="26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AD580" i="17" s="1"/>
  <c r="I368" i="16" s="1"/>
  <c r="G386" i="26"/>
  <c r="G387"/>
  <c r="G388"/>
  <c r="AD585" i="17" s="1"/>
  <c r="I374" i="16" s="1"/>
  <c r="G389" i="26"/>
  <c r="AD586" i="17" s="1"/>
  <c r="I375" i="16" s="1"/>
  <c r="G390" i="26"/>
  <c r="AD587" i="17" s="1"/>
  <c r="I376" i="16" s="1"/>
  <c r="G391" i="26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AD634" i="17" s="1"/>
  <c r="K273" i="15" s="1"/>
  <c r="G413" i="26"/>
  <c r="G414"/>
  <c r="G415"/>
  <c r="G416"/>
  <c r="AD644" i="17" s="1"/>
  <c r="K473" i="15" s="1"/>
  <c r="G417" i="26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2"/>
  <c r="B218" i="16"/>
  <c r="A218"/>
  <c r="B217"/>
  <c r="A217"/>
  <c r="F217" s="1"/>
  <c r="AC456" i="17"/>
  <c r="AB456"/>
  <c r="X456"/>
  <c r="W456"/>
  <c r="V456"/>
  <c r="R456"/>
  <c r="Q456"/>
  <c r="P456"/>
  <c r="O456"/>
  <c r="N456"/>
  <c r="M456"/>
  <c r="AC455"/>
  <c r="AB455"/>
  <c r="X455"/>
  <c r="W455"/>
  <c r="V455"/>
  <c r="R455"/>
  <c r="Q455"/>
  <c r="P455"/>
  <c r="O455"/>
  <c r="N455"/>
  <c r="M455"/>
  <c r="G4450" i="6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B155" i="16"/>
  <c r="A155"/>
  <c r="AD400" i="17"/>
  <c r="AC400"/>
  <c r="AB400"/>
  <c r="X400"/>
  <c r="G155" i="16" s="1"/>
  <c r="W400" i="17"/>
  <c r="V400"/>
  <c r="R400"/>
  <c r="Q400"/>
  <c r="P400"/>
  <c r="O400"/>
  <c r="N400"/>
  <c r="M400"/>
  <c r="X569"/>
  <c r="X481"/>
  <c r="X421"/>
  <c r="X397"/>
  <c r="X396"/>
  <c r="X394"/>
  <c r="X393"/>
  <c r="X391"/>
  <c r="X386"/>
  <c r="X385"/>
  <c r="X382"/>
  <c r="X369"/>
  <c r="X363"/>
  <c r="G32" i="2" s="1"/>
  <c r="X357" i="17"/>
  <c r="X353"/>
  <c r="X327"/>
  <c r="X321"/>
  <c r="X301"/>
  <c r="X291"/>
  <c r="X290"/>
  <c r="X130"/>
  <c r="D213" i="15"/>
  <c r="C213"/>
  <c r="AC130" i="17"/>
  <c r="AB130"/>
  <c r="W130"/>
  <c r="V130"/>
  <c r="R130"/>
  <c r="Q130"/>
  <c r="P130"/>
  <c r="O130"/>
  <c r="N130"/>
  <c r="M130"/>
  <c r="A146" i="16"/>
  <c r="A147"/>
  <c r="H147" s="1"/>
  <c r="A148"/>
  <c r="A149"/>
  <c r="H149" s="1"/>
  <c r="A150"/>
  <c r="H150" s="1"/>
  <c r="A151"/>
  <c r="H151" s="1"/>
  <c r="A152"/>
  <c r="A153"/>
  <c r="H153" s="1"/>
  <c r="AD398" i="17"/>
  <c r="I153" i="16" s="1"/>
  <c r="A154"/>
  <c r="X392" i="17"/>
  <c r="X395"/>
  <c r="X398"/>
  <c r="X399"/>
  <c r="R391"/>
  <c r="R392"/>
  <c r="R393"/>
  <c r="R394"/>
  <c r="R395"/>
  <c r="R396"/>
  <c r="R397"/>
  <c r="R398"/>
  <c r="R399"/>
  <c r="O391"/>
  <c r="O392"/>
  <c r="O393"/>
  <c r="O394"/>
  <c r="O395"/>
  <c r="O396"/>
  <c r="D151" i="16" s="1"/>
  <c r="O397" i="17"/>
  <c r="O398"/>
  <c r="D153" i="16" s="1"/>
  <c r="O399" i="17"/>
  <c r="B154" i="16"/>
  <c r="AC399" i="17"/>
  <c r="AB399"/>
  <c r="W399"/>
  <c r="V399"/>
  <c r="Q399"/>
  <c r="P399"/>
  <c r="N399"/>
  <c r="M399"/>
  <c r="A98" i="16"/>
  <c r="H98" s="1"/>
  <c r="H97" s="1"/>
  <c r="N28" i="2" s="1"/>
  <c r="R359" i="17"/>
  <c r="A100" i="16"/>
  <c r="R360" i="17"/>
  <c r="A102" i="16"/>
  <c r="R361" i="17"/>
  <c r="A104" i="16"/>
  <c r="R362" i="17"/>
  <c r="A106" i="16"/>
  <c r="H106" s="1"/>
  <c r="R363" i="17"/>
  <c r="A109" i="16"/>
  <c r="F109"/>
  <c r="R365" i="17"/>
  <c r="X359"/>
  <c r="G28" i="2" s="1"/>
  <c r="X360" i="17"/>
  <c r="G29" i="2" s="1"/>
  <c r="X361" i="17"/>
  <c r="X362"/>
  <c r="G31" i="2" s="1"/>
  <c r="X365" i="17"/>
  <c r="G33" i="2" s="1"/>
  <c r="H29"/>
  <c r="H33"/>
  <c r="AD359" i="17"/>
  <c r="AD360"/>
  <c r="I29" i="2" s="1"/>
  <c r="AD361" i="17"/>
  <c r="I30" i="2" s="1"/>
  <c r="AD362" i="17"/>
  <c r="I31" i="2" s="1"/>
  <c r="AD365" i="17"/>
  <c r="O359"/>
  <c r="D28" i="2" s="1"/>
  <c r="O360" i="17"/>
  <c r="D29" i="2" s="1"/>
  <c r="O361" i="17"/>
  <c r="O362"/>
  <c r="D31" i="2" s="1"/>
  <c r="O363" i="17"/>
  <c r="D106" i="16" s="1"/>
  <c r="O365" i="17"/>
  <c r="G4983" i="26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4982"/>
  <c r="G4981"/>
  <c r="G4980"/>
  <c r="G4979"/>
  <c r="G4978"/>
  <c r="G4977"/>
  <c r="G4976"/>
  <c r="G4975"/>
  <c r="G4974"/>
  <c r="G4973"/>
  <c r="G4972"/>
  <c r="G4971"/>
  <c r="G4970"/>
  <c r="G4969"/>
  <c r="G4968"/>
  <c r="G4967"/>
  <c r="G4966"/>
  <c r="G4965"/>
  <c r="G4964"/>
  <c r="G4963"/>
  <c r="G4962"/>
  <c r="G4961"/>
  <c r="G4960"/>
  <c r="G4959"/>
  <c r="G4958"/>
  <c r="G4957"/>
  <c r="G4956"/>
  <c r="G4955"/>
  <c r="G4954"/>
  <c r="G4953"/>
  <c r="G4952"/>
  <c r="G4951"/>
  <c r="G4950"/>
  <c r="G4949"/>
  <c r="G4948"/>
  <c r="G4947"/>
  <c r="G4946"/>
  <c r="G4945"/>
  <c r="G4944"/>
  <c r="G4943"/>
  <c r="G4942"/>
  <c r="G4941"/>
  <c r="G4940"/>
  <c r="G4939"/>
  <c r="G4938"/>
  <c r="G4937"/>
  <c r="G4936"/>
  <c r="G4935"/>
  <c r="G4934"/>
  <c r="G4933"/>
  <c r="G4932"/>
  <c r="G4931"/>
  <c r="G4930"/>
  <c r="G4929"/>
  <c r="G4928"/>
  <c r="G4927"/>
  <c r="G4926"/>
  <c r="G4925"/>
  <c r="G4924"/>
  <c r="G4923"/>
  <c r="G4922"/>
  <c r="G4921"/>
  <c r="G4920"/>
  <c r="G4919"/>
  <c r="G4918"/>
  <c r="G4917"/>
  <c r="G4916"/>
  <c r="G4915"/>
  <c r="G4914"/>
  <c r="G4913"/>
  <c r="G4912"/>
  <c r="G4911"/>
  <c r="G4910"/>
  <c r="G4909"/>
  <c r="G4908"/>
  <c r="G4907"/>
  <c r="G4906"/>
  <c r="G4905"/>
  <c r="G4904"/>
  <c r="G4903"/>
  <c r="G4902"/>
  <c r="G4901"/>
  <c r="G4900"/>
  <c r="G4899"/>
  <c r="G4898"/>
  <c r="G4897"/>
  <c r="G4896"/>
  <c r="G4895"/>
  <c r="G4894"/>
  <c r="G4893"/>
  <c r="G4892"/>
  <c r="G4891"/>
  <c r="G4890"/>
  <c r="G4889"/>
  <c r="G4888"/>
  <c r="G4887"/>
  <c r="G4886"/>
  <c r="G4885"/>
  <c r="G4884"/>
  <c r="G4883"/>
  <c r="G4882"/>
  <c r="G4881"/>
  <c r="G4880"/>
  <c r="G4879"/>
  <c r="G4878"/>
  <c r="G4877"/>
  <c r="G4876"/>
  <c r="G4875"/>
  <c r="G4874"/>
  <c r="G4873"/>
  <c r="G4872"/>
  <c r="G4871"/>
  <c r="G4870"/>
  <c r="G4869"/>
  <c r="G4868"/>
  <c r="G4867"/>
  <c r="G4866"/>
  <c r="G4865"/>
  <c r="G4864"/>
  <c r="G4863"/>
  <c r="G4862"/>
  <c r="G4861"/>
  <c r="G4860"/>
  <c r="G4859"/>
  <c r="G4858"/>
  <c r="G4857"/>
  <c r="G4856"/>
  <c r="G4855"/>
  <c r="G4854"/>
  <c r="G4853"/>
  <c r="G4852"/>
  <c r="G4851"/>
  <c r="G4850"/>
  <c r="G4849"/>
  <c r="G4848"/>
  <c r="G4847"/>
  <c r="G4846"/>
  <c r="G4845"/>
  <c r="G4844"/>
  <c r="G4843"/>
  <c r="G4842"/>
  <c r="G4841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AD397" i="17"/>
  <c r="AD396"/>
  <c r="AD395"/>
  <c r="AD394"/>
  <c r="AD363"/>
  <c r="AD591"/>
  <c r="AD481"/>
  <c r="AD421"/>
  <c r="AD399"/>
  <c r="AD393"/>
  <c r="AD392"/>
  <c r="AD391"/>
  <c r="AD261"/>
  <c r="AD253"/>
  <c r="AD27"/>
  <c r="A13" i="16"/>
  <c r="A14"/>
  <c r="H14" s="1"/>
  <c r="X292" i="17"/>
  <c r="A15" i="16"/>
  <c r="X297" i="17"/>
  <c r="A20" i="16"/>
  <c r="H20" s="1"/>
  <c r="R290" i="17"/>
  <c r="R291"/>
  <c r="R292"/>
  <c r="R297"/>
  <c r="X614"/>
  <c r="A441" i="16"/>
  <c r="X615" i="17"/>
  <c r="A442" i="16"/>
  <c r="X616" i="17"/>
  <c r="A443" i="16"/>
  <c r="X617" i="17"/>
  <c r="A444" i="16"/>
  <c r="F444" s="1"/>
  <c r="R614" i="17"/>
  <c r="R615"/>
  <c r="R616"/>
  <c r="R617"/>
  <c r="X11"/>
  <c r="C32" i="15"/>
  <c r="X12" i="17"/>
  <c r="C33" i="15"/>
  <c r="H33" s="1"/>
  <c r="X13" i="17"/>
  <c r="C34" i="15"/>
  <c r="X14" i="17"/>
  <c r="C35" i="15"/>
  <c r="J35" s="1"/>
  <c r="R11" i="17"/>
  <c r="R12"/>
  <c r="R13"/>
  <c r="R14"/>
  <c r="A246" i="16"/>
  <c r="R481" i="17"/>
  <c r="O481"/>
  <c r="D246" i="16" s="1"/>
  <c r="B246"/>
  <c r="B153"/>
  <c r="B152"/>
  <c r="B151"/>
  <c r="B150"/>
  <c r="B149"/>
  <c r="A138"/>
  <c r="F138" s="1"/>
  <c r="AD385" i="17"/>
  <c r="R385"/>
  <c r="O385"/>
  <c r="D138" i="16" s="1"/>
  <c r="B138"/>
  <c r="A91"/>
  <c r="AD354" i="17"/>
  <c r="X354"/>
  <c r="R354"/>
  <c r="O354"/>
  <c r="B91" i="16"/>
  <c r="A90"/>
  <c r="AD353" i="17"/>
  <c r="R353"/>
  <c r="O353"/>
  <c r="B90" i="16"/>
  <c r="A24"/>
  <c r="H24" s="1"/>
  <c r="R299" i="17"/>
  <c r="A25" i="16"/>
  <c r="R300" i="17"/>
  <c r="A26" i="16"/>
  <c r="H26" s="1"/>
  <c r="R301" i="17"/>
  <c r="A27" i="16"/>
  <c r="R302" i="17"/>
  <c r="A28" i="16"/>
  <c r="R303" i="17"/>
  <c r="A29" i="16"/>
  <c r="R304" i="17"/>
  <c r="A30" i="16"/>
  <c r="R305" i="17"/>
  <c r="A31" i="16"/>
  <c r="H31" s="1"/>
  <c r="R306" i="17"/>
  <c r="A32" i="16"/>
  <c r="R307" i="17"/>
  <c r="A40" i="16"/>
  <c r="R315" i="17"/>
  <c r="AD307"/>
  <c r="X307"/>
  <c r="O307"/>
  <c r="B32" i="16"/>
  <c r="AD306" i="17"/>
  <c r="X306"/>
  <c r="O306"/>
  <c r="B31" i="16"/>
  <c r="AD305" i="17"/>
  <c r="I30" i="16" s="1"/>
  <c r="X305" i="17"/>
  <c r="O305"/>
  <c r="B30" i="16"/>
  <c r="AD304" i="17"/>
  <c r="X304"/>
  <c r="O304"/>
  <c r="B29" i="16"/>
  <c r="AD303" i="17"/>
  <c r="X303"/>
  <c r="O303"/>
  <c r="B28" i="16"/>
  <c r="AD302" i="17"/>
  <c r="X302"/>
  <c r="O302"/>
  <c r="B27" i="16"/>
  <c r="AD301" i="17"/>
  <c r="O301"/>
  <c r="D26" i="16" s="1"/>
  <c r="B26"/>
  <c r="C325" i="15"/>
  <c r="R195" i="17"/>
  <c r="C326" i="15"/>
  <c r="R196" i="17"/>
  <c r="X195"/>
  <c r="X196"/>
  <c r="AD195"/>
  <c r="K325" i="15" s="1"/>
  <c r="AD196" i="17"/>
  <c r="O195"/>
  <c r="O196"/>
  <c r="C303" i="15"/>
  <c r="J303" s="1"/>
  <c r="R174" i="17"/>
  <c r="C304" i="15"/>
  <c r="R175" i="17"/>
  <c r="C305" i="15"/>
  <c r="R176" i="17"/>
  <c r="C306" i="15"/>
  <c r="R177" i="17"/>
  <c r="C307" i="15"/>
  <c r="R178" i="17"/>
  <c r="C308" i="15"/>
  <c r="R179" i="17"/>
  <c r="C309" i="15"/>
  <c r="R180" i="17"/>
  <c r="C310" i="15"/>
  <c r="R181" i="17"/>
  <c r="C311" i="15"/>
  <c r="R182" i="17"/>
  <c r="C312" i="15"/>
  <c r="R183" i="17"/>
  <c r="C313" i="15"/>
  <c r="J313" s="1"/>
  <c r="R184" i="17"/>
  <c r="C315" i="15"/>
  <c r="H315" s="1"/>
  <c r="R186" i="17"/>
  <c r="C316" i="15"/>
  <c r="R187" i="17"/>
  <c r="C317" i="15"/>
  <c r="R188" i="17"/>
  <c r="C318" i="15"/>
  <c r="R189" i="17"/>
  <c r="C319" i="15"/>
  <c r="H319" s="1"/>
  <c r="R190" i="17"/>
  <c r="C320" i="15"/>
  <c r="R191" i="17"/>
  <c r="C321" i="15"/>
  <c r="J321" s="1"/>
  <c r="R192" i="17"/>
  <c r="C322" i="15"/>
  <c r="R193" i="17"/>
  <c r="C323" i="15"/>
  <c r="R194" i="17"/>
  <c r="X174"/>
  <c r="X175"/>
  <c r="X176"/>
  <c r="X177"/>
  <c r="X178"/>
  <c r="X179"/>
  <c r="X180"/>
  <c r="X181"/>
  <c r="X182"/>
  <c r="X183"/>
  <c r="X184"/>
  <c r="X186"/>
  <c r="X187"/>
  <c r="X188"/>
  <c r="X189"/>
  <c r="X190"/>
  <c r="X191"/>
  <c r="X192"/>
  <c r="X193"/>
  <c r="X194"/>
  <c r="AD174"/>
  <c r="AD175"/>
  <c r="AD176"/>
  <c r="AD177"/>
  <c r="K306" i="15" s="1"/>
  <c r="AD178" i="17"/>
  <c r="AD179"/>
  <c r="AD180"/>
  <c r="AD181"/>
  <c r="AD182"/>
  <c r="AD183"/>
  <c r="AD184"/>
  <c r="AD186"/>
  <c r="AD187"/>
  <c r="K316" i="15" s="1"/>
  <c r="AD188" i="17"/>
  <c r="AD189"/>
  <c r="AD190"/>
  <c r="AD191"/>
  <c r="K320" i="15" s="1"/>
  <c r="AD192" i="17"/>
  <c r="AD193"/>
  <c r="AD194"/>
  <c r="O174"/>
  <c r="O175"/>
  <c r="O176"/>
  <c r="O177"/>
  <c r="F306" i="15" s="1"/>
  <c r="O178" i="17"/>
  <c r="O179"/>
  <c r="O180"/>
  <c r="O181"/>
  <c r="O182"/>
  <c r="O183"/>
  <c r="O184"/>
  <c r="O186"/>
  <c r="O187"/>
  <c r="F316" i="15" s="1"/>
  <c r="O188" i="17"/>
  <c r="O189"/>
  <c r="O190"/>
  <c r="O191"/>
  <c r="F320" i="15" s="1"/>
  <c r="O192" i="17"/>
  <c r="O193"/>
  <c r="O194"/>
  <c r="D312" i="15"/>
  <c r="D311"/>
  <c r="D310"/>
  <c r="D309"/>
  <c r="D308"/>
  <c r="D307"/>
  <c r="D306"/>
  <c r="D305"/>
  <c r="D304"/>
  <c r="D323"/>
  <c r="D322"/>
  <c r="D321"/>
  <c r="D320"/>
  <c r="D319"/>
  <c r="D318"/>
  <c r="D317"/>
  <c r="D316"/>
  <c r="D315"/>
  <c r="D326"/>
  <c r="D325"/>
  <c r="AC481" i="17"/>
  <c r="AB481"/>
  <c r="W481"/>
  <c r="V481"/>
  <c r="Q481"/>
  <c r="P481"/>
  <c r="N481"/>
  <c r="M481"/>
  <c r="AC398"/>
  <c r="AB398"/>
  <c r="W398"/>
  <c r="V398"/>
  <c r="Q398"/>
  <c r="P398"/>
  <c r="N398"/>
  <c r="M398"/>
  <c r="AC397"/>
  <c r="AB397"/>
  <c r="W397"/>
  <c r="V397"/>
  <c r="Q397"/>
  <c r="P397"/>
  <c r="N397"/>
  <c r="M397"/>
  <c r="AC396"/>
  <c r="AB396"/>
  <c r="W396"/>
  <c r="V396"/>
  <c r="Q396"/>
  <c r="P396"/>
  <c r="N396"/>
  <c r="M396"/>
  <c r="AC395"/>
  <c r="AB395"/>
  <c r="W395"/>
  <c r="V395"/>
  <c r="Q395"/>
  <c r="P395"/>
  <c r="N395"/>
  <c r="M395"/>
  <c r="AC394"/>
  <c r="AB394"/>
  <c r="W394"/>
  <c r="V394"/>
  <c r="Q394"/>
  <c r="P394"/>
  <c r="N394"/>
  <c r="M394"/>
  <c r="AC385"/>
  <c r="AB385"/>
  <c r="W385"/>
  <c r="V385"/>
  <c r="Q385"/>
  <c r="P385"/>
  <c r="N385"/>
  <c r="M385"/>
  <c r="AC354"/>
  <c r="AB354"/>
  <c r="W354"/>
  <c r="V354"/>
  <c r="Q354"/>
  <c r="P354"/>
  <c r="N354"/>
  <c r="M354"/>
  <c r="AC353"/>
  <c r="AB353"/>
  <c r="W353"/>
  <c r="V353"/>
  <c r="Q353"/>
  <c r="P353"/>
  <c r="N353"/>
  <c r="M353"/>
  <c r="AC307"/>
  <c r="AB307"/>
  <c r="W307"/>
  <c r="V307"/>
  <c r="Q307"/>
  <c r="P307"/>
  <c r="N307"/>
  <c r="M307"/>
  <c r="AC306"/>
  <c r="AB306"/>
  <c r="W306"/>
  <c r="V306"/>
  <c r="Q306"/>
  <c r="P306"/>
  <c r="N306"/>
  <c r="M306"/>
  <c r="AC305"/>
  <c r="AB305"/>
  <c r="W305"/>
  <c r="V305"/>
  <c r="Q305"/>
  <c r="P305"/>
  <c r="N305"/>
  <c r="M305"/>
  <c r="AC304"/>
  <c r="AB304"/>
  <c r="W304"/>
  <c r="V304"/>
  <c r="Q304"/>
  <c r="P304"/>
  <c r="N304"/>
  <c r="M304"/>
  <c r="AC303"/>
  <c r="AB303"/>
  <c r="W303"/>
  <c r="V303"/>
  <c r="Q303"/>
  <c r="P303"/>
  <c r="N303"/>
  <c r="M303"/>
  <c r="AC302"/>
  <c r="AB302"/>
  <c r="W302"/>
  <c r="V302"/>
  <c r="Q302"/>
  <c r="P302"/>
  <c r="N302"/>
  <c r="M302"/>
  <c r="AC183"/>
  <c r="AB183"/>
  <c r="W183"/>
  <c r="V183"/>
  <c r="Q183"/>
  <c r="P183"/>
  <c r="N183"/>
  <c r="M183"/>
  <c r="AC182"/>
  <c r="AB182"/>
  <c r="W182"/>
  <c r="V182"/>
  <c r="Q182"/>
  <c r="P182"/>
  <c r="N182"/>
  <c r="M182"/>
  <c r="AC181"/>
  <c r="AB181"/>
  <c r="W181"/>
  <c r="V181"/>
  <c r="Q181"/>
  <c r="P181"/>
  <c r="N181"/>
  <c r="M181"/>
  <c r="AC180"/>
  <c r="AB180"/>
  <c r="W180"/>
  <c r="V180"/>
  <c r="Q180"/>
  <c r="P180"/>
  <c r="N180"/>
  <c r="M180"/>
  <c r="AC179"/>
  <c r="AB179"/>
  <c r="W179"/>
  <c r="V179"/>
  <c r="Q179"/>
  <c r="P179"/>
  <c r="N179"/>
  <c r="M179"/>
  <c r="AC178"/>
  <c r="AB178"/>
  <c r="W178"/>
  <c r="V178"/>
  <c r="Q178"/>
  <c r="P178"/>
  <c r="N178"/>
  <c r="M178"/>
  <c r="AC177"/>
  <c r="AB177"/>
  <c r="W177"/>
  <c r="V177"/>
  <c r="Q177"/>
  <c r="P177"/>
  <c r="N177"/>
  <c r="M177"/>
  <c r="AC176"/>
  <c r="AB176"/>
  <c r="W176"/>
  <c r="V176"/>
  <c r="Q176"/>
  <c r="P176"/>
  <c r="N176"/>
  <c r="M176"/>
  <c r="AC175"/>
  <c r="AB175"/>
  <c r="W175"/>
  <c r="V175"/>
  <c r="Q175"/>
  <c r="P175"/>
  <c r="N175"/>
  <c r="M175"/>
  <c r="AC195"/>
  <c r="AB195"/>
  <c r="W195"/>
  <c r="V195"/>
  <c r="Q195"/>
  <c r="P195"/>
  <c r="N195"/>
  <c r="M195"/>
  <c r="AC196"/>
  <c r="AB196"/>
  <c r="W196"/>
  <c r="V196"/>
  <c r="Q196"/>
  <c r="P196"/>
  <c r="N196"/>
  <c r="M196"/>
  <c r="AC194"/>
  <c r="AB194"/>
  <c r="W194"/>
  <c r="V194"/>
  <c r="Q194"/>
  <c r="P194"/>
  <c r="N194"/>
  <c r="M194"/>
  <c r="AC193"/>
  <c r="AB193"/>
  <c r="W193"/>
  <c r="V193"/>
  <c r="Q193"/>
  <c r="P193"/>
  <c r="N193"/>
  <c r="M193"/>
  <c r="AC192"/>
  <c r="AB192"/>
  <c r="W192"/>
  <c r="V192"/>
  <c r="Q192"/>
  <c r="P192"/>
  <c r="N192"/>
  <c r="M192"/>
  <c r="AC191"/>
  <c r="AB191"/>
  <c r="W191"/>
  <c r="V191"/>
  <c r="Q191"/>
  <c r="P191"/>
  <c r="N191"/>
  <c r="M191"/>
  <c r="AC190"/>
  <c r="AB190"/>
  <c r="W190"/>
  <c r="V190"/>
  <c r="Q190"/>
  <c r="P190"/>
  <c r="N190"/>
  <c r="M190"/>
  <c r="AC189"/>
  <c r="AB189"/>
  <c r="W189"/>
  <c r="V189"/>
  <c r="Q189"/>
  <c r="P189"/>
  <c r="N189"/>
  <c r="M189"/>
  <c r="AC188"/>
  <c r="AB188"/>
  <c r="W188"/>
  <c r="V188"/>
  <c r="Q188"/>
  <c r="P188"/>
  <c r="N188"/>
  <c r="M188"/>
  <c r="AC187"/>
  <c r="AB187"/>
  <c r="W187"/>
  <c r="V187"/>
  <c r="Q187"/>
  <c r="P187"/>
  <c r="N187"/>
  <c r="M187"/>
  <c r="C471" i="15"/>
  <c r="R642" i="17"/>
  <c r="C472" i="15"/>
  <c r="J472" s="1"/>
  <c r="R643" i="17"/>
  <c r="X642"/>
  <c r="I471" i="15" s="1"/>
  <c r="X643" i="17"/>
  <c r="C468" i="15"/>
  <c r="R640" i="17"/>
  <c r="F166" i="1" s="1"/>
  <c r="X640" i="17"/>
  <c r="H166" i="1" s="1"/>
  <c r="C465" i="15"/>
  <c r="R638" i="17"/>
  <c r="F165" i="1" s="1"/>
  <c r="C466" i="15"/>
  <c r="H466" s="1"/>
  <c r="R639" i="17"/>
  <c r="X638"/>
  <c r="I465" i="15" s="1"/>
  <c r="X639" i="17"/>
  <c r="C463" i="15"/>
  <c r="R637" i="17"/>
  <c r="X637"/>
  <c r="H164" i="1" s="1"/>
  <c r="C460" i="15"/>
  <c r="R635" i="17"/>
  <c r="C461" i="15"/>
  <c r="R636" i="17"/>
  <c r="X635"/>
  <c r="X636"/>
  <c r="C281" i="15"/>
  <c r="R159" i="17"/>
  <c r="F116" i="1" s="1"/>
  <c r="C283" i="15"/>
  <c r="R160" i="17"/>
  <c r="C285" i="15"/>
  <c r="R161" i="17"/>
  <c r="C287" i="15"/>
  <c r="J287" s="1"/>
  <c r="R162" i="17"/>
  <c r="C288" i="15"/>
  <c r="H288" s="1"/>
  <c r="R163" i="17"/>
  <c r="C289" i="15"/>
  <c r="R164" i="17"/>
  <c r="C290" i="15"/>
  <c r="H290" s="1"/>
  <c r="R165" i="17"/>
  <c r="C291" i="15"/>
  <c r="J291" s="1"/>
  <c r="R166" i="17"/>
  <c r="C292" i="15"/>
  <c r="R167" i="17"/>
  <c r="C293" i="15"/>
  <c r="R168" i="17"/>
  <c r="C295" i="15"/>
  <c r="R169" i="17"/>
  <c r="C296" i="15"/>
  <c r="R170" i="17"/>
  <c r="C297" i="15"/>
  <c r="J297" s="1"/>
  <c r="R171" i="17"/>
  <c r="C299" i="15"/>
  <c r="R172" i="17"/>
  <c r="C301" i="15"/>
  <c r="R173" i="17"/>
  <c r="A56" i="16"/>
  <c r="R324" i="17"/>
  <c r="A57" i="16"/>
  <c r="G57" s="1"/>
  <c r="A58"/>
  <c r="H58" s="1"/>
  <c r="A60"/>
  <c r="R327" i="17"/>
  <c r="A61" i="16"/>
  <c r="A62"/>
  <c r="A63"/>
  <c r="H63" s="1"/>
  <c r="R330" i="17"/>
  <c r="A64" i="16"/>
  <c r="R331" i="17"/>
  <c r="A65" i="16"/>
  <c r="F65" s="1"/>
  <c r="R332" i="17"/>
  <c r="A66" i="16"/>
  <c r="R333" i="17"/>
  <c r="A67" i="16"/>
  <c r="H67" s="1"/>
  <c r="R334" i="17"/>
  <c r="A68" i="16"/>
  <c r="R335" i="17"/>
  <c r="A69" i="16"/>
  <c r="R336" i="17"/>
  <c r="H74" i="16"/>
  <c r="R341" i="17"/>
  <c r="A76" i="16"/>
  <c r="R342" i="17"/>
  <c r="A78" i="16"/>
  <c r="R343" i="17"/>
  <c r="A79" i="16"/>
  <c r="A80"/>
  <c r="H80" s="1"/>
  <c r="R345" i="17"/>
  <c r="A81" i="16"/>
  <c r="R346" i="17"/>
  <c r="A82" i="16"/>
  <c r="R347" i="17"/>
  <c r="A83" i="16"/>
  <c r="R348" i="17"/>
  <c r="A85" i="16"/>
  <c r="H85" s="1"/>
  <c r="H84" s="1"/>
  <c r="N25" i="2" s="1"/>
  <c r="R349" i="17"/>
  <c r="A87" i="16"/>
  <c r="R350" i="17"/>
  <c r="A88" i="16"/>
  <c r="F88" s="1"/>
  <c r="R351" i="17"/>
  <c r="A89" i="16"/>
  <c r="R352" i="17"/>
  <c r="A94" i="16"/>
  <c r="H94" s="1"/>
  <c r="R357" i="17"/>
  <c r="A52" i="16"/>
  <c r="R322" i="17"/>
  <c r="A53" i="16"/>
  <c r="R323" i="17"/>
  <c r="A48" i="16"/>
  <c r="R320" i="17"/>
  <c r="A50" i="16"/>
  <c r="H50" s="1"/>
  <c r="H49" s="1"/>
  <c r="N18" i="2" s="1"/>
  <c r="R321" i="17"/>
  <c r="E18" i="2" s="1"/>
  <c r="A22" i="16"/>
  <c r="R298" i="17"/>
  <c r="A42" i="16"/>
  <c r="R316" i="17"/>
  <c r="A43" i="16"/>
  <c r="H43" s="1"/>
  <c r="R317" i="17"/>
  <c r="A45" i="16"/>
  <c r="R319" i="17"/>
  <c r="A353" i="16"/>
  <c r="R567" i="17"/>
  <c r="A354" i="16"/>
  <c r="R568" i="17"/>
  <c r="A355" i="16"/>
  <c r="F355" s="1"/>
  <c r="R569" i="17"/>
  <c r="A356" i="16"/>
  <c r="R570" i="17"/>
  <c r="A357" i="16"/>
  <c r="R571" i="17"/>
  <c r="A358" i="16"/>
  <c r="R572" i="17"/>
  <c r="A359" i="16"/>
  <c r="H359" s="1"/>
  <c r="R573" i="17"/>
  <c r="A361" i="16"/>
  <c r="R574" i="17"/>
  <c r="A362" i="16"/>
  <c r="R575" i="17"/>
  <c r="A363" i="16"/>
  <c r="H363" s="1"/>
  <c r="R576" i="17"/>
  <c r="A364" i="16"/>
  <c r="R577" i="17"/>
  <c r="A366" i="16"/>
  <c r="R578" i="17"/>
  <c r="A367" i="16"/>
  <c r="R579" i="17"/>
  <c r="A369" i="16"/>
  <c r="H369" s="1"/>
  <c r="R581" i="17"/>
  <c r="A371" i="16"/>
  <c r="R582" i="17"/>
  <c r="A372" i="16"/>
  <c r="R583" i="17"/>
  <c r="A373" i="16"/>
  <c r="R584" i="17"/>
  <c r="A378" i="16"/>
  <c r="H378" s="1"/>
  <c r="H377" s="1"/>
  <c r="N79" i="2" s="1"/>
  <c r="R588" i="17"/>
  <c r="E79" i="2" s="1"/>
  <c r="A380" i="16"/>
  <c r="R589" i="17"/>
  <c r="A381" i="16"/>
  <c r="R590" i="17"/>
  <c r="A382" i="16"/>
  <c r="R591" i="17"/>
  <c r="A383" i="16"/>
  <c r="H383" s="1"/>
  <c r="R592" i="17"/>
  <c r="A384" i="16"/>
  <c r="R593" i="17"/>
  <c r="A385" i="16"/>
  <c r="H385" s="1"/>
  <c r="R594" i="17"/>
  <c r="A387" i="16"/>
  <c r="R595" i="17"/>
  <c r="E81" i="2" s="1"/>
  <c r="A344" i="16"/>
  <c r="F344" s="1"/>
  <c r="R560" i="17"/>
  <c r="A345" i="16"/>
  <c r="R561" i="17"/>
  <c r="A346" i="16"/>
  <c r="F346" s="1"/>
  <c r="R562" i="17"/>
  <c r="A347" i="16"/>
  <c r="R563" i="17"/>
  <c r="A348" i="16"/>
  <c r="H348" s="1"/>
  <c r="R564" i="17"/>
  <c r="A349" i="16"/>
  <c r="R565" i="17"/>
  <c r="A334" i="16"/>
  <c r="F334" s="1"/>
  <c r="R551" i="17"/>
  <c r="A335" i="16"/>
  <c r="R552" i="17"/>
  <c r="A336" i="16"/>
  <c r="H336" s="1"/>
  <c r="R553" i="17"/>
  <c r="A337" i="16"/>
  <c r="R554" i="17"/>
  <c r="A338" i="16"/>
  <c r="F338" s="1"/>
  <c r="R555" i="17"/>
  <c r="A339" i="16"/>
  <c r="R556" i="17"/>
  <c r="A326" i="16"/>
  <c r="H326" s="1"/>
  <c r="R545" i="17"/>
  <c r="E70" i="2" s="1"/>
  <c r="A327" i="16"/>
  <c r="R546" i="17"/>
  <c r="A329" i="16"/>
  <c r="H329" s="1"/>
  <c r="R547" i="17"/>
  <c r="A330" i="16"/>
  <c r="R548" i="17"/>
  <c r="A287" i="16"/>
  <c r="H287" s="1"/>
  <c r="R511" i="17"/>
  <c r="A288" i="16"/>
  <c r="R512" i="17"/>
  <c r="A289" i="16"/>
  <c r="F289"/>
  <c r="R513" i="17"/>
  <c r="A290" i="16"/>
  <c r="R514" i="17"/>
  <c r="A291" i="16"/>
  <c r="H291" s="1"/>
  <c r="R515" i="17"/>
  <c r="A292" i="16"/>
  <c r="R516" i="17"/>
  <c r="A293" i="16"/>
  <c r="H293" s="1"/>
  <c r="R517" i="17"/>
  <c r="A294" i="16"/>
  <c r="R518" i="17"/>
  <c r="A295" i="16"/>
  <c r="R519" i="17"/>
  <c r="A296" i="16"/>
  <c r="R520" i="17"/>
  <c r="A297" i="16"/>
  <c r="R521" i="17"/>
  <c r="A298" i="16"/>
  <c r="R522" i="17"/>
  <c r="A301" i="16"/>
  <c r="H301" s="1"/>
  <c r="R524" i="17"/>
  <c r="A302" i="16"/>
  <c r="R525" i="17"/>
  <c r="A303" i="16"/>
  <c r="R526" i="17"/>
  <c r="A304" i="16"/>
  <c r="R527" i="17"/>
  <c r="A305" i="16"/>
  <c r="H305" s="1"/>
  <c r="R528" i="17"/>
  <c r="A306" i="16"/>
  <c r="R529" i="17"/>
  <c r="A307" i="16"/>
  <c r="R530" i="17"/>
  <c r="A308" i="16"/>
  <c r="R531" i="17"/>
  <c r="A309" i="16"/>
  <c r="H309" s="1"/>
  <c r="R532" i="17"/>
  <c r="A310" i="16"/>
  <c r="R533" i="17"/>
  <c r="A319" i="16"/>
  <c r="F319"/>
  <c r="R541" i="17"/>
  <c r="A320" i="16"/>
  <c r="R542" i="17"/>
  <c r="A321" i="16"/>
  <c r="F321" s="1"/>
  <c r="R543" i="17"/>
  <c r="A323" i="16"/>
  <c r="R544" i="17"/>
  <c r="E68" i="2"/>
  <c r="A261" i="16"/>
  <c r="H261" s="1"/>
  <c r="R490" i="17"/>
  <c r="A262" i="16"/>
  <c r="R491" i="17"/>
  <c r="A263" i="16"/>
  <c r="R492" i="17"/>
  <c r="A267" i="16"/>
  <c r="H267" s="1"/>
  <c r="R496" i="17"/>
  <c r="A268" i="16"/>
  <c r="R497" i="17"/>
  <c r="A270" i="16"/>
  <c r="R498" i="17"/>
  <c r="A271" i="16"/>
  <c r="R499" i="17"/>
  <c r="A273" i="16"/>
  <c r="H273"/>
  <c r="R501" i="17"/>
  <c r="A274" i="16"/>
  <c r="R502" i="17"/>
  <c r="A276" i="16"/>
  <c r="R503" i="17"/>
  <c r="A278" i="16"/>
  <c r="R504" i="17"/>
  <c r="A279" i="16"/>
  <c r="H279" s="1"/>
  <c r="R505" i="17"/>
  <c r="A281" i="16"/>
  <c r="R507" i="17"/>
  <c r="A282" i="16"/>
  <c r="R508" i="17"/>
  <c r="A283" i="16"/>
  <c r="R509" i="17"/>
  <c r="A284" i="16"/>
  <c r="H284" s="1"/>
  <c r="R510" i="17"/>
  <c r="A251" i="16"/>
  <c r="R484" i="17"/>
  <c r="E56" i="2" s="1"/>
  <c r="A255" i="16"/>
  <c r="F255" s="1"/>
  <c r="F254" s="1"/>
  <c r="L57" i="2" s="1"/>
  <c r="R487" i="17"/>
  <c r="E57" i="2" s="1"/>
  <c r="A257" i="16"/>
  <c r="R488" i="17"/>
  <c r="A258" i="16"/>
  <c r="H258" s="1"/>
  <c r="R489" i="17"/>
  <c r="A165" i="16"/>
  <c r="R409" i="17"/>
  <c r="A166" i="16"/>
  <c r="R410" i="17"/>
  <c r="A167" i="16"/>
  <c r="R411" i="17"/>
  <c r="A168" i="16"/>
  <c r="R412" i="17"/>
  <c r="A169" i="16"/>
  <c r="R413" i="17"/>
  <c r="A170" i="16"/>
  <c r="F170" s="1"/>
  <c r="R414" i="17"/>
  <c r="A173" i="16"/>
  <c r="R417" i="17"/>
  <c r="A177" i="16"/>
  <c r="H177" s="1"/>
  <c r="R420" i="17"/>
  <c r="A178" i="16"/>
  <c r="H178"/>
  <c r="R421" i="17"/>
  <c r="A181" i="16"/>
  <c r="R423" i="17"/>
  <c r="A182" i="16"/>
  <c r="H182" s="1"/>
  <c r="R424" i="17"/>
  <c r="A183" i="16"/>
  <c r="F183" s="1"/>
  <c r="R425" i="17"/>
  <c r="A185" i="16"/>
  <c r="H185" s="1"/>
  <c r="R427" i="17"/>
  <c r="A187" i="16"/>
  <c r="R428" i="17"/>
  <c r="A188" i="16"/>
  <c r="H188" s="1"/>
  <c r="R429" i="17"/>
  <c r="A189" i="16"/>
  <c r="R430" i="17"/>
  <c r="A190" i="16"/>
  <c r="H190" s="1"/>
  <c r="R431" i="17"/>
  <c r="A192" i="16"/>
  <c r="H192" s="1"/>
  <c r="R432" i="17"/>
  <c r="A193" i="16"/>
  <c r="H193" s="1"/>
  <c r="R433" i="17"/>
  <c r="A194" i="16"/>
  <c r="R434" i="17"/>
  <c r="A195" i="16"/>
  <c r="H195" s="1"/>
  <c r="R435" i="17"/>
  <c r="A196" i="16"/>
  <c r="R436" i="17"/>
  <c r="A197" i="16"/>
  <c r="H197"/>
  <c r="R437" i="17"/>
  <c r="A198" i="16"/>
  <c r="R438" i="17"/>
  <c r="A199" i="16"/>
  <c r="F199" s="1"/>
  <c r="R439" i="17"/>
  <c r="A203" i="16"/>
  <c r="R442" i="17"/>
  <c r="A204" i="16"/>
  <c r="H204" s="1"/>
  <c r="R443" i="17"/>
  <c r="A205" i="16"/>
  <c r="H205" s="1"/>
  <c r="R444" i="17"/>
  <c r="A206" i="16"/>
  <c r="R445" i="17"/>
  <c r="A208" i="16"/>
  <c r="H208" s="1"/>
  <c r="R446" i="17"/>
  <c r="A209" i="16"/>
  <c r="H209"/>
  <c r="R447" i="17"/>
  <c r="A210" i="16"/>
  <c r="R448" i="17"/>
  <c r="A211" i="16"/>
  <c r="R449" i="17"/>
  <c r="A212" i="16"/>
  <c r="R450" i="17"/>
  <c r="A213" i="16"/>
  <c r="H213" s="1"/>
  <c r="R451" i="17"/>
  <c r="A214" i="16"/>
  <c r="R452" i="17"/>
  <c r="A215" i="16"/>
  <c r="F215" s="1"/>
  <c r="R453" i="17"/>
  <c r="A216" i="16"/>
  <c r="R454" i="17"/>
  <c r="A224" i="16"/>
  <c r="H224" s="1"/>
  <c r="R462" i="17"/>
  <c r="A226" i="16"/>
  <c r="R463" i="17"/>
  <c r="A227" i="16"/>
  <c r="R464" i="17"/>
  <c r="A229" i="16"/>
  <c r="R465" i="17"/>
  <c r="A230" i="16"/>
  <c r="F230" s="1"/>
  <c r="R466" i="17"/>
  <c r="A231" i="16"/>
  <c r="R467" i="17"/>
  <c r="A232" i="16"/>
  <c r="R468" i="17"/>
  <c r="A233" i="16"/>
  <c r="R469" i="17"/>
  <c r="A236" i="16"/>
  <c r="H236" s="1"/>
  <c r="R471" i="17"/>
  <c r="A237" i="16"/>
  <c r="H237" s="1"/>
  <c r="R472" i="17"/>
  <c r="A238" i="16"/>
  <c r="F238" s="1"/>
  <c r="R473" i="17"/>
  <c r="A239" i="16"/>
  <c r="H239" s="1"/>
  <c r="R474" i="17"/>
  <c r="A240" i="16"/>
  <c r="F240" s="1"/>
  <c r="R475" i="17"/>
  <c r="A241" i="16"/>
  <c r="H241"/>
  <c r="R476" i="17"/>
  <c r="A242" i="16"/>
  <c r="R477" i="17"/>
  <c r="A243" i="16"/>
  <c r="H243" s="1"/>
  <c r="R478" i="17"/>
  <c r="A244" i="16"/>
  <c r="F244" s="1"/>
  <c r="R479" i="17"/>
  <c r="A245" i="16"/>
  <c r="H245" s="1"/>
  <c r="R480" i="17"/>
  <c r="A247" i="16"/>
  <c r="R482" i="17"/>
  <c r="A119" i="16"/>
  <c r="H119" s="1"/>
  <c r="R367" i="17"/>
  <c r="E41" i="2" s="1"/>
  <c r="A120" i="16"/>
  <c r="R368" i="17"/>
  <c r="A121" i="16"/>
  <c r="H121" s="1"/>
  <c r="R369" i="17"/>
  <c r="A123" i="16"/>
  <c r="R371" i="17"/>
  <c r="A125" i="16"/>
  <c r="H125" s="1"/>
  <c r="R372" i="17"/>
  <c r="A126" i="16"/>
  <c r="R373" i="17"/>
  <c r="A128" i="16"/>
  <c r="H128" s="1"/>
  <c r="R375" i="17"/>
  <c r="A129" i="16"/>
  <c r="R376" i="17"/>
  <c r="A130" i="16"/>
  <c r="H130" s="1"/>
  <c r="R377" i="17"/>
  <c r="A131" i="16"/>
  <c r="R378" i="17"/>
  <c r="A132" i="16"/>
  <c r="H132" s="1"/>
  <c r="R379" i="17"/>
  <c r="A133" i="16"/>
  <c r="R380" i="17"/>
  <c r="A134" i="16"/>
  <c r="H134" s="1"/>
  <c r="R381" i="17"/>
  <c r="A135" i="16"/>
  <c r="R382" i="17"/>
  <c r="A136" i="16"/>
  <c r="H136" s="1"/>
  <c r="R383" i="17"/>
  <c r="A137" i="16"/>
  <c r="R384" i="17"/>
  <c r="A139" i="16"/>
  <c r="H139" s="1"/>
  <c r="R386" i="17"/>
  <c r="A398" i="16"/>
  <c r="F398" s="1"/>
  <c r="F397" s="1"/>
  <c r="L91" i="2" s="1"/>
  <c r="R596" i="17"/>
  <c r="E91" i="2" s="1"/>
  <c r="A400" i="16"/>
  <c r="H400" s="1"/>
  <c r="H399" s="1"/>
  <c r="N92" i="2" s="1"/>
  <c r="R597" i="17"/>
  <c r="E92" i="2" s="1"/>
  <c r="A403" i="16"/>
  <c r="R598" i="17"/>
  <c r="E94" i="2" s="1"/>
  <c r="A405" i="16"/>
  <c r="H405" s="1"/>
  <c r="H404" s="1"/>
  <c r="N95" i="2" s="1"/>
  <c r="R599" i="17"/>
  <c r="E95" i="2" s="1"/>
  <c r="A407" i="16"/>
  <c r="R600" i="17"/>
  <c r="A408" i="16"/>
  <c r="H408" s="1"/>
  <c r="R601" i="17"/>
  <c r="A411" i="16"/>
  <c r="R602" i="17"/>
  <c r="E98" i="2" s="1"/>
  <c r="A413" i="16"/>
  <c r="H413" s="1"/>
  <c r="H412" s="1"/>
  <c r="N99" i="2" s="1"/>
  <c r="R603" i="17"/>
  <c r="E99" i="2" s="1"/>
  <c r="A415" i="16"/>
  <c r="R604" i="17"/>
  <c r="A416" i="16"/>
  <c r="H416" s="1"/>
  <c r="R605" i="17"/>
  <c r="A417" i="16"/>
  <c r="R606" i="17"/>
  <c r="A423" i="16"/>
  <c r="H423" s="1"/>
  <c r="H422" s="1"/>
  <c r="R607" i="17"/>
  <c r="E105" i="2" s="1"/>
  <c r="A425" i="16"/>
  <c r="F425" s="1"/>
  <c r="F424" s="1"/>
  <c r="R608" i="17"/>
  <c r="E106" i="2" s="1"/>
  <c r="A428" i="16"/>
  <c r="H428" s="1"/>
  <c r="H427" s="1"/>
  <c r="N108" i="2" s="1"/>
  <c r="R609" i="17"/>
  <c r="E108" i="2" s="1"/>
  <c r="A430" i="16"/>
  <c r="F430" s="1"/>
  <c r="F429" s="1"/>
  <c r="L109" i="2" s="1"/>
  <c r="R610" i="17"/>
  <c r="E109" i="2" s="1"/>
  <c r="A436" i="16"/>
  <c r="H436" s="1"/>
  <c r="R611" i="17"/>
  <c r="A437" i="16"/>
  <c r="R612" i="17"/>
  <c r="A439" i="16"/>
  <c r="H439" s="1"/>
  <c r="H438" s="1"/>
  <c r="N115" i="2" s="1"/>
  <c r="R613" i="17"/>
  <c r="E115" i="2" s="1"/>
  <c r="A447" i="16"/>
  <c r="F447" s="1"/>
  <c r="F446" s="1"/>
  <c r="L118" i="2" s="1"/>
  <c r="R618" i="17"/>
  <c r="E118" i="2" s="1"/>
  <c r="A449" i="16"/>
  <c r="H449"/>
  <c r="R619" i="17"/>
  <c r="A450" i="16"/>
  <c r="F450" s="1"/>
  <c r="R620" i="17"/>
  <c r="A457" i="16"/>
  <c r="H457" s="1"/>
  <c r="R621" i="17"/>
  <c r="A458" i="16"/>
  <c r="R622" i="17"/>
  <c r="A461" i="16"/>
  <c r="H461" s="1"/>
  <c r="H460" s="1"/>
  <c r="N126" i="2" s="1"/>
  <c r="R624" i="17"/>
  <c r="E126" i="2" s="1"/>
  <c r="C332" i="15"/>
  <c r="J332" s="1"/>
  <c r="R197" i="17"/>
  <c r="C333" i="15"/>
  <c r="J333" s="1"/>
  <c r="R198" i="17"/>
  <c r="C335" i="15"/>
  <c r="R199" i="17"/>
  <c r="C336" i="15"/>
  <c r="R200" i="17"/>
  <c r="C337" i="15"/>
  <c r="R201" i="17"/>
  <c r="C338" i="15"/>
  <c r="J338" s="1"/>
  <c r="R202" i="17"/>
  <c r="C339" i="15"/>
  <c r="R203" i="17"/>
  <c r="C343" i="15"/>
  <c r="R206" i="17"/>
  <c r="C344" i="15"/>
  <c r="J344" s="1"/>
  <c r="R207" i="17"/>
  <c r="C345" i="15"/>
  <c r="J345" s="1"/>
  <c r="R208" i="17"/>
  <c r="C347" i="15"/>
  <c r="R210" i="17"/>
  <c r="C348" i="15"/>
  <c r="R211" i="17"/>
  <c r="C349" i="15"/>
  <c r="J349" s="1"/>
  <c r="R212" i="17"/>
  <c r="C350" i="15"/>
  <c r="J350" s="1"/>
  <c r="R213" i="17"/>
  <c r="C351" i="15"/>
  <c r="J351" s="1"/>
  <c r="R214" i="17"/>
  <c r="C352" i="15"/>
  <c r="J352"/>
  <c r="R215" i="17"/>
  <c r="C353" i="15"/>
  <c r="R216" i="17"/>
  <c r="C361" i="15"/>
  <c r="R219" i="17"/>
  <c r="F136" i="1" s="1"/>
  <c r="C363" i="15"/>
  <c r="R220" i="17"/>
  <c r="F137" i="1" s="1"/>
  <c r="C366" i="15"/>
  <c r="G366" s="1"/>
  <c r="G365" s="1"/>
  <c r="L138" i="1" s="1"/>
  <c r="R222" i="17"/>
  <c r="F138" i="1"/>
  <c r="C368" i="15"/>
  <c r="R223" i="17"/>
  <c r="F139" i="1" s="1"/>
  <c r="C370" i="15"/>
  <c r="R224" i="17"/>
  <c r="F140" i="1" s="1"/>
  <c r="C373" i="15"/>
  <c r="R226" i="17"/>
  <c r="F141" i="1" s="1"/>
  <c r="C375" i="15"/>
  <c r="H375" s="1"/>
  <c r="H374" s="1"/>
  <c r="M142" i="1" s="1"/>
  <c r="R227" i="17"/>
  <c r="F142" i="1" s="1"/>
  <c r="C377" i="15"/>
  <c r="H377" s="1"/>
  <c r="H376" s="1"/>
  <c r="M143" i="1" s="1"/>
  <c r="R228" i="17"/>
  <c r="F143" i="1" s="1"/>
  <c r="C379" i="15"/>
  <c r="R229" i="17"/>
  <c r="C383" i="15"/>
  <c r="R232" i="17"/>
  <c r="F145" i="1" s="1"/>
  <c r="C385" i="15"/>
  <c r="R233" i="17"/>
  <c r="F146" i="1" s="1"/>
  <c r="C387" i="15"/>
  <c r="J387" s="1"/>
  <c r="R234" i="17"/>
  <c r="C391" i="15"/>
  <c r="J391" s="1"/>
  <c r="R238" i="17"/>
  <c r="C392" i="15"/>
  <c r="J392" s="1"/>
  <c r="R239" i="17"/>
  <c r="C393" i="15"/>
  <c r="R240" i="17"/>
  <c r="C394" i="15"/>
  <c r="J394" s="1"/>
  <c r="R241" i="17"/>
  <c r="C399" i="15"/>
  <c r="J399" s="1"/>
  <c r="R246" i="17"/>
  <c r="C401" i="15"/>
  <c r="J401" s="1"/>
  <c r="R247" i="17"/>
  <c r="C402" i="15"/>
  <c r="J402"/>
  <c r="R248" i="17"/>
  <c r="C403" i="15"/>
  <c r="R249" i="17"/>
  <c r="C407" i="15"/>
  <c r="R252" i="17"/>
  <c r="C408" i="15"/>
  <c r="J408" s="1"/>
  <c r="R253" i="17"/>
  <c r="C409" i="15"/>
  <c r="R254" i="17"/>
  <c r="C411" i="15"/>
  <c r="J411" s="1"/>
  <c r="R255" i="17"/>
  <c r="C412" i="15"/>
  <c r="R256" i="17"/>
  <c r="C413" i="15"/>
  <c r="R257" i="17"/>
  <c r="C414" i="15"/>
  <c r="J414" s="1"/>
  <c r="R258" i="17"/>
  <c r="C415" i="15"/>
  <c r="J415"/>
  <c r="R259" i="17"/>
  <c r="C416" i="15"/>
  <c r="R260" i="17"/>
  <c r="C417" i="15"/>
  <c r="J417" s="1"/>
  <c r="R261" i="17"/>
  <c r="C423" i="15"/>
  <c r="R267" i="17"/>
  <c r="C424" i="15"/>
  <c r="J424" s="1"/>
  <c r="R268" i="17"/>
  <c r="C426" i="15"/>
  <c r="J426" s="1"/>
  <c r="R269" i="17"/>
  <c r="C427" i="15"/>
  <c r="J427" s="1"/>
  <c r="R270" i="17"/>
  <c r="C428" i="15"/>
  <c r="R271" i="17"/>
  <c r="C429" i="15"/>
  <c r="J429" s="1"/>
  <c r="R272" i="17"/>
  <c r="C430" i="15"/>
  <c r="J430" s="1"/>
  <c r="R273" i="17"/>
  <c r="C431" i="15"/>
  <c r="J431" s="1"/>
  <c r="R274" i="17"/>
  <c r="C432" i="15"/>
  <c r="R275" i="17"/>
  <c r="C433" i="15"/>
  <c r="J433" s="1"/>
  <c r="R276" i="17"/>
  <c r="C434" i="15"/>
  <c r="J434" s="1"/>
  <c r="R277" i="17"/>
  <c r="C435" i="15"/>
  <c r="R278" i="17"/>
  <c r="G435" i="15" s="1"/>
  <c r="C436"/>
  <c r="J436" s="1"/>
  <c r="R279" i="17"/>
  <c r="C437" i="15"/>
  <c r="J437"/>
  <c r="R280" i="17"/>
  <c r="C438" i="15"/>
  <c r="J438" s="1"/>
  <c r="R281" i="17"/>
  <c r="C439" i="15"/>
  <c r="J439" s="1"/>
  <c r="R282" i="17"/>
  <c r="C440" i="15"/>
  <c r="R283" i="17"/>
  <c r="C441" i="15"/>
  <c r="H441" s="1"/>
  <c r="R284" i="17"/>
  <c r="C444" i="15"/>
  <c r="R287" i="17"/>
  <c r="C450" i="15"/>
  <c r="R288" i="17"/>
  <c r="F155" i="1" s="1"/>
  <c r="C452" i="15"/>
  <c r="R289" i="17"/>
  <c r="F156" i="1" s="1"/>
  <c r="C357" i="15"/>
  <c r="R218" i="17"/>
  <c r="F133" i="1" s="1"/>
  <c r="X159" i="17"/>
  <c r="H116" i="1" s="1"/>
  <c r="X160" i="17"/>
  <c r="I283" i="15" s="1"/>
  <c r="I282" s="1"/>
  <c r="X161" i="17"/>
  <c r="H118" i="1" s="1"/>
  <c r="X162" i="17"/>
  <c r="X163"/>
  <c r="X164"/>
  <c r="X165"/>
  <c r="X166"/>
  <c r="X167"/>
  <c r="X168"/>
  <c r="X169"/>
  <c r="X170"/>
  <c r="X171"/>
  <c r="X172"/>
  <c r="X173"/>
  <c r="H122" i="1" s="1"/>
  <c r="X324" i="17"/>
  <c r="X330"/>
  <c r="X331"/>
  <c r="X332"/>
  <c r="X333"/>
  <c r="X334"/>
  <c r="X335"/>
  <c r="X336"/>
  <c r="X341"/>
  <c r="X342"/>
  <c r="G23" i="2" s="1"/>
  <c r="X343" i="17"/>
  <c r="X345"/>
  <c r="X346"/>
  <c r="X347"/>
  <c r="X348"/>
  <c r="X349"/>
  <c r="X350"/>
  <c r="X351"/>
  <c r="X352"/>
  <c r="X322"/>
  <c r="X323"/>
  <c r="X320"/>
  <c r="X298"/>
  <c r="X299"/>
  <c r="X300"/>
  <c r="X315"/>
  <c r="X316"/>
  <c r="X317"/>
  <c r="X319"/>
  <c r="X567"/>
  <c r="X568"/>
  <c r="X570"/>
  <c r="X571"/>
  <c r="X572"/>
  <c r="X573"/>
  <c r="X574"/>
  <c r="X575"/>
  <c r="X576"/>
  <c r="X577"/>
  <c r="X578"/>
  <c r="X579"/>
  <c r="X581"/>
  <c r="X582"/>
  <c r="X583"/>
  <c r="X584"/>
  <c r="X588"/>
  <c r="X589"/>
  <c r="X590"/>
  <c r="X591"/>
  <c r="X592"/>
  <c r="X593"/>
  <c r="X594"/>
  <c r="X595"/>
  <c r="X560"/>
  <c r="X561"/>
  <c r="X562"/>
  <c r="X563"/>
  <c r="X564"/>
  <c r="X565"/>
  <c r="X551"/>
  <c r="X552"/>
  <c r="X553"/>
  <c r="X554"/>
  <c r="X555"/>
  <c r="X556"/>
  <c r="X545"/>
  <c r="X546"/>
  <c r="X547"/>
  <c r="X548"/>
  <c r="X511"/>
  <c r="X512"/>
  <c r="X513"/>
  <c r="X514"/>
  <c r="X515"/>
  <c r="X516"/>
  <c r="X517"/>
  <c r="X518"/>
  <c r="X519"/>
  <c r="X520"/>
  <c r="X521"/>
  <c r="X522"/>
  <c r="X524"/>
  <c r="X525"/>
  <c r="X526"/>
  <c r="X527"/>
  <c r="X528"/>
  <c r="X529"/>
  <c r="X530"/>
  <c r="X531"/>
  <c r="X532"/>
  <c r="X533"/>
  <c r="X541"/>
  <c r="X542"/>
  <c r="X543"/>
  <c r="X544"/>
  <c r="X490"/>
  <c r="X491"/>
  <c r="X492"/>
  <c r="X496"/>
  <c r="X497"/>
  <c r="X498"/>
  <c r="X499"/>
  <c r="X501"/>
  <c r="X502"/>
  <c r="X503"/>
  <c r="G62" i="2" s="1"/>
  <c r="X504" i="17"/>
  <c r="X505"/>
  <c r="X507"/>
  <c r="X508"/>
  <c r="X509"/>
  <c r="X510"/>
  <c r="X484"/>
  <c r="X487"/>
  <c r="X488"/>
  <c r="X489"/>
  <c r="X409"/>
  <c r="X410"/>
  <c r="X411"/>
  <c r="X412"/>
  <c r="X413"/>
  <c r="X414"/>
  <c r="X417"/>
  <c r="X420"/>
  <c r="X423"/>
  <c r="X424"/>
  <c r="X425"/>
  <c r="X427"/>
  <c r="X428"/>
  <c r="X429"/>
  <c r="X430"/>
  <c r="X431"/>
  <c r="X432"/>
  <c r="X433"/>
  <c r="X434"/>
  <c r="X435"/>
  <c r="X436"/>
  <c r="X437"/>
  <c r="X438"/>
  <c r="X439"/>
  <c r="X442"/>
  <c r="X443"/>
  <c r="X444"/>
  <c r="X445"/>
  <c r="X446"/>
  <c r="X447"/>
  <c r="X448"/>
  <c r="X449"/>
  <c r="X450"/>
  <c r="X451"/>
  <c r="X452"/>
  <c r="X453"/>
  <c r="X454"/>
  <c r="X462"/>
  <c r="X463"/>
  <c r="X464"/>
  <c r="X465"/>
  <c r="X466"/>
  <c r="X467"/>
  <c r="X468"/>
  <c r="X469"/>
  <c r="X471"/>
  <c r="X472"/>
  <c r="X473"/>
  <c r="X474"/>
  <c r="X475"/>
  <c r="X476"/>
  <c r="X477"/>
  <c r="X478"/>
  <c r="X479"/>
  <c r="X480"/>
  <c r="X482"/>
  <c r="X367"/>
  <c r="X368"/>
  <c r="X371"/>
  <c r="X372"/>
  <c r="X373"/>
  <c r="X375"/>
  <c r="X376"/>
  <c r="X377"/>
  <c r="X378"/>
  <c r="X379"/>
  <c r="X380"/>
  <c r="X381"/>
  <c r="X383"/>
  <c r="X384"/>
  <c r="X596"/>
  <c r="X597"/>
  <c r="G92" i="2" s="1"/>
  <c r="X598" i="17"/>
  <c r="X599"/>
  <c r="G95" i="2"/>
  <c r="X600" i="17"/>
  <c r="X601"/>
  <c r="X602"/>
  <c r="X603"/>
  <c r="X604"/>
  <c r="X605"/>
  <c r="X606"/>
  <c r="X607"/>
  <c r="X608"/>
  <c r="X609"/>
  <c r="G108" i="2" s="1"/>
  <c r="X610" i="17"/>
  <c r="X611"/>
  <c r="X612"/>
  <c r="X613"/>
  <c r="G115" i="2" s="1"/>
  <c r="X618" i="17"/>
  <c r="X619"/>
  <c r="X620"/>
  <c r="X621"/>
  <c r="X622"/>
  <c r="X624"/>
  <c r="X197"/>
  <c r="X198"/>
  <c r="X199"/>
  <c r="X200"/>
  <c r="X201"/>
  <c r="X202"/>
  <c r="X203"/>
  <c r="X206"/>
  <c r="X207"/>
  <c r="X208"/>
  <c r="X210"/>
  <c r="X211"/>
  <c r="X212"/>
  <c r="X213"/>
  <c r="X214"/>
  <c r="X215"/>
  <c r="X216"/>
  <c r="X219"/>
  <c r="X220"/>
  <c r="H137" i="1" s="1"/>
  <c r="X222" i="17"/>
  <c r="H138" i="1" s="1"/>
  <c r="X223" i="17"/>
  <c r="X224"/>
  <c r="H140" i="1" s="1"/>
  <c r="X226" i="17"/>
  <c r="X227"/>
  <c r="H142" i="1" s="1"/>
  <c r="X228" i="17"/>
  <c r="H143" i="1" s="1"/>
  <c r="X229" i="17"/>
  <c r="X232"/>
  <c r="X233"/>
  <c r="H146" i="1" s="1"/>
  <c r="X234" i="17"/>
  <c r="X238"/>
  <c r="X239"/>
  <c r="X240"/>
  <c r="X241"/>
  <c r="X246"/>
  <c r="X247"/>
  <c r="X248"/>
  <c r="X249"/>
  <c r="X252"/>
  <c r="X253"/>
  <c r="X254"/>
  <c r="X255"/>
  <c r="X256"/>
  <c r="X257"/>
  <c r="X258"/>
  <c r="X259"/>
  <c r="X260"/>
  <c r="X261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7"/>
  <c r="X288"/>
  <c r="X289"/>
  <c r="X218"/>
  <c r="C271" i="15"/>
  <c r="R632" i="17"/>
  <c r="C272" i="15"/>
  <c r="R633" i="17"/>
  <c r="X632"/>
  <c r="X633"/>
  <c r="C269" i="15"/>
  <c r="R631" i="17"/>
  <c r="F107" i="1" s="1"/>
  <c r="X631" i="17"/>
  <c r="H107" i="1" s="1"/>
  <c r="C266" i="15"/>
  <c r="R629" i="17"/>
  <c r="C267" i="15"/>
  <c r="H267" s="1"/>
  <c r="R630" i="17"/>
  <c r="X629"/>
  <c r="I266" i="15" s="1"/>
  <c r="X630" i="17"/>
  <c r="C264" i="15"/>
  <c r="J264" s="1"/>
  <c r="J263" s="1"/>
  <c r="O105" i="1" s="1"/>
  <c r="R628" i="17"/>
  <c r="F105" i="1" s="1"/>
  <c r="X628" i="17"/>
  <c r="H105" i="1" s="1"/>
  <c r="C261" i="15"/>
  <c r="R626" i="17"/>
  <c r="C262" i="15"/>
  <c r="H262" s="1"/>
  <c r="R627" i="17"/>
  <c r="X626"/>
  <c r="I261" i="15" s="1"/>
  <c r="X627" i="17"/>
  <c r="C14" i="15"/>
  <c r="R2" i="17"/>
  <c r="C16" i="15"/>
  <c r="H16" s="1"/>
  <c r="H15" s="1"/>
  <c r="M14" i="1" s="1"/>
  <c r="R3" i="17"/>
  <c r="F14" i="1" s="1"/>
  <c r="C18" i="15"/>
  <c r="J18" s="1"/>
  <c r="J17" s="1"/>
  <c r="O15" i="1" s="1"/>
  <c r="R4" i="17"/>
  <c r="C24" i="15"/>
  <c r="R5" i="17"/>
  <c r="C25" i="15"/>
  <c r="R6" i="17"/>
  <c r="C27" i="15"/>
  <c r="R7" i="17"/>
  <c r="C28" i="15"/>
  <c r="R8" i="17"/>
  <c r="C29" i="15"/>
  <c r="R9" i="17"/>
  <c r="C30" i="15"/>
  <c r="R10" i="17"/>
  <c r="C37" i="15"/>
  <c r="H37" s="1"/>
  <c r="R15" i="17"/>
  <c r="C38" i="15"/>
  <c r="J38" s="1"/>
  <c r="R16" i="17"/>
  <c r="C40" i="15"/>
  <c r="R17" i="17"/>
  <c r="C41" i="15"/>
  <c r="J41" s="1"/>
  <c r="R18" i="17"/>
  <c r="C42" i="15"/>
  <c r="R19" i="17"/>
  <c r="C43" i="15"/>
  <c r="J43" s="1"/>
  <c r="R20" i="17"/>
  <c r="C44" i="15"/>
  <c r="R21" i="17"/>
  <c r="C45" i="15"/>
  <c r="J45"/>
  <c r="R22" i="17"/>
  <c r="C47" i="15"/>
  <c r="R23" i="17"/>
  <c r="F25" i="1"/>
  <c r="C49" i="15"/>
  <c r="J49" s="1"/>
  <c r="R24" i="17"/>
  <c r="C50" i="15"/>
  <c r="R25" i="17"/>
  <c r="C52" i="15"/>
  <c r="J52" s="1"/>
  <c r="R27" i="17"/>
  <c r="C53" i="15"/>
  <c r="G53"/>
  <c r="R28" i="17"/>
  <c r="C54" i="15"/>
  <c r="J54" s="1"/>
  <c r="R29" i="17"/>
  <c r="C56" i="15"/>
  <c r="R31" i="17"/>
  <c r="C60" i="15"/>
  <c r="H60" s="1"/>
  <c r="H59" s="1"/>
  <c r="M29" i="1" s="1"/>
  <c r="R32" i="17"/>
  <c r="F29" i="1" s="1"/>
  <c r="C62" i="15"/>
  <c r="R33" i="17"/>
  <c r="F30" i="1" s="1"/>
  <c r="C64" i="15"/>
  <c r="J64" s="1"/>
  <c r="R34" i="17"/>
  <c r="C65" i="15"/>
  <c r="R35" i="17"/>
  <c r="C67" i="15"/>
  <c r="J67" s="1"/>
  <c r="R36" i="17"/>
  <c r="C68" i="15"/>
  <c r="R37" i="17"/>
  <c r="C70" i="15"/>
  <c r="J70" s="1"/>
  <c r="R38" i="17"/>
  <c r="C71" i="15"/>
  <c r="R39" i="17"/>
  <c r="C73" i="15"/>
  <c r="R40" i="17"/>
  <c r="C74" i="15"/>
  <c r="R41" i="17"/>
  <c r="C76" i="15"/>
  <c r="J76" s="1"/>
  <c r="R42" i="17"/>
  <c r="C78" i="15"/>
  <c r="R44" i="17"/>
  <c r="C81" i="15"/>
  <c r="J81" s="1"/>
  <c r="R46" i="17"/>
  <c r="C82" i="15"/>
  <c r="R47" i="17"/>
  <c r="C84" i="15"/>
  <c r="R48" i="17"/>
  <c r="C85" i="15"/>
  <c r="R49" i="17"/>
  <c r="C87" i="15"/>
  <c r="R50" i="17"/>
  <c r="F38" i="1"/>
  <c r="C89" i="15"/>
  <c r="R51" i="17"/>
  <c r="C90" i="15"/>
  <c r="J90"/>
  <c r="R52" i="17"/>
  <c r="C92" i="15"/>
  <c r="R53" i="17"/>
  <c r="C94" i="15"/>
  <c r="J94" s="1"/>
  <c r="R55" i="17"/>
  <c r="C97" i="15"/>
  <c r="R57" i="17"/>
  <c r="C102" i="15"/>
  <c r="R62" i="17"/>
  <c r="F41" i="1" s="1"/>
  <c r="C108" i="15"/>
  <c r="R67" i="17"/>
  <c r="F42" i="1" s="1"/>
  <c r="C114" i="15"/>
  <c r="R69" i="17"/>
  <c r="F46" i="1" s="1"/>
  <c r="C116" i="15"/>
  <c r="R70" i="17"/>
  <c r="F47" i="1" s="1"/>
  <c r="C118" i="15"/>
  <c r="R71" i="17"/>
  <c r="F48" i="1" s="1"/>
  <c r="C121" i="15"/>
  <c r="R72" i="17"/>
  <c r="F50" i="1" s="1"/>
  <c r="C123" i="15"/>
  <c r="R73" i="17"/>
  <c r="F51" i="1"/>
  <c r="C218" i="15"/>
  <c r="J218" s="1"/>
  <c r="R131" i="17"/>
  <c r="C220" i="15"/>
  <c r="J220"/>
  <c r="R133" i="17"/>
  <c r="C221" i="15"/>
  <c r="H221" s="1"/>
  <c r="R134" i="17"/>
  <c r="C222" i="15"/>
  <c r="J222" s="1"/>
  <c r="R135" i="17"/>
  <c r="C223" i="15"/>
  <c r="R136" i="17"/>
  <c r="C225" i="15"/>
  <c r="J225" s="1"/>
  <c r="R137" i="17"/>
  <c r="C226" i="15"/>
  <c r="J226" s="1"/>
  <c r="R138" i="17"/>
  <c r="C227" i="15"/>
  <c r="H227" s="1"/>
  <c r="R139" i="17"/>
  <c r="C229" i="15"/>
  <c r="R141" i="17"/>
  <c r="C234" i="15"/>
  <c r="J234" s="1"/>
  <c r="R146" i="17"/>
  <c r="C238" i="15"/>
  <c r="J238" s="1"/>
  <c r="R150" i="17"/>
  <c r="C239" i="15"/>
  <c r="J239" s="1"/>
  <c r="R151" i="17"/>
  <c r="C242" i="15"/>
  <c r="R153" i="17"/>
  <c r="F91" i="1" s="1"/>
  <c r="C202" i="15"/>
  <c r="H202" s="1"/>
  <c r="H201" s="1"/>
  <c r="M82" i="1" s="1"/>
  <c r="R122" i="17"/>
  <c r="F82" i="1" s="1"/>
  <c r="C204" i="15"/>
  <c r="R123" i="17"/>
  <c r="F83" i="1" s="1"/>
  <c r="C206" i="15"/>
  <c r="H206" s="1"/>
  <c r="H205" s="1"/>
  <c r="M84" i="1" s="1"/>
  <c r="R124" i="17"/>
  <c r="F84" i="1" s="1"/>
  <c r="C210" i="15"/>
  <c r="R127" i="17"/>
  <c r="F85" i="1" s="1"/>
  <c r="C147" i="15"/>
  <c r="J147" s="1"/>
  <c r="R81" i="17"/>
  <c r="C148" i="15"/>
  <c r="R82" i="17"/>
  <c r="C150" i="15"/>
  <c r="J150" s="1"/>
  <c r="R84" i="17"/>
  <c r="C151" i="15"/>
  <c r="J151"/>
  <c r="R85" i="17"/>
  <c r="C153" i="15"/>
  <c r="J153" s="1"/>
  <c r="R86" i="17"/>
  <c r="C154" i="15"/>
  <c r="H154" s="1"/>
  <c r="R87" i="17"/>
  <c r="C156" i="15"/>
  <c r="J156" s="1"/>
  <c r="R88" i="17"/>
  <c r="C158" i="15"/>
  <c r="J158" s="1"/>
  <c r="R90" i="17"/>
  <c r="C161" i="15"/>
  <c r="J161" s="1"/>
  <c r="R92" i="17"/>
  <c r="C162" i="15"/>
  <c r="H162" s="1"/>
  <c r="R93" i="17"/>
  <c r="C164" i="15"/>
  <c r="J164" s="1"/>
  <c r="R94" i="17"/>
  <c r="C165" i="15"/>
  <c r="J165" s="1"/>
  <c r="R95" i="17"/>
  <c r="C167" i="15"/>
  <c r="J167" s="1"/>
  <c r="R96" i="17"/>
  <c r="C168" i="15"/>
  <c r="H168" s="1"/>
  <c r="R97" i="17"/>
  <c r="C170" i="15"/>
  <c r="J170"/>
  <c r="R98" i="17"/>
  <c r="C171" i="15"/>
  <c r="J171" s="1"/>
  <c r="R99" i="17"/>
  <c r="C172" i="15"/>
  <c r="H172" s="1"/>
  <c r="R100" i="17"/>
  <c r="C173" i="15"/>
  <c r="R101" i="17"/>
  <c r="C175" i="15"/>
  <c r="R102" i="17"/>
  <c r="C177" i="15"/>
  <c r="H177" s="1"/>
  <c r="R103" i="17"/>
  <c r="C178" i="15"/>
  <c r="R104" i="17"/>
  <c r="C179" i="15"/>
  <c r="J179" s="1"/>
  <c r="R105" i="17"/>
  <c r="C180" i="15"/>
  <c r="J180"/>
  <c r="R106" i="17"/>
  <c r="C190" i="15"/>
  <c r="R116" i="17"/>
  <c r="C195" i="15"/>
  <c r="J195" s="1"/>
  <c r="R120" i="17"/>
  <c r="C196" i="15"/>
  <c r="J196" s="1"/>
  <c r="R121" i="17"/>
  <c r="C135" i="15"/>
  <c r="R76" i="17"/>
  <c r="G135" i="15" s="1"/>
  <c r="G134" s="1"/>
  <c r="L60" i="1" s="1"/>
  <c r="C137" i="15"/>
  <c r="R77" i="17"/>
  <c r="F61" i="1" s="1"/>
  <c r="C140" i="15"/>
  <c r="R79" i="17"/>
  <c r="F62" i="1" s="1"/>
  <c r="C142" i="15"/>
  <c r="H142" s="1"/>
  <c r="H141" s="1"/>
  <c r="M63" i="1" s="1"/>
  <c r="R80" i="17"/>
  <c r="F63" i="1" s="1"/>
  <c r="C252" i="15"/>
  <c r="R157" i="17"/>
  <c r="F97" i="1" s="1"/>
  <c r="C250" i="15"/>
  <c r="R156" i="17"/>
  <c r="F96" i="1" s="1"/>
  <c r="X2" i="17"/>
  <c r="H13" i="1" s="1"/>
  <c r="X3" i="17"/>
  <c r="H14" i="1" s="1"/>
  <c r="X4" i="17"/>
  <c r="X5"/>
  <c r="X6"/>
  <c r="X7"/>
  <c r="X8"/>
  <c r="X9"/>
  <c r="X10"/>
  <c r="X15"/>
  <c r="X16"/>
  <c r="X17"/>
  <c r="X18"/>
  <c r="X19"/>
  <c r="X20"/>
  <c r="X21"/>
  <c r="X22"/>
  <c r="X23"/>
  <c r="H25" i="1" s="1"/>
  <c r="X24" i="17"/>
  <c r="X25"/>
  <c r="X27"/>
  <c r="X28"/>
  <c r="X29"/>
  <c r="X31"/>
  <c r="X32"/>
  <c r="H29" i="1" s="1"/>
  <c r="X33" i="17"/>
  <c r="H30" i="1" s="1"/>
  <c r="X34" i="17"/>
  <c r="X35"/>
  <c r="X36"/>
  <c r="X37"/>
  <c r="X38"/>
  <c r="X39"/>
  <c r="X40"/>
  <c r="X41"/>
  <c r="X42"/>
  <c r="X44"/>
  <c r="X46"/>
  <c r="X47"/>
  <c r="X48"/>
  <c r="X49"/>
  <c r="X50"/>
  <c r="H38" i="1" s="1"/>
  <c r="X51" i="17"/>
  <c r="X52"/>
  <c r="X53"/>
  <c r="X55"/>
  <c r="X57"/>
  <c r="X62"/>
  <c r="X67"/>
  <c r="X69"/>
  <c r="H46" i="1" s="1"/>
  <c r="X70" i="17"/>
  <c r="H47" i="1" s="1"/>
  <c r="X71" i="17"/>
  <c r="H48" i="1" s="1"/>
  <c r="X72" i="17"/>
  <c r="H50" i="1" s="1"/>
  <c r="X73" i="17"/>
  <c r="H51" i="1" s="1"/>
  <c r="X131" i="17"/>
  <c r="X133"/>
  <c r="X134"/>
  <c r="X135"/>
  <c r="X136"/>
  <c r="X137"/>
  <c r="X138"/>
  <c r="X139"/>
  <c r="X141"/>
  <c r="X146"/>
  <c r="X150"/>
  <c r="X151"/>
  <c r="X153"/>
  <c r="H91" i="1" s="1"/>
  <c r="X122" i="17"/>
  <c r="H82" i="1" s="1"/>
  <c r="X123" i="17"/>
  <c r="H83" i="1" s="1"/>
  <c r="X124" i="17"/>
  <c r="H84" i="1" s="1"/>
  <c r="X127" i="17"/>
  <c r="X81"/>
  <c r="X82"/>
  <c r="X84"/>
  <c r="X85"/>
  <c r="X86"/>
  <c r="X87"/>
  <c r="X88"/>
  <c r="X90"/>
  <c r="X92"/>
  <c r="X93"/>
  <c r="X94"/>
  <c r="X95"/>
  <c r="X96"/>
  <c r="X97"/>
  <c r="X98"/>
  <c r="X99"/>
  <c r="X100"/>
  <c r="X101"/>
  <c r="X102"/>
  <c r="H75" i="1" s="1"/>
  <c r="X103" i="17"/>
  <c r="X104"/>
  <c r="X105"/>
  <c r="X106"/>
  <c r="X116"/>
  <c r="X120"/>
  <c r="X121"/>
  <c r="X76"/>
  <c r="H60" i="1" s="1"/>
  <c r="X77" i="17"/>
  <c r="H61" i="1" s="1"/>
  <c r="X79" i="17"/>
  <c r="H62" i="1" s="1"/>
  <c r="X80" i="17"/>
  <c r="H63" i="1" s="1"/>
  <c r="X157" i="17"/>
  <c r="H97" i="1" s="1"/>
  <c r="X156" i="17"/>
  <c r="H96" i="1" s="1"/>
  <c r="H94" i="2"/>
  <c r="AD598" i="17"/>
  <c r="I94" i="2" s="1"/>
  <c r="AD599" i="17"/>
  <c r="I405" i="16" s="1"/>
  <c r="I404" s="1"/>
  <c r="O95" i="2" s="1"/>
  <c r="AD600" i="17"/>
  <c r="AD601"/>
  <c r="O598"/>
  <c r="O599"/>
  <c r="D95" i="2" s="1"/>
  <c r="O600" i="17"/>
  <c r="O601"/>
  <c r="H15" i="1"/>
  <c r="X75" i="17"/>
  <c r="H52" i="1" s="1"/>
  <c r="AD159" i="17"/>
  <c r="J116" i="1" s="1"/>
  <c r="AD162" i="17"/>
  <c r="K287" i="15" s="1"/>
  <c r="AD163" i="17"/>
  <c r="K288" i="15" s="1"/>
  <c r="AD164" i="17"/>
  <c r="K289" i="15" s="1"/>
  <c r="AD165" i="17"/>
  <c r="AD166"/>
  <c r="K291" i="15" s="1"/>
  <c r="AD167" i="17"/>
  <c r="K292" i="15" s="1"/>
  <c r="AD168" i="17"/>
  <c r="K293" i="15" s="1"/>
  <c r="AD169" i="17"/>
  <c r="K295" i="15" s="1"/>
  <c r="AD170" i="17"/>
  <c r="AD171"/>
  <c r="AD172"/>
  <c r="J121" i="1" s="1"/>
  <c r="AD173" i="17"/>
  <c r="J122" i="1" s="1"/>
  <c r="AD197" i="17"/>
  <c r="K332" i="15" s="1"/>
  <c r="AD198" i="17"/>
  <c r="K333" i="15" s="1"/>
  <c r="AD200" i="17"/>
  <c r="K336" i="15" s="1"/>
  <c r="AD201" i="17"/>
  <c r="K337" i="15" s="1"/>
  <c r="AD202" i="17"/>
  <c r="K338" i="15" s="1"/>
  <c r="AD203" i="17"/>
  <c r="K339" i="15" s="1"/>
  <c r="AD206" i="17"/>
  <c r="K343" i="15" s="1"/>
  <c r="AD211" i="17"/>
  <c r="AD212"/>
  <c r="K349" i="15" s="1"/>
  <c r="AD213" i="17"/>
  <c r="K350" i="15" s="1"/>
  <c r="AD214" i="17"/>
  <c r="AD215"/>
  <c r="K352" i="15" s="1"/>
  <c r="AD216" i="17"/>
  <c r="AD218"/>
  <c r="J133" i="1" s="1"/>
  <c r="AD219" i="17"/>
  <c r="J136" i="1" s="1"/>
  <c r="AD220" i="17"/>
  <c r="AD223"/>
  <c r="J139" i="1" s="1"/>
  <c r="AD224" i="17"/>
  <c r="AD226"/>
  <c r="J141" i="1" s="1"/>
  <c r="AD227" i="17"/>
  <c r="J142" i="1" s="1"/>
  <c r="AD229" i="17"/>
  <c r="AD232"/>
  <c r="J145" i="1" s="1"/>
  <c r="AD233" i="17"/>
  <c r="J146" i="1" s="1"/>
  <c r="AD234" i="17"/>
  <c r="AD238"/>
  <c r="AD239"/>
  <c r="K392" i="15" s="1"/>
  <c r="AD240" i="17"/>
  <c r="AD241"/>
  <c r="K394" i="15" s="1"/>
  <c r="AD246" i="17"/>
  <c r="K399" i="15" s="1"/>
  <c r="AD247" i="17"/>
  <c r="K401" i="15" s="1"/>
  <c r="AD248" i="17"/>
  <c r="K402" i="15" s="1"/>
  <c r="AD252" i="17"/>
  <c r="AD254"/>
  <c r="K409" i="15" s="1"/>
  <c r="AD256" i="17"/>
  <c r="K412" i="15" s="1"/>
  <c r="AD257" i="17"/>
  <c r="AD258"/>
  <c r="AD260"/>
  <c r="AD267"/>
  <c r="K423" i="15" s="1"/>
  <c r="AD268" i="17"/>
  <c r="AD269"/>
  <c r="K426" i="15" s="1"/>
  <c r="AD270" i="17"/>
  <c r="AD271"/>
  <c r="K428" i="15" s="1"/>
  <c r="AD272" i="17"/>
  <c r="K429" i="15" s="1"/>
  <c r="AD273" i="17"/>
  <c r="AD274"/>
  <c r="AD275"/>
  <c r="K432" i="15" s="1"/>
  <c r="AD276" i="17"/>
  <c r="K433" i="15" s="1"/>
  <c r="AD277" i="17"/>
  <c r="AD278"/>
  <c r="K435" i="15" s="1"/>
  <c r="AD279" i="17"/>
  <c r="K436" i="15" s="1"/>
  <c r="AD280" i="17"/>
  <c r="K437" i="15" s="1"/>
  <c r="AD281" i="17"/>
  <c r="K438" i="15" s="1"/>
  <c r="AD282" i="17"/>
  <c r="K439" i="15" s="1"/>
  <c r="AD283" i="17"/>
  <c r="K440" i="15" s="1"/>
  <c r="AD284" i="17"/>
  <c r="K441" i="15" s="1"/>
  <c r="AD287" i="17"/>
  <c r="AD288"/>
  <c r="J155" i="1" s="1"/>
  <c r="AD289" i="17"/>
  <c r="J156" i="1" s="1"/>
  <c r="AD2" i="17"/>
  <c r="J13" i="1" s="1"/>
  <c r="J15"/>
  <c r="AD5" i="17"/>
  <c r="AD6"/>
  <c r="K25" i="15" s="1"/>
  <c r="AD7" i="17"/>
  <c r="AD8"/>
  <c r="AD9"/>
  <c r="AD10"/>
  <c r="K30" i="15" s="1"/>
  <c r="AD11" i="17"/>
  <c r="K32" i="15" s="1"/>
  <c r="AD12" i="17"/>
  <c r="K33" i="15" s="1"/>
  <c r="AD13" i="17"/>
  <c r="K34" i="15" s="1"/>
  <c r="AD14" i="17"/>
  <c r="K35" i="15" s="1"/>
  <c r="AD15" i="17"/>
  <c r="K37" i="15" s="1"/>
  <c r="AD16" i="17"/>
  <c r="AD17"/>
  <c r="AD18"/>
  <c r="K41" i="15" s="1"/>
  <c r="AD19" i="17"/>
  <c r="AD20"/>
  <c r="K43" i="15" s="1"/>
  <c r="AD21" i="17"/>
  <c r="AD22"/>
  <c r="K45" i="15" s="1"/>
  <c r="AD23" i="17"/>
  <c r="J25" i="1" s="1"/>
  <c r="AD24" i="17"/>
  <c r="AD28"/>
  <c r="K53" i="15" s="1"/>
  <c r="AD29" i="17"/>
  <c r="K54" i="15" s="1"/>
  <c r="AD31" i="17"/>
  <c r="K56" i="15" s="1"/>
  <c r="AD32" i="17"/>
  <c r="J29" i="1" s="1"/>
  <c r="AD33" i="17"/>
  <c r="J30" i="1" s="1"/>
  <c r="AD34" i="17"/>
  <c r="K64" i="15" s="1"/>
  <c r="AD36" i="17"/>
  <c r="AD37"/>
  <c r="AD38"/>
  <c r="AD40"/>
  <c r="K73" i="15" s="1"/>
  <c r="AD41" i="17"/>
  <c r="AD42"/>
  <c r="AD44"/>
  <c r="AD46"/>
  <c r="K81" i="15" s="1"/>
  <c r="AD47" i="17"/>
  <c r="K82" i="15" s="1"/>
  <c r="AD48" i="17"/>
  <c r="AD49"/>
  <c r="AD50"/>
  <c r="J38" i="1" s="1"/>
  <c r="AD51" i="17"/>
  <c r="AD52"/>
  <c r="K90" i="15" s="1"/>
  <c r="AD53" i="17"/>
  <c r="AD55"/>
  <c r="K94" i="15" s="1"/>
  <c r="AD57" i="17"/>
  <c r="AD62"/>
  <c r="AD67"/>
  <c r="AD69"/>
  <c r="J46" i="1" s="1"/>
  <c r="AD70" i="17"/>
  <c r="J47" i="1" s="1"/>
  <c r="AD71" i="17"/>
  <c r="J48" i="1" s="1"/>
  <c r="AD72" i="17"/>
  <c r="J50" i="1" s="1"/>
  <c r="AD73" i="17"/>
  <c r="J51" i="1" s="1"/>
  <c r="AD75" i="17"/>
  <c r="J52" i="1" s="1"/>
  <c r="AD131" i="17"/>
  <c r="AD133"/>
  <c r="K220" i="15" s="1"/>
  <c r="AD134" i="17"/>
  <c r="K221" i="15" s="1"/>
  <c r="AD135" i="17"/>
  <c r="K222" i="15" s="1"/>
  <c r="AD136" i="17"/>
  <c r="AD137"/>
  <c r="K225" i="15" s="1"/>
  <c r="AD138" i="17"/>
  <c r="K226" i="15" s="1"/>
  <c r="AD139" i="17"/>
  <c r="AD141"/>
  <c r="K229" i="15" s="1"/>
  <c r="AD146" i="17"/>
  <c r="AD151"/>
  <c r="K239" i="15" s="1"/>
  <c r="AD153" i="17"/>
  <c r="K242" i="15" s="1"/>
  <c r="AD122" i="17"/>
  <c r="J82" i="1" s="1"/>
  <c r="AD123" i="17"/>
  <c r="J83" i="1" s="1"/>
  <c r="AD124" i="17"/>
  <c r="J84" i="1" s="1"/>
  <c r="AD127" i="17"/>
  <c r="AD81"/>
  <c r="AD82"/>
  <c r="AD84"/>
  <c r="AD85"/>
  <c r="K151" i="15" s="1"/>
  <c r="AD86" i="17"/>
  <c r="AD87"/>
  <c r="AD88"/>
  <c r="K156" i="15" s="1"/>
  <c r="AD90" i="17"/>
  <c r="AD92"/>
  <c r="AD93"/>
  <c r="AD94"/>
  <c r="K164" i="15" s="1"/>
  <c r="AD95" i="17"/>
  <c r="K165" i="15" s="1"/>
  <c r="AD96" i="17"/>
  <c r="AD97"/>
  <c r="AD98"/>
  <c r="K170" i="15" s="1"/>
  <c r="AD99" i="17"/>
  <c r="AD100"/>
  <c r="AD101"/>
  <c r="AD102"/>
  <c r="J75" i="1" s="1"/>
  <c r="AD103" i="17"/>
  <c r="K177" i="15" s="1"/>
  <c r="AD104" i="17"/>
  <c r="AD105"/>
  <c r="AD106"/>
  <c r="K180" i="15" s="1"/>
  <c r="AD116" i="17"/>
  <c r="AD120"/>
  <c r="AD121"/>
  <c r="K196" i="15" s="1"/>
  <c r="AD76" i="17"/>
  <c r="J60" i="1" s="1"/>
  <c r="AD77" i="17"/>
  <c r="AD79"/>
  <c r="J62" i="1" s="1"/>
  <c r="AD80" i="17"/>
  <c r="J63" i="1" s="1"/>
  <c r="AD157" i="17"/>
  <c r="K252" i="15" s="1"/>
  <c r="AD156" i="17"/>
  <c r="J96" i="1" s="1"/>
  <c r="I116"/>
  <c r="I117"/>
  <c r="I118"/>
  <c r="J289" i="15"/>
  <c r="I121" i="1"/>
  <c r="I122"/>
  <c r="J343" i="15"/>
  <c r="I133" i="1"/>
  <c r="I136"/>
  <c r="I137"/>
  <c r="I138"/>
  <c r="I139"/>
  <c r="I140"/>
  <c r="I141"/>
  <c r="I142"/>
  <c r="I143"/>
  <c r="I144"/>
  <c r="I145"/>
  <c r="I146"/>
  <c r="I155"/>
  <c r="I156"/>
  <c r="I13"/>
  <c r="I15"/>
  <c r="J33" i="15"/>
  <c r="J34"/>
  <c r="I25" i="1"/>
  <c r="I29"/>
  <c r="I30"/>
  <c r="I38"/>
  <c r="I42"/>
  <c r="I46"/>
  <c r="I47"/>
  <c r="I48"/>
  <c r="I50"/>
  <c r="I51"/>
  <c r="I52"/>
  <c r="I91"/>
  <c r="I82"/>
  <c r="I83"/>
  <c r="I84"/>
  <c r="I75"/>
  <c r="I60"/>
  <c r="I61"/>
  <c r="I62"/>
  <c r="I63"/>
  <c r="I97"/>
  <c r="I96"/>
  <c r="G122"/>
  <c r="G136"/>
  <c r="G138"/>
  <c r="G142"/>
  <c r="G143"/>
  <c r="G145"/>
  <c r="G13"/>
  <c r="G15"/>
  <c r="G47"/>
  <c r="G48"/>
  <c r="G82"/>
  <c r="G83"/>
  <c r="G84"/>
  <c r="G75"/>
  <c r="G63"/>
  <c r="F117"/>
  <c r="F118"/>
  <c r="F121"/>
  <c r="F122"/>
  <c r="F123"/>
  <c r="F124"/>
  <c r="F13"/>
  <c r="F15"/>
  <c r="F16" s="1"/>
  <c r="F22"/>
  <c r="R75" i="17"/>
  <c r="F52" i="1" s="1"/>
  <c r="O159" i="17"/>
  <c r="E116" i="1" s="1"/>
  <c r="O160" i="17"/>
  <c r="E117" i="1" s="1"/>
  <c r="O161" i="17"/>
  <c r="E118" i="1" s="1"/>
  <c r="O162" i="17"/>
  <c r="F287" i="15" s="1"/>
  <c r="O163" i="17"/>
  <c r="O164"/>
  <c r="F289" i="15" s="1"/>
  <c r="O165" i="17"/>
  <c r="O166"/>
  <c r="F291" i="15" s="1"/>
  <c r="O167" i="17"/>
  <c r="O168"/>
  <c r="O169"/>
  <c r="F295" i="15" s="1"/>
  <c r="O170" i="17"/>
  <c r="F296" i="15" s="1"/>
  <c r="O171" i="17"/>
  <c r="F297" i="15" s="1"/>
  <c r="O172" i="17"/>
  <c r="E121" i="1" s="1"/>
  <c r="O173" i="17"/>
  <c r="F301" i="15" s="1"/>
  <c r="F300" s="1"/>
  <c r="K122" i="1" s="1"/>
  <c r="O197" i="17"/>
  <c r="F332" i="15" s="1"/>
  <c r="O198" i="17"/>
  <c r="F333" i="15" s="1"/>
  <c r="O199" i="17"/>
  <c r="F335" i="15" s="1"/>
  <c r="O200" i="17"/>
  <c r="F336" i="15" s="1"/>
  <c r="O201" i="17"/>
  <c r="F337" i="15" s="1"/>
  <c r="O202" i="17"/>
  <c r="F338" i="15" s="1"/>
  <c r="O203" i="17"/>
  <c r="F339" i="15" s="1"/>
  <c r="O206" i="17"/>
  <c r="F343" i="15" s="1"/>
  <c r="O207" i="17"/>
  <c r="F344" i="15" s="1"/>
  <c r="O208" i="17"/>
  <c r="F345" i="15" s="1"/>
  <c r="O210" i="17"/>
  <c r="F347" i="15" s="1"/>
  <c r="O211" i="17"/>
  <c r="O212"/>
  <c r="F349" i="15" s="1"/>
  <c r="O213" i="17"/>
  <c r="F350" i="15" s="1"/>
  <c r="O214" i="17"/>
  <c r="O215"/>
  <c r="F352" i="15" s="1"/>
  <c r="O216" i="17"/>
  <c r="F353" i="15" s="1"/>
  <c r="O218" i="17"/>
  <c r="E133" i="1" s="1"/>
  <c r="O219" i="17"/>
  <c r="E136" i="1" s="1"/>
  <c r="O220" i="17"/>
  <c r="O222"/>
  <c r="E138" i="1" s="1"/>
  <c r="O223" i="17"/>
  <c r="F368" i="15" s="1"/>
  <c r="F367" s="1"/>
  <c r="K139" i="1" s="1"/>
  <c r="O224" i="17"/>
  <c r="O226"/>
  <c r="E141" i="1" s="1"/>
  <c r="O227" i="17"/>
  <c r="E142" i="1" s="1"/>
  <c r="O228" i="17"/>
  <c r="E143" i="1" s="1"/>
  <c r="O229" i="17"/>
  <c r="F379" i="15" s="1"/>
  <c r="O232" i="17"/>
  <c r="E145" i="1" s="1"/>
  <c r="O233" i="17"/>
  <c r="E146" i="1" s="1"/>
  <c r="O234" i="17"/>
  <c r="F387" i="15" s="1"/>
  <c r="O238" i="17"/>
  <c r="O239"/>
  <c r="F392" i="15" s="1"/>
  <c r="O240" i="17"/>
  <c r="F393" i="15" s="1"/>
  <c r="O241" i="17"/>
  <c r="F394" i="15" s="1"/>
  <c r="O246" i="17"/>
  <c r="F399" i="15" s="1"/>
  <c r="O247" i="17"/>
  <c r="O248"/>
  <c r="F402" i="15" s="1"/>
  <c r="O249" i="17"/>
  <c r="O252"/>
  <c r="O253"/>
  <c r="O254"/>
  <c r="F409" i="15" s="1"/>
  <c r="O255" i="17"/>
  <c r="O256"/>
  <c r="O257"/>
  <c r="O258"/>
  <c r="O260"/>
  <c r="F416" i="15" s="1"/>
  <c r="O261" i="17"/>
  <c r="O267"/>
  <c r="F423" i="15" s="1"/>
  <c r="O268" i="17"/>
  <c r="F424" i="15" s="1"/>
  <c r="O269" i="17"/>
  <c r="F426" i="15" s="1"/>
  <c r="O270" i="17"/>
  <c r="F427" i="15" s="1"/>
  <c r="O271" i="17"/>
  <c r="O272"/>
  <c r="F429" i="15" s="1"/>
  <c r="O273" i="17"/>
  <c r="F430" i="15" s="1"/>
  <c r="O274" i="17"/>
  <c r="O275"/>
  <c r="F432" i="15" s="1"/>
  <c r="O276" i="17"/>
  <c r="F433" i="15" s="1"/>
  <c r="O277" i="17"/>
  <c r="F434" i="15" s="1"/>
  <c r="O278" i="17"/>
  <c r="F435" i="15" s="1"/>
  <c r="O279" i="17"/>
  <c r="F436" i="15" s="1"/>
  <c r="O280" i="17"/>
  <c r="F437" i="15" s="1"/>
  <c r="O281" i="17"/>
  <c r="F438" i="15" s="1"/>
  <c r="O282" i="17"/>
  <c r="F439" i="15" s="1"/>
  <c r="O283" i="17"/>
  <c r="O284"/>
  <c r="F441" i="15" s="1"/>
  <c r="O287" i="17"/>
  <c r="F444" i="15" s="1"/>
  <c r="O288" i="17"/>
  <c r="E155" i="1" s="1"/>
  <c r="O289" i="17"/>
  <c r="E156" i="1" s="1"/>
  <c r="O2" i="17"/>
  <c r="E13" i="1" s="1"/>
  <c r="E15"/>
  <c r="O5" i="17"/>
  <c r="F24" i="15" s="1"/>
  <c r="O6" i="17"/>
  <c r="O7"/>
  <c r="F27" i="15" s="1"/>
  <c r="O8" i="17"/>
  <c r="O9"/>
  <c r="O10"/>
  <c r="O11"/>
  <c r="F32" i="15" s="1"/>
  <c r="O12" i="17"/>
  <c r="F33" i="15" s="1"/>
  <c r="O13" i="17"/>
  <c r="F34" i="15" s="1"/>
  <c r="O14" i="17"/>
  <c r="F35" i="15" s="1"/>
  <c r="O15" i="17"/>
  <c r="F37" i="15" s="1"/>
  <c r="O16" i="17"/>
  <c r="O17"/>
  <c r="O18"/>
  <c r="O19"/>
  <c r="F42" i="15" s="1"/>
  <c r="O20" i="17"/>
  <c r="F43" i="15" s="1"/>
  <c r="O21" i="17"/>
  <c r="O22"/>
  <c r="F45" i="15" s="1"/>
  <c r="O23" i="17"/>
  <c r="E25" i="1" s="1"/>
  <c r="O24" i="17"/>
  <c r="O25"/>
  <c r="F50" i="15" s="1"/>
  <c r="O27" i="17"/>
  <c r="F52" i="15" s="1"/>
  <c r="O28" i="17"/>
  <c r="F53" i="15" s="1"/>
  <c r="O29" i="17"/>
  <c r="F54" i="15" s="1"/>
  <c r="O31" i="17"/>
  <c r="O32"/>
  <c r="E29" i="1" s="1"/>
  <c r="O33" i="17"/>
  <c r="E30" i="1" s="1"/>
  <c r="O34" i="17"/>
  <c r="O35"/>
  <c r="O36"/>
  <c r="F67" i="15" s="1"/>
  <c r="O37" i="17"/>
  <c r="O38"/>
  <c r="F70" i="15" s="1"/>
  <c r="O39" i="17"/>
  <c r="O40"/>
  <c r="F73" i="15" s="1"/>
  <c r="O41" i="17"/>
  <c r="O42"/>
  <c r="F76" i="15" s="1"/>
  <c r="O44" i="17"/>
  <c r="O46"/>
  <c r="F81" i="15" s="1"/>
  <c r="O47" i="17"/>
  <c r="F82" i="15" s="1"/>
  <c r="O48" i="17"/>
  <c r="O49"/>
  <c r="F85" i="15" s="1"/>
  <c r="O50" i="17"/>
  <c r="E38" i="1" s="1"/>
  <c r="O51" i="17"/>
  <c r="F89" i="15" s="1"/>
  <c r="O52" i="17"/>
  <c r="O53"/>
  <c r="O55"/>
  <c r="F94" i="15" s="1"/>
  <c r="O57" i="17"/>
  <c r="O62"/>
  <c r="F102" i="15" s="1"/>
  <c r="O67" i="17"/>
  <c r="O69"/>
  <c r="E46" i="1" s="1"/>
  <c r="O70" i="17"/>
  <c r="E47" i="1" s="1"/>
  <c r="O71" i="17"/>
  <c r="E48" i="1" s="1"/>
  <c r="O72" i="17"/>
  <c r="E50" i="1" s="1"/>
  <c r="O73" i="17"/>
  <c r="E51" i="1" s="1"/>
  <c r="O75" i="17"/>
  <c r="E52" i="1" s="1"/>
  <c r="O131" i="17"/>
  <c r="F218" i="15" s="1"/>
  <c r="O133" i="17"/>
  <c r="F220" i="15" s="1"/>
  <c r="O134" i="17"/>
  <c r="O135"/>
  <c r="F222" i="15" s="1"/>
  <c r="O136" i="17"/>
  <c r="O137"/>
  <c r="F225" i="15" s="1"/>
  <c r="O138" i="17"/>
  <c r="F226" i="15" s="1"/>
  <c r="O139" i="17"/>
  <c r="O141"/>
  <c r="F229" i="15" s="1"/>
  <c r="O146" i="17"/>
  <c r="O150"/>
  <c r="O151"/>
  <c r="F239" i="15" s="1"/>
  <c r="O153" i="17"/>
  <c r="O122"/>
  <c r="E82" i="1" s="1"/>
  <c r="O123" i="17"/>
  <c r="E83" i="1" s="1"/>
  <c r="O124" i="17"/>
  <c r="E84" i="1" s="1"/>
  <c r="O127" i="17"/>
  <c r="F210" i="15" s="1"/>
  <c r="O81" i="17"/>
  <c r="O82"/>
  <c r="O84"/>
  <c r="O85"/>
  <c r="F151" i="15" s="1"/>
  <c r="O86" i="17"/>
  <c r="O87"/>
  <c r="O88"/>
  <c r="F156" i="15" s="1"/>
  <c r="O90" i="17"/>
  <c r="O92"/>
  <c r="O93"/>
  <c r="F162" i="15" s="1"/>
  <c r="O94" i="17"/>
  <c r="F164" i="15" s="1"/>
  <c r="O95" i="17"/>
  <c r="F165" i="15" s="1"/>
  <c r="O96" i="17"/>
  <c r="O97"/>
  <c r="F168" i="15" s="1"/>
  <c r="O98" i="17"/>
  <c r="F170" i="15" s="1"/>
  <c r="O99" i="17"/>
  <c r="F171" i="15" s="1"/>
  <c r="O100" i="17"/>
  <c r="O101"/>
  <c r="O102"/>
  <c r="E75" i="1" s="1"/>
  <c r="O103" i="17"/>
  <c r="F177" i="15" s="1"/>
  <c r="O104" i="17"/>
  <c r="O105"/>
  <c r="F179" i="15" s="1"/>
  <c r="O106" i="17"/>
  <c r="F180" i="15" s="1"/>
  <c r="O116" i="17"/>
  <c r="F190" i="15" s="1"/>
  <c r="O120" i="17"/>
  <c r="F195" i="15" s="1"/>
  <c r="O121" i="17"/>
  <c r="F196" i="15" s="1"/>
  <c r="O77" i="17"/>
  <c r="F137" i="15" s="1"/>
  <c r="O79" i="17"/>
  <c r="E62" i="1" s="1"/>
  <c r="O80" i="17"/>
  <c r="E63" i="1" s="1"/>
  <c r="O157" i="17"/>
  <c r="O156"/>
  <c r="E96" i="1" s="1"/>
  <c r="D178" i="15"/>
  <c r="AC104" i="17"/>
  <c r="AB104"/>
  <c r="W104"/>
  <c r="V104"/>
  <c r="Q104"/>
  <c r="P104"/>
  <c r="N104"/>
  <c r="M104"/>
  <c r="AD324"/>
  <c r="AD327"/>
  <c r="AD330"/>
  <c r="AD331"/>
  <c r="I64" i="16" s="1"/>
  <c r="AD332" i="17"/>
  <c r="AD333"/>
  <c r="I66" i="16" s="1"/>
  <c r="AD334" i="17"/>
  <c r="AD335"/>
  <c r="I68" i="16" s="1"/>
  <c r="AD336" i="17"/>
  <c r="I69" i="16" s="1"/>
  <c r="AD341" i="17"/>
  <c r="I74" i="16" s="1"/>
  <c r="AD342" i="17"/>
  <c r="I76" i="16" s="1"/>
  <c r="I75" s="1"/>
  <c r="O23" i="2" s="1"/>
  <c r="AD343" i="17"/>
  <c r="I78" i="16" s="1"/>
  <c r="AD345" i="17"/>
  <c r="AD346"/>
  <c r="AD347"/>
  <c r="I82" i="16" s="1"/>
  <c r="AD348" i="17"/>
  <c r="I83" i="16" s="1"/>
  <c r="AD349" i="17"/>
  <c r="I25" i="2" s="1"/>
  <c r="AD350" i="17"/>
  <c r="AD351"/>
  <c r="I88" i="16" s="1"/>
  <c r="AD352" i="17"/>
  <c r="I89" i="16" s="1"/>
  <c r="AD322" i="17"/>
  <c r="I52" i="16" s="1"/>
  <c r="AD323" i="17"/>
  <c r="I53" i="16" s="1"/>
  <c r="AD320" i="17"/>
  <c r="I17" i="2" s="1"/>
  <c r="AD321" i="17"/>
  <c r="I50" i="16" s="1"/>
  <c r="I49" s="1"/>
  <c r="O18" i="2" s="1"/>
  <c r="AD290" i="17"/>
  <c r="I13" i="16" s="1"/>
  <c r="AD291" i="17"/>
  <c r="I14" i="16" s="1"/>
  <c r="AD292" i="17"/>
  <c r="I15" i="16" s="1"/>
  <c r="AD297" i="17"/>
  <c r="I20" i="16" s="1"/>
  <c r="AD298" i="17"/>
  <c r="AD299"/>
  <c r="I24" i="16" s="1"/>
  <c r="AD300" i="17"/>
  <c r="I25" i="16" s="1"/>
  <c r="AD315" i="17"/>
  <c r="I40" i="16" s="1"/>
  <c r="AD316" i="17"/>
  <c r="I42" i="16" s="1"/>
  <c r="AD317" i="17"/>
  <c r="AD319"/>
  <c r="I45" i="16" s="1"/>
  <c r="AD567" i="17"/>
  <c r="I353" i="16" s="1"/>
  <c r="AD568" i="17"/>
  <c r="AD569"/>
  <c r="I355" i="16" s="1"/>
  <c r="AD570" i="17"/>
  <c r="AD571"/>
  <c r="I357" i="16" s="1"/>
  <c r="AD572" i="17"/>
  <c r="AD573"/>
  <c r="I359" i="16" s="1"/>
  <c r="AD574" i="17"/>
  <c r="I361" i="16" s="1"/>
  <c r="AD575" i="17"/>
  <c r="I362" i="16" s="1"/>
  <c r="AD576" i="17"/>
  <c r="I363" i="16" s="1"/>
  <c r="AD577" i="17"/>
  <c r="I364" i="16" s="1"/>
  <c r="AD578" i="17"/>
  <c r="I366" i="16" s="1"/>
  <c r="AD579" i="17"/>
  <c r="I367" i="16" s="1"/>
  <c r="AD581" i="17"/>
  <c r="I369" i="16" s="1"/>
  <c r="AD582" i="17"/>
  <c r="I371" i="16" s="1"/>
  <c r="AD583" i="17"/>
  <c r="I372" i="16" s="1"/>
  <c r="AD584" i="17"/>
  <c r="I373" i="16" s="1"/>
  <c r="AD588" i="17"/>
  <c r="I378" i="16" s="1"/>
  <c r="I377" s="1"/>
  <c r="O79" i="2" s="1"/>
  <c r="AD589" i="17"/>
  <c r="I380" i="16" s="1"/>
  <c r="AD590" i="17"/>
  <c r="I381" i="16" s="1"/>
  <c r="AD592" i="17"/>
  <c r="I383" i="16" s="1"/>
  <c r="AD593" i="17"/>
  <c r="AD594"/>
  <c r="I385" i="16" s="1"/>
  <c r="AD595" i="17"/>
  <c r="I387" i="16" s="1"/>
  <c r="I386" s="1"/>
  <c r="O81" i="2" s="1"/>
  <c r="AD560" i="17"/>
  <c r="I344" i="16" s="1"/>
  <c r="AD561" i="17"/>
  <c r="I345" i="16" s="1"/>
  <c r="AD562" i="17"/>
  <c r="AD563"/>
  <c r="I347" i="16" s="1"/>
  <c r="AD564" i="17"/>
  <c r="I348" i="16" s="1"/>
  <c r="AD565" i="17"/>
  <c r="AD551"/>
  <c r="I334" i="16" s="1"/>
  <c r="AD552" i="17"/>
  <c r="AD553"/>
  <c r="I336" i="16" s="1"/>
  <c r="AD554" i="17"/>
  <c r="AD555"/>
  <c r="I338" i="16" s="1"/>
  <c r="AD556" i="17"/>
  <c r="I339" i="16" s="1"/>
  <c r="AD545" i="17"/>
  <c r="I326" i="16" s="1"/>
  <c r="AD546" i="17"/>
  <c r="I327" i="16" s="1"/>
  <c r="AD547" i="17"/>
  <c r="I329" i="16" s="1"/>
  <c r="AD548" i="17"/>
  <c r="I330" i="16" s="1"/>
  <c r="AD511" i="17"/>
  <c r="I287" i="16" s="1"/>
  <c r="AD512" i="17"/>
  <c r="AD513"/>
  <c r="I289" i="16" s="1"/>
  <c r="AD514" i="17"/>
  <c r="I290" i="16" s="1"/>
  <c r="AD515" i="17"/>
  <c r="I291" i="16" s="1"/>
  <c r="AD516" i="17"/>
  <c r="I292" i="16" s="1"/>
  <c r="AD517" i="17"/>
  <c r="I293" i="16" s="1"/>
  <c r="AD518" i="17"/>
  <c r="I294" i="16" s="1"/>
  <c r="AD519" i="17"/>
  <c r="I295" i="16" s="1"/>
  <c r="AD520" i="17"/>
  <c r="I296" i="16" s="1"/>
  <c r="AD521" i="17"/>
  <c r="I297" i="16" s="1"/>
  <c r="AD522" i="17"/>
  <c r="I298" i="16" s="1"/>
  <c r="AD524" i="17"/>
  <c r="I301" i="16" s="1"/>
  <c r="AD525" i="17"/>
  <c r="AD526"/>
  <c r="AD527"/>
  <c r="I304" i="16" s="1"/>
  <c r="AD528" i="17"/>
  <c r="I305" i="16" s="1"/>
  <c r="AD529" i="17"/>
  <c r="I306" i="16" s="1"/>
  <c r="AD530" i="17"/>
  <c r="I307" i="16" s="1"/>
  <c r="AD531" i="17"/>
  <c r="I308" i="16" s="1"/>
  <c r="AD532" i="17"/>
  <c r="I309" i="16" s="1"/>
  <c r="AD533" i="17"/>
  <c r="AD541"/>
  <c r="AD542"/>
  <c r="I320" i="16" s="1"/>
  <c r="AD543" i="17"/>
  <c r="I321" i="16" s="1"/>
  <c r="AD544" i="17"/>
  <c r="I68" i="2" s="1"/>
  <c r="AD490" i="17"/>
  <c r="I261" i="16" s="1"/>
  <c r="AD491" i="17"/>
  <c r="I262" i="16" s="1"/>
  <c r="AD492" i="17"/>
  <c r="I263" i="16" s="1"/>
  <c r="AD496" i="17"/>
  <c r="AD497"/>
  <c r="I268" i="16" s="1"/>
  <c r="AD498" i="17"/>
  <c r="I270" i="16" s="1"/>
  <c r="AD499" i="17"/>
  <c r="I271" i="16" s="1"/>
  <c r="AD501" i="17"/>
  <c r="I273" i="16" s="1"/>
  <c r="AD502" i="17"/>
  <c r="I274" i="16" s="1"/>
  <c r="AD503" i="17"/>
  <c r="AD504"/>
  <c r="I278" i="16" s="1"/>
  <c r="AD505" i="17"/>
  <c r="AD507"/>
  <c r="I281" i="16" s="1"/>
  <c r="AD508" i="17"/>
  <c r="I282" i="16" s="1"/>
  <c r="AD509" i="17"/>
  <c r="I283" i="16" s="1"/>
  <c r="AD510" i="17"/>
  <c r="AD484"/>
  <c r="I251" i="16" s="1"/>
  <c r="AD487" i="17"/>
  <c r="I57" i="2" s="1"/>
  <c r="AD488" i="17"/>
  <c r="I257" i="16" s="1"/>
  <c r="AD489" i="17"/>
  <c r="AD409"/>
  <c r="I165" i="16" s="1"/>
  <c r="AD410" i="17"/>
  <c r="I166" i="16" s="1"/>
  <c r="AD411" i="17"/>
  <c r="I167" i="16" s="1"/>
  <c r="AD412" i="17"/>
  <c r="I168" i="16" s="1"/>
  <c r="AD413" i="17"/>
  <c r="I169" i="16" s="1"/>
  <c r="AD414" i="17"/>
  <c r="I170" i="16" s="1"/>
  <c r="AD417" i="17"/>
  <c r="I173" i="16" s="1"/>
  <c r="AD420" i="17"/>
  <c r="I177" i="16" s="1"/>
  <c r="AD423" i="17"/>
  <c r="AD424"/>
  <c r="I182" i="16" s="1"/>
  <c r="AD425" i="17"/>
  <c r="I183" i="16" s="1"/>
  <c r="AD427" i="17"/>
  <c r="AD428"/>
  <c r="I187" i="16" s="1"/>
  <c r="AD429" i="17"/>
  <c r="AD430"/>
  <c r="I189" i="16" s="1"/>
  <c r="AD431" i="17"/>
  <c r="AD432"/>
  <c r="I192" i="16" s="1"/>
  <c r="AD433" i="17"/>
  <c r="I193" i="16" s="1"/>
  <c r="AD434" i="17"/>
  <c r="I194" i="16" s="1"/>
  <c r="AD435" i="17"/>
  <c r="I195" i="16" s="1"/>
  <c r="AD436" i="17"/>
  <c r="I196" i="16" s="1"/>
  <c r="AD437" i="17"/>
  <c r="I197" i="16" s="1"/>
  <c r="AD438" i="17"/>
  <c r="I198" i="16" s="1"/>
  <c r="AD439" i="17"/>
  <c r="I199" i="16" s="1"/>
  <c r="AD442" i="17"/>
  <c r="I203" i="16" s="1"/>
  <c r="AD443" i="17"/>
  <c r="I204" i="16" s="1"/>
  <c r="AD444" i="17"/>
  <c r="I205" i="16" s="1"/>
  <c r="AD445" i="17"/>
  <c r="AD446"/>
  <c r="I208" i="16" s="1"/>
  <c r="AD447" i="17"/>
  <c r="I209" i="16" s="1"/>
  <c r="AD448" i="17"/>
  <c r="I210" i="16" s="1"/>
  <c r="AD449" i="17"/>
  <c r="AD450"/>
  <c r="AD451"/>
  <c r="I213" i="16" s="1"/>
  <c r="AD452" i="17"/>
  <c r="I214" i="16" s="1"/>
  <c r="AD453" i="17"/>
  <c r="I215" i="16" s="1"/>
  <c r="AD454" i="17"/>
  <c r="AD462"/>
  <c r="I224" i="16" s="1"/>
  <c r="AD463" i="17"/>
  <c r="I226" i="16" s="1"/>
  <c r="AD464" i="17"/>
  <c r="I227" i="16" s="1"/>
  <c r="AD465" i="17"/>
  <c r="AD466"/>
  <c r="I230" i="16" s="1"/>
  <c r="AD467" i="17"/>
  <c r="I231" i="16" s="1"/>
  <c r="AD468" i="17"/>
  <c r="AD469"/>
  <c r="I233" i="16" s="1"/>
  <c r="AD471" i="17"/>
  <c r="AD472"/>
  <c r="I237" i="16" s="1"/>
  <c r="AD473" i="17"/>
  <c r="AD474"/>
  <c r="I239" i="16" s="1"/>
  <c r="AD475" i="17"/>
  <c r="I240" i="16" s="1"/>
  <c r="AD476" i="17"/>
  <c r="I241" i="16" s="1"/>
  <c r="AD477" i="17"/>
  <c r="I242" i="16" s="1"/>
  <c r="AD478" i="17"/>
  <c r="I243" i="16" s="1"/>
  <c r="AD479" i="17"/>
  <c r="I244" i="16" s="1"/>
  <c r="AD480" i="17"/>
  <c r="I245" i="16" s="1"/>
  <c r="AD482" i="17"/>
  <c r="I247" i="16" s="1"/>
  <c r="AD367" i="17"/>
  <c r="I119" i="16" s="1"/>
  <c r="AD368" i="17"/>
  <c r="I120" i="16" s="1"/>
  <c r="AD369" i="17"/>
  <c r="I121" i="16" s="1"/>
  <c r="AD371" i="17"/>
  <c r="AD372"/>
  <c r="AD373"/>
  <c r="I126" i="16" s="1"/>
  <c r="AD375" i="17"/>
  <c r="I128" i="16" s="1"/>
  <c r="AD376" i="17"/>
  <c r="I129" i="16" s="1"/>
  <c r="AD377" i="17"/>
  <c r="I130" i="16" s="1"/>
  <c r="AD378" i="17"/>
  <c r="I131" i="16" s="1"/>
  <c r="AD379" i="17"/>
  <c r="I132" i="16" s="1"/>
  <c r="AD380" i="17"/>
  <c r="AD381"/>
  <c r="I134" i="16" s="1"/>
  <c r="AD382" i="17"/>
  <c r="I135" i="16" s="1"/>
  <c r="AD383" i="17"/>
  <c r="I136" i="16" s="1"/>
  <c r="AD384" i="17"/>
  <c r="I137" i="16" s="1"/>
  <c r="AD386" i="17"/>
  <c r="I139" i="16" s="1"/>
  <c r="AD596" i="17"/>
  <c r="I398" i="16" s="1"/>
  <c r="I397" s="1"/>
  <c r="AD597" i="17"/>
  <c r="I92" i="2" s="1"/>
  <c r="AD602" i="17"/>
  <c r="AD603"/>
  <c r="I99" i="2" s="1"/>
  <c r="AD604" i="17"/>
  <c r="I415" i="16" s="1"/>
  <c r="AD605" i="17"/>
  <c r="I416" i="16" s="1"/>
  <c r="AD606" i="17"/>
  <c r="I417" i="16" s="1"/>
  <c r="AD607" i="17"/>
  <c r="I105" i="2" s="1"/>
  <c r="AD608" i="17"/>
  <c r="I425" i="16" s="1"/>
  <c r="I424" s="1"/>
  <c r="AD609" i="17"/>
  <c r="I108" i="2" s="1"/>
  <c r="AD610" i="17"/>
  <c r="I430" i="16" s="1"/>
  <c r="I429" s="1"/>
  <c r="O109" i="2" s="1"/>
  <c r="AD611" i="17"/>
  <c r="AD612"/>
  <c r="I437" i="16" s="1"/>
  <c r="AD613" i="17"/>
  <c r="I439" i="16" s="1"/>
  <c r="I438" s="1"/>
  <c r="O115" i="2" s="1"/>
  <c r="AD614" i="17"/>
  <c r="I441" i="16" s="1"/>
  <c r="AD615" i="17"/>
  <c r="I442" i="16" s="1"/>
  <c r="AD616" i="17"/>
  <c r="I443" i="16" s="1"/>
  <c r="AD617" i="17"/>
  <c r="I444" i="16" s="1"/>
  <c r="AD618" i="17"/>
  <c r="I447" i="16" s="1"/>
  <c r="I446" s="1"/>
  <c r="AD619" i="17"/>
  <c r="I449" i="16" s="1"/>
  <c r="AD620" i="17"/>
  <c r="I450" i="16" s="1"/>
  <c r="AD621" i="17"/>
  <c r="I457" i="16" s="1"/>
  <c r="AD622" i="17"/>
  <c r="I458" i="16" s="1"/>
  <c r="AD624" i="17"/>
  <c r="I461" i="16" s="1"/>
  <c r="I460" s="1"/>
  <c r="O126" i="2" s="1"/>
  <c r="AD3" i="17"/>
  <c r="J14" i="1" s="1"/>
  <c r="AD4" i="17"/>
  <c r="K18" i="15" s="1"/>
  <c r="K17" s="1"/>
  <c r="P15" i="1" s="1"/>
  <c r="I14"/>
  <c r="H301" i="15"/>
  <c r="H300" s="1"/>
  <c r="M122" i="1" s="1"/>
  <c r="H333" i="15"/>
  <c r="H430"/>
  <c r="H35"/>
  <c r="F163" i="1"/>
  <c r="F164"/>
  <c r="E28" i="2"/>
  <c r="E29"/>
  <c r="E30"/>
  <c r="E31"/>
  <c r="E32"/>
  <c r="E33"/>
  <c r="E23"/>
  <c r="E25"/>
  <c r="E19"/>
  <c r="E17"/>
  <c r="E12"/>
  <c r="E13"/>
  <c r="E14"/>
  <c r="E77"/>
  <c r="E65"/>
  <c r="E62"/>
  <c r="E58"/>
  <c r="E44"/>
  <c r="E53"/>
  <c r="E116"/>
  <c r="F441" i="16"/>
  <c r="F443"/>
  <c r="H441"/>
  <c r="H443"/>
  <c r="O139" i="2"/>
  <c r="O138"/>
  <c r="O137"/>
  <c r="O136"/>
  <c r="O135"/>
  <c r="O134"/>
  <c r="N139"/>
  <c r="H61" i="16"/>
  <c r="H65"/>
  <c r="H69"/>
  <c r="H15"/>
  <c r="N138" i="2"/>
  <c r="N137"/>
  <c r="N136"/>
  <c r="N135"/>
  <c r="N134"/>
  <c r="M139"/>
  <c r="M138"/>
  <c r="M137"/>
  <c r="M136"/>
  <c r="M135"/>
  <c r="M134"/>
  <c r="L139"/>
  <c r="F118"/>
  <c r="L138"/>
  <c r="L137"/>
  <c r="L136"/>
  <c r="L135"/>
  <c r="L134"/>
  <c r="J139"/>
  <c r="O324" i="17"/>
  <c r="O327"/>
  <c r="D60" i="16" s="1"/>
  <c r="O330" i="17"/>
  <c r="O331"/>
  <c r="D64" i="16" s="1"/>
  <c r="O332" i="17"/>
  <c r="O333"/>
  <c r="D66" i="16" s="1"/>
  <c r="O334" i="17"/>
  <c r="O335"/>
  <c r="D68" i="16" s="1"/>
  <c r="O336" i="17"/>
  <c r="D69" i="16" s="1"/>
  <c r="O341" i="17"/>
  <c r="D74" i="16" s="1"/>
  <c r="O342" i="17"/>
  <c r="D76" i="16" s="1"/>
  <c r="D75" s="1"/>
  <c r="J23" i="2" s="1"/>
  <c r="O343" i="17"/>
  <c r="D78" i="16" s="1"/>
  <c r="O345" i="17"/>
  <c r="D80" i="16" s="1"/>
  <c r="O346" i="17"/>
  <c r="D81" i="16" s="1"/>
  <c r="O347" i="17"/>
  <c r="D82" i="16" s="1"/>
  <c r="O348" i="17"/>
  <c r="O349"/>
  <c r="D25" i="2" s="1"/>
  <c r="O350" i="17"/>
  <c r="D87" i="16" s="1"/>
  <c r="O351" i="17"/>
  <c r="D88" i="16" s="1"/>
  <c r="O352" i="17"/>
  <c r="D89" i="16" s="1"/>
  <c r="O357" i="17"/>
  <c r="D94" i="16" s="1"/>
  <c r="O322" i="17"/>
  <c r="D52" i="16" s="1"/>
  <c r="O323" i="17"/>
  <c r="D53" i="16" s="1"/>
  <c r="O320" i="17"/>
  <c r="D48" i="16" s="1"/>
  <c r="D47" s="1"/>
  <c r="O321" i="17"/>
  <c r="D18" i="2" s="1"/>
  <c r="O290" i="17"/>
  <c r="D13" i="16" s="1"/>
  <c r="O291" i="17"/>
  <c r="D14" i="16" s="1"/>
  <c r="O292" i="17"/>
  <c r="D15" i="16" s="1"/>
  <c r="O297" i="17"/>
  <c r="D20" i="16" s="1"/>
  <c r="O298" i="17"/>
  <c r="D22" i="16" s="1"/>
  <c r="D21" s="1"/>
  <c r="O299" i="17"/>
  <c r="D24" i="16" s="1"/>
  <c r="O300" i="17"/>
  <c r="D25" i="16" s="1"/>
  <c r="O315" i="17"/>
  <c r="D40" i="16" s="1"/>
  <c r="O316" i="17"/>
  <c r="D42" i="16" s="1"/>
  <c r="O317" i="17"/>
  <c r="D43" i="16" s="1"/>
  <c r="O319" i="17"/>
  <c r="D45" i="16" s="1"/>
  <c r="O567" i="17"/>
  <c r="O568"/>
  <c r="D354" i="16" s="1"/>
  <c r="O569" i="17"/>
  <c r="D355" i="16" s="1"/>
  <c r="O570" i="17"/>
  <c r="O571"/>
  <c r="D357" i="16" s="1"/>
  <c r="O572" i="17"/>
  <c r="D358" i="16" s="1"/>
  <c r="O573" i="17"/>
  <c r="D359" i="16" s="1"/>
  <c r="O574" i="17"/>
  <c r="D361" i="16" s="1"/>
  <c r="O575" i="17"/>
  <c r="D362" i="16" s="1"/>
  <c r="O576" i="17"/>
  <c r="D363" i="16" s="1"/>
  <c r="O577" i="17"/>
  <c r="D364" i="16" s="1"/>
  <c r="O578" i="17"/>
  <c r="D366" i="16" s="1"/>
  <c r="O579" i="17"/>
  <c r="O581"/>
  <c r="D369" i="16" s="1"/>
  <c r="O582" i="17"/>
  <c r="D371" i="16" s="1"/>
  <c r="O583" i="17"/>
  <c r="D372" i="16" s="1"/>
  <c r="O584" i="17"/>
  <c r="D373" i="16" s="1"/>
  <c r="O588" i="17"/>
  <c r="D79" i="2" s="1"/>
  <c r="O589" i="17"/>
  <c r="D380" i="16" s="1"/>
  <c r="O590" i="17"/>
  <c r="D381" i="16" s="1"/>
  <c r="O591" i="17"/>
  <c r="D382" i="16" s="1"/>
  <c r="O592" i="17"/>
  <c r="D383" i="16" s="1"/>
  <c r="O593" i="17"/>
  <c r="D384" i="16" s="1"/>
  <c r="O594" i="17"/>
  <c r="D385" i="16" s="1"/>
  <c r="O595" i="17"/>
  <c r="D387" i="16" s="1"/>
  <c r="D386" s="1"/>
  <c r="J81" i="2" s="1"/>
  <c r="O560" i="17"/>
  <c r="D344" i="16" s="1"/>
  <c r="O561" i="17"/>
  <c r="D345" i="16" s="1"/>
  <c r="O562" i="17"/>
  <c r="D346" i="16" s="1"/>
  <c r="O563" i="17"/>
  <c r="D347" i="16" s="1"/>
  <c r="O564" i="17"/>
  <c r="D348" i="16" s="1"/>
  <c r="O565" i="17"/>
  <c r="D349" i="16" s="1"/>
  <c r="O551" i="17"/>
  <c r="D334" i="16" s="1"/>
  <c r="O552" i="17"/>
  <c r="O553"/>
  <c r="D336" i="16" s="1"/>
  <c r="O554" i="17"/>
  <c r="O555"/>
  <c r="D338" i="16" s="1"/>
  <c r="O556" i="17"/>
  <c r="D339" i="16" s="1"/>
  <c r="O545" i="17"/>
  <c r="D326" i="16" s="1"/>
  <c r="O546" i="17"/>
  <c r="D327" i="16" s="1"/>
  <c r="O547" i="17"/>
  <c r="D329" i="16" s="1"/>
  <c r="O548" i="17"/>
  <c r="D330" i="16" s="1"/>
  <c r="O511" i="17"/>
  <c r="D287" i="16" s="1"/>
  <c r="O512" i="17"/>
  <c r="D288" i="16" s="1"/>
  <c r="O513" i="17"/>
  <c r="D289" i="16" s="1"/>
  <c r="O514" i="17"/>
  <c r="D290" i="16" s="1"/>
  <c r="O515" i="17"/>
  <c r="D291" i="16" s="1"/>
  <c r="O516" i="17"/>
  <c r="D292" i="16" s="1"/>
  <c r="O517" i="17"/>
  <c r="D293" i="16" s="1"/>
  <c r="O518" i="17"/>
  <c r="D294" i="16" s="1"/>
  <c r="O519" i="17"/>
  <c r="D295" i="16" s="1"/>
  <c r="O520" i="17"/>
  <c r="D296" i="16" s="1"/>
  <c r="O521" i="17"/>
  <c r="D297" i="16" s="1"/>
  <c r="O522" i="17"/>
  <c r="D298" i="16" s="1"/>
  <c r="O524" i="17"/>
  <c r="D301" i="16" s="1"/>
  <c r="O525" i="17"/>
  <c r="O526"/>
  <c r="D303" i="16" s="1"/>
  <c r="O527" i="17"/>
  <c r="D304" i="16" s="1"/>
  <c r="O528" i="17"/>
  <c r="D305" i="16" s="1"/>
  <c r="O529" i="17"/>
  <c r="D306" i="16" s="1"/>
  <c r="O530" i="17"/>
  <c r="D307" i="16" s="1"/>
  <c r="O531" i="17"/>
  <c r="D308" i="16" s="1"/>
  <c r="O532" i="17"/>
  <c r="D309" i="16" s="1"/>
  <c r="O533" i="17"/>
  <c r="D310" i="16" s="1"/>
  <c r="O541" i="17"/>
  <c r="D319" i="16" s="1"/>
  <c r="O542" i="17"/>
  <c r="D320" i="16" s="1"/>
  <c r="O543" i="17"/>
  <c r="D321" i="16" s="1"/>
  <c r="O544" i="17"/>
  <c r="D323" i="16" s="1"/>
  <c r="D322" s="1"/>
  <c r="J68" i="2" s="1"/>
  <c r="O490" i="17"/>
  <c r="D261" i="16" s="1"/>
  <c r="O491" i="17"/>
  <c r="D262" i="16" s="1"/>
  <c r="O492" i="17"/>
  <c r="D263" i="16" s="1"/>
  <c r="O496" i="17"/>
  <c r="D267" i="16" s="1"/>
  <c r="O497" i="17"/>
  <c r="D268" i="16" s="1"/>
  <c r="O498" i="17"/>
  <c r="D270" i="16" s="1"/>
  <c r="O499" i="17"/>
  <c r="D271" i="16" s="1"/>
  <c r="O501" i="17"/>
  <c r="D273" i="16" s="1"/>
  <c r="O502" i="17"/>
  <c r="D274" i="16" s="1"/>
  <c r="O503" i="17"/>
  <c r="O504"/>
  <c r="D278" i="16" s="1"/>
  <c r="O505" i="17"/>
  <c r="O507"/>
  <c r="D281" i="16" s="1"/>
  <c r="O508" i="17"/>
  <c r="D282" i="16" s="1"/>
  <c r="O509" i="17"/>
  <c r="D283" i="16" s="1"/>
  <c r="O510" i="17"/>
  <c r="D284" i="16" s="1"/>
  <c r="O484" i="17"/>
  <c r="D251" i="16" s="1"/>
  <c r="O487" i="17"/>
  <c r="D255" i="16" s="1"/>
  <c r="D254" s="1"/>
  <c r="J57" i="2" s="1"/>
  <c r="O488" i="17"/>
  <c r="D257" i="16" s="1"/>
  <c r="O489" i="17"/>
  <c r="D258" i="16" s="1"/>
  <c r="O409" i="17"/>
  <c r="D165" i="16" s="1"/>
  <c r="O410" i="17"/>
  <c r="D166" i="16" s="1"/>
  <c r="O411" i="17"/>
  <c r="D167" i="16" s="1"/>
  <c r="O412" i="17"/>
  <c r="D168" i="16" s="1"/>
  <c r="O413" i="17"/>
  <c r="D169" i="16" s="1"/>
  <c r="O414" i="17"/>
  <c r="D170" i="16" s="1"/>
  <c r="O417" i="17"/>
  <c r="D173" i="16" s="1"/>
  <c r="O420" i="17"/>
  <c r="D177" i="16" s="1"/>
  <c r="O421" i="17"/>
  <c r="D178" i="16" s="1"/>
  <c r="O423" i="17"/>
  <c r="O424"/>
  <c r="D182" i="16" s="1"/>
  <c r="O425" i="17"/>
  <c r="D183" i="16" s="1"/>
  <c r="O427" i="17"/>
  <c r="O428"/>
  <c r="D187" i="16" s="1"/>
  <c r="O429" i="17"/>
  <c r="D188" i="16" s="1"/>
  <c r="O430" i="17"/>
  <c r="D189" i="16" s="1"/>
  <c r="O431" i="17"/>
  <c r="D190" i="16" s="1"/>
  <c r="O432" i="17"/>
  <c r="D192" i="16" s="1"/>
  <c r="O433" i="17"/>
  <c r="D193" i="16" s="1"/>
  <c r="O434" i="17"/>
  <c r="D194" i="16" s="1"/>
  <c r="O435" i="17"/>
  <c r="D195" i="16" s="1"/>
  <c r="O436" i="17"/>
  <c r="D196" i="16" s="1"/>
  <c r="O437" i="17"/>
  <c r="D197" i="16" s="1"/>
  <c r="O438" i="17"/>
  <c r="O439"/>
  <c r="D199" i="16" s="1"/>
  <c r="O442" i="17"/>
  <c r="D203" i="16" s="1"/>
  <c r="O443" i="17"/>
  <c r="D204" i="16" s="1"/>
  <c r="O444" i="17"/>
  <c r="D205" i="16" s="1"/>
  <c r="O445" i="17"/>
  <c r="O446"/>
  <c r="D208" i="16" s="1"/>
  <c r="O447" i="17"/>
  <c r="D209" i="16" s="1"/>
  <c r="O448" i="17"/>
  <c r="O449"/>
  <c r="D211" i="16" s="1"/>
  <c r="O450" i="17"/>
  <c r="O451"/>
  <c r="D213" i="16" s="1"/>
  <c r="O452" i="17"/>
  <c r="O453"/>
  <c r="D215" i="16" s="1"/>
  <c r="O454" i="17"/>
  <c r="O462"/>
  <c r="D224" i="16" s="1"/>
  <c r="O463" i="17"/>
  <c r="D226" i="16" s="1"/>
  <c r="O464" i="17"/>
  <c r="D227" i="16" s="1"/>
  <c r="O465" i="17"/>
  <c r="D229" i="16" s="1"/>
  <c r="O466" i="17"/>
  <c r="D230" i="16" s="1"/>
  <c r="O467" i="17"/>
  <c r="D231" i="16" s="1"/>
  <c r="O468" i="17"/>
  <c r="O469"/>
  <c r="D233" i="16" s="1"/>
  <c r="O471" i="17"/>
  <c r="D236" i="16" s="1"/>
  <c r="O472" i="17"/>
  <c r="D237" i="16" s="1"/>
  <c r="O473" i="17"/>
  <c r="O474"/>
  <c r="D239" i="16" s="1"/>
  <c r="O475" i="17"/>
  <c r="D240" i="16" s="1"/>
  <c r="O476" i="17"/>
  <c r="D241" i="16" s="1"/>
  <c r="O477" i="17"/>
  <c r="D242" i="16" s="1"/>
  <c r="O478" i="17"/>
  <c r="D243" i="16" s="1"/>
  <c r="O479" i="17"/>
  <c r="D244" i="16" s="1"/>
  <c r="O480" i="17"/>
  <c r="D245" i="16" s="1"/>
  <c r="O482" i="17"/>
  <c r="D247" i="16" s="1"/>
  <c r="O367" i="17"/>
  <c r="D119" i="16" s="1"/>
  <c r="O368" i="17"/>
  <c r="D120" i="16" s="1"/>
  <c r="O369" i="17"/>
  <c r="O371"/>
  <c r="D123" i="16" s="1"/>
  <c r="O372" i="17"/>
  <c r="O373"/>
  <c r="D126" i="16" s="1"/>
  <c r="O375" i="17"/>
  <c r="O376"/>
  <c r="D129" i="16" s="1"/>
  <c r="O377" i="17"/>
  <c r="D130" i="16" s="1"/>
  <c r="O378" i="17"/>
  <c r="D131" i="16" s="1"/>
  <c r="O379" i="17"/>
  <c r="D132" i="16" s="1"/>
  <c r="O380" i="17"/>
  <c r="O381"/>
  <c r="D134" i="16" s="1"/>
  <c r="O382" i="17"/>
  <c r="D135" i="16" s="1"/>
  <c r="O383" i="17"/>
  <c r="O384"/>
  <c r="D137" i="16" s="1"/>
  <c r="O386" i="17"/>
  <c r="D139" i="16" s="1"/>
  <c r="O596" i="17"/>
  <c r="D398" i="16" s="1"/>
  <c r="D397" s="1"/>
  <c r="J91" i="2" s="1"/>
  <c r="O597" i="17"/>
  <c r="D92" i="2" s="1"/>
  <c r="O602" i="17"/>
  <c r="D98" i="2" s="1"/>
  <c r="O603" i="17"/>
  <c r="D413" i="16" s="1"/>
  <c r="D412" s="1"/>
  <c r="O604" i="17"/>
  <c r="D415" i="16" s="1"/>
  <c r="O605" i="17"/>
  <c r="D416" i="16" s="1"/>
  <c r="O606" i="17"/>
  <c r="D417" i="16" s="1"/>
  <c r="O607" i="17"/>
  <c r="D423" i="16" s="1"/>
  <c r="D422" s="1"/>
  <c r="J105" i="2" s="1"/>
  <c r="O608" i="17"/>
  <c r="D106" i="2" s="1"/>
  <c r="O609" i="17"/>
  <c r="D108" i="2" s="1"/>
  <c r="O610" i="17"/>
  <c r="D430" i="16" s="1"/>
  <c r="D429" s="1"/>
  <c r="J109" i="2" s="1"/>
  <c r="O611" i="17"/>
  <c r="O612"/>
  <c r="D437" i="16" s="1"/>
  <c r="O613" i="17"/>
  <c r="D115" i="2" s="1"/>
  <c r="O614" i="17"/>
  <c r="D441" i="16" s="1"/>
  <c r="O615" i="17"/>
  <c r="D442" i="16" s="1"/>
  <c r="O616" i="17"/>
  <c r="D443" i="16" s="1"/>
  <c r="O617" i="17"/>
  <c r="D444" i="16" s="1"/>
  <c r="O618" i="17"/>
  <c r="D118" i="2" s="1"/>
  <c r="O619" i="17"/>
  <c r="D449" i="16" s="1"/>
  <c r="O620" i="17"/>
  <c r="D450" i="16" s="1"/>
  <c r="O621" i="17"/>
  <c r="O622"/>
  <c r="D458" i="16" s="1"/>
  <c r="O624" i="17"/>
  <c r="D461" i="16" s="1"/>
  <c r="D460" s="1"/>
  <c r="J126" i="2" s="1"/>
  <c r="J138"/>
  <c r="J137"/>
  <c r="J136"/>
  <c r="J135"/>
  <c r="J134"/>
  <c r="K139"/>
  <c r="K138"/>
  <c r="K137"/>
  <c r="K136"/>
  <c r="K135"/>
  <c r="K134"/>
  <c r="O3" i="17"/>
  <c r="O4"/>
  <c r="F18" i="15" s="1"/>
  <c r="F17" s="1"/>
  <c r="K15" i="1" s="1"/>
  <c r="AD642" i="17"/>
  <c r="AD643"/>
  <c r="K472" i="15" s="1"/>
  <c r="AD640" i="17"/>
  <c r="K468" i="15" s="1"/>
  <c r="AD638" i="17"/>
  <c r="K465" i="15" s="1"/>
  <c r="AD639" i="17"/>
  <c r="K466" i="15" s="1"/>
  <c r="J465"/>
  <c r="J466"/>
  <c r="AD637" i="17"/>
  <c r="K463" i="15" s="1"/>
  <c r="K462" s="1"/>
  <c r="P164" i="1" s="1"/>
  <c r="AD635" i="17"/>
  <c r="K460" i="15" s="1"/>
  <c r="AD636" i="17"/>
  <c r="K461" i="15" s="1"/>
  <c r="J461"/>
  <c r="H461"/>
  <c r="AD632" i="17"/>
  <c r="K271" i="15" s="1"/>
  <c r="AD633" i="17"/>
  <c r="K272" i="15" s="1"/>
  <c r="J272"/>
  <c r="AD631" i="17"/>
  <c r="J107" i="1" s="1"/>
  <c r="J269" i="15"/>
  <c r="J268" s="1"/>
  <c r="O107" i="1" s="1"/>
  <c r="AD629" i="17"/>
  <c r="K266" i="15" s="1"/>
  <c r="AD630" i="17"/>
  <c r="K267" i="15" s="1"/>
  <c r="AD628" i="17"/>
  <c r="J105" i="1" s="1"/>
  <c r="AD626" i="17"/>
  <c r="AD627"/>
  <c r="K262" i="15" s="1"/>
  <c r="J262"/>
  <c r="O642" i="17"/>
  <c r="F471" i="15" s="1"/>
  <c r="O643" i="17"/>
  <c r="F472" i="15" s="1"/>
  <c r="O640" i="17"/>
  <c r="F468" i="15" s="1"/>
  <c r="O638" i="17"/>
  <c r="F465" i="15" s="1"/>
  <c r="O639" i="17"/>
  <c r="F466" i="15" s="1"/>
  <c r="O637" i="17"/>
  <c r="F463" i="15" s="1"/>
  <c r="F462" s="1"/>
  <c r="K164" i="1" s="1"/>
  <c r="O635" i="17"/>
  <c r="O636"/>
  <c r="F461" i="15" s="1"/>
  <c r="O632" i="17"/>
  <c r="F271" i="15" s="1"/>
  <c r="O633" i="17"/>
  <c r="F272" i="15" s="1"/>
  <c r="O631" i="17"/>
  <c r="F269" i="15" s="1"/>
  <c r="F268" s="1"/>
  <c r="K107" i="1" s="1"/>
  <c r="O629" i="17"/>
  <c r="F266" i="15" s="1"/>
  <c r="O630" i="17"/>
  <c r="F267" i="15" s="1"/>
  <c r="O628" i="17"/>
  <c r="F264" i="15" s="1"/>
  <c r="F263" s="1"/>
  <c r="K105" i="1" s="1"/>
  <c r="O626" i="17"/>
  <c r="O627"/>
  <c r="F262" i="15" s="1"/>
  <c r="F29" i="2"/>
  <c r="F31"/>
  <c r="F17"/>
  <c r="F92"/>
  <c r="H28"/>
  <c r="H30"/>
  <c r="H31"/>
  <c r="H32"/>
  <c r="C126" i="15"/>
  <c r="AD691" i="17"/>
  <c r="AC691"/>
  <c r="AB691"/>
  <c r="AD690"/>
  <c r="AC690"/>
  <c r="AB690"/>
  <c r="AD689"/>
  <c r="AC689"/>
  <c r="AB689"/>
  <c r="AD688"/>
  <c r="AC688"/>
  <c r="AB688"/>
  <c r="AD687"/>
  <c r="AC687"/>
  <c r="AB687"/>
  <c r="AD686"/>
  <c r="AC686"/>
  <c r="AB686"/>
  <c r="AD685"/>
  <c r="AC685"/>
  <c r="AB685"/>
  <c r="AD684"/>
  <c r="AC684"/>
  <c r="AB684"/>
  <c r="AD683"/>
  <c r="AC683"/>
  <c r="AB683"/>
  <c r="AD682"/>
  <c r="AC682"/>
  <c r="AB682"/>
  <c r="AD681"/>
  <c r="AC681"/>
  <c r="AB681"/>
  <c r="AD680"/>
  <c r="AC680"/>
  <c r="AB680"/>
  <c r="AD679"/>
  <c r="AC679"/>
  <c r="AB679"/>
  <c r="AD678"/>
  <c r="AC678"/>
  <c r="AB678"/>
  <c r="AD677"/>
  <c r="AC677"/>
  <c r="AB677"/>
  <c r="AD676"/>
  <c r="AC676"/>
  <c r="AB676"/>
  <c r="AD675"/>
  <c r="AC675"/>
  <c r="AB675"/>
  <c r="AD674"/>
  <c r="AC674"/>
  <c r="AB674"/>
  <c r="AD673"/>
  <c r="AC673"/>
  <c r="AB673"/>
  <c r="AD672"/>
  <c r="AC672"/>
  <c r="AB672"/>
  <c r="AD671"/>
  <c r="AC671"/>
  <c r="AB671"/>
  <c r="AD670"/>
  <c r="AC670"/>
  <c r="AB670"/>
  <c r="AD669"/>
  <c r="AC669"/>
  <c r="AB669"/>
  <c r="AD668"/>
  <c r="AC668"/>
  <c r="AB668"/>
  <c r="AD667"/>
  <c r="AC667"/>
  <c r="AB667"/>
  <c r="AD666"/>
  <c r="AC666"/>
  <c r="AB666"/>
  <c r="AD665"/>
  <c r="AC665"/>
  <c r="AB665"/>
  <c r="AD664"/>
  <c r="AC664"/>
  <c r="AB664"/>
  <c r="AD663"/>
  <c r="AC663"/>
  <c r="AB663"/>
  <c r="AD662"/>
  <c r="AC662"/>
  <c r="AB662"/>
  <c r="AD661"/>
  <c r="AC661"/>
  <c r="AB661"/>
  <c r="AD660"/>
  <c r="AC660"/>
  <c r="AB660"/>
  <c r="AD659"/>
  <c r="AC659"/>
  <c r="AB659"/>
  <c r="AD658"/>
  <c r="AC658"/>
  <c r="AB658"/>
  <c r="AD657"/>
  <c r="AC657"/>
  <c r="AB657"/>
  <c r="AD656"/>
  <c r="AC656"/>
  <c r="AB656"/>
  <c r="AD655"/>
  <c r="AC655"/>
  <c r="AB655"/>
  <c r="AD654"/>
  <c r="AC654"/>
  <c r="AB654"/>
  <c r="AD653"/>
  <c r="AC653"/>
  <c r="AB653"/>
  <c r="AD652"/>
  <c r="AC652"/>
  <c r="AB652"/>
  <c r="AD651"/>
  <c r="AC651"/>
  <c r="AB651"/>
  <c r="AD650"/>
  <c r="AC650"/>
  <c r="AB650"/>
  <c r="AD649"/>
  <c r="AC649"/>
  <c r="AB649"/>
  <c r="AD648"/>
  <c r="AC648"/>
  <c r="AB648"/>
  <c r="AD647"/>
  <c r="AC647"/>
  <c r="AB647"/>
  <c r="AD646"/>
  <c r="AC646"/>
  <c r="AB646"/>
  <c r="AD645"/>
  <c r="AC645"/>
  <c r="AB645"/>
  <c r="AC643"/>
  <c r="AB643"/>
  <c r="AC642"/>
  <c r="AB642"/>
  <c r="AC640"/>
  <c r="AB640"/>
  <c r="AC639"/>
  <c r="AB639"/>
  <c r="AC638"/>
  <c r="AB638"/>
  <c r="AC637"/>
  <c r="AB637"/>
  <c r="AC636"/>
  <c r="AB636"/>
  <c r="AC635"/>
  <c r="AB635"/>
  <c r="AC633"/>
  <c r="AB633"/>
  <c r="AC632"/>
  <c r="AB632"/>
  <c r="AC631"/>
  <c r="AB631"/>
  <c r="AC630"/>
  <c r="AB630"/>
  <c r="AC629"/>
  <c r="AB629"/>
  <c r="AC628"/>
  <c r="AB628"/>
  <c r="AC627"/>
  <c r="AB627"/>
  <c r="AC626"/>
  <c r="AB626"/>
  <c r="AD625"/>
  <c r="AC625"/>
  <c r="AB625"/>
  <c r="AC624"/>
  <c r="AB624"/>
  <c r="AC622"/>
  <c r="AB622"/>
  <c r="AC621"/>
  <c r="AB621"/>
  <c r="AC620"/>
  <c r="AB620"/>
  <c r="AC619"/>
  <c r="AB619"/>
  <c r="AC618"/>
  <c r="AB618"/>
  <c r="AC617"/>
  <c r="AB617"/>
  <c r="AC616"/>
  <c r="AB616"/>
  <c r="AC615"/>
  <c r="AB615"/>
  <c r="AC614"/>
  <c r="AB614"/>
  <c r="AC613"/>
  <c r="AB613"/>
  <c r="AC612"/>
  <c r="AB612"/>
  <c r="AC611"/>
  <c r="AB611"/>
  <c r="AC610"/>
  <c r="AB610"/>
  <c r="AC609"/>
  <c r="AB609"/>
  <c r="AC608"/>
  <c r="AB608"/>
  <c r="AC607"/>
  <c r="AB607"/>
  <c r="AC606"/>
  <c r="AB606"/>
  <c r="AC605"/>
  <c r="AB605"/>
  <c r="AC604"/>
  <c r="AB604"/>
  <c r="AC603"/>
  <c r="AB603"/>
  <c r="AC602"/>
  <c r="AB602"/>
  <c r="AC601"/>
  <c r="AB601"/>
  <c r="AC600"/>
  <c r="AB600"/>
  <c r="AC599"/>
  <c r="AB599"/>
  <c r="AC598"/>
  <c r="AB598"/>
  <c r="AC597"/>
  <c r="AB597"/>
  <c r="AC596"/>
  <c r="AB596"/>
  <c r="AC595"/>
  <c r="AB595"/>
  <c r="AC594"/>
  <c r="AB594"/>
  <c r="AC593"/>
  <c r="AB593"/>
  <c r="AC592"/>
  <c r="AB592"/>
  <c r="AC591"/>
  <c r="AB591"/>
  <c r="AC590"/>
  <c r="AB590"/>
  <c r="AC589"/>
  <c r="AB589"/>
  <c r="AC588"/>
  <c r="AB588"/>
  <c r="AC584"/>
  <c r="AB584"/>
  <c r="AC583"/>
  <c r="AB583"/>
  <c r="AC582"/>
  <c r="AB582"/>
  <c r="AC581"/>
  <c r="AB581"/>
  <c r="AC579"/>
  <c r="AB579"/>
  <c r="AC578"/>
  <c r="AB578"/>
  <c r="AC577"/>
  <c r="AB577"/>
  <c r="AC576"/>
  <c r="AB576"/>
  <c r="AC575"/>
  <c r="AB575"/>
  <c r="AC574"/>
  <c r="AB574"/>
  <c r="AC573"/>
  <c r="AB573"/>
  <c r="AC572"/>
  <c r="AB572"/>
  <c r="AC571"/>
  <c r="AB571"/>
  <c r="AC570"/>
  <c r="AB570"/>
  <c r="AC569"/>
  <c r="AB569"/>
  <c r="AC568"/>
  <c r="AB568"/>
  <c r="AC567"/>
  <c r="AB567"/>
  <c r="AC565"/>
  <c r="AB565"/>
  <c r="AC564"/>
  <c r="AB564"/>
  <c r="AC563"/>
  <c r="AB563"/>
  <c r="AC562"/>
  <c r="AB562"/>
  <c r="AC561"/>
  <c r="AB561"/>
  <c r="AC560"/>
  <c r="AB560"/>
  <c r="AC556"/>
  <c r="AB556"/>
  <c r="AC555"/>
  <c r="AB555"/>
  <c r="AC554"/>
  <c r="AB554"/>
  <c r="AC553"/>
  <c r="AB553"/>
  <c r="AC552"/>
  <c r="AB552"/>
  <c r="AC551"/>
  <c r="AB551"/>
  <c r="AC548"/>
  <c r="AB548"/>
  <c r="AC547"/>
  <c r="AB547"/>
  <c r="AC546"/>
  <c r="AB546"/>
  <c r="AC545"/>
  <c r="AB545"/>
  <c r="AC544"/>
  <c r="AB544"/>
  <c r="AC543"/>
  <c r="AB543"/>
  <c r="AC542"/>
  <c r="AB542"/>
  <c r="AC541"/>
  <c r="AB541"/>
  <c r="AC533"/>
  <c r="AB533"/>
  <c r="AC532"/>
  <c r="AB532"/>
  <c r="AC531"/>
  <c r="AB531"/>
  <c r="AC530"/>
  <c r="AB530"/>
  <c r="AC529"/>
  <c r="AB529"/>
  <c r="AC528"/>
  <c r="AB528"/>
  <c r="AC527"/>
  <c r="AB527"/>
  <c r="AC526"/>
  <c r="AB526"/>
  <c r="AC525"/>
  <c r="AB525"/>
  <c r="AC524"/>
  <c r="AB524"/>
  <c r="AC522"/>
  <c r="AB522"/>
  <c r="AC521"/>
  <c r="AB521"/>
  <c r="AC520"/>
  <c r="AB520"/>
  <c r="AC519"/>
  <c r="AB519"/>
  <c r="AC518"/>
  <c r="AB518"/>
  <c r="AC517"/>
  <c r="AB517"/>
  <c r="AC516"/>
  <c r="AB516"/>
  <c r="AC515"/>
  <c r="AB515"/>
  <c r="AC514"/>
  <c r="AB514"/>
  <c r="AC513"/>
  <c r="AB513"/>
  <c r="AC512"/>
  <c r="AB512"/>
  <c r="AC511"/>
  <c r="AB511"/>
  <c r="AC510"/>
  <c r="AB510"/>
  <c r="AC509"/>
  <c r="AB509"/>
  <c r="AC508"/>
  <c r="AB508"/>
  <c r="AC507"/>
  <c r="AB507"/>
  <c r="AC505"/>
  <c r="AB505"/>
  <c r="AC504"/>
  <c r="AB504"/>
  <c r="AC503"/>
  <c r="AB503"/>
  <c r="AC502"/>
  <c r="AB502"/>
  <c r="AC501"/>
  <c r="AB501"/>
  <c r="AC499"/>
  <c r="AB499"/>
  <c r="AC498"/>
  <c r="AB498"/>
  <c r="AC497"/>
  <c r="AB497"/>
  <c r="AC496"/>
  <c r="AB496"/>
  <c r="AC492"/>
  <c r="AB492"/>
  <c r="AC491"/>
  <c r="AB491"/>
  <c r="AC490"/>
  <c r="AB490"/>
  <c r="AC489"/>
  <c r="AB489"/>
  <c r="AC488"/>
  <c r="AB488"/>
  <c r="AC487"/>
  <c r="AB487"/>
  <c r="AC484"/>
  <c r="AB484"/>
  <c r="AC482"/>
  <c r="AB482"/>
  <c r="AC480"/>
  <c r="AB480"/>
  <c r="AC479"/>
  <c r="AB479"/>
  <c r="AC478"/>
  <c r="AB478"/>
  <c r="AC477"/>
  <c r="AB477"/>
  <c r="AC476"/>
  <c r="AB476"/>
  <c r="AC475"/>
  <c r="AB475"/>
  <c r="AC474"/>
  <c r="AB474"/>
  <c r="AC473"/>
  <c r="AB473"/>
  <c r="AC472"/>
  <c r="AB472"/>
  <c r="AC471"/>
  <c r="AB471"/>
  <c r="AC469"/>
  <c r="AB469"/>
  <c r="AC468"/>
  <c r="AB468"/>
  <c r="AC467"/>
  <c r="AB467"/>
  <c r="AC466"/>
  <c r="AB466"/>
  <c r="AC465"/>
  <c r="AB465"/>
  <c r="AC464"/>
  <c r="AB464"/>
  <c r="AC463"/>
  <c r="AB463"/>
  <c r="AC462"/>
  <c r="AB462"/>
  <c r="AC454"/>
  <c r="AB454"/>
  <c r="AC453"/>
  <c r="AB453"/>
  <c r="AC452"/>
  <c r="AB452"/>
  <c r="AC451"/>
  <c r="AB451"/>
  <c r="AC450"/>
  <c r="AB450"/>
  <c r="AC449"/>
  <c r="AB449"/>
  <c r="AC448"/>
  <c r="AB448"/>
  <c r="AC447"/>
  <c r="AB447"/>
  <c r="AC446"/>
  <c r="AB446"/>
  <c r="AC445"/>
  <c r="AB445"/>
  <c r="AC444"/>
  <c r="AB444"/>
  <c r="AC443"/>
  <c r="AB443"/>
  <c r="AC442"/>
  <c r="AB442"/>
  <c r="AC439"/>
  <c r="AB439"/>
  <c r="AC438"/>
  <c r="AB438"/>
  <c r="AC437"/>
  <c r="AB437"/>
  <c r="AC436"/>
  <c r="AB436"/>
  <c r="AC435"/>
  <c r="AB435"/>
  <c r="AC434"/>
  <c r="AB434"/>
  <c r="AC433"/>
  <c r="AB433"/>
  <c r="AC432"/>
  <c r="AB432"/>
  <c r="AC431"/>
  <c r="AB431"/>
  <c r="AC430"/>
  <c r="AB430"/>
  <c r="AC429"/>
  <c r="AB429"/>
  <c r="AC428"/>
  <c r="AB428"/>
  <c r="AC427"/>
  <c r="AB427"/>
  <c r="AC425"/>
  <c r="AB425"/>
  <c r="AC424"/>
  <c r="AB424"/>
  <c r="AC423"/>
  <c r="AB423"/>
  <c r="AC421"/>
  <c r="AB421"/>
  <c r="AC420"/>
  <c r="AB420"/>
  <c r="AC417"/>
  <c r="AB417"/>
  <c r="AC414"/>
  <c r="AB414"/>
  <c r="AC413"/>
  <c r="AB413"/>
  <c r="AC412"/>
  <c r="AB412"/>
  <c r="AC411"/>
  <c r="AB411"/>
  <c r="AC410"/>
  <c r="AB410"/>
  <c r="AC409"/>
  <c r="AB409"/>
  <c r="AC393"/>
  <c r="AB393"/>
  <c r="AC392"/>
  <c r="AB392"/>
  <c r="AC391"/>
  <c r="AB391"/>
  <c r="AC386"/>
  <c r="AB386"/>
  <c r="AC384"/>
  <c r="AB384"/>
  <c r="AC383"/>
  <c r="AB383"/>
  <c r="AC382"/>
  <c r="AB382"/>
  <c r="AC381"/>
  <c r="AB381"/>
  <c r="AC380"/>
  <c r="AB380"/>
  <c r="AC379"/>
  <c r="AB379"/>
  <c r="AC378"/>
  <c r="AB378"/>
  <c r="AC377"/>
  <c r="AB377"/>
  <c r="AC376"/>
  <c r="AB376"/>
  <c r="AC375"/>
  <c r="AB375"/>
  <c r="AC373"/>
  <c r="AB373"/>
  <c r="AC372"/>
  <c r="AB372"/>
  <c r="AC371"/>
  <c r="AB371"/>
  <c r="AC369"/>
  <c r="AB369"/>
  <c r="AC368"/>
  <c r="AB368"/>
  <c r="AC367"/>
  <c r="AB367"/>
  <c r="AC365"/>
  <c r="AB365"/>
  <c r="AC363"/>
  <c r="AB363"/>
  <c r="AC362"/>
  <c r="AB362"/>
  <c r="AC361"/>
  <c r="AB361"/>
  <c r="AC360"/>
  <c r="AB360"/>
  <c r="AC359"/>
  <c r="AB359"/>
  <c r="AC357"/>
  <c r="AB357"/>
  <c r="AC352"/>
  <c r="AB352"/>
  <c r="AC351"/>
  <c r="AB351"/>
  <c r="AC350"/>
  <c r="AB350"/>
  <c r="AC349"/>
  <c r="AB349"/>
  <c r="AC348"/>
  <c r="AB348"/>
  <c r="AC347"/>
  <c r="AB347"/>
  <c r="AC346"/>
  <c r="AB346"/>
  <c r="AC345"/>
  <c r="AB345"/>
  <c r="AC343"/>
  <c r="AB343"/>
  <c r="AC342"/>
  <c r="AB342"/>
  <c r="AC341"/>
  <c r="AB341"/>
  <c r="AC336"/>
  <c r="AB336"/>
  <c r="AC335"/>
  <c r="AB335"/>
  <c r="AC334"/>
  <c r="AB334"/>
  <c r="AC333"/>
  <c r="AB333"/>
  <c r="AC332"/>
  <c r="AB332"/>
  <c r="AC331"/>
  <c r="AB331"/>
  <c r="AC330"/>
  <c r="AB330"/>
  <c r="AC327"/>
  <c r="AB327"/>
  <c r="AC324"/>
  <c r="AB324"/>
  <c r="AC323"/>
  <c r="AB323"/>
  <c r="AC322"/>
  <c r="AB322"/>
  <c r="AC321"/>
  <c r="AB321"/>
  <c r="AC320"/>
  <c r="AB320"/>
  <c r="AC319"/>
  <c r="AB319"/>
  <c r="AC317"/>
  <c r="AB317"/>
  <c r="AC316"/>
  <c r="AB316"/>
  <c r="AC315"/>
  <c r="AB315"/>
  <c r="AC301"/>
  <c r="AB301"/>
  <c r="AC300"/>
  <c r="AB300"/>
  <c r="AC299"/>
  <c r="AB299"/>
  <c r="AC298"/>
  <c r="AB298"/>
  <c r="AC297"/>
  <c r="AB297"/>
  <c r="AC292"/>
  <c r="AB292"/>
  <c r="AC291"/>
  <c r="AB291"/>
  <c r="AC290"/>
  <c r="AB290"/>
  <c r="AC289"/>
  <c r="AB289"/>
  <c r="AC288"/>
  <c r="AB288"/>
  <c r="AC287"/>
  <c r="AB287"/>
  <c r="AC284"/>
  <c r="AB284"/>
  <c r="AC283"/>
  <c r="AB283"/>
  <c r="AC282"/>
  <c r="AB282"/>
  <c r="AC281"/>
  <c r="AB281"/>
  <c r="AC280"/>
  <c r="AB280"/>
  <c r="AC279"/>
  <c r="AB279"/>
  <c r="AC278"/>
  <c r="AB278"/>
  <c r="AC277"/>
  <c r="AB277"/>
  <c r="AC276"/>
  <c r="AB276"/>
  <c r="AC275"/>
  <c r="AB275"/>
  <c r="AC274"/>
  <c r="AB274"/>
  <c r="AC273"/>
  <c r="AB273"/>
  <c r="AC272"/>
  <c r="AB272"/>
  <c r="AC271"/>
  <c r="AB271"/>
  <c r="AC270"/>
  <c r="AB270"/>
  <c r="AC269"/>
  <c r="AB269"/>
  <c r="AC268"/>
  <c r="AB268"/>
  <c r="AC267"/>
  <c r="AB267"/>
  <c r="AC261"/>
  <c r="AB261"/>
  <c r="AC260"/>
  <c r="AB260"/>
  <c r="AC259"/>
  <c r="AB259"/>
  <c r="AC258"/>
  <c r="AB258"/>
  <c r="AC257"/>
  <c r="AB257"/>
  <c r="AC256"/>
  <c r="AB256"/>
  <c r="AC255"/>
  <c r="AB255"/>
  <c r="AC254"/>
  <c r="AB254"/>
  <c r="AC253"/>
  <c r="AB253"/>
  <c r="AC252"/>
  <c r="AB252"/>
  <c r="AC249"/>
  <c r="AB249"/>
  <c r="AC248"/>
  <c r="AB248"/>
  <c r="AC247"/>
  <c r="AB247"/>
  <c r="AC246"/>
  <c r="AB246"/>
  <c r="AC241"/>
  <c r="AB241"/>
  <c r="AC240"/>
  <c r="AB240"/>
  <c r="AC239"/>
  <c r="AB239"/>
  <c r="AC238"/>
  <c r="AB238"/>
  <c r="AC234"/>
  <c r="AB234"/>
  <c r="AC233"/>
  <c r="AB233"/>
  <c r="AC232"/>
  <c r="AB232"/>
  <c r="AC229"/>
  <c r="AB229"/>
  <c r="AC228"/>
  <c r="AB228"/>
  <c r="AC227"/>
  <c r="AB227"/>
  <c r="AC226"/>
  <c r="AB226"/>
  <c r="AC224"/>
  <c r="AB224"/>
  <c r="AC223"/>
  <c r="AB223"/>
  <c r="AC222"/>
  <c r="AB222"/>
  <c r="AC220"/>
  <c r="AB220"/>
  <c r="AC219"/>
  <c r="AB219"/>
  <c r="AC218"/>
  <c r="AB218"/>
  <c r="AC216"/>
  <c r="AB216"/>
  <c r="AC215"/>
  <c r="AB215"/>
  <c r="AC214"/>
  <c r="AB214"/>
  <c r="AC213"/>
  <c r="AB213"/>
  <c r="AC212"/>
  <c r="AB212"/>
  <c r="AC211"/>
  <c r="AB211"/>
  <c r="AC210"/>
  <c r="AB210"/>
  <c r="AC208"/>
  <c r="AB208"/>
  <c r="AC207"/>
  <c r="AB207"/>
  <c r="AC206"/>
  <c r="AB206"/>
  <c r="AC203"/>
  <c r="AB203"/>
  <c r="AC202"/>
  <c r="AB202"/>
  <c r="AC201"/>
  <c r="AB201"/>
  <c r="AC200"/>
  <c r="AB200"/>
  <c r="AC199"/>
  <c r="AB199"/>
  <c r="AC198"/>
  <c r="AB198"/>
  <c r="AC197"/>
  <c r="AB197"/>
  <c r="AC186"/>
  <c r="AB186"/>
  <c r="AC184"/>
  <c r="AB184"/>
  <c r="AC174"/>
  <c r="AB174"/>
  <c r="AC173"/>
  <c r="AB173"/>
  <c r="AC172"/>
  <c r="AB172"/>
  <c r="AC171"/>
  <c r="AB171"/>
  <c r="AC170"/>
  <c r="AB170"/>
  <c r="AC169"/>
  <c r="AB169"/>
  <c r="AC168"/>
  <c r="AB168"/>
  <c r="AC167"/>
  <c r="AB167"/>
  <c r="AC166"/>
  <c r="AB166"/>
  <c r="AC165"/>
  <c r="AB165"/>
  <c r="AC164"/>
  <c r="AB164"/>
  <c r="AC163"/>
  <c r="AB163"/>
  <c r="AC162"/>
  <c r="AB162"/>
  <c r="AC161"/>
  <c r="AB161"/>
  <c r="AC160"/>
  <c r="AB160"/>
  <c r="AC159"/>
  <c r="AB159"/>
  <c r="AC157"/>
  <c r="AB157"/>
  <c r="AC156"/>
  <c r="AB156"/>
  <c r="AC153"/>
  <c r="AB153"/>
  <c r="AC151"/>
  <c r="AB151"/>
  <c r="AC150"/>
  <c r="AB150"/>
  <c r="AC146"/>
  <c r="AB146"/>
  <c r="AC141"/>
  <c r="AB141"/>
  <c r="AC139"/>
  <c r="AB139"/>
  <c r="AC138"/>
  <c r="AB138"/>
  <c r="AC137"/>
  <c r="AB137"/>
  <c r="AC136"/>
  <c r="AB136"/>
  <c r="AC135"/>
  <c r="AB135"/>
  <c r="AC134"/>
  <c r="AB134"/>
  <c r="AC133"/>
  <c r="AB133"/>
  <c r="AC131"/>
  <c r="AB131"/>
  <c r="AC127"/>
  <c r="AB127"/>
  <c r="AC124"/>
  <c r="AB124"/>
  <c r="AC123"/>
  <c r="AB123"/>
  <c r="AC122"/>
  <c r="AB122"/>
  <c r="AC121"/>
  <c r="AB121"/>
  <c r="AC120"/>
  <c r="AB120"/>
  <c r="AC116"/>
  <c r="AB116"/>
  <c r="AC106"/>
  <c r="AB106"/>
  <c r="AC105"/>
  <c r="AB105"/>
  <c r="AC103"/>
  <c r="AB103"/>
  <c r="AC102"/>
  <c r="AB102"/>
  <c r="AC101"/>
  <c r="AB101"/>
  <c r="AC100"/>
  <c r="AB100"/>
  <c r="AC99"/>
  <c r="AB99"/>
  <c r="AC98"/>
  <c r="AB98"/>
  <c r="AC97"/>
  <c r="AB97"/>
  <c r="AC96"/>
  <c r="AB96"/>
  <c r="AC95"/>
  <c r="AB95"/>
  <c r="AC94"/>
  <c r="AB94"/>
  <c r="AC93"/>
  <c r="AB93"/>
  <c r="AC92"/>
  <c r="AB92"/>
  <c r="AC90"/>
  <c r="AB90"/>
  <c r="AC88"/>
  <c r="AB88"/>
  <c r="AC87"/>
  <c r="AB87"/>
  <c r="AC86"/>
  <c r="AB86"/>
  <c r="AC85"/>
  <c r="AB85"/>
  <c r="AC84"/>
  <c r="AB84"/>
  <c r="AC82"/>
  <c r="AB82"/>
  <c r="AC81"/>
  <c r="AB81"/>
  <c r="AC80"/>
  <c r="AB80"/>
  <c r="AC79"/>
  <c r="AB79"/>
  <c r="AC77"/>
  <c r="AB77"/>
  <c r="AC76"/>
  <c r="AB76"/>
  <c r="AC75"/>
  <c r="AB75"/>
  <c r="AC73"/>
  <c r="AB73"/>
  <c r="AC72"/>
  <c r="AB72"/>
  <c r="AC71"/>
  <c r="AB71"/>
  <c r="AC70"/>
  <c r="AB70"/>
  <c r="AC69"/>
  <c r="AB69"/>
  <c r="AC67"/>
  <c r="AB67"/>
  <c r="AC62"/>
  <c r="AB62"/>
  <c r="AC57"/>
  <c r="AB57"/>
  <c r="AC55"/>
  <c r="AB55"/>
  <c r="AC53"/>
  <c r="AB53"/>
  <c r="AC52"/>
  <c r="AB52"/>
  <c r="AC51"/>
  <c r="AB51"/>
  <c r="AC50"/>
  <c r="AB50"/>
  <c r="AC49"/>
  <c r="AB49"/>
  <c r="AC48"/>
  <c r="AB48"/>
  <c r="AC47"/>
  <c r="AB47"/>
  <c r="AC46"/>
  <c r="AB46"/>
  <c r="AC44"/>
  <c r="AB44"/>
  <c r="AC42"/>
  <c r="AB42"/>
  <c r="AC41"/>
  <c r="AB41"/>
  <c r="AC40"/>
  <c r="AB40"/>
  <c r="AC39"/>
  <c r="AB39"/>
  <c r="AC38"/>
  <c r="AB38"/>
  <c r="AC37"/>
  <c r="AB37"/>
  <c r="AC36"/>
  <c r="AB36"/>
  <c r="AC35"/>
  <c r="AB35"/>
  <c r="AC34"/>
  <c r="AB34"/>
  <c r="AC33"/>
  <c r="AB33"/>
  <c r="AC32"/>
  <c r="AB32"/>
  <c r="AC31"/>
  <c r="AB31"/>
  <c r="AC29"/>
  <c r="AB29"/>
  <c r="AC28"/>
  <c r="AB28"/>
  <c r="AC27"/>
  <c r="AB27"/>
  <c r="AC25"/>
  <c r="AB25"/>
  <c r="AC24"/>
  <c r="AB24"/>
  <c r="AC23"/>
  <c r="AB23"/>
  <c r="AC22"/>
  <c r="AB22"/>
  <c r="AC21"/>
  <c r="AB21"/>
  <c r="AC20"/>
  <c r="AB20"/>
  <c r="AC19"/>
  <c r="AB19"/>
  <c r="AC18"/>
  <c r="AB18"/>
  <c r="AC17"/>
  <c r="AB17"/>
  <c r="AC16"/>
  <c r="AB16"/>
  <c r="AC15"/>
  <c r="AB15"/>
  <c r="AC14"/>
  <c r="AB14"/>
  <c r="AC13"/>
  <c r="AB13"/>
  <c r="AC12"/>
  <c r="AB12"/>
  <c r="AC11"/>
  <c r="AB11"/>
  <c r="AC10"/>
  <c r="AB10"/>
  <c r="AC9"/>
  <c r="AB9"/>
  <c r="AC8"/>
  <c r="AB8"/>
  <c r="AC7"/>
  <c r="AB7"/>
  <c r="AC6"/>
  <c r="AB6"/>
  <c r="AC5"/>
  <c r="AB5"/>
  <c r="AC4"/>
  <c r="AB4"/>
  <c r="AC3"/>
  <c r="AB3"/>
  <c r="AC2"/>
  <c r="AB2"/>
  <c r="D472" i="15"/>
  <c r="E472" s="1"/>
  <c r="D471"/>
  <c r="E471" s="1"/>
  <c r="D468"/>
  <c r="D466"/>
  <c r="E466" s="1"/>
  <c r="D465"/>
  <c r="E465" s="1"/>
  <c r="D463"/>
  <c r="D461"/>
  <c r="E461" s="1"/>
  <c r="D460"/>
  <c r="E460" s="1"/>
  <c r="D452"/>
  <c r="E452" s="1"/>
  <c r="D450"/>
  <c r="E450" s="1"/>
  <c r="D444"/>
  <c r="E444" s="1"/>
  <c r="D441"/>
  <c r="D440"/>
  <c r="D439"/>
  <c r="D438"/>
  <c r="D437"/>
  <c r="D436"/>
  <c r="D435"/>
  <c r="D434"/>
  <c r="E434" s="1"/>
  <c r="D433"/>
  <c r="D432"/>
  <c r="D431"/>
  <c r="E431" s="1"/>
  <c r="D430"/>
  <c r="E430" s="1"/>
  <c r="D429"/>
  <c r="E429" s="1"/>
  <c r="D428"/>
  <c r="D427"/>
  <c r="E427" s="1"/>
  <c r="D426"/>
  <c r="E426"/>
  <c r="D424"/>
  <c r="D423"/>
  <c r="E423" s="1"/>
  <c r="D417"/>
  <c r="E417"/>
  <c r="D416"/>
  <c r="E416" s="1"/>
  <c r="D415"/>
  <c r="D414"/>
  <c r="D413"/>
  <c r="E413" s="1"/>
  <c r="D412"/>
  <c r="D411"/>
  <c r="D409"/>
  <c r="E409" s="1"/>
  <c r="D408"/>
  <c r="D407"/>
  <c r="E407" s="1"/>
  <c r="D403"/>
  <c r="E403" s="1"/>
  <c r="D402"/>
  <c r="E402" s="1"/>
  <c r="D401"/>
  <c r="E401" s="1"/>
  <c r="D399"/>
  <c r="E399" s="1"/>
  <c r="D394"/>
  <c r="E394" s="1"/>
  <c r="D393"/>
  <c r="E393" s="1"/>
  <c r="D392"/>
  <c r="E392"/>
  <c r="D391"/>
  <c r="E391" s="1"/>
  <c r="D387"/>
  <c r="E387" s="1"/>
  <c r="D385"/>
  <c r="E385" s="1"/>
  <c r="D383"/>
  <c r="E383" s="1"/>
  <c r="D379"/>
  <c r="E379" s="1"/>
  <c r="D377"/>
  <c r="D375"/>
  <c r="E375" s="1"/>
  <c r="D373"/>
  <c r="D370"/>
  <c r="E370" s="1"/>
  <c r="D368"/>
  <c r="E368" s="1"/>
  <c r="D366"/>
  <c r="E366"/>
  <c r="D363"/>
  <c r="D361"/>
  <c r="E361" s="1"/>
  <c r="D357"/>
  <c r="D353"/>
  <c r="E353" s="1"/>
  <c r="D352"/>
  <c r="D351"/>
  <c r="D350"/>
  <c r="E350" s="1"/>
  <c r="D349"/>
  <c r="D348"/>
  <c r="D347"/>
  <c r="E347" s="1"/>
  <c r="D345"/>
  <c r="E345" s="1"/>
  <c r="D344"/>
  <c r="E344" s="1"/>
  <c r="D343"/>
  <c r="E343" s="1"/>
  <c r="D339"/>
  <c r="D338"/>
  <c r="E338" s="1"/>
  <c r="D337"/>
  <c r="D336"/>
  <c r="E336" s="1"/>
  <c r="D335"/>
  <c r="E335" s="1"/>
  <c r="D333"/>
  <c r="E333" s="1"/>
  <c r="D332"/>
  <c r="D313"/>
  <c r="E313" s="1"/>
  <c r="D303"/>
  <c r="E303" s="1"/>
  <c r="D301"/>
  <c r="E301"/>
  <c r="D299"/>
  <c r="D297"/>
  <c r="E297" s="1"/>
  <c r="D296"/>
  <c r="D295"/>
  <c r="D293"/>
  <c r="E293" s="1"/>
  <c r="D292"/>
  <c r="E292" s="1"/>
  <c r="D291"/>
  <c r="E291" s="1"/>
  <c r="D290"/>
  <c r="E290" s="1"/>
  <c r="D289"/>
  <c r="E289" s="1"/>
  <c r="D288"/>
  <c r="E288" s="1"/>
  <c r="D287"/>
  <c r="E287"/>
  <c r="D285"/>
  <c r="E285" s="1"/>
  <c r="D283"/>
  <c r="E283" s="1"/>
  <c r="D281"/>
  <c r="D272"/>
  <c r="E272" s="1"/>
  <c r="D271"/>
  <c r="E271" s="1"/>
  <c r="D269"/>
  <c r="D267"/>
  <c r="D266"/>
  <c r="D264"/>
  <c r="D262"/>
  <c r="E262" s="1"/>
  <c r="D261"/>
  <c r="D252"/>
  <c r="D250"/>
  <c r="D242"/>
  <c r="D239"/>
  <c r="D238"/>
  <c r="E238" s="1"/>
  <c r="D234"/>
  <c r="D229"/>
  <c r="D227"/>
  <c r="D226"/>
  <c r="E226" s="1"/>
  <c r="D225"/>
  <c r="D223"/>
  <c r="D222"/>
  <c r="E222" s="1"/>
  <c r="D221"/>
  <c r="E221" s="1"/>
  <c r="D220"/>
  <c r="E220" s="1"/>
  <c r="D218"/>
  <c r="D210"/>
  <c r="D206"/>
  <c r="E206" s="1"/>
  <c r="D204"/>
  <c r="D202"/>
  <c r="E202" s="1"/>
  <c r="D196"/>
  <c r="D195"/>
  <c r="E195" s="1"/>
  <c r="D190"/>
  <c r="E190" s="1"/>
  <c r="D180"/>
  <c r="D179"/>
  <c r="D177"/>
  <c r="D175"/>
  <c r="D173"/>
  <c r="E173" s="1"/>
  <c r="D172"/>
  <c r="D171"/>
  <c r="E171" s="1"/>
  <c r="D170"/>
  <c r="D168"/>
  <c r="D167"/>
  <c r="D165"/>
  <c r="D164"/>
  <c r="D162"/>
  <c r="D161"/>
  <c r="E161" s="1"/>
  <c r="D158"/>
  <c r="D156"/>
  <c r="D154"/>
  <c r="D153"/>
  <c r="D151"/>
  <c r="D150"/>
  <c r="D148"/>
  <c r="D147"/>
  <c r="D142"/>
  <c r="D140"/>
  <c r="D137"/>
  <c r="D135"/>
  <c r="D126"/>
  <c r="D123"/>
  <c r="E123" s="1"/>
  <c r="D121"/>
  <c r="D118"/>
  <c r="E118" s="1"/>
  <c r="D116"/>
  <c r="D114"/>
  <c r="D108"/>
  <c r="D102"/>
  <c r="D97"/>
  <c r="D94"/>
  <c r="E94" s="1"/>
  <c r="D92"/>
  <c r="D90"/>
  <c r="D89"/>
  <c r="D87"/>
  <c r="D85"/>
  <c r="D84"/>
  <c r="D82"/>
  <c r="D81"/>
  <c r="E81" s="1"/>
  <c r="D78"/>
  <c r="D76"/>
  <c r="E76"/>
  <c r="D74"/>
  <c r="D73"/>
  <c r="D71"/>
  <c r="D70"/>
  <c r="E70" s="1"/>
  <c r="D68"/>
  <c r="D67"/>
  <c r="E67" s="1"/>
  <c r="D65"/>
  <c r="D64"/>
  <c r="E64" s="1"/>
  <c r="D62"/>
  <c r="D60"/>
  <c r="E60" s="1"/>
  <c r="D56"/>
  <c r="D54"/>
  <c r="E54" s="1"/>
  <c r="D53"/>
  <c r="E53"/>
  <c r="D52"/>
  <c r="D50"/>
  <c r="E50" s="1"/>
  <c r="D49"/>
  <c r="D47"/>
  <c r="E47" s="1"/>
  <c r="D45"/>
  <c r="D44"/>
  <c r="E44" s="1"/>
  <c r="D43"/>
  <c r="D42"/>
  <c r="E42" s="1"/>
  <c r="D41"/>
  <c r="D40"/>
  <c r="D38"/>
  <c r="D37"/>
  <c r="E37" s="1"/>
  <c r="D35"/>
  <c r="E35"/>
  <c r="D34"/>
  <c r="E34" s="1"/>
  <c r="D33"/>
  <c r="D32"/>
  <c r="D30"/>
  <c r="D29"/>
  <c r="E29" s="1"/>
  <c r="D28"/>
  <c r="D27"/>
  <c r="E27" s="1"/>
  <c r="D25"/>
  <c r="E25" s="1"/>
  <c r="D24"/>
  <c r="E24" s="1"/>
  <c r="D18"/>
  <c r="D16"/>
  <c r="E16" s="1"/>
  <c r="D14"/>
  <c r="G4841" i="20"/>
  <c r="G4840"/>
  <c r="G4839"/>
  <c r="G4838"/>
  <c r="G4837"/>
  <c r="G4836"/>
  <c r="G4835"/>
  <c r="G4834"/>
  <c r="G4833"/>
  <c r="G4832"/>
  <c r="G4831"/>
  <c r="G4830"/>
  <c r="G4829"/>
  <c r="G4828"/>
  <c r="G4827"/>
  <c r="G4826"/>
  <c r="G4825"/>
  <c r="G4824"/>
  <c r="G4823"/>
  <c r="G4822"/>
  <c r="G4821"/>
  <c r="G4820"/>
  <c r="G4819"/>
  <c r="G4818"/>
  <c r="G4817"/>
  <c r="G4816"/>
  <c r="G4815"/>
  <c r="G4814"/>
  <c r="G4813"/>
  <c r="G4812"/>
  <c r="G4811"/>
  <c r="G4810"/>
  <c r="G4809"/>
  <c r="G4808"/>
  <c r="G4807"/>
  <c r="G4806"/>
  <c r="G4805"/>
  <c r="G4804"/>
  <c r="G4803"/>
  <c r="G4802"/>
  <c r="G4801"/>
  <c r="G4800"/>
  <c r="G4799"/>
  <c r="G4798"/>
  <c r="G4797"/>
  <c r="G4796"/>
  <c r="G4795"/>
  <c r="G4794"/>
  <c r="G4793"/>
  <c r="G4792"/>
  <c r="G4791"/>
  <c r="G4790"/>
  <c r="G4789"/>
  <c r="G4788"/>
  <c r="G4787"/>
  <c r="G4786"/>
  <c r="G4785"/>
  <c r="G4784"/>
  <c r="G4783"/>
  <c r="G4782"/>
  <c r="G4781"/>
  <c r="G4780"/>
  <c r="G4779"/>
  <c r="G4778"/>
  <c r="G4777"/>
  <c r="G4776"/>
  <c r="G4775"/>
  <c r="G4774"/>
  <c r="G4773"/>
  <c r="G4772"/>
  <c r="G4771"/>
  <c r="G4770"/>
  <c r="G4769"/>
  <c r="G4768"/>
  <c r="G4767"/>
  <c r="G4766"/>
  <c r="G4765"/>
  <c r="G4764"/>
  <c r="G4763"/>
  <c r="G4762"/>
  <c r="G4761"/>
  <c r="G4760"/>
  <c r="G4759"/>
  <c r="G4758"/>
  <c r="G4757"/>
  <c r="G4756"/>
  <c r="G4755"/>
  <c r="G4754"/>
  <c r="G4753"/>
  <c r="G4752"/>
  <c r="G4751"/>
  <c r="G4750"/>
  <c r="G4749"/>
  <c r="G4748"/>
  <c r="G4747"/>
  <c r="G4746"/>
  <c r="G4745"/>
  <c r="G4744"/>
  <c r="G4743"/>
  <c r="G4742"/>
  <c r="G4741"/>
  <c r="G4740"/>
  <c r="G4739"/>
  <c r="G4738"/>
  <c r="G4737"/>
  <c r="G4736"/>
  <c r="G4735"/>
  <c r="G4734"/>
  <c r="G4733"/>
  <c r="G4732"/>
  <c r="G4731"/>
  <c r="G4730"/>
  <c r="G4729"/>
  <c r="G4728"/>
  <c r="G4727"/>
  <c r="G4726"/>
  <c r="G4725"/>
  <c r="G4724"/>
  <c r="G4723"/>
  <c r="G4722"/>
  <c r="G4721"/>
  <c r="G4720"/>
  <c r="G4719"/>
  <c r="G4718"/>
  <c r="G4717"/>
  <c r="G4716"/>
  <c r="G4715"/>
  <c r="G4714"/>
  <c r="G4713"/>
  <c r="G4712"/>
  <c r="G4711"/>
  <c r="G4710"/>
  <c r="G4709"/>
  <c r="G4708"/>
  <c r="G4707"/>
  <c r="G4706"/>
  <c r="G4705"/>
  <c r="G4704"/>
  <c r="G4703"/>
  <c r="G4702"/>
  <c r="G4701"/>
  <c r="G4700"/>
  <c r="G4699"/>
  <c r="G4698"/>
  <c r="G4697"/>
  <c r="G4696"/>
  <c r="G4695"/>
  <c r="G4694"/>
  <c r="G4693"/>
  <c r="G4692"/>
  <c r="G4691"/>
  <c r="G4690"/>
  <c r="G4689"/>
  <c r="G4688"/>
  <c r="G4687"/>
  <c r="G4686"/>
  <c r="G4685"/>
  <c r="G4684"/>
  <c r="G4683"/>
  <c r="G4682"/>
  <c r="G4681"/>
  <c r="G4680"/>
  <c r="G4679"/>
  <c r="G4678"/>
  <c r="G4677"/>
  <c r="G4676"/>
  <c r="G4675"/>
  <c r="G4674"/>
  <c r="G4673"/>
  <c r="G4672"/>
  <c r="G4671"/>
  <c r="G4670"/>
  <c r="G4669"/>
  <c r="G4668"/>
  <c r="G4667"/>
  <c r="G4666"/>
  <c r="G4665"/>
  <c r="G4664"/>
  <c r="G4663"/>
  <c r="G4662"/>
  <c r="G4661"/>
  <c r="G4660"/>
  <c r="G4659"/>
  <c r="G4658"/>
  <c r="G4657"/>
  <c r="G4656"/>
  <c r="G4655"/>
  <c r="G4654"/>
  <c r="G4653"/>
  <c r="G4652"/>
  <c r="G4651"/>
  <c r="G4650"/>
  <c r="G4649"/>
  <c r="G4648"/>
  <c r="G4647"/>
  <c r="G4646"/>
  <c r="G4645"/>
  <c r="G4644"/>
  <c r="G4643"/>
  <c r="G4642"/>
  <c r="G4641"/>
  <c r="G4640"/>
  <c r="G4639"/>
  <c r="G4638"/>
  <c r="G4637"/>
  <c r="G4636"/>
  <c r="G4635"/>
  <c r="G4634"/>
  <c r="G4633"/>
  <c r="G4632"/>
  <c r="G4631"/>
  <c r="G4630"/>
  <c r="G4629"/>
  <c r="G4628"/>
  <c r="G4627"/>
  <c r="G4626"/>
  <c r="G4625"/>
  <c r="G4624"/>
  <c r="G4623"/>
  <c r="G4622"/>
  <c r="G4621"/>
  <c r="G4620"/>
  <c r="G4619"/>
  <c r="G4618"/>
  <c r="G4617"/>
  <c r="G4616"/>
  <c r="G4615"/>
  <c r="G4614"/>
  <c r="G4613"/>
  <c r="G4612"/>
  <c r="G4611"/>
  <c r="G4610"/>
  <c r="G4609"/>
  <c r="G4608"/>
  <c r="G4607"/>
  <c r="G4606"/>
  <c r="G4605"/>
  <c r="G4604"/>
  <c r="G4603"/>
  <c r="G4602"/>
  <c r="G4601"/>
  <c r="G4600"/>
  <c r="G4599"/>
  <c r="G4598"/>
  <c r="G4597"/>
  <c r="G4596"/>
  <c r="G4595"/>
  <c r="G4594"/>
  <c r="G4593"/>
  <c r="G4592"/>
  <c r="G4591"/>
  <c r="G4590"/>
  <c r="G4589"/>
  <c r="G4588"/>
  <c r="G4587"/>
  <c r="G4586"/>
  <c r="G4585"/>
  <c r="G4584"/>
  <c r="G4583"/>
  <c r="G4582"/>
  <c r="G4581"/>
  <c r="G4580"/>
  <c r="G4579"/>
  <c r="G4578"/>
  <c r="G4577"/>
  <c r="G4576"/>
  <c r="G4575"/>
  <c r="G4574"/>
  <c r="G4573"/>
  <c r="G4572"/>
  <c r="G4571"/>
  <c r="G4570"/>
  <c r="G4569"/>
  <c r="G4568"/>
  <c r="G4567"/>
  <c r="G4566"/>
  <c r="G4565"/>
  <c r="G4564"/>
  <c r="G4563"/>
  <c r="G4562"/>
  <c r="G4561"/>
  <c r="G4560"/>
  <c r="G4559"/>
  <c r="G4558"/>
  <c r="G4557"/>
  <c r="G4556"/>
  <c r="G4555"/>
  <c r="G4554"/>
  <c r="G4553"/>
  <c r="G4552"/>
  <c r="G4551"/>
  <c r="G4550"/>
  <c r="G4549"/>
  <c r="G4548"/>
  <c r="G4547"/>
  <c r="G4546"/>
  <c r="G4545"/>
  <c r="G4544"/>
  <c r="G4543"/>
  <c r="G4542"/>
  <c r="G4541"/>
  <c r="G4540"/>
  <c r="G4539"/>
  <c r="G4538"/>
  <c r="G4537"/>
  <c r="G4536"/>
  <c r="G4535"/>
  <c r="G4534"/>
  <c r="G4533"/>
  <c r="G4532"/>
  <c r="G4531"/>
  <c r="G4530"/>
  <c r="G4529"/>
  <c r="G4528"/>
  <c r="G4527"/>
  <c r="G4526"/>
  <c r="G4525"/>
  <c r="G4524"/>
  <c r="G4523"/>
  <c r="G4522"/>
  <c r="G4521"/>
  <c r="G4520"/>
  <c r="G4519"/>
  <c r="G4518"/>
  <c r="G4517"/>
  <c r="G4516"/>
  <c r="G4515"/>
  <c r="G4514"/>
  <c r="G4513"/>
  <c r="G4512"/>
  <c r="G4511"/>
  <c r="G4510"/>
  <c r="G4509"/>
  <c r="G4508"/>
  <c r="G4507"/>
  <c r="G4506"/>
  <c r="G4505"/>
  <c r="G4504"/>
  <c r="G4503"/>
  <c r="G4502"/>
  <c r="G4501"/>
  <c r="G4500"/>
  <c r="G4499"/>
  <c r="G4498"/>
  <c r="G4497"/>
  <c r="G4496"/>
  <c r="G4495"/>
  <c r="G4494"/>
  <c r="G4493"/>
  <c r="G4492"/>
  <c r="G4491"/>
  <c r="G4490"/>
  <c r="G4489"/>
  <c r="G4488"/>
  <c r="G4487"/>
  <c r="G4486"/>
  <c r="G4485"/>
  <c r="G4484"/>
  <c r="G4483"/>
  <c r="G4482"/>
  <c r="G4481"/>
  <c r="G4480"/>
  <c r="G4479"/>
  <c r="G4478"/>
  <c r="G4477"/>
  <c r="G4476"/>
  <c r="G4475"/>
  <c r="G4474"/>
  <c r="G4473"/>
  <c r="G4472"/>
  <c r="G4471"/>
  <c r="G4470"/>
  <c r="G4469"/>
  <c r="G4468"/>
  <c r="G4467"/>
  <c r="G4466"/>
  <c r="G4465"/>
  <c r="G4464"/>
  <c r="G4463"/>
  <c r="G4462"/>
  <c r="G4461"/>
  <c r="G4460"/>
  <c r="G4459"/>
  <c r="G4458"/>
  <c r="G4457"/>
  <c r="G4456"/>
  <c r="G4455"/>
  <c r="G4454"/>
  <c r="G4453"/>
  <c r="G4452"/>
  <c r="G4451"/>
  <c r="G4450"/>
  <c r="G4449"/>
  <c r="G4448"/>
  <c r="G4447"/>
  <c r="G4446"/>
  <c r="G4445"/>
  <c r="G4444"/>
  <c r="G4443"/>
  <c r="G4442"/>
  <c r="G4441"/>
  <c r="G4440"/>
  <c r="G4439"/>
  <c r="G4438"/>
  <c r="G4437"/>
  <c r="G4436"/>
  <c r="G4435"/>
  <c r="G4434"/>
  <c r="G4433"/>
  <c r="G4432"/>
  <c r="G4431"/>
  <c r="G4430"/>
  <c r="G4429"/>
  <c r="G4428"/>
  <c r="G4427"/>
  <c r="G4426"/>
  <c r="G4425"/>
  <c r="G4424"/>
  <c r="G4423"/>
  <c r="G4422"/>
  <c r="G4421"/>
  <c r="G4420"/>
  <c r="G4419"/>
  <c r="G4418"/>
  <c r="G4417"/>
  <c r="G4416"/>
  <c r="G4415"/>
  <c r="G4414"/>
  <c r="G4413"/>
  <c r="G4412"/>
  <c r="G4411"/>
  <c r="G4410"/>
  <c r="G4409"/>
  <c r="G4408"/>
  <c r="G4407"/>
  <c r="G4406"/>
  <c r="G4405"/>
  <c r="G4404"/>
  <c r="G4403"/>
  <c r="G4402"/>
  <c r="G4401"/>
  <c r="G4400"/>
  <c r="G4399"/>
  <c r="G4398"/>
  <c r="G4397"/>
  <c r="G4396"/>
  <c r="G4395"/>
  <c r="G4394"/>
  <c r="G4393"/>
  <c r="G4392"/>
  <c r="G4391"/>
  <c r="G4390"/>
  <c r="G4389"/>
  <c r="G4388"/>
  <c r="G4387"/>
  <c r="G4386"/>
  <c r="G4385"/>
  <c r="G4384"/>
  <c r="G4383"/>
  <c r="G4382"/>
  <c r="G4381"/>
  <c r="G4380"/>
  <c r="G4379"/>
  <c r="G4378"/>
  <c r="G4377"/>
  <c r="G4376"/>
  <c r="G4375"/>
  <c r="G4374"/>
  <c r="G4373"/>
  <c r="G4372"/>
  <c r="G4371"/>
  <c r="G4370"/>
  <c r="G4369"/>
  <c r="G4368"/>
  <c r="G4367"/>
  <c r="G4366"/>
  <c r="G4365"/>
  <c r="G4364"/>
  <c r="G4363"/>
  <c r="G4362"/>
  <c r="G4361"/>
  <c r="G4360"/>
  <c r="G4359"/>
  <c r="G4358"/>
  <c r="G4357"/>
  <c r="G4356"/>
  <c r="G4355"/>
  <c r="G4354"/>
  <c r="G4353"/>
  <c r="G4352"/>
  <c r="G4351"/>
  <c r="G4350"/>
  <c r="G4349"/>
  <c r="G4348"/>
  <c r="G4347"/>
  <c r="G4346"/>
  <c r="G4345"/>
  <c r="G4344"/>
  <c r="G4343"/>
  <c r="G4342"/>
  <c r="G4341"/>
  <c r="G4340"/>
  <c r="G4339"/>
  <c r="G4338"/>
  <c r="G4337"/>
  <c r="G4336"/>
  <c r="G4335"/>
  <c r="G4334"/>
  <c r="G4333"/>
  <c r="G4332"/>
  <c r="G4331"/>
  <c r="G4330"/>
  <c r="G4329"/>
  <c r="G4328"/>
  <c r="G4327"/>
  <c r="G4326"/>
  <c r="G4325"/>
  <c r="G4324"/>
  <c r="G4323"/>
  <c r="G4322"/>
  <c r="G4321"/>
  <c r="G4320"/>
  <c r="G4319"/>
  <c r="G4318"/>
  <c r="G4317"/>
  <c r="G4316"/>
  <c r="G4315"/>
  <c r="G4314"/>
  <c r="G4313"/>
  <c r="G4312"/>
  <c r="G4311"/>
  <c r="G4310"/>
  <c r="G4309"/>
  <c r="G4308"/>
  <c r="G4307"/>
  <c r="G4306"/>
  <c r="G4305"/>
  <c r="G4304"/>
  <c r="G4303"/>
  <c r="G4302"/>
  <c r="G4301"/>
  <c r="G4300"/>
  <c r="G4299"/>
  <c r="G4298"/>
  <c r="G4297"/>
  <c r="G4296"/>
  <c r="G4295"/>
  <c r="G4294"/>
  <c r="G4293"/>
  <c r="G4292"/>
  <c r="G4291"/>
  <c r="G4290"/>
  <c r="G4289"/>
  <c r="G4288"/>
  <c r="G4287"/>
  <c r="G4286"/>
  <c r="G4285"/>
  <c r="G4284"/>
  <c r="G4283"/>
  <c r="G4282"/>
  <c r="G4281"/>
  <c r="G4280"/>
  <c r="G4279"/>
  <c r="G4278"/>
  <c r="G4277"/>
  <c r="G4276"/>
  <c r="G4275"/>
  <c r="G4274"/>
  <c r="G4273"/>
  <c r="G4272"/>
  <c r="G4271"/>
  <c r="G4270"/>
  <c r="G4269"/>
  <c r="G4268"/>
  <c r="G4267"/>
  <c r="G4266"/>
  <c r="G4265"/>
  <c r="G4264"/>
  <c r="G4263"/>
  <c r="G4262"/>
  <c r="G4261"/>
  <c r="G4260"/>
  <c r="G4259"/>
  <c r="G4258"/>
  <c r="G4257"/>
  <c r="G4256"/>
  <c r="G4255"/>
  <c r="G4254"/>
  <c r="G4253"/>
  <c r="G4252"/>
  <c r="G4251"/>
  <c r="G4250"/>
  <c r="G4249"/>
  <c r="G4248"/>
  <c r="G4247"/>
  <c r="G4246"/>
  <c r="G4245"/>
  <c r="G4244"/>
  <c r="G4243"/>
  <c r="G4242"/>
  <c r="G4241"/>
  <c r="G4240"/>
  <c r="G4239"/>
  <c r="G4238"/>
  <c r="G4237"/>
  <c r="G4236"/>
  <c r="G4235"/>
  <c r="G4234"/>
  <c r="G4233"/>
  <c r="G4232"/>
  <c r="G4231"/>
  <c r="G4230"/>
  <c r="G4229"/>
  <c r="G4228"/>
  <c r="G4227"/>
  <c r="G4226"/>
  <c r="G4225"/>
  <c r="G4224"/>
  <c r="G4223"/>
  <c r="G4222"/>
  <c r="G4221"/>
  <c r="G4220"/>
  <c r="G4219"/>
  <c r="G4218"/>
  <c r="G4217"/>
  <c r="G4216"/>
  <c r="G4215"/>
  <c r="G4214"/>
  <c r="G4213"/>
  <c r="G4212"/>
  <c r="G4211"/>
  <c r="G4210"/>
  <c r="G4209"/>
  <c r="G4208"/>
  <c r="G4207"/>
  <c r="G4206"/>
  <c r="G4205"/>
  <c r="G4204"/>
  <c r="G4203"/>
  <c r="G4202"/>
  <c r="G4201"/>
  <c r="G4200"/>
  <c r="G4199"/>
  <c r="G4198"/>
  <c r="G4197"/>
  <c r="G4196"/>
  <c r="G4195"/>
  <c r="G4194"/>
  <c r="G4193"/>
  <c r="G4192"/>
  <c r="G4191"/>
  <c r="G4190"/>
  <c r="G4189"/>
  <c r="G4188"/>
  <c r="G4187"/>
  <c r="G4186"/>
  <c r="G4185"/>
  <c r="G4184"/>
  <c r="G4183"/>
  <c r="G4182"/>
  <c r="G4181"/>
  <c r="G4180"/>
  <c r="G4179"/>
  <c r="G4178"/>
  <c r="G4177"/>
  <c r="G4176"/>
  <c r="G4175"/>
  <c r="G4174"/>
  <c r="G4173"/>
  <c r="G4172"/>
  <c r="G4171"/>
  <c r="G4170"/>
  <c r="G4169"/>
  <c r="G4168"/>
  <c r="G4167"/>
  <c r="G4166"/>
  <c r="G4165"/>
  <c r="G4164"/>
  <c r="G4163"/>
  <c r="G4162"/>
  <c r="G4161"/>
  <c r="G4160"/>
  <c r="G4159"/>
  <c r="G4158"/>
  <c r="G4157"/>
  <c r="G4156"/>
  <c r="G4155"/>
  <c r="G4154"/>
  <c r="G4153"/>
  <c r="G4152"/>
  <c r="G4151"/>
  <c r="G4150"/>
  <c r="G4149"/>
  <c r="G4148"/>
  <c r="G4147"/>
  <c r="G4146"/>
  <c r="G4145"/>
  <c r="G4144"/>
  <c r="G4143"/>
  <c r="G4142"/>
  <c r="G4141"/>
  <c r="G4140"/>
  <c r="G4139"/>
  <c r="G4138"/>
  <c r="G4137"/>
  <c r="G4136"/>
  <c r="G4135"/>
  <c r="G4134"/>
  <c r="G4133"/>
  <c r="G4132"/>
  <c r="G4131"/>
  <c r="G4130"/>
  <c r="G4129"/>
  <c r="G4128"/>
  <c r="G4127"/>
  <c r="G4126"/>
  <c r="G4125"/>
  <c r="G4124"/>
  <c r="G4123"/>
  <c r="G4122"/>
  <c r="G4121"/>
  <c r="G4120"/>
  <c r="G4119"/>
  <c r="G4118"/>
  <c r="G4117"/>
  <c r="G4116"/>
  <c r="G4115"/>
  <c r="G4114"/>
  <c r="G4113"/>
  <c r="G4112"/>
  <c r="G4111"/>
  <c r="G4110"/>
  <c r="G4109"/>
  <c r="G4108"/>
  <c r="G4107"/>
  <c r="G4106"/>
  <c r="G4105"/>
  <c r="G4104"/>
  <c r="G4103"/>
  <c r="G4102"/>
  <c r="G4101"/>
  <c r="G4100"/>
  <c r="G4099"/>
  <c r="G4098"/>
  <c r="G4097"/>
  <c r="G4096"/>
  <c r="G4095"/>
  <c r="G4094"/>
  <c r="G4093"/>
  <c r="G4092"/>
  <c r="G4091"/>
  <c r="G4090"/>
  <c r="G4089"/>
  <c r="G4088"/>
  <c r="G4087"/>
  <c r="G4086"/>
  <c r="G4085"/>
  <c r="G4084"/>
  <c r="G4083"/>
  <c r="G4082"/>
  <c r="G4081"/>
  <c r="G4080"/>
  <c r="G4079"/>
  <c r="G4078"/>
  <c r="G4077"/>
  <c r="G4076"/>
  <c r="G4075"/>
  <c r="G4074"/>
  <c r="G4073"/>
  <c r="G4072"/>
  <c r="G4071"/>
  <c r="G4070"/>
  <c r="G4069"/>
  <c r="G4068"/>
  <c r="G4067"/>
  <c r="G4066"/>
  <c r="G4065"/>
  <c r="G4064"/>
  <c r="G4063"/>
  <c r="G4062"/>
  <c r="G4061"/>
  <c r="G4060"/>
  <c r="G4059"/>
  <c r="G4058"/>
  <c r="G4057"/>
  <c r="G4056"/>
  <c r="G4055"/>
  <c r="G4054"/>
  <c r="G4053"/>
  <c r="G4052"/>
  <c r="G4051"/>
  <c r="G4050"/>
  <c r="G4049"/>
  <c r="G4048"/>
  <c r="G4047"/>
  <c r="G4046"/>
  <c r="G4045"/>
  <c r="G4044"/>
  <c r="G4043"/>
  <c r="G4042"/>
  <c r="G4041"/>
  <c r="G4040"/>
  <c r="G4039"/>
  <c r="G4038"/>
  <c r="G4037"/>
  <c r="G4036"/>
  <c r="G4035"/>
  <c r="G4034"/>
  <c r="G4033"/>
  <c r="G4032"/>
  <c r="G4031"/>
  <c r="G4030"/>
  <c r="G4029"/>
  <c r="G4028"/>
  <c r="G4027"/>
  <c r="G4026"/>
  <c r="G4025"/>
  <c r="G4024"/>
  <c r="G4023"/>
  <c r="G4022"/>
  <c r="G4021"/>
  <c r="G4020"/>
  <c r="G4019"/>
  <c r="G4018"/>
  <c r="G4017"/>
  <c r="G4016"/>
  <c r="G4015"/>
  <c r="G4014"/>
  <c r="G4013"/>
  <c r="G4012"/>
  <c r="G4011"/>
  <c r="G4010"/>
  <c r="G4009"/>
  <c r="G4008"/>
  <c r="G4007"/>
  <c r="G4006"/>
  <c r="G4005"/>
  <c r="G4004"/>
  <c r="G4003"/>
  <c r="G4002"/>
  <c r="G4001"/>
  <c r="G4000"/>
  <c r="G3999"/>
  <c r="G3998"/>
  <c r="G3997"/>
  <c r="G3996"/>
  <c r="G3995"/>
  <c r="G3994"/>
  <c r="G3993"/>
  <c r="G3992"/>
  <c r="G3991"/>
  <c r="G3990"/>
  <c r="G3989"/>
  <c r="G3988"/>
  <c r="G3987"/>
  <c r="G3986"/>
  <c r="G3985"/>
  <c r="G3984"/>
  <c r="G3983"/>
  <c r="G3982"/>
  <c r="G3981"/>
  <c r="G3980"/>
  <c r="G3979"/>
  <c r="G3978"/>
  <c r="G3977"/>
  <c r="G3976"/>
  <c r="G3975"/>
  <c r="G3974"/>
  <c r="G3973"/>
  <c r="G3972"/>
  <c r="G3971"/>
  <c r="G3970"/>
  <c r="G3969"/>
  <c r="G3968"/>
  <c r="G3967"/>
  <c r="G3966"/>
  <c r="G3965"/>
  <c r="G3964"/>
  <c r="G3963"/>
  <c r="G3962"/>
  <c r="G3961"/>
  <c r="G3960"/>
  <c r="G3959"/>
  <c r="G3958"/>
  <c r="G3957"/>
  <c r="G3956"/>
  <c r="G3955"/>
  <c r="G3954"/>
  <c r="G3953"/>
  <c r="G3952"/>
  <c r="G3951"/>
  <c r="G3950"/>
  <c r="G3949"/>
  <c r="G3948"/>
  <c r="G3947"/>
  <c r="G3946"/>
  <c r="G3945"/>
  <c r="G3944"/>
  <c r="G3943"/>
  <c r="G3942"/>
  <c r="G3941"/>
  <c r="G3940"/>
  <c r="G3939"/>
  <c r="G3938"/>
  <c r="G3937"/>
  <c r="G3936"/>
  <c r="G3935"/>
  <c r="G3934"/>
  <c r="G3933"/>
  <c r="G3932"/>
  <c r="G3931"/>
  <c r="G3930"/>
  <c r="G3929"/>
  <c r="G3928"/>
  <c r="G3927"/>
  <c r="G3926"/>
  <c r="G3925"/>
  <c r="G3924"/>
  <c r="G3923"/>
  <c r="G3922"/>
  <c r="G3921"/>
  <c r="G3920"/>
  <c r="G3919"/>
  <c r="G3918"/>
  <c r="G3917"/>
  <c r="G3916"/>
  <c r="G3915"/>
  <c r="G3914"/>
  <c r="G3913"/>
  <c r="G3912"/>
  <c r="G3911"/>
  <c r="G3910"/>
  <c r="G3909"/>
  <c r="G3908"/>
  <c r="G3907"/>
  <c r="G3906"/>
  <c r="G3905"/>
  <c r="G3904"/>
  <c r="G3903"/>
  <c r="G3902"/>
  <c r="G3901"/>
  <c r="G3900"/>
  <c r="G3899"/>
  <c r="G3898"/>
  <c r="G3897"/>
  <c r="G3896"/>
  <c r="G3895"/>
  <c r="G3894"/>
  <c r="G3893"/>
  <c r="G3892"/>
  <c r="G3891"/>
  <c r="G3890"/>
  <c r="G3889"/>
  <c r="G3888"/>
  <c r="G3887"/>
  <c r="G3886"/>
  <c r="G3885"/>
  <c r="G3884"/>
  <c r="G3883"/>
  <c r="G3882"/>
  <c r="G3881"/>
  <c r="G3880"/>
  <c r="G3879"/>
  <c r="G3878"/>
  <c r="G3877"/>
  <c r="G3876"/>
  <c r="G3875"/>
  <c r="G3874"/>
  <c r="G3873"/>
  <c r="G3872"/>
  <c r="G3871"/>
  <c r="G3870"/>
  <c r="G3869"/>
  <c r="G3868"/>
  <c r="G3867"/>
  <c r="G3866"/>
  <c r="G3865"/>
  <c r="G3864"/>
  <c r="G3863"/>
  <c r="G3862"/>
  <c r="G3861"/>
  <c r="G3860"/>
  <c r="G3859"/>
  <c r="G3858"/>
  <c r="G3857"/>
  <c r="G3856"/>
  <c r="G3855"/>
  <c r="G3854"/>
  <c r="G3853"/>
  <c r="G3852"/>
  <c r="G3851"/>
  <c r="G3850"/>
  <c r="G3849"/>
  <c r="G3848"/>
  <c r="G3847"/>
  <c r="G3846"/>
  <c r="G3845"/>
  <c r="G3844"/>
  <c r="G3843"/>
  <c r="G3842"/>
  <c r="G3841"/>
  <c r="G3840"/>
  <c r="G3839"/>
  <c r="G3838"/>
  <c r="G3837"/>
  <c r="G3836"/>
  <c r="G3835"/>
  <c r="G3834"/>
  <c r="G3833"/>
  <c r="G3832"/>
  <c r="G3831"/>
  <c r="G3830"/>
  <c r="G3829"/>
  <c r="G3828"/>
  <c r="G3827"/>
  <c r="G3826"/>
  <c r="G3825"/>
  <c r="G3824"/>
  <c r="G3823"/>
  <c r="G3822"/>
  <c r="G3821"/>
  <c r="G3820"/>
  <c r="G3819"/>
  <c r="G3818"/>
  <c r="G3817"/>
  <c r="G3816"/>
  <c r="G3815"/>
  <c r="G3814"/>
  <c r="G3813"/>
  <c r="G3812"/>
  <c r="G3811"/>
  <c r="G3810"/>
  <c r="G3809"/>
  <c r="G3808"/>
  <c r="G3807"/>
  <c r="G3806"/>
  <c r="G3805"/>
  <c r="G3804"/>
  <c r="G3803"/>
  <c r="G3802"/>
  <c r="G3801"/>
  <c r="G3800"/>
  <c r="G3799"/>
  <c r="G3798"/>
  <c r="G3797"/>
  <c r="G3796"/>
  <c r="G3795"/>
  <c r="G3794"/>
  <c r="G3793"/>
  <c r="G3792"/>
  <c r="G3791"/>
  <c r="G3790"/>
  <c r="G3789"/>
  <c r="G3788"/>
  <c r="G3787"/>
  <c r="G3786"/>
  <c r="G3785"/>
  <c r="G3784"/>
  <c r="G3783"/>
  <c r="G3782"/>
  <c r="G3781"/>
  <c r="G3780"/>
  <c r="G3779"/>
  <c r="G3778"/>
  <c r="G3777"/>
  <c r="G3776"/>
  <c r="G3775"/>
  <c r="G3774"/>
  <c r="G3773"/>
  <c r="G3772"/>
  <c r="G3771"/>
  <c r="G3770"/>
  <c r="G3769"/>
  <c r="G3768"/>
  <c r="G3767"/>
  <c r="G3766"/>
  <c r="G3765"/>
  <c r="G3764"/>
  <c r="G3763"/>
  <c r="G3762"/>
  <c r="G3761"/>
  <c r="G3760"/>
  <c r="G3759"/>
  <c r="G3758"/>
  <c r="G3757"/>
  <c r="G3756"/>
  <c r="G3755"/>
  <c r="G3754"/>
  <c r="G3753"/>
  <c r="G3752"/>
  <c r="G3751"/>
  <c r="G3750"/>
  <c r="G3749"/>
  <c r="G3748"/>
  <c r="G3747"/>
  <c r="G3746"/>
  <c r="G3745"/>
  <c r="G3744"/>
  <c r="G3743"/>
  <c r="G3742"/>
  <c r="G3741"/>
  <c r="G3740"/>
  <c r="G3739"/>
  <c r="G3738"/>
  <c r="G3737"/>
  <c r="G3736"/>
  <c r="G3735"/>
  <c r="G3734"/>
  <c r="G3733"/>
  <c r="G3732"/>
  <c r="G3731"/>
  <c r="G3730"/>
  <c r="G3729"/>
  <c r="G3728"/>
  <c r="G3727"/>
  <c r="G3726"/>
  <c r="G3725"/>
  <c r="G3724"/>
  <c r="G3723"/>
  <c r="G3722"/>
  <c r="G3721"/>
  <c r="G3720"/>
  <c r="G3719"/>
  <c r="G3718"/>
  <c r="G3717"/>
  <c r="G3716"/>
  <c r="G3715"/>
  <c r="G3714"/>
  <c r="G3713"/>
  <c r="G3712"/>
  <c r="G3711"/>
  <c r="G3710"/>
  <c r="G3709"/>
  <c r="G3708"/>
  <c r="G3707"/>
  <c r="G3706"/>
  <c r="G3705"/>
  <c r="G3704"/>
  <c r="G3703"/>
  <c r="G3702"/>
  <c r="G3701"/>
  <c r="G3700"/>
  <c r="G3699"/>
  <c r="G3698"/>
  <c r="G3697"/>
  <c r="G3696"/>
  <c r="G3695"/>
  <c r="G3694"/>
  <c r="G3693"/>
  <c r="G3692"/>
  <c r="G3691"/>
  <c r="G3690"/>
  <c r="G3689"/>
  <c r="G3688"/>
  <c r="G3687"/>
  <c r="G3686"/>
  <c r="G3685"/>
  <c r="G3684"/>
  <c r="G3683"/>
  <c r="G3682"/>
  <c r="G3681"/>
  <c r="G3680"/>
  <c r="G3679"/>
  <c r="G3678"/>
  <c r="G3677"/>
  <c r="G3676"/>
  <c r="G3675"/>
  <c r="G3674"/>
  <c r="G3673"/>
  <c r="G3672"/>
  <c r="G3671"/>
  <c r="G3670"/>
  <c r="G3669"/>
  <c r="G3668"/>
  <c r="G3667"/>
  <c r="G3666"/>
  <c r="G3665"/>
  <c r="G3664"/>
  <c r="G3663"/>
  <c r="G3662"/>
  <c r="G3661"/>
  <c r="G3660"/>
  <c r="G3659"/>
  <c r="G3658"/>
  <c r="G3657"/>
  <c r="G3656"/>
  <c r="G3655"/>
  <c r="G3654"/>
  <c r="G3653"/>
  <c r="G3652"/>
  <c r="G3651"/>
  <c r="G3650"/>
  <c r="G3649"/>
  <c r="G3648"/>
  <c r="G3647"/>
  <c r="G3646"/>
  <c r="G3645"/>
  <c r="G3644"/>
  <c r="G3643"/>
  <c r="G3642"/>
  <c r="G3641"/>
  <c r="G3640"/>
  <c r="G3639"/>
  <c r="G3638"/>
  <c r="G3637"/>
  <c r="G3636"/>
  <c r="G3635"/>
  <c r="G3634"/>
  <c r="G3633"/>
  <c r="G3632"/>
  <c r="G3631"/>
  <c r="G3630"/>
  <c r="G3629"/>
  <c r="G3628"/>
  <c r="G3627"/>
  <c r="G3626"/>
  <c r="G3625"/>
  <c r="G3624"/>
  <c r="G3623"/>
  <c r="G3622"/>
  <c r="G3621"/>
  <c r="G3620"/>
  <c r="G3619"/>
  <c r="G3618"/>
  <c r="G3617"/>
  <c r="G3616"/>
  <c r="G3615"/>
  <c r="G3614"/>
  <c r="G3613"/>
  <c r="G3612"/>
  <c r="G3611"/>
  <c r="G3610"/>
  <c r="G3609"/>
  <c r="G3608"/>
  <c r="G3607"/>
  <c r="G3606"/>
  <c r="G3605"/>
  <c r="G3604"/>
  <c r="G3603"/>
  <c r="G3602"/>
  <c r="G3601"/>
  <c r="G3600"/>
  <c r="G3599"/>
  <c r="G3598"/>
  <c r="G3597"/>
  <c r="G3596"/>
  <c r="G3595"/>
  <c r="G3594"/>
  <c r="G3593"/>
  <c r="G3592"/>
  <c r="G3591"/>
  <c r="G3590"/>
  <c r="G3589"/>
  <c r="G3588"/>
  <c r="G3587"/>
  <c r="G3586"/>
  <c r="G3585"/>
  <c r="G3584"/>
  <c r="G3583"/>
  <c r="G3582"/>
  <c r="G3581"/>
  <c r="G3580"/>
  <c r="G3579"/>
  <c r="G3578"/>
  <c r="G3577"/>
  <c r="G3576"/>
  <c r="G3575"/>
  <c r="G3574"/>
  <c r="G3573"/>
  <c r="G3572"/>
  <c r="G3571"/>
  <c r="G3570"/>
  <c r="G3569"/>
  <c r="G3568"/>
  <c r="G3567"/>
  <c r="G3566"/>
  <c r="G3565"/>
  <c r="G3564"/>
  <c r="G3563"/>
  <c r="G3562"/>
  <c r="G3561"/>
  <c r="G3560"/>
  <c r="G3559"/>
  <c r="G3558"/>
  <c r="G3557"/>
  <c r="G3556"/>
  <c r="G3555"/>
  <c r="G3554"/>
  <c r="G3553"/>
  <c r="G3552"/>
  <c r="G3551"/>
  <c r="G3550"/>
  <c r="G3549"/>
  <c r="G3548"/>
  <c r="G3547"/>
  <c r="G3546"/>
  <c r="G3545"/>
  <c r="G3544"/>
  <c r="G3543"/>
  <c r="G3542"/>
  <c r="G3541"/>
  <c r="G3540"/>
  <c r="G3539"/>
  <c r="G3538"/>
  <c r="G3537"/>
  <c r="G3536"/>
  <c r="G3535"/>
  <c r="G3534"/>
  <c r="G3533"/>
  <c r="G3532"/>
  <c r="G3531"/>
  <c r="G3530"/>
  <c r="G3529"/>
  <c r="G3528"/>
  <c r="G3527"/>
  <c r="G3526"/>
  <c r="G3525"/>
  <c r="G3524"/>
  <c r="G3523"/>
  <c r="G3522"/>
  <c r="G3521"/>
  <c r="G3520"/>
  <c r="G3519"/>
  <c r="G3518"/>
  <c r="G3517"/>
  <c r="G3516"/>
  <c r="G3515"/>
  <c r="G3514"/>
  <c r="G3513"/>
  <c r="G3512"/>
  <c r="G3511"/>
  <c r="G3510"/>
  <c r="G3509"/>
  <c r="G3508"/>
  <c r="G3507"/>
  <c r="G3506"/>
  <c r="G3505"/>
  <c r="G3504"/>
  <c r="G3503"/>
  <c r="G3502"/>
  <c r="G3501"/>
  <c r="G3500"/>
  <c r="G3499"/>
  <c r="G3498"/>
  <c r="G3497"/>
  <c r="G3496"/>
  <c r="G3495"/>
  <c r="G3494"/>
  <c r="G3493"/>
  <c r="G3492"/>
  <c r="G3491"/>
  <c r="G3490"/>
  <c r="G3489"/>
  <c r="G3488"/>
  <c r="G3487"/>
  <c r="G3486"/>
  <c r="G3485"/>
  <c r="G3484"/>
  <c r="G3483"/>
  <c r="G3482"/>
  <c r="G3481"/>
  <c r="G3480"/>
  <c r="G3479"/>
  <c r="G3478"/>
  <c r="G3477"/>
  <c r="G3476"/>
  <c r="G3475"/>
  <c r="G3474"/>
  <c r="G3473"/>
  <c r="G3472"/>
  <c r="G3471"/>
  <c r="G3470"/>
  <c r="G3469"/>
  <c r="G3468"/>
  <c r="G3467"/>
  <c r="G3466"/>
  <c r="G3465"/>
  <c r="G3464"/>
  <c r="G3463"/>
  <c r="G3462"/>
  <c r="G3461"/>
  <c r="G3460"/>
  <c r="G3459"/>
  <c r="G3458"/>
  <c r="G3457"/>
  <c r="G3456"/>
  <c r="G3455"/>
  <c r="G3454"/>
  <c r="G3453"/>
  <c r="G3452"/>
  <c r="G3451"/>
  <c r="G3450"/>
  <c r="G3449"/>
  <c r="G3448"/>
  <c r="G3447"/>
  <c r="G3446"/>
  <c r="G3445"/>
  <c r="G3444"/>
  <c r="G3443"/>
  <c r="G3442"/>
  <c r="G3441"/>
  <c r="G3440"/>
  <c r="G3439"/>
  <c r="G3438"/>
  <c r="G3437"/>
  <c r="G3436"/>
  <c r="G3435"/>
  <c r="G3434"/>
  <c r="G3433"/>
  <c r="G3432"/>
  <c r="G3431"/>
  <c r="G3430"/>
  <c r="G3429"/>
  <c r="G3428"/>
  <c r="G3427"/>
  <c r="G3426"/>
  <c r="G3425"/>
  <c r="G3424"/>
  <c r="G3423"/>
  <c r="G3422"/>
  <c r="G3421"/>
  <c r="G3420"/>
  <c r="G3419"/>
  <c r="G3418"/>
  <c r="G3417"/>
  <c r="G3416"/>
  <c r="G3415"/>
  <c r="G3414"/>
  <c r="G3413"/>
  <c r="G3412"/>
  <c r="G3411"/>
  <c r="G3410"/>
  <c r="G3409"/>
  <c r="G3408"/>
  <c r="G3407"/>
  <c r="G3406"/>
  <c r="G3405"/>
  <c r="G3404"/>
  <c r="G3403"/>
  <c r="G3402"/>
  <c r="G3401"/>
  <c r="G3400"/>
  <c r="G3399"/>
  <c r="G3398"/>
  <c r="G3397"/>
  <c r="G3396"/>
  <c r="G3395"/>
  <c r="G3394"/>
  <c r="G3393"/>
  <c r="G3392"/>
  <c r="G3391"/>
  <c r="G3390"/>
  <c r="G3389"/>
  <c r="G3388"/>
  <c r="G3387"/>
  <c r="G3386"/>
  <c r="G3385"/>
  <c r="G3384"/>
  <c r="G3383"/>
  <c r="G3382"/>
  <c r="G3381"/>
  <c r="G3380"/>
  <c r="G3379"/>
  <c r="G3378"/>
  <c r="G3377"/>
  <c r="G3376"/>
  <c r="G3375"/>
  <c r="G3374"/>
  <c r="G3373"/>
  <c r="G3372"/>
  <c r="G3371"/>
  <c r="G3370"/>
  <c r="G3369"/>
  <c r="G3368"/>
  <c r="G3367"/>
  <c r="G3366"/>
  <c r="G3365"/>
  <c r="G3364"/>
  <c r="G3363"/>
  <c r="G3362"/>
  <c r="G3361"/>
  <c r="G3360"/>
  <c r="G3359"/>
  <c r="G3358"/>
  <c r="G3357"/>
  <c r="G3356"/>
  <c r="G3355"/>
  <c r="G3354"/>
  <c r="G3353"/>
  <c r="G3352"/>
  <c r="G3351"/>
  <c r="G3350"/>
  <c r="G3349"/>
  <c r="G3348"/>
  <c r="G3347"/>
  <c r="G3346"/>
  <c r="G3345"/>
  <c r="G3344"/>
  <c r="G3343"/>
  <c r="G3342"/>
  <c r="G3341"/>
  <c r="G3340"/>
  <c r="G3339"/>
  <c r="G3338"/>
  <c r="G3337"/>
  <c r="G3336"/>
  <c r="G3335"/>
  <c r="G3334"/>
  <c r="G3333"/>
  <c r="G3332"/>
  <c r="G3331"/>
  <c r="G3330"/>
  <c r="G3329"/>
  <c r="G3328"/>
  <c r="G3327"/>
  <c r="G3326"/>
  <c r="G3325"/>
  <c r="G3324"/>
  <c r="G3323"/>
  <c r="G3322"/>
  <c r="G3321"/>
  <c r="G3320"/>
  <c r="G3319"/>
  <c r="G3318"/>
  <c r="G3317"/>
  <c r="G3316"/>
  <c r="G3315"/>
  <c r="G3314"/>
  <c r="G3313"/>
  <c r="G3312"/>
  <c r="G3311"/>
  <c r="G3310"/>
  <c r="G3309"/>
  <c r="G3308"/>
  <c r="G3307"/>
  <c r="G3306"/>
  <c r="G3305"/>
  <c r="G3304"/>
  <c r="G3303"/>
  <c r="G3302"/>
  <c r="G3301"/>
  <c r="G3300"/>
  <c r="G3299"/>
  <c r="G3298"/>
  <c r="G3297"/>
  <c r="G3296"/>
  <c r="G3295"/>
  <c r="G3294"/>
  <c r="G3293"/>
  <c r="G3292"/>
  <c r="G3291"/>
  <c r="G3290"/>
  <c r="G3289"/>
  <c r="G3288"/>
  <c r="G3287"/>
  <c r="G3286"/>
  <c r="G3285"/>
  <c r="G3284"/>
  <c r="G3283"/>
  <c r="G3282"/>
  <c r="G3281"/>
  <c r="G3280"/>
  <c r="G3279"/>
  <c r="G3278"/>
  <c r="G3277"/>
  <c r="G3276"/>
  <c r="G3275"/>
  <c r="G3274"/>
  <c r="G3273"/>
  <c r="G3272"/>
  <c r="G3271"/>
  <c r="G3270"/>
  <c r="G3269"/>
  <c r="G3268"/>
  <c r="G3267"/>
  <c r="G3266"/>
  <c r="G3265"/>
  <c r="G3264"/>
  <c r="G3263"/>
  <c r="G3262"/>
  <c r="G3261"/>
  <c r="G3260"/>
  <c r="G3259"/>
  <c r="G3258"/>
  <c r="G3257"/>
  <c r="G3256"/>
  <c r="G3255"/>
  <c r="G3254"/>
  <c r="G3253"/>
  <c r="G3252"/>
  <c r="G3251"/>
  <c r="G3250"/>
  <c r="G3249"/>
  <c r="G3248"/>
  <c r="G3247"/>
  <c r="G3246"/>
  <c r="G3245"/>
  <c r="G3244"/>
  <c r="G3243"/>
  <c r="G3242"/>
  <c r="G3241"/>
  <c r="G3240"/>
  <c r="G3239"/>
  <c r="G3238"/>
  <c r="G3237"/>
  <c r="G3236"/>
  <c r="G3235"/>
  <c r="G3234"/>
  <c r="G3233"/>
  <c r="G3232"/>
  <c r="G3231"/>
  <c r="G3230"/>
  <c r="G3229"/>
  <c r="G3228"/>
  <c r="G3227"/>
  <c r="G3226"/>
  <c r="G3225"/>
  <c r="G3224"/>
  <c r="G3223"/>
  <c r="G3222"/>
  <c r="G3221"/>
  <c r="G3220"/>
  <c r="G3219"/>
  <c r="G3218"/>
  <c r="G3217"/>
  <c r="G3216"/>
  <c r="G3215"/>
  <c r="G3214"/>
  <c r="G3213"/>
  <c r="G3212"/>
  <c r="G3211"/>
  <c r="G3210"/>
  <c r="G3209"/>
  <c r="G3208"/>
  <c r="G3207"/>
  <c r="G3206"/>
  <c r="G3205"/>
  <c r="G3204"/>
  <c r="G3203"/>
  <c r="G3202"/>
  <c r="G3201"/>
  <c r="G3200"/>
  <c r="G3199"/>
  <c r="G3198"/>
  <c r="G3197"/>
  <c r="G3196"/>
  <c r="G3195"/>
  <c r="G3194"/>
  <c r="G3193"/>
  <c r="G3192"/>
  <c r="G3191"/>
  <c r="G3190"/>
  <c r="G3189"/>
  <c r="G3188"/>
  <c r="G3187"/>
  <c r="G3186"/>
  <c r="G3185"/>
  <c r="G3184"/>
  <c r="G3183"/>
  <c r="G3182"/>
  <c r="G3181"/>
  <c r="G3180"/>
  <c r="G3179"/>
  <c r="G3178"/>
  <c r="G3177"/>
  <c r="G3176"/>
  <c r="G3175"/>
  <c r="G3174"/>
  <c r="G3173"/>
  <c r="G3172"/>
  <c r="G3171"/>
  <c r="G3170"/>
  <c r="G3169"/>
  <c r="G3168"/>
  <c r="G3167"/>
  <c r="G3166"/>
  <c r="G3165"/>
  <c r="G3164"/>
  <c r="G3163"/>
  <c r="G3162"/>
  <c r="G3161"/>
  <c r="G3160"/>
  <c r="G3159"/>
  <c r="G3158"/>
  <c r="G3157"/>
  <c r="G3156"/>
  <c r="G3155"/>
  <c r="G3154"/>
  <c r="G3153"/>
  <c r="G3152"/>
  <c r="G3151"/>
  <c r="G3150"/>
  <c r="G3149"/>
  <c r="G3148"/>
  <c r="G3147"/>
  <c r="G3146"/>
  <c r="G3145"/>
  <c r="G3144"/>
  <c r="G3143"/>
  <c r="G3142"/>
  <c r="G3141"/>
  <c r="G3140"/>
  <c r="G3139"/>
  <c r="G3138"/>
  <c r="G3137"/>
  <c r="G3136"/>
  <c r="G3135"/>
  <c r="G3134"/>
  <c r="G3133"/>
  <c r="G3132"/>
  <c r="G3131"/>
  <c r="G3130"/>
  <c r="G3129"/>
  <c r="G3128"/>
  <c r="G3127"/>
  <c r="G3126"/>
  <c r="G3125"/>
  <c r="G3124"/>
  <c r="G3123"/>
  <c r="G3122"/>
  <c r="G3121"/>
  <c r="G3120"/>
  <c r="G3119"/>
  <c r="G3118"/>
  <c r="G3117"/>
  <c r="G3116"/>
  <c r="G3115"/>
  <c r="G3114"/>
  <c r="G3113"/>
  <c r="G3112"/>
  <c r="G3111"/>
  <c r="G3110"/>
  <c r="G3109"/>
  <c r="G3108"/>
  <c r="G3107"/>
  <c r="G3106"/>
  <c r="G3105"/>
  <c r="G3104"/>
  <c r="G3103"/>
  <c r="G3102"/>
  <c r="G3101"/>
  <c r="G3100"/>
  <c r="G3099"/>
  <c r="G3098"/>
  <c r="G3097"/>
  <c r="G3096"/>
  <c r="G3095"/>
  <c r="G3094"/>
  <c r="G3093"/>
  <c r="G3092"/>
  <c r="G3091"/>
  <c r="G3090"/>
  <c r="G3089"/>
  <c r="G3088"/>
  <c r="G3087"/>
  <c r="G3086"/>
  <c r="G3085"/>
  <c r="G3084"/>
  <c r="G3083"/>
  <c r="G3082"/>
  <c r="G3081"/>
  <c r="G3080"/>
  <c r="G3079"/>
  <c r="G3078"/>
  <c r="G3077"/>
  <c r="G3076"/>
  <c r="G3075"/>
  <c r="G3074"/>
  <c r="G3073"/>
  <c r="G3072"/>
  <c r="G3071"/>
  <c r="G3070"/>
  <c r="G3069"/>
  <c r="G3068"/>
  <c r="G3067"/>
  <c r="G3066"/>
  <c r="G3065"/>
  <c r="G3064"/>
  <c r="G3063"/>
  <c r="G3062"/>
  <c r="G3061"/>
  <c r="G3060"/>
  <c r="G3059"/>
  <c r="G3058"/>
  <c r="G3057"/>
  <c r="G3056"/>
  <c r="G3055"/>
  <c r="G3054"/>
  <c r="G3053"/>
  <c r="G3052"/>
  <c r="G3051"/>
  <c r="G3050"/>
  <c r="G3049"/>
  <c r="G3048"/>
  <c r="G3047"/>
  <c r="G3046"/>
  <c r="G3045"/>
  <c r="G3044"/>
  <c r="G3043"/>
  <c r="G3042"/>
  <c r="G3041"/>
  <c r="G3040"/>
  <c r="G3039"/>
  <c r="G3038"/>
  <c r="G3037"/>
  <c r="G3036"/>
  <c r="G3035"/>
  <c r="G3034"/>
  <c r="G3033"/>
  <c r="G3032"/>
  <c r="G3031"/>
  <c r="G3030"/>
  <c r="G3029"/>
  <c r="G3028"/>
  <c r="G3027"/>
  <c r="G3026"/>
  <c r="G3025"/>
  <c r="G3024"/>
  <c r="G3023"/>
  <c r="G3022"/>
  <c r="G3021"/>
  <c r="G3020"/>
  <c r="G3019"/>
  <c r="G3018"/>
  <c r="G3017"/>
  <c r="G3016"/>
  <c r="G3015"/>
  <c r="G3014"/>
  <c r="G3013"/>
  <c r="G3012"/>
  <c r="G3011"/>
  <c r="G3010"/>
  <c r="G3009"/>
  <c r="G3008"/>
  <c r="G3007"/>
  <c r="G3006"/>
  <c r="G3005"/>
  <c r="G3004"/>
  <c r="G3003"/>
  <c r="G3002"/>
  <c r="G3001"/>
  <c r="G3000"/>
  <c r="G2999"/>
  <c r="G2998"/>
  <c r="G2997"/>
  <c r="G2996"/>
  <c r="G2995"/>
  <c r="G2994"/>
  <c r="G2993"/>
  <c r="G2992"/>
  <c r="G2991"/>
  <c r="G2990"/>
  <c r="G2989"/>
  <c r="G2988"/>
  <c r="G2987"/>
  <c r="G2986"/>
  <c r="G2985"/>
  <c r="G2984"/>
  <c r="G2983"/>
  <c r="G2982"/>
  <c r="G2981"/>
  <c r="G2980"/>
  <c r="G2979"/>
  <c r="G2978"/>
  <c r="G2977"/>
  <c r="G2976"/>
  <c r="G2975"/>
  <c r="G2974"/>
  <c r="G2973"/>
  <c r="G2972"/>
  <c r="G2971"/>
  <c r="G2970"/>
  <c r="G2969"/>
  <c r="G2968"/>
  <c r="G2967"/>
  <c r="G2966"/>
  <c r="G2965"/>
  <c r="G2964"/>
  <c r="G2963"/>
  <c r="G2962"/>
  <c r="G2961"/>
  <c r="G2960"/>
  <c r="G2959"/>
  <c r="G2958"/>
  <c r="G2957"/>
  <c r="G2956"/>
  <c r="G2955"/>
  <c r="G2954"/>
  <c r="G2953"/>
  <c r="G2952"/>
  <c r="G2951"/>
  <c r="G2950"/>
  <c r="G2949"/>
  <c r="G2948"/>
  <c r="G2947"/>
  <c r="G2946"/>
  <c r="G2945"/>
  <c r="G2944"/>
  <c r="G2943"/>
  <c r="G2942"/>
  <c r="G2941"/>
  <c r="G2940"/>
  <c r="G2939"/>
  <c r="G2938"/>
  <c r="G2937"/>
  <c r="G2936"/>
  <c r="G2935"/>
  <c r="G2934"/>
  <c r="G2933"/>
  <c r="G2932"/>
  <c r="G2931"/>
  <c r="G2930"/>
  <c r="G2929"/>
  <c r="G2928"/>
  <c r="G2927"/>
  <c r="G2926"/>
  <c r="G2925"/>
  <c r="G2924"/>
  <c r="G2923"/>
  <c r="G2922"/>
  <c r="G2921"/>
  <c r="G2920"/>
  <c r="G2919"/>
  <c r="G2918"/>
  <c r="G2917"/>
  <c r="G2916"/>
  <c r="G2915"/>
  <c r="G2914"/>
  <c r="G2913"/>
  <c r="G2912"/>
  <c r="G2911"/>
  <c r="G2910"/>
  <c r="G2909"/>
  <c r="G2908"/>
  <c r="G2907"/>
  <c r="G2906"/>
  <c r="G2905"/>
  <c r="G2904"/>
  <c r="G2903"/>
  <c r="G2902"/>
  <c r="G2901"/>
  <c r="G2900"/>
  <c r="G2899"/>
  <c r="G2898"/>
  <c r="G2897"/>
  <c r="G2896"/>
  <c r="G2895"/>
  <c r="G2894"/>
  <c r="G2893"/>
  <c r="G2892"/>
  <c r="G2891"/>
  <c r="G2890"/>
  <c r="G2889"/>
  <c r="G2888"/>
  <c r="G2887"/>
  <c r="G2886"/>
  <c r="G2885"/>
  <c r="G2884"/>
  <c r="G2883"/>
  <c r="G2882"/>
  <c r="G2881"/>
  <c r="G2880"/>
  <c r="G2879"/>
  <c r="G2878"/>
  <c r="G2877"/>
  <c r="G2876"/>
  <c r="G2875"/>
  <c r="G2874"/>
  <c r="G2873"/>
  <c r="G2872"/>
  <c r="G2871"/>
  <c r="G2870"/>
  <c r="G2869"/>
  <c r="G2868"/>
  <c r="G2867"/>
  <c r="G2866"/>
  <c r="G2865"/>
  <c r="G2864"/>
  <c r="G2863"/>
  <c r="G2862"/>
  <c r="G2861"/>
  <c r="G2860"/>
  <c r="G2859"/>
  <c r="G2858"/>
  <c r="G2857"/>
  <c r="G2856"/>
  <c r="G2855"/>
  <c r="G2854"/>
  <c r="G2853"/>
  <c r="G2852"/>
  <c r="G2851"/>
  <c r="G2850"/>
  <c r="G2849"/>
  <c r="G2848"/>
  <c r="G2847"/>
  <c r="G2846"/>
  <c r="G2845"/>
  <c r="G2844"/>
  <c r="G2843"/>
  <c r="G2842"/>
  <c r="G2841"/>
  <c r="G2840"/>
  <c r="G2839"/>
  <c r="G2838"/>
  <c r="G2837"/>
  <c r="G2836"/>
  <c r="G2835"/>
  <c r="G2834"/>
  <c r="G2833"/>
  <c r="G2832"/>
  <c r="G2831"/>
  <c r="G2830"/>
  <c r="G2829"/>
  <c r="G2828"/>
  <c r="G2827"/>
  <c r="G2826"/>
  <c r="G2825"/>
  <c r="G2824"/>
  <c r="G2823"/>
  <c r="G2822"/>
  <c r="G2821"/>
  <c r="G2820"/>
  <c r="G2819"/>
  <c r="G2818"/>
  <c r="G2817"/>
  <c r="G2816"/>
  <c r="G2815"/>
  <c r="G2814"/>
  <c r="G2813"/>
  <c r="G2812"/>
  <c r="G2811"/>
  <c r="G2810"/>
  <c r="G2809"/>
  <c r="G2808"/>
  <c r="G2807"/>
  <c r="G2806"/>
  <c r="G2805"/>
  <c r="G2804"/>
  <c r="G2803"/>
  <c r="G2802"/>
  <c r="G2801"/>
  <c r="G2800"/>
  <c r="G2799"/>
  <c r="G2798"/>
  <c r="G2797"/>
  <c r="G2796"/>
  <c r="G2795"/>
  <c r="G2794"/>
  <c r="G2793"/>
  <c r="G2792"/>
  <c r="G2791"/>
  <c r="G2790"/>
  <c r="G2789"/>
  <c r="G2788"/>
  <c r="G2787"/>
  <c r="G2786"/>
  <c r="G2785"/>
  <c r="G2784"/>
  <c r="G2783"/>
  <c r="G2782"/>
  <c r="G2781"/>
  <c r="G2780"/>
  <c r="G2779"/>
  <c r="G2778"/>
  <c r="G2777"/>
  <c r="G2776"/>
  <c r="G2775"/>
  <c r="G2774"/>
  <c r="G2773"/>
  <c r="G2772"/>
  <c r="G2771"/>
  <c r="G2770"/>
  <c r="G2769"/>
  <c r="G2768"/>
  <c r="G2767"/>
  <c r="G2766"/>
  <c r="G2765"/>
  <c r="G2764"/>
  <c r="G2763"/>
  <c r="G2762"/>
  <c r="G2761"/>
  <c r="G2760"/>
  <c r="G2759"/>
  <c r="G2758"/>
  <c r="G2757"/>
  <c r="G2756"/>
  <c r="G2755"/>
  <c r="G2754"/>
  <c r="G2753"/>
  <c r="G2752"/>
  <c r="G2751"/>
  <c r="G2750"/>
  <c r="G2749"/>
  <c r="G2748"/>
  <c r="G2747"/>
  <c r="G2746"/>
  <c r="G2745"/>
  <c r="G2744"/>
  <c r="G2743"/>
  <c r="G2742"/>
  <c r="G2741"/>
  <c r="G2740"/>
  <c r="G2739"/>
  <c r="G2738"/>
  <c r="G2737"/>
  <c r="G2736"/>
  <c r="G2735"/>
  <c r="G2734"/>
  <c r="G2733"/>
  <c r="G2732"/>
  <c r="G2731"/>
  <c r="G2730"/>
  <c r="G2729"/>
  <c r="G2728"/>
  <c r="G2727"/>
  <c r="G2726"/>
  <c r="G2725"/>
  <c r="G2724"/>
  <c r="G2723"/>
  <c r="G2722"/>
  <c r="G2721"/>
  <c r="G2720"/>
  <c r="G2719"/>
  <c r="G2718"/>
  <c r="G2717"/>
  <c r="G2716"/>
  <c r="G2715"/>
  <c r="G2714"/>
  <c r="G2713"/>
  <c r="G2712"/>
  <c r="G2711"/>
  <c r="G2710"/>
  <c r="G2709"/>
  <c r="G2708"/>
  <c r="G2707"/>
  <c r="G2706"/>
  <c r="G2705"/>
  <c r="G2704"/>
  <c r="G2703"/>
  <c r="G2702"/>
  <c r="G2701"/>
  <c r="G2700"/>
  <c r="G2699"/>
  <c r="G2698"/>
  <c r="G2697"/>
  <c r="G2696"/>
  <c r="G2695"/>
  <c r="G2694"/>
  <c r="G2693"/>
  <c r="G2692"/>
  <c r="G2691"/>
  <c r="G2690"/>
  <c r="G2689"/>
  <c r="G2688"/>
  <c r="G2687"/>
  <c r="G2686"/>
  <c r="G2685"/>
  <c r="G2684"/>
  <c r="G2683"/>
  <c r="G2682"/>
  <c r="G2681"/>
  <c r="G2680"/>
  <c r="G2679"/>
  <c r="G2678"/>
  <c r="G2677"/>
  <c r="G2676"/>
  <c r="G2675"/>
  <c r="G2674"/>
  <c r="G2673"/>
  <c r="G2672"/>
  <c r="G2671"/>
  <c r="G2670"/>
  <c r="G2669"/>
  <c r="G2668"/>
  <c r="G2667"/>
  <c r="G2666"/>
  <c r="G2665"/>
  <c r="G2664"/>
  <c r="G2663"/>
  <c r="G2662"/>
  <c r="G2661"/>
  <c r="G2660"/>
  <c r="G2659"/>
  <c r="G2658"/>
  <c r="G2657"/>
  <c r="G2656"/>
  <c r="G2655"/>
  <c r="G2654"/>
  <c r="G2653"/>
  <c r="G2652"/>
  <c r="G2651"/>
  <c r="G2650"/>
  <c r="G2649"/>
  <c r="G2648"/>
  <c r="G2647"/>
  <c r="G2646"/>
  <c r="G2645"/>
  <c r="G2644"/>
  <c r="G2643"/>
  <c r="G2642"/>
  <c r="G2641"/>
  <c r="G2640"/>
  <c r="G2639"/>
  <c r="G2638"/>
  <c r="G2637"/>
  <c r="G2636"/>
  <c r="G2635"/>
  <c r="G2634"/>
  <c r="G2633"/>
  <c r="G2632"/>
  <c r="G2631"/>
  <c r="G2630"/>
  <c r="G2629"/>
  <c r="G2628"/>
  <c r="G2627"/>
  <c r="G2626"/>
  <c r="G2625"/>
  <c r="G2624"/>
  <c r="G2623"/>
  <c r="G2622"/>
  <c r="G2621"/>
  <c r="G2620"/>
  <c r="G2619"/>
  <c r="G2618"/>
  <c r="G2617"/>
  <c r="G2616"/>
  <c r="G2615"/>
  <c r="G2614"/>
  <c r="G2613"/>
  <c r="G2612"/>
  <c r="G2611"/>
  <c r="G2610"/>
  <c r="G2609"/>
  <c r="G2608"/>
  <c r="G2607"/>
  <c r="G2606"/>
  <c r="G2605"/>
  <c r="G2604"/>
  <c r="G2603"/>
  <c r="G2602"/>
  <c r="G2601"/>
  <c r="G2600"/>
  <c r="G2599"/>
  <c r="G2598"/>
  <c r="G2597"/>
  <c r="G2596"/>
  <c r="G2595"/>
  <c r="G2594"/>
  <c r="G2593"/>
  <c r="G2592"/>
  <c r="G2591"/>
  <c r="G2590"/>
  <c r="G2589"/>
  <c r="G2588"/>
  <c r="G2587"/>
  <c r="G2586"/>
  <c r="G2585"/>
  <c r="G2584"/>
  <c r="G2583"/>
  <c r="G2582"/>
  <c r="G2581"/>
  <c r="G2580"/>
  <c r="G2579"/>
  <c r="G2578"/>
  <c r="G2577"/>
  <c r="G2576"/>
  <c r="G2575"/>
  <c r="G2574"/>
  <c r="G2573"/>
  <c r="G2572"/>
  <c r="G2571"/>
  <c r="G2570"/>
  <c r="G2569"/>
  <c r="G2568"/>
  <c r="G2567"/>
  <c r="G2566"/>
  <c r="G2565"/>
  <c r="G2564"/>
  <c r="G2563"/>
  <c r="G2562"/>
  <c r="G2561"/>
  <c r="G2560"/>
  <c r="G2559"/>
  <c r="G2558"/>
  <c r="G2557"/>
  <c r="G2556"/>
  <c r="G2555"/>
  <c r="G2554"/>
  <c r="G2553"/>
  <c r="G2552"/>
  <c r="G2551"/>
  <c r="G2550"/>
  <c r="G2549"/>
  <c r="G2548"/>
  <c r="G2547"/>
  <c r="G2546"/>
  <c r="G2545"/>
  <c r="G2544"/>
  <c r="G2543"/>
  <c r="G2542"/>
  <c r="G2541"/>
  <c r="G2540"/>
  <c r="G2539"/>
  <c r="G2538"/>
  <c r="G2537"/>
  <c r="G2536"/>
  <c r="G2535"/>
  <c r="G2534"/>
  <c r="G2533"/>
  <c r="G2532"/>
  <c r="G2531"/>
  <c r="G2530"/>
  <c r="G2529"/>
  <c r="G2528"/>
  <c r="G2527"/>
  <c r="G2526"/>
  <c r="G2525"/>
  <c r="G2524"/>
  <c r="G2523"/>
  <c r="G2522"/>
  <c r="G2521"/>
  <c r="G2520"/>
  <c r="G2519"/>
  <c r="G2518"/>
  <c r="G2517"/>
  <c r="G2516"/>
  <c r="G2515"/>
  <c r="G2514"/>
  <c r="G2513"/>
  <c r="G2512"/>
  <c r="G2511"/>
  <c r="G2510"/>
  <c r="G2509"/>
  <c r="G2508"/>
  <c r="G2507"/>
  <c r="G2506"/>
  <c r="G2505"/>
  <c r="G2504"/>
  <c r="G2503"/>
  <c r="G2502"/>
  <c r="G2501"/>
  <c r="G2500"/>
  <c r="G2499"/>
  <c r="G2498"/>
  <c r="G2497"/>
  <c r="G2496"/>
  <c r="G2495"/>
  <c r="G2494"/>
  <c r="G2493"/>
  <c r="G2492"/>
  <c r="G2491"/>
  <c r="G2490"/>
  <c r="G2489"/>
  <c r="G2488"/>
  <c r="G2487"/>
  <c r="G2486"/>
  <c r="G2485"/>
  <c r="G2484"/>
  <c r="G2483"/>
  <c r="G2482"/>
  <c r="G2481"/>
  <c r="G2480"/>
  <c r="G2479"/>
  <c r="G2478"/>
  <c r="G2477"/>
  <c r="G2476"/>
  <c r="G2475"/>
  <c r="G2474"/>
  <c r="G2473"/>
  <c r="G2472"/>
  <c r="G2471"/>
  <c r="G2470"/>
  <c r="G2469"/>
  <c r="G2468"/>
  <c r="G2467"/>
  <c r="G2466"/>
  <c r="G2465"/>
  <c r="G2464"/>
  <c r="G2463"/>
  <c r="G2462"/>
  <c r="G2461"/>
  <c r="G2460"/>
  <c r="G2459"/>
  <c r="G2458"/>
  <c r="G2457"/>
  <c r="G2456"/>
  <c r="G2455"/>
  <c r="G2454"/>
  <c r="G2453"/>
  <c r="G2452"/>
  <c r="G2451"/>
  <c r="G2450"/>
  <c r="G2449"/>
  <c r="G2448"/>
  <c r="G2447"/>
  <c r="G2446"/>
  <c r="G2445"/>
  <c r="G2444"/>
  <c r="G2443"/>
  <c r="G2442"/>
  <c r="G2441"/>
  <c r="G2440"/>
  <c r="G2439"/>
  <c r="G2438"/>
  <c r="G2437"/>
  <c r="G2436"/>
  <c r="G2435"/>
  <c r="G2434"/>
  <c r="G2433"/>
  <c r="G2432"/>
  <c r="G2431"/>
  <c r="G2430"/>
  <c r="G2429"/>
  <c r="G2428"/>
  <c r="G2427"/>
  <c r="G2426"/>
  <c r="G2425"/>
  <c r="G2424"/>
  <c r="G2423"/>
  <c r="G2422"/>
  <c r="G2421"/>
  <c r="G2420"/>
  <c r="G2419"/>
  <c r="G2418"/>
  <c r="G2417"/>
  <c r="G2416"/>
  <c r="G2415"/>
  <c r="G2414"/>
  <c r="G2413"/>
  <c r="G2412"/>
  <c r="G2411"/>
  <c r="G2410"/>
  <c r="G2409"/>
  <c r="G2408"/>
  <c r="G2407"/>
  <c r="G2406"/>
  <c r="G2405"/>
  <c r="G2404"/>
  <c r="G2403"/>
  <c r="G2402"/>
  <c r="G2401"/>
  <c r="G2400"/>
  <c r="G2399"/>
  <c r="G2398"/>
  <c r="G2397"/>
  <c r="G2396"/>
  <c r="G2395"/>
  <c r="G2394"/>
  <c r="G2393"/>
  <c r="G2392"/>
  <c r="G2391"/>
  <c r="G2390"/>
  <c r="G2389"/>
  <c r="G2388"/>
  <c r="G2387"/>
  <c r="G2386"/>
  <c r="G2385"/>
  <c r="G2384"/>
  <c r="G2383"/>
  <c r="G2382"/>
  <c r="G2381"/>
  <c r="G2380"/>
  <c r="G2379"/>
  <c r="G2378"/>
  <c r="G2377"/>
  <c r="G2376"/>
  <c r="G2375"/>
  <c r="G2374"/>
  <c r="G2373"/>
  <c r="G2372"/>
  <c r="G2371"/>
  <c r="G2370"/>
  <c r="G2369"/>
  <c r="G2368"/>
  <c r="G2367"/>
  <c r="G2366"/>
  <c r="G2365"/>
  <c r="G2364"/>
  <c r="G2363"/>
  <c r="G2362"/>
  <c r="G2361"/>
  <c r="G2360"/>
  <c r="G2359"/>
  <c r="G2358"/>
  <c r="G2357"/>
  <c r="G2356"/>
  <c r="G2355"/>
  <c r="G2354"/>
  <c r="G2353"/>
  <c r="G2352"/>
  <c r="G2351"/>
  <c r="G2350"/>
  <c r="G2349"/>
  <c r="G2348"/>
  <c r="G2347"/>
  <c r="G2346"/>
  <c r="G2345"/>
  <c r="G2344"/>
  <c r="G2343"/>
  <c r="G2342"/>
  <c r="G2341"/>
  <c r="G2340"/>
  <c r="G2339"/>
  <c r="G2338"/>
  <c r="G2337"/>
  <c r="G2336"/>
  <c r="G2335"/>
  <c r="G2334"/>
  <c r="G2333"/>
  <c r="G2332"/>
  <c r="G2331"/>
  <c r="G2330"/>
  <c r="G2329"/>
  <c r="G2328"/>
  <c r="G2327"/>
  <c r="G2326"/>
  <c r="G2325"/>
  <c r="G2324"/>
  <c r="G2323"/>
  <c r="G2322"/>
  <c r="G2321"/>
  <c r="G2320"/>
  <c r="G2319"/>
  <c r="G2318"/>
  <c r="G2317"/>
  <c r="G2316"/>
  <c r="G2315"/>
  <c r="G2314"/>
  <c r="G2313"/>
  <c r="G2312"/>
  <c r="G2311"/>
  <c r="G2310"/>
  <c r="G2309"/>
  <c r="G2308"/>
  <c r="G2307"/>
  <c r="G2306"/>
  <c r="G2305"/>
  <c r="G2304"/>
  <c r="G2303"/>
  <c r="G2302"/>
  <c r="G2301"/>
  <c r="G2300"/>
  <c r="G2299"/>
  <c r="G2298"/>
  <c r="G2297"/>
  <c r="G2296"/>
  <c r="G2295"/>
  <c r="G2294"/>
  <c r="G2293"/>
  <c r="G2292"/>
  <c r="G2291"/>
  <c r="G2290"/>
  <c r="G2289"/>
  <c r="G2288"/>
  <c r="G2287"/>
  <c r="G2286"/>
  <c r="G2285"/>
  <c r="G2284"/>
  <c r="G2283"/>
  <c r="G2282"/>
  <c r="G2281"/>
  <c r="G2280"/>
  <c r="G2279"/>
  <c r="G2278"/>
  <c r="G2277"/>
  <c r="G2276"/>
  <c r="G2275"/>
  <c r="G2274"/>
  <c r="G2273"/>
  <c r="G2272"/>
  <c r="G2271"/>
  <c r="G2270"/>
  <c r="G2269"/>
  <c r="G2268"/>
  <c r="G2267"/>
  <c r="G2266"/>
  <c r="G2265"/>
  <c r="G2264"/>
  <c r="G2263"/>
  <c r="G2262"/>
  <c r="G2261"/>
  <c r="G2260"/>
  <c r="G2259"/>
  <c r="G2258"/>
  <c r="G2257"/>
  <c r="G2256"/>
  <c r="G2255"/>
  <c r="G2254"/>
  <c r="G2253"/>
  <c r="G2252"/>
  <c r="G2251"/>
  <c r="G2250"/>
  <c r="G2249"/>
  <c r="G2248"/>
  <c r="G2247"/>
  <c r="G2246"/>
  <c r="G2245"/>
  <c r="G2244"/>
  <c r="G2243"/>
  <c r="G2242"/>
  <c r="G2241"/>
  <c r="G2240"/>
  <c r="G2239"/>
  <c r="G2238"/>
  <c r="G2237"/>
  <c r="G2236"/>
  <c r="G2235"/>
  <c r="G2234"/>
  <c r="G2233"/>
  <c r="G2232"/>
  <c r="G2231"/>
  <c r="G2230"/>
  <c r="G2229"/>
  <c r="G2228"/>
  <c r="G2227"/>
  <c r="G2226"/>
  <c r="G2225"/>
  <c r="G2224"/>
  <c r="G2223"/>
  <c r="G2222"/>
  <c r="G2221"/>
  <c r="G2220"/>
  <c r="G2219"/>
  <c r="G2218"/>
  <c r="G2217"/>
  <c r="G2216"/>
  <c r="G2215"/>
  <c r="G2214"/>
  <c r="G2213"/>
  <c r="G2212"/>
  <c r="G2211"/>
  <c r="G2210"/>
  <c r="G2209"/>
  <c r="G2208"/>
  <c r="G2207"/>
  <c r="G2206"/>
  <c r="G2205"/>
  <c r="G2204"/>
  <c r="G2203"/>
  <c r="G2202"/>
  <c r="G2201"/>
  <c r="G2200"/>
  <c r="G2199"/>
  <c r="G2198"/>
  <c r="G2197"/>
  <c r="G2196"/>
  <c r="G2195"/>
  <c r="G2194"/>
  <c r="G2193"/>
  <c r="G2192"/>
  <c r="G2191"/>
  <c r="G2190"/>
  <c r="G2189"/>
  <c r="G2188"/>
  <c r="G2187"/>
  <c r="G2186"/>
  <c r="G2185"/>
  <c r="G2184"/>
  <c r="G2183"/>
  <c r="G2182"/>
  <c r="G2181"/>
  <c r="G2180"/>
  <c r="G2179"/>
  <c r="G2178"/>
  <c r="G2177"/>
  <c r="G2176"/>
  <c r="G2175"/>
  <c r="G2174"/>
  <c r="G2173"/>
  <c r="G2172"/>
  <c r="G2171"/>
  <c r="G2170"/>
  <c r="G2169"/>
  <c r="G2168"/>
  <c r="G2167"/>
  <c r="G2166"/>
  <c r="G2165"/>
  <c r="G2164"/>
  <c r="G2163"/>
  <c r="G2162"/>
  <c r="G2161"/>
  <c r="G2160"/>
  <c r="G2159"/>
  <c r="G2158"/>
  <c r="G2157"/>
  <c r="G2156"/>
  <c r="G2155"/>
  <c r="G2154"/>
  <c r="G2153"/>
  <c r="G2152"/>
  <c r="G2151"/>
  <c r="G2150"/>
  <c r="G2149"/>
  <c r="G2148"/>
  <c r="G2147"/>
  <c r="G2146"/>
  <c r="G2145"/>
  <c r="G2144"/>
  <c r="G2143"/>
  <c r="G2142"/>
  <c r="G2141"/>
  <c r="G2140"/>
  <c r="G2139"/>
  <c r="G2138"/>
  <c r="G2137"/>
  <c r="G2136"/>
  <c r="G2135"/>
  <c r="G2134"/>
  <c r="G2133"/>
  <c r="G2132"/>
  <c r="G2131"/>
  <c r="G2130"/>
  <c r="G2129"/>
  <c r="G2128"/>
  <c r="G2127"/>
  <c r="G2126"/>
  <c r="G2125"/>
  <c r="G2124"/>
  <c r="G2123"/>
  <c r="G2122"/>
  <c r="G2121"/>
  <c r="G2120"/>
  <c r="G2119"/>
  <c r="G2118"/>
  <c r="G2117"/>
  <c r="G2116"/>
  <c r="G2115"/>
  <c r="G2114"/>
  <c r="G2113"/>
  <c r="G2112"/>
  <c r="G2111"/>
  <c r="G2110"/>
  <c r="G2109"/>
  <c r="G2108"/>
  <c r="G2107"/>
  <c r="G2106"/>
  <c r="G2105"/>
  <c r="G2104"/>
  <c r="G2103"/>
  <c r="G2102"/>
  <c r="G2101"/>
  <c r="G2100"/>
  <c r="G2099"/>
  <c r="G2098"/>
  <c r="G2097"/>
  <c r="G2096"/>
  <c r="G2095"/>
  <c r="G2094"/>
  <c r="G2093"/>
  <c r="G2092"/>
  <c r="G2091"/>
  <c r="G2090"/>
  <c r="G2089"/>
  <c r="G2088"/>
  <c r="G2087"/>
  <c r="G2086"/>
  <c r="G2085"/>
  <c r="G2084"/>
  <c r="G2083"/>
  <c r="G2082"/>
  <c r="G2081"/>
  <c r="G2080"/>
  <c r="G2079"/>
  <c r="G2078"/>
  <c r="G2077"/>
  <c r="G2076"/>
  <c r="G2075"/>
  <c r="G2074"/>
  <c r="G2073"/>
  <c r="G2072"/>
  <c r="G2071"/>
  <c r="G2070"/>
  <c r="G2069"/>
  <c r="G2068"/>
  <c r="G2067"/>
  <c r="G2066"/>
  <c r="G2065"/>
  <c r="G2064"/>
  <c r="G2063"/>
  <c r="G2062"/>
  <c r="G2061"/>
  <c r="G2060"/>
  <c r="G2059"/>
  <c r="G2058"/>
  <c r="G2057"/>
  <c r="G2056"/>
  <c r="G2055"/>
  <c r="G2054"/>
  <c r="G2053"/>
  <c r="G2052"/>
  <c r="G2051"/>
  <c r="G2050"/>
  <c r="G2049"/>
  <c r="G2048"/>
  <c r="G2047"/>
  <c r="G2046"/>
  <c r="G2045"/>
  <c r="G2044"/>
  <c r="G2043"/>
  <c r="G2042"/>
  <c r="G2041"/>
  <c r="G2040"/>
  <c r="G2039"/>
  <c r="G2038"/>
  <c r="G2037"/>
  <c r="G2036"/>
  <c r="G2035"/>
  <c r="G2034"/>
  <c r="G2033"/>
  <c r="G2032"/>
  <c r="G2031"/>
  <c r="G2030"/>
  <c r="G2029"/>
  <c r="G2028"/>
  <c r="G2027"/>
  <c r="G2026"/>
  <c r="G2025"/>
  <c r="G2024"/>
  <c r="G2023"/>
  <c r="G2022"/>
  <c r="G2021"/>
  <c r="G2020"/>
  <c r="G2019"/>
  <c r="G2018"/>
  <c r="G2017"/>
  <c r="G2016"/>
  <c r="G2015"/>
  <c r="G2014"/>
  <c r="G2013"/>
  <c r="G2012"/>
  <c r="G2011"/>
  <c r="G2010"/>
  <c r="G2009"/>
  <c r="G2008"/>
  <c r="G2007"/>
  <c r="G2006"/>
  <c r="G2005"/>
  <c r="G2004"/>
  <c r="G2003"/>
  <c r="G2002"/>
  <c r="G2001"/>
  <c r="G2000"/>
  <c r="G1999"/>
  <c r="G1998"/>
  <c r="G1997"/>
  <c r="G1996"/>
  <c r="G1995"/>
  <c r="G1994"/>
  <c r="G1993"/>
  <c r="G1992"/>
  <c r="G1991"/>
  <c r="G1990"/>
  <c r="G1989"/>
  <c r="G1988"/>
  <c r="G1987"/>
  <c r="G1986"/>
  <c r="G1985"/>
  <c r="G1984"/>
  <c r="G1983"/>
  <c r="G1982"/>
  <c r="G1981"/>
  <c r="G1980"/>
  <c r="G1979"/>
  <c r="G1978"/>
  <c r="G1977"/>
  <c r="G1976"/>
  <c r="G1975"/>
  <c r="G1974"/>
  <c r="G1973"/>
  <c r="G1972"/>
  <c r="G1971"/>
  <c r="G1970"/>
  <c r="G1969"/>
  <c r="G1968"/>
  <c r="G1967"/>
  <c r="G1966"/>
  <c r="G1965"/>
  <c r="G1964"/>
  <c r="G1963"/>
  <c r="G1962"/>
  <c r="G1961"/>
  <c r="G1960"/>
  <c r="G1959"/>
  <c r="G1958"/>
  <c r="G1957"/>
  <c r="G1956"/>
  <c r="G1955"/>
  <c r="G1954"/>
  <c r="G1953"/>
  <c r="G1952"/>
  <c r="G1951"/>
  <c r="G1950"/>
  <c r="G1949"/>
  <c r="G1948"/>
  <c r="G1947"/>
  <c r="G1946"/>
  <c r="G1945"/>
  <c r="G1944"/>
  <c r="G1943"/>
  <c r="G1942"/>
  <c r="G1941"/>
  <c r="G1940"/>
  <c r="G1939"/>
  <c r="G1938"/>
  <c r="G1937"/>
  <c r="G1936"/>
  <c r="G1935"/>
  <c r="G1934"/>
  <c r="G1933"/>
  <c r="G1932"/>
  <c r="G1931"/>
  <c r="G1930"/>
  <c r="G1929"/>
  <c r="G1928"/>
  <c r="G1927"/>
  <c r="G1926"/>
  <c r="G1925"/>
  <c r="G1924"/>
  <c r="G1923"/>
  <c r="G1922"/>
  <c r="G1921"/>
  <c r="G1920"/>
  <c r="G1919"/>
  <c r="G1918"/>
  <c r="G1917"/>
  <c r="G1916"/>
  <c r="G1915"/>
  <c r="G1914"/>
  <c r="G1913"/>
  <c r="G1912"/>
  <c r="G1911"/>
  <c r="G1910"/>
  <c r="G1909"/>
  <c r="G1908"/>
  <c r="G1907"/>
  <c r="G1906"/>
  <c r="G1905"/>
  <c r="G1904"/>
  <c r="G1903"/>
  <c r="G1902"/>
  <c r="G1901"/>
  <c r="G1900"/>
  <c r="G1899"/>
  <c r="G1898"/>
  <c r="G1897"/>
  <c r="G1896"/>
  <c r="G1895"/>
  <c r="G1894"/>
  <c r="G1893"/>
  <c r="G1892"/>
  <c r="G1891"/>
  <c r="G1890"/>
  <c r="G1889"/>
  <c r="G1888"/>
  <c r="G1887"/>
  <c r="G1886"/>
  <c r="G1885"/>
  <c r="G1884"/>
  <c r="G1883"/>
  <c r="G1882"/>
  <c r="G1881"/>
  <c r="G1880"/>
  <c r="G1879"/>
  <c r="G1878"/>
  <c r="G1877"/>
  <c r="G1876"/>
  <c r="G1875"/>
  <c r="G1874"/>
  <c r="G1873"/>
  <c r="G1872"/>
  <c r="G1871"/>
  <c r="G1870"/>
  <c r="G1869"/>
  <c r="G1868"/>
  <c r="G1867"/>
  <c r="G1866"/>
  <c r="G1865"/>
  <c r="G1864"/>
  <c r="G1863"/>
  <c r="G1862"/>
  <c r="G1861"/>
  <c r="G1860"/>
  <c r="G1859"/>
  <c r="G1858"/>
  <c r="G1857"/>
  <c r="G1856"/>
  <c r="G1855"/>
  <c r="G1854"/>
  <c r="G1853"/>
  <c r="G1852"/>
  <c r="G1851"/>
  <c r="G1850"/>
  <c r="G1849"/>
  <c r="G1848"/>
  <c r="G1847"/>
  <c r="G1846"/>
  <c r="G1845"/>
  <c r="G1844"/>
  <c r="G1843"/>
  <c r="G1842"/>
  <c r="G1841"/>
  <c r="G1840"/>
  <c r="G1839"/>
  <c r="G1838"/>
  <c r="G1837"/>
  <c r="G1836"/>
  <c r="G1835"/>
  <c r="G1834"/>
  <c r="G1833"/>
  <c r="G1832"/>
  <c r="G1831"/>
  <c r="G1830"/>
  <c r="G1829"/>
  <c r="G1828"/>
  <c r="G1827"/>
  <c r="G1826"/>
  <c r="G1825"/>
  <c r="G1824"/>
  <c r="G1823"/>
  <c r="G1822"/>
  <c r="G1821"/>
  <c r="G1820"/>
  <c r="G1819"/>
  <c r="G1818"/>
  <c r="G1817"/>
  <c r="G1816"/>
  <c r="G1815"/>
  <c r="G1814"/>
  <c r="G1813"/>
  <c r="G1812"/>
  <c r="G1811"/>
  <c r="G1810"/>
  <c r="G1809"/>
  <c r="G1808"/>
  <c r="G1807"/>
  <c r="G1806"/>
  <c r="G1805"/>
  <c r="G1804"/>
  <c r="G1803"/>
  <c r="G1802"/>
  <c r="G1801"/>
  <c r="G1800"/>
  <c r="G1799"/>
  <c r="G1798"/>
  <c r="G1797"/>
  <c r="G1796"/>
  <c r="G1795"/>
  <c r="G1794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77"/>
  <c r="G1776"/>
  <c r="G1775"/>
  <c r="G1774"/>
  <c r="G1773"/>
  <c r="G1772"/>
  <c r="G1771"/>
  <c r="G1770"/>
  <c r="G1769"/>
  <c r="G1768"/>
  <c r="G1767"/>
  <c r="G1766"/>
  <c r="G1765"/>
  <c r="G1764"/>
  <c r="G1763"/>
  <c r="G1762"/>
  <c r="G1761"/>
  <c r="G1760"/>
  <c r="G1759"/>
  <c r="G1758"/>
  <c r="G1757"/>
  <c r="G1756"/>
  <c r="G1755"/>
  <c r="G1754"/>
  <c r="G1753"/>
  <c r="G1752"/>
  <c r="G1751"/>
  <c r="G1750"/>
  <c r="G1749"/>
  <c r="G1748"/>
  <c r="G1747"/>
  <c r="G1746"/>
  <c r="G1745"/>
  <c r="G1744"/>
  <c r="G1743"/>
  <c r="G1742"/>
  <c r="G1741"/>
  <c r="G1740"/>
  <c r="G1739"/>
  <c r="G1738"/>
  <c r="G1737"/>
  <c r="G1736"/>
  <c r="G1735"/>
  <c r="G1734"/>
  <c r="G1733"/>
  <c r="G1732"/>
  <c r="G1731"/>
  <c r="G1730"/>
  <c r="G1729"/>
  <c r="G1728"/>
  <c r="G1727"/>
  <c r="G1726"/>
  <c r="G1725"/>
  <c r="G1724"/>
  <c r="G1723"/>
  <c r="G1722"/>
  <c r="G1721"/>
  <c r="G1720"/>
  <c r="G1719"/>
  <c r="G1718"/>
  <c r="G1717"/>
  <c r="G1716"/>
  <c r="G1715"/>
  <c r="G1714"/>
  <c r="G1713"/>
  <c r="G1712"/>
  <c r="G1711"/>
  <c r="G1710"/>
  <c r="G1709"/>
  <c r="G1708"/>
  <c r="G1707"/>
  <c r="G1706"/>
  <c r="G1705"/>
  <c r="G1704"/>
  <c r="G1703"/>
  <c r="G1702"/>
  <c r="G1701"/>
  <c r="G1700"/>
  <c r="G1699"/>
  <c r="G1698"/>
  <c r="G1697"/>
  <c r="G1696"/>
  <c r="G1695"/>
  <c r="G1694"/>
  <c r="G1693"/>
  <c r="G1692"/>
  <c r="G1691"/>
  <c r="G1690"/>
  <c r="G1689"/>
  <c r="G1688"/>
  <c r="G1687"/>
  <c r="G1686"/>
  <c r="G1685"/>
  <c r="G1684"/>
  <c r="G1683"/>
  <c r="G1682"/>
  <c r="G1681"/>
  <c r="G1680"/>
  <c r="G1679"/>
  <c r="G1678"/>
  <c r="G1677"/>
  <c r="G1676"/>
  <c r="G1675"/>
  <c r="G1674"/>
  <c r="G1673"/>
  <c r="G1672"/>
  <c r="G1671"/>
  <c r="G1670"/>
  <c r="G1669"/>
  <c r="G1668"/>
  <c r="G1667"/>
  <c r="G1666"/>
  <c r="G1665"/>
  <c r="G1664"/>
  <c r="G1663"/>
  <c r="G1662"/>
  <c r="G1661"/>
  <c r="G1660"/>
  <c r="G1659"/>
  <c r="G1658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41"/>
  <c r="G1640"/>
  <c r="G1639"/>
  <c r="G1638"/>
  <c r="G1637"/>
  <c r="G1636"/>
  <c r="G1635"/>
  <c r="G1634"/>
  <c r="G1633"/>
  <c r="G1632"/>
  <c r="G1631"/>
  <c r="G1630"/>
  <c r="G1629"/>
  <c r="G1628"/>
  <c r="G1627"/>
  <c r="G1626"/>
  <c r="G1625"/>
  <c r="G1624"/>
  <c r="G1623"/>
  <c r="G1622"/>
  <c r="G1621"/>
  <c r="G1620"/>
  <c r="G1619"/>
  <c r="G1618"/>
  <c r="G1617"/>
  <c r="G1616"/>
  <c r="G1615"/>
  <c r="G1614"/>
  <c r="G1613"/>
  <c r="G1612"/>
  <c r="G1611"/>
  <c r="G1610"/>
  <c r="G1609"/>
  <c r="G1608"/>
  <c r="G1607"/>
  <c r="G1606"/>
  <c r="G1605"/>
  <c r="G1604"/>
  <c r="G1603"/>
  <c r="G1602"/>
  <c r="G1601"/>
  <c r="G1600"/>
  <c r="G1599"/>
  <c r="G1598"/>
  <c r="G1597"/>
  <c r="G1596"/>
  <c r="G1595"/>
  <c r="G1594"/>
  <c r="G1593"/>
  <c r="G1592"/>
  <c r="G1591"/>
  <c r="G1590"/>
  <c r="G1589"/>
  <c r="G1588"/>
  <c r="G1587"/>
  <c r="G1586"/>
  <c r="G1585"/>
  <c r="G1584"/>
  <c r="G1583"/>
  <c r="G1582"/>
  <c r="G1581"/>
  <c r="G1580"/>
  <c r="G1579"/>
  <c r="G1578"/>
  <c r="G1577"/>
  <c r="G1576"/>
  <c r="G1575"/>
  <c r="G1574"/>
  <c r="G1573"/>
  <c r="G1572"/>
  <c r="G1571"/>
  <c r="G1570"/>
  <c r="G1569"/>
  <c r="G1568"/>
  <c r="G1567"/>
  <c r="G1566"/>
  <c r="G1565"/>
  <c r="G1564"/>
  <c r="G1563"/>
  <c r="G1562"/>
  <c r="G1561"/>
  <c r="G1560"/>
  <c r="G1559"/>
  <c r="G1558"/>
  <c r="G1557"/>
  <c r="G1556"/>
  <c r="G1555"/>
  <c r="G1554"/>
  <c r="G1553"/>
  <c r="G1552"/>
  <c r="G1551"/>
  <c r="G1550"/>
  <c r="G1549"/>
  <c r="G1548"/>
  <c r="G1547"/>
  <c r="G1546"/>
  <c r="G1545"/>
  <c r="G1544"/>
  <c r="G1543"/>
  <c r="G1542"/>
  <c r="G1541"/>
  <c r="G1540"/>
  <c r="G1539"/>
  <c r="G1538"/>
  <c r="G1537"/>
  <c r="G1536"/>
  <c r="G1535"/>
  <c r="G1534"/>
  <c r="G1533"/>
  <c r="G1532"/>
  <c r="G1531"/>
  <c r="G1530"/>
  <c r="G1529"/>
  <c r="G1528"/>
  <c r="G1527"/>
  <c r="G1526"/>
  <c r="G1525"/>
  <c r="G1524"/>
  <c r="G1523"/>
  <c r="G1522"/>
  <c r="G1521"/>
  <c r="G1520"/>
  <c r="G1519"/>
  <c r="G1518"/>
  <c r="G1517"/>
  <c r="G1516"/>
  <c r="G1515"/>
  <c r="G1514"/>
  <c r="G1513"/>
  <c r="G1512"/>
  <c r="G1511"/>
  <c r="G1510"/>
  <c r="G1509"/>
  <c r="G1508"/>
  <c r="G1507"/>
  <c r="G1506"/>
  <c r="G1505"/>
  <c r="G1504"/>
  <c r="G1503"/>
  <c r="G1502"/>
  <c r="G1501"/>
  <c r="G1500"/>
  <c r="G1499"/>
  <c r="G1498"/>
  <c r="G1497"/>
  <c r="G1496"/>
  <c r="G1495"/>
  <c r="G1494"/>
  <c r="G1493"/>
  <c r="G1492"/>
  <c r="G1491"/>
  <c r="G1490"/>
  <c r="G1489"/>
  <c r="G1488"/>
  <c r="G1487"/>
  <c r="G1486"/>
  <c r="G1485"/>
  <c r="G1484"/>
  <c r="G1483"/>
  <c r="G1482"/>
  <c r="G1481"/>
  <c r="G1480"/>
  <c r="G1479"/>
  <c r="G1478"/>
  <c r="G1477"/>
  <c r="G1476"/>
  <c r="G1475"/>
  <c r="G1474"/>
  <c r="G1473"/>
  <c r="G1472"/>
  <c r="G1471"/>
  <c r="G1470"/>
  <c r="G1469"/>
  <c r="G1468"/>
  <c r="G1467"/>
  <c r="G1466"/>
  <c r="G1465"/>
  <c r="G1464"/>
  <c r="G1463"/>
  <c r="G1462"/>
  <c r="G1461"/>
  <c r="G1460"/>
  <c r="G1459"/>
  <c r="G1458"/>
  <c r="G1457"/>
  <c r="G1456"/>
  <c r="G1455"/>
  <c r="G1454"/>
  <c r="G1453"/>
  <c r="G1452"/>
  <c r="G1451"/>
  <c r="G1450"/>
  <c r="G1449"/>
  <c r="G1448"/>
  <c r="G1447"/>
  <c r="G1446"/>
  <c r="G1445"/>
  <c r="G1444"/>
  <c r="G1443"/>
  <c r="G1442"/>
  <c r="G1441"/>
  <c r="G1440"/>
  <c r="G1439"/>
  <c r="G1438"/>
  <c r="G1437"/>
  <c r="G1436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3"/>
  <c r="G1412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5"/>
  <c r="G1384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9"/>
  <c r="G1358"/>
  <c r="G1357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7"/>
  <c r="G1336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8"/>
  <c r="G1317"/>
  <c r="G1316"/>
  <c r="G1315"/>
  <c r="G1314"/>
  <c r="G1313"/>
  <c r="G1312"/>
  <c r="G1311"/>
  <c r="G1310"/>
  <c r="G1309"/>
  <c r="G1308"/>
  <c r="G1307"/>
  <c r="G1306"/>
  <c r="G1305"/>
  <c r="G1304"/>
  <c r="G1303"/>
  <c r="G1302"/>
  <c r="G1301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2"/>
  <c r="G1261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5"/>
  <c r="G1214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2"/>
  <c r="G1191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5"/>
  <c r="G1134"/>
  <c r="G1133"/>
  <c r="G1132"/>
  <c r="G1131"/>
  <c r="G1130"/>
  <c r="G1129"/>
  <c r="G1128"/>
  <c r="G1127"/>
  <c r="G1126"/>
  <c r="G1125"/>
  <c r="G1124"/>
  <c r="G1123"/>
  <c r="G1122"/>
  <c r="G1121"/>
  <c r="G1120"/>
  <c r="G1119"/>
  <c r="G1118"/>
  <c r="G1117"/>
  <c r="G1116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3"/>
  <c r="G1072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3"/>
  <c r="G1012"/>
  <c r="G1011"/>
  <c r="G1010"/>
  <c r="G1009"/>
  <c r="G1008"/>
  <c r="G1007"/>
  <c r="G1006"/>
  <c r="G1005"/>
  <c r="G1004"/>
  <c r="G1003"/>
  <c r="G1002"/>
  <c r="G1001"/>
  <c r="G1000"/>
  <c r="G999"/>
  <c r="G998"/>
  <c r="G997"/>
  <c r="G996"/>
  <c r="G995"/>
  <c r="G994"/>
  <c r="G993"/>
  <c r="G992"/>
  <c r="G991"/>
  <c r="G990"/>
  <c r="G989"/>
  <c r="G988"/>
  <c r="G987"/>
  <c r="G986"/>
  <c r="G985"/>
  <c r="G984"/>
  <c r="G983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7"/>
  <c r="G956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6"/>
  <c r="G925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7"/>
  <c r="G906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81"/>
  <c r="G880"/>
  <c r="G879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5"/>
  <c r="G844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10"/>
  <c r="G809"/>
  <c r="G808"/>
  <c r="G807"/>
  <c r="G806"/>
  <c r="G805"/>
  <c r="G804"/>
  <c r="G803"/>
  <c r="G802"/>
  <c r="G801"/>
  <c r="G800"/>
  <c r="G799"/>
  <c r="G798"/>
  <c r="G797"/>
  <c r="G796"/>
  <c r="G795"/>
  <c r="G794"/>
  <c r="G793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6"/>
  <c r="G765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10"/>
  <c r="G709"/>
  <c r="G708"/>
  <c r="G707"/>
  <c r="G706"/>
  <c r="G705"/>
  <c r="G704"/>
  <c r="G703"/>
  <c r="G702"/>
  <c r="G701"/>
  <c r="G700"/>
  <c r="G699"/>
  <c r="G698"/>
  <c r="G697"/>
  <c r="G696"/>
  <c r="G695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70"/>
  <c r="G669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8"/>
  <c r="G607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56"/>
  <c r="G555"/>
  <c r="G554"/>
  <c r="G553"/>
  <c r="G552"/>
  <c r="G551"/>
  <c r="G550"/>
  <c r="G549"/>
  <c r="G548"/>
  <c r="G547"/>
  <c r="G546"/>
  <c r="G545"/>
  <c r="G544"/>
  <c r="G543"/>
  <c r="G542"/>
  <c r="G541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41"/>
  <c r="G440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74"/>
  <c r="G373"/>
  <c r="G372"/>
  <c r="G371"/>
  <c r="G370"/>
  <c r="G369"/>
  <c r="G368"/>
  <c r="G367"/>
  <c r="G366"/>
  <c r="G365"/>
  <c r="G364"/>
  <c r="G363"/>
  <c r="G362"/>
  <c r="G361"/>
  <c r="G360"/>
  <c r="G359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40"/>
  <c r="G339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4"/>
  <c r="G303"/>
  <c r="G302"/>
  <c r="G301"/>
  <c r="G300"/>
  <c r="G299"/>
  <c r="G298"/>
  <c r="G297"/>
  <c r="G296"/>
  <c r="G295"/>
  <c r="G294"/>
  <c r="G293"/>
  <c r="G292"/>
  <c r="G291"/>
  <c r="G290"/>
  <c r="G289"/>
  <c r="G288"/>
  <c r="G287"/>
  <c r="G286"/>
  <c r="G285"/>
  <c r="G284"/>
  <c r="G283"/>
  <c r="G282"/>
  <c r="G281"/>
  <c r="G280"/>
  <c r="G279"/>
  <c r="G278"/>
  <c r="G277"/>
  <c r="G276"/>
  <c r="G275"/>
  <c r="G274"/>
  <c r="G273"/>
  <c r="G272"/>
  <c r="G271"/>
  <c r="G270"/>
  <c r="G269"/>
  <c r="G268"/>
  <c r="G267"/>
  <c r="G266"/>
  <c r="G265"/>
  <c r="G264"/>
  <c r="G263"/>
  <c r="G262"/>
  <c r="G261"/>
  <c r="G260"/>
  <c r="G259"/>
  <c r="G258"/>
  <c r="G257"/>
  <c r="G256"/>
  <c r="G255"/>
  <c r="G254"/>
  <c r="G253"/>
  <c r="G252"/>
  <c r="G251"/>
  <c r="G250"/>
  <c r="G249"/>
  <c r="G248"/>
  <c r="G247"/>
  <c r="G246"/>
  <c r="G245"/>
  <c r="G244"/>
  <c r="G243"/>
  <c r="G242"/>
  <c r="G241"/>
  <c r="G240"/>
  <c r="G239"/>
  <c r="G238"/>
  <c r="G237"/>
  <c r="G236"/>
  <c r="G235"/>
  <c r="G234"/>
  <c r="G233"/>
  <c r="G232"/>
  <c r="G231"/>
  <c r="G230"/>
  <c r="G229"/>
  <c r="G228"/>
  <c r="G227"/>
  <c r="G226"/>
  <c r="G225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4"/>
  <c r="G203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3"/>
  <c r="G182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8"/>
  <c r="G157"/>
  <c r="G156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4"/>
  <c r="G113"/>
  <c r="G60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X691" i="17"/>
  <c r="W691"/>
  <c r="V691"/>
  <c r="X690"/>
  <c r="W690"/>
  <c r="V690"/>
  <c r="X689"/>
  <c r="W689"/>
  <c r="V689"/>
  <c r="X688"/>
  <c r="W688"/>
  <c r="V688"/>
  <c r="X687"/>
  <c r="W687"/>
  <c r="V687"/>
  <c r="X686"/>
  <c r="W686"/>
  <c r="V686"/>
  <c r="X685"/>
  <c r="W685"/>
  <c r="V685"/>
  <c r="X684"/>
  <c r="W684"/>
  <c r="V684"/>
  <c r="X683"/>
  <c r="W683"/>
  <c r="V683"/>
  <c r="X682"/>
  <c r="W682"/>
  <c r="V682"/>
  <c r="X681"/>
  <c r="W681"/>
  <c r="V681"/>
  <c r="X680"/>
  <c r="W680"/>
  <c r="V680"/>
  <c r="X679"/>
  <c r="W679"/>
  <c r="V679"/>
  <c r="X678"/>
  <c r="W678"/>
  <c r="V678"/>
  <c r="X677"/>
  <c r="W677"/>
  <c r="V677"/>
  <c r="X676"/>
  <c r="W676"/>
  <c r="V676"/>
  <c r="X675"/>
  <c r="W675"/>
  <c r="V675"/>
  <c r="X674"/>
  <c r="W674"/>
  <c r="V674"/>
  <c r="X673"/>
  <c r="W673"/>
  <c r="V673"/>
  <c r="X672"/>
  <c r="W672"/>
  <c r="V672"/>
  <c r="X671"/>
  <c r="W671"/>
  <c r="V671"/>
  <c r="X670"/>
  <c r="W670"/>
  <c r="V670"/>
  <c r="X669"/>
  <c r="W669"/>
  <c r="V669"/>
  <c r="X668"/>
  <c r="W668"/>
  <c r="V668"/>
  <c r="X667"/>
  <c r="W667"/>
  <c r="V667"/>
  <c r="X666"/>
  <c r="W666"/>
  <c r="V666"/>
  <c r="X665"/>
  <c r="W665"/>
  <c r="V665"/>
  <c r="X664"/>
  <c r="W664"/>
  <c r="V664"/>
  <c r="X663"/>
  <c r="W663"/>
  <c r="V663"/>
  <c r="X662"/>
  <c r="W662"/>
  <c r="V662"/>
  <c r="X661"/>
  <c r="W661"/>
  <c r="V661"/>
  <c r="X660"/>
  <c r="W660"/>
  <c r="V660"/>
  <c r="X659"/>
  <c r="W659"/>
  <c r="V659"/>
  <c r="X658"/>
  <c r="W658"/>
  <c r="V658"/>
  <c r="X657"/>
  <c r="W657"/>
  <c r="V657"/>
  <c r="X656"/>
  <c r="W656"/>
  <c r="V656"/>
  <c r="X655"/>
  <c r="W655"/>
  <c r="V655"/>
  <c r="X654"/>
  <c r="W654"/>
  <c r="V654"/>
  <c r="X653"/>
  <c r="W653"/>
  <c r="V653"/>
  <c r="X652"/>
  <c r="W652"/>
  <c r="V652"/>
  <c r="X651"/>
  <c r="W651"/>
  <c r="V651"/>
  <c r="X650"/>
  <c r="W650"/>
  <c r="V650"/>
  <c r="X649"/>
  <c r="W649"/>
  <c r="V649"/>
  <c r="X648"/>
  <c r="W648"/>
  <c r="V648"/>
  <c r="X647"/>
  <c r="W647"/>
  <c r="V647"/>
  <c r="X646"/>
  <c r="W646"/>
  <c r="V646"/>
  <c r="X645"/>
  <c r="W645"/>
  <c r="V645"/>
  <c r="W643"/>
  <c r="V643"/>
  <c r="W642"/>
  <c r="V642"/>
  <c r="W640"/>
  <c r="V640"/>
  <c r="W639"/>
  <c r="V639"/>
  <c r="W638"/>
  <c r="V638"/>
  <c r="W637"/>
  <c r="V637"/>
  <c r="W636"/>
  <c r="V636"/>
  <c r="W635"/>
  <c r="V635"/>
  <c r="W633"/>
  <c r="V633"/>
  <c r="W632"/>
  <c r="V632"/>
  <c r="W631"/>
  <c r="V631"/>
  <c r="W630"/>
  <c r="V630"/>
  <c r="W629"/>
  <c r="V629"/>
  <c r="W628"/>
  <c r="V628"/>
  <c r="W627"/>
  <c r="V627"/>
  <c r="W626"/>
  <c r="V626"/>
  <c r="X625"/>
  <c r="W625"/>
  <c r="V625"/>
  <c r="W624"/>
  <c r="V624"/>
  <c r="W622"/>
  <c r="V622"/>
  <c r="W621"/>
  <c r="V621"/>
  <c r="W620"/>
  <c r="V620"/>
  <c r="W619"/>
  <c r="V619"/>
  <c r="W618"/>
  <c r="V618"/>
  <c r="W617"/>
  <c r="V617"/>
  <c r="W616"/>
  <c r="V616"/>
  <c r="W615"/>
  <c r="V615"/>
  <c r="W614"/>
  <c r="V614"/>
  <c r="W613"/>
  <c r="V613"/>
  <c r="W612"/>
  <c r="V612"/>
  <c r="W611"/>
  <c r="V611"/>
  <c r="W610"/>
  <c r="V610"/>
  <c r="W609"/>
  <c r="V609"/>
  <c r="W608"/>
  <c r="V608"/>
  <c r="W607"/>
  <c r="V607"/>
  <c r="W606"/>
  <c r="V606"/>
  <c r="W605"/>
  <c r="V605"/>
  <c r="W604"/>
  <c r="V604"/>
  <c r="W603"/>
  <c r="V603"/>
  <c r="W602"/>
  <c r="V602"/>
  <c r="W601"/>
  <c r="V601"/>
  <c r="W600"/>
  <c r="V600"/>
  <c r="W599"/>
  <c r="V599"/>
  <c r="W598"/>
  <c r="V598"/>
  <c r="W597"/>
  <c r="V597"/>
  <c r="W596"/>
  <c r="V596"/>
  <c r="W595"/>
  <c r="V595"/>
  <c r="W594"/>
  <c r="V594"/>
  <c r="W593"/>
  <c r="V593"/>
  <c r="W592"/>
  <c r="V592"/>
  <c r="W591"/>
  <c r="V591"/>
  <c r="W590"/>
  <c r="V590"/>
  <c r="W589"/>
  <c r="V589"/>
  <c r="W588"/>
  <c r="V588"/>
  <c r="W584"/>
  <c r="V584"/>
  <c r="W583"/>
  <c r="V583"/>
  <c r="W582"/>
  <c r="V582"/>
  <c r="W581"/>
  <c r="V581"/>
  <c r="W579"/>
  <c r="V579"/>
  <c r="W578"/>
  <c r="V578"/>
  <c r="W577"/>
  <c r="V577"/>
  <c r="W576"/>
  <c r="V576"/>
  <c r="W575"/>
  <c r="V575"/>
  <c r="W574"/>
  <c r="V574"/>
  <c r="W573"/>
  <c r="V573"/>
  <c r="W572"/>
  <c r="V572"/>
  <c r="W571"/>
  <c r="V571"/>
  <c r="W570"/>
  <c r="V570"/>
  <c r="W569"/>
  <c r="V569"/>
  <c r="W568"/>
  <c r="V568"/>
  <c r="W567"/>
  <c r="V567"/>
  <c r="W565"/>
  <c r="V565"/>
  <c r="W564"/>
  <c r="V564"/>
  <c r="W563"/>
  <c r="V563"/>
  <c r="W562"/>
  <c r="V562"/>
  <c r="W561"/>
  <c r="V561"/>
  <c r="W560"/>
  <c r="V560"/>
  <c r="W556"/>
  <c r="V556"/>
  <c r="W555"/>
  <c r="V555"/>
  <c r="W554"/>
  <c r="V554"/>
  <c r="W553"/>
  <c r="V553"/>
  <c r="W552"/>
  <c r="V552"/>
  <c r="W551"/>
  <c r="V551"/>
  <c r="W548"/>
  <c r="V548"/>
  <c r="W547"/>
  <c r="V547"/>
  <c r="W546"/>
  <c r="V546"/>
  <c r="W545"/>
  <c r="V545"/>
  <c r="W544"/>
  <c r="V544"/>
  <c r="W543"/>
  <c r="V543"/>
  <c r="W542"/>
  <c r="V542"/>
  <c r="W541"/>
  <c r="V541"/>
  <c r="W533"/>
  <c r="V533"/>
  <c r="W532"/>
  <c r="V532"/>
  <c r="W531"/>
  <c r="V531"/>
  <c r="W530"/>
  <c r="V530"/>
  <c r="W529"/>
  <c r="V529"/>
  <c r="W528"/>
  <c r="V528"/>
  <c r="W527"/>
  <c r="V527"/>
  <c r="W526"/>
  <c r="V526"/>
  <c r="W525"/>
  <c r="V525"/>
  <c r="W524"/>
  <c r="V524"/>
  <c r="W522"/>
  <c r="V522"/>
  <c r="W521"/>
  <c r="V521"/>
  <c r="W520"/>
  <c r="V520"/>
  <c r="W519"/>
  <c r="V519"/>
  <c r="W518"/>
  <c r="V518"/>
  <c r="W517"/>
  <c r="V517"/>
  <c r="W516"/>
  <c r="V516"/>
  <c r="W515"/>
  <c r="V515"/>
  <c r="W514"/>
  <c r="V514"/>
  <c r="W513"/>
  <c r="V513"/>
  <c r="W512"/>
  <c r="V512"/>
  <c r="W511"/>
  <c r="V511"/>
  <c r="W510"/>
  <c r="V510"/>
  <c r="W509"/>
  <c r="V509"/>
  <c r="W508"/>
  <c r="V508"/>
  <c r="W507"/>
  <c r="V507"/>
  <c r="W505"/>
  <c r="V505"/>
  <c r="W504"/>
  <c r="V504"/>
  <c r="W503"/>
  <c r="V503"/>
  <c r="W502"/>
  <c r="V502"/>
  <c r="W501"/>
  <c r="V501"/>
  <c r="W499"/>
  <c r="V499"/>
  <c r="W498"/>
  <c r="V498"/>
  <c r="W497"/>
  <c r="V497"/>
  <c r="W496"/>
  <c r="V496"/>
  <c r="W492"/>
  <c r="V492"/>
  <c r="W491"/>
  <c r="V491"/>
  <c r="W490"/>
  <c r="V490"/>
  <c r="W489"/>
  <c r="V489"/>
  <c r="W488"/>
  <c r="V488"/>
  <c r="W487"/>
  <c r="V487"/>
  <c r="W484"/>
  <c r="V484"/>
  <c r="W482"/>
  <c r="V482"/>
  <c r="W480"/>
  <c r="V480"/>
  <c r="W479"/>
  <c r="V479"/>
  <c r="W478"/>
  <c r="V478"/>
  <c r="W477"/>
  <c r="V477"/>
  <c r="W476"/>
  <c r="V476"/>
  <c r="W475"/>
  <c r="V475"/>
  <c r="W474"/>
  <c r="V474"/>
  <c r="W473"/>
  <c r="V473"/>
  <c r="W472"/>
  <c r="V472"/>
  <c r="W471"/>
  <c r="V471"/>
  <c r="W469"/>
  <c r="V469"/>
  <c r="W468"/>
  <c r="V468"/>
  <c r="W467"/>
  <c r="V467"/>
  <c r="W466"/>
  <c r="V466"/>
  <c r="W465"/>
  <c r="V465"/>
  <c r="W464"/>
  <c r="V464"/>
  <c r="W463"/>
  <c r="V463"/>
  <c r="W462"/>
  <c r="V462"/>
  <c r="W454"/>
  <c r="V454"/>
  <c r="W453"/>
  <c r="V453"/>
  <c r="W452"/>
  <c r="V452"/>
  <c r="W451"/>
  <c r="V451"/>
  <c r="W450"/>
  <c r="V450"/>
  <c r="W449"/>
  <c r="V449"/>
  <c r="W448"/>
  <c r="V448"/>
  <c r="W447"/>
  <c r="V447"/>
  <c r="W446"/>
  <c r="V446"/>
  <c r="W445"/>
  <c r="V445"/>
  <c r="W444"/>
  <c r="V444"/>
  <c r="W443"/>
  <c r="V443"/>
  <c r="W442"/>
  <c r="V442"/>
  <c r="W439"/>
  <c r="V439"/>
  <c r="W438"/>
  <c r="V438"/>
  <c r="W437"/>
  <c r="V437"/>
  <c r="W436"/>
  <c r="V436"/>
  <c r="W435"/>
  <c r="V435"/>
  <c r="W434"/>
  <c r="V434"/>
  <c r="W433"/>
  <c r="V433"/>
  <c r="W432"/>
  <c r="V432"/>
  <c r="W431"/>
  <c r="V431"/>
  <c r="W430"/>
  <c r="V430"/>
  <c r="W429"/>
  <c r="V429"/>
  <c r="W428"/>
  <c r="V428"/>
  <c r="W427"/>
  <c r="V427"/>
  <c r="W425"/>
  <c r="V425"/>
  <c r="W424"/>
  <c r="V424"/>
  <c r="W423"/>
  <c r="V423"/>
  <c r="W421"/>
  <c r="V421"/>
  <c r="W420"/>
  <c r="V420"/>
  <c r="W417"/>
  <c r="V417"/>
  <c r="W414"/>
  <c r="V414"/>
  <c r="W413"/>
  <c r="V413"/>
  <c r="W412"/>
  <c r="V412"/>
  <c r="W411"/>
  <c r="V411"/>
  <c r="W410"/>
  <c r="V410"/>
  <c r="W409"/>
  <c r="V409"/>
  <c r="W393"/>
  <c r="V393"/>
  <c r="W392"/>
  <c r="V392"/>
  <c r="W391"/>
  <c r="V391"/>
  <c r="W386"/>
  <c r="V386"/>
  <c r="W384"/>
  <c r="V384"/>
  <c r="W383"/>
  <c r="V383"/>
  <c r="W382"/>
  <c r="V382"/>
  <c r="W381"/>
  <c r="V381"/>
  <c r="W380"/>
  <c r="V380"/>
  <c r="W379"/>
  <c r="V379"/>
  <c r="W378"/>
  <c r="V378"/>
  <c r="W377"/>
  <c r="V377"/>
  <c r="W376"/>
  <c r="V376"/>
  <c r="W375"/>
  <c r="V375"/>
  <c r="W373"/>
  <c r="V373"/>
  <c r="W372"/>
  <c r="V372"/>
  <c r="W371"/>
  <c r="V371"/>
  <c r="W369"/>
  <c r="V369"/>
  <c r="W368"/>
  <c r="V368"/>
  <c r="W367"/>
  <c r="V367"/>
  <c r="W365"/>
  <c r="V365"/>
  <c r="W363"/>
  <c r="V363"/>
  <c r="W362"/>
  <c r="V362"/>
  <c r="W361"/>
  <c r="V361"/>
  <c r="W360"/>
  <c r="V360"/>
  <c r="W359"/>
  <c r="V359"/>
  <c r="W357"/>
  <c r="V357"/>
  <c r="W352"/>
  <c r="V352"/>
  <c r="W351"/>
  <c r="V351"/>
  <c r="W350"/>
  <c r="V350"/>
  <c r="W349"/>
  <c r="V349"/>
  <c r="W348"/>
  <c r="V348"/>
  <c r="W347"/>
  <c r="V347"/>
  <c r="W346"/>
  <c r="V346"/>
  <c r="W345"/>
  <c r="V345"/>
  <c r="W343"/>
  <c r="V343"/>
  <c r="W342"/>
  <c r="V342"/>
  <c r="W341"/>
  <c r="V341"/>
  <c r="W336"/>
  <c r="V336"/>
  <c r="W335"/>
  <c r="V335"/>
  <c r="W334"/>
  <c r="V334"/>
  <c r="W333"/>
  <c r="V333"/>
  <c r="W332"/>
  <c r="V332"/>
  <c r="W331"/>
  <c r="V331"/>
  <c r="W330"/>
  <c r="V330"/>
  <c r="W327"/>
  <c r="V327"/>
  <c r="W324"/>
  <c r="V324"/>
  <c r="W323"/>
  <c r="V323"/>
  <c r="W322"/>
  <c r="V322"/>
  <c r="W321"/>
  <c r="V321"/>
  <c r="W320"/>
  <c r="V320"/>
  <c r="W319"/>
  <c r="V319"/>
  <c r="W317"/>
  <c r="V317"/>
  <c r="W316"/>
  <c r="V316"/>
  <c r="W315"/>
  <c r="V315"/>
  <c r="W301"/>
  <c r="V301"/>
  <c r="W300"/>
  <c r="V300"/>
  <c r="W299"/>
  <c r="V299"/>
  <c r="W298"/>
  <c r="V298"/>
  <c r="W297"/>
  <c r="V297"/>
  <c r="W292"/>
  <c r="V292"/>
  <c r="W291"/>
  <c r="V291"/>
  <c r="W290"/>
  <c r="V290"/>
  <c r="W289"/>
  <c r="V289"/>
  <c r="W288"/>
  <c r="V288"/>
  <c r="W287"/>
  <c r="V287"/>
  <c r="W284"/>
  <c r="V284"/>
  <c r="W283"/>
  <c r="V283"/>
  <c r="W282"/>
  <c r="V282"/>
  <c r="W281"/>
  <c r="V281"/>
  <c r="W280"/>
  <c r="V280"/>
  <c r="W279"/>
  <c r="V279"/>
  <c r="W278"/>
  <c r="V278"/>
  <c r="W277"/>
  <c r="V277"/>
  <c r="W276"/>
  <c r="V276"/>
  <c r="W275"/>
  <c r="V275"/>
  <c r="W274"/>
  <c r="V274"/>
  <c r="W273"/>
  <c r="V273"/>
  <c r="W272"/>
  <c r="V272"/>
  <c r="W271"/>
  <c r="V271"/>
  <c r="W270"/>
  <c r="V270"/>
  <c r="W269"/>
  <c r="V269"/>
  <c r="W268"/>
  <c r="V268"/>
  <c r="W267"/>
  <c r="V267"/>
  <c r="W261"/>
  <c r="V261"/>
  <c r="W260"/>
  <c r="V260"/>
  <c r="W259"/>
  <c r="V259"/>
  <c r="W258"/>
  <c r="V258"/>
  <c r="W257"/>
  <c r="V257"/>
  <c r="W256"/>
  <c r="V256"/>
  <c r="W255"/>
  <c r="V255"/>
  <c r="W254"/>
  <c r="V254"/>
  <c r="W253"/>
  <c r="V253"/>
  <c r="W252"/>
  <c r="V252"/>
  <c r="W249"/>
  <c r="V249"/>
  <c r="W248"/>
  <c r="V248"/>
  <c r="W247"/>
  <c r="V247"/>
  <c r="W246"/>
  <c r="V246"/>
  <c r="W241"/>
  <c r="V241"/>
  <c r="W240"/>
  <c r="V240"/>
  <c r="W239"/>
  <c r="V239"/>
  <c r="W238"/>
  <c r="V238"/>
  <c r="W234"/>
  <c r="V234"/>
  <c r="W233"/>
  <c r="V233"/>
  <c r="W232"/>
  <c r="V232"/>
  <c r="W229"/>
  <c r="V229"/>
  <c r="W228"/>
  <c r="V228"/>
  <c r="W227"/>
  <c r="V227"/>
  <c r="W226"/>
  <c r="V226"/>
  <c r="W224"/>
  <c r="V224"/>
  <c r="W223"/>
  <c r="V223"/>
  <c r="W222"/>
  <c r="V222"/>
  <c r="W220"/>
  <c r="V220"/>
  <c r="W219"/>
  <c r="V219"/>
  <c r="W218"/>
  <c r="V218"/>
  <c r="W216"/>
  <c r="V216"/>
  <c r="W215"/>
  <c r="V215"/>
  <c r="W214"/>
  <c r="V214"/>
  <c r="W213"/>
  <c r="V213"/>
  <c r="W212"/>
  <c r="V212"/>
  <c r="W211"/>
  <c r="V211"/>
  <c r="W210"/>
  <c r="V210"/>
  <c r="W208"/>
  <c r="V208"/>
  <c r="W207"/>
  <c r="V207"/>
  <c r="W206"/>
  <c r="V206"/>
  <c r="W203"/>
  <c r="V203"/>
  <c r="W202"/>
  <c r="V202"/>
  <c r="W201"/>
  <c r="V201"/>
  <c r="W200"/>
  <c r="V200"/>
  <c r="W199"/>
  <c r="V199"/>
  <c r="W198"/>
  <c r="V198"/>
  <c r="W197"/>
  <c r="V197"/>
  <c r="W186"/>
  <c r="V186"/>
  <c r="W184"/>
  <c r="V184"/>
  <c r="W174"/>
  <c r="V174"/>
  <c r="W173"/>
  <c r="V173"/>
  <c r="W172"/>
  <c r="V172"/>
  <c r="W171"/>
  <c r="V171"/>
  <c r="W170"/>
  <c r="V170"/>
  <c r="W169"/>
  <c r="V169"/>
  <c r="W168"/>
  <c r="V168"/>
  <c r="W167"/>
  <c r="V167"/>
  <c r="W166"/>
  <c r="V166"/>
  <c r="W165"/>
  <c r="V165"/>
  <c r="W164"/>
  <c r="V164"/>
  <c r="W163"/>
  <c r="V163"/>
  <c r="W162"/>
  <c r="V162"/>
  <c r="W161"/>
  <c r="V161"/>
  <c r="W160"/>
  <c r="V160"/>
  <c r="W159"/>
  <c r="V159"/>
  <c r="W157"/>
  <c r="V157"/>
  <c r="W156"/>
  <c r="V156"/>
  <c r="W153"/>
  <c r="V153"/>
  <c r="W151"/>
  <c r="V151"/>
  <c r="W150"/>
  <c r="V150"/>
  <c r="W146"/>
  <c r="V146"/>
  <c r="W141"/>
  <c r="V141"/>
  <c r="W139"/>
  <c r="V139"/>
  <c r="W138"/>
  <c r="V138"/>
  <c r="W137"/>
  <c r="V137"/>
  <c r="W136"/>
  <c r="V136"/>
  <c r="W135"/>
  <c r="V135"/>
  <c r="W134"/>
  <c r="V134"/>
  <c r="W133"/>
  <c r="V133"/>
  <c r="W131"/>
  <c r="V131"/>
  <c r="W127"/>
  <c r="V127"/>
  <c r="W124"/>
  <c r="V124"/>
  <c r="W123"/>
  <c r="V123"/>
  <c r="W122"/>
  <c r="V122"/>
  <c r="W121"/>
  <c r="V121"/>
  <c r="W120"/>
  <c r="V120"/>
  <c r="W116"/>
  <c r="V116"/>
  <c r="W106"/>
  <c r="V106"/>
  <c r="W105"/>
  <c r="V105"/>
  <c r="W103"/>
  <c r="V103"/>
  <c r="W102"/>
  <c r="V102"/>
  <c r="W101"/>
  <c r="V101"/>
  <c r="W100"/>
  <c r="V100"/>
  <c r="W99"/>
  <c r="V99"/>
  <c r="W98"/>
  <c r="V98"/>
  <c r="W97"/>
  <c r="V97"/>
  <c r="W96"/>
  <c r="V96"/>
  <c r="W95"/>
  <c r="V95"/>
  <c r="W94"/>
  <c r="V94"/>
  <c r="W93"/>
  <c r="V93"/>
  <c r="W92"/>
  <c r="V92"/>
  <c r="W90"/>
  <c r="V90"/>
  <c r="W88"/>
  <c r="V88"/>
  <c r="W87"/>
  <c r="V87"/>
  <c r="W86"/>
  <c r="V86"/>
  <c r="W85"/>
  <c r="V85"/>
  <c r="W84"/>
  <c r="V84"/>
  <c r="W82"/>
  <c r="V82"/>
  <c r="W81"/>
  <c r="V81"/>
  <c r="W80"/>
  <c r="V80"/>
  <c r="W79"/>
  <c r="V79"/>
  <c r="W77"/>
  <c r="V77"/>
  <c r="W76"/>
  <c r="V76"/>
  <c r="W75"/>
  <c r="V75"/>
  <c r="W73"/>
  <c r="V73"/>
  <c r="W72"/>
  <c r="V72"/>
  <c r="W71"/>
  <c r="V71"/>
  <c r="W70"/>
  <c r="V70"/>
  <c r="W69"/>
  <c r="V69"/>
  <c r="W67"/>
  <c r="V67"/>
  <c r="W62"/>
  <c r="V62"/>
  <c r="W57"/>
  <c r="V57"/>
  <c r="W55"/>
  <c r="V55"/>
  <c r="W53"/>
  <c r="V53"/>
  <c r="W52"/>
  <c r="V52"/>
  <c r="W51"/>
  <c r="V51"/>
  <c r="W50"/>
  <c r="V50"/>
  <c r="W49"/>
  <c r="V49"/>
  <c r="W48"/>
  <c r="V48"/>
  <c r="W47"/>
  <c r="V47"/>
  <c r="W46"/>
  <c r="V46"/>
  <c r="W44"/>
  <c r="V44"/>
  <c r="W42"/>
  <c r="V42"/>
  <c r="W41"/>
  <c r="V41"/>
  <c r="W40"/>
  <c r="V40"/>
  <c r="W39"/>
  <c r="V39"/>
  <c r="W38"/>
  <c r="V38"/>
  <c r="W37"/>
  <c r="V37"/>
  <c r="W36"/>
  <c r="V36"/>
  <c r="W35"/>
  <c r="V35"/>
  <c r="W34"/>
  <c r="V34"/>
  <c r="W33"/>
  <c r="V33"/>
  <c r="W32"/>
  <c r="V32"/>
  <c r="W31"/>
  <c r="V31"/>
  <c r="W29"/>
  <c r="V29"/>
  <c r="W28"/>
  <c r="V28"/>
  <c r="W27"/>
  <c r="V27"/>
  <c r="W25"/>
  <c r="V25"/>
  <c r="W24"/>
  <c r="V24"/>
  <c r="W23"/>
  <c r="V23"/>
  <c r="W22"/>
  <c r="V22"/>
  <c r="W21"/>
  <c r="V21"/>
  <c r="W20"/>
  <c r="V20"/>
  <c r="W19"/>
  <c r="V19"/>
  <c r="W18"/>
  <c r="V18"/>
  <c r="W17"/>
  <c r="V17"/>
  <c r="W16"/>
  <c r="V16"/>
  <c r="W15"/>
  <c r="V15"/>
  <c r="W14"/>
  <c r="V14"/>
  <c r="W13"/>
  <c r="V13"/>
  <c r="W12"/>
  <c r="V12"/>
  <c r="W11"/>
  <c r="V11"/>
  <c r="W10"/>
  <c r="V10"/>
  <c r="W9"/>
  <c r="V9"/>
  <c r="W8"/>
  <c r="V8"/>
  <c r="W7"/>
  <c r="V7"/>
  <c r="W6"/>
  <c r="V6"/>
  <c r="W5"/>
  <c r="V5"/>
  <c r="W4"/>
  <c r="V4"/>
  <c r="W3"/>
  <c r="V3"/>
  <c r="W2"/>
  <c r="V2"/>
  <c r="B437" i="16"/>
  <c r="Q612" i="17"/>
  <c r="P612"/>
  <c r="N612"/>
  <c r="M612"/>
  <c r="B349" i="16"/>
  <c r="C349" s="1"/>
  <c r="Q565" i="17"/>
  <c r="P565"/>
  <c r="N565"/>
  <c r="M565"/>
  <c r="Q284"/>
  <c r="P284"/>
  <c r="N284"/>
  <c r="M284"/>
  <c r="Q283"/>
  <c r="P283"/>
  <c r="N283"/>
  <c r="M283"/>
  <c r="Q282"/>
  <c r="P282"/>
  <c r="N282"/>
  <c r="M282"/>
  <c r="Q281"/>
  <c r="P281"/>
  <c r="N281"/>
  <c r="M281"/>
  <c r="Q280"/>
  <c r="P280"/>
  <c r="N280"/>
  <c r="M280"/>
  <c r="Q279"/>
  <c r="P279"/>
  <c r="N279"/>
  <c r="M279"/>
  <c r="Q278"/>
  <c r="P278"/>
  <c r="N278"/>
  <c r="M278"/>
  <c r="Q277"/>
  <c r="P277"/>
  <c r="N277"/>
  <c r="M277"/>
  <c r="Q276"/>
  <c r="P276"/>
  <c r="N276"/>
  <c r="M276"/>
  <c r="Q275"/>
  <c r="P275"/>
  <c r="N275"/>
  <c r="M275"/>
  <c r="Q216"/>
  <c r="P216"/>
  <c r="N216"/>
  <c r="M216"/>
  <c r="B98" i="16"/>
  <c r="B100"/>
  <c r="C100" s="1"/>
  <c r="B102"/>
  <c r="B104"/>
  <c r="C104" s="1"/>
  <c r="B106"/>
  <c r="B109"/>
  <c r="C109" s="1"/>
  <c r="B56"/>
  <c r="B57"/>
  <c r="C57" s="1"/>
  <c r="B58"/>
  <c r="B60"/>
  <c r="C60" s="1"/>
  <c r="B61"/>
  <c r="B62"/>
  <c r="C62" s="1"/>
  <c r="B63"/>
  <c r="B64"/>
  <c r="C64"/>
  <c r="B65"/>
  <c r="B66"/>
  <c r="C66" s="1"/>
  <c r="B67"/>
  <c r="B68"/>
  <c r="C68" s="1"/>
  <c r="B69"/>
  <c r="B73"/>
  <c r="C73" s="1"/>
  <c r="B74"/>
  <c r="B76"/>
  <c r="B78"/>
  <c r="B79"/>
  <c r="B80"/>
  <c r="B81"/>
  <c r="B82"/>
  <c r="B83"/>
  <c r="B85"/>
  <c r="B87"/>
  <c r="B88"/>
  <c r="B89"/>
  <c r="B94"/>
  <c r="B52"/>
  <c r="B53"/>
  <c r="B48"/>
  <c r="B50"/>
  <c r="B13"/>
  <c r="C13" s="1"/>
  <c r="B14"/>
  <c r="C14" s="1"/>
  <c r="B15"/>
  <c r="B20"/>
  <c r="C20" s="1"/>
  <c r="B22"/>
  <c r="B24"/>
  <c r="C24" s="1"/>
  <c r="B25"/>
  <c r="B40"/>
  <c r="B42"/>
  <c r="B43"/>
  <c r="C43" s="1"/>
  <c r="B45"/>
  <c r="B353"/>
  <c r="B354"/>
  <c r="B355"/>
  <c r="C355" s="1"/>
  <c r="B356"/>
  <c r="B357"/>
  <c r="B358"/>
  <c r="B359"/>
  <c r="B361"/>
  <c r="B362"/>
  <c r="B363"/>
  <c r="B364"/>
  <c r="B366"/>
  <c r="B367"/>
  <c r="B369"/>
  <c r="B371"/>
  <c r="C371" s="1"/>
  <c r="B372"/>
  <c r="B373"/>
  <c r="B378"/>
  <c r="B380"/>
  <c r="B381"/>
  <c r="B382"/>
  <c r="B383"/>
  <c r="B384"/>
  <c r="C384" s="1"/>
  <c r="B385"/>
  <c r="B387"/>
  <c r="B344"/>
  <c r="B345"/>
  <c r="B346"/>
  <c r="B347"/>
  <c r="B348"/>
  <c r="B334"/>
  <c r="C334" s="1"/>
  <c r="B335"/>
  <c r="B336"/>
  <c r="B337"/>
  <c r="B338"/>
  <c r="C338" s="1"/>
  <c r="B339"/>
  <c r="B326"/>
  <c r="B327"/>
  <c r="B329"/>
  <c r="C329" s="1"/>
  <c r="B330"/>
  <c r="B287"/>
  <c r="B288"/>
  <c r="B289"/>
  <c r="B290"/>
  <c r="B291"/>
  <c r="B292"/>
  <c r="B293"/>
  <c r="C293" s="1"/>
  <c r="B294"/>
  <c r="B295"/>
  <c r="B296"/>
  <c r="B297"/>
  <c r="B298"/>
  <c r="B301"/>
  <c r="B302"/>
  <c r="B303"/>
  <c r="C303" s="1"/>
  <c r="B304"/>
  <c r="B305"/>
  <c r="B306"/>
  <c r="B307"/>
  <c r="B308"/>
  <c r="B309"/>
  <c r="B310"/>
  <c r="B319"/>
  <c r="C319" s="1"/>
  <c r="B320"/>
  <c r="B321"/>
  <c r="B323"/>
  <c r="B261"/>
  <c r="C261" s="1"/>
  <c r="B262"/>
  <c r="B263"/>
  <c r="B267"/>
  <c r="B268"/>
  <c r="C268" s="1"/>
  <c r="B270"/>
  <c r="B271"/>
  <c r="B273"/>
  <c r="B274"/>
  <c r="B276"/>
  <c r="B278"/>
  <c r="B279"/>
  <c r="B281"/>
  <c r="C281" s="1"/>
  <c r="B282"/>
  <c r="B283"/>
  <c r="B284"/>
  <c r="B251"/>
  <c r="B255"/>
  <c r="B257"/>
  <c r="B258"/>
  <c r="B146"/>
  <c r="C146" s="1"/>
  <c r="B147"/>
  <c r="B148"/>
  <c r="C148" s="1"/>
  <c r="B165"/>
  <c r="B166"/>
  <c r="B167"/>
  <c r="B168"/>
  <c r="B169"/>
  <c r="B170"/>
  <c r="B173"/>
  <c r="B177"/>
  <c r="B178"/>
  <c r="B181"/>
  <c r="B182"/>
  <c r="B183"/>
  <c r="B185"/>
  <c r="B187"/>
  <c r="B188"/>
  <c r="B189"/>
  <c r="B190"/>
  <c r="B192"/>
  <c r="B193"/>
  <c r="B194"/>
  <c r="B195"/>
  <c r="B196"/>
  <c r="B197"/>
  <c r="B198"/>
  <c r="B199"/>
  <c r="B203"/>
  <c r="B204"/>
  <c r="B205"/>
  <c r="B206"/>
  <c r="B208"/>
  <c r="B209"/>
  <c r="B210"/>
  <c r="B211"/>
  <c r="B212"/>
  <c r="B213"/>
  <c r="B214"/>
  <c r="B215"/>
  <c r="B216"/>
  <c r="B224"/>
  <c r="B226"/>
  <c r="B227"/>
  <c r="B229"/>
  <c r="B230"/>
  <c r="B231"/>
  <c r="B232"/>
  <c r="B233"/>
  <c r="B236"/>
  <c r="B237"/>
  <c r="B238"/>
  <c r="B239"/>
  <c r="B240"/>
  <c r="B241"/>
  <c r="B242"/>
  <c r="B243"/>
  <c r="B244"/>
  <c r="B245"/>
  <c r="B247"/>
  <c r="B119"/>
  <c r="B120"/>
  <c r="B121"/>
  <c r="B123"/>
  <c r="B125"/>
  <c r="B126"/>
  <c r="B128"/>
  <c r="B129"/>
  <c r="B130"/>
  <c r="B131"/>
  <c r="B132"/>
  <c r="B133"/>
  <c r="B134"/>
  <c r="B135"/>
  <c r="B136"/>
  <c r="B137"/>
  <c r="B139"/>
  <c r="B398"/>
  <c r="B400"/>
  <c r="B403"/>
  <c r="B405"/>
  <c r="B407"/>
  <c r="B408"/>
  <c r="B411"/>
  <c r="B413"/>
  <c r="B415"/>
  <c r="B416"/>
  <c r="B417"/>
  <c r="B423"/>
  <c r="B425"/>
  <c r="B428"/>
  <c r="B430"/>
  <c r="B436"/>
  <c r="B439"/>
  <c r="B441"/>
  <c r="C441" s="1"/>
  <c r="B442"/>
  <c r="B443"/>
  <c r="C443"/>
  <c r="B444"/>
  <c r="B447"/>
  <c r="B449"/>
  <c r="B450"/>
  <c r="B457"/>
  <c r="B458"/>
  <c r="B461"/>
  <c r="Q171" i="17"/>
  <c r="P171"/>
  <c r="N171"/>
  <c r="M171"/>
  <c r="Q168"/>
  <c r="P168"/>
  <c r="N168"/>
  <c r="M168"/>
  <c r="R647"/>
  <c r="O647"/>
  <c r="G166" i="1"/>
  <c r="G165"/>
  <c r="G163"/>
  <c r="G107"/>
  <c r="G106"/>
  <c r="G104"/>
  <c r="M2" i="17"/>
  <c r="R691"/>
  <c r="Q691"/>
  <c r="P691"/>
  <c r="O691"/>
  <c r="N691"/>
  <c r="M691"/>
  <c r="R690"/>
  <c r="Q690"/>
  <c r="P690"/>
  <c r="O690"/>
  <c r="N690"/>
  <c r="M690"/>
  <c r="R689"/>
  <c r="Q689"/>
  <c r="P689"/>
  <c r="O689"/>
  <c r="N689"/>
  <c r="M689"/>
  <c r="R688"/>
  <c r="Q688"/>
  <c r="P688"/>
  <c r="O688"/>
  <c r="N688"/>
  <c r="M688"/>
  <c r="R687"/>
  <c r="Q687"/>
  <c r="P687"/>
  <c r="O687"/>
  <c r="N687"/>
  <c r="M687"/>
  <c r="R686"/>
  <c r="Q686"/>
  <c r="P686"/>
  <c r="O686"/>
  <c r="N686"/>
  <c r="M686"/>
  <c r="R685"/>
  <c r="Q685"/>
  <c r="P685"/>
  <c r="O685"/>
  <c r="N685"/>
  <c r="M685"/>
  <c r="R684"/>
  <c r="Q684"/>
  <c r="P684"/>
  <c r="O684"/>
  <c r="N684"/>
  <c r="M684"/>
  <c r="R683"/>
  <c r="Q683"/>
  <c r="P683"/>
  <c r="O683"/>
  <c r="N683"/>
  <c r="M683"/>
  <c r="R682"/>
  <c r="Q682"/>
  <c r="P682"/>
  <c r="O682"/>
  <c r="N682"/>
  <c r="M682"/>
  <c r="R681"/>
  <c r="Q681"/>
  <c r="P681"/>
  <c r="O681"/>
  <c r="N681"/>
  <c r="M681"/>
  <c r="R680"/>
  <c r="Q680"/>
  <c r="P680"/>
  <c r="O680"/>
  <c r="N680"/>
  <c r="M680"/>
  <c r="R679"/>
  <c r="Q679"/>
  <c r="P679"/>
  <c r="O679"/>
  <c r="N679"/>
  <c r="M679"/>
  <c r="R678"/>
  <c r="Q678"/>
  <c r="P678"/>
  <c r="O678"/>
  <c r="N678"/>
  <c r="M678"/>
  <c r="R677"/>
  <c r="Q677"/>
  <c r="P677"/>
  <c r="O677"/>
  <c r="N677"/>
  <c r="M677"/>
  <c r="R676"/>
  <c r="Q676"/>
  <c r="P676"/>
  <c r="O676"/>
  <c r="N676"/>
  <c r="M676"/>
  <c r="R675"/>
  <c r="Q675"/>
  <c r="P675"/>
  <c r="O675"/>
  <c r="N675"/>
  <c r="M675"/>
  <c r="R674"/>
  <c r="Q674"/>
  <c r="P674"/>
  <c r="O674"/>
  <c r="N674"/>
  <c r="M674"/>
  <c r="R673"/>
  <c r="Q673"/>
  <c r="P673"/>
  <c r="O673"/>
  <c r="N673"/>
  <c r="M673"/>
  <c r="R672"/>
  <c r="Q672"/>
  <c r="P672"/>
  <c r="O672"/>
  <c r="N672"/>
  <c r="M672"/>
  <c r="R671"/>
  <c r="Q671"/>
  <c r="P671"/>
  <c r="O671"/>
  <c r="N671"/>
  <c r="M671"/>
  <c r="R670"/>
  <c r="Q670"/>
  <c r="P670"/>
  <c r="O670"/>
  <c r="N670"/>
  <c r="M670"/>
  <c r="R669"/>
  <c r="Q669"/>
  <c r="P669"/>
  <c r="O669"/>
  <c r="N669"/>
  <c r="M669"/>
  <c r="R668"/>
  <c r="Q668"/>
  <c r="P668"/>
  <c r="O668"/>
  <c r="N668"/>
  <c r="M668"/>
  <c r="R667"/>
  <c r="Q667"/>
  <c r="P667"/>
  <c r="O667"/>
  <c r="N667"/>
  <c r="M667"/>
  <c r="R666"/>
  <c r="Q666"/>
  <c r="P666"/>
  <c r="O666"/>
  <c r="N666"/>
  <c r="M666"/>
  <c r="R665"/>
  <c r="Q665"/>
  <c r="P665"/>
  <c r="O665"/>
  <c r="N665"/>
  <c r="M665"/>
  <c r="R664"/>
  <c r="Q664"/>
  <c r="P664"/>
  <c r="O664"/>
  <c r="N664"/>
  <c r="M664"/>
  <c r="R663"/>
  <c r="Q663"/>
  <c r="P663"/>
  <c r="O663"/>
  <c r="N663"/>
  <c r="M663"/>
  <c r="R662"/>
  <c r="Q662"/>
  <c r="P662"/>
  <c r="O662"/>
  <c r="N662"/>
  <c r="M662"/>
  <c r="R661"/>
  <c r="Q661"/>
  <c r="P661"/>
  <c r="O661"/>
  <c r="N661"/>
  <c r="M661"/>
  <c r="R660"/>
  <c r="Q660"/>
  <c r="P660"/>
  <c r="O660"/>
  <c r="N660"/>
  <c r="M660"/>
  <c r="R659"/>
  <c r="Q659"/>
  <c r="P659"/>
  <c r="O659"/>
  <c r="N659"/>
  <c r="M659"/>
  <c r="R658"/>
  <c r="Q658"/>
  <c r="P658"/>
  <c r="O658"/>
  <c r="N658"/>
  <c r="M658"/>
  <c r="R657"/>
  <c r="Q657"/>
  <c r="P657"/>
  <c r="O657"/>
  <c r="N657"/>
  <c r="M657"/>
  <c r="R656"/>
  <c r="Q656"/>
  <c r="P656"/>
  <c r="O656"/>
  <c r="N656"/>
  <c r="M656"/>
  <c r="R655"/>
  <c r="Q655"/>
  <c r="P655"/>
  <c r="O655"/>
  <c r="N655"/>
  <c r="M655"/>
  <c r="R654"/>
  <c r="Q654"/>
  <c r="P654"/>
  <c r="O654"/>
  <c r="N654"/>
  <c r="M654"/>
  <c r="R653"/>
  <c r="Q653"/>
  <c r="P653"/>
  <c r="O653"/>
  <c r="N653"/>
  <c r="M653"/>
  <c r="R652"/>
  <c r="Q652"/>
  <c r="P652"/>
  <c r="O652"/>
  <c r="N652"/>
  <c r="M652"/>
  <c r="R651"/>
  <c r="Q651"/>
  <c r="P651"/>
  <c r="O651"/>
  <c r="N651"/>
  <c r="M651"/>
  <c r="R650"/>
  <c r="Q650"/>
  <c r="P650"/>
  <c r="O650"/>
  <c r="N650"/>
  <c r="M650"/>
  <c r="R649"/>
  <c r="Q649"/>
  <c r="P649"/>
  <c r="O649"/>
  <c r="N649"/>
  <c r="M649"/>
  <c r="R648"/>
  <c r="Q648"/>
  <c r="P648"/>
  <c r="O648"/>
  <c r="N648"/>
  <c r="M648"/>
  <c r="Q647"/>
  <c r="P647"/>
  <c r="N647"/>
  <c r="M647"/>
  <c r="R646"/>
  <c r="Q646"/>
  <c r="P646"/>
  <c r="O646"/>
  <c r="N646"/>
  <c r="M646"/>
  <c r="R645"/>
  <c r="Q645"/>
  <c r="P645"/>
  <c r="O645"/>
  <c r="N645"/>
  <c r="M645"/>
  <c r="Q643"/>
  <c r="P643"/>
  <c r="N643"/>
  <c r="M643"/>
  <c r="Q642"/>
  <c r="P642"/>
  <c r="N642"/>
  <c r="M642"/>
  <c r="Q640"/>
  <c r="P640"/>
  <c r="N640"/>
  <c r="M640"/>
  <c r="Q639"/>
  <c r="P639"/>
  <c r="N639"/>
  <c r="M639"/>
  <c r="Q638"/>
  <c r="P638"/>
  <c r="N638"/>
  <c r="M638"/>
  <c r="Q637"/>
  <c r="P637"/>
  <c r="N637"/>
  <c r="M637"/>
  <c r="Q636"/>
  <c r="P636"/>
  <c r="N636"/>
  <c r="M636"/>
  <c r="Q635"/>
  <c r="P635"/>
  <c r="N635"/>
  <c r="M635"/>
  <c r="Q633"/>
  <c r="P633"/>
  <c r="N633"/>
  <c r="M633"/>
  <c r="Q632"/>
  <c r="P632"/>
  <c r="N632"/>
  <c r="M632"/>
  <c r="Q631"/>
  <c r="P631"/>
  <c r="N631"/>
  <c r="M631"/>
  <c r="Q630"/>
  <c r="P630"/>
  <c r="N630"/>
  <c r="M630"/>
  <c r="Q629"/>
  <c r="P629"/>
  <c r="N629"/>
  <c r="M629"/>
  <c r="Q628"/>
  <c r="P628"/>
  <c r="N628"/>
  <c r="M628"/>
  <c r="Q627"/>
  <c r="P627"/>
  <c r="N627"/>
  <c r="M627"/>
  <c r="Q626"/>
  <c r="P626"/>
  <c r="N626"/>
  <c r="M626"/>
  <c r="R625"/>
  <c r="Q625"/>
  <c r="P625"/>
  <c r="O625"/>
  <c r="N625"/>
  <c r="M625"/>
  <c r="Q624"/>
  <c r="P624"/>
  <c r="N624"/>
  <c r="M624"/>
  <c r="Q622"/>
  <c r="P622"/>
  <c r="N622"/>
  <c r="M622"/>
  <c r="Q621"/>
  <c r="P621"/>
  <c r="N621"/>
  <c r="M621"/>
  <c r="Q620"/>
  <c r="P620"/>
  <c r="N620"/>
  <c r="M620"/>
  <c r="Q619"/>
  <c r="P619"/>
  <c r="N619"/>
  <c r="M619"/>
  <c r="Q618"/>
  <c r="P618"/>
  <c r="N618"/>
  <c r="M618"/>
  <c r="Q617"/>
  <c r="P617"/>
  <c r="N617"/>
  <c r="M617"/>
  <c r="Q616"/>
  <c r="P616"/>
  <c r="N616"/>
  <c r="M616"/>
  <c r="Q615"/>
  <c r="P615"/>
  <c r="N615"/>
  <c r="M615"/>
  <c r="Q614"/>
  <c r="P614"/>
  <c r="N614"/>
  <c r="M614"/>
  <c r="Q613"/>
  <c r="P613"/>
  <c r="N613"/>
  <c r="M613"/>
  <c r="Q611"/>
  <c r="P611"/>
  <c r="N611"/>
  <c r="M611"/>
  <c r="Q610"/>
  <c r="P610"/>
  <c r="N610"/>
  <c r="M610"/>
  <c r="Q609"/>
  <c r="P609"/>
  <c r="N609"/>
  <c r="M609"/>
  <c r="Q608"/>
  <c r="P608"/>
  <c r="N608"/>
  <c r="M608"/>
  <c r="Q607"/>
  <c r="P607"/>
  <c r="N607"/>
  <c r="M607"/>
  <c r="Q606"/>
  <c r="P606"/>
  <c r="N606"/>
  <c r="M606"/>
  <c r="Q605"/>
  <c r="P605"/>
  <c r="N605"/>
  <c r="M605"/>
  <c r="Q604"/>
  <c r="P604"/>
  <c r="N604"/>
  <c r="M604"/>
  <c r="Q603"/>
  <c r="P603"/>
  <c r="N603"/>
  <c r="M603"/>
  <c r="Q602"/>
  <c r="P602"/>
  <c r="N602"/>
  <c r="M602"/>
  <c r="Q601"/>
  <c r="P601"/>
  <c r="N601"/>
  <c r="M601"/>
  <c r="Q600"/>
  <c r="P600"/>
  <c r="N600"/>
  <c r="M600"/>
  <c r="Q599"/>
  <c r="P599"/>
  <c r="N599"/>
  <c r="M599"/>
  <c r="Q598"/>
  <c r="P598"/>
  <c r="N598"/>
  <c r="M598"/>
  <c r="Q597"/>
  <c r="P597"/>
  <c r="N597"/>
  <c r="M597"/>
  <c r="Q596"/>
  <c r="P596"/>
  <c r="N596"/>
  <c r="M596"/>
  <c r="Q595"/>
  <c r="P595"/>
  <c r="N595"/>
  <c r="M595"/>
  <c r="Q594"/>
  <c r="P594"/>
  <c r="N594"/>
  <c r="M594"/>
  <c r="Q593"/>
  <c r="P593"/>
  <c r="N593"/>
  <c r="M593"/>
  <c r="Q592"/>
  <c r="P592"/>
  <c r="N592"/>
  <c r="M592"/>
  <c r="Q591"/>
  <c r="P591"/>
  <c r="N591"/>
  <c r="M591"/>
  <c r="Q590"/>
  <c r="P590"/>
  <c r="N590"/>
  <c r="M590"/>
  <c r="Q589"/>
  <c r="P589"/>
  <c r="N589"/>
  <c r="M589"/>
  <c r="Q588"/>
  <c r="P588"/>
  <c r="N588"/>
  <c r="M588"/>
  <c r="Q584"/>
  <c r="P584"/>
  <c r="N584"/>
  <c r="M584"/>
  <c r="Q583"/>
  <c r="P583"/>
  <c r="N583"/>
  <c r="M583"/>
  <c r="Q582"/>
  <c r="P582"/>
  <c r="N582"/>
  <c r="M582"/>
  <c r="Q581"/>
  <c r="P581"/>
  <c r="N581"/>
  <c r="M581"/>
  <c r="Q579"/>
  <c r="P579"/>
  <c r="N579"/>
  <c r="M579"/>
  <c r="Q578"/>
  <c r="P578"/>
  <c r="N578"/>
  <c r="M578"/>
  <c r="Q577"/>
  <c r="P577"/>
  <c r="N577"/>
  <c r="M577"/>
  <c r="Q576"/>
  <c r="P576"/>
  <c r="N576"/>
  <c r="M576"/>
  <c r="Q575"/>
  <c r="P575"/>
  <c r="N575"/>
  <c r="M575"/>
  <c r="Q574"/>
  <c r="P574"/>
  <c r="N574"/>
  <c r="M574"/>
  <c r="Q573"/>
  <c r="P573"/>
  <c r="N573"/>
  <c r="M573"/>
  <c r="Q572"/>
  <c r="P572"/>
  <c r="N572"/>
  <c r="M572"/>
  <c r="Q571"/>
  <c r="P571"/>
  <c r="N571"/>
  <c r="M571"/>
  <c r="Q570"/>
  <c r="P570"/>
  <c r="N570"/>
  <c r="M570"/>
  <c r="Q569"/>
  <c r="P569"/>
  <c r="N569"/>
  <c r="M569"/>
  <c r="Q568"/>
  <c r="P568"/>
  <c r="N568"/>
  <c r="M568"/>
  <c r="Q567"/>
  <c r="P567"/>
  <c r="N567"/>
  <c r="M567"/>
  <c r="Q564"/>
  <c r="P564"/>
  <c r="N564"/>
  <c r="M564"/>
  <c r="Q563"/>
  <c r="P563"/>
  <c r="N563"/>
  <c r="M563"/>
  <c r="Q562"/>
  <c r="P562"/>
  <c r="N562"/>
  <c r="M562"/>
  <c r="Q561"/>
  <c r="P561"/>
  <c r="N561"/>
  <c r="M561"/>
  <c r="Q560"/>
  <c r="P560"/>
  <c r="N560"/>
  <c r="M560"/>
  <c r="Q556"/>
  <c r="P556"/>
  <c r="N556"/>
  <c r="M556"/>
  <c r="Q555"/>
  <c r="P555"/>
  <c r="N555"/>
  <c r="M555"/>
  <c r="Q554"/>
  <c r="P554"/>
  <c r="N554"/>
  <c r="M554"/>
  <c r="Q553"/>
  <c r="P553"/>
  <c r="N553"/>
  <c r="M553"/>
  <c r="Q552"/>
  <c r="P552"/>
  <c r="N552"/>
  <c r="M552"/>
  <c r="Q551"/>
  <c r="P551"/>
  <c r="N551"/>
  <c r="M551"/>
  <c r="Q548"/>
  <c r="P548"/>
  <c r="N548"/>
  <c r="M548"/>
  <c r="Q547"/>
  <c r="P547"/>
  <c r="N547"/>
  <c r="M547"/>
  <c r="Q546"/>
  <c r="P546"/>
  <c r="N546"/>
  <c r="M546"/>
  <c r="Q545"/>
  <c r="P545"/>
  <c r="N545"/>
  <c r="M545"/>
  <c r="Q544"/>
  <c r="P544"/>
  <c r="N544"/>
  <c r="M544"/>
  <c r="Q543"/>
  <c r="P543"/>
  <c r="N543"/>
  <c r="M543"/>
  <c r="Q542"/>
  <c r="P542"/>
  <c r="N542"/>
  <c r="M542"/>
  <c r="Q541"/>
  <c r="P541"/>
  <c r="N541"/>
  <c r="M541"/>
  <c r="Q533"/>
  <c r="P533"/>
  <c r="N533"/>
  <c r="M533"/>
  <c r="Q532"/>
  <c r="P532"/>
  <c r="N532"/>
  <c r="M532"/>
  <c r="Q531"/>
  <c r="P531"/>
  <c r="N531"/>
  <c r="M531"/>
  <c r="Q530"/>
  <c r="P530"/>
  <c r="N530"/>
  <c r="M530"/>
  <c r="Q529"/>
  <c r="P529"/>
  <c r="N529"/>
  <c r="M529"/>
  <c r="Q528"/>
  <c r="P528"/>
  <c r="N528"/>
  <c r="M528"/>
  <c r="Q527"/>
  <c r="P527"/>
  <c r="N527"/>
  <c r="M527"/>
  <c r="Q526"/>
  <c r="P526"/>
  <c r="N526"/>
  <c r="M526"/>
  <c r="Q525"/>
  <c r="P525"/>
  <c r="N525"/>
  <c r="M525"/>
  <c r="Q524"/>
  <c r="P524"/>
  <c r="N524"/>
  <c r="M524"/>
  <c r="Q522"/>
  <c r="P522"/>
  <c r="N522"/>
  <c r="M522"/>
  <c r="Q521"/>
  <c r="P521"/>
  <c r="N521"/>
  <c r="M521"/>
  <c r="Q520"/>
  <c r="P520"/>
  <c r="N520"/>
  <c r="M520"/>
  <c r="Q519"/>
  <c r="P519"/>
  <c r="N519"/>
  <c r="M519"/>
  <c r="Q518"/>
  <c r="P518"/>
  <c r="N518"/>
  <c r="M518"/>
  <c r="Q517"/>
  <c r="P517"/>
  <c r="N517"/>
  <c r="M517"/>
  <c r="Q516"/>
  <c r="P516"/>
  <c r="N516"/>
  <c r="M516"/>
  <c r="Q515"/>
  <c r="P515"/>
  <c r="N515"/>
  <c r="M515"/>
  <c r="Q514"/>
  <c r="P514"/>
  <c r="N514"/>
  <c r="M514"/>
  <c r="Q513"/>
  <c r="P513"/>
  <c r="N513"/>
  <c r="M513"/>
  <c r="Q512"/>
  <c r="P512"/>
  <c r="N512"/>
  <c r="M512"/>
  <c r="Q511"/>
  <c r="P511"/>
  <c r="N511"/>
  <c r="M511"/>
  <c r="Q510"/>
  <c r="P510"/>
  <c r="N510"/>
  <c r="M510"/>
  <c r="Q509"/>
  <c r="P509"/>
  <c r="N509"/>
  <c r="M509"/>
  <c r="Q508"/>
  <c r="P508"/>
  <c r="N508"/>
  <c r="M508"/>
  <c r="Q507"/>
  <c r="P507"/>
  <c r="N507"/>
  <c r="M507"/>
  <c r="Q505"/>
  <c r="P505"/>
  <c r="N505"/>
  <c r="M505"/>
  <c r="Q504"/>
  <c r="P504"/>
  <c r="N504"/>
  <c r="M504"/>
  <c r="Q503"/>
  <c r="P503"/>
  <c r="N503"/>
  <c r="M503"/>
  <c r="Q502"/>
  <c r="P502"/>
  <c r="N502"/>
  <c r="M502"/>
  <c r="Q501"/>
  <c r="P501"/>
  <c r="N501"/>
  <c r="M501"/>
  <c r="Q499"/>
  <c r="P499"/>
  <c r="N499"/>
  <c r="M499"/>
  <c r="Q498"/>
  <c r="P498"/>
  <c r="N498"/>
  <c r="M498"/>
  <c r="Q497"/>
  <c r="P497"/>
  <c r="N497"/>
  <c r="M497"/>
  <c r="Q496"/>
  <c r="P496"/>
  <c r="N496"/>
  <c r="M496"/>
  <c r="Q492"/>
  <c r="P492"/>
  <c r="N492"/>
  <c r="M492"/>
  <c r="Q491"/>
  <c r="P491"/>
  <c r="N491"/>
  <c r="M491"/>
  <c r="Q490"/>
  <c r="P490"/>
  <c r="N490"/>
  <c r="M490"/>
  <c r="Q489"/>
  <c r="P489"/>
  <c r="N489"/>
  <c r="M489"/>
  <c r="Q488"/>
  <c r="P488"/>
  <c r="N488"/>
  <c r="M488"/>
  <c r="Q487"/>
  <c r="P487"/>
  <c r="N487"/>
  <c r="M487"/>
  <c r="Q484"/>
  <c r="P484"/>
  <c r="N484"/>
  <c r="M484"/>
  <c r="Q482"/>
  <c r="P482"/>
  <c r="N482"/>
  <c r="M482"/>
  <c r="Q480"/>
  <c r="P480"/>
  <c r="N480"/>
  <c r="M480"/>
  <c r="Q479"/>
  <c r="P479"/>
  <c r="N479"/>
  <c r="M479"/>
  <c r="Q478"/>
  <c r="P478"/>
  <c r="N478"/>
  <c r="M478"/>
  <c r="Q477"/>
  <c r="P477"/>
  <c r="N477"/>
  <c r="M477"/>
  <c r="Q476"/>
  <c r="P476"/>
  <c r="N476"/>
  <c r="M476"/>
  <c r="Q475"/>
  <c r="P475"/>
  <c r="N475"/>
  <c r="M475"/>
  <c r="Q474"/>
  <c r="P474"/>
  <c r="N474"/>
  <c r="M474"/>
  <c r="Q473"/>
  <c r="P473"/>
  <c r="N473"/>
  <c r="M473"/>
  <c r="Q472"/>
  <c r="P472"/>
  <c r="N472"/>
  <c r="M472"/>
  <c r="Q471"/>
  <c r="P471"/>
  <c r="N471"/>
  <c r="M471"/>
  <c r="Q469"/>
  <c r="P469"/>
  <c r="N469"/>
  <c r="M469"/>
  <c r="Q468"/>
  <c r="P468"/>
  <c r="N468"/>
  <c r="M468"/>
  <c r="Q467"/>
  <c r="P467"/>
  <c r="N467"/>
  <c r="M467"/>
  <c r="Q466"/>
  <c r="P466"/>
  <c r="N466"/>
  <c r="M466"/>
  <c r="Q465"/>
  <c r="P465"/>
  <c r="N465"/>
  <c r="M465"/>
  <c r="Q464"/>
  <c r="P464"/>
  <c r="N464"/>
  <c r="M464"/>
  <c r="Q463"/>
  <c r="P463"/>
  <c r="N463"/>
  <c r="M463"/>
  <c r="Q462"/>
  <c r="P462"/>
  <c r="N462"/>
  <c r="M462"/>
  <c r="Q454"/>
  <c r="P454"/>
  <c r="N454"/>
  <c r="M454"/>
  <c r="Q453"/>
  <c r="P453"/>
  <c r="N453"/>
  <c r="M453"/>
  <c r="Q452"/>
  <c r="P452"/>
  <c r="N452"/>
  <c r="M452"/>
  <c r="Q451"/>
  <c r="P451"/>
  <c r="N451"/>
  <c r="M451"/>
  <c r="Q450"/>
  <c r="P450"/>
  <c r="N450"/>
  <c r="M450"/>
  <c r="Q449"/>
  <c r="P449"/>
  <c r="N449"/>
  <c r="M449"/>
  <c r="Q448"/>
  <c r="P448"/>
  <c r="N448"/>
  <c r="M448"/>
  <c r="Q447"/>
  <c r="P447"/>
  <c r="N447"/>
  <c r="M447"/>
  <c r="Q446"/>
  <c r="P446"/>
  <c r="N446"/>
  <c r="M446"/>
  <c r="Q445"/>
  <c r="P445"/>
  <c r="N445"/>
  <c r="M445"/>
  <c r="Q444"/>
  <c r="P444"/>
  <c r="N444"/>
  <c r="M444"/>
  <c r="Q443"/>
  <c r="P443"/>
  <c r="N443"/>
  <c r="M443"/>
  <c r="Q442"/>
  <c r="P442"/>
  <c r="N442"/>
  <c r="M442"/>
  <c r="Q439"/>
  <c r="P439"/>
  <c r="N439"/>
  <c r="M439"/>
  <c r="Q438"/>
  <c r="P438"/>
  <c r="N438"/>
  <c r="M438"/>
  <c r="Q437"/>
  <c r="P437"/>
  <c r="N437"/>
  <c r="M437"/>
  <c r="Q436"/>
  <c r="P436"/>
  <c r="N436"/>
  <c r="M436"/>
  <c r="Q435"/>
  <c r="P435"/>
  <c r="N435"/>
  <c r="M435"/>
  <c r="Q434"/>
  <c r="P434"/>
  <c r="N434"/>
  <c r="M434"/>
  <c r="Q433"/>
  <c r="P433"/>
  <c r="N433"/>
  <c r="M433"/>
  <c r="Q432"/>
  <c r="P432"/>
  <c r="N432"/>
  <c r="M432"/>
  <c r="Q431"/>
  <c r="P431"/>
  <c r="N431"/>
  <c r="M431"/>
  <c r="Q430"/>
  <c r="P430"/>
  <c r="N430"/>
  <c r="M430"/>
  <c r="Q429"/>
  <c r="P429"/>
  <c r="N429"/>
  <c r="M429"/>
  <c r="Q428"/>
  <c r="P428"/>
  <c r="N428"/>
  <c r="M428"/>
  <c r="Q427"/>
  <c r="P427"/>
  <c r="N427"/>
  <c r="M427"/>
  <c r="Q425"/>
  <c r="P425"/>
  <c r="N425"/>
  <c r="M425"/>
  <c r="Q424"/>
  <c r="P424"/>
  <c r="N424"/>
  <c r="M424"/>
  <c r="Q423"/>
  <c r="P423"/>
  <c r="N423"/>
  <c r="M423"/>
  <c r="Q421"/>
  <c r="P421"/>
  <c r="N421"/>
  <c r="M421"/>
  <c r="Q420"/>
  <c r="P420"/>
  <c r="N420"/>
  <c r="M420"/>
  <c r="Q417"/>
  <c r="P417"/>
  <c r="N417"/>
  <c r="M417"/>
  <c r="Q414"/>
  <c r="P414"/>
  <c r="N414"/>
  <c r="M414"/>
  <c r="Q413"/>
  <c r="P413"/>
  <c r="N413"/>
  <c r="M413"/>
  <c r="Q412"/>
  <c r="P412"/>
  <c r="N412"/>
  <c r="M412"/>
  <c r="Q411"/>
  <c r="P411"/>
  <c r="N411"/>
  <c r="M411"/>
  <c r="Q410"/>
  <c r="P410"/>
  <c r="N410"/>
  <c r="M410"/>
  <c r="Q409"/>
  <c r="P409"/>
  <c r="N409"/>
  <c r="M409"/>
  <c r="Q393"/>
  <c r="P393"/>
  <c r="N393"/>
  <c r="M393"/>
  <c r="Q392"/>
  <c r="P392"/>
  <c r="N392"/>
  <c r="M392"/>
  <c r="Q391"/>
  <c r="P391"/>
  <c r="N391"/>
  <c r="M391"/>
  <c r="Q386"/>
  <c r="P386"/>
  <c r="N386"/>
  <c r="M386"/>
  <c r="Q384"/>
  <c r="P384"/>
  <c r="N384"/>
  <c r="M384"/>
  <c r="Q383"/>
  <c r="P383"/>
  <c r="N383"/>
  <c r="M383"/>
  <c r="Q382"/>
  <c r="P382"/>
  <c r="N382"/>
  <c r="M382"/>
  <c r="Q381"/>
  <c r="P381"/>
  <c r="N381"/>
  <c r="M381"/>
  <c r="Q380"/>
  <c r="P380"/>
  <c r="N380"/>
  <c r="M380"/>
  <c r="Q379"/>
  <c r="P379"/>
  <c r="N379"/>
  <c r="M379"/>
  <c r="Q378"/>
  <c r="P378"/>
  <c r="N378"/>
  <c r="M378"/>
  <c r="Q377"/>
  <c r="P377"/>
  <c r="N377"/>
  <c r="M377"/>
  <c r="Q376"/>
  <c r="P376"/>
  <c r="N376"/>
  <c r="M376"/>
  <c r="Q375"/>
  <c r="P375"/>
  <c r="N375"/>
  <c r="M375"/>
  <c r="Q373"/>
  <c r="P373"/>
  <c r="N373"/>
  <c r="M373"/>
  <c r="Q372"/>
  <c r="P372"/>
  <c r="N372"/>
  <c r="M372"/>
  <c r="Q371"/>
  <c r="P371"/>
  <c r="N371"/>
  <c r="M371"/>
  <c r="Q369"/>
  <c r="P369"/>
  <c r="N369"/>
  <c r="M369"/>
  <c r="Q368"/>
  <c r="P368"/>
  <c r="N368"/>
  <c r="M368"/>
  <c r="Q367"/>
  <c r="P367"/>
  <c r="N367"/>
  <c r="M367"/>
  <c r="Q365"/>
  <c r="P365"/>
  <c r="N365"/>
  <c r="M365"/>
  <c r="Q363"/>
  <c r="P363"/>
  <c r="N363"/>
  <c r="M363"/>
  <c r="Q362"/>
  <c r="P362"/>
  <c r="N362"/>
  <c r="M362"/>
  <c r="Q361"/>
  <c r="P361"/>
  <c r="N361"/>
  <c r="M361"/>
  <c r="Q360"/>
  <c r="P360"/>
  <c r="N360"/>
  <c r="M360"/>
  <c r="Q359"/>
  <c r="P359"/>
  <c r="N359"/>
  <c r="M359"/>
  <c r="Q357"/>
  <c r="P357"/>
  <c r="N357"/>
  <c r="M357"/>
  <c r="Q352"/>
  <c r="P352"/>
  <c r="N352"/>
  <c r="M352"/>
  <c r="Q351"/>
  <c r="P351"/>
  <c r="N351"/>
  <c r="M351"/>
  <c r="Q350"/>
  <c r="P350"/>
  <c r="N350"/>
  <c r="M350"/>
  <c r="Q349"/>
  <c r="P349"/>
  <c r="N349"/>
  <c r="M349"/>
  <c r="Q348"/>
  <c r="P348"/>
  <c r="N348"/>
  <c r="M348"/>
  <c r="Q347"/>
  <c r="P347"/>
  <c r="N347"/>
  <c r="M347"/>
  <c r="Q346"/>
  <c r="P346"/>
  <c r="N346"/>
  <c r="M346"/>
  <c r="Q345"/>
  <c r="P345"/>
  <c r="N345"/>
  <c r="M345"/>
  <c r="Q343"/>
  <c r="P343"/>
  <c r="N343"/>
  <c r="M343"/>
  <c r="Q342"/>
  <c r="P342"/>
  <c r="N342"/>
  <c r="M342"/>
  <c r="Q341"/>
  <c r="P341"/>
  <c r="N341"/>
  <c r="M341"/>
  <c r="Q336"/>
  <c r="P336"/>
  <c r="N336"/>
  <c r="M336"/>
  <c r="Q335"/>
  <c r="P335"/>
  <c r="N335"/>
  <c r="M335"/>
  <c r="Q334"/>
  <c r="P334"/>
  <c r="N334"/>
  <c r="M334"/>
  <c r="Q333"/>
  <c r="P333"/>
  <c r="N333"/>
  <c r="M333"/>
  <c r="Q332"/>
  <c r="P332"/>
  <c r="N332"/>
  <c r="M332"/>
  <c r="Q331"/>
  <c r="P331"/>
  <c r="N331"/>
  <c r="M331"/>
  <c r="Q330"/>
  <c r="P330"/>
  <c r="N330"/>
  <c r="M330"/>
  <c r="Q327"/>
  <c r="P327"/>
  <c r="N327"/>
  <c r="M327"/>
  <c r="Q324"/>
  <c r="P324"/>
  <c r="N324"/>
  <c r="M324"/>
  <c r="Q323"/>
  <c r="P323"/>
  <c r="N323"/>
  <c r="M323"/>
  <c r="Q322"/>
  <c r="P322"/>
  <c r="N322"/>
  <c r="M322"/>
  <c r="Q321"/>
  <c r="P321"/>
  <c r="N321"/>
  <c r="M321"/>
  <c r="Q320"/>
  <c r="P320"/>
  <c r="N320"/>
  <c r="M320"/>
  <c r="Q319"/>
  <c r="P319"/>
  <c r="N319"/>
  <c r="M319"/>
  <c r="Q317"/>
  <c r="P317"/>
  <c r="N317"/>
  <c r="M317"/>
  <c r="Q316"/>
  <c r="P316"/>
  <c r="N316"/>
  <c r="M316"/>
  <c r="Q315"/>
  <c r="P315"/>
  <c r="N315"/>
  <c r="M315"/>
  <c r="Q301"/>
  <c r="P301"/>
  <c r="N301"/>
  <c r="M301"/>
  <c r="Q300"/>
  <c r="P300"/>
  <c r="N300"/>
  <c r="M300"/>
  <c r="Q299"/>
  <c r="P299"/>
  <c r="N299"/>
  <c r="M299"/>
  <c r="Q298"/>
  <c r="P298"/>
  <c r="N298"/>
  <c r="M298"/>
  <c r="Q297"/>
  <c r="P297"/>
  <c r="N297"/>
  <c r="M297"/>
  <c r="Q292"/>
  <c r="P292"/>
  <c r="N292"/>
  <c r="M292"/>
  <c r="Q291"/>
  <c r="P291"/>
  <c r="N291"/>
  <c r="M291"/>
  <c r="Q290"/>
  <c r="P290"/>
  <c r="N290"/>
  <c r="M290"/>
  <c r="Q289"/>
  <c r="P289"/>
  <c r="N289"/>
  <c r="M289"/>
  <c r="Q288"/>
  <c r="P288"/>
  <c r="N288"/>
  <c r="M288"/>
  <c r="Q287"/>
  <c r="P287"/>
  <c r="N287"/>
  <c r="M287"/>
  <c r="Q274"/>
  <c r="P274"/>
  <c r="N274"/>
  <c r="M274"/>
  <c r="Q273"/>
  <c r="P273"/>
  <c r="N273"/>
  <c r="M273"/>
  <c r="Q272"/>
  <c r="P272"/>
  <c r="N272"/>
  <c r="M272"/>
  <c r="Q271"/>
  <c r="P271"/>
  <c r="N271"/>
  <c r="M271"/>
  <c r="Q270"/>
  <c r="P270"/>
  <c r="N270"/>
  <c r="M270"/>
  <c r="Q269"/>
  <c r="P269"/>
  <c r="N269"/>
  <c r="M269"/>
  <c r="Q268"/>
  <c r="P268"/>
  <c r="N268"/>
  <c r="M268"/>
  <c r="Q267"/>
  <c r="P267"/>
  <c r="N267"/>
  <c r="M267"/>
  <c r="Q261"/>
  <c r="P261"/>
  <c r="N261"/>
  <c r="M261"/>
  <c r="Q260"/>
  <c r="P260"/>
  <c r="N260"/>
  <c r="M260"/>
  <c r="Q259"/>
  <c r="P259"/>
  <c r="N259"/>
  <c r="M259"/>
  <c r="Q258"/>
  <c r="P258"/>
  <c r="N258"/>
  <c r="M258"/>
  <c r="Q257"/>
  <c r="P257"/>
  <c r="N257"/>
  <c r="M257"/>
  <c r="Q256"/>
  <c r="P256"/>
  <c r="N256"/>
  <c r="M256"/>
  <c r="Q255"/>
  <c r="P255"/>
  <c r="N255"/>
  <c r="M255"/>
  <c r="Q254"/>
  <c r="P254"/>
  <c r="N254"/>
  <c r="M254"/>
  <c r="Q253"/>
  <c r="P253"/>
  <c r="N253"/>
  <c r="M253"/>
  <c r="Q252"/>
  <c r="P252"/>
  <c r="N252"/>
  <c r="M252"/>
  <c r="Q249"/>
  <c r="P249"/>
  <c r="N249"/>
  <c r="M249"/>
  <c r="Q248"/>
  <c r="P248"/>
  <c r="N248"/>
  <c r="M248"/>
  <c r="Q247"/>
  <c r="P247"/>
  <c r="N247"/>
  <c r="M247"/>
  <c r="Q246"/>
  <c r="P246"/>
  <c r="N246"/>
  <c r="M246"/>
  <c r="Q241"/>
  <c r="P241"/>
  <c r="N241"/>
  <c r="M241"/>
  <c r="Q240"/>
  <c r="P240"/>
  <c r="N240"/>
  <c r="M240"/>
  <c r="Q239"/>
  <c r="P239"/>
  <c r="N239"/>
  <c r="M239"/>
  <c r="Q238"/>
  <c r="P238"/>
  <c r="N238"/>
  <c r="M238"/>
  <c r="Q234"/>
  <c r="P234"/>
  <c r="N234"/>
  <c r="M234"/>
  <c r="Q233"/>
  <c r="P233"/>
  <c r="N233"/>
  <c r="M233"/>
  <c r="Q232"/>
  <c r="P232"/>
  <c r="N232"/>
  <c r="M232"/>
  <c r="Q229"/>
  <c r="P229"/>
  <c r="N229"/>
  <c r="M229"/>
  <c r="Q228"/>
  <c r="P228"/>
  <c r="N228"/>
  <c r="M228"/>
  <c r="Q227"/>
  <c r="P227"/>
  <c r="N227"/>
  <c r="M227"/>
  <c r="Q226"/>
  <c r="P226"/>
  <c r="N226"/>
  <c r="M226"/>
  <c r="Q224"/>
  <c r="P224"/>
  <c r="N224"/>
  <c r="M224"/>
  <c r="Q223"/>
  <c r="P223"/>
  <c r="N223"/>
  <c r="M223"/>
  <c r="Q222"/>
  <c r="P222"/>
  <c r="N222"/>
  <c r="M222"/>
  <c r="Q220"/>
  <c r="P220"/>
  <c r="N220"/>
  <c r="M220"/>
  <c r="Q219"/>
  <c r="P219"/>
  <c r="N219"/>
  <c r="M219"/>
  <c r="Q218"/>
  <c r="P218"/>
  <c r="N218"/>
  <c r="M218"/>
  <c r="Q215"/>
  <c r="P215"/>
  <c r="N215"/>
  <c r="M215"/>
  <c r="Q214"/>
  <c r="P214"/>
  <c r="N214"/>
  <c r="M214"/>
  <c r="Q213"/>
  <c r="P213"/>
  <c r="N213"/>
  <c r="M213"/>
  <c r="Q212"/>
  <c r="P212"/>
  <c r="N212"/>
  <c r="M212"/>
  <c r="Q211"/>
  <c r="P211"/>
  <c r="N211"/>
  <c r="M211"/>
  <c r="Q210"/>
  <c r="P210"/>
  <c r="N210"/>
  <c r="M210"/>
  <c r="Q208"/>
  <c r="P208"/>
  <c r="N208"/>
  <c r="M208"/>
  <c r="Q207"/>
  <c r="P207"/>
  <c r="N207"/>
  <c r="M207"/>
  <c r="Q206"/>
  <c r="P206"/>
  <c r="N206"/>
  <c r="M206"/>
  <c r="Q203"/>
  <c r="P203"/>
  <c r="N203"/>
  <c r="M203"/>
  <c r="Q202"/>
  <c r="P202"/>
  <c r="N202"/>
  <c r="M202"/>
  <c r="Q201"/>
  <c r="P201"/>
  <c r="N201"/>
  <c r="M201"/>
  <c r="Q200"/>
  <c r="P200"/>
  <c r="N200"/>
  <c r="M200"/>
  <c r="Q199"/>
  <c r="P199"/>
  <c r="N199"/>
  <c r="M199"/>
  <c r="Q198"/>
  <c r="P198"/>
  <c r="N198"/>
  <c r="M198"/>
  <c r="Q197"/>
  <c r="P197"/>
  <c r="N197"/>
  <c r="M197"/>
  <c r="Q186"/>
  <c r="P186"/>
  <c r="N186"/>
  <c r="M186"/>
  <c r="Q184"/>
  <c r="P184"/>
  <c r="N184"/>
  <c r="M184"/>
  <c r="Q174"/>
  <c r="P174"/>
  <c r="N174"/>
  <c r="M174"/>
  <c r="Q173"/>
  <c r="P173"/>
  <c r="N173"/>
  <c r="M173"/>
  <c r="Q172"/>
  <c r="P172"/>
  <c r="N172"/>
  <c r="M172"/>
  <c r="Q170"/>
  <c r="P170"/>
  <c r="N170"/>
  <c r="M170"/>
  <c r="Q169"/>
  <c r="P169"/>
  <c r="N169"/>
  <c r="M169"/>
  <c r="Q167"/>
  <c r="P167"/>
  <c r="N167"/>
  <c r="M167"/>
  <c r="Q166"/>
  <c r="P166"/>
  <c r="N166"/>
  <c r="M166"/>
  <c r="Q165"/>
  <c r="P165"/>
  <c r="N165"/>
  <c r="M165"/>
  <c r="Q164"/>
  <c r="P164"/>
  <c r="N164"/>
  <c r="M164"/>
  <c r="Q163"/>
  <c r="P163"/>
  <c r="N163"/>
  <c r="M163"/>
  <c r="Q162"/>
  <c r="P162"/>
  <c r="N162"/>
  <c r="M162"/>
  <c r="Q161"/>
  <c r="P161"/>
  <c r="N161"/>
  <c r="M161"/>
  <c r="Q160"/>
  <c r="P160"/>
  <c r="N160"/>
  <c r="M160"/>
  <c r="Q159"/>
  <c r="P159"/>
  <c r="N159"/>
  <c r="M159"/>
  <c r="Q157"/>
  <c r="P157"/>
  <c r="N157"/>
  <c r="M157"/>
  <c r="Q156"/>
  <c r="P156"/>
  <c r="N156"/>
  <c r="M156"/>
  <c r="Q153"/>
  <c r="P153"/>
  <c r="N153"/>
  <c r="M153"/>
  <c r="Q151"/>
  <c r="P151"/>
  <c r="N151"/>
  <c r="M151"/>
  <c r="Q150"/>
  <c r="P150"/>
  <c r="N150"/>
  <c r="M150"/>
  <c r="Q146"/>
  <c r="P146"/>
  <c r="N146"/>
  <c r="M146"/>
  <c r="Q141"/>
  <c r="P141"/>
  <c r="N141"/>
  <c r="M141"/>
  <c r="Q139"/>
  <c r="P139"/>
  <c r="N139"/>
  <c r="M139"/>
  <c r="Q138"/>
  <c r="P138"/>
  <c r="N138"/>
  <c r="M138"/>
  <c r="Q137"/>
  <c r="P137"/>
  <c r="N137"/>
  <c r="M137"/>
  <c r="Q136"/>
  <c r="P136"/>
  <c r="N136"/>
  <c r="M136"/>
  <c r="Q135"/>
  <c r="P135"/>
  <c r="N135"/>
  <c r="M135"/>
  <c r="Q134"/>
  <c r="P134"/>
  <c r="N134"/>
  <c r="M134"/>
  <c r="Q133"/>
  <c r="P133"/>
  <c r="N133"/>
  <c r="M133"/>
  <c r="Q131"/>
  <c r="P131"/>
  <c r="N131"/>
  <c r="M131"/>
  <c r="Q127"/>
  <c r="P127"/>
  <c r="N127"/>
  <c r="M127"/>
  <c r="Q124"/>
  <c r="P124"/>
  <c r="N124"/>
  <c r="M124"/>
  <c r="Q123"/>
  <c r="P123"/>
  <c r="N123"/>
  <c r="M123"/>
  <c r="Q122"/>
  <c r="P122"/>
  <c r="N122"/>
  <c r="M122"/>
  <c r="Q121"/>
  <c r="P121"/>
  <c r="N121"/>
  <c r="M121"/>
  <c r="Q120"/>
  <c r="P120"/>
  <c r="N120"/>
  <c r="M120"/>
  <c r="Q116"/>
  <c r="P116"/>
  <c r="N116"/>
  <c r="M116"/>
  <c r="Q106"/>
  <c r="P106"/>
  <c r="N106"/>
  <c r="M106"/>
  <c r="Q105"/>
  <c r="P105"/>
  <c r="N105"/>
  <c r="M105"/>
  <c r="Q103"/>
  <c r="P103"/>
  <c r="N103"/>
  <c r="M103"/>
  <c r="Q102"/>
  <c r="P102"/>
  <c r="N102"/>
  <c r="M102"/>
  <c r="Q101"/>
  <c r="P101"/>
  <c r="N101"/>
  <c r="M101"/>
  <c r="Q100"/>
  <c r="P100"/>
  <c r="N100"/>
  <c r="M100"/>
  <c r="Q99"/>
  <c r="P99"/>
  <c r="N99"/>
  <c r="M99"/>
  <c r="Q98"/>
  <c r="P98"/>
  <c r="N98"/>
  <c r="M98"/>
  <c r="Q97"/>
  <c r="P97"/>
  <c r="N97"/>
  <c r="M97"/>
  <c r="Q96"/>
  <c r="P96"/>
  <c r="N96"/>
  <c r="M96"/>
  <c r="Q95"/>
  <c r="P95"/>
  <c r="N95"/>
  <c r="M95"/>
  <c r="Q94"/>
  <c r="P94"/>
  <c r="N94"/>
  <c r="M94"/>
  <c r="Q93"/>
  <c r="P93"/>
  <c r="N93"/>
  <c r="M93"/>
  <c r="Q92"/>
  <c r="P92"/>
  <c r="N92"/>
  <c r="M92"/>
  <c r="Q90"/>
  <c r="P90"/>
  <c r="N90"/>
  <c r="M90"/>
  <c r="Q88"/>
  <c r="P88"/>
  <c r="N88"/>
  <c r="M88"/>
  <c r="Q87"/>
  <c r="P87"/>
  <c r="N87"/>
  <c r="M87"/>
  <c r="Q86"/>
  <c r="P86"/>
  <c r="N86"/>
  <c r="M86"/>
  <c r="Q85"/>
  <c r="P85"/>
  <c r="N85"/>
  <c r="M85"/>
  <c r="Q84"/>
  <c r="P84"/>
  <c r="N84"/>
  <c r="M84"/>
  <c r="Q82"/>
  <c r="P82"/>
  <c r="N82"/>
  <c r="M82"/>
  <c r="Q81"/>
  <c r="P81"/>
  <c r="N81"/>
  <c r="M81"/>
  <c r="Q80"/>
  <c r="P80"/>
  <c r="N80"/>
  <c r="M80"/>
  <c r="Q79"/>
  <c r="P79"/>
  <c r="N79"/>
  <c r="M79"/>
  <c r="Q77"/>
  <c r="P77"/>
  <c r="N77"/>
  <c r="M77"/>
  <c r="Q76"/>
  <c r="P76"/>
  <c r="N76"/>
  <c r="M76"/>
  <c r="Q75"/>
  <c r="P75"/>
  <c r="N75"/>
  <c r="M75"/>
  <c r="Q73"/>
  <c r="P73"/>
  <c r="N73"/>
  <c r="M73"/>
  <c r="Q72"/>
  <c r="P72"/>
  <c r="N72"/>
  <c r="M72"/>
  <c r="Q71"/>
  <c r="P71"/>
  <c r="N71"/>
  <c r="M71"/>
  <c r="Q70"/>
  <c r="P70"/>
  <c r="N70"/>
  <c r="M70"/>
  <c r="Q69"/>
  <c r="P69"/>
  <c r="N69"/>
  <c r="M69"/>
  <c r="Q67"/>
  <c r="P67"/>
  <c r="N67"/>
  <c r="M67"/>
  <c r="Q62"/>
  <c r="P62"/>
  <c r="N62"/>
  <c r="M62"/>
  <c r="Q57"/>
  <c r="P57"/>
  <c r="N57"/>
  <c r="M57"/>
  <c r="Q55"/>
  <c r="P55"/>
  <c r="N55"/>
  <c r="M55"/>
  <c r="Q53"/>
  <c r="P53"/>
  <c r="N53"/>
  <c r="M53"/>
  <c r="Q52"/>
  <c r="P52"/>
  <c r="N52"/>
  <c r="M52"/>
  <c r="Q51"/>
  <c r="P51"/>
  <c r="N51"/>
  <c r="M51"/>
  <c r="Q50"/>
  <c r="P50"/>
  <c r="N50"/>
  <c r="M50"/>
  <c r="Q49"/>
  <c r="P49"/>
  <c r="N49"/>
  <c r="M49"/>
  <c r="Q48"/>
  <c r="P48"/>
  <c r="N48"/>
  <c r="M48"/>
  <c r="Q47"/>
  <c r="P47"/>
  <c r="N47"/>
  <c r="M47"/>
  <c r="Q46"/>
  <c r="P46"/>
  <c r="N46"/>
  <c r="M46"/>
  <c r="Q44"/>
  <c r="P44"/>
  <c r="N44"/>
  <c r="M44"/>
  <c r="Q42"/>
  <c r="P42"/>
  <c r="N42"/>
  <c r="M42"/>
  <c r="Q41"/>
  <c r="P41"/>
  <c r="N41"/>
  <c r="M41"/>
  <c r="Q40"/>
  <c r="P40"/>
  <c r="N40"/>
  <c r="M40"/>
  <c r="Q39"/>
  <c r="P39"/>
  <c r="N39"/>
  <c r="M39"/>
  <c r="Q38"/>
  <c r="P38"/>
  <c r="N38"/>
  <c r="M38"/>
  <c r="Q37"/>
  <c r="P37"/>
  <c r="N37"/>
  <c r="M37"/>
  <c r="Q36"/>
  <c r="P36"/>
  <c r="N36"/>
  <c r="M36"/>
  <c r="Q35"/>
  <c r="P35"/>
  <c r="N35"/>
  <c r="M35"/>
  <c r="Q34"/>
  <c r="P34"/>
  <c r="N34"/>
  <c r="M34"/>
  <c r="Q33"/>
  <c r="P33"/>
  <c r="N33"/>
  <c r="M33"/>
  <c r="Q32"/>
  <c r="P32"/>
  <c r="N32"/>
  <c r="M32"/>
  <c r="Q31"/>
  <c r="P31"/>
  <c r="N31"/>
  <c r="M31"/>
  <c r="Q29"/>
  <c r="P29"/>
  <c r="N29"/>
  <c r="M29"/>
  <c r="Q28"/>
  <c r="P28"/>
  <c r="N28"/>
  <c r="M28"/>
  <c r="Q27"/>
  <c r="P27"/>
  <c r="N27"/>
  <c r="M27"/>
  <c r="Q25"/>
  <c r="P25"/>
  <c r="N25"/>
  <c r="M25"/>
  <c r="Q24"/>
  <c r="P24"/>
  <c r="N24"/>
  <c r="M24"/>
  <c r="Q23"/>
  <c r="P23"/>
  <c r="N23"/>
  <c r="M23"/>
  <c r="Q22"/>
  <c r="P22"/>
  <c r="N22"/>
  <c r="M22"/>
  <c r="Q21"/>
  <c r="P21"/>
  <c r="N21"/>
  <c r="M21"/>
  <c r="Q20"/>
  <c r="P20"/>
  <c r="N20"/>
  <c r="M20"/>
  <c r="Q19"/>
  <c r="P19"/>
  <c r="N19"/>
  <c r="M19"/>
  <c r="Q18"/>
  <c r="P18"/>
  <c r="N18"/>
  <c r="M18"/>
  <c r="Q17"/>
  <c r="P17"/>
  <c r="N17"/>
  <c r="M17"/>
  <c r="Q16"/>
  <c r="P16"/>
  <c r="N16"/>
  <c r="M16"/>
  <c r="Q15"/>
  <c r="P15"/>
  <c r="N15"/>
  <c r="M15"/>
  <c r="Q14"/>
  <c r="P14"/>
  <c r="N14"/>
  <c r="M14"/>
  <c r="Q13"/>
  <c r="P13"/>
  <c r="N13"/>
  <c r="M13"/>
  <c r="Q12"/>
  <c r="P12"/>
  <c r="N12"/>
  <c r="M12"/>
  <c r="Q11"/>
  <c r="P11"/>
  <c r="N11"/>
  <c r="M11"/>
  <c r="Q10"/>
  <c r="P10"/>
  <c r="N10"/>
  <c r="M10"/>
  <c r="Q9"/>
  <c r="P9"/>
  <c r="N9"/>
  <c r="M9"/>
  <c r="Q8"/>
  <c r="P8"/>
  <c r="N8"/>
  <c r="M8"/>
  <c r="Q7"/>
  <c r="P7"/>
  <c r="N7"/>
  <c r="M7"/>
  <c r="Q6"/>
  <c r="P6"/>
  <c r="N6"/>
  <c r="M6"/>
  <c r="Q5"/>
  <c r="P5"/>
  <c r="N5"/>
  <c r="M5"/>
  <c r="Q4"/>
  <c r="P4"/>
  <c r="N4"/>
  <c r="M4"/>
  <c r="Q3"/>
  <c r="P3"/>
  <c r="N3"/>
  <c r="M3"/>
  <c r="Q2"/>
  <c r="P2"/>
  <c r="N2"/>
  <c r="G94" i="15"/>
  <c r="G23" i="1"/>
  <c r="G196" i="15"/>
  <c r="G238"/>
  <c r="G25"/>
  <c r="G14"/>
  <c r="G13" s="1"/>
  <c r="L13" i="1" s="1"/>
  <c r="G60" i="15"/>
  <c r="G59" s="1"/>
  <c r="L29" i="1" s="1"/>
  <c r="G262" i="15"/>
  <c r="G81"/>
  <c r="G38"/>
  <c r="G26" i="1"/>
  <c r="I20"/>
  <c r="G221" i="15"/>
  <c r="G450"/>
  <c r="G449" s="1"/>
  <c r="G436"/>
  <c r="G416"/>
  <c r="E48" i="16"/>
  <c r="E47" s="1"/>
  <c r="E64"/>
  <c r="G296" i="15"/>
  <c r="G293"/>
  <c r="G307"/>
  <c r="G33"/>
  <c r="G433"/>
  <c r="E83" i="16"/>
  <c r="G290" i="15"/>
  <c r="J311"/>
  <c r="J307"/>
  <c r="H309"/>
  <c r="G313"/>
  <c r="J308"/>
  <c r="C26" i="16"/>
  <c r="F246"/>
  <c r="G34" i="15"/>
  <c r="E20" i="16"/>
  <c r="G156" i="15"/>
  <c r="G226"/>
  <c r="G64"/>
  <c r="G29"/>
  <c r="G16"/>
  <c r="G15" s="1"/>
  <c r="L14" i="1" s="1"/>
  <c r="G63" i="16"/>
  <c r="G439" i="15"/>
  <c r="G437"/>
  <c r="G424"/>
  <c r="G417"/>
  <c r="G401"/>
  <c r="G394"/>
  <c r="G392"/>
  <c r="G377"/>
  <c r="G376" s="1"/>
  <c r="L143" i="1" s="1"/>
  <c r="G373" i="15"/>
  <c r="G372" s="1"/>
  <c r="L141" i="1" s="1"/>
  <c r="G352" i="15"/>
  <c r="G349"/>
  <c r="G333"/>
  <c r="E336" i="16"/>
  <c r="E82"/>
  <c r="G297" i="15"/>
  <c r="E323"/>
  <c r="E306"/>
  <c r="I319"/>
  <c r="H323"/>
  <c r="H310"/>
  <c r="G320"/>
  <c r="G318"/>
  <c r="J312"/>
  <c r="G303"/>
  <c r="G325"/>
  <c r="C29" i="16"/>
  <c r="F91"/>
  <c r="H246"/>
  <c r="E443"/>
  <c r="E444"/>
  <c r="E441"/>
  <c r="E104"/>
  <c r="E103" s="1"/>
  <c r="K31" i="2" s="1"/>
  <c r="H95"/>
  <c r="G56" i="15"/>
  <c r="G44"/>
  <c r="G167"/>
  <c r="G385"/>
  <c r="G384" s="1"/>
  <c r="L146" i="1" s="1"/>
  <c r="G339" i="15"/>
  <c r="E369" i="16"/>
  <c r="G299" i="15"/>
  <c r="G298" s="1"/>
  <c r="L121" i="1" s="1"/>
  <c r="G289" i="15"/>
  <c r="G283"/>
  <c r="G282" s="1"/>
  <c r="L117" i="1" s="1"/>
  <c r="G460" i="15"/>
  <c r="G414"/>
  <c r="G353"/>
  <c r="G335"/>
  <c r="E372" i="16"/>
  <c r="H321" i="15"/>
  <c r="H317"/>
  <c r="E317"/>
  <c r="E307"/>
  <c r="E311"/>
  <c r="G321"/>
  <c r="G312"/>
  <c r="G308"/>
  <c r="G304"/>
  <c r="G326"/>
  <c r="E91" i="16"/>
  <c r="G91"/>
  <c r="E246"/>
  <c r="H320" i="15"/>
  <c r="H316"/>
  <c r="H311"/>
  <c r="H303"/>
  <c r="E138" i="16"/>
  <c r="E14"/>
  <c r="E367"/>
  <c r="H27"/>
  <c r="F29"/>
  <c r="D109"/>
  <c r="K304" i="15"/>
  <c r="G252"/>
  <c r="G140"/>
  <c r="G139" s="1"/>
  <c r="L62" i="1" s="1"/>
  <c r="G345" i="15"/>
  <c r="E346" i="16"/>
  <c r="I149" i="1"/>
  <c r="G116" i="15"/>
  <c r="G115" s="1"/>
  <c r="L47" i="1"/>
  <c r="G444" i="15"/>
  <c r="E382" i="16"/>
  <c r="E60"/>
  <c r="G466" i="15"/>
  <c r="G464" s="1"/>
  <c r="L165" i="1" s="1"/>
  <c r="J320" i="15"/>
  <c r="J318"/>
  <c r="H305"/>
  <c r="G67" i="1"/>
  <c r="G137" i="15"/>
  <c r="G415"/>
  <c r="G411"/>
  <c r="E56" i="16"/>
  <c r="G471" i="15"/>
  <c r="H150"/>
  <c r="H149" s="1"/>
  <c r="M68" i="1" s="1"/>
  <c r="G227" i="15"/>
  <c r="G82"/>
  <c r="I290"/>
  <c r="G291"/>
  <c r="G461"/>
  <c r="E315"/>
  <c r="J315"/>
  <c r="J310"/>
  <c r="G315"/>
  <c r="H178"/>
  <c r="H167"/>
  <c r="H113"/>
  <c r="M46" i="1" s="1"/>
  <c r="G179" i="15"/>
  <c r="G151"/>
  <c r="G218"/>
  <c r="G267"/>
  <c r="G409"/>
  <c r="G295"/>
  <c r="G472"/>
  <c r="J317"/>
  <c r="H312"/>
  <c r="I32" i="1"/>
  <c r="G171" i="15"/>
  <c r="G165"/>
  <c r="G158"/>
  <c r="G222"/>
  <c r="G27"/>
  <c r="G357"/>
  <c r="L133" i="1" s="1"/>
  <c r="G407" i="15"/>
  <c r="E304" i="16"/>
  <c r="E42"/>
  <c r="G281" i="15"/>
  <c r="G280" s="1"/>
  <c r="L116" i="1" s="1"/>
  <c r="G463" i="15"/>
  <c r="G462" s="1"/>
  <c r="L164" i="1" s="1"/>
  <c r="F28" i="16"/>
  <c r="G123" i="15"/>
  <c r="G74"/>
  <c r="G440"/>
  <c r="G438"/>
  <c r="G363"/>
  <c r="E345" i="16"/>
  <c r="E87"/>
  <c r="E73"/>
  <c r="G301" i="15"/>
  <c r="G300" s="1"/>
  <c r="L122" i="1" s="1"/>
  <c r="G239" i="15"/>
  <c r="G223"/>
  <c r="G28"/>
  <c r="G452"/>
  <c r="G451" s="1"/>
  <c r="G426"/>
  <c r="G423"/>
  <c r="G387"/>
  <c r="G383"/>
  <c r="G382"/>
  <c r="L145" i="1" s="1"/>
  <c r="E320" i="16"/>
  <c r="E327"/>
  <c r="G287" i="15"/>
  <c r="G323"/>
  <c r="E106" i="16"/>
  <c r="E105" s="1"/>
  <c r="K32" i="2" s="1"/>
  <c r="F109"/>
  <c r="F107" s="1"/>
  <c r="F48"/>
  <c r="G46" i="1"/>
  <c r="F108" i="2"/>
  <c r="F47"/>
  <c r="H137" i="15"/>
  <c r="G73" i="1"/>
  <c r="H175" i="15"/>
  <c r="H174" s="1"/>
  <c r="M75" i="1" s="1"/>
  <c r="G76"/>
  <c r="H304" i="15"/>
  <c r="F57" i="2"/>
  <c r="H85" i="15"/>
  <c r="G70" i="1"/>
  <c r="G68"/>
  <c r="I303" i="15"/>
  <c r="G41" i="1"/>
  <c r="F96" i="2"/>
  <c r="F93" s="1"/>
  <c r="G177" i="15"/>
  <c r="G148"/>
  <c r="G210"/>
  <c r="G121"/>
  <c r="G120" s="1"/>
  <c r="L50" i="1" s="1"/>
  <c r="G441" i="15"/>
  <c r="G429"/>
  <c r="G412"/>
  <c r="G408"/>
  <c r="G375"/>
  <c r="G374" s="1"/>
  <c r="L142" i="1" s="1"/>
  <c r="G370" i="15"/>
  <c r="G347"/>
  <c r="G344"/>
  <c r="G337"/>
  <c r="E338" i="16"/>
  <c r="E357"/>
  <c r="E53"/>
  <c r="G288" i="15"/>
  <c r="G468"/>
  <c r="J323"/>
  <c r="J309"/>
  <c r="J305"/>
  <c r="G316"/>
  <c r="G311"/>
  <c r="G305"/>
  <c r="F30" i="16"/>
  <c r="H90"/>
  <c r="H91"/>
  <c r="G35" i="15"/>
  <c r="H322"/>
  <c r="J304"/>
  <c r="G72" i="1"/>
  <c r="G154" i="15"/>
  <c r="G225"/>
  <c r="G92"/>
  <c r="G30"/>
  <c r="G430"/>
  <c r="G413"/>
  <c r="G393"/>
  <c r="G368"/>
  <c r="G367" s="1"/>
  <c r="L139" i="1" s="1"/>
  <c r="G343" i="15"/>
  <c r="G338"/>
  <c r="G336"/>
  <c r="E319" i="16"/>
  <c r="E349"/>
  <c r="G52"/>
  <c r="E63"/>
  <c r="G465" i="15"/>
  <c r="G310"/>
  <c r="J326"/>
  <c r="E27" i="16"/>
  <c r="E442"/>
  <c r="G21" i="1"/>
  <c r="G173" i="15"/>
  <c r="G162"/>
  <c r="G108"/>
  <c r="G78"/>
  <c r="G42"/>
  <c r="G85"/>
  <c r="G49"/>
  <c r="G118"/>
  <c r="G117" s="1"/>
  <c r="G71"/>
  <c r="G180"/>
  <c r="G41"/>
  <c r="G322"/>
  <c r="E322"/>
  <c r="F322"/>
  <c r="J322"/>
  <c r="J306"/>
  <c r="E28" i="16"/>
  <c r="E74"/>
  <c r="E316" i="15"/>
  <c r="J316"/>
  <c r="I316"/>
  <c r="C90" i="16"/>
  <c r="E90"/>
  <c r="G170" i="15"/>
  <c r="E225"/>
  <c r="E252"/>
  <c r="H151"/>
  <c r="G157" i="1"/>
  <c r="H427" i="15"/>
  <c r="F21" i="1"/>
  <c r="G161" i="15"/>
  <c r="G164"/>
  <c r="G90"/>
  <c r="G76"/>
  <c r="E90"/>
  <c r="E179"/>
  <c r="E196"/>
  <c r="F450"/>
  <c r="F449" s="1"/>
  <c r="K155" i="1" s="1"/>
  <c r="J148" i="15"/>
  <c r="J412"/>
  <c r="C152" i="16"/>
  <c r="H38" i="15"/>
  <c r="E140"/>
  <c r="E156"/>
  <c r="E164"/>
  <c r="E170"/>
  <c r="H353"/>
  <c r="G178"/>
  <c r="E135"/>
  <c r="E147"/>
  <c r="E167"/>
  <c r="E172"/>
  <c r="E239"/>
  <c r="F41"/>
  <c r="H429"/>
  <c r="H54"/>
  <c r="J177"/>
  <c r="H147"/>
  <c r="J173"/>
  <c r="H18"/>
  <c r="H17" s="1"/>
  <c r="H222"/>
  <c r="J162"/>
  <c r="J223"/>
  <c r="H158"/>
  <c r="H226"/>
  <c r="J190"/>
  <c r="J168"/>
  <c r="J227"/>
  <c r="J154"/>
  <c r="J403"/>
  <c r="H234"/>
  <c r="E178"/>
  <c r="J221"/>
  <c r="I74"/>
  <c r="I53"/>
  <c r="I42"/>
  <c r="I27"/>
  <c r="F23" i="1"/>
  <c r="F104"/>
  <c r="F106"/>
  <c r="I322" i="15"/>
  <c r="I318"/>
  <c r="I313"/>
  <c r="I305"/>
  <c r="F148" i="1"/>
  <c r="E119" i="2"/>
  <c r="E117" s="1"/>
  <c r="E120" s="1"/>
  <c r="E114"/>
  <c r="E113" s="1"/>
  <c r="E100"/>
  <c r="E97" s="1"/>
  <c r="I190" i="15"/>
  <c r="I177"/>
  <c r="I165"/>
  <c r="I158"/>
  <c r="I151"/>
  <c r="I210"/>
  <c r="I229"/>
  <c r="I223"/>
  <c r="I218"/>
  <c r="J213"/>
  <c r="G213"/>
  <c r="J441"/>
  <c r="H41"/>
  <c r="H434"/>
  <c r="H426"/>
  <c r="H351"/>
  <c r="H339"/>
  <c r="J416"/>
  <c r="E126"/>
  <c r="E361" i="16"/>
  <c r="E45"/>
  <c r="I357" i="15"/>
  <c r="N133" i="1" s="1"/>
  <c r="I450" i="15"/>
  <c r="I449" s="1"/>
  <c r="I441"/>
  <c r="I439"/>
  <c r="I437"/>
  <c r="I435"/>
  <c r="I433"/>
  <c r="I431"/>
  <c r="I429"/>
  <c r="I427"/>
  <c r="I424"/>
  <c r="I417"/>
  <c r="I415"/>
  <c r="I413"/>
  <c r="I411"/>
  <c r="I408"/>
  <c r="I403"/>
  <c r="I401"/>
  <c r="I394"/>
  <c r="I392"/>
  <c r="I387"/>
  <c r="I383"/>
  <c r="I382" s="1"/>
  <c r="N145" i="1" s="1"/>
  <c r="I373" i="15"/>
  <c r="I372" s="1"/>
  <c r="N141" i="1" s="1"/>
  <c r="I368" i="15"/>
  <c r="I367" s="1"/>
  <c r="N139" i="1" s="1"/>
  <c r="I353" i="15"/>
  <c r="I351"/>
  <c r="I349"/>
  <c r="I347"/>
  <c r="I344"/>
  <c r="I339"/>
  <c r="I337"/>
  <c r="I335"/>
  <c r="E305"/>
  <c r="E309"/>
  <c r="G458" i="16"/>
  <c r="G450"/>
  <c r="G447"/>
  <c r="G446" s="1"/>
  <c r="G437"/>
  <c r="G430"/>
  <c r="G429" s="1"/>
  <c r="M109" i="2" s="1"/>
  <c r="G425" i="16"/>
  <c r="G424" s="1"/>
  <c r="G417"/>
  <c r="G415"/>
  <c r="G411"/>
  <c r="G410" s="1"/>
  <c r="G407"/>
  <c r="G403"/>
  <c r="G402" s="1"/>
  <c r="M94" i="2" s="1"/>
  <c r="G398" i="16"/>
  <c r="G397" s="1"/>
  <c r="G133"/>
  <c r="G131"/>
  <c r="G129"/>
  <c r="G123"/>
  <c r="G188"/>
  <c r="G182"/>
  <c r="E371"/>
  <c r="E337"/>
  <c r="H82"/>
  <c r="E173"/>
  <c r="E290"/>
  <c r="E301"/>
  <c r="E378"/>
  <c r="E377" s="1"/>
  <c r="K79" i="2" s="1"/>
  <c r="E273" i="16"/>
  <c r="E50"/>
  <c r="E49" s="1"/>
  <c r="K18" i="2" s="1"/>
  <c r="E78" i="16"/>
  <c r="E43"/>
  <c r="E31"/>
  <c r="E326"/>
  <c r="C444"/>
  <c r="C442"/>
  <c r="C42"/>
  <c r="C25"/>
  <c r="C22"/>
  <c r="C15"/>
  <c r="C48"/>
  <c r="C52"/>
  <c r="C89"/>
  <c r="C87"/>
  <c r="C83"/>
  <c r="C81"/>
  <c r="C79"/>
  <c r="C76"/>
  <c r="F359"/>
  <c r="F14"/>
  <c r="H78"/>
  <c r="H444"/>
  <c r="H442"/>
  <c r="E413"/>
  <c r="E412" s="1"/>
  <c r="H53"/>
  <c r="G441"/>
  <c r="H105"/>
  <c r="N32" i="2" s="1"/>
  <c r="E214" i="16"/>
  <c r="E257"/>
  <c r="E251"/>
  <c r="E278"/>
  <c r="E274"/>
  <c r="E268"/>
  <c r="E263"/>
  <c r="E298"/>
  <c r="E294"/>
  <c r="E387"/>
  <c r="E386" s="1"/>
  <c r="K81" i="2" s="1"/>
  <c r="E380" i="16"/>
  <c r="E405"/>
  <c r="E404" s="1"/>
  <c r="K95" i="2" s="1"/>
  <c r="H407" i="16"/>
  <c r="F383"/>
  <c r="E181"/>
  <c r="F177"/>
  <c r="E279"/>
  <c r="E297"/>
  <c r="E287"/>
  <c r="E126"/>
  <c r="C356"/>
  <c r="C354"/>
  <c r="C45"/>
  <c r="F273"/>
  <c r="F369"/>
  <c r="H227"/>
  <c r="E439"/>
  <c r="E438" s="1"/>
  <c r="K115" i="2" s="1"/>
  <c r="E204" i="16"/>
  <c r="E239"/>
  <c r="E282"/>
  <c r="E193"/>
  <c r="E267"/>
  <c r="F245"/>
  <c r="F348"/>
  <c r="H319"/>
  <c r="F449"/>
  <c r="F448" s="1"/>
  <c r="F445" s="1"/>
  <c r="F439"/>
  <c r="F438" s="1"/>
  <c r="L115" i="2" s="1"/>
  <c r="F195" i="16"/>
  <c r="F291"/>
  <c r="H137"/>
  <c r="H181"/>
  <c r="H334"/>
  <c r="E245"/>
  <c r="E240"/>
  <c r="E232"/>
  <c r="E450"/>
  <c r="E408"/>
  <c r="E416"/>
  <c r="E236"/>
  <c r="E398"/>
  <c r="E397" s="1"/>
  <c r="K91" i="2" s="1"/>
  <c r="E197" i="16"/>
  <c r="F136"/>
  <c r="F224"/>
  <c r="F305"/>
  <c r="H447"/>
  <c r="H446" s="1"/>
  <c r="N118" i="2" s="1"/>
  <c r="H247" i="16"/>
  <c r="H199"/>
  <c r="H282"/>
  <c r="H372"/>
  <c r="E224"/>
  <c r="E411"/>
  <c r="E410" s="1"/>
  <c r="E213"/>
  <c r="E247"/>
  <c r="E227"/>
  <c r="E423"/>
  <c r="E422" s="1"/>
  <c r="E461"/>
  <c r="E460" s="1"/>
  <c r="K126" i="2" s="1"/>
  <c r="E139" i="16"/>
  <c r="E166"/>
  <c r="E417"/>
  <c r="E415"/>
  <c r="E121"/>
  <c r="E215"/>
  <c r="E185"/>
  <c r="E131"/>
  <c r="E321"/>
  <c r="E318" s="1"/>
  <c r="K67" i="2" s="1"/>
  <c r="E135" i="16"/>
  <c r="E258"/>
  <c r="E206"/>
  <c r="E120"/>
  <c r="E132"/>
  <c r="E447"/>
  <c r="E446" s="1"/>
  <c r="E133"/>
  <c r="E183"/>
  <c r="E119"/>
  <c r="C461"/>
  <c r="C457"/>
  <c r="C449"/>
  <c r="C439"/>
  <c r="C430"/>
  <c r="C425"/>
  <c r="C417"/>
  <c r="C415"/>
  <c r="C411"/>
  <c r="C407"/>
  <c r="C403"/>
  <c r="C398"/>
  <c r="C137"/>
  <c r="C135"/>
  <c r="C133"/>
  <c r="C131"/>
  <c r="C129"/>
  <c r="C126"/>
  <c r="C123"/>
  <c r="C120"/>
  <c r="C247"/>
  <c r="C244"/>
  <c r="C242"/>
  <c r="C240"/>
  <c r="C238"/>
  <c r="C236"/>
  <c r="C232"/>
  <c r="C230"/>
  <c r="C227"/>
  <c r="C224"/>
  <c r="C215"/>
  <c r="C213"/>
  <c r="C211"/>
  <c r="C209"/>
  <c r="C206"/>
  <c r="C204"/>
  <c r="C199"/>
  <c r="C197"/>
  <c r="C195"/>
  <c r="C193"/>
  <c r="C189"/>
  <c r="C187"/>
  <c r="C183"/>
  <c r="C181"/>
  <c r="C177"/>
  <c r="C170"/>
  <c r="C168"/>
  <c r="C166"/>
  <c r="C257"/>
  <c r="C251"/>
  <c r="C283"/>
  <c r="C278"/>
  <c r="C274"/>
  <c r="C271"/>
  <c r="C263"/>
  <c r="C321"/>
  <c r="C309"/>
  <c r="C307"/>
  <c r="C305"/>
  <c r="C301"/>
  <c r="C297"/>
  <c r="C295"/>
  <c r="C291"/>
  <c r="C289"/>
  <c r="C287"/>
  <c r="C326"/>
  <c r="C336"/>
  <c r="C347"/>
  <c r="C345"/>
  <c r="C387"/>
  <c r="C382"/>
  <c r="C380"/>
  <c r="C373"/>
  <c r="C367"/>
  <c r="C364"/>
  <c r="C362"/>
  <c r="C361"/>
  <c r="C358"/>
  <c r="C437"/>
  <c r="F416"/>
  <c r="F236"/>
  <c r="F208"/>
  <c r="F185"/>
  <c r="F284"/>
  <c r="F287"/>
  <c r="F336"/>
  <c r="F378"/>
  <c r="F377" s="1"/>
  <c r="L79" i="2" s="1"/>
  <c r="F94" i="16"/>
  <c r="H417"/>
  <c r="H129"/>
  <c r="H238"/>
  <c r="H211"/>
  <c r="H166"/>
  <c r="H270"/>
  <c r="H303"/>
  <c r="H366"/>
  <c r="H357"/>
  <c r="H88"/>
  <c r="F428"/>
  <c r="F427"/>
  <c r="F426" s="1"/>
  <c r="F400"/>
  <c r="F399" s="1"/>
  <c r="F121"/>
  <c r="F241"/>
  <c r="F213"/>
  <c r="F178"/>
  <c r="F258"/>
  <c r="F279"/>
  <c r="F309"/>
  <c r="F301"/>
  <c r="H458"/>
  <c r="H456" s="1"/>
  <c r="N125" i="2" s="1"/>
  <c r="H430" i="16"/>
  <c r="H429" s="1"/>
  <c r="N109" i="2" s="1"/>
  <c r="N107" s="1"/>
  <c r="H411" i="16"/>
  <c r="H410" s="1"/>
  <c r="N98" i="2" s="1"/>
  <c r="H133" i="16"/>
  <c r="H123"/>
  <c r="H242"/>
  <c r="H232"/>
  <c r="H215"/>
  <c r="H206"/>
  <c r="H187"/>
  <c r="H170"/>
  <c r="H255"/>
  <c r="H254" s="1"/>
  <c r="N57" i="2" s="1"/>
  <c r="H276" i="16"/>
  <c r="H275" s="1"/>
  <c r="N62" i="2" s="1"/>
  <c r="H262" i="16"/>
  <c r="H307"/>
  <c r="H297"/>
  <c r="H289"/>
  <c r="H338"/>
  <c r="H346"/>
  <c r="H381"/>
  <c r="E100"/>
  <c r="E99" s="1"/>
  <c r="K29" i="2" s="1"/>
  <c r="C32" i="16"/>
  <c r="C246"/>
  <c r="D29"/>
  <c r="D28"/>
  <c r="F37" i="1"/>
  <c r="F33"/>
  <c r="F31"/>
  <c r="E233" i="16"/>
  <c r="E226"/>
  <c r="E225" s="1"/>
  <c r="E216"/>
  <c r="E198"/>
  <c r="E271"/>
  <c r="E295"/>
  <c r="E293"/>
  <c r="E329"/>
  <c r="E344"/>
  <c r="E385"/>
  <c r="E355"/>
  <c r="E353"/>
  <c r="E22"/>
  <c r="E21" s="1"/>
  <c r="E52"/>
  <c r="E81"/>
  <c r="E66"/>
  <c r="E62"/>
  <c r="G109"/>
  <c r="E26"/>
  <c r="H104"/>
  <c r="H103" s="1"/>
  <c r="N31" i="2" s="1"/>
  <c r="H28" i="16"/>
  <c r="H40"/>
  <c r="G32"/>
  <c r="G100"/>
  <c r="G99" s="1"/>
  <c r="M29" i="2" s="1"/>
  <c r="F32" i="16"/>
  <c r="E40"/>
  <c r="H100"/>
  <c r="H99" s="1"/>
  <c r="N29" i="2" s="1"/>
  <c r="G64" i="1"/>
  <c r="E27" i="2"/>
  <c r="C138" i="16"/>
  <c r="I227" i="15"/>
  <c r="I452"/>
  <c r="I451" s="1"/>
  <c r="I453" s="1"/>
  <c r="I440"/>
  <c r="I436"/>
  <c r="I432"/>
  <c r="I428"/>
  <c r="I423"/>
  <c r="I414"/>
  <c r="I409"/>
  <c r="I402"/>
  <c r="I393"/>
  <c r="I352"/>
  <c r="I348"/>
  <c r="I343"/>
  <c r="I336"/>
  <c r="F128" i="1"/>
  <c r="H239" i="15"/>
  <c r="H49"/>
  <c r="H438"/>
  <c r="K290"/>
  <c r="E403" i="16"/>
  <c r="E402" s="1"/>
  <c r="K94" i="2" s="1"/>
  <c r="E230" i="16"/>
  <c r="E199"/>
  <c r="E195"/>
  <c r="E168"/>
  <c r="E69"/>
  <c r="E318" i="15"/>
  <c r="F318"/>
  <c r="F313"/>
  <c r="D31" i="16"/>
  <c r="E29"/>
  <c r="C27"/>
  <c r="C91"/>
  <c r="E102"/>
  <c r="E101" s="1"/>
  <c r="K30" i="2" s="1"/>
  <c r="I444" i="15"/>
  <c r="I438"/>
  <c r="I434"/>
  <c r="I430"/>
  <c r="I426"/>
  <c r="I416"/>
  <c r="I412"/>
  <c r="I407"/>
  <c r="I399"/>
  <c r="I391"/>
  <c r="I361"/>
  <c r="I360" s="1"/>
  <c r="N136" i="1" s="1"/>
  <c r="I350" i="15"/>
  <c r="I345"/>
  <c r="I338"/>
  <c r="I333"/>
  <c r="H320" i="16"/>
  <c r="F320"/>
  <c r="H310"/>
  <c r="F310"/>
  <c r="H308"/>
  <c r="F308"/>
  <c r="H306"/>
  <c r="F306"/>
  <c r="H304"/>
  <c r="F304"/>
  <c r="H302"/>
  <c r="F302"/>
  <c r="H298"/>
  <c r="F298"/>
  <c r="H296"/>
  <c r="F296"/>
  <c r="H294"/>
  <c r="F294"/>
  <c r="H292"/>
  <c r="F292"/>
  <c r="H290"/>
  <c r="F290"/>
  <c r="H288"/>
  <c r="F288"/>
  <c r="H330"/>
  <c r="F330"/>
  <c r="H327"/>
  <c r="H325" s="1"/>
  <c r="N70" i="2" s="1"/>
  <c r="F327" i="16"/>
  <c r="H339"/>
  <c r="F339"/>
  <c r="H337"/>
  <c r="F337"/>
  <c r="H335"/>
  <c r="F335"/>
  <c r="H349"/>
  <c r="F349"/>
  <c r="H347"/>
  <c r="F347"/>
  <c r="H345"/>
  <c r="F345"/>
  <c r="H387"/>
  <c r="H386" s="1"/>
  <c r="N81" i="2" s="1"/>
  <c r="F387" i="16"/>
  <c r="F386" s="1"/>
  <c r="L81" i="2" s="1"/>
  <c r="H384" i="16"/>
  <c r="F384"/>
  <c r="H382"/>
  <c r="F382"/>
  <c r="H380"/>
  <c r="F380"/>
  <c r="H373"/>
  <c r="F373"/>
  <c r="H371"/>
  <c r="F371"/>
  <c r="H367"/>
  <c r="F367"/>
  <c r="H364"/>
  <c r="F364"/>
  <c r="H362"/>
  <c r="F362"/>
  <c r="H361"/>
  <c r="F361"/>
  <c r="H358"/>
  <c r="F358"/>
  <c r="H356"/>
  <c r="F356"/>
  <c r="H354"/>
  <c r="F354"/>
  <c r="H45"/>
  <c r="F45"/>
  <c r="H42"/>
  <c r="F42"/>
  <c r="H25"/>
  <c r="F25"/>
  <c r="H13"/>
  <c r="F13"/>
  <c r="C31"/>
  <c r="E366"/>
  <c r="E305"/>
  <c r="E284"/>
  <c r="E237"/>
  <c r="H32"/>
  <c r="E94"/>
  <c r="E362"/>
  <c r="E292"/>
  <c r="E192"/>
  <c r="E244"/>
  <c r="F193"/>
  <c r="F100"/>
  <c r="F99" s="1"/>
  <c r="L29" i="2" s="1"/>
  <c r="H138" i="16"/>
  <c r="E330"/>
  <c r="E323"/>
  <c r="E322" s="1"/>
  <c r="K68" i="2" s="1"/>
  <c r="E242" i="16"/>
  <c r="E457"/>
  <c r="H30"/>
  <c r="E308"/>
  <c r="E400"/>
  <c r="E399" s="1"/>
  <c r="K92" i="2" s="1"/>
  <c r="K90" s="1"/>
  <c r="E30" i="16"/>
  <c r="E302"/>
  <c r="E430"/>
  <c r="E429" s="1"/>
  <c r="K109" i="2" s="1"/>
  <c r="E98" i="16"/>
  <c r="E97" s="1"/>
  <c r="E296"/>
  <c r="E381"/>
  <c r="C30"/>
  <c r="D100"/>
  <c r="D99" s="1"/>
  <c r="J29" i="2" s="1"/>
  <c r="F27" i="16"/>
  <c r="E189"/>
  <c r="F104"/>
  <c r="F103" s="1"/>
  <c r="L31" i="2" s="1"/>
  <c r="H102" i="16"/>
  <c r="H101" s="1"/>
  <c r="E88"/>
  <c r="E303"/>
  <c r="E85"/>
  <c r="E84" s="1"/>
  <c r="K25" i="2" s="1"/>
  <c r="E347" i="16"/>
  <c r="E270"/>
  <c r="E437"/>
  <c r="E109"/>
  <c r="E108" s="1"/>
  <c r="K33" i="2" s="1"/>
  <c r="F26" i="16"/>
  <c r="E334"/>
  <c r="E177"/>
  <c r="E123"/>
  <c r="E118" s="1"/>
  <c r="E137"/>
  <c r="F31"/>
  <c r="E288"/>
  <c r="E80"/>
  <c r="E77" s="1"/>
  <c r="K24" i="2" s="1"/>
  <c r="E384" i="16"/>
  <c r="E306"/>
  <c r="E187"/>
  <c r="E136"/>
  <c r="F405"/>
  <c r="F404"/>
  <c r="C458"/>
  <c r="C447"/>
  <c r="C428"/>
  <c r="C416"/>
  <c r="C408"/>
  <c r="C400"/>
  <c r="C136"/>
  <c r="C132"/>
  <c r="C128"/>
  <c r="C121"/>
  <c r="C245"/>
  <c r="C241"/>
  <c r="C237"/>
  <c r="C231"/>
  <c r="C226"/>
  <c r="C214"/>
  <c r="C210"/>
  <c r="C205"/>
  <c r="C198"/>
  <c r="C194"/>
  <c r="C190"/>
  <c r="C185"/>
  <c r="C178"/>
  <c r="C169"/>
  <c r="C165"/>
  <c r="C258"/>
  <c r="C284"/>
  <c r="C279"/>
  <c r="C273"/>
  <c r="C267"/>
  <c r="C323"/>
  <c r="C310"/>
  <c r="C306"/>
  <c r="C302"/>
  <c r="C296"/>
  <c r="C292"/>
  <c r="C288"/>
  <c r="C327"/>
  <c r="C337"/>
  <c r="C348"/>
  <c r="C344"/>
  <c r="C383"/>
  <c r="C378"/>
  <c r="C369"/>
  <c r="C363"/>
  <c r="C359"/>
  <c r="C53"/>
  <c r="C88"/>
  <c r="C82"/>
  <c r="C78"/>
  <c r="C69"/>
  <c r="C65"/>
  <c r="C61"/>
  <c r="C56"/>
  <c r="C102"/>
  <c r="F457"/>
  <c r="F436"/>
  <c r="F413"/>
  <c r="F412" s="1"/>
  <c r="F134"/>
  <c r="F125"/>
  <c r="F243"/>
  <c r="F205"/>
  <c r="F192"/>
  <c r="F182"/>
  <c r="F293"/>
  <c r="F329"/>
  <c r="F385"/>
  <c r="F353"/>
  <c r="F69"/>
  <c r="H450"/>
  <c r="H448" s="1"/>
  <c r="N119" i="2" s="1"/>
  <c r="H425" i="16"/>
  <c r="H424" s="1"/>
  <c r="H398"/>
  <c r="H397" s="1"/>
  <c r="H131"/>
  <c r="H120"/>
  <c r="H240"/>
  <c r="H230"/>
  <c r="H183"/>
  <c r="H168"/>
  <c r="H323"/>
  <c r="H322" s="1"/>
  <c r="N68" i="2" s="1"/>
  <c r="H295" i="16"/>
  <c r="H344"/>
  <c r="H355"/>
  <c r="H233"/>
  <c r="F233"/>
  <c r="H231"/>
  <c r="F231"/>
  <c r="H229"/>
  <c r="F229"/>
  <c r="H226"/>
  <c r="H225" s="1"/>
  <c r="N52" i="2" s="1"/>
  <c r="F226" i="16"/>
  <c r="H216"/>
  <c r="F216"/>
  <c r="H214"/>
  <c r="F214"/>
  <c r="H212"/>
  <c r="F212"/>
  <c r="H210"/>
  <c r="F210"/>
  <c r="F203"/>
  <c r="H203"/>
  <c r="H198"/>
  <c r="F198"/>
  <c r="F196"/>
  <c r="H196"/>
  <c r="H194"/>
  <c r="F194"/>
  <c r="H173"/>
  <c r="F173"/>
  <c r="H169"/>
  <c r="F169"/>
  <c r="H167"/>
  <c r="F167"/>
  <c r="H165"/>
  <c r="F165"/>
  <c r="H257"/>
  <c r="F257"/>
  <c r="H251"/>
  <c r="F251"/>
  <c r="H283"/>
  <c r="F283"/>
  <c r="H281"/>
  <c r="F281"/>
  <c r="H278"/>
  <c r="F278"/>
  <c r="H274"/>
  <c r="F274"/>
  <c r="H271"/>
  <c r="F271"/>
  <c r="H268"/>
  <c r="F268"/>
  <c r="H263"/>
  <c r="F263"/>
  <c r="H22"/>
  <c r="H21" s="1"/>
  <c r="N13" i="2" s="1"/>
  <c r="F22" i="16"/>
  <c r="F21" s="1"/>
  <c r="L13" i="2" s="1"/>
  <c r="H48" i="16"/>
  <c r="H47" s="1"/>
  <c r="F48"/>
  <c r="F47" s="1"/>
  <c r="H52"/>
  <c r="F52"/>
  <c r="H89"/>
  <c r="F89"/>
  <c r="H87"/>
  <c r="F87"/>
  <c r="H83"/>
  <c r="F83"/>
  <c r="H81"/>
  <c r="F81"/>
  <c r="H79"/>
  <c r="F79"/>
  <c r="H76"/>
  <c r="H75" s="1"/>
  <c r="N23" i="2" s="1"/>
  <c r="F76" i="16"/>
  <c r="F75" s="1"/>
  <c r="L23" i="2" s="1"/>
  <c r="H73" i="16"/>
  <c r="F73"/>
  <c r="H68"/>
  <c r="F68"/>
  <c r="H66"/>
  <c r="F66"/>
  <c r="H64"/>
  <c r="F64"/>
  <c r="H62"/>
  <c r="F62"/>
  <c r="H60"/>
  <c r="F60"/>
  <c r="H57"/>
  <c r="F57"/>
  <c r="F154"/>
  <c r="H154"/>
  <c r="G102"/>
  <c r="G101" s="1"/>
  <c r="E13"/>
  <c r="H109"/>
  <c r="E32"/>
  <c r="E89"/>
  <c r="E335"/>
  <c r="E261"/>
  <c r="E125"/>
  <c r="C28"/>
  <c r="E276"/>
  <c r="E275" s="1"/>
  <c r="K62" i="2" s="1"/>
  <c r="E229" i="16"/>
  <c r="E134"/>
  <c r="F237"/>
  <c r="E373"/>
  <c r="E310"/>
  <c r="E436"/>
  <c r="E68"/>
  <c r="E364"/>
  <c r="E170"/>
  <c r="E211"/>
  <c r="E289"/>
  <c r="E281"/>
  <c r="E241"/>
  <c r="E458"/>
  <c r="E129"/>
  <c r="E65"/>
  <c r="E262"/>
  <c r="E128"/>
  <c r="E76"/>
  <c r="E75" s="1"/>
  <c r="K23" i="2" s="1"/>
  <c r="E339" i="16"/>
  <c r="E165"/>
  <c r="F98"/>
  <c r="F97" s="1"/>
  <c r="E169"/>
  <c r="E243"/>
  <c r="E449"/>
  <c r="E448" s="1"/>
  <c r="E231"/>
  <c r="E354"/>
  <c r="E283"/>
  <c r="E203"/>
  <c r="E238"/>
  <c r="E130"/>
  <c r="E425"/>
  <c r="E424" s="1"/>
  <c r="K106" i="2" s="1"/>
  <c r="G98" i="16"/>
  <c r="G97" s="1"/>
  <c r="M28" i="2" s="1"/>
  <c r="E348" i="16"/>
  <c r="E343" s="1"/>
  <c r="K73" i="2" s="1"/>
  <c r="E407" i="16"/>
  <c r="E358"/>
  <c r="E291"/>
  <c r="E209"/>
  <c r="E428"/>
  <c r="E427"/>
  <c r="C450"/>
  <c r="C436"/>
  <c r="C423"/>
  <c r="C413"/>
  <c r="C405"/>
  <c r="C139"/>
  <c r="C134"/>
  <c r="C130"/>
  <c r="C125"/>
  <c r="C119"/>
  <c r="C243"/>
  <c r="C239"/>
  <c r="C233"/>
  <c r="C229"/>
  <c r="C216"/>
  <c r="C212"/>
  <c r="C208"/>
  <c r="C203"/>
  <c r="C196"/>
  <c r="C192"/>
  <c r="C188"/>
  <c r="C182"/>
  <c r="C173"/>
  <c r="C167"/>
  <c r="C147"/>
  <c r="C255"/>
  <c r="C282"/>
  <c r="F423"/>
  <c r="F422" s="1"/>
  <c r="L105" i="2" s="1"/>
  <c r="F139" i="16"/>
  <c r="F130"/>
  <c r="F119"/>
  <c r="F239"/>
  <c r="F197"/>
  <c r="F188"/>
  <c r="H437"/>
  <c r="H415"/>
  <c r="H135"/>
  <c r="H126"/>
  <c r="H244"/>
  <c r="H189"/>
  <c r="C276"/>
  <c r="C270"/>
  <c r="C262"/>
  <c r="C320"/>
  <c r="C308"/>
  <c r="C304"/>
  <c r="C298"/>
  <c r="C294"/>
  <c r="C290"/>
  <c r="C330"/>
  <c r="C339"/>
  <c r="C335"/>
  <c r="C346"/>
  <c r="C385"/>
  <c r="C381"/>
  <c r="C372"/>
  <c r="C366"/>
  <c r="C357"/>
  <c r="C353"/>
  <c r="C40"/>
  <c r="C50"/>
  <c r="C94"/>
  <c r="C85"/>
  <c r="C80"/>
  <c r="C74"/>
  <c r="C67"/>
  <c r="C63"/>
  <c r="C58"/>
  <c r="C106"/>
  <c r="C98"/>
  <c r="C149"/>
  <c r="C153"/>
  <c r="C154"/>
  <c r="C151"/>
  <c r="D149"/>
  <c r="E154"/>
  <c r="H70" i="15"/>
  <c r="E320"/>
  <c r="E304"/>
  <c r="E308"/>
  <c r="E312"/>
  <c r="K307"/>
  <c r="I323"/>
  <c r="I315"/>
  <c r="I310"/>
  <c r="I306"/>
  <c r="I34"/>
  <c r="I32"/>
  <c r="G443" i="16"/>
  <c r="G15"/>
  <c r="K312" i="15"/>
  <c r="E150" i="16"/>
  <c r="E310" i="15"/>
  <c r="C150" i="16"/>
  <c r="I35" i="15"/>
  <c r="I33"/>
  <c r="F408" i="16"/>
  <c r="G461"/>
  <c r="G460" s="1"/>
  <c r="M126" i="2" s="1"/>
  <c r="G457" i="16"/>
  <c r="G449"/>
  <c r="G436"/>
  <c r="G435" s="1"/>
  <c r="M114" i="2" s="1"/>
  <c r="G423" i="16"/>
  <c r="G422" s="1"/>
  <c r="G416"/>
  <c r="G413"/>
  <c r="G412" s="1"/>
  <c r="G408"/>
  <c r="G406" s="1"/>
  <c r="M96" i="2" s="1"/>
  <c r="G137" i="16"/>
  <c r="G134"/>
  <c r="G132"/>
  <c r="G130"/>
  <c r="G128"/>
  <c r="G120"/>
  <c r="G247"/>
  <c r="G244"/>
  <c r="G242"/>
  <c r="G240"/>
  <c r="G238"/>
  <c r="G236"/>
  <c r="G232"/>
  <c r="G230"/>
  <c r="G227"/>
  <c r="G224"/>
  <c r="G215"/>
  <c r="G213"/>
  <c r="G211"/>
  <c r="G209"/>
  <c r="G206"/>
  <c r="G204"/>
  <c r="G199"/>
  <c r="G197"/>
  <c r="G195"/>
  <c r="G193"/>
  <c r="G189"/>
  <c r="G183"/>
  <c r="G173"/>
  <c r="G169"/>
  <c r="G167"/>
  <c r="G165"/>
  <c r="G257"/>
  <c r="G251"/>
  <c r="G283"/>
  <c r="G281"/>
  <c r="G278"/>
  <c r="G274"/>
  <c r="G271"/>
  <c r="G268"/>
  <c r="G263"/>
  <c r="G261"/>
  <c r="G319"/>
  <c r="G309"/>
  <c r="G307"/>
  <c r="G305"/>
  <c r="G303"/>
  <c r="G297"/>
  <c r="G293"/>
  <c r="G289"/>
  <c r="G329"/>
  <c r="G338"/>
  <c r="G334"/>
  <c r="G346"/>
  <c r="G385"/>
  <c r="G381"/>
  <c r="G372"/>
  <c r="G366"/>
  <c r="G357"/>
  <c r="G354"/>
  <c r="G42"/>
  <c r="G25"/>
  <c r="G22"/>
  <c r="G21" s="1"/>
  <c r="M13" i="2" s="1"/>
  <c r="G61" i="16"/>
  <c r="E190"/>
  <c r="E182"/>
  <c r="E383"/>
  <c r="E153"/>
  <c r="E151"/>
  <c r="E147"/>
  <c r="F147" i="1"/>
  <c r="F130"/>
  <c r="E125" i="2"/>
  <c r="E104"/>
  <c r="E90"/>
  <c r="E54"/>
  <c r="E51"/>
  <c r="E49"/>
  <c r="E46"/>
  <c r="E63"/>
  <c r="E61"/>
  <c r="E66"/>
  <c r="E71"/>
  <c r="E72"/>
  <c r="E146" i="16"/>
  <c r="G150"/>
  <c r="H242" i="15"/>
  <c r="J30"/>
  <c r="J28"/>
  <c r="G40" i="16"/>
  <c r="G24"/>
  <c r="I28"/>
  <c r="F125" i="2"/>
  <c r="F115"/>
  <c r="H118" i="15"/>
  <c r="H117" s="1"/>
  <c r="M48" i="1" s="1"/>
  <c r="J25" i="15"/>
  <c r="F72" i="1"/>
  <c r="F68"/>
  <c r="H123" i="15"/>
  <c r="F76" i="1"/>
  <c r="F89"/>
  <c r="H108" i="15"/>
  <c r="H92"/>
  <c r="H78"/>
  <c r="H65"/>
  <c r="H53"/>
  <c r="H42"/>
  <c r="H27"/>
  <c r="F150" i="1"/>
  <c r="F72" i="2"/>
  <c r="F75"/>
  <c r="H14" i="15"/>
  <c r="H13" s="1"/>
  <c r="H368"/>
  <c r="H367" s="1"/>
  <c r="M139" i="1" s="1"/>
  <c r="G14"/>
  <c r="G16" s="1"/>
  <c r="J97" i="15"/>
  <c r="J89"/>
  <c r="J88" s="1"/>
  <c r="O39" i="1" s="1"/>
  <c r="J82" i="15"/>
  <c r="J74"/>
  <c r="J68"/>
  <c r="J53"/>
  <c r="J42"/>
  <c r="J37"/>
  <c r="J36" s="1"/>
  <c r="O23" i="1" s="1"/>
  <c r="J27" i="15"/>
  <c r="I102"/>
  <c r="I90"/>
  <c r="I84"/>
  <c r="I76"/>
  <c r="I70"/>
  <c r="I64"/>
  <c r="I54"/>
  <c r="I49"/>
  <c r="I38"/>
  <c r="I28"/>
  <c r="G245" i="16"/>
  <c r="G241"/>
  <c r="G237"/>
  <c r="G231"/>
  <c r="G226"/>
  <c r="G214"/>
  <c r="G210"/>
  <c r="G205"/>
  <c r="G198"/>
  <c r="G194"/>
  <c r="G190"/>
  <c r="G28"/>
  <c r="G444"/>
  <c r="G442"/>
  <c r="G20"/>
  <c r="E149"/>
  <c r="F150"/>
  <c r="H62" i="15"/>
  <c r="H61" s="1"/>
  <c r="M30" i="1" s="1"/>
  <c r="H47" i="15"/>
  <c r="H46" s="1"/>
  <c r="M25" i="1" s="1"/>
  <c r="H379" i="15"/>
  <c r="H370"/>
  <c r="H361"/>
  <c r="H360" s="1"/>
  <c r="M136" i="1" s="1"/>
  <c r="J16" i="15"/>
  <c r="J15" s="1"/>
  <c r="O14" i="1" s="1"/>
  <c r="O16" s="1"/>
  <c r="G177" i="16"/>
  <c r="G168"/>
  <c r="G258"/>
  <c r="G284"/>
  <c r="G279"/>
  <c r="G273"/>
  <c r="G267"/>
  <c r="G323"/>
  <c r="G322" s="1"/>
  <c r="M68" i="2" s="1"/>
  <c r="G310" i="16"/>
  <c r="G306"/>
  <c r="G302"/>
  <c r="G296"/>
  <c r="G292"/>
  <c r="G288"/>
  <c r="G327"/>
  <c r="G337"/>
  <c r="G349"/>
  <c r="G345"/>
  <c r="G384"/>
  <c r="G380"/>
  <c r="G371"/>
  <c r="G364"/>
  <c r="G361"/>
  <c r="G356"/>
  <c r="G85"/>
  <c r="G84" s="1"/>
  <c r="M25" i="2" s="1"/>
  <c r="G80" i="16"/>
  <c r="G74"/>
  <c r="G67"/>
  <c r="G178"/>
  <c r="F126" i="2"/>
  <c r="F114"/>
  <c r="F70"/>
  <c r="F80"/>
  <c r="F76"/>
  <c r="F13"/>
  <c r="F19"/>
  <c r="F23"/>
  <c r="H56" i="15"/>
  <c r="H50"/>
  <c r="H44"/>
  <c r="H40"/>
  <c r="H29"/>
  <c r="H24"/>
  <c r="J92"/>
  <c r="J85"/>
  <c r="J78"/>
  <c r="J71"/>
  <c r="J69" s="1"/>
  <c r="J65"/>
  <c r="J56"/>
  <c r="J50"/>
  <c r="J44"/>
  <c r="J40"/>
  <c r="J29"/>
  <c r="J24"/>
  <c r="G187" i="16"/>
  <c r="G181"/>
  <c r="G45"/>
  <c r="G53"/>
  <c r="G51" s="1"/>
  <c r="M19" i="2" s="1"/>
  <c r="G56" i="16"/>
  <c r="I296" i="15"/>
  <c r="I291"/>
  <c r="I287"/>
  <c r="I466"/>
  <c r="I464" s="1"/>
  <c r="N165" i="1" s="1"/>
  <c r="E326" i="15"/>
  <c r="I326"/>
  <c r="G27" i="16"/>
  <c r="G29"/>
  <c r="H148"/>
  <c r="H152"/>
  <c r="G152"/>
  <c r="F71" i="2"/>
  <c r="F69" s="1"/>
  <c r="F81"/>
  <c r="F77"/>
  <c r="F14"/>
  <c r="F24"/>
  <c r="H252" i="15"/>
  <c r="G170" i="16"/>
  <c r="G166"/>
  <c r="G255"/>
  <c r="G254" s="1"/>
  <c r="M57" i="2" s="1"/>
  <c r="G282" i="16"/>
  <c r="G270"/>
  <c r="G262"/>
  <c r="G320"/>
  <c r="G308"/>
  <c r="G304"/>
  <c r="G298"/>
  <c r="G294"/>
  <c r="G290"/>
  <c r="G330"/>
  <c r="G339"/>
  <c r="G335"/>
  <c r="G347"/>
  <c r="G387"/>
  <c r="G386" s="1"/>
  <c r="G382"/>
  <c r="G373"/>
  <c r="G367"/>
  <c r="G362"/>
  <c r="G358"/>
  <c r="G88"/>
  <c r="G82"/>
  <c r="G78"/>
  <c r="G69"/>
  <c r="G65"/>
  <c r="G361" i="15"/>
  <c r="G360" s="1"/>
  <c r="L136" i="1" s="1"/>
  <c r="E212" i="16"/>
  <c r="E210"/>
  <c r="E208"/>
  <c r="E205"/>
  <c r="E196"/>
  <c r="E194"/>
  <c r="E48" i="2"/>
  <c r="G31" i="16"/>
  <c r="F152"/>
  <c r="F148"/>
  <c r="D27"/>
  <c r="E152"/>
  <c r="E148"/>
  <c r="F153"/>
  <c r="G104"/>
  <c r="G103" s="1"/>
  <c r="M31" i="2" s="1"/>
  <c r="G306" i="15"/>
  <c r="G153" i="16"/>
  <c r="G125"/>
  <c r="G89"/>
  <c r="G83"/>
  <c r="G79"/>
  <c r="G73"/>
  <c r="G66"/>
  <c r="G136"/>
  <c r="G119"/>
  <c r="G243"/>
  <c r="G239"/>
  <c r="G233"/>
  <c r="G229"/>
  <c r="G216"/>
  <c r="G212"/>
  <c r="G208"/>
  <c r="G203"/>
  <c r="G196"/>
  <c r="G192"/>
  <c r="G301"/>
  <c r="G295"/>
  <c r="G291"/>
  <c r="G287"/>
  <c r="G326"/>
  <c r="G325" s="1"/>
  <c r="G336"/>
  <c r="G348"/>
  <c r="G344"/>
  <c r="G383"/>
  <c r="G378"/>
  <c r="G377" s="1"/>
  <c r="M79" i="2" s="1"/>
  <c r="G369" i="16"/>
  <c r="G363"/>
  <c r="G359"/>
  <c r="G355"/>
  <c r="G43"/>
  <c r="I295" i="15"/>
  <c r="I108"/>
  <c r="I92"/>
  <c r="I85"/>
  <c r="I78"/>
  <c r="I71"/>
  <c r="I65"/>
  <c r="I56"/>
  <c r="I50"/>
  <c r="I44"/>
  <c r="I40"/>
  <c r="I24"/>
  <c r="G14" i="16"/>
  <c r="G26"/>
  <c r="G90"/>
  <c r="G135"/>
  <c r="G139"/>
  <c r="I262" i="15"/>
  <c r="I472"/>
  <c r="G13" i="16"/>
  <c r="G58"/>
  <c r="G138"/>
  <c r="G246"/>
  <c r="F51" i="2"/>
  <c r="G62" i="16"/>
  <c r="G94"/>
  <c r="G121"/>
  <c r="E57"/>
  <c r="E55" s="1"/>
  <c r="K21" i="2" s="1"/>
  <c r="I321" i="15"/>
  <c r="I317"/>
  <c r="I312"/>
  <c r="I308"/>
  <c r="I304"/>
  <c r="I325"/>
  <c r="I324" s="1"/>
  <c r="G30" i="16"/>
  <c r="F151"/>
  <c r="F147"/>
  <c r="AD228" i="17"/>
  <c r="G439" i="16"/>
  <c r="G438"/>
  <c r="M115" i="2" s="1"/>
  <c r="I370" i="15"/>
  <c r="I468"/>
  <c r="G30" i="2"/>
  <c r="H163" i="1"/>
  <c r="I281" i="15"/>
  <c r="I280" s="1"/>
  <c r="I461"/>
  <c r="G405" i="16"/>
  <c r="G404" s="1"/>
  <c r="M95" i="2" s="1"/>
  <c r="G17"/>
  <c r="I375" i="15"/>
  <c r="I374" s="1"/>
  <c r="N142" i="1" s="1"/>
  <c r="G79" i="2"/>
  <c r="I269" i="15"/>
  <c r="I268" s="1"/>
  <c r="N107" i="1" s="1"/>
  <c r="I285" i="15"/>
  <c r="I284" s="1"/>
  <c r="N118" i="1" s="1"/>
  <c r="I301" i="15"/>
  <c r="I300"/>
  <c r="N122" i="1" s="1"/>
  <c r="I366" i="15"/>
  <c r="I365" s="1"/>
  <c r="N138" i="1" s="1"/>
  <c r="H165"/>
  <c r="H120"/>
  <c r="G276" i="16"/>
  <c r="G275" s="1"/>
  <c r="M62" i="2" s="1"/>
  <c r="G18"/>
  <c r="G50" i="16"/>
  <c r="G49" s="1"/>
  <c r="M18" i="2" s="1"/>
  <c r="G400" i="16"/>
  <c r="G399" s="1"/>
  <c r="M92" i="2" s="1"/>
  <c r="H35" i="1"/>
  <c r="F99" i="2"/>
  <c r="F67"/>
  <c r="F64" s="1"/>
  <c r="F209" i="16"/>
  <c r="G154"/>
  <c r="F63" i="2"/>
  <c r="G147" i="16"/>
  <c r="I213" i="15"/>
  <c r="G190"/>
  <c r="I196"/>
  <c r="I179"/>
  <c r="I173"/>
  <c r="I168"/>
  <c r="I162"/>
  <c r="I154"/>
  <c r="I148"/>
  <c r="I238"/>
  <c r="I226"/>
  <c r="I221"/>
  <c r="I94"/>
  <c r="I81"/>
  <c r="I73"/>
  <c r="I72" s="1"/>
  <c r="N34" i="1" s="1"/>
  <c r="I67" i="15"/>
  <c r="I52"/>
  <c r="I45"/>
  <c r="I41"/>
  <c r="I30"/>
  <c r="I25"/>
  <c r="I180"/>
  <c r="I170"/>
  <c r="I164"/>
  <c r="I156"/>
  <c r="I150"/>
  <c r="I149" s="1"/>
  <c r="I239"/>
  <c r="I272"/>
  <c r="F149" i="1"/>
  <c r="E96" i="2"/>
  <c r="E213" i="15"/>
  <c r="I195"/>
  <c r="I194" s="1"/>
  <c r="N77" i="1" s="1"/>
  <c r="I172" i="15"/>
  <c r="I167"/>
  <c r="I161"/>
  <c r="I153"/>
  <c r="I147"/>
  <c r="I234"/>
  <c r="I220"/>
  <c r="I267"/>
  <c r="I265" s="1"/>
  <c r="N106" i="1" s="1"/>
  <c r="H124"/>
  <c r="I206" i="15"/>
  <c r="I205" s="1"/>
  <c r="N84" i="1"/>
  <c r="I385" i="15"/>
  <c r="I384" s="1"/>
  <c r="N146" i="1" s="1"/>
  <c r="H145"/>
  <c r="H33"/>
  <c r="I252" i="15"/>
  <c r="I116"/>
  <c r="I115" s="1"/>
  <c r="N47" i="1" s="1"/>
  <c r="I47" i="15"/>
  <c r="I46" s="1"/>
  <c r="N25" i="1" s="1"/>
  <c r="G126" i="2"/>
  <c r="G125"/>
  <c r="G19"/>
  <c r="H167" i="1"/>
  <c r="G81" i="2"/>
  <c r="I14" i="15"/>
  <c r="I13" s="1"/>
  <c r="N13" i="1" s="1"/>
  <c r="G13" i="2"/>
  <c r="G15"/>
  <c r="I363" i="15"/>
  <c r="H36" i="1"/>
  <c r="I142" i="15"/>
  <c r="I141" s="1"/>
  <c r="N63" i="1" s="1"/>
  <c r="I204" i="15"/>
  <c r="I203" s="1"/>
  <c r="N83" i="1" s="1"/>
  <c r="G57" i="2"/>
  <c r="G44"/>
  <c r="H67" i="1"/>
  <c r="H20"/>
  <c r="I175" i="15"/>
  <c r="I174" s="1"/>
  <c r="N75" i="1" s="1"/>
  <c r="I114" i="15"/>
  <c r="I113" s="1"/>
  <c r="N46" i="1" s="1"/>
  <c r="I123" i="15"/>
  <c r="I87"/>
  <c r="I86" s="1"/>
  <c r="N38" i="1" s="1"/>
  <c r="G94" i="2"/>
  <c r="H68" i="1"/>
  <c r="G68" i="2"/>
  <c r="H85" i="1"/>
  <c r="H86" s="1"/>
  <c r="I60" i="15"/>
  <c r="I59" s="1"/>
  <c r="N29" i="1" s="1"/>
  <c r="H141"/>
  <c r="H70"/>
  <c r="H41"/>
  <c r="H104"/>
  <c r="I121" i="15"/>
  <c r="I120" s="1"/>
  <c r="N50" i="1" s="1"/>
  <c r="I379" i="15"/>
  <c r="G428" i="16"/>
  <c r="G427" s="1"/>
  <c r="G25" i="2"/>
  <c r="H71" i="1"/>
  <c r="I202" i="15"/>
  <c r="I201" s="1"/>
  <c r="N82" i="1" s="1"/>
  <c r="I264" i="15"/>
  <c r="I263" s="1"/>
  <c r="N105" i="1" s="1"/>
  <c r="H21"/>
  <c r="H108"/>
  <c r="H133"/>
  <c r="G72" i="2"/>
  <c r="I118" i="15"/>
  <c r="I117" s="1"/>
  <c r="I137"/>
  <c r="H129" i="1"/>
  <c r="H26"/>
  <c r="G70" i="2"/>
  <c r="G105"/>
  <c r="G99"/>
  <c r="G58"/>
  <c r="H98" i="1"/>
  <c r="I140" i="15"/>
  <c r="I139"/>
  <c r="N62" i="1" s="1"/>
  <c r="H31"/>
  <c r="G63" i="2"/>
  <c r="G78"/>
  <c r="G21"/>
  <c r="G67"/>
  <c r="H72" i="1"/>
  <c r="H39"/>
  <c r="H23"/>
  <c r="G106" i="2"/>
  <c r="H90" i="1"/>
  <c r="I242" i="15"/>
  <c r="G114" i="2"/>
  <c r="G91"/>
  <c r="G90" s="1"/>
  <c r="G119"/>
  <c r="H74" i="1"/>
  <c r="I126" i="15"/>
  <c r="I125" s="1"/>
  <c r="N52" i="1" s="1"/>
  <c r="G54" i="2"/>
  <c r="H77" i="1"/>
  <c r="H76"/>
  <c r="H149"/>
  <c r="G96" i="2"/>
  <c r="G48"/>
  <c r="G47"/>
  <c r="G22"/>
  <c r="H123" i="1"/>
  <c r="G14" i="2"/>
  <c r="H22" i="1"/>
  <c r="G116" i="2"/>
  <c r="G12"/>
  <c r="H106" i="1"/>
  <c r="H136"/>
  <c r="H121"/>
  <c r="H117"/>
  <c r="G46" i="2"/>
  <c r="G56"/>
  <c r="G75"/>
  <c r="G26"/>
  <c r="G100"/>
  <c r="H40" i="1"/>
  <c r="H42"/>
  <c r="G185" i="16"/>
  <c r="G61" i="2"/>
  <c r="G71"/>
  <c r="G80"/>
  <c r="G76"/>
  <c r="G74" s="1"/>
  <c r="H119" i="1"/>
  <c r="G66" i="2"/>
  <c r="G77"/>
  <c r="G24"/>
  <c r="H155" i="1"/>
  <c r="I62" i="15"/>
  <c r="I61" s="1"/>
  <c r="N30" i="1" s="1"/>
  <c r="H151"/>
  <c r="H73"/>
  <c r="H69"/>
  <c r="I16" i="15"/>
  <c r="I15"/>
  <c r="N14" i="1" s="1"/>
  <c r="F77"/>
  <c r="F73"/>
  <c r="F71"/>
  <c r="F69"/>
  <c r="F67"/>
  <c r="F40"/>
  <c r="F20"/>
  <c r="G53" i="2"/>
  <c r="G52"/>
  <c r="G50"/>
  <c r="G434" i="15"/>
  <c r="F149" i="16"/>
  <c r="G149"/>
  <c r="I135" i="15"/>
  <c r="I134" s="1"/>
  <c r="N60" i="1" s="1"/>
  <c r="I222" i="15"/>
  <c r="I89"/>
  <c r="I88" s="1"/>
  <c r="N39" i="1" s="1"/>
  <c r="I82" i="15"/>
  <c r="I68"/>
  <c r="G151" i="16"/>
  <c r="F98" i="1"/>
  <c r="F74"/>
  <c r="F70"/>
  <c r="F39"/>
  <c r="F36"/>
  <c r="F35"/>
  <c r="F34"/>
  <c r="F32"/>
  <c r="F26"/>
  <c r="H147"/>
  <c r="F157"/>
  <c r="I463" i="15"/>
  <c r="I462" s="1"/>
  <c r="N164" i="1" s="1"/>
  <c r="G309" i="15"/>
  <c r="H326"/>
  <c r="G148" i="16"/>
  <c r="H16" i="1"/>
  <c r="I29" i="15"/>
  <c r="H128" i="1"/>
  <c r="G42" i="2"/>
  <c r="F129" i="1"/>
  <c r="F60" i="2"/>
  <c r="F90" i="1"/>
  <c r="F92" s="1"/>
  <c r="F24"/>
  <c r="G51" i="2"/>
  <c r="F151" i="1"/>
  <c r="G146" i="16"/>
  <c r="G45" i="2"/>
  <c r="G60"/>
  <c r="G65"/>
  <c r="G73"/>
  <c r="H53" i="1"/>
  <c r="G87" i="16"/>
  <c r="G81"/>
  <c r="G76"/>
  <c r="G75" s="1"/>
  <c r="M23" i="2" s="1"/>
  <c r="G68" i="16"/>
  <c r="G64"/>
  <c r="G60"/>
  <c r="E42" i="2"/>
  <c r="E40" s="1"/>
  <c r="E52"/>
  <c r="G41"/>
  <c r="I377" i="15"/>
  <c r="I376" s="1"/>
  <c r="N143" i="1" s="1"/>
  <c r="I332" i="15"/>
  <c r="I331" s="1"/>
  <c r="N128" i="1" s="1"/>
  <c r="G126" i="16"/>
  <c r="G321"/>
  <c r="I311" i="15"/>
  <c r="H156" i="1"/>
  <c r="G118" i="2"/>
  <c r="G109"/>
  <c r="G98"/>
  <c r="I250" i="15"/>
  <c r="I249" s="1"/>
  <c r="N96" i="1" s="1"/>
  <c r="I18" i="15"/>
  <c r="I17" s="1"/>
  <c r="H32" i="1"/>
  <c r="H148"/>
  <c r="H139"/>
  <c r="H130"/>
  <c r="G49" i="2"/>
  <c r="H24" i="1"/>
  <c r="F102" i="16"/>
  <c r="F101" s="1"/>
  <c r="L30" i="2" s="1"/>
  <c r="F261" i="16"/>
  <c r="H325" i="15"/>
  <c r="H324" s="1"/>
  <c r="F105" i="2"/>
  <c r="F52"/>
  <c r="H116" i="15"/>
  <c r="H115"/>
  <c r="G37" i="1"/>
  <c r="F119" i="2"/>
  <c r="F117" s="1"/>
  <c r="F106"/>
  <c r="F91"/>
  <c r="F90" s="1"/>
  <c r="H135" i="15"/>
  <c r="H134" s="1"/>
  <c r="H210"/>
  <c r="H452"/>
  <c r="H451" s="1"/>
  <c r="H318"/>
  <c r="F86" i="1"/>
  <c r="F53"/>
  <c r="E24" i="16"/>
  <c r="K119" i="2"/>
  <c r="E167" i="16"/>
  <c r="E309"/>
  <c r="E307"/>
  <c r="E15"/>
  <c r="G80" i="15"/>
  <c r="L36" i="1" s="1"/>
  <c r="G324" i="15"/>
  <c r="G250"/>
  <c r="G249" s="1"/>
  <c r="E356" i="16"/>
  <c r="E67"/>
  <c r="E25"/>
  <c r="H150" i="1"/>
  <c r="H37"/>
  <c r="H34"/>
  <c r="I178" i="15"/>
  <c r="I225"/>
  <c r="G269"/>
  <c r="G268" s="1"/>
  <c r="L107" i="1" s="1"/>
  <c r="G350" i="15"/>
  <c r="G348"/>
  <c r="E178" i="16"/>
  <c r="E359"/>
  <c r="F90"/>
  <c r="J325" i="15"/>
  <c r="J324"/>
  <c r="J428"/>
  <c r="I43"/>
  <c r="E188" i="16"/>
  <c r="E255"/>
  <c r="E254" s="1"/>
  <c r="K57" i="2" s="1"/>
  <c r="E363" i="16"/>
  <c r="E360" s="1"/>
  <c r="K76" i="2" s="1"/>
  <c r="I320" i="15"/>
  <c r="I37"/>
  <c r="G45"/>
  <c r="G43"/>
  <c r="G271"/>
  <c r="G379"/>
  <c r="H29" i="16"/>
  <c r="H89" i="1"/>
  <c r="G106" i="16"/>
  <c r="G105" s="1"/>
  <c r="H44" i="2"/>
  <c r="H146" i="16"/>
  <c r="J370" i="15"/>
  <c r="J283"/>
  <c r="J282" s="1"/>
  <c r="O117" i="1" s="1"/>
  <c r="J299" i="15"/>
  <c r="J298" s="1"/>
  <c r="O121" i="1" s="1"/>
  <c r="J285" i="15"/>
  <c r="J284" s="1"/>
  <c r="O118" i="1" s="1"/>
  <c r="I77"/>
  <c r="I37"/>
  <c r="H403" i="16"/>
  <c r="H402" s="1"/>
  <c r="I120" i="1"/>
  <c r="I119"/>
  <c r="I21"/>
  <c r="I23"/>
  <c r="I148"/>
  <c r="I16"/>
  <c r="I41"/>
  <c r="I130"/>
  <c r="I33"/>
  <c r="I26"/>
  <c r="I129"/>
  <c r="I67"/>
  <c r="I31"/>
  <c r="I39"/>
  <c r="I24"/>
  <c r="J379" i="15"/>
  <c r="J361"/>
  <c r="J360" s="1"/>
  <c r="O136" i="1" s="1"/>
  <c r="I76"/>
  <c r="J126" i="15"/>
  <c r="J125" s="1"/>
  <c r="O52" i="1" s="1"/>
  <c r="I89"/>
  <c r="I72"/>
  <c r="J62" i="15"/>
  <c r="J61" s="1"/>
  <c r="O30" i="1" s="1"/>
  <c r="I157"/>
  <c r="J413" i="15"/>
  <c r="I150" i="1"/>
  <c r="H321" i="16"/>
  <c r="H23" i="2"/>
  <c r="I73" i="1"/>
  <c r="H19" i="2"/>
  <c r="I74" i="1"/>
  <c r="I71"/>
  <c r="I22"/>
  <c r="I27" s="1"/>
  <c r="I40"/>
  <c r="I151"/>
  <c r="I147"/>
  <c r="H13" i="2"/>
  <c r="H77"/>
  <c r="H17"/>
  <c r="J116" i="15"/>
  <c r="J115" s="1"/>
  <c r="O47" i="1" s="1"/>
  <c r="J47" i="15"/>
  <c r="J46" s="1"/>
  <c r="O25" i="1" s="1"/>
  <c r="H81" i="2"/>
  <c r="H70"/>
  <c r="J368" i="15"/>
  <c r="J367" s="1"/>
  <c r="O139" i="1" s="1"/>
  <c r="J123" i="15"/>
  <c r="J301"/>
  <c r="J300" s="1"/>
  <c r="O122" i="1" s="1"/>
  <c r="J135" i="15"/>
  <c r="J134" s="1"/>
  <c r="O60" i="1" s="1"/>
  <c r="J252" i="15"/>
  <c r="J175"/>
  <c r="J174" s="1"/>
  <c r="O75" i="1" s="1"/>
  <c r="J206" i="15"/>
  <c r="J205" s="1"/>
  <c r="O84" i="1" s="1"/>
  <c r="J229" i="15"/>
  <c r="I90" i="1"/>
  <c r="H79" i="2"/>
  <c r="J357" i="15"/>
  <c r="O133" i="1"/>
  <c r="J142" i="15"/>
  <c r="J141" s="1"/>
  <c r="O63" i="1" s="1"/>
  <c r="J204" i="15"/>
  <c r="J203" s="1"/>
  <c r="J114"/>
  <c r="J113"/>
  <c r="J87"/>
  <c r="J86" s="1"/>
  <c r="J60"/>
  <c r="J59" s="1"/>
  <c r="O29" i="1" s="1"/>
  <c r="J281" i="15"/>
  <c r="J280" s="1"/>
  <c r="H18" i="2"/>
  <c r="H24"/>
  <c r="H71"/>
  <c r="H25"/>
  <c r="J366" i="15"/>
  <c r="J365" s="1"/>
  <c r="O138" i="1" s="1"/>
  <c r="H80" i="2"/>
  <c r="H14"/>
  <c r="H21"/>
  <c r="H76"/>
  <c r="J14" i="15"/>
  <c r="J13"/>
  <c r="O13" i="1" s="1"/>
  <c r="J377" i="15"/>
  <c r="J376" s="1"/>
  <c r="O143" i="1" s="1"/>
  <c r="J121" i="15"/>
  <c r="J120" s="1"/>
  <c r="O50" i="1" s="1"/>
  <c r="I85"/>
  <c r="I86" s="1"/>
  <c r="H56" i="2"/>
  <c r="H57"/>
  <c r="J464" i="15"/>
  <c r="O165" i="1" s="1"/>
  <c r="I166"/>
  <c r="H66" i="2"/>
  <c r="H73"/>
  <c r="H78"/>
  <c r="H15"/>
  <c r="H116"/>
  <c r="H62"/>
  <c r="H72"/>
  <c r="H75"/>
  <c r="H12"/>
  <c r="H11" s="1"/>
  <c r="H26"/>
  <c r="H22"/>
  <c r="H46"/>
  <c r="H63"/>
  <c r="H68"/>
  <c r="I107" i="1"/>
  <c r="H60" i="2"/>
  <c r="H61"/>
  <c r="H65"/>
  <c r="J137" i="15"/>
  <c r="J250"/>
  <c r="J249" s="1"/>
  <c r="O96" i="1" s="1"/>
  <c r="J108" i="15"/>
  <c r="J202"/>
  <c r="J201" s="1"/>
  <c r="O82" i="1" s="1"/>
  <c r="J452" i="15"/>
  <c r="J451" s="1"/>
  <c r="J385"/>
  <c r="J384" s="1"/>
  <c r="O146" i="1" s="1"/>
  <c r="I104"/>
  <c r="J140" i="15"/>
  <c r="J139" s="1"/>
  <c r="O62" i="1" s="1"/>
  <c r="J375" i="15"/>
  <c r="J374" s="1"/>
  <c r="O142" i="1" s="1"/>
  <c r="H92" i="2"/>
  <c r="I124" i="1"/>
  <c r="I125" s="1"/>
  <c r="H115" i="2"/>
  <c r="H108"/>
  <c r="I163" i="1"/>
  <c r="H27" i="2"/>
  <c r="H125"/>
  <c r="H109"/>
  <c r="H53"/>
  <c r="H45"/>
  <c r="H98"/>
  <c r="H50"/>
  <c r="H118"/>
  <c r="H52"/>
  <c r="H91"/>
  <c r="H49"/>
  <c r="J210" i="15"/>
  <c r="J242"/>
  <c r="I167" i="1"/>
  <c r="H100" i="2"/>
  <c r="I105" i="1"/>
  <c r="H126" i="2"/>
  <c r="H99"/>
  <c r="H42"/>
  <c r="H48"/>
  <c r="I165" i="1"/>
  <c r="H119" i="2"/>
  <c r="H114"/>
  <c r="H105"/>
  <c r="H104" s="1"/>
  <c r="H54"/>
  <c r="I164" i="1"/>
  <c r="H106" i="2"/>
  <c r="H41"/>
  <c r="H40" s="1"/>
  <c r="H51"/>
  <c r="H47"/>
  <c r="H58"/>
  <c r="H67"/>
  <c r="J118" i="15"/>
  <c r="J117" s="1"/>
  <c r="O48" i="1" s="1"/>
  <c r="J449" i="15"/>
  <c r="O155" i="1" s="1"/>
  <c r="J383" i="15"/>
  <c r="J382" s="1"/>
  <c r="O145" i="1" s="1"/>
  <c r="J373" i="15"/>
  <c r="J372" s="1"/>
  <c r="O141" i="1" s="1"/>
  <c r="J363" i="15"/>
  <c r="I128" i="1"/>
  <c r="I123"/>
  <c r="H406" i="16"/>
  <c r="N96" i="2" s="1"/>
  <c r="I106" i="1"/>
  <c r="I108"/>
  <c r="H256" i="16"/>
  <c r="N58" i="2" s="1"/>
  <c r="H202" i="16"/>
  <c r="N50" i="2" s="1"/>
  <c r="I69" i="1"/>
  <c r="I68"/>
  <c r="I35"/>
  <c r="I70"/>
  <c r="I64"/>
  <c r="I53"/>
  <c r="I98"/>
  <c r="J267" i="15"/>
  <c r="J271"/>
  <c r="J270" s="1"/>
  <c r="O108" i="1" s="1"/>
  <c r="I34"/>
  <c r="H96" i="2"/>
  <c r="H93" s="1"/>
  <c r="I36" i="1"/>
  <c r="L48"/>
  <c r="F318" i="16"/>
  <c r="L67" i="2" s="1"/>
  <c r="I271" i="15"/>
  <c r="I309"/>
  <c r="F333" i="16"/>
  <c r="L72" i="2" s="1"/>
  <c r="H108" i="16"/>
  <c r="N33" i="2" s="1"/>
  <c r="I136" i="15"/>
  <c r="N61" i="1" s="1"/>
  <c r="G328" i="16"/>
  <c r="M71" i="2" s="1"/>
  <c r="H228" i="16"/>
  <c r="N53" i="2" s="1"/>
  <c r="H191" i="16"/>
  <c r="N49" i="2" s="1"/>
  <c r="F41" i="16"/>
  <c r="L15" i="2" s="1"/>
  <c r="G256" i="16"/>
  <c r="M58" i="2" s="1"/>
  <c r="E435" i="16"/>
  <c r="G41"/>
  <c r="M15" i="2" s="1"/>
  <c r="H59" i="16"/>
  <c r="N22" i="2" s="1"/>
  <c r="G440" i="16"/>
  <c r="M116" i="2" s="1"/>
  <c r="F74"/>
  <c r="G55"/>
  <c r="G97"/>
  <c r="G443" i="15"/>
  <c r="G163"/>
  <c r="L72" i="1" s="1"/>
  <c r="G147" i="15"/>
  <c r="G67"/>
  <c r="G40"/>
  <c r="E43"/>
  <c r="E89"/>
  <c r="E116"/>
  <c r="E151"/>
  <c r="E175"/>
  <c r="E266"/>
  <c r="E432"/>
  <c r="E437"/>
  <c r="E440"/>
  <c r="F411"/>
  <c r="H71"/>
  <c r="J444"/>
  <c r="I51"/>
  <c r="I55"/>
  <c r="H77"/>
  <c r="E77"/>
  <c r="E79"/>
  <c r="F95"/>
  <c r="J93"/>
  <c r="E98"/>
  <c r="I99"/>
  <c r="I124"/>
  <c r="H157"/>
  <c r="E157"/>
  <c r="I185"/>
  <c r="J185"/>
  <c r="H183"/>
  <c r="G219"/>
  <c r="J235"/>
  <c r="J253"/>
  <c r="G106"/>
  <c r="G104"/>
  <c r="J104"/>
  <c r="H340"/>
  <c r="H341"/>
  <c r="K346"/>
  <c r="H395"/>
  <c r="F395"/>
  <c r="G404"/>
  <c r="F404"/>
  <c r="F422"/>
  <c r="E422"/>
  <c r="E419"/>
  <c r="J159"/>
  <c r="I273"/>
  <c r="E473"/>
  <c r="E364"/>
  <c r="E418"/>
  <c r="E469"/>
  <c r="E443"/>
  <c r="G294"/>
  <c r="L120" i="1" s="1"/>
  <c r="G195" i="15"/>
  <c r="G194" s="1"/>
  <c r="L77" i="1" s="1"/>
  <c r="G150" i="15"/>
  <c r="G149" s="1"/>
  <c r="L68" i="1" s="1"/>
  <c r="G68" i="15"/>
  <c r="G66" s="1"/>
  <c r="L32" i="1" s="1"/>
  <c r="E41" i="15"/>
  <c r="E45"/>
  <c r="E52"/>
  <c r="E65"/>
  <c r="E71"/>
  <c r="E92"/>
  <c r="E148"/>
  <c r="E154"/>
  <c r="E162"/>
  <c r="E242"/>
  <c r="E267"/>
  <c r="E411"/>
  <c r="E414"/>
  <c r="E424"/>
  <c r="E433"/>
  <c r="E436"/>
  <c r="E441"/>
  <c r="H409"/>
  <c r="F51"/>
  <c r="H55"/>
  <c r="E55"/>
  <c r="I77"/>
  <c r="J77"/>
  <c r="E93"/>
  <c r="G95"/>
  <c r="G91" s="1"/>
  <c r="L40" i="1" s="1"/>
  <c r="I100" i="15"/>
  <c r="E101"/>
  <c r="J101"/>
  <c r="H124"/>
  <c r="H122" s="1"/>
  <c r="M51" i="1" s="1"/>
  <c r="J124" i="15"/>
  <c r="J122"/>
  <c r="E185"/>
  <c r="E183"/>
  <c r="E230"/>
  <c r="I235"/>
  <c r="G253"/>
  <c r="G251" s="1"/>
  <c r="L97" i="1" s="1"/>
  <c r="I103" i="15"/>
  <c r="H105"/>
  <c r="F314"/>
  <c r="I340"/>
  <c r="H346"/>
  <c r="E346"/>
  <c r="I397"/>
  <c r="G395"/>
  <c r="H405"/>
  <c r="G405"/>
  <c r="F418"/>
  <c r="J419"/>
  <c r="J178"/>
  <c r="E114"/>
  <c r="E138"/>
  <c r="E228"/>
  <c r="E243"/>
  <c r="E388"/>
  <c r="J296"/>
  <c r="G126"/>
  <c r="G125" s="1"/>
  <c r="L52" i="1" s="1"/>
  <c r="H126" i="15"/>
  <c r="H125" s="1"/>
  <c r="E137"/>
  <c r="E62"/>
  <c r="E339"/>
  <c r="E223"/>
  <c r="E74"/>
  <c r="G202"/>
  <c r="G201" s="1"/>
  <c r="E68"/>
  <c r="E73"/>
  <c r="E82"/>
  <c r="E351"/>
  <c r="J460"/>
  <c r="J459" s="1"/>
  <c r="O163" i="1" s="1"/>
  <c r="H402" i="15"/>
  <c r="H349"/>
  <c r="H399"/>
  <c r="H287"/>
  <c r="J336"/>
  <c r="J172"/>
  <c r="J169" s="1"/>
  <c r="O74" i="1" s="1"/>
  <c r="H223" i="15"/>
  <c r="J102"/>
  <c r="H89"/>
  <c r="H74"/>
  <c r="J440"/>
  <c r="J432"/>
  <c r="J423"/>
  <c r="J409"/>
  <c r="J339"/>
  <c r="J98"/>
  <c r="G100"/>
  <c r="J100"/>
  <c r="J109"/>
  <c r="J107" s="1"/>
  <c r="O42" i="1" s="1"/>
  <c r="H138" i="15"/>
  <c r="H136" s="1"/>
  <c r="M61" i="1" s="1"/>
  <c r="G138" i="15"/>
  <c r="G136"/>
  <c r="L61" i="1" s="1"/>
  <c r="I184" i="15"/>
  <c r="G181"/>
  <c r="I208"/>
  <c r="H228"/>
  <c r="G228"/>
  <c r="H231"/>
  <c r="G231"/>
  <c r="H243"/>
  <c r="G243"/>
  <c r="I105"/>
  <c r="G103"/>
  <c r="F105"/>
  <c r="J314"/>
  <c r="F341"/>
  <c r="E341"/>
  <c r="J364"/>
  <c r="H388"/>
  <c r="G388"/>
  <c r="I396"/>
  <c r="J396"/>
  <c r="K396"/>
  <c r="E404"/>
  <c r="E420"/>
  <c r="J418"/>
  <c r="I159"/>
  <c r="H273"/>
  <c r="G273"/>
  <c r="I97"/>
  <c r="I171"/>
  <c r="H171"/>
  <c r="H83"/>
  <c r="M37" i="1"/>
  <c r="E153" i="15"/>
  <c r="G114"/>
  <c r="G113" s="1"/>
  <c r="G112" s="1"/>
  <c r="E180"/>
  <c r="G319"/>
  <c r="G428"/>
  <c r="G97"/>
  <c r="G292"/>
  <c r="G286" s="1"/>
  <c r="L119" i="1" s="1"/>
  <c r="H73" i="15"/>
  <c r="H72" s="1"/>
  <c r="M34" i="1" s="1"/>
  <c r="H204" i="15"/>
  <c r="H203" s="1"/>
  <c r="G172"/>
  <c r="G169" s="1"/>
  <c r="L74" i="1" s="1"/>
  <c r="G351" i="15"/>
  <c r="G50"/>
  <c r="G399"/>
  <c r="G54"/>
  <c r="G168"/>
  <c r="G166" s="1"/>
  <c r="L73" i="1" s="1"/>
  <c r="G264" i="15"/>
  <c r="G263"/>
  <c r="L105" i="1" s="1"/>
  <c r="H45" i="15"/>
  <c r="H39" s="1"/>
  <c r="M24" i="1" s="1"/>
  <c r="E319" i="15"/>
  <c r="G431"/>
  <c r="G234"/>
  <c r="J319"/>
  <c r="G317"/>
  <c r="E321"/>
  <c r="G402"/>
  <c r="G18"/>
  <c r="G17" s="1"/>
  <c r="G153"/>
  <c r="G152" s="1"/>
  <c r="L69" i="1" s="1"/>
  <c r="G37" i="15"/>
  <c r="G36" s="1"/>
  <c r="L23" i="1" s="1"/>
  <c r="G427" i="15"/>
  <c r="G70"/>
  <c r="G69" s="1"/>
  <c r="L33" i="1" s="1"/>
  <c r="E18" i="15"/>
  <c r="E28"/>
  <c r="E33"/>
  <c r="E38"/>
  <c r="E49"/>
  <c r="E97"/>
  <c r="E121"/>
  <c r="E158"/>
  <c r="E168"/>
  <c r="E204"/>
  <c r="E218"/>
  <c r="E250"/>
  <c r="E264"/>
  <c r="E269"/>
  <c r="E281"/>
  <c r="E295"/>
  <c r="E299"/>
  <c r="E349"/>
  <c r="E352"/>
  <c r="H261"/>
  <c r="H260" s="1"/>
  <c r="M104" i="1" s="1"/>
  <c r="J266" i="15"/>
  <c r="H460"/>
  <c r="H459" s="1"/>
  <c r="M163" i="1" s="1"/>
  <c r="H465" i="15"/>
  <c r="H352"/>
  <c r="H299"/>
  <c r="H298" s="1"/>
  <c r="M121" i="1" s="1"/>
  <c r="F292" i="15"/>
  <c r="J292"/>
  <c r="I292"/>
  <c r="H51"/>
  <c r="H79"/>
  <c r="H93"/>
  <c r="H98"/>
  <c r="G98"/>
  <c r="H99"/>
  <c r="F100"/>
  <c r="H109"/>
  <c r="G109"/>
  <c r="F124"/>
  <c r="J138"/>
  <c r="H185"/>
  <c r="E184"/>
  <c r="J184"/>
  <c r="I183"/>
  <c r="H181"/>
  <c r="F208"/>
  <c r="E208"/>
  <c r="H230"/>
  <c r="G230"/>
  <c r="H235"/>
  <c r="J243"/>
  <c r="H106"/>
  <c r="E105"/>
  <c r="J105"/>
  <c r="I104"/>
  <c r="H103"/>
  <c r="H314"/>
  <c r="G314"/>
  <c r="F340"/>
  <c r="E340"/>
  <c r="I341"/>
  <c r="H364"/>
  <c r="G364"/>
  <c r="G362" s="1"/>
  <c r="L137" i="1" s="1"/>
  <c r="H397" i="15"/>
  <c r="E396"/>
  <c r="F396"/>
  <c r="E395"/>
  <c r="I404"/>
  <c r="H404"/>
  <c r="H418"/>
  <c r="G418"/>
  <c r="I420"/>
  <c r="H420"/>
  <c r="G419"/>
  <c r="F159"/>
  <c r="E159"/>
  <c r="H469"/>
  <c r="G469"/>
  <c r="G467" s="1"/>
  <c r="L166" i="1" s="1"/>
  <c r="H473" i="15"/>
  <c r="H283"/>
  <c r="H282" s="1"/>
  <c r="E100"/>
  <c r="F138"/>
  <c r="G184"/>
  <c r="E181"/>
  <c r="H208"/>
  <c r="F228"/>
  <c r="E231"/>
  <c r="G105"/>
  <c r="E103"/>
  <c r="F388"/>
  <c r="G396"/>
  <c r="J404"/>
  <c r="J420"/>
  <c r="H159"/>
  <c r="F273"/>
  <c r="E273"/>
  <c r="M13" i="1"/>
  <c r="H113" i="2"/>
  <c r="H107"/>
  <c r="K98"/>
  <c r="L156" i="1"/>
  <c r="G160" i="15"/>
  <c r="L71" i="1" s="1"/>
  <c r="J337" i="15"/>
  <c r="E155" i="16"/>
  <c r="D155"/>
  <c r="C217"/>
  <c r="G218"/>
  <c r="H217"/>
  <c r="H156"/>
  <c r="I160" i="15"/>
  <c r="N71" i="1" s="1"/>
  <c r="G285" i="15"/>
  <c r="G284" s="1"/>
  <c r="L118" i="1" s="1"/>
  <c r="G157" i="15"/>
  <c r="E51"/>
  <c r="E99"/>
  <c r="J231"/>
  <c r="E235"/>
  <c r="E104"/>
  <c r="E186"/>
  <c r="E233"/>
  <c r="E390"/>
  <c r="E240"/>
  <c r="I166"/>
  <c r="N73" i="1" s="1"/>
  <c r="J347" i="15"/>
  <c r="E109"/>
  <c r="I106"/>
  <c r="J106"/>
  <c r="J405"/>
  <c r="I66"/>
  <c r="N32" i="1" s="1"/>
  <c r="J91" i="15"/>
  <c r="O40" i="1" s="1"/>
  <c r="E412" i="15"/>
  <c r="I297"/>
  <c r="F98"/>
  <c r="J157"/>
  <c r="J155" s="1"/>
  <c r="O70" i="1" s="1"/>
  <c r="F106" i="15"/>
  <c r="E405"/>
  <c r="J55"/>
  <c r="J230"/>
  <c r="G236"/>
  <c r="E191"/>
  <c r="E192"/>
  <c r="G192"/>
  <c r="H236"/>
  <c r="I193"/>
  <c r="F189"/>
  <c r="J189"/>
  <c r="I398"/>
  <c r="J354"/>
  <c r="H354"/>
  <c r="I182"/>
  <c r="E380"/>
  <c r="I380"/>
  <c r="I378" s="1"/>
  <c r="N144" i="1" s="1"/>
  <c r="J381" i="15"/>
  <c r="J378" s="1"/>
  <c r="O144" i="1" s="1"/>
  <c r="I209" i="15"/>
  <c r="G209"/>
  <c r="G207" s="1"/>
  <c r="L85" i="1" s="1"/>
  <c r="H212" i="15"/>
  <c r="H209"/>
  <c r="F236"/>
  <c r="E56"/>
  <c r="J63"/>
  <c r="O31" i="1" s="1"/>
  <c r="I95" i="15"/>
  <c r="I101"/>
  <c r="K124"/>
  <c r="G183"/>
  <c r="E106"/>
  <c r="F405"/>
  <c r="E253"/>
  <c r="E236"/>
  <c r="G191"/>
  <c r="F193"/>
  <c r="G189"/>
  <c r="I189"/>
  <c r="G398"/>
  <c r="I354"/>
  <c r="G380"/>
  <c r="G378" s="1"/>
  <c r="L144" i="1" s="1"/>
  <c r="F380" i="15"/>
  <c r="J209"/>
  <c r="E212"/>
  <c r="J212"/>
  <c r="H36"/>
  <c r="M23" i="1" s="1"/>
  <c r="H166" i="15"/>
  <c r="M73" i="1" s="1"/>
  <c r="E84" i="15"/>
  <c r="J73"/>
  <c r="H68"/>
  <c r="E428"/>
  <c r="H412"/>
  <c r="J353"/>
  <c r="J335"/>
  <c r="J293"/>
  <c r="H253"/>
  <c r="H251" s="1"/>
  <c r="F346"/>
  <c r="J422"/>
  <c r="E124"/>
  <c r="I253"/>
  <c r="I251" s="1"/>
  <c r="N97" i="1" s="1"/>
  <c r="N98" s="1"/>
  <c r="I346" i="15"/>
  <c r="I422"/>
  <c r="J187"/>
  <c r="I211"/>
  <c r="E85"/>
  <c r="E408"/>
  <c r="E439"/>
  <c r="H264"/>
  <c r="H263" s="1"/>
  <c r="M105" i="1" s="1"/>
  <c r="E87" i="15"/>
  <c r="J84"/>
  <c r="E40"/>
  <c r="E30"/>
  <c r="E435"/>
  <c r="J407"/>
  <c r="I79"/>
  <c r="E95"/>
  <c r="F99"/>
  <c r="J99"/>
  <c r="H184"/>
  <c r="H219"/>
  <c r="J228"/>
  <c r="I419"/>
  <c r="G237"/>
  <c r="I237"/>
  <c r="E211"/>
  <c r="F211"/>
  <c r="E187"/>
  <c r="G187"/>
  <c r="H187"/>
  <c r="E165"/>
  <c r="E325"/>
  <c r="E442"/>
  <c r="H237"/>
  <c r="E237"/>
  <c r="I187"/>
  <c r="M156" i="1"/>
  <c r="J26" i="15"/>
  <c r="O21" i="1" s="1"/>
  <c r="I260" i="15"/>
  <c r="N104" i="1" s="1"/>
  <c r="G87" i="15"/>
  <c r="G86" s="1"/>
  <c r="L38" i="1" s="1"/>
  <c r="H269" i="15"/>
  <c r="H268"/>
  <c r="M107" i="1" s="1"/>
  <c r="J435" i="15"/>
  <c r="H428"/>
  <c r="H423"/>
  <c r="H403"/>
  <c r="H296"/>
  <c r="J463"/>
  <c r="J462" s="1"/>
  <c r="O164" i="1" s="1"/>
  <c r="I443" i="15"/>
  <c r="J443"/>
  <c r="G403"/>
  <c r="G400" s="1"/>
  <c r="L148" i="1" s="1"/>
  <c r="G84" i="15"/>
  <c r="G83" s="1"/>
  <c r="L37" i="1" s="1"/>
  <c r="E337" i="15"/>
  <c r="E463"/>
  <c r="H271"/>
  <c r="H350"/>
  <c r="J79"/>
  <c r="J183"/>
  <c r="J219"/>
  <c r="H104"/>
  <c r="H419"/>
  <c r="J469"/>
  <c r="E219"/>
  <c r="J340"/>
  <c r="G397"/>
  <c r="G473"/>
  <c r="G470" s="1"/>
  <c r="L167" i="1" s="1"/>
  <c r="F397" i="15"/>
  <c r="M15" i="1"/>
  <c r="N117"/>
  <c r="N156"/>
  <c r="O33"/>
  <c r="E314" i="15"/>
  <c r="E397"/>
  <c r="I405"/>
  <c r="J371"/>
  <c r="I48"/>
  <c r="N26" i="1" s="1"/>
  <c r="E14" i="15"/>
  <c r="H272"/>
  <c r="F371"/>
  <c r="E108"/>
  <c r="J66"/>
  <c r="O32" i="1" s="1"/>
  <c r="G371" i="15"/>
  <c r="E371"/>
  <c r="M52" i="1"/>
  <c r="O51"/>
  <c r="G62" i="15"/>
  <c r="G61" s="1"/>
  <c r="L30" i="1" s="1"/>
  <c r="G206" i="15"/>
  <c r="G205" s="1"/>
  <c r="L84" i="1" s="1"/>
  <c r="H90" i="15"/>
  <c r="H164"/>
  <c r="H163" s="1"/>
  <c r="M72" i="1" s="1"/>
  <c r="G229" i="15"/>
  <c r="G24"/>
  <c r="G23" s="1"/>
  <c r="L20" i="1" s="1"/>
  <c r="G266" i="15"/>
  <c r="G265"/>
  <c r="L106" i="1" s="1"/>
  <c r="G220" i="15"/>
  <c r="G217" s="1"/>
  <c r="L89" i="1" s="1"/>
  <c r="G32" i="15"/>
  <c r="G391"/>
  <c r="G52"/>
  <c r="E32"/>
  <c r="E332"/>
  <c r="E348"/>
  <c r="E363"/>
  <c r="E373"/>
  <c r="E377"/>
  <c r="E415"/>
  <c r="H266"/>
  <c r="H265" s="1"/>
  <c r="M106" i="1" s="1"/>
  <c r="H463" i="15"/>
  <c r="H462" s="1"/>
  <c r="M164" i="1" s="1"/>
  <c r="J468" i="15"/>
  <c r="J471"/>
  <c r="H348"/>
  <c r="H34"/>
  <c r="J348"/>
  <c r="H383"/>
  <c r="H382" s="1"/>
  <c r="M145" i="1" s="1"/>
  <c r="H343" i="15"/>
  <c r="J295"/>
  <c r="G101"/>
  <c r="G159"/>
  <c r="G155" s="1"/>
  <c r="L70" i="1" s="1"/>
  <c r="H67" i="15"/>
  <c r="H156"/>
  <c r="G47"/>
  <c r="G46" s="1"/>
  <c r="L25" i="1" s="1"/>
  <c r="G261" i="15"/>
  <c r="G260"/>
  <c r="L104" i="1" s="1"/>
  <c r="G332" i="15"/>
  <c r="G331" s="1"/>
  <c r="L128" i="1" s="1"/>
  <c r="E78" i="15"/>
  <c r="E142"/>
  <c r="E150"/>
  <c r="E229"/>
  <c r="E438"/>
  <c r="E468"/>
  <c r="H468"/>
  <c r="H467" s="1"/>
  <c r="M166" i="1" s="1"/>
  <c r="H471" i="15"/>
  <c r="H470" s="1"/>
  <c r="M167" i="1" s="1"/>
  <c r="H366" i="15"/>
  <c r="H365" s="1"/>
  <c r="M138" i="1" s="1"/>
  <c r="H337" i="15"/>
  <c r="J32"/>
  <c r="J31" s="1"/>
  <c r="O22" i="1" s="1"/>
  <c r="H170" i="15"/>
  <c r="G142"/>
  <c r="G141" s="1"/>
  <c r="L63" i="1" s="1"/>
  <c r="E261" i="15"/>
  <c r="E296"/>
  <c r="J261"/>
  <c r="J260" s="1"/>
  <c r="O104" i="1" s="1"/>
  <c r="H332" i="15"/>
  <c r="H331"/>
  <c r="M128" i="1" s="1"/>
  <c r="H32" i="15"/>
  <c r="G188"/>
  <c r="J188"/>
  <c r="E188"/>
  <c r="I188"/>
  <c r="J166"/>
  <c r="O73" i="1" s="1"/>
  <c r="J163" i="15"/>
  <c r="O72" i="1" s="1"/>
  <c r="J160" i="15"/>
  <c r="O71" i="1" s="1"/>
  <c r="J473" i="15"/>
  <c r="I191"/>
  <c r="J208"/>
  <c r="G389"/>
  <c r="J331"/>
  <c r="O128" i="1" s="1"/>
  <c r="H95" i="15"/>
  <c r="G341"/>
  <c r="G334" s="1"/>
  <c r="L129" i="1" s="1"/>
  <c r="I93" i="15"/>
  <c r="J146"/>
  <c r="O67" i="1" s="1"/>
  <c r="H464" i="15"/>
  <c r="M165" i="1" s="1"/>
  <c r="J251" i="15"/>
  <c r="O97" i="1" s="1"/>
  <c r="O98" s="1"/>
  <c r="J75" i="15"/>
  <c r="O35" i="1" s="1"/>
  <c r="J149" i="15"/>
  <c r="O68" i="1" s="1"/>
  <c r="J80" i="15"/>
  <c r="O36" i="1" s="1"/>
  <c r="G77" i="15"/>
  <c r="G79"/>
  <c r="O46" i="1"/>
  <c r="I143" i="15"/>
  <c r="O116" i="1"/>
  <c r="E177" i="15"/>
  <c r="E210"/>
  <c r="E234"/>
  <c r="G55"/>
  <c r="I395"/>
  <c r="F420"/>
  <c r="G124"/>
  <c r="G122" s="1"/>
  <c r="H380"/>
  <c r="H378" s="1"/>
  <c r="M144" i="1" s="1"/>
  <c r="H302" i="15"/>
  <c r="M123" i="1" s="1"/>
  <c r="I63" i="15"/>
  <c r="N31" i="1" s="1"/>
  <c r="E102" i="15"/>
  <c r="F77"/>
  <c r="E426" i="16"/>
  <c r="K108" i="2"/>
  <c r="K107" s="1"/>
  <c r="L155" i="1"/>
  <c r="N68"/>
  <c r="M106" i="2"/>
  <c r="N155" i="1"/>
  <c r="N157" s="1"/>
  <c r="N94" i="2"/>
  <c r="N93" s="1"/>
  <c r="M118"/>
  <c r="G279" i="15"/>
  <c r="H90" i="2"/>
  <c r="H31" i="15"/>
  <c r="M22" i="1" s="1"/>
  <c r="J265" i="15"/>
  <c r="O106" i="1" s="1"/>
  <c r="L96"/>
  <c r="N15"/>
  <c r="K13" i="2"/>
  <c r="H426" i="16"/>
  <c r="K118" i="2"/>
  <c r="K117" s="1"/>
  <c r="K99"/>
  <c r="K17"/>
  <c r="K16" s="1"/>
  <c r="L46" i="1"/>
  <c r="M98" i="2"/>
  <c r="L108"/>
  <c r="L107" s="1"/>
  <c r="M97" i="1"/>
  <c r="M81" i="2"/>
  <c r="L95"/>
  <c r="F396" i="16"/>
  <c r="L92" i="2"/>
  <c r="L90" s="1"/>
  <c r="H69"/>
  <c r="J39" i="15"/>
  <c r="O24" i="1" s="1"/>
  <c r="H51" i="16"/>
  <c r="N19" i="2" s="1"/>
  <c r="K52"/>
  <c r="L15" i="1"/>
  <c r="L16" s="1"/>
  <c r="G19" i="15"/>
  <c r="M32" i="2"/>
  <c r="N17"/>
  <c r="N16" s="1"/>
  <c r="H46" i="16"/>
  <c r="N106" i="2"/>
  <c r="N30"/>
  <c r="N27" s="1"/>
  <c r="H97"/>
  <c r="H20"/>
  <c r="K114"/>
  <c r="E396" i="16"/>
  <c r="L119" i="2"/>
  <c r="L117" s="1"/>
  <c r="J48" i="15"/>
  <c r="O26" i="1" s="1"/>
  <c r="H353" i="16"/>
  <c r="F155"/>
  <c r="G217"/>
  <c r="E127"/>
  <c r="E174"/>
  <c r="D234"/>
  <c r="C234"/>
  <c r="H280"/>
  <c r="H232" i="15"/>
  <c r="E232"/>
  <c r="G233"/>
  <c r="I390"/>
  <c r="J233"/>
  <c r="E244"/>
  <c r="F233"/>
  <c r="F232"/>
  <c r="H371"/>
  <c r="H155" i="16"/>
  <c r="H145" s="1"/>
  <c r="E217"/>
  <c r="H127"/>
  <c r="H174"/>
  <c r="E220"/>
  <c r="E280"/>
  <c r="E277" s="1"/>
  <c r="K63" i="2" s="1"/>
  <c r="H390" i="15"/>
  <c r="I244"/>
  <c r="L51" i="1"/>
  <c r="G119" i="15"/>
  <c r="N64" i="1"/>
  <c r="M93" i="2"/>
  <c r="G86" i="1" l="1"/>
  <c r="H43"/>
  <c r="I279" i="15"/>
  <c r="N116" i="1"/>
  <c r="G118"/>
  <c r="H285" i="15"/>
  <c r="H284" s="1"/>
  <c r="M118" i="1" s="1"/>
  <c r="G129"/>
  <c r="G131" s="1"/>
  <c r="H335" i="15"/>
  <c r="F85" i="16"/>
  <c r="F84" s="1"/>
  <c r="L25" i="2" s="1"/>
  <c r="F25"/>
  <c r="F32"/>
  <c r="F27" s="1"/>
  <c r="F106" i="16"/>
  <c r="F105" s="1"/>
  <c r="L32" i="2" s="1"/>
  <c r="L64" i="1"/>
  <c r="G145" i="16"/>
  <c r="M44" i="2" s="1"/>
  <c r="G118" i="16"/>
  <c r="M41" i="2" s="1"/>
  <c r="J23" i="15"/>
  <c r="O20" i="1" s="1"/>
  <c r="H77" i="16"/>
  <c r="N24" i="2" s="1"/>
  <c r="H86" i="16"/>
  <c r="N26" i="2" s="1"/>
  <c r="H235" i="16"/>
  <c r="N54" i="2" s="1"/>
  <c r="F12" i="16"/>
  <c r="L12" i="2" s="1"/>
  <c r="F21"/>
  <c r="F325" i="16"/>
  <c r="L70" i="2" s="1"/>
  <c r="G96" i="1"/>
  <c r="G98" s="1"/>
  <c r="H250" i="15"/>
  <c r="H249" s="1"/>
  <c r="M96" i="1" s="1"/>
  <c r="H387" i="15"/>
  <c r="G147" i="1"/>
  <c r="G148"/>
  <c r="H401" i="15"/>
  <c r="G151" i="1"/>
  <c r="H431" i="15"/>
  <c r="H254"/>
  <c r="I400"/>
  <c r="N148" i="1" s="1"/>
  <c r="G93" i="2"/>
  <c r="G20" i="1"/>
  <c r="G22"/>
  <c r="G32"/>
  <c r="G34"/>
  <c r="G120"/>
  <c r="G123"/>
  <c r="G137"/>
  <c r="G149"/>
  <c r="F22" i="2"/>
  <c r="F45"/>
  <c r="F50"/>
  <c r="F54"/>
  <c r="F58"/>
  <c r="G69" i="1"/>
  <c r="H153" i="15"/>
  <c r="H152" s="1"/>
  <c r="M69" i="1" s="1"/>
  <c r="H195" i="15"/>
  <c r="H194" s="1"/>
  <c r="M77" i="1" s="1"/>
  <c r="G77"/>
  <c r="H218" i="15"/>
  <c r="G89" i="1"/>
  <c r="G150"/>
  <c r="H411" i="15"/>
  <c r="F146" i="16"/>
  <c r="F44" i="2"/>
  <c r="F252" i="16"/>
  <c r="F56" i="2"/>
  <c r="F55" s="1"/>
  <c r="H425" i="15"/>
  <c r="M151" i="1" s="1"/>
  <c r="J96" i="15"/>
  <c r="O41" i="1" s="1"/>
  <c r="H64" i="2"/>
  <c r="I75" i="15"/>
  <c r="N35" i="1" s="1"/>
  <c r="H352" i="16"/>
  <c r="N75" i="2" s="1"/>
  <c r="G140" i="1"/>
  <c r="F15" i="2"/>
  <c r="F41"/>
  <c r="F40" s="1"/>
  <c r="F42"/>
  <c r="F46"/>
  <c r="F61"/>
  <c r="H76" i="15"/>
  <c r="G35" i="1"/>
  <c r="G36"/>
  <c r="H81" i="15"/>
  <c r="H80" s="1"/>
  <c r="M36" i="1" s="1"/>
  <c r="G38"/>
  <c r="H87" i="15"/>
  <c r="H86" s="1"/>
  <c r="M38" i="1" s="1"/>
  <c r="G50"/>
  <c r="G53" s="1"/>
  <c r="H121" i="15"/>
  <c r="H120" s="1"/>
  <c r="G71" i="1"/>
  <c r="H161" i="15"/>
  <c r="H160" s="1"/>
  <c r="M71" i="1" s="1"/>
  <c r="H225" i="15"/>
  <c r="G90" i="1"/>
  <c r="F50" i="16"/>
  <c r="F49" s="1"/>
  <c r="L18" i="2" s="1"/>
  <c r="F18"/>
  <c r="F16" s="1"/>
  <c r="F145" i="16"/>
  <c r="L44" i="2" s="1"/>
  <c r="M98" i="1"/>
  <c r="G75" i="15"/>
  <c r="L35" i="1" s="1"/>
  <c r="J400" i="15"/>
  <c r="O148" i="1" s="1"/>
  <c r="H92"/>
  <c r="G69" i="2"/>
  <c r="F360" i="16"/>
  <c r="L76" i="2" s="1"/>
  <c r="F256" i="16"/>
  <c r="E21" i="2"/>
  <c r="G24" i="1"/>
  <c r="G33"/>
  <c r="F100" i="2"/>
  <c r="G26" i="15"/>
  <c r="L21" i="1" s="1"/>
  <c r="H190" i="15"/>
  <c r="F108" i="1"/>
  <c r="J425" i="15"/>
  <c r="O151" i="1" s="1"/>
  <c r="H407" i="15"/>
  <c r="H406" s="1"/>
  <c r="M149" i="1" s="1"/>
  <c r="F144"/>
  <c r="H363" i="15"/>
  <c r="H362" s="1"/>
  <c r="M137" i="1" s="1"/>
  <c r="H336" i="15"/>
  <c r="F437" i="16"/>
  <c r="F435" s="1"/>
  <c r="F411"/>
  <c r="F410" s="1"/>
  <c r="L98" i="2" s="1"/>
  <c r="F407" i="16"/>
  <c r="F406" s="1"/>
  <c r="L96" i="2" s="1"/>
  <c r="F403" i="16"/>
  <c r="F402" s="1"/>
  <c r="L94" i="2" s="1"/>
  <c r="F131" i="16"/>
  <c r="F129"/>
  <c r="F126"/>
  <c r="F123"/>
  <c r="F118" s="1"/>
  <c r="L41" i="2" s="1"/>
  <c r="F227" i="16"/>
  <c r="F225" s="1"/>
  <c r="L52" i="2" s="1"/>
  <c r="F211" i="16"/>
  <c r="F168"/>
  <c r="F166"/>
  <c r="F282"/>
  <c r="F276"/>
  <c r="F275" s="1"/>
  <c r="L62" i="2" s="1"/>
  <c r="E60"/>
  <c r="E76"/>
  <c r="F53" i="16"/>
  <c r="F51" s="1"/>
  <c r="L19" i="2" s="1"/>
  <c r="F82" i="16"/>
  <c r="H295" i="15"/>
  <c r="H294" s="1"/>
  <c r="M120" i="1" s="1"/>
  <c r="H292" i="15"/>
  <c r="D141" i="16"/>
  <c r="D252"/>
  <c r="E299"/>
  <c r="E368"/>
  <c r="H64" i="1"/>
  <c r="G175" i="15"/>
  <c r="G174" s="1"/>
  <c r="L75" i="1" s="1"/>
  <c r="H229" i="15"/>
  <c r="H30"/>
  <c r="H28"/>
  <c r="H26" s="1"/>
  <c r="M21" i="1" s="1"/>
  <c r="H25" i="15"/>
  <c r="H23" s="1"/>
  <c r="M20" i="1" s="1"/>
  <c r="H144"/>
  <c r="H373" i="15"/>
  <c r="H372" s="1"/>
  <c r="M141" i="1" s="1"/>
  <c r="E107" i="2"/>
  <c r="F415" i="16"/>
  <c r="F133"/>
  <c r="F232"/>
  <c r="E47" i="2"/>
  <c r="H176" i="16"/>
  <c r="N46" i="2" s="1"/>
  <c r="E15"/>
  <c r="E11" s="1"/>
  <c r="E16"/>
  <c r="E26"/>
  <c r="F78" i="16"/>
  <c r="F77" s="1"/>
  <c r="L24" i="2" s="1"/>
  <c r="F61" i="16"/>
  <c r="I460" i="15"/>
  <c r="I459" s="1"/>
  <c r="N163" i="1" s="1"/>
  <c r="F167"/>
  <c r="I147" i="16"/>
  <c r="I150"/>
  <c r="C35"/>
  <c r="H100" i="15"/>
  <c r="H396"/>
  <c r="D171" i="16"/>
  <c r="I175"/>
  <c r="I184"/>
  <c r="C171"/>
  <c r="C184"/>
  <c r="I222"/>
  <c r="E248"/>
  <c r="C248"/>
  <c r="I264"/>
  <c r="I265"/>
  <c r="I266"/>
  <c r="E272"/>
  <c r="C272"/>
  <c r="I317"/>
  <c r="I459"/>
  <c r="C44"/>
  <c r="I93"/>
  <c r="E95"/>
  <c r="E86" s="1"/>
  <c r="K26" i="2" s="1"/>
  <c r="G33" i="33"/>
  <c r="U34" i="17" s="1"/>
  <c r="G121" i="33"/>
  <c r="U166" i="17" s="1"/>
  <c r="J194" i="15"/>
  <c r="O77" i="1" s="1"/>
  <c r="H173" i="15"/>
  <c r="H169" s="1"/>
  <c r="M74" i="1" s="1"/>
  <c r="H97" i="15"/>
  <c r="H416"/>
  <c r="F458" i="16"/>
  <c r="F137"/>
  <c r="F242"/>
  <c r="F235" s="1"/>
  <c r="L54" i="2" s="1"/>
  <c r="F181" i="16"/>
  <c r="F180" s="1"/>
  <c r="L47" i="2" s="1"/>
  <c r="F323" i="16"/>
  <c r="F322" s="1"/>
  <c r="L68" i="2" s="1"/>
  <c r="F297" i="16"/>
  <c r="F295"/>
  <c r="E69" i="2"/>
  <c r="F381" i="16"/>
  <c r="F372"/>
  <c r="F370" s="1"/>
  <c r="L78" i="2" s="1"/>
  <c r="E24"/>
  <c r="E20" s="1"/>
  <c r="E34" s="1"/>
  <c r="E22"/>
  <c r="I307" i="15"/>
  <c r="H213"/>
  <c r="F299" i="16"/>
  <c r="G232" i="15"/>
  <c r="H41" i="16"/>
  <c r="N15" i="2" s="1"/>
  <c r="H360" i="16"/>
  <c r="N76" i="2" s="1"/>
  <c r="H379" i="16"/>
  <c r="N80" i="2" s="1"/>
  <c r="E445" i="16"/>
  <c r="E180"/>
  <c r="K47" i="2" s="1"/>
  <c r="E414" i="16"/>
  <c r="K100" i="2" s="1"/>
  <c r="E41" i="16"/>
  <c r="K15" i="2" s="1"/>
  <c r="E164" i="16"/>
  <c r="K45" i="2" s="1"/>
  <c r="G414" i="16"/>
  <c r="M100" i="2" s="1"/>
  <c r="G456" i="16"/>
  <c r="M125" i="2" s="1"/>
  <c r="G410" i="15"/>
  <c r="L150" i="1" s="1"/>
  <c r="G459" i="15"/>
  <c r="L163" i="1" s="1"/>
  <c r="E333" i="16"/>
  <c r="K72" i="2" s="1"/>
  <c r="H140" i="15"/>
  <c r="H139" s="1"/>
  <c r="M62" i="1" s="1"/>
  <c r="H148" i="15"/>
  <c r="H146" s="1"/>
  <c r="M67" i="1" s="1"/>
  <c r="H357" i="15"/>
  <c r="M133" i="1" s="1"/>
  <c r="H450" i="15"/>
  <c r="H449" s="1"/>
  <c r="M155" i="1" s="1"/>
  <c r="H413" i="15"/>
  <c r="H393"/>
  <c r="H385"/>
  <c r="H384" s="1"/>
  <c r="M146" i="1" s="1"/>
  <c r="F247" i="16"/>
  <c r="F206"/>
  <c r="F189"/>
  <c r="F187"/>
  <c r="F186" s="1"/>
  <c r="L48" i="2" s="1"/>
  <c r="E45"/>
  <c r="E43" s="1"/>
  <c r="E82" s="1"/>
  <c r="E55"/>
  <c r="F270" i="16"/>
  <c r="F262"/>
  <c r="F307"/>
  <c r="F303"/>
  <c r="E73" i="2"/>
  <c r="E78"/>
  <c r="F357" i="16"/>
  <c r="F352" s="1"/>
  <c r="L75" i="2" s="1"/>
  <c r="F56" i="16"/>
  <c r="F55" s="1"/>
  <c r="L21" i="2" s="1"/>
  <c r="F119" i="1"/>
  <c r="H281" i="15"/>
  <c r="H280" s="1"/>
  <c r="M116" i="1" s="1"/>
  <c r="F321" i="15"/>
  <c r="F317"/>
  <c r="F312"/>
  <c r="F308"/>
  <c r="F304"/>
  <c r="K321"/>
  <c r="K308"/>
  <c r="D30" i="16"/>
  <c r="D32"/>
  <c r="F40"/>
  <c r="F442"/>
  <c r="F440" s="1"/>
  <c r="L116" i="2" s="1"/>
  <c r="D217" i="16"/>
  <c r="D156"/>
  <c r="F35"/>
  <c r="F23" s="1"/>
  <c r="H101" i="15"/>
  <c r="H422"/>
  <c r="I473"/>
  <c r="I470" s="1"/>
  <c r="N167" i="1" s="1"/>
  <c r="L99" i="2"/>
  <c r="N105"/>
  <c r="N104" s="1"/>
  <c r="N110" s="1"/>
  <c r="H421" i="16"/>
  <c r="N48" i="1"/>
  <c r="I112" i="15"/>
  <c r="J57"/>
  <c r="F401" i="16"/>
  <c r="H445"/>
  <c r="H207" i="15"/>
  <c r="M85" i="1" s="1"/>
  <c r="L98"/>
  <c r="H75" i="15"/>
  <c r="M35" i="1" s="1"/>
  <c r="E93" i="2"/>
  <c r="E101" s="1"/>
  <c r="L106"/>
  <c r="F421" i="16"/>
  <c r="G143" i="15"/>
  <c r="L53" i="1"/>
  <c r="M117" i="2"/>
  <c r="O53" i="1"/>
  <c r="H217" i="15"/>
  <c r="M89" i="1" s="1"/>
  <c r="I342" i="15"/>
  <c r="H91"/>
  <c r="M40" i="1" s="1"/>
  <c r="G386" i="15"/>
  <c r="L147" i="1" s="1"/>
  <c r="H400" i="15"/>
  <c r="M148" i="1" s="1"/>
  <c r="H342" i="15"/>
  <c r="F86" i="16"/>
  <c r="L26" i="2" s="1"/>
  <c r="G117"/>
  <c r="E286" i="16"/>
  <c r="K65" i="2" s="1"/>
  <c r="I43" i="1"/>
  <c r="I54" s="1"/>
  <c r="G406" i="15"/>
  <c r="L149" i="1" s="1"/>
  <c r="J302" i="15"/>
  <c r="O123" i="1" s="1"/>
  <c r="M117"/>
  <c r="H279" i="15"/>
  <c r="H117" i="2"/>
  <c r="H120" s="1"/>
  <c r="H59"/>
  <c r="H74"/>
  <c r="M157" i="1"/>
  <c r="K403" i="15"/>
  <c r="F59" i="2"/>
  <c r="H157" i="1"/>
  <c r="I146" i="15"/>
  <c r="N67" i="1" s="1"/>
  <c r="G16" i="2"/>
  <c r="F20"/>
  <c r="I36" i="15"/>
  <c r="N23" i="1" s="1"/>
  <c r="I69" i="15"/>
  <c r="N33" i="1" s="1"/>
  <c r="F379" i="16"/>
  <c r="L80" i="2" s="1"/>
  <c r="H333" i="16"/>
  <c r="N72" i="2" s="1"/>
  <c r="F414" i="16"/>
  <c r="L100" i="2" s="1"/>
  <c r="E202" i="16"/>
  <c r="K50" i="2" s="1"/>
  <c r="G448" i="16"/>
  <c r="M119" i="2" s="1"/>
  <c r="E227" i="15"/>
  <c r="D457" i="16"/>
  <c r="D136"/>
  <c r="D128"/>
  <c r="D121"/>
  <c r="D214"/>
  <c r="D210"/>
  <c r="D198"/>
  <c r="D279"/>
  <c r="D302"/>
  <c r="D337"/>
  <c r="D67"/>
  <c r="D63"/>
  <c r="F67"/>
  <c r="F59" s="1"/>
  <c r="I133"/>
  <c r="I238"/>
  <c r="I206"/>
  <c r="I185"/>
  <c r="I279"/>
  <c r="I302"/>
  <c r="I337"/>
  <c r="I358"/>
  <c r="I56"/>
  <c r="F167" i="15"/>
  <c r="F147"/>
  <c r="F65"/>
  <c r="F417"/>
  <c r="F412"/>
  <c r="F391"/>
  <c r="F351"/>
  <c r="J288"/>
  <c r="K190"/>
  <c r="K171"/>
  <c r="K210"/>
  <c r="K97"/>
  <c r="K74"/>
  <c r="K27"/>
  <c r="K351"/>
  <c r="G204"/>
  <c r="G203" s="1"/>
  <c r="L83" i="1" s="1"/>
  <c r="G65" i="15"/>
  <c r="G63" s="1"/>
  <c r="L31" i="1" s="1"/>
  <c r="E67" i="2"/>
  <c r="E64" s="1"/>
  <c r="G353" i="16"/>
  <c r="G48"/>
  <c r="G47" s="1"/>
  <c r="M17" i="2" s="1"/>
  <c r="I91" i="16"/>
  <c r="K408" i="15"/>
  <c r="I382" i="16"/>
  <c r="I151"/>
  <c r="I57"/>
  <c r="I16"/>
  <c r="E36"/>
  <c r="G36"/>
  <c r="I36"/>
  <c r="F141"/>
  <c r="F174"/>
  <c r="F164" s="1"/>
  <c r="L45" i="2" s="1"/>
  <c r="E252" i="16"/>
  <c r="E250" s="1"/>
  <c r="K56" i="2" s="1"/>
  <c r="H253" i="16"/>
  <c r="G368"/>
  <c r="G365" s="1"/>
  <c r="M77" i="2" s="1"/>
  <c r="H16" i="16"/>
  <c r="H12" s="1"/>
  <c r="N12" i="2" s="1"/>
  <c r="C141" i="16"/>
  <c r="I174"/>
  <c r="G299"/>
  <c r="C299"/>
  <c r="E314"/>
  <c r="C316"/>
  <c r="G51" i="15"/>
  <c r="G48" s="1"/>
  <c r="L26" i="1" s="1"/>
  <c r="K183" i="15"/>
  <c r="K185"/>
  <c r="I228"/>
  <c r="G235"/>
  <c r="G224" s="1"/>
  <c r="L90" i="1" s="1"/>
  <c r="I364" i="15"/>
  <c r="I362" s="1"/>
  <c r="N137" i="1" s="1"/>
  <c r="F473" i="15"/>
  <c r="F389"/>
  <c r="E389"/>
  <c r="J186"/>
  <c r="J176" s="1"/>
  <c r="O76" i="1" s="1"/>
  <c r="C71" i="16"/>
  <c r="J112" i="15"/>
  <c r="I19"/>
  <c r="G107" i="2"/>
  <c r="G318" i="16"/>
  <c r="M67" i="2" s="1"/>
  <c r="G59" i="16"/>
  <c r="M22" i="2" s="1"/>
  <c r="G64"/>
  <c r="G40"/>
  <c r="H78" i="1"/>
  <c r="H93" s="1"/>
  <c r="H131"/>
  <c r="G43" i="2"/>
  <c r="H186" i="16"/>
  <c r="N48" i="2" s="1"/>
  <c r="H414" i="16"/>
  <c r="L104" i="2"/>
  <c r="E260" i="16"/>
  <c r="K60" i="2" s="1"/>
  <c r="H260" i="16"/>
  <c r="N60" i="2" s="1"/>
  <c r="H269" i="16"/>
  <c r="N61" i="2" s="1"/>
  <c r="F202" i="16"/>
  <c r="L50" i="2" s="1"/>
  <c r="F456" i="16"/>
  <c r="L125" i="2" s="1"/>
  <c r="E379" i="16"/>
  <c r="K80" i="2" s="1"/>
  <c r="F343" i="16"/>
  <c r="L73" i="2" s="1"/>
  <c r="E325" i="16"/>
  <c r="G445"/>
  <c r="G453" i="15"/>
  <c r="K261"/>
  <c r="D133" i="16"/>
  <c r="D238"/>
  <c r="D232"/>
  <c r="D206"/>
  <c r="D185"/>
  <c r="D356"/>
  <c r="D83"/>
  <c r="H56"/>
  <c r="H55" s="1"/>
  <c r="I436"/>
  <c r="I125"/>
  <c r="I216"/>
  <c r="I212"/>
  <c r="I87"/>
  <c r="I60"/>
  <c r="F154" i="15"/>
  <c r="F221"/>
  <c r="F30"/>
  <c r="F408"/>
  <c r="K167"/>
  <c r="K147"/>
  <c r="K414"/>
  <c r="D407" i="16"/>
  <c r="I407"/>
  <c r="E50" i="2"/>
  <c r="E80"/>
  <c r="I289" i="15"/>
  <c r="I246" i="16"/>
  <c r="E142"/>
  <c r="G143"/>
  <c r="D174"/>
  <c r="F181" i="15"/>
  <c r="F184"/>
  <c r="I469"/>
  <c r="I467" s="1"/>
  <c r="N166" i="1" s="1"/>
  <c r="H186" i="15"/>
  <c r="L157" i="1"/>
  <c r="J467" i="15"/>
  <c r="O166" i="1" s="1"/>
  <c r="G31" i="15"/>
  <c r="L22" i="1" s="1"/>
  <c r="J217" i="15"/>
  <c r="O89" i="1" s="1"/>
  <c r="J406" i="15"/>
  <c r="O149" i="1" s="1"/>
  <c r="I294" i="15"/>
  <c r="N120" i="1" s="1"/>
  <c r="G107" i="15"/>
  <c r="G146"/>
  <c r="L67" i="1" s="1"/>
  <c r="F43"/>
  <c r="G104" i="2"/>
  <c r="F97"/>
  <c r="F101" s="1"/>
  <c r="M16"/>
  <c r="G27"/>
  <c r="F43"/>
  <c r="G12" i="16"/>
  <c r="M12" i="2" s="1"/>
  <c r="I23" i="15"/>
  <c r="N20" i="1" s="1"/>
  <c r="G379" i="16"/>
  <c r="M80" i="2" s="1"/>
  <c r="G300" i="16"/>
  <c r="M66" i="2" s="1"/>
  <c r="G360" i="16"/>
  <c r="M76" i="2" s="1"/>
  <c r="F11"/>
  <c r="F113"/>
  <c r="F120" s="1"/>
  <c r="G343" i="16"/>
  <c r="M73" i="2" s="1"/>
  <c r="G260" i="16"/>
  <c r="H180"/>
  <c r="N47" i="2" s="1"/>
  <c r="H286" i="16"/>
  <c r="N65" i="2" s="1"/>
  <c r="H118" i="16"/>
  <c r="N41" i="2" s="1"/>
  <c r="E406" i="16"/>
  <c r="F286"/>
  <c r="F269"/>
  <c r="L61" i="2" s="1"/>
  <c r="H440" i="16"/>
  <c r="N116" i="2" s="1"/>
  <c r="E440" i="16"/>
  <c r="K116" i="2" s="1"/>
  <c r="K113" s="1"/>
  <c r="K120" s="1"/>
  <c r="F261" i="15"/>
  <c r="F460"/>
  <c r="D436" i="16"/>
  <c r="D125"/>
  <c r="D216"/>
  <c r="D212"/>
  <c r="D181"/>
  <c r="D276"/>
  <c r="D275" s="1"/>
  <c r="J62" i="2" s="1"/>
  <c r="D335" i="16"/>
  <c r="D367"/>
  <c r="D65"/>
  <c r="D56"/>
  <c r="I236"/>
  <c r="I188"/>
  <c r="I276"/>
  <c r="I275" s="1"/>
  <c r="O62" i="2" s="1"/>
  <c r="Q62" s="1"/>
  <c r="I335" i="16"/>
  <c r="I356"/>
  <c r="I67"/>
  <c r="I63"/>
  <c r="F150" i="15"/>
  <c r="F227"/>
  <c r="F97"/>
  <c r="F74"/>
  <c r="F414"/>
  <c r="K179"/>
  <c r="K154"/>
  <c r="K85"/>
  <c r="K24"/>
  <c r="K427"/>
  <c r="K416"/>
  <c r="K391"/>
  <c r="K353"/>
  <c r="G242"/>
  <c r="G102"/>
  <c r="G96" s="1"/>
  <c r="G89"/>
  <c r="G88" s="1"/>
  <c r="L39" i="1" s="1"/>
  <c r="G73" i="15"/>
  <c r="G72" s="1"/>
  <c r="L34" i="1" s="1"/>
  <c r="I288" i="15"/>
  <c r="E75" i="2"/>
  <c r="E74" s="1"/>
  <c r="F120" i="1"/>
  <c r="F125" s="1"/>
  <c r="F309" i="15"/>
  <c r="K322"/>
  <c r="K318"/>
  <c r="K313"/>
  <c r="K309"/>
  <c r="D152" i="16"/>
  <c r="D148"/>
  <c r="C218"/>
  <c r="K314" i="15"/>
  <c r="C156" i="16"/>
  <c r="G127"/>
  <c r="F142"/>
  <c r="F253"/>
  <c r="F250" s="1"/>
  <c r="L56" i="2" s="1"/>
  <c r="H252" i="16"/>
  <c r="H250" s="1"/>
  <c r="C33"/>
  <c r="E35"/>
  <c r="D107"/>
  <c r="G201"/>
  <c r="D221"/>
  <c r="G220"/>
  <c r="I252"/>
  <c r="I253"/>
  <c r="D299"/>
  <c r="I219" i="15"/>
  <c r="I217" s="1"/>
  <c r="N89" i="1" s="1"/>
  <c r="I243" i="15"/>
  <c r="I241" s="1"/>
  <c r="N91" i="1" s="1"/>
  <c r="F253" i="15"/>
  <c r="I314"/>
  <c r="I302" s="1"/>
  <c r="N123" i="1" s="1"/>
  <c r="F364" i="15"/>
  <c r="G223" i="16"/>
  <c r="I389" i="15"/>
  <c r="K232"/>
  <c r="I186"/>
  <c r="N130" i="1"/>
  <c r="L42"/>
  <c r="M130"/>
  <c r="K41" i="2"/>
  <c r="N91"/>
  <c r="N90" s="1"/>
  <c r="H396" i="16"/>
  <c r="K105" i="2"/>
  <c r="E421" i="16"/>
  <c r="E431" s="1"/>
  <c r="E137" i="2" s="1"/>
  <c r="H214" i="15"/>
  <c r="H101" i="2"/>
  <c r="M83" i="1"/>
  <c r="M86" s="1"/>
  <c r="L82"/>
  <c r="J279" i="15"/>
  <c r="H401" i="16"/>
  <c r="H43" i="2"/>
  <c r="H125" i="1"/>
  <c r="H27"/>
  <c r="F431" i="16"/>
  <c r="F137" i="2" s="1"/>
  <c r="H164" i="16"/>
  <c r="N45" i="2" s="1"/>
  <c r="E409" i="16"/>
  <c r="G401"/>
  <c r="I334" i="15"/>
  <c r="N129" i="1" s="1"/>
  <c r="H19" i="15"/>
  <c r="H23" i="16"/>
  <c r="N14" i="2" s="1"/>
  <c r="N11" s="1"/>
  <c r="N44"/>
  <c r="H112" i="15"/>
  <c r="M47" i="1"/>
  <c r="M124"/>
  <c r="K28" i="2"/>
  <c r="K27" s="1"/>
  <c r="E96" i="16"/>
  <c r="J470" i="15"/>
  <c r="O167" i="1" s="1"/>
  <c r="I254" i="15"/>
  <c r="H54" i="1"/>
  <c r="H431" i="16"/>
  <c r="H137" i="2" s="1"/>
  <c r="G254" i="15"/>
  <c r="J254"/>
  <c r="J207"/>
  <c r="O85" i="1" s="1"/>
  <c r="H155" i="15"/>
  <c r="M70" i="1" s="1"/>
  <c r="J294" i="15"/>
  <c r="L86" i="1"/>
  <c r="K97" i="2"/>
  <c r="H224" i="15"/>
  <c r="M90" i="1" s="1"/>
  <c r="O27"/>
  <c r="J224" i="15"/>
  <c r="N16" i="1"/>
  <c r="L110" i="2"/>
  <c r="E59" i="16"/>
  <c r="N117" i="2"/>
  <c r="E235" i="16"/>
  <c r="K54" i="2" s="1"/>
  <c r="E46" i="16"/>
  <c r="M70" i="2"/>
  <c r="G324" i="16"/>
  <c r="M99" i="2"/>
  <c r="G409" i="16"/>
  <c r="L28" i="2"/>
  <c r="L17"/>
  <c r="L16" s="1"/>
  <c r="F46" i="16"/>
  <c r="K70" i="2"/>
  <c r="G302" i="15"/>
  <c r="L123" i="1" s="1"/>
  <c r="G77" i="16"/>
  <c r="M24" i="2" s="1"/>
  <c r="F34"/>
  <c r="I83" i="15"/>
  <c r="N37" i="1" s="1"/>
  <c r="G191" i="16"/>
  <c r="M49" i="2" s="1"/>
  <c r="H343" i="16"/>
  <c r="N73" i="2" s="1"/>
  <c r="H318" i="16"/>
  <c r="N67" i="2" s="1"/>
  <c r="I406" i="15"/>
  <c r="N149" i="1" s="1"/>
  <c r="I270" i="15"/>
  <c r="N108" i="1" s="1"/>
  <c r="G113" i="2"/>
  <c r="G120" s="1"/>
  <c r="G20"/>
  <c r="H124" i="16"/>
  <c r="M30" i="2"/>
  <c r="F152" i="1"/>
  <c r="H277" i="16"/>
  <c r="L93" i="2"/>
  <c r="J342" i="15"/>
  <c r="H270"/>
  <c r="M108" i="1" s="1"/>
  <c r="H110" i="2"/>
  <c r="I131" i="1"/>
  <c r="I159" s="1"/>
  <c r="J241" i="15"/>
  <c r="O91" i="1" s="1"/>
  <c r="I92"/>
  <c r="I152"/>
  <c r="G39" i="15"/>
  <c r="F131" i="1"/>
  <c r="G101" i="2"/>
  <c r="E59"/>
  <c r="E110"/>
  <c r="G269" i="16"/>
  <c r="M61" i="2" s="1"/>
  <c r="G225" i="16"/>
  <c r="M52" i="2" s="1"/>
  <c r="F260" i="16"/>
  <c r="F277"/>
  <c r="L63" i="2" s="1"/>
  <c r="E51" i="16"/>
  <c r="K19" i="2" s="1"/>
  <c r="H370" i="16"/>
  <c r="N78" i="2" s="1"/>
  <c r="H16"/>
  <c r="H34" s="1"/>
  <c r="G11"/>
  <c r="M113"/>
  <c r="I31" i="15"/>
  <c r="N22" i="1" s="1"/>
  <c r="E269" i="16"/>
  <c r="K61" i="2" s="1"/>
  <c r="K59" s="1"/>
  <c r="H300" i="16"/>
  <c r="N66" i="2" s="1"/>
  <c r="J334" i="15"/>
  <c r="O129" i="1" s="1"/>
  <c r="G342" i="15"/>
  <c r="J362"/>
  <c r="O137" i="1" s="1"/>
  <c r="I80" i="15"/>
  <c r="N36" i="1" s="1"/>
  <c r="G127" i="15"/>
  <c r="H96" i="16"/>
  <c r="G434"/>
  <c r="H66" i="15"/>
  <c r="M32" i="1" s="1"/>
  <c r="J83" i="15"/>
  <c r="O37" i="1" s="1"/>
  <c r="J72" i="15"/>
  <c r="O34" i="1" s="1"/>
  <c r="H107" i="15"/>
  <c r="M42" i="1" s="1"/>
  <c r="I155" i="15"/>
  <c r="N70" i="1" s="1"/>
  <c r="J119" i="15"/>
  <c r="J136"/>
  <c r="G86" i="16"/>
  <c r="M26" i="2" s="1"/>
  <c r="I152" i="15"/>
  <c r="N69" i="1" s="1"/>
  <c r="G286" i="16"/>
  <c r="G333"/>
  <c r="M72" i="2" s="1"/>
  <c r="G202" i="16"/>
  <c r="M50" i="2" s="1"/>
  <c r="H435" i="16"/>
  <c r="E456"/>
  <c r="K125" i="2" s="1"/>
  <c r="E186" i="16"/>
  <c r="K48" i="2" s="1"/>
  <c r="E256" i="16"/>
  <c r="K58" i="2" s="1"/>
  <c r="K55" s="1"/>
  <c r="I163" i="15"/>
  <c r="N72" i="1" s="1"/>
  <c r="Q81" i="2"/>
  <c r="Q23"/>
  <c r="Q95"/>
  <c r="I62" i="16"/>
  <c r="K345" i="15"/>
  <c r="R15" i="1"/>
  <c r="Q18" i="2"/>
  <c r="F158" i="15"/>
  <c r="F223"/>
  <c r="F64"/>
  <c r="F49"/>
  <c r="K158"/>
  <c r="K227"/>
  <c r="K89"/>
  <c r="K42"/>
  <c r="K424"/>
  <c r="K413"/>
  <c r="K393"/>
  <c r="F60" i="1"/>
  <c r="F64" s="1"/>
  <c r="F75"/>
  <c r="F78" s="1"/>
  <c r="J393" i="15"/>
  <c r="J386" s="1"/>
  <c r="O147" i="1" s="1"/>
  <c r="F305" i="15"/>
  <c r="K305"/>
  <c r="K326"/>
  <c r="I90" i="16"/>
  <c r="K52" i="15"/>
  <c r="F213"/>
  <c r="C155" i="16"/>
  <c r="D218"/>
  <c r="I94"/>
  <c r="K415" i="15"/>
  <c r="K411"/>
  <c r="K347"/>
  <c r="K100"/>
  <c r="C143" i="16"/>
  <c r="E179"/>
  <c r="E176" s="1"/>
  <c r="K46" i="2" s="1"/>
  <c r="H220" i="16"/>
  <c r="G253"/>
  <c r="G250" s="1"/>
  <c r="F368"/>
  <c r="F365" s="1"/>
  <c r="H368"/>
  <c r="H365" s="1"/>
  <c r="N77" i="2" s="1"/>
  <c r="N74" s="1"/>
  <c r="C16" i="16"/>
  <c r="I179"/>
  <c r="D220"/>
  <c r="F220"/>
  <c r="F207" s="1"/>
  <c r="L51" i="2" s="1"/>
  <c r="G234" i="16"/>
  <c r="D253"/>
  <c r="D368"/>
  <c r="D16"/>
  <c r="D12" s="1"/>
  <c r="J12" i="2" s="1"/>
  <c r="I109" i="15"/>
  <c r="I107" s="1"/>
  <c r="N42" i="1" s="1"/>
  <c r="F157" i="15"/>
  <c r="I230"/>
  <c r="I418"/>
  <c r="I410" s="1"/>
  <c r="N150" i="1" s="1"/>
  <c r="K159" i="15"/>
  <c r="D110" i="16"/>
  <c r="D108" s="1"/>
  <c r="J33" i="2" s="1"/>
  <c r="F223" i="16"/>
  <c r="H223"/>
  <c r="I223"/>
  <c r="H398" i="15"/>
  <c r="H386" s="1"/>
  <c r="M147" i="1" s="1"/>
  <c r="I140" i="16"/>
  <c r="H188" i="15"/>
  <c r="E365" i="16"/>
  <c r="K77" i="2" s="1"/>
  <c r="F16" i="15"/>
  <c r="F15" s="1"/>
  <c r="K14" i="1" s="1"/>
  <c r="I411" i="16"/>
  <c r="I410" s="1"/>
  <c r="O98" i="2" s="1"/>
  <c r="Q98" s="1"/>
  <c r="I123" i="16"/>
  <c r="I232"/>
  <c r="I211"/>
  <c r="I190"/>
  <c r="I258"/>
  <c r="I284"/>
  <c r="I267"/>
  <c r="I310"/>
  <c r="I288"/>
  <c r="I349"/>
  <c r="I384"/>
  <c r="Q79" i="2"/>
  <c r="I354" i="16"/>
  <c r="I22"/>
  <c r="I21" s="1"/>
  <c r="O13" i="2" s="1"/>
  <c r="I80" i="16"/>
  <c r="F178" i="15"/>
  <c r="F172"/>
  <c r="F153"/>
  <c r="F234"/>
  <c r="F108"/>
  <c r="F92"/>
  <c r="F78"/>
  <c r="F56"/>
  <c r="F44"/>
  <c r="F29"/>
  <c r="F431"/>
  <c r="F407"/>
  <c r="F293"/>
  <c r="K195"/>
  <c r="K178"/>
  <c r="K172"/>
  <c r="K161"/>
  <c r="K153"/>
  <c r="K223"/>
  <c r="K218"/>
  <c r="K102"/>
  <c r="K84"/>
  <c r="K76"/>
  <c r="K68"/>
  <c r="K49"/>
  <c r="K38"/>
  <c r="K28"/>
  <c r="K444"/>
  <c r="K434"/>
  <c r="K430"/>
  <c r="K387"/>
  <c r="K363"/>
  <c r="K348"/>
  <c r="I408" i="16"/>
  <c r="G272" i="15"/>
  <c r="G270" s="1"/>
  <c r="L108" i="1" s="1"/>
  <c r="H338" i="15"/>
  <c r="H334" s="1"/>
  <c r="M129" i="1" s="1"/>
  <c r="H289" i="15"/>
  <c r="F323"/>
  <c r="F319"/>
  <c r="F315"/>
  <c r="F310"/>
  <c r="K323"/>
  <c r="K319"/>
  <c r="K315"/>
  <c r="K310"/>
  <c r="I138" i="16"/>
  <c r="I146"/>
  <c r="I178"/>
  <c r="I149"/>
  <c r="D102"/>
  <c r="D101" s="1"/>
  <c r="J30" i="2" s="1"/>
  <c r="D154" i="16"/>
  <c r="D150"/>
  <c r="D146"/>
  <c r="I155"/>
  <c r="E218"/>
  <c r="E207" s="1"/>
  <c r="K51" i="2" s="1"/>
  <c r="I316" i="16"/>
  <c r="I217"/>
  <c r="I201"/>
  <c r="I79"/>
  <c r="I58"/>
  <c r="I33"/>
  <c r="K335" i="15"/>
  <c r="K238"/>
  <c r="K157"/>
  <c r="K101"/>
  <c r="D33" i="16"/>
  <c r="G33"/>
  <c r="G35"/>
  <c r="F143"/>
  <c r="F124" s="1"/>
  <c r="E143"/>
  <c r="G141"/>
  <c r="G179"/>
  <c r="G176" s="1"/>
  <c r="M46" i="2" s="1"/>
  <c r="F201" i="16"/>
  <c r="F191" s="1"/>
  <c r="L49" i="2" s="1"/>
  <c r="C220" i="16"/>
  <c r="E234"/>
  <c r="E228" s="1"/>
  <c r="K53" i="2" s="1"/>
  <c r="C314" i="16"/>
  <c r="F314"/>
  <c r="F300" s="1"/>
  <c r="E332"/>
  <c r="E328" s="1"/>
  <c r="K71" i="2" s="1"/>
  <c r="H332" i="16"/>
  <c r="H328" s="1"/>
  <c r="C368"/>
  <c r="E376"/>
  <c r="E370" s="1"/>
  <c r="K78" i="2" s="1"/>
  <c r="G374" i="16"/>
  <c r="E16"/>
  <c r="E12" s="1"/>
  <c r="I181" i="15"/>
  <c r="G110" i="16"/>
  <c r="G108" s="1"/>
  <c r="C36"/>
  <c r="E141"/>
  <c r="E124" s="1"/>
  <c r="K42" i="2" s="1"/>
  <c r="K40" s="1"/>
  <c r="G142" i="16"/>
  <c r="G124" s="1"/>
  <c r="I142"/>
  <c r="D311"/>
  <c r="D312"/>
  <c r="I314"/>
  <c r="D376"/>
  <c r="F55" i="15"/>
  <c r="I98"/>
  <c r="I96" s="1"/>
  <c r="K138"/>
  <c r="K208"/>
  <c r="K243"/>
  <c r="I388"/>
  <c r="I386" s="1"/>
  <c r="N147" i="1" s="1"/>
  <c r="I248" i="16"/>
  <c r="I272"/>
  <c r="I269" s="1"/>
  <c r="O61" i="2" s="1"/>
  <c r="Q61" s="1"/>
  <c r="I340" i="16"/>
  <c r="I341"/>
  <c r="I342"/>
  <c r="I44"/>
  <c r="I95"/>
  <c r="K469" i="15"/>
  <c r="C223" i="16"/>
  <c r="F192" i="15"/>
  <c r="G193"/>
  <c r="F252"/>
  <c r="F173"/>
  <c r="F148"/>
  <c r="F146" s="1"/>
  <c r="K67" i="1" s="1"/>
  <c r="F238" i="15"/>
  <c r="F440"/>
  <c r="F413"/>
  <c r="F401"/>
  <c r="F348"/>
  <c r="F290"/>
  <c r="J290"/>
  <c r="J286" s="1"/>
  <c r="O119" i="1" s="1"/>
  <c r="K173" i="15"/>
  <c r="K168"/>
  <c r="K148"/>
  <c r="K234"/>
  <c r="K108"/>
  <c r="K107" s="1"/>
  <c r="P42" i="1" s="1"/>
  <c r="K92" i="15"/>
  <c r="K78"/>
  <c r="K70"/>
  <c r="K44"/>
  <c r="K29"/>
  <c r="K431"/>
  <c r="K296"/>
  <c r="D403" i="16"/>
  <c r="D402" s="1"/>
  <c r="I299" i="15"/>
  <c r="I298" s="1"/>
  <c r="N121" i="1" s="1"/>
  <c r="I293" i="15"/>
  <c r="I286" s="1"/>
  <c r="N119" i="1" s="1"/>
  <c r="G432" i="15"/>
  <c r="G425" s="1"/>
  <c r="L151" i="1" s="1"/>
  <c r="F311" i="15"/>
  <c r="F307"/>
  <c r="F303"/>
  <c r="K311"/>
  <c r="K303"/>
  <c r="F326"/>
  <c r="I26" i="16"/>
  <c r="I27"/>
  <c r="I29"/>
  <c r="I31"/>
  <c r="D90"/>
  <c r="K417" i="15"/>
  <c r="I154" i="16"/>
  <c r="I106"/>
  <c r="I152"/>
  <c r="I98"/>
  <c r="I97" s="1"/>
  <c r="D147"/>
  <c r="H218"/>
  <c r="I127"/>
  <c r="I61"/>
  <c r="I35"/>
  <c r="K344" i="15"/>
  <c r="K213"/>
  <c r="K51"/>
  <c r="E33" i="16"/>
  <c r="E23" s="1"/>
  <c r="K14" i="2" s="1"/>
  <c r="F179" i="16"/>
  <c r="F176" s="1"/>
  <c r="L46" i="2" s="1"/>
  <c r="F234" i="16"/>
  <c r="F228" s="1"/>
  <c r="L53" i="2" s="1"/>
  <c r="C312" i="16"/>
  <c r="F332"/>
  <c r="F328" s="1"/>
  <c r="L71" i="2" s="1"/>
  <c r="L69" s="1"/>
  <c r="G376" i="16"/>
  <c r="F110"/>
  <c r="F108" s="1"/>
  <c r="L33" i="2" s="1"/>
  <c r="I141" i="16"/>
  <c r="E312"/>
  <c r="E300" s="1"/>
  <c r="D314"/>
  <c r="K79" i="15"/>
  <c r="K181"/>
  <c r="K184"/>
  <c r="G185"/>
  <c r="G176" s="1"/>
  <c r="F230"/>
  <c r="F103"/>
  <c r="I171" i="16"/>
  <c r="I164" s="1"/>
  <c r="O45" i="2" s="1"/>
  <c r="D248" i="16"/>
  <c r="D272"/>
  <c r="D340"/>
  <c r="D342"/>
  <c r="D44"/>
  <c r="D95"/>
  <c r="F109" i="15"/>
  <c r="F186"/>
  <c r="F244"/>
  <c r="F390"/>
  <c r="F415"/>
  <c r="D35" i="16"/>
  <c r="D23" s="1"/>
  <c r="J14" i="2" s="1"/>
  <c r="D57" i="16"/>
  <c r="D58"/>
  <c r="D61"/>
  <c r="D62"/>
  <c r="D70"/>
  <c r="D73"/>
  <c r="D79"/>
  <c r="G244" i="15"/>
  <c r="G241" s="1"/>
  <c r="I232"/>
  <c r="I236"/>
  <c r="F191"/>
  <c r="H189"/>
  <c r="I442"/>
  <c r="I425" s="1"/>
  <c r="K182"/>
  <c r="I122" i="16"/>
  <c r="I371" i="15"/>
  <c r="I369" s="1"/>
  <c r="N140" i="1" s="1"/>
  <c r="D98" i="16"/>
  <c r="D97" s="1"/>
  <c r="J28" i="2" s="1"/>
  <c r="F204" i="15"/>
  <c r="F203" s="1"/>
  <c r="K83" i="1" s="1"/>
  <c r="E122"/>
  <c r="F87" i="15"/>
  <c r="F86" s="1"/>
  <c r="K38" i="1" s="1"/>
  <c r="D104" i="16"/>
  <c r="D103" s="1"/>
  <c r="J31" i="2" s="1"/>
  <c r="D32"/>
  <c r="D405" i="16"/>
  <c r="D404" s="1"/>
  <c r="J95" i="2" s="1"/>
  <c r="F452" i="15"/>
  <c r="F451" s="1"/>
  <c r="F453" s="1"/>
  <c r="F123"/>
  <c r="F122" s="1"/>
  <c r="K51" i="1" s="1"/>
  <c r="F60" i="15"/>
  <c r="F59" s="1"/>
  <c r="K29" i="1" s="1"/>
  <c r="F47" i="15"/>
  <c r="F46" s="1"/>
  <c r="K25" i="1" s="1"/>
  <c r="D23" i="2"/>
  <c r="E34" i="1"/>
  <c r="F366" i="15"/>
  <c r="F365" s="1"/>
  <c r="K138" i="1" s="1"/>
  <c r="E137"/>
  <c r="F202" i="15"/>
  <c r="F201" s="1"/>
  <c r="K82" i="1" s="1"/>
  <c r="F142" i="15"/>
  <c r="F141" s="1"/>
  <c r="K63" i="1" s="1"/>
  <c r="D50" i="16"/>
  <c r="D49" s="1"/>
  <c r="J18" i="2" s="1"/>
  <c r="F373" i="15"/>
  <c r="F372" s="1"/>
  <c r="K141" i="1" s="1"/>
  <c r="F285" i="15"/>
  <c r="F284" s="1"/>
  <c r="K118" i="1" s="1"/>
  <c r="D94" i="2"/>
  <c r="E140" i="1"/>
  <c r="E20"/>
  <c r="D19" i="2"/>
  <c r="F114" i="15"/>
  <c r="F113" s="1"/>
  <c r="K46" i="1" s="1"/>
  <c r="F25" i="15"/>
  <c r="F23" s="1"/>
  <c r="K20" i="1" s="1"/>
  <c r="E148"/>
  <c r="F377" i="15"/>
  <c r="F376" s="1"/>
  <c r="K143" i="1" s="1"/>
  <c r="D17" i="2"/>
  <c r="D16" s="1"/>
  <c r="F357" i="15"/>
  <c r="K133" i="1" s="1"/>
  <c r="E128"/>
  <c r="E139"/>
  <c r="E120"/>
  <c r="D56" i="2"/>
  <c r="F140" i="15"/>
  <c r="F139" s="1"/>
  <c r="K62" i="1" s="1"/>
  <c r="D378" i="16"/>
  <c r="D377" s="1"/>
  <c r="J79" i="2" s="1"/>
  <c r="D15"/>
  <c r="D13"/>
  <c r="F126" i="15"/>
  <c r="F125" s="1"/>
  <c r="K52" i="1" s="1"/>
  <c r="F175" i="15"/>
  <c r="F174" s="1"/>
  <c r="K75" i="1" s="1"/>
  <c r="F206" i="15"/>
  <c r="F205" s="1"/>
  <c r="K84" i="1" s="1"/>
  <c r="F14" i="15"/>
  <c r="F13" s="1"/>
  <c r="K13" i="1" s="1"/>
  <c r="K16" s="1"/>
  <c r="E69"/>
  <c r="E91"/>
  <c r="E77"/>
  <c r="E151"/>
  <c r="F428" i="15"/>
  <c r="F425" s="1"/>
  <c r="K151" i="1" s="1"/>
  <c r="F385" i="15"/>
  <c r="F384" s="1"/>
  <c r="K146" i="1" s="1"/>
  <c r="D58" i="2"/>
  <c r="F470" i="15"/>
  <c r="K167" i="1" s="1"/>
  <c r="D172" i="16"/>
  <c r="D164" s="1"/>
  <c r="J45" i="2" s="1"/>
  <c r="D70"/>
  <c r="E14" i="1"/>
  <c r="E16" s="1"/>
  <c r="D52" i="2"/>
  <c r="D46"/>
  <c r="E73" i="1"/>
  <c r="E71"/>
  <c r="E150"/>
  <c r="F363" i="15"/>
  <c r="F362" s="1"/>
  <c r="K137" i="1" s="1"/>
  <c r="D21" i="2"/>
  <c r="D411" i="16"/>
  <c r="D410" s="1"/>
  <c r="J98" i="2" s="1"/>
  <c r="F161" i="15"/>
  <c r="F160" s="1"/>
  <c r="K71" i="1" s="1"/>
  <c r="D91" i="2"/>
  <c r="D90" s="1"/>
  <c r="F121" i="15"/>
  <c r="F120" s="1"/>
  <c r="K50" i="1" s="1"/>
  <c r="E39"/>
  <c r="E37"/>
  <c r="E31"/>
  <c r="E23"/>
  <c r="D96" i="2"/>
  <c r="E124" i="1"/>
  <c r="E90"/>
  <c r="E21"/>
  <c r="E67"/>
  <c r="D428" i="16"/>
  <c r="D427" s="1"/>
  <c r="D426" s="1"/>
  <c r="D42" i="2"/>
  <c r="D47"/>
  <c r="D256" i="16"/>
  <c r="J58" i="2" s="1"/>
  <c r="D325" i="16"/>
  <c r="J70" i="2" s="1"/>
  <c r="D72"/>
  <c r="E60" i="1"/>
  <c r="F135" i="15"/>
  <c r="F134" s="1"/>
  <c r="K60" i="1" s="1"/>
  <c r="D50" i="2"/>
  <c r="E107" i="1"/>
  <c r="E166"/>
  <c r="D408" i="16"/>
  <c r="D406" s="1"/>
  <c r="J96" i="2" s="1"/>
  <c r="E24" i="1"/>
  <c r="E35"/>
  <c r="E123"/>
  <c r="D22" i="2"/>
  <c r="E70" i="1"/>
  <c r="E149"/>
  <c r="E105"/>
  <c r="D447" i="16"/>
  <c r="D446" s="1"/>
  <c r="J118" i="2" s="1"/>
  <c r="D100"/>
  <c r="D75"/>
  <c r="D44"/>
  <c r="F38" i="15"/>
  <c r="F36" s="1"/>
  <c r="K23" i="1" s="1"/>
  <c r="F325" i="15"/>
  <c r="F324" s="1"/>
  <c r="K124" i="1" s="1"/>
  <c r="D14" i="2"/>
  <c r="D45"/>
  <c r="D109"/>
  <c r="D107" s="1"/>
  <c r="F28" i="15"/>
  <c r="F26" s="1"/>
  <c r="K21" i="1" s="1"/>
  <c r="F90" i="15"/>
  <c r="F88" s="1"/>
  <c r="K39" i="1" s="1"/>
  <c r="E42"/>
  <c r="D26" i="2"/>
  <c r="D67"/>
  <c r="E163" i="1"/>
  <c r="D65" i="2"/>
  <c r="D105"/>
  <c r="D104" s="1"/>
  <c r="D81"/>
  <c r="F250" i="15"/>
  <c r="F249" s="1"/>
  <c r="K96" i="1" s="1"/>
  <c r="F84" i="15"/>
  <c r="F83" s="1"/>
  <c r="K37" i="1" s="1"/>
  <c r="E89"/>
  <c r="E40"/>
  <c r="D80" i="2"/>
  <c r="E68" i="1"/>
  <c r="D12" i="2"/>
  <c r="D71"/>
  <c r="D85" i="16"/>
  <c r="D84" s="1"/>
  <c r="J25" i="2" s="1"/>
  <c r="D353" i="16"/>
  <c r="D352" s="1"/>
  <c r="J75" i="2" s="1"/>
  <c r="E22" i="1"/>
  <c r="E147"/>
  <c r="E76"/>
  <c r="D30" i="2"/>
  <c r="F361" i="15"/>
  <c r="F360" s="1"/>
  <c r="K136" i="1" s="1"/>
  <c r="F80" i="15"/>
  <c r="K36" i="1" s="1"/>
  <c r="F299" i="15"/>
  <c r="F298" s="1"/>
  <c r="K121" i="1" s="1"/>
  <c r="D63" i="2"/>
  <c r="D126"/>
  <c r="D57"/>
  <c r="F242" i="15"/>
  <c r="F241" s="1"/>
  <c r="D91" i="16"/>
  <c r="E33" i="1"/>
  <c r="F370" i="15"/>
  <c r="F369" s="1"/>
  <c r="K140" i="1" s="1"/>
  <c r="D76" i="2"/>
  <c r="D62"/>
  <c r="E167" i="1"/>
  <c r="D99" i="2"/>
  <c r="D77"/>
  <c r="D48"/>
  <c r="F283" i="15"/>
  <c r="F282" s="1"/>
  <c r="K117" i="1" s="1"/>
  <c r="D78" i="2"/>
  <c r="D66"/>
  <c r="F118" i="15"/>
  <c r="F117" s="1"/>
  <c r="K48" i="1" s="1"/>
  <c r="F152" i="15"/>
  <c r="K69" i="1" s="1"/>
  <c r="D53" i="2"/>
  <c r="D24"/>
  <c r="E165" i="1"/>
  <c r="E97"/>
  <c r="E98" s="1"/>
  <c r="E74"/>
  <c r="E72"/>
  <c r="E41"/>
  <c r="E36"/>
  <c r="E32"/>
  <c r="E26"/>
  <c r="E129"/>
  <c r="E119"/>
  <c r="D33" i="2"/>
  <c r="F378" i="15"/>
  <c r="K144" i="1" s="1"/>
  <c r="F116" i="15"/>
  <c r="F115" s="1"/>
  <c r="K47" i="1" s="1"/>
  <c r="E61"/>
  <c r="E85"/>
  <c r="E86" s="1"/>
  <c r="E144"/>
  <c r="F288" i="15"/>
  <c r="F286" s="1"/>
  <c r="K119" i="1" s="1"/>
  <c r="F68" i="15"/>
  <c r="F66" s="1"/>
  <c r="K32" i="1" s="1"/>
  <c r="F281" i="15"/>
  <c r="F280" s="1"/>
  <c r="D51" i="2"/>
  <c r="D73"/>
  <c r="D49"/>
  <c r="D61"/>
  <c r="D60"/>
  <c r="D68"/>
  <c r="E130" i="1"/>
  <c r="D400" i="16"/>
  <c r="D399" s="1"/>
  <c r="J92" i="2" s="1"/>
  <c r="J90" s="1"/>
  <c r="D439" i="16"/>
  <c r="D438" s="1"/>
  <c r="J115" i="2" s="1"/>
  <c r="F194" i="15"/>
  <c r="K77" i="1" s="1"/>
  <c r="F166" i="15"/>
  <c r="K73" i="1" s="1"/>
  <c r="E104"/>
  <c r="F331" i="15"/>
  <c r="K128" i="1" s="1"/>
  <c r="F72" i="15"/>
  <c r="K34" i="1" s="1"/>
  <c r="D127" i="16"/>
  <c r="F334" i="15"/>
  <c r="K129" i="1" s="1"/>
  <c r="D435" i="16"/>
  <c r="J114" i="2" s="1"/>
  <c r="D425" i="16"/>
  <c r="D424" s="1"/>
  <c r="J106" i="2" s="1"/>
  <c r="J104" s="1"/>
  <c r="D448" i="16"/>
  <c r="J119" i="2" s="1"/>
  <c r="D41"/>
  <c r="D54"/>
  <c r="F75" i="15"/>
  <c r="K35" i="1" s="1"/>
  <c r="E108"/>
  <c r="D116" i="2"/>
  <c r="E164" i="1"/>
  <c r="D114" i="2"/>
  <c r="F406" i="15"/>
  <c r="K149" i="1" s="1"/>
  <c r="E157"/>
  <c r="F467" i="15"/>
  <c r="K166" i="1" s="1"/>
  <c r="F107" i="15"/>
  <c r="K42" i="1" s="1"/>
  <c r="D225" i="16"/>
  <c r="J52" i="2" s="1"/>
  <c r="F207" i="15"/>
  <c r="K85" i="1" s="1"/>
  <c r="F464" i="15"/>
  <c r="K165" i="1" s="1"/>
  <c r="F48" i="15"/>
  <c r="K26" i="1" s="1"/>
  <c r="D202" i="16"/>
  <c r="J50" i="2" s="1"/>
  <c r="F217" i="15"/>
  <c r="K89" i="1" s="1"/>
  <c r="D440" i="16"/>
  <c r="J116" i="2" s="1"/>
  <c r="D365" i="16"/>
  <c r="J77" i="2" s="1"/>
  <c r="F169" i="15"/>
  <c r="K74" i="1" s="1"/>
  <c r="F270" i="15"/>
  <c r="K108" i="1" s="1"/>
  <c r="F149" i="15"/>
  <c r="K68" i="1" s="1"/>
  <c r="F251" i="15"/>
  <c r="K97" i="1" s="1"/>
  <c r="D105" i="16"/>
  <c r="J32" i="2" s="1"/>
  <c r="F403" i="15"/>
  <c r="D219" i="16"/>
  <c r="D313"/>
  <c r="D143"/>
  <c r="F421" i="15"/>
  <c r="F410" s="1"/>
  <c r="K150" i="1" s="1"/>
  <c r="J94" i="2"/>
  <c r="D260" i="16"/>
  <c r="J60" i="2" s="1"/>
  <c r="F96" i="15"/>
  <c r="K41" i="1" s="1"/>
  <c r="F163" i="15"/>
  <c r="K72" i="1" s="1"/>
  <c r="F62" i="15"/>
  <c r="F61" s="1"/>
  <c r="K30" i="1" s="1"/>
  <c r="D223" i="16"/>
  <c r="F91" i="15"/>
  <c r="K40" i="1" s="1"/>
  <c r="D186" i="16"/>
  <c r="J48" i="2" s="1"/>
  <c r="D456" i="16"/>
  <c r="J125" i="2" s="1"/>
  <c r="F155" i="15"/>
  <c r="K70" i="1" s="1"/>
  <c r="E106"/>
  <c r="F31" i="15"/>
  <c r="K22" i="1" s="1"/>
  <c r="F375" i="15"/>
  <c r="F374" s="1"/>
  <c r="K142" i="1" s="1"/>
  <c r="D317" i="16"/>
  <c r="D41"/>
  <c r="J15" i="2" s="1"/>
  <c r="D119"/>
  <c r="D117" s="1"/>
  <c r="D228" i="16"/>
  <c r="J53" i="2" s="1"/>
  <c r="D360" i="16"/>
  <c r="J76" i="2" s="1"/>
  <c r="D343" i="16"/>
  <c r="J73" i="2" s="1"/>
  <c r="D286" i="16"/>
  <c r="J65" i="2" s="1"/>
  <c r="D269" i="16"/>
  <c r="J61" i="2" s="1"/>
  <c r="D379" i="16"/>
  <c r="J80" i="2" s="1"/>
  <c r="D250" i="16"/>
  <c r="D414"/>
  <c r="J100" i="2" s="1"/>
  <c r="D318" i="16"/>
  <c r="J67" i="2" s="1"/>
  <c r="D51" i="16"/>
  <c r="J19" i="2" s="1"/>
  <c r="F383" i="15"/>
  <c r="F382" s="1"/>
  <c r="K145" i="1" s="1"/>
  <c r="J99" i="2"/>
  <c r="F342" i="15"/>
  <c r="J13" i="2"/>
  <c r="J17"/>
  <c r="D277" i="16"/>
  <c r="J63" i="2" s="1"/>
  <c r="E53" i="1"/>
  <c r="F459" i="15"/>
  <c r="K163" i="1" s="1"/>
  <c r="D374" i="16"/>
  <c r="D93"/>
  <c r="D180"/>
  <c r="J47" i="2" s="1"/>
  <c r="D179" i="16"/>
  <c r="D176" s="1"/>
  <c r="J46" i="2" s="1"/>
  <c r="D332" i="16"/>
  <c r="D328" s="1"/>
  <c r="D77"/>
  <c r="J24" i="2" s="1"/>
  <c r="F294" i="15"/>
  <c r="K120" i="1" s="1"/>
  <c r="F63" i="15"/>
  <c r="K31" i="1" s="1"/>
  <c r="D118" i="16"/>
  <c r="D125" i="2"/>
  <c r="F40" i="15"/>
  <c r="F39" s="1"/>
  <c r="K24" i="1" s="1"/>
  <c r="D201" i="16"/>
  <c r="D191" s="1"/>
  <c r="J49" i="2" s="1"/>
  <c r="D316" i="16"/>
  <c r="F183" i="15"/>
  <c r="F224"/>
  <c r="K90" i="1" s="1"/>
  <c r="F386" i="15"/>
  <c r="K147" i="1" s="1"/>
  <c r="F136" i="15"/>
  <c r="F265"/>
  <c r="K106" i="1" s="1"/>
  <c r="F302" i="15"/>
  <c r="K123" i="1" s="1"/>
  <c r="D235" i="16"/>
  <c r="J54" i="2" s="1"/>
  <c r="F71" i="15"/>
  <c r="F69" s="1"/>
  <c r="I403" i="16"/>
  <c r="I402" s="1"/>
  <c r="O94" i="2" s="1"/>
  <c r="I95"/>
  <c r="I28"/>
  <c r="K299" i="15"/>
  <c r="K298" s="1"/>
  <c r="P121" i="1" s="1"/>
  <c r="R121" s="1"/>
  <c r="K301" i="15"/>
  <c r="K300" s="1"/>
  <c r="P122" i="1" s="1"/>
  <c r="Q122" s="1"/>
  <c r="K361" i="15"/>
  <c r="K360" s="1"/>
  <c r="P136" i="1" s="1"/>
  <c r="Q136" s="1"/>
  <c r="J117"/>
  <c r="K283" i="15"/>
  <c r="K282" s="1"/>
  <c r="P117" i="1" s="1"/>
  <c r="Q117" s="1"/>
  <c r="I100" i="16"/>
  <c r="I99" s="1"/>
  <c r="O29" i="2" s="1"/>
  <c r="P29" s="1"/>
  <c r="K285" i="15"/>
  <c r="K284" s="1"/>
  <c r="P118" i="1" s="1"/>
  <c r="Q118" s="1"/>
  <c r="K373" i="15"/>
  <c r="K372" s="1"/>
  <c r="P141" i="1" s="1"/>
  <c r="Q141" s="1"/>
  <c r="K385" i="15"/>
  <c r="K384" s="1"/>
  <c r="P146" i="1" s="1"/>
  <c r="R146" s="1"/>
  <c r="I85" i="16"/>
  <c r="I84" s="1"/>
  <c r="O25" i="2" s="1"/>
  <c r="Q25" s="1"/>
  <c r="I102" i="16"/>
  <c r="I101" s="1"/>
  <c r="O30" i="2" s="1"/>
  <c r="P30" s="1"/>
  <c r="K140" i="15"/>
  <c r="K139" s="1"/>
  <c r="P62" i="1" s="1"/>
  <c r="Q62" s="1"/>
  <c r="I428" i="16"/>
  <c r="I427" s="1"/>
  <c r="O108" i="2" s="1"/>
  <c r="J69" i="1"/>
  <c r="K202" i="15"/>
  <c r="K201" s="1"/>
  <c r="P82" i="1" s="1"/>
  <c r="R82" s="1"/>
  <c r="I18" i="2"/>
  <c r="I16" s="1"/>
  <c r="K118" i="15"/>
  <c r="K117" s="1"/>
  <c r="P48" i="1" s="1"/>
  <c r="R48" s="1"/>
  <c r="K175" i="15"/>
  <c r="K174" s="1"/>
  <c r="P75" i="1" s="1"/>
  <c r="Q75" s="1"/>
  <c r="K452" i="15"/>
  <c r="K451" s="1"/>
  <c r="P156" i="1" s="1"/>
  <c r="R156" s="1"/>
  <c r="J144"/>
  <c r="I423" i="16"/>
  <c r="I422" s="1"/>
  <c r="O105" i="2" s="1"/>
  <c r="J148" i="1"/>
  <c r="K366" i="15"/>
  <c r="K365" s="1"/>
  <c r="P138" i="1" s="1"/>
  <c r="Q138" s="1"/>
  <c r="J74"/>
  <c r="K126" i="15"/>
  <c r="K125" s="1"/>
  <c r="P52" i="1" s="1"/>
  <c r="Q52" s="1"/>
  <c r="I400" i="16"/>
  <c r="I399" s="1"/>
  <c r="O92" i="2" s="1"/>
  <c r="Q92" s="1"/>
  <c r="J140" i="1"/>
  <c r="I105" i="16"/>
  <c r="O32" i="2" s="1"/>
  <c r="P32" s="1"/>
  <c r="K264" i="15"/>
  <c r="K263" s="1"/>
  <c r="P105" i="1" s="1"/>
  <c r="Q105" s="1"/>
  <c r="J33"/>
  <c r="K71" i="15"/>
  <c r="K69" s="1"/>
  <c r="P33" i="1" s="1"/>
  <c r="Q33" s="1"/>
  <c r="I54" i="2"/>
  <c r="I71"/>
  <c r="K250" i="15"/>
  <c r="K249" s="1"/>
  <c r="P96" i="1" s="1"/>
  <c r="I81" i="2"/>
  <c r="K379" i="15"/>
  <c r="K378" s="1"/>
  <c r="P144" i="1" s="1"/>
  <c r="R144" s="1"/>
  <c r="I77" i="2"/>
  <c r="I23"/>
  <c r="K269" i="15"/>
  <c r="K268" s="1"/>
  <c r="P107" i="1" s="1"/>
  <c r="R107" s="1"/>
  <c r="J68"/>
  <c r="J34"/>
  <c r="K65" i="15"/>
  <c r="K63" s="1"/>
  <c r="P31" i="1" s="1"/>
  <c r="J31"/>
  <c r="J89"/>
  <c r="J72"/>
  <c r="K150" i="15"/>
  <c r="K149" s="1"/>
  <c r="P68" i="1" s="1"/>
  <c r="Q68" s="1"/>
  <c r="J167"/>
  <c r="J123"/>
  <c r="I115" i="2"/>
  <c r="K123" i="15"/>
  <c r="K122" s="1"/>
  <c r="P51" i="1" s="1"/>
  <c r="J76"/>
  <c r="J36"/>
  <c r="J71"/>
  <c r="I56" i="2"/>
  <c r="I413" i="16"/>
  <c r="I412" s="1"/>
  <c r="O99" i="2" s="1"/>
  <c r="P99" s="1"/>
  <c r="I46"/>
  <c r="I62"/>
  <c r="I48" i="16"/>
  <c r="I47" s="1"/>
  <c r="I46" s="1"/>
  <c r="K471" i="15"/>
  <c r="K470" s="1"/>
  <c r="P167" i="1" s="1"/>
  <c r="R167" s="1"/>
  <c r="I63" i="2"/>
  <c r="I126"/>
  <c r="J165" i="1"/>
  <c r="I72" i="2"/>
  <c r="I114"/>
  <c r="I91"/>
  <c r="I90" s="1"/>
  <c r="I323" i="16"/>
  <c r="I322" s="1"/>
  <c r="O68" i="2" s="1"/>
  <c r="P68" s="1"/>
  <c r="I255" i="16"/>
  <c r="I254" s="1"/>
  <c r="O57" i="2" s="1"/>
  <c r="P57" s="1"/>
  <c r="J21" i="1"/>
  <c r="I22" i="2"/>
  <c r="J150" i="1"/>
  <c r="I41" i="2"/>
  <c r="J151" i="1"/>
  <c r="I79" i="2"/>
  <c r="I58"/>
  <c r="J77" i="1"/>
  <c r="I13" i="2"/>
  <c r="K375" i="15"/>
  <c r="K374" s="1"/>
  <c r="P142" i="1" s="1"/>
  <c r="R142" s="1"/>
  <c r="K204" i="15"/>
  <c r="K203" s="1"/>
  <c r="P83" i="1" s="1"/>
  <c r="R83" s="1"/>
  <c r="J73"/>
  <c r="J67"/>
  <c r="I65" i="16"/>
  <c r="I59" s="1"/>
  <c r="I33" i="2"/>
  <c r="I60"/>
  <c r="I76"/>
  <c r="J124" i="1"/>
  <c r="I61" i="2"/>
  <c r="J129" i="1"/>
  <c r="K14" i="15"/>
  <c r="K13" s="1"/>
  <c r="P13" i="1" s="1"/>
  <c r="R13" s="1"/>
  <c r="I104" i="16"/>
  <c r="I103" s="1"/>
  <c r="O31" i="2" s="1"/>
  <c r="P31" s="1"/>
  <c r="J108" i="1"/>
  <c r="K121" i="15"/>
  <c r="K120" s="1"/>
  <c r="P50" i="1" s="1"/>
  <c r="R50" s="1"/>
  <c r="I118" i="2"/>
  <c r="I52"/>
  <c r="I12"/>
  <c r="I70"/>
  <c r="K162" i="15"/>
  <c r="J163" i="1"/>
  <c r="J37"/>
  <c r="I48" i="2"/>
  <c r="J23" i="1"/>
  <c r="K47" i="15"/>
  <c r="K46" s="1"/>
  <c r="P25" i="1" s="1"/>
  <c r="R25" s="1"/>
  <c r="K142" i="15"/>
  <c r="K141" s="1"/>
  <c r="P63" i="1" s="1"/>
  <c r="Q63" s="1"/>
  <c r="J128"/>
  <c r="I109" i="2"/>
  <c r="I107" s="1"/>
  <c r="I119"/>
  <c r="I106"/>
  <c r="I104" s="1"/>
  <c r="I32"/>
  <c r="J20" i="1"/>
  <c r="I100" i="2"/>
  <c r="J32" i="1"/>
  <c r="J149"/>
  <c r="J104"/>
  <c r="I47" i="2"/>
  <c r="I67"/>
  <c r="I73"/>
  <c r="I15"/>
  <c r="I19"/>
  <c r="I26"/>
  <c r="I24"/>
  <c r="J70" i="1"/>
  <c r="J120"/>
  <c r="I98" i="2"/>
  <c r="I116"/>
  <c r="K194" i="15"/>
  <c r="P77" i="1" s="1"/>
  <c r="Q77" s="1"/>
  <c r="K16" i="15"/>
  <c r="K15" s="1"/>
  <c r="P14" i="1" s="1"/>
  <c r="Q14" s="1"/>
  <c r="J35"/>
  <c r="J40"/>
  <c r="I42" i="2"/>
  <c r="I53"/>
  <c r="I51"/>
  <c r="I49"/>
  <c r="I66"/>
  <c r="I65"/>
  <c r="I75"/>
  <c r="J22" i="1"/>
  <c r="J130"/>
  <c r="I21" i="2"/>
  <c r="K265" i="15"/>
  <c r="P106" i="1" s="1"/>
  <c r="Q106" s="1"/>
  <c r="J24"/>
  <c r="I44" i="2"/>
  <c r="J61" i="1"/>
  <c r="J64" s="1"/>
  <c r="J41"/>
  <c r="J85"/>
  <c r="J86" s="1"/>
  <c r="I50" i="2"/>
  <c r="I14"/>
  <c r="J90" i="1"/>
  <c r="J147"/>
  <c r="K206" i="15"/>
  <c r="K205" s="1"/>
  <c r="P84" i="1" s="1"/>
  <c r="R84" s="1"/>
  <c r="J39"/>
  <c r="K114" i="15"/>
  <c r="K113" s="1"/>
  <c r="P46" i="1" s="1"/>
  <c r="J119"/>
  <c r="K281" i="15"/>
  <c r="K280" s="1"/>
  <c r="P116" i="1" s="1"/>
  <c r="I148" i="16"/>
  <c r="K67" i="15"/>
  <c r="K66" s="1"/>
  <c r="P32" i="1" s="1"/>
  <c r="I81" i="16"/>
  <c r="I77" s="1"/>
  <c r="O24" i="2" s="1"/>
  <c r="Q24" s="1"/>
  <c r="I43" i="16"/>
  <c r="I229"/>
  <c r="I228" s="1"/>
  <c r="O53" i="2" s="1"/>
  <c r="K407" i="15"/>
  <c r="K406" s="1"/>
  <c r="P149" i="1" s="1"/>
  <c r="R149" s="1"/>
  <c r="I181" i="16"/>
  <c r="I180" s="1"/>
  <c r="O47" i="2" s="1"/>
  <c r="I303" i="16"/>
  <c r="I319"/>
  <c r="I318" s="1"/>
  <c r="O67" i="2" s="1"/>
  <c r="P67" s="1"/>
  <c r="I346" i="16"/>
  <c r="I343" s="1"/>
  <c r="O73" i="2" s="1"/>
  <c r="P73" s="1"/>
  <c r="K297" i="15"/>
  <c r="K294" s="1"/>
  <c r="P120" i="1" s="1"/>
  <c r="Q120" s="1"/>
  <c r="J137"/>
  <c r="J164"/>
  <c r="I80" i="2"/>
  <c r="K450" i="15"/>
  <c r="K449" s="1"/>
  <c r="P155" i="1" s="1"/>
  <c r="Q155" s="1"/>
  <c r="I96" i="2"/>
  <c r="K60" i="15"/>
  <c r="K59" s="1"/>
  <c r="P29" i="1" s="1"/>
  <c r="R29" s="1"/>
  <c r="K93" i="15"/>
  <c r="K91" s="1"/>
  <c r="P40" i="1" s="1"/>
  <c r="J166"/>
  <c r="I125" i="2"/>
  <c r="I45"/>
  <c r="I78"/>
  <c r="J106" i="1"/>
  <c r="K383" i="15"/>
  <c r="K382" s="1"/>
  <c r="P145" i="1" s="1"/>
  <c r="Q145" s="1"/>
  <c r="K137" i="15"/>
  <c r="K136" s="1"/>
  <c r="P61" i="1" s="1"/>
  <c r="K370" i="15"/>
  <c r="K369" s="1"/>
  <c r="P140" i="1" s="1"/>
  <c r="K357" i="15"/>
  <c r="P133" i="1" s="1"/>
  <c r="Q133" s="1"/>
  <c r="K368" i="15"/>
  <c r="K367" s="1"/>
  <c r="P139" i="1" s="1"/>
  <c r="Q139" s="1"/>
  <c r="K135" i="15"/>
  <c r="K134" s="1"/>
  <c r="P60" i="1" s="1"/>
  <c r="R60" s="1"/>
  <c r="K40" i="15"/>
  <c r="K39" s="1"/>
  <c r="P24" i="1" s="1"/>
  <c r="I109" i="16"/>
  <c r="I108" s="1"/>
  <c r="O33" i="2" s="1"/>
  <c r="K87" i="15"/>
  <c r="K86" s="1"/>
  <c r="P38" i="1" s="1"/>
  <c r="Q38" s="1"/>
  <c r="K116" i="15"/>
  <c r="K115" s="1"/>
  <c r="P47" i="1" s="1"/>
  <c r="Q47" s="1"/>
  <c r="K62" i="15"/>
  <c r="K61" s="1"/>
  <c r="P30" i="1" s="1"/>
  <c r="R30" s="1"/>
  <c r="J42"/>
  <c r="I406" i="16"/>
  <c r="O96" i="2" s="1"/>
  <c r="P96" s="1"/>
  <c r="P109"/>
  <c r="Q109"/>
  <c r="J97" i="1"/>
  <c r="J98" s="1"/>
  <c r="K324" i="15"/>
  <c r="O107" i="2"/>
  <c r="J91" i="1"/>
  <c r="I456" i="16"/>
  <c r="O125" i="2" s="1"/>
  <c r="P125" s="1"/>
  <c r="K251" i="15"/>
  <c r="P97" i="1" s="1"/>
  <c r="R97" s="1"/>
  <c r="K50" i="15"/>
  <c r="J26" i="1"/>
  <c r="I414" i="16"/>
  <c r="O100" i="2" s="1"/>
  <c r="Q100" s="1"/>
  <c r="I250" i="16"/>
  <c r="O56" i="2" s="1"/>
  <c r="J16" i="1"/>
  <c r="K146" i="15"/>
  <c r="P67" i="1" s="1"/>
  <c r="Q67" s="1"/>
  <c r="I277" i="16"/>
  <c r="O63" i="2" s="1"/>
  <c r="P62"/>
  <c r="I55" i="16"/>
  <c r="O21" i="2" s="1"/>
  <c r="K169" i="15"/>
  <c r="P74" i="1" s="1"/>
  <c r="K152" i="15"/>
  <c r="P69" i="1" s="1"/>
  <c r="R69" s="1"/>
  <c r="I256" i="16"/>
  <c r="O58" i="2" s="1"/>
  <c r="Q58" s="1"/>
  <c r="I235" i="16"/>
  <c r="O54" i="2" s="1"/>
  <c r="P81"/>
  <c r="K166" i="15"/>
  <c r="P73" i="1" s="1"/>
  <c r="Q73" s="1"/>
  <c r="K88" i="15"/>
  <c r="P39" i="1" s="1"/>
  <c r="R39" s="1"/>
  <c r="K26" i="15"/>
  <c r="P21" i="1" s="1"/>
  <c r="I186" i="16"/>
  <c r="O48" i="2" s="1"/>
  <c r="I333" i="16"/>
  <c r="O72" i="2" s="1"/>
  <c r="P72" s="1"/>
  <c r="I118" i="16"/>
  <c r="O41" i="2" s="1"/>
  <c r="P41" s="1"/>
  <c r="I448" i="16"/>
  <c r="O119" i="2" s="1"/>
  <c r="P119" s="1"/>
  <c r="K163" i="15"/>
  <c r="P72" i="1" s="1"/>
  <c r="R72" s="1"/>
  <c r="P95" i="2"/>
  <c r="K260" i="15"/>
  <c r="P104" i="1" s="1"/>
  <c r="R104" s="1"/>
  <c r="K83" i="15"/>
  <c r="P37" i="1" s="1"/>
  <c r="R37" s="1"/>
  <c r="Q15"/>
  <c r="K241" i="15"/>
  <c r="P91" i="1" s="1"/>
  <c r="K217" i="15"/>
  <c r="P89" i="1" s="1"/>
  <c r="K80" i="15"/>
  <c r="P36" i="1" s="1"/>
  <c r="R36" s="1"/>
  <c r="I286" i="16"/>
  <c r="O65" i="2" s="1"/>
  <c r="K331" i="15"/>
  <c r="P128" i="1" s="1"/>
  <c r="R128" s="1"/>
  <c r="I32" i="16"/>
  <c r="I23" s="1"/>
  <c r="K106" i="15"/>
  <c r="I86" i="16"/>
  <c r="O26" i="2" s="1"/>
  <c r="Q26" s="1"/>
  <c r="I352" i="16"/>
  <c r="O75" i="2" s="1"/>
  <c r="K386" i="15"/>
  <c r="P147" i="1" s="1"/>
  <c r="R147" s="1"/>
  <c r="K23" i="15"/>
  <c r="P20" i="1" s="1"/>
  <c r="R20" s="1"/>
  <c r="J157"/>
  <c r="K342" i="15"/>
  <c r="P130" i="1" s="1"/>
  <c r="I325" i="16"/>
  <c r="O70" i="2" s="1"/>
  <c r="I365" i="16"/>
  <c r="O77" i="2" s="1"/>
  <c r="K270" i="15"/>
  <c r="P108" i="1" s="1"/>
  <c r="Q108" s="1"/>
  <c r="I440" i="16"/>
  <c r="O116" i="2" s="1"/>
  <c r="Q116" s="1"/>
  <c r="K410" i="15"/>
  <c r="P150" i="1" s="1"/>
  <c r="K362" i="15"/>
  <c r="P137" i="1" s="1"/>
  <c r="I225" i="16"/>
  <c r="O52" i="2" s="1"/>
  <c r="P52" s="1"/>
  <c r="I328" i="16"/>
  <c r="O71" i="2" s="1"/>
  <c r="K459" i="15"/>
  <c r="P163" i="1" s="1"/>
  <c r="R163" s="1"/>
  <c r="I360" i="16"/>
  <c r="O76" i="2" s="1"/>
  <c r="Q164" i="1"/>
  <c r="R164"/>
  <c r="P126" i="2"/>
  <c r="Q126"/>
  <c r="O118"/>
  <c r="O106"/>
  <c r="P106" s="1"/>
  <c r="J53" i="1"/>
  <c r="O28" i="2"/>
  <c r="P115"/>
  <c r="Q115"/>
  <c r="O91"/>
  <c r="I379" i="16"/>
  <c r="O80" i="2" s="1"/>
  <c r="I370" i="16"/>
  <c r="O78" i="2" s="1"/>
  <c r="K233" i="15"/>
  <c r="K224" s="1"/>
  <c r="P90" i="1" s="1"/>
  <c r="P23" i="2"/>
  <c r="K72" i="15"/>
  <c r="P34" i="1" s="1"/>
  <c r="K317" i="15"/>
  <c r="I218" i="16"/>
  <c r="K404" i="15"/>
  <c r="K400" s="1"/>
  <c r="P148" i="1" s="1"/>
  <c r="K467" i="15"/>
  <c r="P166" i="1" s="1"/>
  <c r="K334" i="15"/>
  <c r="P129" i="1" s="1"/>
  <c r="Q129" s="1"/>
  <c r="K464" i="15"/>
  <c r="P165" i="1" s="1"/>
  <c r="K36" i="15"/>
  <c r="P23" i="1" s="1"/>
  <c r="I51" i="16"/>
  <c r="O19" i="2" s="1"/>
  <c r="I191" i="16"/>
  <c r="O49" i="2" s="1"/>
  <c r="Q49" s="1"/>
  <c r="I260" i="16"/>
  <c r="O60" i="2" s="1"/>
  <c r="I435" i="16"/>
  <c r="K77" i="15"/>
  <c r="K75" s="1"/>
  <c r="P35" i="1" s="1"/>
  <c r="Q13" i="2"/>
  <c r="K155" i="15"/>
  <c r="P70" i="1" s="1"/>
  <c r="R70" s="1"/>
  <c r="I12" i="16"/>
  <c r="O12" i="2" s="1"/>
  <c r="Q12" s="1"/>
  <c r="M97"/>
  <c r="O83" i="1"/>
  <c r="O86" s="1"/>
  <c r="J214" i="15"/>
  <c r="N41" i="1"/>
  <c r="J453" i="15"/>
  <c r="O156" i="1"/>
  <c r="O157" s="1"/>
  <c r="G328" i="15"/>
  <c r="O38" i="1"/>
  <c r="O43" s="1"/>
  <c r="O54" s="1"/>
  <c r="J110" i="15"/>
  <c r="M60" i="1"/>
  <c r="M64" s="1"/>
  <c r="H143" i="15"/>
  <c r="H285" i="16"/>
  <c r="G426"/>
  <c r="M108" i="2"/>
  <c r="M105"/>
  <c r="G421" i="16"/>
  <c r="L65" i="2"/>
  <c r="M91"/>
  <c r="G396" i="16"/>
  <c r="G418" s="1"/>
  <c r="G136" i="2" s="1"/>
  <c r="G144" s="1"/>
  <c r="M16" i="1"/>
  <c r="E249" i="16"/>
  <c r="J369" i="15"/>
  <c r="O140" i="1" s="1"/>
  <c r="F27"/>
  <c r="F54" s="1"/>
  <c r="I122" i="15"/>
  <c r="I169"/>
  <c r="G46" i="16"/>
  <c r="G180"/>
  <c r="M47" i="2" s="1"/>
  <c r="G352" i="16"/>
  <c r="G164"/>
  <c r="G235"/>
  <c r="M54" i="2" s="1"/>
  <c r="H11" i="16"/>
  <c r="M60" i="2"/>
  <c r="L58"/>
  <c r="L55" s="1"/>
  <c r="F249" i="16"/>
  <c r="I207" i="15"/>
  <c r="J410"/>
  <c r="F104" i="2"/>
  <c r="F110" s="1"/>
  <c r="F145" s="1"/>
  <c r="G59"/>
  <c r="G82" s="1"/>
  <c r="I39" i="15"/>
  <c r="N24" i="1" s="1"/>
  <c r="I91" i="15"/>
  <c r="N40" i="1" s="1"/>
  <c r="M69" i="2"/>
  <c r="G55" i="16"/>
  <c r="G228"/>
  <c r="M53" i="2" s="1"/>
  <c r="I26" i="15"/>
  <c r="P13" i="2"/>
  <c r="J143" i="1"/>
  <c r="K377" i="15"/>
  <c r="K376" s="1"/>
  <c r="P143" i="1" s="1"/>
  <c r="H96" i="15"/>
  <c r="F260"/>
  <c r="K104" i="1" s="1"/>
  <c r="H88" i="15"/>
  <c r="M39" i="1" s="1"/>
  <c r="K286" i="15"/>
  <c r="H55" i="2"/>
  <c r="H82" s="1"/>
  <c r="H85" s="1"/>
  <c r="H152" i="1"/>
  <c r="H159" s="1"/>
  <c r="E145" i="16"/>
  <c r="G277"/>
  <c r="M63" i="2" s="1"/>
  <c r="J19" i="15"/>
  <c r="I176" i="16"/>
  <c r="O46" i="2" s="1"/>
  <c r="P46" s="1"/>
  <c r="P18"/>
  <c r="H48" i="15"/>
  <c r="E352" i="16"/>
  <c r="R141" i="1"/>
  <c r="K31" i="15"/>
  <c r="I78" i="1"/>
  <c r="I93" s="1"/>
  <c r="J127" i="15"/>
  <c r="G110" i="2"/>
  <c r="I176" i="15"/>
  <c r="N76" i="1" s="1"/>
  <c r="H241" i="15"/>
  <c r="G186" i="16"/>
  <c r="M48" i="2" s="1"/>
  <c r="H69" i="15"/>
  <c r="M33" i="1" s="1"/>
  <c r="P79" i="2"/>
  <c r="I202" i="16"/>
  <c r="O50" i="2" s="1"/>
  <c r="P50" s="1"/>
  <c r="E191" i="16"/>
  <c r="K49" i="2" s="1"/>
  <c r="K104"/>
  <c r="K110" s="1"/>
  <c r="H369" i="15"/>
  <c r="M140" i="1" s="1"/>
  <c r="G369" i="15"/>
  <c r="J152"/>
  <c r="I143" i="16"/>
  <c r="E85" i="2" l="1"/>
  <c r="E122" s="1"/>
  <c r="E128" s="1"/>
  <c r="F185" i="1" s="1"/>
  <c r="D55" i="16"/>
  <c r="J21" i="2" s="1"/>
  <c r="L14"/>
  <c r="L11" s="1"/>
  <c r="F11" i="16"/>
  <c r="G78" i="1"/>
  <c r="F434" i="16"/>
  <c r="F451" s="1"/>
  <c r="F138" i="2" s="1"/>
  <c r="F146" s="1"/>
  <c r="L114"/>
  <c r="L113" s="1"/>
  <c r="L120" s="1"/>
  <c r="Q91" i="1"/>
  <c r="D59" i="16"/>
  <c r="D333"/>
  <c r="J72" i="2" s="1"/>
  <c r="K176" i="15"/>
  <c r="P76" i="1" s="1"/>
  <c r="K207" i="15"/>
  <c r="P85" i="1" s="1"/>
  <c r="D145" i="16"/>
  <c r="J44" i="2" s="1"/>
  <c r="K425" i="15"/>
  <c r="P151" i="1" s="1"/>
  <c r="G207" i="16"/>
  <c r="M51" i="2" s="1"/>
  <c r="H410" i="15"/>
  <c r="M150" i="1" s="1"/>
  <c r="H64" i="15"/>
  <c r="H63" s="1"/>
  <c r="M31" i="1" s="1"/>
  <c r="G31"/>
  <c r="G43" s="1"/>
  <c r="Q166"/>
  <c r="G92"/>
  <c r="H291" i="15"/>
  <c r="H286" s="1"/>
  <c r="G119" i="1"/>
  <c r="G125" s="1"/>
  <c r="G159" s="1"/>
  <c r="M50"/>
  <c r="M53" s="1"/>
  <c r="H119" i="15"/>
  <c r="H127" s="1"/>
  <c r="H100" i="1"/>
  <c r="H175" s="1"/>
  <c r="G27"/>
  <c r="G152"/>
  <c r="H453" i="15"/>
  <c r="N56" i="2"/>
  <c r="N55" s="1"/>
  <c r="H249" i="16"/>
  <c r="L22" i="2"/>
  <c r="F54" i="16"/>
  <c r="L41" i="1"/>
  <c r="G110" i="15"/>
  <c r="N21" i="2"/>
  <c r="N20" s="1"/>
  <c r="N34" s="1"/>
  <c r="H54" i="16"/>
  <c r="H111" s="1"/>
  <c r="L43" i="1"/>
  <c r="M152"/>
  <c r="I100"/>
  <c r="I175" s="1"/>
  <c r="R136"/>
  <c r="F176" i="15"/>
  <c r="K76" i="1" s="1"/>
  <c r="K78" s="1"/>
  <c r="F400" i="15"/>
  <c r="K148" i="1" s="1"/>
  <c r="I224" i="15"/>
  <c r="K96" i="2"/>
  <c r="K93" s="1"/>
  <c r="K101" s="1"/>
  <c r="E401" i="16"/>
  <c r="E418" s="1"/>
  <c r="E136" i="2" s="1"/>
  <c r="E144" s="1"/>
  <c r="F93" i="1"/>
  <c r="F100" s="1"/>
  <c r="G451" i="16"/>
  <c r="G138" i="2" s="1"/>
  <c r="G146" s="1"/>
  <c r="F159" i="1"/>
  <c r="G214" i="15"/>
  <c r="N100" i="2"/>
  <c r="N97" s="1"/>
  <c r="N101" s="1"/>
  <c r="H409" i="16"/>
  <c r="L20" i="2"/>
  <c r="P98"/>
  <c r="K302" i="15"/>
  <c r="P123" i="1" s="1"/>
  <c r="Q123" s="1"/>
  <c r="K96" i="15"/>
  <c r="P41" i="1" s="1"/>
  <c r="I300" i="16"/>
  <c r="I285" s="1"/>
  <c r="I41"/>
  <c r="O15" i="2" s="1"/>
  <c r="K160" i="15"/>
  <c r="P71" i="1" s="1"/>
  <c r="R71" s="1"/>
  <c r="D370" i="16"/>
  <c r="J78" i="2" s="1"/>
  <c r="G370" i="16"/>
  <c r="M78" i="2" s="1"/>
  <c r="Q78" s="1"/>
  <c r="E259" i="16"/>
  <c r="M120" i="2"/>
  <c r="L27"/>
  <c r="N131" i="1"/>
  <c r="F82" i="2"/>
  <c r="F85" s="1"/>
  <c r="F122" s="1"/>
  <c r="F128" s="1"/>
  <c r="G185" i="1" s="1"/>
  <c r="L97" i="2"/>
  <c r="J128" i="15"/>
  <c r="I124" i="16"/>
  <c r="O42" i="2" s="1"/>
  <c r="H122"/>
  <c r="H128" s="1"/>
  <c r="I185" i="1" s="1"/>
  <c r="I207" i="16"/>
  <c r="O51" i="2" s="1"/>
  <c r="Q51" s="1"/>
  <c r="P77"/>
  <c r="K48" i="15"/>
  <c r="P26" i="1" s="1"/>
  <c r="Q26" s="1"/>
  <c r="I145" i="16"/>
  <c r="O44" i="2" s="1"/>
  <c r="Q44" s="1"/>
  <c r="D40"/>
  <c r="G23" i="16"/>
  <c r="M14" i="2" s="1"/>
  <c r="M11" s="1"/>
  <c r="L101"/>
  <c r="H418" i="16"/>
  <c r="H136" i="2" s="1"/>
  <c r="H144" s="1"/>
  <c r="E434" i="16"/>
  <c r="E451" s="1"/>
  <c r="E138" i="2" s="1"/>
  <c r="E146" s="1"/>
  <c r="F409" i="16"/>
  <c r="F418" s="1"/>
  <c r="F136" i="2" s="1"/>
  <c r="F144" s="1"/>
  <c r="M33"/>
  <c r="M27" s="1"/>
  <c r="G96" i="16"/>
  <c r="N151" i="1"/>
  <c r="Q151" s="1"/>
  <c r="I446" i="15"/>
  <c r="L76" i="1"/>
  <c r="L78" s="1"/>
  <c r="G197" i="15"/>
  <c r="E285" i="16"/>
  <c r="K66" i="2"/>
  <c r="K64" s="1"/>
  <c r="L66"/>
  <c r="L64" s="1"/>
  <c r="F285" i="16"/>
  <c r="K12" i="2"/>
  <c r="K11" s="1"/>
  <c r="E11" i="16"/>
  <c r="N71" i="2"/>
  <c r="N69" s="1"/>
  <c r="H324" i="16"/>
  <c r="G11"/>
  <c r="M56" i="2"/>
  <c r="M55" s="1"/>
  <c r="G249" i="16"/>
  <c r="L43" i="2"/>
  <c r="L91" i="1"/>
  <c r="L92" s="1"/>
  <c r="G245" i="15"/>
  <c r="N90" i="1"/>
  <c r="N92" s="1"/>
  <c r="I245" i="15"/>
  <c r="L77" i="2"/>
  <c r="L74" s="1"/>
  <c r="F351" i="16"/>
  <c r="N152" i="1"/>
  <c r="L42" i="2"/>
  <c r="L40" s="1"/>
  <c r="F117" i="16"/>
  <c r="H434"/>
  <c r="H451" s="1"/>
  <c r="H138" i="2" s="1"/>
  <c r="H146" s="1"/>
  <c r="N114"/>
  <c r="N113" s="1"/>
  <c r="N120" s="1"/>
  <c r="O61" i="1"/>
  <c r="O64" s="1"/>
  <c r="J143" i="15"/>
  <c r="K22" i="2"/>
  <c r="K20" s="1"/>
  <c r="E54" i="16"/>
  <c r="M42" i="2"/>
  <c r="M40" s="1"/>
  <c r="G117" i="16"/>
  <c r="H176" i="15"/>
  <c r="H351" i="16"/>
  <c r="N43" i="2"/>
  <c r="I355" i="15"/>
  <c r="M65" i="2"/>
  <c r="M64" s="1"/>
  <c r="G285" i="16"/>
  <c r="L24" i="1"/>
  <c r="L27" s="1"/>
  <c r="G57" i="15"/>
  <c r="G128" s="1"/>
  <c r="J355"/>
  <c r="O130" i="1"/>
  <c r="O131" s="1"/>
  <c r="H117" i="16"/>
  <c r="N42" i="2"/>
  <c r="N40" s="1"/>
  <c r="O90" i="1"/>
  <c r="O92" s="1"/>
  <c r="J245" i="15"/>
  <c r="O120" i="1"/>
  <c r="J328" i="15"/>
  <c r="J455" s="1"/>
  <c r="I181" i="1" s="1"/>
  <c r="I183" s="1"/>
  <c r="H207" i="16"/>
  <c r="N51" i="2" s="1"/>
  <c r="N64"/>
  <c r="L60"/>
  <c r="L59" s="1"/>
  <c r="F259" i="16"/>
  <c r="Q150" i="1"/>
  <c r="I184"/>
  <c r="F324" i="16"/>
  <c r="K69" i="2"/>
  <c r="F144" i="16"/>
  <c r="E145" i="2"/>
  <c r="E117" i="16"/>
  <c r="L130" i="1"/>
  <c r="L131" s="1"/>
  <c r="G355" i="15"/>
  <c r="H259" i="16"/>
  <c r="N63" i="2"/>
  <c r="N59" s="1"/>
  <c r="N43" i="1"/>
  <c r="R42"/>
  <c r="M131"/>
  <c r="G34" i="2"/>
  <c r="G85" s="1"/>
  <c r="G122" s="1"/>
  <c r="G128" s="1"/>
  <c r="H185" i="1" s="1"/>
  <c r="E324" i="16"/>
  <c r="F96"/>
  <c r="H145" i="2"/>
  <c r="I328" i="15"/>
  <c r="H144" i="16"/>
  <c r="H355" i="15"/>
  <c r="D69" i="2"/>
  <c r="J27"/>
  <c r="D46" i="16"/>
  <c r="K156" i="1"/>
  <c r="K157" s="1"/>
  <c r="D93" i="2"/>
  <c r="J16"/>
  <c r="K86" i="1"/>
  <c r="F19" i="15"/>
  <c r="K98" i="1"/>
  <c r="D11" i="2"/>
  <c r="E92" i="1"/>
  <c r="F119" i="15"/>
  <c r="D55" i="2"/>
  <c r="D86" i="16"/>
  <c r="J26" i="2" s="1"/>
  <c r="J117"/>
  <c r="D20"/>
  <c r="D27"/>
  <c r="D113"/>
  <c r="D97"/>
  <c r="J108"/>
  <c r="J107" s="1"/>
  <c r="J110" s="1"/>
  <c r="F279" i="15"/>
  <c r="F328" s="1"/>
  <c r="E27" i="1"/>
  <c r="F254" i="15"/>
  <c r="F214"/>
  <c r="E131" i="1"/>
  <c r="F112" i="15"/>
  <c r="D64" i="2"/>
  <c r="E43" i="1"/>
  <c r="E125"/>
  <c r="E64"/>
  <c r="K116"/>
  <c r="K125" s="1"/>
  <c r="D43" i="2"/>
  <c r="E78" i="1"/>
  <c r="D74" i="2"/>
  <c r="E152" i="1"/>
  <c r="D59" i="2"/>
  <c r="J97"/>
  <c r="J93"/>
  <c r="D401" i="16"/>
  <c r="D124"/>
  <c r="J42" i="2" s="1"/>
  <c r="D421" i="16"/>
  <c r="D431" s="1"/>
  <c r="D137" i="2" s="1"/>
  <c r="D396" i="16"/>
  <c r="D110" i="2"/>
  <c r="J113"/>
  <c r="D96" i="16"/>
  <c r="D300"/>
  <c r="J66" i="2" s="1"/>
  <c r="J64" s="1"/>
  <c r="D445" i="16"/>
  <c r="D11"/>
  <c r="D409"/>
  <c r="D120" i="2"/>
  <c r="D259" i="16"/>
  <c r="D434"/>
  <c r="D207"/>
  <c r="J51" i="2" s="1"/>
  <c r="J43" s="1"/>
  <c r="J74"/>
  <c r="D249" i="16"/>
  <c r="J56" i="2"/>
  <c r="J55" s="1"/>
  <c r="K53" i="1"/>
  <c r="J59" i="2"/>
  <c r="K33" i="1"/>
  <c r="K43" s="1"/>
  <c r="F110" i="15"/>
  <c r="D324" i="16"/>
  <c r="J71" i="2"/>
  <c r="J69" s="1"/>
  <c r="F355" i="15"/>
  <c r="K130" i="1"/>
  <c r="K131" s="1"/>
  <c r="F57" i="15"/>
  <c r="J11" i="2"/>
  <c r="J41"/>
  <c r="J22"/>
  <c r="K152" i="1"/>
  <c r="K61"/>
  <c r="K64" s="1"/>
  <c r="F143" i="15"/>
  <c r="F245"/>
  <c r="K91" i="1"/>
  <c r="K92" s="1"/>
  <c r="K27"/>
  <c r="D351" i="16"/>
  <c r="R122" i="1"/>
  <c r="I93" i="2"/>
  <c r="R117" i="1"/>
  <c r="I55" i="2"/>
  <c r="Q146" i="1"/>
  <c r="Q121"/>
  <c r="R52"/>
  <c r="Q48"/>
  <c r="I426" i="16"/>
  <c r="Q82" i="1"/>
  <c r="Q29" i="2"/>
  <c r="R118" i="1"/>
  <c r="P92" i="2"/>
  <c r="I396" i="16"/>
  <c r="R75" i="1"/>
  <c r="P25" i="2"/>
  <c r="Q30"/>
  <c r="R62" i="1"/>
  <c r="R138"/>
  <c r="O17" i="2"/>
  <c r="P17" s="1"/>
  <c r="O90"/>
  <c r="Q32"/>
  <c r="I421" i="16"/>
  <c r="Q107" i="1"/>
  <c r="I40" i="2"/>
  <c r="R105" i="1"/>
  <c r="Q142"/>
  <c r="J131"/>
  <c r="Q29"/>
  <c r="Q31" i="2"/>
  <c r="Q25" i="1"/>
  <c r="J125"/>
  <c r="R77"/>
  <c r="Q13"/>
  <c r="I97" i="2"/>
  <c r="I69"/>
  <c r="Q68"/>
  <c r="I27"/>
  <c r="R63" i="1"/>
  <c r="Q83"/>
  <c r="Q50"/>
  <c r="R106"/>
  <c r="I117" i="2"/>
  <c r="I11"/>
  <c r="I113"/>
  <c r="K19" i="15"/>
  <c r="Q60" i="1"/>
  <c r="R47"/>
  <c r="Q71"/>
  <c r="J27"/>
  <c r="K453" i="15"/>
  <c r="R133" i="1"/>
  <c r="I96" i="16"/>
  <c r="I74" i="2"/>
  <c r="I20"/>
  <c r="I64"/>
  <c r="I43"/>
  <c r="I59"/>
  <c r="J78" i="1"/>
  <c r="Q69"/>
  <c r="Q57" i="2"/>
  <c r="R38" i="1"/>
  <c r="I401" i="16"/>
  <c r="J92" i="1"/>
  <c r="J43"/>
  <c r="Q54" i="2"/>
  <c r="Q96"/>
  <c r="K143" i="15"/>
  <c r="K112"/>
  <c r="R145" i="1"/>
  <c r="R139"/>
  <c r="R76"/>
  <c r="Q65" i="2"/>
  <c r="J152" i="1"/>
  <c r="Q20"/>
  <c r="K279" i="15"/>
  <c r="Q30" i="1"/>
  <c r="Q99" i="2"/>
  <c r="Q84" i="1"/>
  <c r="Q128"/>
  <c r="R120"/>
  <c r="P86"/>
  <c r="R155"/>
  <c r="K254" i="15"/>
  <c r="Q104" i="1"/>
  <c r="R73"/>
  <c r="Q125" i="2"/>
  <c r="Q72"/>
  <c r="Q36" i="1"/>
  <c r="Q41" i="2"/>
  <c r="Q72" i="1"/>
  <c r="R33"/>
  <c r="R150"/>
  <c r="Q67" i="2"/>
  <c r="Q39" i="1"/>
  <c r="P58" i="2"/>
  <c r="Q97" i="1"/>
  <c r="R26"/>
  <c r="K214" i="15"/>
  <c r="Q37" i="1"/>
  <c r="R108"/>
  <c r="P100" i="2"/>
  <c r="R91" i="1"/>
  <c r="Q144"/>
  <c r="I409" i="16"/>
  <c r="O66" i="2"/>
  <c r="O64" s="1"/>
  <c r="P64" s="1"/>
  <c r="I249" i="16"/>
  <c r="P24" i="2"/>
  <c r="Q63"/>
  <c r="O97"/>
  <c r="P97" s="1"/>
  <c r="Q42" i="1"/>
  <c r="P61" i="2"/>
  <c r="Q163" i="1"/>
  <c r="I110" i="2"/>
  <c r="R67" i="1"/>
  <c r="Q77" i="2"/>
  <c r="Q119"/>
  <c r="Q52"/>
  <c r="P26"/>
  <c r="O69"/>
  <c r="Q69" s="1"/>
  <c r="P71"/>
  <c r="Q147" i="1"/>
  <c r="K119" i="15"/>
  <c r="Q167" i="1"/>
  <c r="I445" i="16"/>
  <c r="Q73" i="2"/>
  <c r="Q149" i="1"/>
  <c r="I324" i="16"/>
  <c r="R68" i="1"/>
  <c r="P116" i="2"/>
  <c r="Q71"/>
  <c r="O59"/>
  <c r="Q46"/>
  <c r="Q70" i="1"/>
  <c r="Q47" i="2"/>
  <c r="K197" i="15"/>
  <c r="P76" i="2"/>
  <c r="Q76"/>
  <c r="O74"/>
  <c r="R41" i="1"/>
  <c r="P12" i="2"/>
  <c r="R129" i="1"/>
  <c r="Q70" i="2"/>
  <c r="P70"/>
  <c r="P49"/>
  <c r="Q137" i="1"/>
  <c r="R137"/>
  <c r="P15" i="2"/>
  <c r="Q15"/>
  <c r="R14" i="1"/>
  <c r="P16"/>
  <c r="R123"/>
  <c r="Q35"/>
  <c r="R35"/>
  <c r="I259" i="16"/>
  <c r="Q19" i="2"/>
  <c r="P19"/>
  <c r="P92" i="1"/>
  <c r="Q89"/>
  <c r="O114" i="2"/>
  <c r="I434" i="16"/>
  <c r="Q23" i="1"/>
  <c r="R23"/>
  <c r="Q34"/>
  <c r="R34"/>
  <c r="O55" i="2"/>
  <c r="R116" i="1"/>
  <c r="Q116"/>
  <c r="Q106" i="2"/>
  <c r="O104"/>
  <c r="O110" s="1"/>
  <c r="P131" i="1"/>
  <c r="P78"/>
  <c r="K245" i="15"/>
  <c r="R89" i="1"/>
  <c r="R166"/>
  <c r="Q32"/>
  <c r="R32"/>
  <c r="Q165"/>
  <c r="R165"/>
  <c r="Q80" i="2"/>
  <c r="P80"/>
  <c r="P53" i="1"/>
  <c r="Q46"/>
  <c r="R46"/>
  <c r="O27" i="2"/>
  <c r="P28"/>
  <c r="Q28"/>
  <c r="Q94"/>
  <c r="P94"/>
  <c r="O93"/>
  <c r="Q156" i="1"/>
  <c r="P157"/>
  <c r="R130"/>
  <c r="Q130"/>
  <c r="P118" i="2"/>
  <c r="Q118"/>
  <c r="O117"/>
  <c r="I351" i="16"/>
  <c r="Q90" i="1"/>
  <c r="R90"/>
  <c r="K355" i="15"/>
  <c r="I117" i="16"/>
  <c r="O14" i="2"/>
  <c r="I11" i="16"/>
  <c r="O150" i="1"/>
  <c r="O152" s="1"/>
  <c r="J446" i="15"/>
  <c r="P64" i="1"/>
  <c r="Q61"/>
  <c r="R61"/>
  <c r="Q60" i="2"/>
  <c r="P60"/>
  <c r="M59"/>
  <c r="N74" i="1"/>
  <c r="I197" i="15"/>
  <c r="Q91" i="2"/>
  <c r="P91"/>
  <c r="M90"/>
  <c r="M104"/>
  <c r="Q105"/>
  <c r="P105"/>
  <c r="R148" i="1"/>
  <c r="Q148"/>
  <c r="F111" i="16"/>
  <c r="P47" i="2"/>
  <c r="H446" i="15"/>
  <c r="P63" i="2"/>
  <c r="I144" i="16"/>
  <c r="Q143" i="1"/>
  <c r="R143"/>
  <c r="M21" i="2"/>
  <c r="G54" i="16"/>
  <c r="Q24" i="1"/>
  <c r="R24"/>
  <c r="I214" i="15"/>
  <c r="N85" i="1"/>
  <c r="O22" i="2"/>
  <c r="I54" i="16"/>
  <c r="M75" i="2"/>
  <c r="O43"/>
  <c r="P44"/>
  <c r="G259" i="16"/>
  <c r="G431"/>
  <c r="G137" i="2" s="1"/>
  <c r="G145" s="1"/>
  <c r="I110" i="15"/>
  <c r="Q41" i="1"/>
  <c r="K446" i="15"/>
  <c r="O69" i="1"/>
  <c r="O78" s="1"/>
  <c r="J197" i="15"/>
  <c r="Q31" i="1"/>
  <c r="R31"/>
  <c r="M26"/>
  <c r="M27" s="1"/>
  <c r="H57" i="15"/>
  <c r="K44" i="2"/>
  <c r="K43" s="1"/>
  <c r="E144" i="16"/>
  <c r="M91" i="1"/>
  <c r="M92" s="1"/>
  <c r="H245" i="15"/>
  <c r="H134" i="2"/>
  <c r="H142" s="1"/>
  <c r="H184" i="1"/>
  <c r="P119"/>
  <c r="Q53" i="2"/>
  <c r="P53"/>
  <c r="R40" i="1"/>
  <c r="Q40"/>
  <c r="M45" i="2"/>
  <c r="G144" i="16"/>
  <c r="Q50" i="2"/>
  <c r="P43" i="1"/>
  <c r="Q43" s="1"/>
  <c r="K110" i="15"/>
  <c r="R140" i="1"/>
  <c r="Q140"/>
  <c r="P152"/>
  <c r="Q48" i="2"/>
  <c r="P48"/>
  <c r="K75"/>
  <c r="K74" s="1"/>
  <c r="K82" s="1"/>
  <c r="E351" i="16"/>
  <c r="L140" i="1"/>
  <c r="L152" s="1"/>
  <c r="G446" i="15"/>
  <c r="G455" s="1"/>
  <c r="F181" i="1" s="1"/>
  <c r="K57" i="15"/>
  <c r="P22" i="1"/>
  <c r="H110" i="15"/>
  <c r="M41" i="1"/>
  <c r="M43" s="1"/>
  <c r="N21"/>
  <c r="I57" i="15"/>
  <c r="Q96" i="1"/>
  <c r="R96"/>
  <c r="I119" i="15"/>
  <c r="I127" s="1"/>
  <c r="N51" i="1"/>
  <c r="M107" i="2"/>
  <c r="P108"/>
  <c r="Q108"/>
  <c r="P54"/>
  <c r="F446" i="15"/>
  <c r="P98" i="1"/>
  <c r="Q76"/>
  <c r="K34" i="2" l="1"/>
  <c r="G111" i="16"/>
  <c r="L34" i="2"/>
  <c r="E111" i="16"/>
  <c r="E134" i="2" s="1"/>
  <c r="E142" s="1"/>
  <c r="O93" i="1"/>
  <c r="O100" s="1"/>
  <c r="O172" s="1"/>
  <c r="G93"/>
  <c r="M119"/>
  <c r="M125" s="1"/>
  <c r="M159" s="1"/>
  <c r="M173" s="1"/>
  <c r="H328" i="15"/>
  <c r="F197"/>
  <c r="H388" i="16"/>
  <c r="G246" i="15"/>
  <c r="G54" i="1"/>
  <c r="Q152"/>
  <c r="P51" i="2"/>
  <c r="R151" i="1"/>
  <c r="K328" i="15"/>
  <c r="P65" i="2"/>
  <c r="I186" i="1"/>
  <c r="J246" i="15"/>
  <c r="J256" s="1"/>
  <c r="I180" i="1" s="1"/>
  <c r="I182" s="1"/>
  <c r="P78" i="2"/>
  <c r="L54" i="1"/>
  <c r="F175"/>
  <c r="F388" i="16"/>
  <c r="F135" i="2" s="1"/>
  <c r="F143" s="1"/>
  <c r="G256" i="15"/>
  <c r="F180" i="1" s="1"/>
  <c r="F182" s="1"/>
  <c r="N82" i="2"/>
  <c r="N85" s="1"/>
  <c r="N122" s="1"/>
  <c r="N128" s="1"/>
  <c r="O176" i="1" s="1"/>
  <c r="O124" s="1"/>
  <c r="O125" s="1"/>
  <c r="O159" s="1"/>
  <c r="O173" s="1"/>
  <c r="H455" i="15"/>
  <c r="G181" i="1" s="1"/>
  <c r="G183" s="1"/>
  <c r="F183"/>
  <c r="G351" i="16"/>
  <c r="I246" i="15"/>
  <c r="Q131" i="1"/>
  <c r="P59" i="2"/>
  <c r="L82"/>
  <c r="H135"/>
  <c r="H143" s="1"/>
  <c r="H391" i="16"/>
  <c r="H453" s="1"/>
  <c r="H463" s="1"/>
  <c r="H139" i="2" s="1"/>
  <c r="H147" s="1"/>
  <c r="M76" i="1"/>
  <c r="M78" s="1"/>
  <c r="M93" s="1"/>
  <c r="H197" i="15"/>
  <c r="H246" s="1"/>
  <c r="H256" s="1"/>
  <c r="G180" i="1" s="1"/>
  <c r="K85" i="2"/>
  <c r="K122" s="1"/>
  <c r="K128" s="1"/>
  <c r="L176" i="1" s="1"/>
  <c r="L124" s="1"/>
  <c r="L125" s="1"/>
  <c r="L159" s="1"/>
  <c r="L173" s="1"/>
  <c r="Q33" i="2"/>
  <c r="I128" i="15"/>
  <c r="E388" i="16"/>
  <c r="F184" i="1"/>
  <c r="F186" s="1"/>
  <c r="H128" i="15"/>
  <c r="Q56" i="2"/>
  <c r="P33"/>
  <c r="P56"/>
  <c r="L93" i="1"/>
  <c r="L100" s="1"/>
  <c r="I455" i="15"/>
  <c r="H181" i="1" s="1"/>
  <c r="H183" s="1"/>
  <c r="D101" i="2"/>
  <c r="F127" i="15"/>
  <c r="F128" s="1"/>
  <c r="J120" i="2"/>
  <c r="D34"/>
  <c r="J20"/>
  <c r="J34" s="1"/>
  <c r="D54" i="16"/>
  <c r="D111" s="1"/>
  <c r="D134" i="2" s="1"/>
  <c r="J101"/>
  <c r="E159" i="1"/>
  <c r="E54"/>
  <c r="D451" i="16"/>
  <c r="D138" i="2" s="1"/>
  <c r="D146" s="1"/>
  <c r="E93" i="1"/>
  <c r="J40" i="2"/>
  <c r="J82" s="1"/>
  <c r="D82"/>
  <c r="D117" i="16"/>
  <c r="D145" i="2"/>
  <c r="F455" i="15"/>
  <c r="E181" i="1" s="1"/>
  <c r="E183" s="1"/>
  <c r="D285" i="16"/>
  <c r="D418"/>
  <c r="D136" i="2" s="1"/>
  <c r="K159" i="1"/>
  <c r="K54"/>
  <c r="F246" i="15"/>
  <c r="K93" i="1"/>
  <c r="D144" i="16"/>
  <c r="I101" i="2"/>
  <c r="I431" i="16"/>
  <c r="I137" i="2" s="1"/>
  <c r="I145" s="1"/>
  <c r="Q17"/>
  <c r="O16"/>
  <c r="Q16" s="1"/>
  <c r="J159" i="1"/>
  <c r="K127" i="15"/>
  <c r="K128" s="1"/>
  <c r="J54" i="1"/>
  <c r="I34" i="2"/>
  <c r="I120"/>
  <c r="I82"/>
  <c r="I418" i="16"/>
  <c r="I136" i="2" s="1"/>
  <c r="J93" i="1"/>
  <c r="I451" i="16"/>
  <c r="I138" i="2" s="1"/>
  <c r="Q66"/>
  <c r="Q59"/>
  <c r="K246" i="15"/>
  <c r="P93" i="1"/>
  <c r="O101" i="2"/>
  <c r="Q97"/>
  <c r="P66"/>
  <c r="Q64"/>
  <c r="P69"/>
  <c r="R131" i="1"/>
  <c r="I111" i="16"/>
  <c r="I134" i="2" s="1"/>
  <c r="Q16" i="1"/>
  <c r="R16"/>
  <c r="Q93" i="2"/>
  <c r="P93"/>
  <c r="Q92" i="1"/>
  <c r="R92"/>
  <c r="Q157"/>
  <c r="R157"/>
  <c r="P117" i="2"/>
  <c r="Q117"/>
  <c r="P27"/>
  <c r="Q27"/>
  <c r="P55"/>
  <c r="Q55"/>
  <c r="Q114"/>
  <c r="P114"/>
  <c r="O113"/>
  <c r="Q45"/>
  <c r="M43"/>
  <c r="Q43" s="1"/>
  <c r="P45"/>
  <c r="Q75"/>
  <c r="M74"/>
  <c r="P75"/>
  <c r="N86" i="1"/>
  <c r="R85"/>
  <c r="Q85"/>
  <c r="G134" i="2"/>
  <c r="G142" s="1"/>
  <c r="F134"/>
  <c r="F142" s="1"/>
  <c r="F391" i="16"/>
  <c r="F453" s="1"/>
  <c r="F463" s="1"/>
  <c r="F139" i="2" s="1"/>
  <c r="F147" s="1"/>
  <c r="Q64" i="1"/>
  <c r="R64"/>
  <c r="O11" i="2"/>
  <c r="Q14"/>
  <c r="P14"/>
  <c r="M54" i="1"/>
  <c r="R152"/>
  <c r="N27"/>
  <c r="R21"/>
  <c r="Q21"/>
  <c r="O20" i="2"/>
  <c r="P22"/>
  <c r="Q22"/>
  <c r="O40"/>
  <c r="O82" s="1"/>
  <c r="P42"/>
  <c r="Q42"/>
  <c r="Q107"/>
  <c r="P107"/>
  <c r="E135"/>
  <c r="E143" s="1"/>
  <c r="O175" i="1"/>
  <c r="Q119"/>
  <c r="R119"/>
  <c r="P90" i="2"/>
  <c r="Q90"/>
  <c r="M101"/>
  <c r="R74" i="1"/>
  <c r="Q74"/>
  <c r="N78"/>
  <c r="I388" i="16"/>
  <c r="I135" i="2" s="1"/>
  <c r="R43" i="1"/>
  <c r="R51"/>
  <c r="Q51"/>
  <c r="N53"/>
  <c r="P27"/>
  <c r="Q22"/>
  <c r="R22"/>
  <c r="Q98"/>
  <c r="R98"/>
  <c r="Q21" i="2"/>
  <c r="M20"/>
  <c r="P21"/>
  <c r="M110"/>
  <c r="Q104"/>
  <c r="P104"/>
  <c r="K455" i="15"/>
  <c r="J181" i="1" s="1"/>
  <c r="G388" i="16"/>
  <c r="G135" i="2" s="1"/>
  <c r="G143" s="1"/>
  <c r="I256" i="15"/>
  <c r="H180" i="1" s="1"/>
  <c r="H182" s="1"/>
  <c r="H186"/>
  <c r="L85" i="2" l="1"/>
  <c r="L122" s="1"/>
  <c r="L128" s="1"/>
  <c r="E391" i="16"/>
  <c r="E453" s="1"/>
  <c r="E463" s="1"/>
  <c r="E139" i="2" s="1"/>
  <c r="E147" s="1"/>
  <c r="G100" i="1"/>
  <c r="G175" s="1"/>
  <c r="M100"/>
  <c r="M175" s="1"/>
  <c r="L172"/>
  <c r="L175"/>
  <c r="P43" i="2"/>
  <c r="P101"/>
  <c r="D144"/>
  <c r="K173" i="1"/>
  <c r="D85" i="2"/>
  <c r="D122" s="1"/>
  <c r="D128" s="1"/>
  <c r="E185" i="1" s="1"/>
  <c r="D142" i="2"/>
  <c r="D388" i="16"/>
  <c r="D135" i="2" s="1"/>
  <c r="D143" s="1"/>
  <c r="E100" i="1"/>
  <c r="E184" s="1"/>
  <c r="F256" i="15"/>
  <c r="E180" i="1" s="1"/>
  <c r="K100"/>
  <c r="K175" s="1"/>
  <c r="J85" i="2"/>
  <c r="J122" s="1"/>
  <c r="J128" s="1"/>
  <c r="I146"/>
  <c r="I144"/>
  <c r="P16"/>
  <c r="J183" i="1"/>
  <c r="I85" i="2"/>
  <c r="I122" s="1"/>
  <c r="I128" s="1"/>
  <c r="J185" i="1" s="1"/>
  <c r="I143" i="2"/>
  <c r="J100" i="1"/>
  <c r="J184" s="1"/>
  <c r="I142" i="2"/>
  <c r="K256" i="15"/>
  <c r="J180" i="1" s="1"/>
  <c r="Q101" i="2"/>
  <c r="O120"/>
  <c r="P113"/>
  <c r="Q113"/>
  <c r="Q27" i="1"/>
  <c r="P54"/>
  <c r="R27"/>
  <c r="N54"/>
  <c r="Q74" i="2"/>
  <c r="M82"/>
  <c r="Q82" s="1"/>
  <c r="P74"/>
  <c r="Q110"/>
  <c r="P110"/>
  <c r="Q53" i="1"/>
  <c r="R53"/>
  <c r="I391" i="16"/>
  <c r="I453" s="1"/>
  <c r="I463" s="1"/>
  <c r="I139" i="2" s="1"/>
  <c r="G391" i="16"/>
  <c r="G453" s="1"/>
  <c r="G463" s="1"/>
  <c r="P40" i="2"/>
  <c r="Q40"/>
  <c r="R86" i="1"/>
  <c r="N93"/>
  <c r="Q86"/>
  <c r="Q20" i="2"/>
  <c r="M34"/>
  <c r="R78" i="1"/>
  <c r="Q78"/>
  <c r="P20" i="2"/>
  <c r="O34"/>
  <c r="Q11"/>
  <c r="P11"/>
  <c r="G182" i="1" l="1"/>
  <c r="G184"/>
  <c r="G186" s="1"/>
  <c r="M172"/>
  <c r="E186"/>
  <c r="D391" i="16"/>
  <c r="D453" s="1"/>
  <c r="D463" s="1"/>
  <c r="D139" i="2" s="1"/>
  <c r="D147" s="1"/>
  <c r="E182" i="1"/>
  <c r="E175"/>
  <c r="K172"/>
  <c r="J182"/>
  <c r="J186"/>
  <c r="J175"/>
  <c r="I147" i="2"/>
  <c r="P120"/>
  <c r="Q120"/>
  <c r="G139"/>
  <c r="G147" s="1"/>
  <c r="M152"/>
  <c r="P100" i="1"/>
  <c r="Q54"/>
  <c r="M85" i="2"/>
  <c r="Q34"/>
  <c r="O85"/>
  <c r="P34"/>
  <c r="R93" i="1"/>
  <c r="Q93"/>
  <c r="N100"/>
  <c r="R54"/>
  <c r="P82" i="2"/>
  <c r="Q85" l="1"/>
  <c r="M122"/>
  <c r="Q100" i="1"/>
  <c r="P172"/>
  <c r="R100"/>
  <c r="N172"/>
  <c r="O122" i="2"/>
  <c r="P85"/>
  <c r="M128" l="1"/>
  <c r="Q122"/>
  <c r="P122"/>
  <c r="O128"/>
  <c r="N176" i="1" l="1"/>
  <c r="N124" s="1"/>
  <c r="Q128" i="2"/>
  <c r="P176" i="1"/>
  <c r="P124" s="1"/>
  <c r="P128" i="2"/>
  <c r="R124" i="1" l="1"/>
  <c r="N125"/>
  <c r="Q124"/>
  <c r="P125"/>
  <c r="R125" l="1"/>
  <c r="N159"/>
  <c r="P159"/>
  <c r="Q125"/>
  <c r="R159" l="1"/>
  <c r="N175"/>
  <c r="P175"/>
  <c r="Q159"/>
  <c r="P173"/>
</calcChain>
</file>

<file path=xl/sharedStrings.xml><?xml version="1.0" encoding="utf-8"?>
<sst xmlns="http://schemas.openxmlformats.org/spreadsheetml/2006/main" count="13110" uniqueCount="1972">
  <si>
    <t>AMMORTAMENTO SOFTWARE E ALTRI DIRITTI DI UTILIZZAZIONE DELLE OPERE D'INGEGNO</t>
  </si>
  <si>
    <t>AMMORTAMENTO BREVETTI</t>
  </si>
  <si>
    <t>AMMORTAMENTO CONCESSIONI, LICENZE, MARCHI E DIRITTI SIMILI</t>
  </si>
  <si>
    <t>AMMORTAMENTO MIGLIORIE SU BENI DI TERZI</t>
  </si>
  <si>
    <t>AMMORTAMENTO COSTO PUBBLICAZIONI BANDI PLURIENNALI</t>
  </si>
  <si>
    <t>AMMORTAMENTO FORMAZIONE E CONSULENZE PLURIENNALI</t>
  </si>
  <si>
    <t>AMMORTAMENTO FABBRICATI DEL PATRIMONIO INDISPONIBILE</t>
  </si>
  <si>
    <t>B10B</t>
  </si>
  <si>
    <t>AMMORTAMENTI DELLE IMMOBILIZZAZIONI MATERIALI</t>
  </si>
  <si>
    <t>AMMORTAMENTO FABBRICATI DEL PATRIMONIO DISPONIBILE</t>
  </si>
  <si>
    <t>AMMORTAMENTO FABBRICATI DI PREGIO ARTISTICO DEL PATRIMONIO INDISPONIBILE</t>
  </si>
  <si>
    <t>AMMORTAMENTO FABBRICATI DI PREGIO ARTISTICO DEL PATRIMONIO DISPONIBILE</t>
  </si>
  <si>
    <t xml:space="preserve">AMMORTAMENTO IMPIANTI, MACCHINARI </t>
  </si>
  <si>
    <t>AMMORTAMENTO MOBILI E ARREDI</t>
  </si>
  <si>
    <t>AMMORTAMENTO MACCHINE D'UFFICIO ELETTROMECCANICHE ED ELETTRONICHE, COMPUTERS ED ALTRI STRUMENTI ELETTRONICI ED INFORMATICI</t>
  </si>
  <si>
    <t xml:space="preserve">AMMORTAMENTO AUTOMEZZI </t>
  </si>
  <si>
    <t>AMMORTAMENTO ALTRI BENI MATERIALI TECNICO-ECONOMALI</t>
  </si>
  <si>
    <t>SVALUTAZIONE DELLE IMMOBILIZZAZIONI IMMATERIALI</t>
  </si>
  <si>
    <t>B10C</t>
  </si>
  <si>
    <t>SVALUTAZIONE DELLE IMMOBILIZZAZIONI</t>
  </si>
  <si>
    <t>SVALUTAZIONE DELLE IMMOBILIZZAZIONI MATERIALI</t>
  </si>
  <si>
    <t xml:space="preserve">SVALUTAZIONE CREDITI </t>
  </si>
  <si>
    <t>B10D</t>
  </si>
  <si>
    <t>SVALUTAZIONE DEI CREDITI COMPRESI NELL'ATTIVO CIRCOLANTE</t>
  </si>
  <si>
    <t>RIMANENZE INIZIALI DI PRODOTTI SOCIO SANITARI</t>
  </si>
  <si>
    <t>B11</t>
  </si>
  <si>
    <t>B11A</t>
  </si>
  <si>
    <t>VARIAZIONE DELLE RIMANENZE DI MATERIE PRIME E DEI BENI DI CONSUMO SOCIO-SANITARI</t>
  </si>
  <si>
    <t>VARIAZIONE DELLE RIMANENZE DI MATERIE PRIME E DI BENI DI CON</t>
  </si>
  <si>
    <t>RIMANENZE FINALI DI PRODOTTI SOCIO SANITARI</t>
  </si>
  <si>
    <t>B11B</t>
  </si>
  <si>
    <t>IMMOBILIZZAZIONI IMMATERIALI IN CORSO ED ACCONTI</t>
  </si>
  <si>
    <t>ALTRI CONTRIBUTI VINCOLATI AD INVESTIMENTI DA DESTINARE</t>
  </si>
  <si>
    <t>DONAZIONI VINCOLATE AGLI INVESTIMENTI DA DESTINARE</t>
  </si>
  <si>
    <t>FONDO MANUTENZIONI CICLICHE BENI MOBILI E ATTREZZATURE</t>
  </si>
  <si>
    <t>ANNO 2007 DEBITI PER FATTURE DA RICEVERE</t>
  </si>
  <si>
    <t>ANNO 2008 DEBITI PER FATTURE DA RICEVERE</t>
  </si>
  <si>
    <t>ANNO 2009 DEBITI PER FATTURE DA RICEVERE</t>
  </si>
  <si>
    <t>ANNO 2010 DEBITI PER FATTURE DA RICEVERE</t>
  </si>
  <si>
    <t>ANNO 2011 DEBITI PER FATTURE DA RICEVERE</t>
  </si>
  <si>
    <t>ANNO 2012 DEBITI PER FATTURE DA RICEVERE</t>
  </si>
  <si>
    <t>ANNO 2013 DEBITI PER FATTURE DA RICEVERE</t>
  </si>
  <si>
    <t>ANNO 2014 DEBITI PER FATTURE DA RICEVERE</t>
  </si>
  <si>
    <t>ANNO 2015 DEBITI PER FATTURE DA RICEVERE</t>
  </si>
  <si>
    <t>ANNO 2016 DEBITI PER FATTURE DA RICEVERE</t>
  </si>
  <si>
    <t>ACCANTONAMENTI MANUTENZIONI CICLICHE BENI MOBILI E ATTREZZATURE</t>
  </si>
  <si>
    <t>MACCHINE D'UFFICIO ELETTROMECCANICHE ED ELETTRONICHE, COMPUTERS ED ALTRI STRUMENTI ELETTRONICI ED INFORMA</t>
  </si>
  <si>
    <t>FONDO AMMORTAMENTO MACCHINE D'UFFICIO ELETTROMECCANICHE ED ELETTRONICHE, COMPUTERS ED ALTRI STRUMENTI ELE</t>
  </si>
  <si>
    <t>FONDO PER CONTROVERSIE LEGALI IN CORSO</t>
  </si>
  <si>
    <t>VARIAZIONE DELLE RIMANENZE DI MATERIE PRIME E DI BENI DI CONSUMO TECNICO-ECONOMALI</t>
  </si>
  <si>
    <t>ACCANTONAMENTI IMPOSTE PER ACCERTAMENTI IN ATTO O PRESUNTI</t>
  </si>
  <si>
    <t>B12</t>
  </si>
  <si>
    <t>ACCANTONAMENTI AI FONDI RISCHI</t>
  </si>
  <si>
    <t>ACCANTONAMENTI IMPOSTE DIFFERITE</t>
  </si>
  <si>
    <t>ACCANTONAMENTI RISCHI NON COPERTI DA ASSICURAZIONI (COMPRESO FRANCHIGIE)</t>
  </si>
  <si>
    <t>ACCANTONAMENTI RISCHI SU CREDITI</t>
  </si>
  <si>
    <t>ACCANTONAMENTI PER LA CORRESPONSIONE DELL'EQUO INDENNIZZO</t>
  </si>
  <si>
    <t>ACCANTONAMENTI ONERI A UTILITÀ RIPARTITA PERSONALE IN QUIESCENZA</t>
  </si>
  <si>
    <t>B13</t>
  </si>
  <si>
    <t>ALTRI ACCANTONAMENTI</t>
  </si>
  <si>
    <t>ACCANTONAMENTI MANUTENZIONI CICLICHE FABBRICATI ISTITUZIONALI</t>
  </si>
  <si>
    <t>ACCANTONAMENTI MANUTENZIONI CICLICHE FABBRICATI URBANI E FONDI</t>
  </si>
  <si>
    <t>ACCANTONAMENTI INTERESSI PASSIVI FORNITORI</t>
  </si>
  <si>
    <t>B14</t>
  </si>
  <si>
    <t>B14A</t>
  </si>
  <si>
    <t>COSTI AMMINISTRATIVI</t>
  </si>
  <si>
    <t>ONERI DIVERSI DI GESTIONE</t>
  </si>
  <si>
    <t>SPESE DI RAPPRESENTANZA</t>
  </si>
  <si>
    <t>SPESE CONDOMINIALI</t>
  </si>
  <si>
    <t>QUOTE ASSOCIATIVE (ISCRIZIONI)</t>
  </si>
  <si>
    <t>ONERI BANCARI E SPESE DI TESORERIA</t>
  </si>
  <si>
    <t>ABBONAMENTI A RIVISTE E LIBRI</t>
  </si>
  <si>
    <t>ALTRI COSTI AMMINISTRATIVI</t>
  </si>
  <si>
    <t>B14B</t>
  </si>
  <si>
    <t>IMPOSTE NON SUL REDDITO</t>
  </si>
  <si>
    <t>TRIBUTI A CONSORZI DI BONIFICA</t>
  </si>
  <si>
    <t>IMPOSTA DI REGISTRO</t>
  </si>
  <si>
    <t>IMPOSTA DI BOLLO</t>
  </si>
  <si>
    <t>ALTRE IMPOSTE NON SUL REDDITO</t>
  </si>
  <si>
    <t>TASSA SMALTIMENTO RIFIUTI</t>
  </si>
  <si>
    <t>B14C</t>
  </si>
  <si>
    <t>TASSE</t>
  </si>
  <si>
    <t>TASSA DI PROPRIETÀ AUTOMEZZI</t>
  </si>
  <si>
    <t>ALTRE TASSE</t>
  </si>
  <si>
    <t>PERDITE SU CREDITI</t>
  </si>
  <si>
    <t>B14D</t>
  </si>
  <si>
    <t>ALTRI ONERI DIVERSI DI GESTIONE</t>
  </si>
  <si>
    <t>ARROTONDAMENTI RIBASSI E ABBUONI PASSIVI</t>
  </si>
  <si>
    <t>MINUSVALENZE ORDINARIE</t>
  </si>
  <si>
    <t>B14E</t>
  </si>
  <si>
    <t>SOPRAVVENIENZE PASSIVE ORDINARIE ATTIVITÀ SOCIO-SANITARIA</t>
  </si>
  <si>
    <t>B14F</t>
  </si>
  <si>
    <t>SOPRAVVENIENZE PASSIVE ED INSUSSISTENZE DELL'ATTIVO ORDINARIE</t>
  </si>
  <si>
    <t>SOPRAVVENIENZE PASSIVE ORDINARIE ALTRE ATTIVITÀ</t>
  </si>
  <si>
    <t>FONDO PER CONTROVERSIE LEGALI IN CORSO O PRESUNTE</t>
  </si>
  <si>
    <t>RIBASSI, ABBUONI E SCONTI ATTIVI</t>
  </si>
  <si>
    <t>RIMBORSO COMPETENZE PERSONALE IN COMANDO E PRESTATO</t>
  </si>
  <si>
    <t>RIMBORSO ONERI SOCIALI PERSONALE IN COMANDO E PRESTATO</t>
  </si>
  <si>
    <t>ACCANTONAMENTI PER CONTROVERSIE LEGALI IN CORSO O PRESUNTE</t>
  </si>
  <si>
    <t>SOPRAVVENIENZE PASSIVE ORDINARIE PERSONALE DIPENDENTE</t>
  </si>
  <si>
    <t>INSUSSISTENZE DELL'ATTIVO ORDINARIE ATTIVITÀ SOCIO-SANITARIA</t>
  </si>
  <si>
    <t>INSUSSISTENZE DELL'ATTIVO ORDINARIE ALTRE ATTIVITÀ</t>
  </si>
  <si>
    <t>INSUSSISTENZE DELL'ATTIVO ORDINARIE PERSONALE DIPENDENTE</t>
  </si>
  <si>
    <t>CONTRIBUTI EROGATI DA ENTI AD AZIENDE NON-PROFIT</t>
  </si>
  <si>
    <t>B14G</t>
  </si>
  <si>
    <t>CONTRIBUTI EROGATI AD AZIENDE NON-PROFIT</t>
  </si>
  <si>
    <t>PROVENTI DA PARTECIPAZIONI IN SOCIETÀ PARTECIPATE</t>
  </si>
  <si>
    <t>C15</t>
  </si>
  <si>
    <t>C15A</t>
  </si>
  <si>
    <t>PROVENTI DA PARTECIPAZIONI</t>
  </si>
  <si>
    <t>PROVENTI DA PARTECIPAZIONI DA ALTRI SOGGETTI</t>
  </si>
  <si>
    <t>C15B</t>
  </si>
  <si>
    <t>INTERESSI ATTIVI SU TITOLI DELL'ATTIVO CIRCOLANTE</t>
  </si>
  <si>
    <t>C16</t>
  </si>
  <si>
    <t>C16A</t>
  </si>
  <si>
    <t xml:space="preserve">ALTRI PROVENTI FINANZIARI </t>
  </si>
  <si>
    <t>INTERESSI ATTIVI BANCARI E POSTALI</t>
  </si>
  <si>
    <t>C16B</t>
  </si>
  <si>
    <t>C16C</t>
  </si>
  <si>
    <t xml:space="preserve">PROVENTI FINANZIARI DIVERSI </t>
  </si>
  <si>
    <t>INTERESSI PASSIVI SU MUTUI</t>
  </si>
  <si>
    <t>C17</t>
  </si>
  <si>
    <t>C17A</t>
  </si>
  <si>
    <t>INTERESSI PASSIVI ED ALTRI ONERI FINANZIARI</t>
  </si>
  <si>
    <t xml:space="preserve">INTERESSI PASSIVI BANCARI </t>
  </si>
  <si>
    <t>C17B</t>
  </si>
  <si>
    <t>INTERESSI PASSIVI FORNITORI</t>
  </si>
  <si>
    <t>C17C</t>
  </si>
  <si>
    <t>ONERI FINANZIARI DIVERSI</t>
  </si>
  <si>
    <t>INTERESSI PASSIVI SU DEPOSITI CAUZIONALI</t>
  </si>
  <si>
    <t>ALTRI ONERI FINANZIARI</t>
  </si>
  <si>
    <t>RIVALUTAZIONI DI PARTECIPAZIONI</t>
  </si>
  <si>
    <t>D18</t>
  </si>
  <si>
    <t>D18A</t>
  </si>
  <si>
    <t>RETTIFICHE DI VALORE DI ATTIVITÀ FINANZIARIE</t>
  </si>
  <si>
    <t>RIVALUTAZIONI</t>
  </si>
  <si>
    <t>RIVALUTAZIONI DI ALTRI VALORI MOBILIARI</t>
  </si>
  <si>
    <t>D18B</t>
  </si>
  <si>
    <t>SVALUTAZIONI DI PARTECIPAZIONI</t>
  </si>
  <si>
    <t>D19</t>
  </si>
  <si>
    <t>D19A</t>
  </si>
  <si>
    <t>SVALUTAZIONI</t>
  </si>
  <si>
    <t>SVALUTAZIONI DI ALTRI VALORI MOBILIARI</t>
  </si>
  <si>
    <t>DONAZIONI, LASCITI ED EROGAZIONI LIBERALI</t>
  </si>
  <si>
    <t>E20</t>
  </si>
  <si>
    <t>E20A</t>
  </si>
  <si>
    <t>PROVENTI STRAORDINARI</t>
  </si>
  <si>
    <t>PLUSVALENZE STRAORDINARIE</t>
  </si>
  <si>
    <t>E20B</t>
  </si>
  <si>
    <t>tot dettaglio attività</t>
  </si>
  <si>
    <t>tot dettaglio passività</t>
  </si>
  <si>
    <t>QUADRA ATTIVITA'</t>
  </si>
  <si>
    <t>QUADRA PASSIVITA'</t>
  </si>
  <si>
    <t>QUADRA SP/CE</t>
  </si>
  <si>
    <t>tot dettaglio a</t>
  </si>
  <si>
    <t>tot dettaglio b</t>
  </si>
  <si>
    <t>tot dettaglio c</t>
  </si>
  <si>
    <t>tot dettaglio d</t>
  </si>
  <si>
    <t>tot dettaglio e</t>
  </si>
  <si>
    <t>tot dettaglio utile/perdita</t>
  </si>
  <si>
    <t>QUADRA</t>
  </si>
  <si>
    <t>A</t>
  </si>
  <si>
    <t>E</t>
  </si>
  <si>
    <t>UTILE/PERDITA</t>
  </si>
  <si>
    <t>E20C</t>
  </si>
  <si>
    <t>SOPRAVVENIENZE ATTIVE ED INSUSSISTENZE DEL PASSIVO STRAORDINARIE</t>
  </si>
  <si>
    <t>ALTRE INSUSSISTENZE DEL PASSIVO STRAORDINARIE</t>
  </si>
  <si>
    <t>ALTRE SOPRAVVENIENZE ATTIVE STRAORDINARIE</t>
  </si>
  <si>
    <t>MINUSVALENZE STRAORDINARIE</t>
  </si>
  <si>
    <t>E21</t>
  </si>
  <si>
    <t>E21A</t>
  </si>
  <si>
    <t>ONERI STRAORDINARI</t>
  </si>
  <si>
    <t>SOPRAVVENIENZE PASSIVE STRAORDINARIE</t>
  </si>
  <si>
    <t>E21B</t>
  </si>
  <si>
    <t>SOPRAVVENIENZE PASSIVE ED INSUSSISTENZE DELL'ATTIVO STRAORDINARIE</t>
  </si>
  <si>
    <t>INSUSSISTENZE DELL'ATTIVO STRAORDINARIE</t>
  </si>
  <si>
    <t>IRAP PERSONALE DIPENDENTE</t>
  </si>
  <si>
    <t>I22</t>
  </si>
  <si>
    <t>I22A</t>
  </si>
  <si>
    <t>IRAP</t>
  </si>
  <si>
    <t>IMPOSTE E TASSE</t>
  </si>
  <si>
    <t>IMPOSTE SUL REDDITO</t>
  </si>
  <si>
    <t>IRAP ALTRI</t>
  </si>
  <si>
    <t>IRES</t>
  </si>
  <si>
    <t>I22B</t>
  </si>
  <si>
    <t>TRANSITORIO CLI/FOR NOT USED</t>
  </si>
  <si>
    <t>BENI DI TERZI PRESSO DI NOI</t>
  </si>
  <si>
    <t>CONTI D'ORDINE PER BENI DI TERZI</t>
  </si>
  <si>
    <t>CONTI D'ORDINE</t>
  </si>
  <si>
    <t>PENSIONI IN CONTO RETTA CONTO '000020112464</t>
  </si>
  <si>
    <t>BENI NOSTRI PRESSO TERZI</t>
  </si>
  <si>
    <t>CONTI D'ORDINE PER BENI NOSTRI PRESSO TERZI</t>
  </si>
  <si>
    <t>CONTI D'ORDINE PER LEASING</t>
  </si>
  <si>
    <t>CONTI D'ORDINE PER IMPEGNI</t>
  </si>
  <si>
    <t>ALTRI IMPEGNI DIVERSI</t>
  </si>
  <si>
    <t>FIDEJUSSIONI PASSIVE</t>
  </si>
  <si>
    <t>CONTI D'ORDINE PER GARANZIE PRESTATE</t>
  </si>
  <si>
    <t>DEPOSITI CAUZIONALI INDISPONIBILI PRESSO IL TESORIERE CONTO '000020126253</t>
  </si>
  <si>
    <t>CONTI D'ORDINE PER GARANZIE RICEVUTE</t>
  </si>
  <si>
    <t>FIDEJUSSIONI ATTIVE</t>
  </si>
  <si>
    <t>UTILE O PERDITA DI ESERCIZIO</t>
  </si>
  <si>
    <t>CONTO DI TRANSITO</t>
  </si>
  <si>
    <t>APERTURA DI BILANCIO</t>
  </si>
  <si>
    <t>DESCRIZIONE</t>
  </si>
  <si>
    <t>TIPO</t>
  </si>
  <si>
    <t>DESTIPO</t>
  </si>
  <si>
    <t>BIL2</t>
  </si>
  <si>
    <t>BIL3</t>
  </si>
  <si>
    <t>DESLIV3</t>
  </si>
  <si>
    <t>DESLIV1</t>
  </si>
  <si>
    <t>DEVLIV2</t>
  </si>
  <si>
    <t>DARE1</t>
  </si>
  <si>
    <t>AVERE1</t>
  </si>
  <si>
    <t>SALDO1</t>
  </si>
  <si>
    <t>DARE2</t>
  </si>
  <si>
    <t>AVERE2</t>
  </si>
  <si>
    <t>SALDO2</t>
  </si>
  <si>
    <t>DARE3</t>
  </si>
  <si>
    <t>AVERE3</t>
  </si>
  <si>
    <t>SALDO3</t>
  </si>
  <si>
    <t>STATO PATRIMONIALE</t>
  </si>
  <si>
    <t>ATTIVO</t>
  </si>
  <si>
    <t xml:space="preserve"> A) CREDITI PER INCREMENTI DEL PATRIMONIO NETTO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</si>
  <si>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fondo di dotazione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</si>
  <si>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contributi in conto capitale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</si>
  <si>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crediti</t>
    </r>
  </si>
  <si>
    <t>TOTALE CREDITI PER INCREMENTI DEL PATRIMONIO NETTO (A)</t>
  </si>
  <si>
    <t>B) IMMOBILIZZAZIONI</t>
  </si>
  <si>
    <t>I - IMMOBILIZZAZIONI IMMATERIALI: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</si>
  <si>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costi di impianto e di ampliamento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</si>
  <si>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costi di ricerca, di sviluppo e  di pubblicità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</si>
  <si>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software e altri diritti di utilizzazione delle opere d'ingegno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</si>
  <si>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concessioni, licenze, marchi e diritti simili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</si>
  <si>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migliorie su beni di terzi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</si>
  <si>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immobilizzazioni in corso ed acconti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</si>
  <si>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altre immobilizzazioni immateriali</t>
    </r>
  </si>
  <si>
    <t>TOTALE  I</t>
  </si>
  <si>
    <t>II - IMMOBILIZZAZIONI MATERIALI: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</si>
  <si>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terreni del patrimonio indisponibile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</si>
  <si>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terreni del patrimonio disponibile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</si>
  <si>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del patrimonio indisponibile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</si>
  <si>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del patrimonio disponibile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</si>
  <si>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di pregio artistico del patrimonio indisponibile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</si>
  <si>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fabbricati di pregio artistico del patrimonio disponibile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</si>
  <si>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impianti e macchinari </t>
    </r>
  </si>
  <si>
    <r>
      <t>8)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attrezzature socio-assistenziali e sanitarie o comunque specifiche dei servizi alla persona</t>
    </r>
  </si>
  <si>
    <r>
      <t>9)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mobili e arredi</t>
    </r>
  </si>
  <si>
    <r>
      <t>10)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mobili e arredi di pregio artistico</t>
    </r>
  </si>
  <si>
    <r>
      <t>11)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macchine d’ufficio elettromeccaniche ed elettroniche, computers ed altri strumenti elettronici ed informatici</t>
    </r>
  </si>
  <si>
    <r>
      <t>12)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 xml:space="preserve">automezzi </t>
    </r>
  </si>
  <si>
    <r>
      <t>13)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altri beni</t>
    </r>
  </si>
  <si>
    <r>
      <t>14)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immobilizzazioni in corso e acconti</t>
    </r>
  </si>
  <si>
    <t>TOTALE II</t>
  </si>
  <si>
    <t>III - IMMOBILIZZAZIONI FINANZIARIE:</t>
  </si>
  <si>
    <t xml:space="preserve">       a) società di capitali</t>
  </si>
  <si>
    <t xml:space="preserve">       b) enti non-profit</t>
  </si>
  <si>
    <t xml:space="preserve">       c) altri soggetti</t>
  </si>
  <si>
    <t xml:space="preserve">       a) società partecipate</t>
  </si>
  <si>
    <t xml:space="preserve">       b) altri soggetti</t>
  </si>
  <si>
    <t>TOTALE  III</t>
  </si>
  <si>
    <t>TOTALE  IMMOBILIZZAZIONI (B)</t>
  </si>
  <si>
    <t>C) ATTIVO CIRCOLANTE:</t>
  </si>
  <si>
    <t>I - RIMANENZE</t>
  </si>
  <si>
    <t>TOTALE I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</si>
  <si>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utenti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</si>
  <si>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Regione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</si>
  <si>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Provincia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</si>
  <si>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Comuni dell’ambito distrettuale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</si>
  <si>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Azienda Sanitaria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</si>
  <si>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verso lo Stato ed altri Enti pubblici 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</si>
  <si>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società partecipate</t>
    </r>
  </si>
  <si>
    <r>
      <t>8)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Erario</t>
    </r>
  </si>
  <si>
    <r>
      <t>9)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imposte anticipate</t>
    </r>
  </si>
  <si>
    <r>
      <t>10)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altri soggetti privati</t>
    </r>
  </si>
  <si>
    <r>
      <t>11)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per fatture da emettere e note d’accredito da ricevere</t>
    </r>
  </si>
  <si>
    <t xml:space="preserve">TOTALE II </t>
  </si>
  <si>
    <t>III – ATTIVITA’ FINANZIARIE CHE NON COSTITUISCONO IMMOBILIZZAZIONI:</t>
  </si>
  <si>
    <t xml:space="preserve">        a) società di capitali</t>
  </si>
  <si>
    <t xml:space="preserve">        b) enti non-profit</t>
  </si>
  <si>
    <t xml:space="preserve">        c) altri soggetti</t>
  </si>
  <si>
    <t>TOTALE III</t>
  </si>
  <si>
    <t>IV – DISPONIBILITA’ LIQUIDE</t>
  </si>
  <si>
    <t>TOTALE IV</t>
  </si>
  <si>
    <t>TOTALE ATTIVO CIRCOLANTE (C)</t>
  </si>
  <si>
    <t>D) RATEI E RISCONTI ATTIVI</t>
  </si>
  <si>
    <t>TOTALE RATEI E RISCONTI ATTIVI (D)</t>
  </si>
  <si>
    <t xml:space="preserve">TOTALE ATTIVO  (A+B+C+D)  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</si>
  <si>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beni di terzi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</si>
  <si>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beni nostri presso terzi</t>
    </r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</si>
  <si>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impegni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</si>
  <si>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garanzie prestate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</si>
  <si>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garanzie ricevute</t>
    </r>
  </si>
  <si>
    <t>A) PATRIMONIO NETTO:</t>
  </si>
  <si>
    <t>I  Fondo di dotazione</t>
  </si>
  <si>
    <t xml:space="preserve"> 1) all’1/1/2007</t>
  </si>
  <si>
    <t xml:space="preserve"> 2) variazioni</t>
  </si>
  <si>
    <t xml:space="preserve">II  contributi in c/capitale all’1/1/2007 </t>
  </si>
  <si>
    <t xml:space="preserve">III contributi in conto capitale vincolati ad investimenti </t>
  </si>
  <si>
    <t>IV donazioni vincolate ad investimenti</t>
  </si>
  <si>
    <t>V  donazioni di immobilizzazioni (con vincolo di destinazione)</t>
  </si>
  <si>
    <t xml:space="preserve">VI  Riserve statutarie </t>
  </si>
  <si>
    <t>VII  Utili (Perdite) portati a nuovo</t>
  </si>
  <si>
    <t>VIII Utile (Perdita) dell’esercizio</t>
  </si>
  <si>
    <t>TOTALE A)</t>
  </si>
  <si>
    <t>B) FONDI PER RISCHI E ONERI</t>
  </si>
  <si>
    <t>TOTALE B)</t>
  </si>
  <si>
    <t>C) TRATTAMENTO DI FINE RAPPORTO DI LAVORO SUBORDINATO</t>
  </si>
  <si>
    <r>
      <t>1)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verso soci per finanziamenti </t>
    </r>
  </si>
  <si>
    <r>
      <t>2)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per mutui e prestiti</t>
    </r>
  </si>
  <si>
    <t>COSTI DI PUBBLICITÀ ISTITUZIONALE</t>
  </si>
  <si>
    <t>ACCONTI PER FORNITORI C/ANTICIPI PER BENI DI CONSUMO</t>
  </si>
  <si>
    <t>FONDO SPESE LEGALI</t>
  </si>
  <si>
    <t>IVA A DEBITO</t>
  </si>
  <si>
    <t>SERVIZIO DI MENSA</t>
  </si>
  <si>
    <t>VARIAZIONE FONDI PERSONALE DIPENDENTE (FERIE E RECUPERO ORE)</t>
  </si>
  <si>
    <t>ACCANTONAMENTI SPESE LEGALI</t>
  </si>
  <si>
    <r>
      <t>3)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istituto tesoriere</t>
    </r>
  </si>
  <si>
    <r>
      <t>4)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per acconti </t>
    </r>
  </si>
  <si>
    <r>
      <t>5)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fornitori</t>
    </r>
  </si>
  <si>
    <r>
      <t>6)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società partecipate</t>
    </r>
  </si>
  <si>
    <r>
      <t>7)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Regione</t>
    </r>
  </si>
  <si>
    <r>
      <t>8)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la Provincia</t>
    </r>
  </si>
  <si>
    <r>
      <t>9)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verso Comuni dell’ambito distrettuale</t>
    </r>
  </si>
  <si>
    <r>
      <t>10)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Azienda Sanitaria</t>
    </r>
  </si>
  <si>
    <r>
      <t>11)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lo Stato ed altri Enti Pubblici</t>
    </r>
  </si>
  <si>
    <r>
      <t>12)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tributari</t>
    </r>
  </si>
  <si>
    <r>
      <t>13)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verso Istituti di previdenza e di sicurezza sociale</t>
    </r>
  </si>
  <si>
    <r>
      <t>14)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 xml:space="preserve">verso personale dipendente </t>
    </r>
  </si>
  <si>
    <r>
      <t>15)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altri debiti verso privati</t>
    </r>
  </si>
  <si>
    <r>
      <t>16)</t>
    </r>
    <r>
      <rPr>
        <sz val="7"/>
        <rFont val="Times New Roman"/>
        <family val="1"/>
      </rPr>
      <t xml:space="preserve">   </t>
    </r>
    <r>
      <rPr>
        <sz val="10"/>
        <rFont val="Arial"/>
        <family val="2"/>
      </rPr>
      <t>per fatture da ricevere e note d’accredito da emettere</t>
    </r>
  </si>
  <si>
    <t>TOTALE D</t>
  </si>
  <si>
    <t>E) RATEI E RISCONTI</t>
  </si>
  <si>
    <t>1) ratei</t>
  </si>
  <si>
    <t>2) risconti</t>
  </si>
  <si>
    <t>TOTALE E</t>
  </si>
  <si>
    <t>TOTALE PASSIVO E NETTO (A+B+C+D+E)</t>
  </si>
  <si>
    <t>A) Valore della produzione</t>
  </si>
  <si>
    <t xml:space="preserve">  1) Ricavi da attività per servizi alla persona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</si>
  <si>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rette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</si>
  <si>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oneri a rilievo sanitario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</si>
  <si>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concorsi rimborsi e recuperi da attività per servizi alla persona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</si>
  <si>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ricavi</t>
    </r>
  </si>
  <si>
    <t xml:space="preserve">  2) Costi capitalizzati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</si>
  <si>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incrementi di immobilizzazioni per lavori interni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</si>
  <si>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quota per utilizzo contributi in conto capitale e donazioni vincolate ad investimenti</t>
    </r>
  </si>
  <si>
    <t xml:space="preserve">  3) Variazione delle rimanenze di attività in corso</t>
  </si>
  <si>
    <t xml:space="preserve">  4) Proventi e ricavi diversi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</si>
  <si>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da utilizzo del patrimonio immobiliare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</si>
  <si>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concorsi rimborsi e recuperi per attività diverse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</si>
  <si>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plusvalenze ordinarie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</si>
  <si>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sopravvenienze attive ed insussistenze del passivo ordinarie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</si>
  <si>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ricavi istituzionali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</si>
  <si>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ricavi da attività commerciale</t>
    </r>
  </si>
  <si>
    <t xml:space="preserve">   5) Contributi in conto esercizio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</si>
  <si>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dalla Regione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</si>
  <si>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dalla Provincia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</si>
  <si>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dai Comuni dell’ambito distrettuale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</si>
  <si>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dall’Azienda Sanitaria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</si>
  <si>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dallo Stato e da altri Enti pubblici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</si>
  <si>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altri contributi da privati</t>
    </r>
  </si>
  <si>
    <t>B) Costi della produzione</t>
  </si>
  <si>
    <t xml:space="preserve">  6) Acquisti beni:      </t>
  </si>
  <si>
    <t xml:space="preserve">  7) Acquisti di servizi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</si>
  <si>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per la gestione dell’attività socio sanitaria e socio assistenziale 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</si>
  <si>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servizi esternalizzati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</si>
  <si>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trasporti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</si>
  <si>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consulenze socio sanitarie e socio assistenziali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</si>
  <si>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altre consulenze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</si>
  <si>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lavoro interinale ed altre forme di collaborazione</t>
    </r>
  </si>
  <si>
    <r>
      <t>g)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utenze</t>
    </r>
  </si>
  <si>
    <r>
      <t>h)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manutenzioni e riparazioni ordinarie e cicliche</t>
    </r>
  </si>
  <si>
    <r>
      <t>i)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costi per organi Istituzionali</t>
    </r>
  </si>
  <si>
    <r>
      <t>j)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assicurazioni</t>
    </r>
  </si>
  <si>
    <r>
      <t>k)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</t>
    </r>
  </si>
  <si>
    <t xml:space="preserve">  8)  Godimento di beni di terzi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</si>
  <si>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affitti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</si>
  <si>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canoni di locazione finanziaria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</si>
  <si>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service</t>
    </r>
  </si>
  <si>
    <t xml:space="preserve">  9) Per il personale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</si>
  <si>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salari e stipendi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</si>
  <si>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oneri sociali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</si>
  <si>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trattamento di fine rapporto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</si>
  <si>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 costi</t>
    </r>
  </si>
  <si>
    <t xml:space="preserve"> 10) Ammortamenti e svalutazioni</t>
  </si>
  <si>
    <t xml:space="preserve"> 11)  Variazione delle rimanenze di materie prime e di beni di consumo</t>
  </si>
  <si>
    <t xml:space="preserve"> 12)  Accantonamenti ai fondi rischi</t>
  </si>
  <si>
    <t xml:space="preserve"> 13)  Altri accantonamenti</t>
  </si>
  <si>
    <t xml:space="preserve"> 14)  Oneri diversi di gestione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</si>
  <si>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costi amministrativi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</si>
  <si>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imposte non sul reddito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</si>
  <si>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tasse</t>
    </r>
  </si>
  <si>
    <r>
      <t>d)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altri</t>
    </r>
  </si>
  <si>
    <r>
      <t>e)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minusvalenze ordinarie</t>
    </r>
  </si>
  <si>
    <r>
      <t>f)</t>
    </r>
    <r>
      <rPr>
        <sz val="7"/>
        <rFont val="Times New Roman"/>
        <family val="1"/>
      </rPr>
      <t xml:space="preserve">         </t>
    </r>
    <r>
      <rPr>
        <sz val="10"/>
        <rFont val="Arial"/>
        <family val="2"/>
      </rPr>
      <t>sopravvenienze passive ed insussistenze dell’attivo ordinarie</t>
    </r>
  </si>
  <si>
    <r>
      <t>g)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contributi erogati ad aziende non-profit</t>
    </r>
  </si>
  <si>
    <t>Differenza tra valore e costi della produzione (A - B)</t>
  </si>
  <si>
    <t>C) Proventi e oneri finanziari</t>
  </si>
  <si>
    <t xml:space="preserve"> 15)   Proventi da partecipazioni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</si>
  <si>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 società partecipate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</si>
  <si>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da altri soggetti</t>
    </r>
  </si>
  <si>
    <t xml:space="preserve"> 16)  Altri proventi finanziari 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</si>
  <si>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interessi attivi su titoli dell’attivo circolante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</si>
  <si>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interessi attivi bancari e postali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</si>
  <si>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proventi finanziari diversi </t>
    </r>
  </si>
  <si>
    <t xml:space="preserve"> 17)  Interessi passivi ed altri oneri finanziari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</si>
  <si>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su mutui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</si>
  <si>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 xml:space="preserve">bancari 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</si>
  <si>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oneri finanziari diversi</t>
    </r>
  </si>
  <si>
    <t>TOTALE C)</t>
  </si>
  <si>
    <t>D) Rettifiche di valore di attività finanziarie</t>
  </si>
  <si>
    <t xml:space="preserve"> 18)  Rivalutazioni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</si>
  <si>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 partecipazioni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</si>
  <si>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di altri valori mobiliari</t>
    </r>
  </si>
  <si>
    <t xml:space="preserve"> 19)  Svalutazioni</t>
  </si>
  <si>
    <t>TOTALE D)</t>
  </si>
  <si>
    <t>E) Proventi e oneri straordinari</t>
  </si>
  <si>
    <t xml:space="preserve"> 20)  Proventi da: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</si>
  <si>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donazioni, lasciti ed erogazioni liberali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</si>
  <si>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plusvalenze straordinarie</t>
    </r>
  </si>
  <si>
    <r>
      <t>c)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sopravvenienze attive ed insussistenze del passivo straordinarie</t>
    </r>
  </si>
  <si>
    <t xml:space="preserve"> 21)  Oneri da: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</si>
  <si>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minusvalenze straordinarie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</si>
  <si>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sopravvenienze passive ed insussistenze dell’attivo straordinarie</t>
    </r>
  </si>
  <si>
    <t>TOTALE E)</t>
  </si>
  <si>
    <t>22) Imposte sul reddito</t>
  </si>
  <si>
    <r>
      <t>a)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irap</t>
    </r>
  </si>
  <si>
    <r>
      <t>b)</t>
    </r>
    <r>
      <rPr>
        <sz val="7"/>
        <rFont val="Times New Roman"/>
        <family val="1"/>
      </rPr>
      <t xml:space="preserve">       </t>
    </r>
    <r>
      <rPr>
        <sz val="10"/>
        <rFont val="Arial"/>
        <family val="2"/>
      </rPr>
      <t>ires</t>
    </r>
  </si>
  <si>
    <t>23) Utile o (perdita) di esercizio</t>
  </si>
  <si>
    <t>a)    variazione delle rimanenze di materie prime e dei beni di consumo socio-       sanitari</t>
  </si>
  <si>
    <t>b)    variazione delle rimanenze di materie prime e di beni di consumo tecnico-       economali</t>
  </si>
  <si>
    <t>d)   svalutazione dei crediti compresi nell’attivo circolante e delle disponibilità liquide</t>
  </si>
  <si>
    <t>a) beni socio sanitari</t>
  </si>
  <si>
    <t>b) beni tecnico-economali</t>
  </si>
  <si>
    <t>a)   ammortamenti delle immobilizzazioni immateriali</t>
  </si>
  <si>
    <t>b)   ammortamenti delle immobilizzazioni materiali</t>
  </si>
  <si>
    <t>c)   svalutazione delle immobilizzazioni</t>
  </si>
  <si>
    <t>1) partecipazioni in:</t>
  </si>
  <si>
    <t>3) altri titoli</t>
  </si>
  <si>
    <t>2) crediti (con separata indicazione degli importi esigibili entro l'esercizio successivo) verso:</t>
  </si>
  <si>
    <t xml:space="preserve">1) beni socio-sanitari </t>
  </si>
  <si>
    <t>2) beni tecnico economali</t>
  </si>
  <si>
    <t>3) attività in corso</t>
  </si>
  <si>
    <t>4) acconti</t>
  </si>
  <si>
    <r>
      <t>II - CREDITI</t>
    </r>
    <r>
      <rPr>
        <sz val="10"/>
        <rFont val="Arial"/>
        <family val="2"/>
      </rPr>
      <t>, con separata indicazione per ciascuna voce, degli importi esigibili oltre l’esercizio successivo</t>
    </r>
  </si>
  <si>
    <t>1)  partecipazioni in:</t>
  </si>
  <si>
    <t xml:space="preserve">2)  altri titoli </t>
  </si>
  <si>
    <t xml:space="preserve">1) cassa </t>
  </si>
  <si>
    <t>2) c/c bancari</t>
  </si>
  <si>
    <t>3) c/c postale</t>
  </si>
  <si>
    <t xml:space="preserve">1) per imposte, anche differite </t>
  </si>
  <si>
    <t>2) per rischi</t>
  </si>
  <si>
    <t>3) altri</t>
  </si>
  <si>
    <r>
      <t>D) DEBITI</t>
    </r>
    <r>
      <rPr>
        <sz val="10"/>
        <rFont val="Arial"/>
        <family val="2"/>
      </rPr>
      <t>, con separata indicazione per ciascuna voce, degli importi esigibili oltre l’esercizio successivo</t>
    </r>
  </si>
  <si>
    <t>CREDITI PER INCREMENTI DEL FONDO DI DOTAZIONE</t>
  </si>
  <si>
    <t>PATRIMONIALE ATTIVO</t>
  </si>
  <si>
    <t/>
  </si>
  <si>
    <t>CREDITI PER INCREMENTI DEL PATRIMONIO NETTO</t>
  </si>
  <si>
    <t>CREDITI PER CONTRIBUTI IN CONTO CAPITALE</t>
  </si>
  <si>
    <t>ALTRI CREDITI PER INCREMENTI DEL PATRIMONIO NETTO</t>
  </si>
  <si>
    <t>COSTI DI IMPIANTO E DI AMPLIAMENTO</t>
  </si>
  <si>
    <t>IMMOBILIZIONI IMMATERIALI:</t>
  </si>
  <si>
    <t>FONDO AMMORTAMENTO COSTI DI IMPIANTO E DI AMPLIAMENTO</t>
  </si>
  <si>
    <t>PATRIMONIALE PASSIVO</t>
  </si>
  <si>
    <t>COSTI DI RICERCA, DI SVILUPPO</t>
  </si>
  <si>
    <t>COSTI DI RICERCA, DI SVILUPPO E  DI PUBBLICITÀ</t>
  </si>
  <si>
    <t>FONDO AMMORTAMENTO COSTI DI RICERCA, DI SVILUPPO</t>
  </si>
  <si>
    <t>FONDO AMMORTAMENTO COSTI DI PUBBLICITÀ</t>
  </si>
  <si>
    <t>SOFTWARE E ALTRI DIRITTI DI UTILIZZAZIONE DELLE OPERE D'INGEGNO</t>
  </si>
  <si>
    <t>BREVETTI</t>
  </si>
  <si>
    <t>FONDO AMMORTAMENTO SOFTWARE E ALTRI DIRITTI DI UTILIZZAZIONE DELLE OPERE D'INGEGNO</t>
  </si>
  <si>
    <t>FONDO AMMORTAMENTO BREVETTI</t>
  </si>
  <si>
    <t>CONCESSIONI, LICENZE, MARCHI E DIRITTI SIMILI</t>
  </si>
  <si>
    <t>FONDO AMMORTAMENTO CONCESSIONI, LICENZE, MARCHI E DIRITTI SIMILI</t>
  </si>
  <si>
    <t>MIGLIORIE SU BENI DI TERZI</t>
  </si>
  <si>
    <t>IMMOBILIZZAZIONI IN CORSO ED ACCONTI</t>
  </si>
  <si>
    <t>COSTO PUBBLICAZIONI BANDI PLURIENNALI</t>
  </si>
  <si>
    <t>ALTRE IMMOBILIZZAZIONI IMMATERIALI</t>
  </si>
  <si>
    <t>FORMAZIONE E CONSULENZE PLURIENNALI</t>
  </si>
  <si>
    <t>FONDO AMMORTAMENTO COSTO PUBBLICAZIONI BANDI PLURIENNALI</t>
  </si>
  <si>
    <t>FONDO AMMORTAMENTO FORMAZIONE E CONSULENZE PLURIENNALI</t>
  </si>
  <si>
    <t>FONDO AMMORTAMENTO ALTRE IMMOBILIZZAZIONI IMMATERIALI</t>
  </si>
  <si>
    <t>TERRENI DEL PATRIMONIO INDISPONIBILE</t>
  </si>
  <si>
    <t>TERRENI DEL PATRIMONIO DISPONIBILE</t>
  </si>
  <si>
    <t>FABBRICATI DEL PATRIMONIO INDISPONIBILE</t>
  </si>
  <si>
    <t>FONDO AMMORTAMENTO FABBRICATI DEL PATRIMONIO INDISPONIBILE</t>
  </si>
  <si>
    <t>FABBRICATI DEL PATRIMONIO DISPONIBILE</t>
  </si>
  <si>
    <t>FONDO AMMORTAMENTO FABBRICATI DEL PATRIMONIO DISPONIBILE</t>
  </si>
  <si>
    <t>FABBRICATI DI PREGIO ARTISTICO DEL PATRIMONIO INDISPONIBILE</t>
  </si>
  <si>
    <t>FONDO AMMORTAMENTO FABBRICATI DI PREGIO ARTISTICO DEL PATRIMONIO INDISPONIBILE</t>
  </si>
  <si>
    <t>FABBRICATI DI PREGIO ARTISTICO DEL PATRIMONIO DISPONIBILE</t>
  </si>
  <si>
    <t>FONDO AMMORTAMENTO FABBRICATI DI PREGIO ARTISTICO DEL PATRIMONIO DISPONIBILE</t>
  </si>
  <si>
    <t>IMPIANTI E MACCHINARI</t>
  </si>
  <si>
    <t>IMPIANTI, MACCHINARI</t>
  </si>
  <si>
    <t>FONDO AMMORTAMENTO IMPIANTI, MACCHINARI</t>
  </si>
  <si>
    <t>ATTREZZATURE SOCIO-ASSISTENZIALI E SANITARIE</t>
  </si>
  <si>
    <t>ATTREZZATURE SOCIO-ASSISTENZIALI, SANITARIE E COMUNQUE SPECIFICHE DEI SERVIZI ALLA PERSONA</t>
  </si>
  <si>
    <t>FONDO AMMORTAMENTO ATTREZZATURE SOCIO-ASSISTENZIALI E SANITARIE</t>
  </si>
  <si>
    <t>MOBILI E ARREDI</t>
  </si>
  <si>
    <t>FONDO AMMORTAMENTO MOBILI E ARREDI</t>
  </si>
  <si>
    <t>MOBILI E ARREDI DI PREGIO ARTISTICO</t>
  </si>
  <si>
    <t>MACCHINE D'UFFICIO ELETTROMECCANICHE ED ELETTRONICHE, COMPUTERS ED ALTRI STRUMENTI ELETTRONICI ED INFORMATICI</t>
  </si>
  <si>
    <t>FONDO AMMORTAMENTO MACCHINE D'UFFICIO ELETTROMECCANICHE ED ELETTRONICHE, COMPUTERS ED ALTRI STRUMENTI ELETTRONICI ED INFORMATICI</t>
  </si>
  <si>
    <t xml:space="preserve">AUTOMEZZI </t>
  </si>
  <si>
    <t xml:space="preserve">FONDO AMMORTAMENTO AUTOMEZZI </t>
  </si>
  <si>
    <t>ALTRI BENI TECNICO-ECONOMALI</t>
  </si>
  <si>
    <t>ALTRI BENI</t>
  </si>
  <si>
    <t>FONDO AMMORTAMENTO ALTRI BENI TECNICO-ECONOMALI</t>
  </si>
  <si>
    <t>IMMOBILIZZAZIONI IN CORSO E ACCONTI</t>
  </si>
  <si>
    <t>PARTECIPAZIONI IN SOCIETÀ DI CAPITALI</t>
  </si>
  <si>
    <t>PARTECIPAZIONI</t>
  </si>
  <si>
    <t>PARTECIPAZIONI IN ENTI NON-PROFIT</t>
  </si>
  <si>
    <t>PARTECIPAZIONI IN ALTRI SOGGETTI</t>
  </si>
  <si>
    <t>CREDITI VERSO SOCIETÀ PARTECIPATE</t>
  </si>
  <si>
    <t>CREDITI</t>
  </si>
  <si>
    <t>ALTRI TITOLI IMMOBILIZZATI</t>
  </si>
  <si>
    <t>ALTRI TITOLI</t>
  </si>
  <si>
    <t>RIMANENZE BENI SOCIO-SANITARI</t>
  </si>
  <si>
    <t>RIMANENZE BENI SOCIO, SANITARI E COMUNQUE SPECIFICHE DEI SERVIZI ALLA PERSONA</t>
  </si>
  <si>
    <t>ATTIVO CIRCOLANTE:</t>
  </si>
  <si>
    <t>RIMANENZE BENI TECNICO ECONOMALI</t>
  </si>
  <si>
    <t>RIMANENZE ATTIVITÀ IN CORSO</t>
  </si>
  <si>
    <t>ACCONTI</t>
  </si>
  <si>
    <t>CREDITI VERSO UTENTI</t>
  </si>
  <si>
    <t>FONDO SVALUTAZIONE CREDITI VERSO UTENTI</t>
  </si>
  <si>
    <t>CREDITI VERSO LA REGIONE EMILIA-ROMAGNA</t>
  </si>
  <si>
    <t>CREDITI VERSO LA REGIONE</t>
  </si>
  <si>
    <t>FONDO SVALUTAZIONE CREDITI VERSO LA REGIONE EMILIA-ROMAGNA</t>
  </si>
  <si>
    <t>CREDITI VERSO LA PROVINCIA DI BOLOGNA</t>
  </si>
  <si>
    <t>CREDITI VERSO LA PROVINCIA</t>
  </si>
  <si>
    <t>FONDO SVALUTAZIONE CREDITI VERSO LA PROVINCIA DI BOLOGNA</t>
  </si>
  <si>
    <t>CREDITI VERSO IL COMUNE DI BOLOGNA</t>
  </si>
  <si>
    <t>CREDITI VERSO COMUNI DELL'AMBITO DISTRETTUALE</t>
  </si>
  <si>
    <t>FONDO SVALUTAZIONE CREDITI VERSO IL COMUNE DI BOLOGNA</t>
  </si>
  <si>
    <t>CREDITI VERSO L'AUSL DI BOLOGNA</t>
  </si>
  <si>
    <t>CREDITI VERSO L'AZIENDA SANITARIA</t>
  </si>
  <si>
    <t>FONDO SVALUTAZIONE CREDITI VERSO L'AUSL DI BOLOGNA</t>
  </si>
  <si>
    <t xml:space="preserve">CREDITI VERSO LO STATO ED ALTRI ENTI PUBBLICI </t>
  </si>
  <si>
    <t xml:space="preserve">FONDO SVALUTAZIONE CREDITI VERSO LO STATO ED ALTRI ENTI PUBBLICI </t>
  </si>
  <si>
    <t>FONDO SVALUTAZIONE CREDITI VERSO SOCIETÀ PARTECIPATE</t>
  </si>
  <si>
    <t>CREDITI PER IVA SU ACQUISTI PER ATTIVITÀ COMMERCIALE</t>
  </si>
  <si>
    <t>CREDITI VERSO ERARIO</t>
  </si>
  <si>
    <t>CREDITI PER IRES</t>
  </si>
  <si>
    <t>CREDITI PER IRAP</t>
  </si>
  <si>
    <t>ALTRI CREDITI VERSO ERARIO</t>
  </si>
  <si>
    <t>CREDITI PER IMPOSTE ANTICIPATE</t>
  </si>
  <si>
    <t>CREDITI VERSO PRIVATI DA PATRIMONIO</t>
  </si>
  <si>
    <t>CREDITI VERSO ALTRI SOGGETTI PRIVATI</t>
  </si>
  <si>
    <t>CREDITI VERSO PERSONALE DIPENDENTE</t>
  </si>
  <si>
    <t>FONDO SVALUTAZIONE CREDITI VERSO ALTRI SOGGETTI PRIVATI</t>
  </si>
  <si>
    <t>CREDITI PER FATTURE E NOTE DA EMETTERE</t>
  </si>
  <si>
    <t>CREDITI PER FATTURE DA EMETTERE E NOTE D'ACCREDITO DA RICEVERE</t>
  </si>
  <si>
    <t>NOTE DI ACCREDITO DA RICEVERE</t>
  </si>
  <si>
    <t>PARTECIPAZIONI CHE NON COSTITUISCONO IMMOBILIZZAZIONI IN SOCIETÀ DI CAPITALI</t>
  </si>
  <si>
    <t>PARTECIPAZIONI CHE NON COSTITUISCONO IMMOBILIZZAZIONI</t>
  </si>
  <si>
    <t>PERDITE PORTATE A NUOVO</t>
  </si>
  <si>
    <t>UTILI PORTATI A NUOVO 2008</t>
  </si>
  <si>
    <t>UTILI PORTATI A NUOVO 2009</t>
  </si>
  <si>
    <t>UTILI PORTATI A NUOVO 2010</t>
  </si>
  <si>
    <t>UTILI PORTATI A NUOVO 2011</t>
  </si>
  <si>
    <t>UTILI PORTATI A NUOVO 2012</t>
  </si>
  <si>
    <t>UTILI PORTATI A NUOVO 2013</t>
  </si>
  <si>
    <t>UTILI PORTATI A NUOVO 2014</t>
  </si>
  <si>
    <t>UTILI PORTATI A NUOVO 2015</t>
  </si>
  <si>
    <t>UTILI PORTATI A NUOVO 2016</t>
  </si>
  <si>
    <t>PERDITE PORTATE A NUOVO 2008</t>
  </si>
  <si>
    <t>PERDITE PORTATE A NUOVO 2009</t>
  </si>
  <si>
    <t>PERDITE PORTATE A NUOVO 2010</t>
  </si>
  <si>
    <t>PERDITE PORTATE A NUOVO 2011</t>
  </si>
  <si>
    <t>PERDITE PORTATE A NUOVO 2012</t>
  </si>
  <si>
    <t>PERDITE PORTATE A NUOVO 2013</t>
  </si>
  <si>
    <t>PERDITE PORTATE A NUOVO 2014</t>
  </si>
  <si>
    <t>PERDITE PORTATE A NUOVO 2015</t>
  </si>
  <si>
    <t>PERDITE PORTATE A NUOVO 2016</t>
  </si>
  <si>
    <t>RIMBORSI PER CENTRI DIURNI IN SEDI COMUNALI (SCHEDA C1)</t>
  </si>
  <si>
    <t>RIMBORSI PER STRUTTURE RESIDENZIALIIN SEDI COMUNALI (SCHEDA E)</t>
  </si>
  <si>
    <t>SERVIZIO PER LA CONTINUITA' ASSISTENZIALE NELLE DIMISSIONI PROTETTE (SCHEDA F)</t>
  </si>
  <si>
    <t>SERVIZI FORMATIVI PER LA DOMICILIARITA' (SCHEDA G)</t>
  </si>
  <si>
    <t>CONSULENZE IN CONVENZIONE</t>
  </si>
  <si>
    <t>PROVENTI DA ATTIVITA' AGRICOLE</t>
  </si>
  <si>
    <t>APPALTO GESTIONE ATTIVITA' DOMICILIARE</t>
  </si>
  <si>
    <t>APPALTO GESTIONE CENTRI DIURNI</t>
  </si>
  <si>
    <t>APPALTO SERVIZI FORMATIVI PER FAVORIRE LA DOMICILIARITA'</t>
  </si>
  <si>
    <t>PARTECIPAZIONI CHE NON COSTITUISCONO IMMOBILIZZAZIONI IN ENTI NON-PROFIT</t>
  </si>
  <si>
    <t>PARTECIPAZIONI CHE NON COSTITUISCONO IMMOBILIZZAZIONI IN ALTRI SOGGETTI</t>
  </si>
  <si>
    <t>CASSA ECONOMALE</t>
  </si>
  <si>
    <t xml:space="preserve">CASSA </t>
  </si>
  <si>
    <t>CASSA OSPITI VIALE ROMA</t>
  </si>
  <si>
    <t>CASSA OSPITI VIA DI SALICETO</t>
  </si>
  <si>
    <t>CASSA OSPITI VIALE PEPOLI</t>
  </si>
  <si>
    <t>CASSA OSPITI VIA ALBERTONI</t>
  </si>
  <si>
    <t>C/C TESORIERE '000020112458</t>
  </si>
  <si>
    <t>C/C BANCARI</t>
  </si>
  <si>
    <t>C/C TITOLI '000010538965</t>
  </si>
  <si>
    <t>QUADRATURA ATTIVO</t>
  </si>
  <si>
    <t>QUADRATURA PASSIVO</t>
  </si>
  <si>
    <t>QUADRATURA ATTIVO +/- PASSIVO</t>
  </si>
  <si>
    <t>ARROTONDAMENTI</t>
  </si>
  <si>
    <t>C/C ALTRE EX IPAB</t>
  </si>
  <si>
    <t>C/C ECONOMO '000020119676</t>
  </si>
  <si>
    <t>TRANSITORIO ENTRATA</t>
  </si>
  <si>
    <t>TRANSITORIO USCITA</t>
  </si>
  <si>
    <t>TRANSITORIO DEBITI/CREDITI</t>
  </si>
  <si>
    <t>C/C POSTALE 19470400</t>
  </si>
  <si>
    <t>C/C POSTALE</t>
  </si>
  <si>
    <t>RATEI ATTIVI</t>
  </si>
  <si>
    <t>RISCONTI ATTIVI</t>
  </si>
  <si>
    <t>FONDO DI DOTAZIONE ALL'1/1/2007</t>
  </si>
  <si>
    <t>FONDO DI DOTAZIONE</t>
  </si>
  <si>
    <t>VARIAZIONI AL FONDO DI DOTAZIONE</t>
  </si>
  <si>
    <t>CONTRIBUTI IN C/CAPITALE ALL'1/1/2007</t>
  </si>
  <si>
    <t>CONTRIBUTI STATALI EX ART. 20 UTILIZZATI</t>
  </si>
  <si>
    <t>CONTRIBUTI STATALI EX ART. 20</t>
  </si>
  <si>
    <t xml:space="preserve">CONTRIBUTI IN CONTO CAPITALE VINCOLATE AD INVESTIMENTI </t>
  </si>
  <si>
    <t>CONTRIBUTI STATALI EX ART. 20 DA UTILIZZARE</t>
  </si>
  <si>
    <t>CONTRIBUTI REGIONALI UTILIZZATI</t>
  </si>
  <si>
    <t>CONTRIBUTI REGIONALI DA UTILIZZARE</t>
  </si>
  <si>
    <t>ALTRI CONTRIBUTI VINCOLATE AD INVESTIMENTI UTILIZZATI</t>
  </si>
  <si>
    <t xml:space="preserve">ALTRI CONTRIBUTI VINCOLATE AD INVESTIMENTI </t>
  </si>
  <si>
    <t>ALTRI CONTRIBUTI VINCOLATE AD INVESTIMENTI DA UTILIZZARE</t>
  </si>
  <si>
    <t>DONAZIONI VINCOLATE AGLI INVESTIMENTI UTILIZZATE</t>
  </si>
  <si>
    <t>DONAZIONI VINCOLATE AGLI INVESTIMENTI</t>
  </si>
  <si>
    <t>DONAZIONI VINCOLATE AGLI INVESTIMENTI DA UTILIZZARE</t>
  </si>
  <si>
    <t>DONAZIONI DI IMMOBILIZZAZIONI</t>
  </si>
  <si>
    <t>RISERVE STATUTARIE</t>
  </si>
  <si>
    <t>UTILI PORTATI A NUOVO</t>
  </si>
  <si>
    <t>UTILE (PERDITE) PORTATI A NUOVO</t>
  </si>
  <si>
    <t>UTILE DELL'ESERCIZIO</t>
  </si>
  <si>
    <t>UTILE (PERDITA) DELL'ESERCIZIO</t>
  </si>
  <si>
    <t>PERDITA DELL'ESERCIZIO</t>
  </si>
  <si>
    <t>FONDO IMPOSTE PER ACCERTAMENTI IN ATTO O PRESUNTI</t>
  </si>
  <si>
    <t xml:space="preserve">FONDI PER IMPOSTE, ANCHE DIFFERITE </t>
  </si>
  <si>
    <t>FONDO IMPOSTE DIFFERITE</t>
  </si>
  <si>
    <t>FONDI PER RISCHI</t>
  </si>
  <si>
    <t>FONDO RISCHI NON COPERTI DA ASSICURAZIONI (COMPRESO FRANCHIGIE)</t>
  </si>
  <si>
    <t>FONDO RISCHI SU CREDITI</t>
  </si>
  <si>
    <t>FONDO PER LA CORRESPONSIONE DELL'EQUO INDENNIZZO</t>
  </si>
  <si>
    <t>FONDO PRESTITI D'ONORE</t>
  </si>
  <si>
    <t>FONDO PER RENDITE VITALIZIE E LEGATI</t>
  </si>
  <si>
    <t>ALTRI FONDI</t>
  </si>
  <si>
    <t>FONDO ARRETRATI CONTRATTUALI PERSONALE DIPENDENTE</t>
  </si>
  <si>
    <t>FONDO ONERI A UTILITÀ RIPARTITA PERSONALE IN QUIESCENZA</t>
  </si>
  <si>
    <t>FONDO PER FERIE E FESTIVITÀ NON GODUTE PERSONALE DIPENDENTE</t>
  </si>
  <si>
    <t>FONDO RECUPERO ORE STRAORDINARIE</t>
  </si>
  <si>
    <t>FONDO MANUTENZIONI CICLICHE FABBRICATI ISTITUZIONALI</t>
  </si>
  <si>
    <t>FONDO MANUTENZIONI CICLICHE FABBRICATI URBANI E FONDI</t>
  </si>
  <si>
    <t>FONDO INTERESSI PASSIVI FORNITORI</t>
  </si>
  <si>
    <t xml:space="preserve">DEBITI VERSO SOCI PER FINANZIAMENTI </t>
  </si>
  <si>
    <t>DEBITI PER MUTUI E PRESTITI</t>
  </si>
  <si>
    <t>DEBITI VERSO ISTITUTO TESORIERE</t>
  </si>
  <si>
    <t>CILENTI CONTO ANTICIPI</t>
  </si>
  <si>
    <t xml:space="preserve">DEBITI PER ACCONTI </t>
  </si>
  <si>
    <t>DEBITI VERSO FORNITORI</t>
  </si>
  <si>
    <t>DEBITI VERSO SOCIETÀ PARTECIPATE</t>
  </si>
  <si>
    <t>DEBITI VERSO LA REGIONE EMILIA-ROMAGNA</t>
  </si>
  <si>
    <t>DEBITI VERSO LA REGIONE</t>
  </si>
  <si>
    <t>DEBITI VERSO LA PROVINCIA DI BOLOGNA</t>
  </si>
  <si>
    <t>DEBITI VERSO LA PROVINCIA</t>
  </si>
  <si>
    <t>DEBITI VERSO IL COMUNE DI BOLOGNA</t>
  </si>
  <si>
    <t>DEBITI VERSO COMUNI DELL'AMBITO DISTRETTUALE</t>
  </si>
  <si>
    <t>DEBITI VERSO L'AZIENDA SANITARIA DI BOLOGNA</t>
  </si>
  <si>
    <t>DEBITI VERSO L'AZIENDA SANITARIA</t>
  </si>
  <si>
    <t>DEBITI VERSO LO STATO ED ALTRI ENTI PUBBLICI</t>
  </si>
  <si>
    <t>DEBITI TRIBUTARI</t>
  </si>
  <si>
    <t>ERARIO CONTO RITENUTE LAVORO AUTONOMO</t>
  </si>
  <si>
    <t>ERARIO CONTO RITENUTE LAVORO DIPEDENTE E ASSIMILATO</t>
  </si>
  <si>
    <t>DEBITI PER IRAP</t>
  </si>
  <si>
    <t>DEBITI PER IRES</t>
  </si>
  <si>
    <t>ALTRI DEBITI TRIBUTARI</t>
  </si>
  <si>
    <t>DEBITI VERSO INPS</t>
  </si>
  <si>
    <t>DEBITI VERSO ISTITUTI DI PREVIDENZA E DI SICUREZZA SOCIALE</t>
  </si>
  <si>
    <t>DEBITI VERSO INPDAP</t>
  </si>
  <si>
    <t>DEBITI VERSO INAIL</t>
  </si>
  <si>
    <t>DEBITI PER RETRIBUZIONI PERSONALE DIPENDENTE</t>
  </si>
  <si>
    <t>CONTO ECONOMICO PER CONTO ELEMENTARE</t>
  </si>
  <si>
    <t>STATO PATRIMONIALE PER CONTO ELEMENTARE</t>
  </si>
  <si>
    <t xml:space="preserve">DEBITI  VERSO PERSONALE DIPENDENTE </t>
  </si>
  <si>
    <t>DEBITI VERSO PERSONALE DIPENDENTE</t>
  </si>
  <si>
    <t>DEBITI PER IL MIGLIORAMENTO E L'EFFICIENZA DEI SERVIZI</t>
  </si>
  <si>
    <t>DEBITI VERSO UTENTI</t>
  </si>
  <si>
    <t>ALTRI DEBITI VERSO PRIVATI</t>
  </si>
  <si>
    <t>DEBITI VERSO AFFITTUARI</t>
  </si>
  <si>
    <t>DEBITI PER DEPOSITI DENARO OSPITI</t>
  </si>
  <si>
    <t>DEBITI PER CESSIONE DEL QUINTO E PIGNORAMENTI DELLO STIPENDIO</t>
  </si>
  <si>
    <t>DEBITI PER COLLABORATORI</t>
  </si>
  <si>
    <t>DEBITI VERSO SINDACATI</t>
  </si>
  <si>
    <t>DEBITI PER PENSIONI IN CONTO RETTA</t>
  </si>
  <si>
    <t>DEBITI VERSO UTENTI PER ANTICIPI INCONTO RETTA</t>
  </si>
  <si>
    <t>DEBITI PER FATTURE EDA RICEVERE</t>
  </si>
  <si>
    <t>DEBITI PER FATTURE DA RICEVERE E NOTE DI ACCREDITO DA EMETTE</t>
  </si>
  <si>
    <t>ANNO 1999 DEBITI PER FATTURE DA RICEVERE</t>
  </si>
  <si>
    <t>ANNO 2002 DEBITI PER FATTURE DA RICEVERE</t>
  </si>
  <si>
    <t>ANNO 2003 DEBITI PER FATTURE DA RICEVERE</t>
  </si>
  <si>
    <t>ANNO 2004 DEBITI PER FATTURE DA RICEVERE</t>
  </si>
  <si>
    <t>ANNO 2005 DEBITI PER FATTURE DA RICEVERE</t>
  </si>
  <si>
    <t>ANNO 2006 DEBITI PER FATTURE DA RICEVERE</t>
  </si>
  <si>
    <t>NOTE DI ACCREDITO DA EMETTERE</t>
  </si>
  <si>
    <t>DEBITI PER NOTE DI ACCREDITO DA EMETTERE</t>
  </si>
  <si>
    <t>RATEI PASSIVI</t>
  </si>
  <si>
    <t>RATEI E RISCONTI</t>
  </si>
  <si>
    <t>RISCONTI PASSIVI</t>
  </si>
  <si>
    <t>RETTE ALBERGHIERE RESIDENZIALI</t>
  </si>
  <si>
    <t>RICAVI</t>
  </si>
  <si>
    <t>A01</t>
  </si>
  <si>
    <t>A01A</t>
  </si>
  <si>
    <t>RETTE</t>
  </si>
  <si>
    <t>RICAVI DA ATTIVITÀ PER SERVIZI ALLA PERSONA</t>
  </si>
  <si>
    <t>RETTE ALBERGHIERE SEMIRESIDENZIALI</t>
  </si>
  <si>
    <t>ALTRE RETTE E PROVENTI SOCIO SANITARI</t>
  </si>
  <si>
    <t xml:space="preserve">RIMBORSO ONERI A RILIEVO SANITARIO </t>
  </si>
  <si>
    <t>A01B</t>
  </si>
  <si>
    <t>ONERI A RILIEVO SANITARIO</t>
  </si>
  <si>
    <t>RIMBORSI SPESE SANITARIE (COMPRESO ONERI PERSONALE SANITARIO)</t>
  </si>
  <si>
    <t>A01C</t>
  </si>
  <si>
    <t>CONCORSI RIMBORSI E RECUPERI PER ATTIVITÀ SOCIO ASSISTENZIALE E SOCIO SANITARIA</t>
  </si>
  <si>
    <t>RIMBORSI PER VOLONTARI DEL SERVIZIO CIVILE</t>
  </si>
  <si>
    <t>RIMBORSO FARMACI</t>
  </si>
  <si>
    <t>ALTRI RIMBORSI SOCIO-SANITARI</t>
  </si>
  <si>
    <t>TRASFERIMENTI DA ENTI PUBBLICI PER PROGETTI VINCOLATI</t>
  </si>
  <si>
    <t>A01D</t>
  </si>
  <si>
    <t>ALTRI</t>
  </si>
  <si>
    <t>ALTRI RIMBORSI</t>
  </si>
  <si>
    <t>INCREMENTI DI IMMOBILIZZAZIONI PER LAVORI INTERNI</t>
  </si>
  <si>
    <t>A02</t>
  </si>
  <si>
    <t>A02A</t>
  </si>
  <si>
    <t>COSTI CAPITALIZZATI</t>
  </si>
  <si>
    <t>QUOTA PER UTILIZZO CONTRIBUTI E DONAZIONI IN C/CAPITALE (STERILIZZAZIONE QUOTE AMMORTAMENTO)</t>
  </si>
  <si>
    <t>A02B</t>
  </si>
  <si>
    <t>RIMANENZE ATTIVITÀ INIZIALI</t>
  </si>
  <si>
    <t>A03</t>
  </si>
  <si>
    <t>VARIAZIONE DELLE RIMANENZE DI ATTIVITÀ IN CORSO</t>
  </si>
  <si>
    <t>RIMANENZE ATTIVITÀ FINALI</t>
  </si>
  <si>
    <t>FITTI ATTIVI DA FONDI E TERRENI</t>
  </si>
  <si>
    <t>A04</t>
  </si>
  <si>
    <t>A04A</t>
  </si>
  <si>
    <t>PROVENTI E RICAVI DA UTILIZZO DEL PATRIMONIO IMMOBILIARE</t>
  </si>
  <si>
    <t>PROVENTI E RICAVI DIVERSI</t>
  </si>
  <si>
    <t>FITTI ATTIVI DA FABBRICATI URBANI</t>
  </si>
  <si>
    <t>ALTRI FITTI ATTIVI ISTITUZIONALI</t>
  </si>
  <si>
    <t>CESSIONE DI BENI NON PLURIENNALI</t>
  </si>
  <si>
    <t>A04B</t>
  </si>
  <si>
    <t>CONCORSI RIMBORSI E RECUPERI PER ATTIVITÀ DIVERSE</t>
  </si>
  <si>
    <t>RIMBORSO SPESE CONDOMINIALI DA CONDUTTORE</t>
  </si>
  <si>
    <t>RIMBORSO SPESE LAVORI</t>
  </si>
  <si>
    <t>RIMBORSO SPESE DI VENDITA E PUBBLICAZIONE BANDI</t>
  </si>
  <si>
    <t>RIMBORSI INAIL</t>
  </si>
  <si>
    <t>RIMBORSO COSTI ASSICURATIVI PER COLPA GRAVE</t>
  </si>
  <si>
    <t>TASSE DI CONCORSO</t>
  </si>
  <si>
    <t>ALTRI RIMBORSI PERSONALE DIPENDENTE</t>
  </si>
  <si>
    <t>VITALIZI E LEGATI</t>
  </si>
  <si>
    <t>RIMBORSI ASSICURATIVI</t>
  </si>
  <si>
    <t>ARROTONDAMENTI ATTIVI</t>
  </si>
  <si>
    <t>PLUSVALENZE ORDINARIE</t>
  </si>
  <si>
    <t>A04C</t>
  </si>
  <si>
    <t>SOPRAVVENIENZE ATTIVE ORDINARIE ATTIVITÀ SOCIO-SANITARIA</t>
  </si>
  <si>
    <t>A04D</t>
  </si>
  <si>
    <t>SOPRAVVENIENZE ATTIVE ED INSUSSISTENZE DEL PASSIVO ORDINARIE</t>
  </si>
  <si>
    <t>SOPRAVVENIENZE ATTIVE ORDINARIE ALTRE ATTIVITÀ</t>
  </si>
  <si>
    <t>SOPRAVVENIENZE ATTIVE ORDINARIE PERSONALE DIPENDENTE</t>
  </si>
  <si>
    <t>INSUSSISTENZE DEL PASSIVO ORDINARIE ATTIVITÀ SOCIO-SANITARIA</t>
  </si>
  <si>
    <t>INSUSSISTENZE DEL PASSIVO ORDINARIE ALTRE ATTIVITÀ</t>
  </si>
  <si>
    <t>INSUSSISTENZE DEL PASSIVO ORDINARIE PERSONALE DIPENDENTE</t>
  </si>
  <si>
    <t>ALTRI RICAVI ISTITUZIONALI</t>
  </si>
  <si>
    <t>A04E</t>
  </si>
  <si>
    <t>RICAVI PER ATTIVITÀ DI MENSA</t>
  </si>
  <si>
    <t>A04F</t>
  </si>
  <si>
    <t>RICAVI DA ATTIVITÀ COMMERCIALE</t>
  </si>
  <si>
    <t>RICAVI DA SPONSORIZZAZIONI</t>
  </si>
  <si>
    <t>FITTI ATTIVI E CONCESSIONI (ASSOGGETTATI AD IVA)</t>
  </si>
  <si>
    <t>RICAVI DA SERVIZI DIVERSI NON ISTITUZIONALI</t>
  </si>
  <si>
    <t>CONTRIBUTI DALLA REGIONE EMILIA-ROMAGNA</t>
  </si>
  <si>
    <t>A05</t>
  </si>
  <si>
    <t>A05A</t>
  </si>
  <si>
    <t>CONTRIBUTI DALLA REGIONE</t>
  </si>
  <si>
    <t>CONTRIBUTI IN CONTO ESERCIZIO</t>
  </si>
  <si>
    <t>CONTRIBUTI DALLA PROVINCIA DI BOLOGNA</t>
  </si>
  <si>
    <t>A05B</t>
  </si>
  <si>
    <t>CONTRIBUTI DALLA PROVINCIA</t>
  </si>
  <si>
    <t>CONTRIBUTI DAI COMUNI DELL'AMBITO DISTRETTUALE</t>
  </si>
  <si>
    <t>A05C</t>
  </si>
  <si>
    <t>CONTRIBUTI DALL'AZIENDA SANITARIA DI BOLOGNA</t>
  </si>
  <si>
    <t>A05D</t>
  </si>
  <si>
    <t>CONTRIBUTI DALL'AZIENDA SANITARIA</t>
  </si>
  <si>
    <t>CONTRIBUTI DALLO STATO E DA ALTRI ENTI PUBBLICI</t>
  </si>
  <si>
    <t>A05E</t>
  </si>
  <si>
    <t>ALTRI CONTRIBUTI DA PRIVATI</t>
  </si>
  <si>
    <t>A05F</t>
  </si>
  <si>
    <t>FARMACI</t>
  </si>
  <si>
    <t>COSTI</t>
  </si>
  <si>
    <t>B06</t>
  </si>
  <si>
    <t>B06A</t>
  </si>
  <si>
    <t>ACQUISTI BENI SOCIO SANITARI</t>
  </si>
  <si>
    <t>ACQUISTI BENI</t>
  </si>
  <si>
    <t>PRESIDI PER INCONTINENZA</t>
  </si>
  <si>
    <t>ALTRI BENI SOCIO SANITARI</t>
  </si>
  <si>
    <t>GENERI ALIMENTARI</t>
  </si>
  <si>
    <t>B06B</t>
  </si>
  <si>
    <t>ACQUISTI BENI TECNICO - ECONOMALI</t>
  </si>
  <si>
    <t>MATERIALI PULIZIE E CONVIVENZA</t>
  </si>
  <si>
    <t xml:space="preserve">ARTICOLI PER MANUTENZIONE </t>
  </si>
  <si>
    <t>CANCELLERIA, STAMPATI E MATERIALE DI CONSUMO HARDWARE</t>
  </si>
  <si>
    <t>ABBONAMENTI, RIVISTE E LIBRI</t>
  </si>
  <si>
    <t>PIANTE FIORI ED ORNAMENTI</t>
  </si>
  <si>
    <t>DONI, ARTICOLI PER OSPITI E MATERIALE PER ANIMAZIONE</t>
  </si>
  <si>
    <t>VESTIARIO OSPITI</t>
  </si>
  <si>
    <t>CARBURANTI E LUBRIFICANTI (ESERCIZIO AUTOMEZZI)</t>
  </si>
  <si>
    <t xml:space="preserve">MATERIALE A PERDERE PER REPARTI </t>
  </si>
  <si>
    <t>MATERIALE DI GUARDAROBA (COPERTE, TELERIE E MATERASSI)</t>
  </si>
  <si>
    <t>ALTRI BENI TECNICO - ECONOMALI</t>
  </si>
  <si>
    <t>B07</t>
  </si>
  <si>
    <t>B07A</t>
  </si>
  <si>
    <t>SALDO SP</t>
  </si>
  <si>
    <t>SALDO CE</t>
  </si>
  <si>
    <t xml:space="preserve">APPALTO GESTIONE ATTIVITÀ SOCIO SANITARIA E SOCIO ASSISTENZIALE </t>
  </si>
  <si>
    <t>ACQUISTI DI SERVIZI</t>
  </si>
  <si>
    <t>SERVIZIO SMALTIMENTO RIFIUTI</t>
  </si>
  <si>
    <t>B07B</t>
  </si>
  <si>
    <t>APPALTO SERVIZI</t>
  </si>
  <si>
    <t>SERVIZIO LAVANOLO</t>
  </si>
  <si>
    <t>SERVIZIO DISINFESTAZIONE ED IGIENIZZAZIONE</t>
  </si>
  <si>
    <t>SERVIZIO DI VIGILANZA</t>
  </si>
  <si>
    <t>SERVICE PAGHE</t>
  </si>
  <si>
    <t>SPESE DI TRASPORTO UTENTI</t>
  </si>
  <si>
    <t>B07C</t>
  </si>
  <si>
    <t>TRASPORTI</t>
  </si>
  <si>
    <t>ALTRE SPESE DI TRASPORTO</t>
  </si>
  <si>
    <t>B07D</t>
  </si>
  <si>
    <t>CONSULENZE SOCIO SANITARIE E SOCIO ASSISTENZIALI</t>
  </si>
  <si>
    <t>CONSULENZE MEDICHE</t>
  </si>
  <si>
    <t>CONSULENZE AMMINISTRATIVE</t>
  </si>
  <si>
    <t>B07E</t>
  </si>
  <si>
    <t>ALTRE CONSULENZE</t>
  </si>
  <si>
    <t>CONSULENZE TECNICHE</t>
  </si>
  <si>
    <t>CONSULENZE INFORMATICHE</t>
  </si>
  <si>
    <t>B07F</t>
  </si>
  <si>
    <t>LAVORO INTERINALE ED ALTRE FORME DI COLLABORAZIONE COORDINATA E CONTINUATIVA</t>
  </si>
  <si>
    <t>COLLABORAZIONI AMMINISTRATIVE</t>
  </si>
  <si>
    <t>COLLABORAZIONI TECNICHE</t>
  </si>
  <si>
    <t>COLLABORAZIONI INFORMATICHE</t>
  </si>
  <si>
    <t>COSTI DELLA PRODUZIONE</t>
  </si>
  <si>
    <t>PROVENTI E ONERI FINANZIARI</t>
  </si>
  <si>
    <t>IMMOBILIZZAZIONI</t>
  </si>
  <si>
    <t>B</t>
  </si>
  <si>
    <t>IMMOBILIZZAZIONI MATERIALI</t>
  </si>
  <si>
    <t>IMMOBILIZZAZIONI FINANZIARIE</t>
  </si>
  <si>
    <t>C</t>
  </si>
  <si>
    <t>RIMANENZE</t>
  </si>
  <si>
    <t>ATTIVITA' FINANZIARIE CHE NON COSTITUISCONO IMMOBILIZZAZIONI</t>
  </si>
  <si>
    <t>DISPONIBILITA' LIQUIDE</t>
  </si>
  <si>
    <t>D</t>
  </si>
  <si>
    <t>RATEI E RISCONTI ATTIVI</t>
  </si>
  <si>
    <t>PASSIVO</t>
  </si>
  <si>
    <t>PATRIMONIO NETTO</t>
  </si>
  <si>
    <t>FONDI PER RISCHI E ONERI</t>
  </si>
  <si>
    <t>Gruppo Uscita</t>
  </si>
  <si>
    <t>Dare</t>
  </si>
  <si>
    <t>Avere</t>
  </si>
  <si>
    <t>Gruppo Entrata</t>
  </si>
  <si>
    <t>Descrizione</t>
  </si>
  <si>
    <t>TRATTAMENTO DI FINE RAPPORTO DI LAVORO SUBORDINATO</t>
  </si>
  <si>
    <t>DEBITI</t>
  </si>
  <si>
    <t>CONTI D’ORDINE</t>
  </si>
  <si>
    <t>CONTO ECONOMICO</t>
  </si>
  <si>
    <t>VALORE DELLA PRODUZIONE</t>
  </si>
  <si>
    <t>PROVENTI E ONERI STRAORDINARI</t>
  </si>
  <si>
    <t>Conto</t>
  </si>
  <si>
    <t>Saldo</t>
  </si>
  <si>
    <t>SPESE TELEFONICHE ED INTERNET</t>
  </si>
  <si>
    <t>B07G</t>
  </si>
  <si>
    <t>UTENZE</t>
  </si>
  <si>
    <t>ENERGIA ELETTRICA</t>
  </si>
  <si>
    <t>GAS E RISCALDAMENTO</t>
  </si>
  <si>
    <t>ACQUA</t>
  </si>
  <si>
    <t>MANUTENZIONI E RIPARAZIONI FABBRICATI ISTITUZIONALI</t>
  </si>
  <si>
    <t>B07H</t>
  </si>
  <si>
    <t>MANUTENZIONI E RIPARAZIONI ORDINARIE E CICLICHE</t>
  </si>
  <si>
    <t>MANUTENZIONI E RIPARAZIONI FABBRICATI URBANI</t>
  </si>
  <si>
    <t>MANUTENZIONI E RIPARAZIONI TERRENI</t>
  </si>
  <si>
    <t>CANONI MANUTENZIONE IMPIANTI E MACCHINARI</t>
  </si>
  <si>
    <t>CANONI MANUTENZIONE BENI E ATTREZZATURE TECNICO ECONOMALI</t>
  </si>
  <si>
    <t>MANUTENZIONE E RIPARAZIONI AUTOMEZZI</t>
  </si>
  <si>
    <t>ALTRE MANUTENZIONI E RIPARAZIONI</t>
  </si>
  <si>
    <t>COMPENSI, ONERI E COSTI PER CONSIGLIO DI AMMINISTRAZIONE</t>
  </si>
  <si>
    <t>B07I</t>
  </si>
  <si>
    <t>COSTI PER ORGANI ISTITUZIONALI</t>
  </si>
  <si>
    <t>COMPENSI, ONERI E COSTI PER COLLEGIO DEI REVISORI</t>
  </si>
  <si>
    <t>ASSICURAZIONE PER LA RESPONSABILITÀ CIVILE (RCT E RCO)</t>
  </si>
  <si>
    <t>B07J</t>
  </si>
  <si>
    <t>ASSICURAZIONI</t>
  </si>
  <si>
    <t>ASSICURAZIONE INCENDI E ALL RISK BENI MOBILI E IMMOBILI</t>
  </si>
  <si>
    <t>ASSICURAZIONE RC AUTOMEZZI E CASKO AUTO DIPENDENTI</t>
  </si>
  <si>
    <t>POLIZZA INFORTUNI PER NON DIPENDENTI</t>
  </si>
  <si>
    <t>TUTELA GIUDIZIARIA</t>
  </si>
  <si>
    <t>MANIFESTAZIONI ED ANIMAZIONI PER OSPITI</t>
  </si>
  <si>
    <t>B07K</t>
  </si>
  <si>
    <t>ALTRI SERVIZI</t>
  </si>
  <si>
    <t>SPESE FUNERARIE OSPITI</t>
  </si>
  <si>
    <t>COSTI DI PUBBLICITÀ PER PROMOZIONE ATTIVITÀ</t>
  </si>
  <si>
    <t>COSTI DI PUBBLICITÀ PER PUBBLICAZIONE BANDI ANNUALI</t>
  </si>
  <si>
    <t>ASSISTENZA RELIGIOSA</t>
  </si>
  <si>
    <t>PRESTAZIONI EXTRA PER VITALIZI E LEGATI (FIORI E LUCI VOTIVE)</t>
  </si>
  <si>
    <t>FONDO SVALUTAZIONE CREDITI VERSO PRIVATI DA PATRIMONIO</t>
  </si>
  <si>
    <t>SPESE SANITARIE PER IL PERSONALE DIPENDENTE</t>
  </si>
  <si>
    <t>FITTI PASSIVI</t>
  </si>
  <si>
    <t>B08</t>
  </si>
  <si>
    <t>B08A</t>
  </si>
  <si>
    <t>AFFITTI</t>
  </si>
  <si>
    <t>GODIMENTO DI BENI DI TERZI</t>
  </si>
  <si>
    <t>CANONI DI LOCAZIONE FINANZIARIA</t>
  </si>
  <si>
    <t>B08B</t>
  </si>
  <si>
    <t>SERVICE</t>
  </si>
  <si>
    <t>B08C</t>
  </si>
  <si>
    <t>NOLEGGI</t>
  </si>
  <si>
    <t>B09</t>
  </si>
  <si>
    <t>B09A</t>
  </si>
  <si>
    <t>SALARI E STIPENDI</t>
  </si>
  <si>
    <t>COSTO DEL PERSONALE DIPENDENTE</t>
  </si>
  <si>
    <t>COMPETENZE PER LAVORO STRAORDINARIO</t>
  </si>
  <si>
    <t>B09B</t>
  </si>
  <si>
    <t>ONERI SOCIALI</t>
  </si>
  <si>
    <t>INAIL</t>
  </si>
  <si>
    <t>TRATTAMENTO DI FINE RAPPORTO</t>
  </si>
  <si>
    <t>B09C</t>
  </si>
  <si>
    <t>B09D</t>
  </si>
  <si>
    <t>ALTRI COSTI PERSONALE DIPENDENTE</t>
  </si>
  <si>
    <t>INDENNITÀ SOSTITUTIVA DI VESTIARIO E CALZATURE</t>
  </si>
  <si>
    <t>AMMORTAMENTO COSTI DI IMPIANTO E DI AMPLIAMENTO</t>
  </si>
  <si>
    <t>B10</t>
  </si>
  <si>
    <t>B10A</t>
  </si>
  <si>
    <t>AMMORTAMENTI DELLE IMMOBILIZZAZIONI IMMATERIALI</t>
  </si>
  <si>
    <t>AMMORTAMENTI E SVALUTAZIONI</t>
  </si>
  <si>
    <t>AMMORTAMENTO COSTI DI PUBBLICITÀ</t>
  </si>
  <si>
    <t>FONDO AMMORTAMENTO MACCHINE D'UFFIC IO ELETTROMECCANICHE ED ELETTRONICH E, COMPUTERS ED ALTRI STRUME</t>
  </si>
  <si>
    <t>AMMORTAMENTO MACCHINE D'UFFICIO ELE TTROMECCANICHE ED ELETTRONICHE, COM PUTERS ED ALTRI STRUMENTI EL</t>
  </si>
  <si>
    <t>DARE4</t>
  </si>
  <si>
    <t>AVERE4</t>
  </si>
  <si>
    <t>SALDO4</t>
  </si>
  <si>
    <t>DARE5</t>
  </si>
  <si>
    <t>AVERE5</t>
  </si>
  <si>
    <t>SALDO5</t>
  </si>
  <si>
    <t>DARE6</t>
  </si>
  <si>
    <t>AVERE6</t>
  </si>
  <si>
    <t>SALDO6</t>
  </si>
  <si>
    <t>60024</t>
  </si>
  <si>
    <t>80220201</t>
  </si>
  <si>
    <t>80220102</t>
  </si>
  <si>
    <t>per aggiungere un conto</t>
  </si>
  <si>
    <t>RiepilogoGen</t>
  </si>
  <si>
    <t>aggiungere riga</t>
  </si>
  <si>
    <t>Riep StPatrim o Riep ContoEco</t>
  </si>
  <si>
    <t xml:space="preserve">SOFTWARE E ALTRI DIRITTI DI UTILIZZ AZIONE DELLE OPERE D'INGEGNO                                    </t>
  </si>
  <si>
    <t xml:space="preserve">FONDO AMMORTAMENTO SOFTWARE E ALTRI  DIRITTI DI UTILIZZAZIONE DELLE OPE RE D'INGEGNO                </t>
  </si>
  <si>
    <t xml:space="preserve">IMMOBILIZZAZIONI IMMATERIALI IN COR SO ED ACCONTI                                                   </t>
  </si>
  <si>
    <t xml:space="preserve">COSTO PUBBLICAZIONI BANDI PLURIENNA LI                                                              </t>
  </si>
  <si>
    <t xml:space="preserve">FORMAZIONE E CONSULENZE PLURIENNALI                                                                 </t>
  </si>
  <si>
    <t xml:space="preserve">ALTRE IMMOBILIZZAZIONI IMMATERIALI                                                                  </t>
  </si>
  <si>
    <t xml:space="preserve">FONDO AMMORTAMENTO COSTO PUBBLICAZI ONI BANDI PLURIENNALI                                           </t>
  </si>
  <si>
    <t xml:space="preserve">FONDO AMMORTAMENTO FORMAZIONE E CON SULENZE PLURIENNALI                                             </t>
  </si>
  <si>
    <t xml:space="preserve">FONDO AMMORTAMENTO ALTRE IMMOBILIZZ AZIONI IMMATERIALI                                              </t>
  </si>
  <si>
    <t xml:space="preserve">TERRENI DEL PATRIMONIO INDISPONIBIL E                                                               </t>
  </si>
  <si>
    <t xml:space="preserve">TERRENI DEL PATRIMONIO DISPONIBILE                                                                  </t>
  </si>
  <si>
    <t xml:space="preserve">FABBRICATI DEL PATRIMONIO INDISPONI BILE                                                            </t>
  </si>
  <si>
    <t xml:space="preserve">FONDO AMMORTAMENTO FABBRICATI DEL P ATRIMONIO INDISPONIBILE                                         </t>
  </si>
  <si>
    <t xml:space="preserve">FABBRICATI DEL PATRIMONIO DISPONIBI LE                                                              </t>
  </si>
  <si>
    <t xml:space="preserve">FONDO AMMORTAMENTO FABBRICATI DEL P ATRIMONIO DISPONIBILE                                           </t>
  </si>
  <si>
    <t xml:space="preserve">FABBRICATI DI PREGIO ARTISTICO DEL PATRIMONIO INDISPONIBILE                                         </t>
  </si>
  <si>
    <t xml:space="preserve">FONDO AMMORTAMENTO FABBRICATI DI PR EGIO ARTISTICO DEL PATRIMONIO INDIS PONIBILE                    </t>
  </si>
  <si>
    <t xml:space="preserve">FABBRICATI DI PREGIO ARTISTICO DEL PATRIMONIO DISPONIBILE                                           </t>
  </si>
  <si>
    <t xml:space="preserve">FONDO AMMORTAMENTO FABBRICATI DI PR EGIO ARTISTICO DEL PATRIMONIO DISPO NIBILE                      </t>
  </si>
  <si>
    <t xml:space="preserve">IMPIANTI E MACCHINARI                                                                               </t>
  </si>
  <si>
    <t xml:space="preserve">MOBILI E ARREDI                                                                                     </t>
  </si>
  <si>
    <t xml:space="preserve">FONDO AMMORTAMENTO MOBILI E ARREDI                                                                  </t>
  </si>
  <si>
    <t xml:space="preserve">MOBILI E ARREDI DI PREGIO ARTISTICO                                                                 </t>
  </si>
  <si>
    <t xml:space="preserve">MACCHINE D'UFFICIO ELETTROMECCANICH E ED ELETTRONICHE, COMPUTERS ED ALT RI STRUMENTI ELETTRONICI ED </t>
  </si>
  <si>
    <t xml:space="preserve">AUTOMEZZI                                                                                           </t>
  </si>
  <si>
    <t xml:space="preserve">FONDO AMMORTAMENTO AUTOMEZZI                                                                        </t>
  </si>
  <si>
    <t xml:space="preserve">ALTRI BENI TECNICO-ECONOMALI                                                                        </t>
  </si>
  <si>
    <t xml:space="preserve">FONDO AMMORTAMENTO ALTRI BENI TECNI CO-ECONOMALI                                                    </t>
  </si>
  <si>
    <t xml:space="preserve">RIMANENZE BENI SOCIO-SANITARI                                                                       </t>
  </si>
  <si>
    <t xml:space="preserve">RIMANENZE BENI TECNICO ECONOMALI                                                                    </t>
  </si>
  <si>
    <t xml:space="preserve">CREDITI VERSO UTENTI                                                                                </t>
  </si>
  <si>
    <t xml:space="preserve">FONDO SVALUTAZIONE CREDITI VERSO UT ENTI                                                            </t>
  </si>
  <si>
    <t xml:space="preserve">CREDITI VERSO LA PROVINCIA DI BOLOG NA                                                              </t>
  </si>
  <si>
    <t xml:space="preserve">CREDITI VERSO IL COMUNE DI BOLOGNA                                                                  </t>
  </si>
  <si>
    <t xml:space="preserve">CREDITI VERSO L'AUSL DI BOLOGNA                                                                     </t>
  </si>
  <si>
    <t xml:space="preserve">CREDITI VERSO LO STATO ED ALTRI ENT I PUBBLICI                                                      </t>
  </si>
  <si>
    <t xml:space="preserve">CREDITI PER IVA SU ACQUISTI PER ATT IVITÀ COMMERCIALE                                               </t>
  </si>
  <si>
    <t xml:space="preserve">ALTRI CREDITI VERSO ERARIO                                                                          </t>
  </si>
  <si>
    <t xml:space="preserve">CREDITI VERSO PRIVATI DA PATRIMONIO                                                                 </t>
  </si>
  <si>
    <t xml:space="preserve">CREDITI VERSO ALTRI SOGGETTI PRIVAT I                                                               </t>
  </si>
  <si>
    <t xml:space="preserve">FONDO SVALUTAZIONE CREDITI VERSO PR IVATI DA PATRIMONIO                                             </t>
  </si>
  <si>
    <t xml:space="preserve">NOTE DI ACCREDITO DA RICEVERE                                                                       </t>
  </si>
  <si>
    <t xml:space="preserve">ALTRI TITOLI                                                                                        </t>
  </si>
  <si>
    <t xml:space="preserve">CASSA ECONOMALE                                                                                     </t>
  </si>
  <si>
    <t xml:space="preserve">CASSA OSPITI VIALE ROMA                                                                             </t>
  </si>
  <si>
    <t xml:space="preserve">TRANSITORIO ENTRATA                                                                                 </t>
  </si>
  <si>
    <t xml:space="preserve">TRANSITORIO USCITA                                                                                  </t>
  </si>
  <si>
    <t xml:space="preserve">TRANSITORIO DEBITI/CREDITI                                                                          </t>
  </si>
  <si>
    <t xml:space="preserve">C/C POSTALE 19470400                                                                                </t>
  </si>
  <si>
    <t xml:space="preserve">RISCONTI ATTIVI                                                                                     </t>
  </si>
  <si>
    <t xml:space="preserve">VARIAZIONI AL FONDO DI DOTAZIONE                                                                    </t>
  </si>
  <si>
    <t xml:space="preserve">DONAZIONI VINCOLATE AGLI INVESTIMEN TI DA DESTINARE                                                 </t>
  </si>
  <si>
    <t xml:space="preserve">DONAZIONI DI IMMOBILIZZAZIONI                                                                       </t>
  </si>
  <si>
    <t xml:space="preserve">UTILI PORTATI A NUOVO 2008                                                                          </t>
  </si>
  <si>
    <t xml:space="preserve">UTILE DELL'ESERCIZIO                                                                                </t>
  </si>
  <si>
    <t xml:space="preserve">FONDO IMPOSTE PER ACCERTAMENTI IN A TTO O PRESUNTI                                                  </t>
  </si>
  <si>
    <t xml:space="preserve">FONDO PER CONTROVERSIE LEGALI IN CO RSO O PRESUNTE                                                  </t>
  </si>
  <si>
    <t xml:space="preserve">FONDO RISCHI NON COPERTI DA ASSICUR AZIONI (COMPRESO FRANCHIGIE)                                    </t>
  </si>
  <si>
    <t xml:space="preserve">FONDO PER RENDITE VITALIZIE E LEGAT I                                                               </t>
  </si>
  <si>
    <t xml:space="preserve">FONDO ONERI A UTILITÀ RIPARTITA PER SONALE IN QUIESCENZA                                            </t>
  </si>
  <si>
    <t xml:space="preserve">FONDO PER FERIE E FESTIVITÀ NON GOD UTE PERSONALE DIPENDENTE                                        </t>
  </si>
  <si>
    <t xml:space="preserve">FONDO RECUPERO ORE STRAORDINARIE                                                                    </t>
  </si>
  <si>
    <t xml:space="preserve">FONDO SPESE LEGALI                                                                                  </t>
  </si>
  <si>
    <t xml:space="preserve">FONDO MANUTENZIONI CICLICHE FABBRIC ATI ISTITUZIONALI                                               </t>
  </si>
  <si>
    <t xml:space="preserve">FONDO MANUTENZIONI CICLICHE FABBRIC ATI URBANI E FONDI                                              </t>
  </si>
  <si>
    <t xml:space="preserve">FONDO MANUTENZIONI CICLICHE BENI MO BILI E ATTREZZATURE                                             </t>
  </si>
  <si>
    <t xml:space="preserve">DEBITI VERSO FORNITORI                                                                              </t>
  </si>
  <si>
    <t xml:space="preserve">DEBITI VERSO LA PROVINCIA DI BOLOGN A                                                               </t>
  </si>
  <si>
    <t xml:space="preserve">DEBITI VERSO IL COMUNE DI BOLOGNA                                                                   </t>
  </si>
  <si>
    <t xml:space="preserve">DEBITI VERSO L'AZIENDA SANITARIA DI  BOLOGNA                                                        </t>
  </si>
  <si>
    <t xml:space="preserve">DEBITI VERSO LO STATO ED ALTRI ENTI  PUBBLICI                                                       </t>
  </si>
  <si>
    <t xml:space="preserve">IVA A DEBITO                                                                                        </t>
  </si>
  <si>
    <t xml:space="preserve">ERARIO CONTO RITENUTE LAVORO AUTONO MO                                                              </t>
  </si>
  <si>
    <t xml:space="preserve">DEBITI PER IRAP                                                                                     </t>
  </si>
  <si>
    <t xml:space="preserve">DEBITI PER IRES                                                                                     </t>
  </si>
  <si>
    <t xml:space="preserve">ALTRI DEBITI TRIBUTARI                                                                              </t>
  </si>
  <si>
    <t xml:space="preserve">DEBITI VERSO INPS                                                                                   </t>
  </si>
  <si>
    <t xml:space="preserve">DEBITI VERSO INPDAP                                                                                 </t>
  </si>
  <si>
    <t xml:space="preserve">DEBITI VERSO INAIL                                                                                  </t>
  </si>
  <si>
    <t xml:space="preserve">DEBITI PER RETRIBUZIONI PERSONALE D IPENDENTE                                                       </t>
  </si>
  <si>
    <t xml:space="preserve">DEBITI VERSO PERSONALE DIPENDENTE                                                                   </t>
  </si>
  <si>
    <t xml:space="preserve">DEBITI PER IL MIGLIORAMENTO E L'EFF ICIENZA DEI SERVIZI                                             </t>
  </si>
  <si>
    <t xml:space="preserve">DEBITI VERSO UTENTI                                                                                 </t>
  </si>
  <si>
    <t xml:space="preserve">DEBITI PER CESSIONE DEL QUINTO E PI GNORAMENTI DELLO STIPENDIO                                      </t>
  </si>
  <si>
    <t xml:space="preserve">DEBITI PER COLLABORATORI                                                                            </t>
  </si>
  <si>
    <t xml:space="preserve">DEBITI VERSO SINDACATI                                                                              </t>
  </si>
  <si>
    <t xml:space="preserve">DEBITI PER PENSIONI IN CONTO RETTA                                                                  </t>
  </si>
  <si>
    <t xml:space="preserve">DEBITI VERSO UTENTI PER ANTICIPI IN CONTO RETTA                                                     </t>
  </si>
  <si>
    <t xml:space="preserve">ALTRI DEBITI VERSO PRIVATI                                                                          </t>
  </si>
  <si>
    <t xml:space="preserve">ANNO 2004 DEBITI PER FATTURE DA RIC EVERE                                                           </t>
  </si>
  <si>
    <t xml:space="preserve">ANNO 2006 DEBITI PER FATTURE DA RIC EVERE                                                           </t>
  </si>
  <si>
    <t xml:space="preserve">ANNO 2007 DEBITI PER FATTURE DA RIC EVERE                                                           </t>
  </si>
  <si>
    <t xml:space="preserve">ANNO 2008 DEBITI PER FATTURE DA RIC EVERE                                                           </t>
  </si>
  <si>
    <t xml:space="preserve">ANNO 2009 DEBITI PER FATTURE DA RIC EVERE                                                           </t>
  </si>
  <si>
    <t xml:space="preserve">ANNO 2010 DEBITI PER FATTURE DA RIC EVERE                                                           </t>
  </si>
  <si>
    <t xml:space="preserve">NOTE DI ACCREDITO DA EMETTERE                                                                       </t>
  </si>
  <si>
    <t xml:space="preserve">RISCONTI PASSIVI                                                                                    </t>
  </si>
  <si>
    <t xml:space="preserve">RETTE ALBERGHIERE RESIDENZIALI                                                                      </t>
  </si>
  <si>
    <t xml:space="preserve">RETTE ALBERGHIERE SEMIRESIDENZIALI                                                                  </t>
  </si>
  <si>
    <t xml:space="preserve">ALTRE RETTE E PROVENTI SOCIO SANITA RI                                                              </t>
  </si>
  <si>
    <t xml:space="preserve">RIMBORSO ONERI A RILIEVO SANITARIO                                                                  </t>
  </si>
  <si>
    <t xml:space="preserve">RIMBORSI SPESE SANITARIE (COMPRESO ONERI PERSONALE SANITARIO)                                       </t>
  </si>
  <si>
    <t xml:space="preserve">RIMBORSO FARMACI                                                                                    </t>
  </si>
  <si>
    <t xml:space="preserve">ALTRI RIMBORSI SOCIO-SANITARI                                                                       </t>
  </si>
  <si>
    <t xml:space="preserve">ALTRI RIMBORSI                                                                                      </t>
  </si>
  <si>
    <t xml:space="preserve">QUOTA PER UTILIZZO CONTRIBUTI E DON AZIONI IN C/CAPITALE (STERILIZZAZIO NE QUOTE AMMORTAMENTO)      </t>
  </si>
  <si>
    <t xml:space="preserve">FITTI ATTIVI DA FONDI E TERRENI                                                                     </t>
  </si>
  <si>
    <t xml:space="preserve">FITTI ATTIVI DA FABBRICATI URBANI                                                                   </t>
  </si>
  <si>
    <t xml:space="preserve">ALTRI FITTI ATTIVI ISTITUZIONALI                                                                    </t>
  </si>
  <si>
    <t xml:space="preserve">RIMBORSO SPESE CONDOMINIALI DA COND UTTORE                                                          </t>
  </si>
  <si>
    <t xml:space="preserve">RIMBORSO SPESE LAVORI                                                                               </t>
  </si>
  <si>
    <t xml:space="preserve">RIMBORSO SPESE DI VENDITA E PUBBLIC AZIONE BANDI                                                    </t>
  </si>
  <si>
    <t xml:space="preserve">RIMBORSI INAIL                                                                                      </t>
  </si>
  <si>
    <t xml:space="preserve">ALTRI RIMBORSI PERSONALE DIPENDENTE                                                                 </t>
  </si>
  <si>
    <t xml:space="preserve">VITALIZI E LEGATI                                                                                   </t>
  </si>
  <si>
    <t xml:space="preserve">RIMBORSI ASSICURATIVI                                                                               </t>
  </si>
  <si>
    <t xml:space="preserve">ARROTONDAMENTI ATTIVI                                                                               </t>
  </si>
  <si>
    <t xml:space="preserve">SOPRAVVENIENZE ATTIVE ORDINARIE ATT IVITÀ SOCIO-SANITARIA                                           </t>
  </si>
  <si>
    <t xml:space="preserve">SOPRAVVENIENZE ATTIVE ORDINARIE ALT RE ATTIVITÀ                                                     </t>
  </si>
  <si>
    <t xml:space="preserve">SOPRAVVENIENZE ATTIVE ORDINARIE PER SONALE DIPENDENTE                                               </t>
  </si>
  <si>
    <t xml:space="preserve">INSUSSISTENZE DEL PASSIVO ORDINARIE  ATTIVITÀ SOCIO-SANITARIA                                       </t>
  </si>
  <si>
    <t xml:space="preserve">INSUSSISTENZE DEL PASSIVO ORDINARIE  ALTRE ATTIVITÀ                                                 </t>
  </si>
  <si>
    <t xml:space="preserve">INSUSSISTENZE DEL PASSIVO ORDINARIE  PERSONALE DIPENDENTE                                           </t>
  </si>
  <si>
    <t xml:space="preserve">ALTRI RICAVI ISTITUZIONALI                                                                          </t>
  </si>
  <si>
    <t xml:space="preserve">RICAVI PER ATTIVITÀ DI MENSA                                                                        </t>
  </si>
  <si>
    <t xml:space="preserve">FITTI ATTIVI E CONCESSIONI (ASSOGGE TTATI AD IVA)                                                   </t>
  </si>
  <si>
    <t xml:space="preserve">RICAVI DA SERVIZI DIVERSI NON ISTIT UZIONALI                                                        </t>
  </si>
  <si>
    <t xml:space="preserve">CONTRIBUTI DALLO STATO E DA ALTRI E NTI PUBBLICI                                                    </t>
  </si>
  <si>
    <t xml:space="preserve">FARMACI                                                                                             </t>
  </si>
  <si>
    <t xml:space="preserve">PRESIDI PER INCONTINENZA                                                                            </t>
  </si>
  <si>
    <t xml:space="preserve">ALTRI BENI SOCIO SANITARI                                                                           </t>
  </si>
  <si>
    <t xml:space="preserve">GENERI ALIMENTARI                                                                                   </t>
  </si>
  <si>
    <t xml:space="preserve">ARTICOLI PER MANUTENZIONE                                                                           </t>
  </si>
  <si>
    <t xml:space="preserve">CANCELLERIA, STAMPATI E MATERIALE D I CONSUMO HARDWARE                                              </t>
  </si>
  <si>
    <t xml:space="preserve">ABBONAMENTI, RIVISTE E LIBRI                                                                        </t>
  </si>
  <si>
    <t xml:space="preserve">PIANTE FIORI ED ORNAMENTI                                                                           </t>
  </si>
  <si>
    <t xml:space="preserve">DONI, ARTICOLI PER OSPITI E MATERIA LE PER ANIMAZIONE                                               </t>
  </si>
  <si>
    <t xml:space="preserve">VESTIARIO PERSONALE DIPENDENTE                                                                      </t>
  </si>
  <si>
    <t xml:space="preserve">VESTIARIO OSPITI                                                                                    </t>
  </si>
  <si>
    <t xml:space="preserve">CARBURANTI E LUBRIFICANTI (ESERCIZI O AUTOMEZZI)                                                    </t>
  </si>
  <si>
    <t xml:space="preserve">MATERIALE A PERDERE PER REPARTI                                                                     </t>
  </si>
  <si>
    <t xml:space="preserve">MATERIALE DI GUARDAROBA (COPERTE, T ELERIE E MATERASSI)                                             </t>
  </si>
  <si>
    <t xml:space="preserve">ALTRI BENI TECNICO - ECONOMALI                                                                      </t>
  </si>
  <si>
    <t xml:space="preserve">APPALTO GESTIONE ATTIVITÀ SOCIO ASS ISTENZIALE                                                      </t>
  </si>
  <si>
    <t xml:space="preserve">SERVIZIO SMALTIMENTO RIFIUTI                                                                        </t>
  </si>
  <si>
    <t xml:space="preserve">SERVIZIO LAVANOLO                                                                                   </t>
  </si>
  <si>
    <t xml:space="preserve">SERVIZIO DISINFESTAZIONE ED IGIENIZ ZAZIONE                                                         </t>
  </si>
  <si>
    <t xml:space="preserve">SERVIZIO DI MENSA                                                                                   </t>
  </si>
  <si>
    <t xml:space="preserve">SERVICE PAGHE                                                                                       </t>
  </si>
  <si>
    <t xml:space="preserve">SPESE DI TRASPORTO UTENTI                                                                           </t>
  </si>
  <si>
    <t xml:space="preserve">ALTRE SPESE DI TRASPORTO                                                                            </t>
  </si>
  <si>
    <t xml:space="preserve">CONSULENZE MEDICHE                                                                                  </t>
  </si>
  <si>
    <t xml:space="preserve">CONSULENZE AMMINISTRATIVE                                                                           </t>
  </si>
  <si>
    <t xml:space="preserve">CONSULENZE TECNICHE                                                                                 </t>
  </si>
  <si>
    <t xml:space="preserve">CONSULENZE INFORMATICHE                                                                             </t>
  </si>
  <si>
    <t xml:space="preserve">SPESE TELEFONICHE ED INTERNET                                                                       </t>
  </si>
  <si>
    <t xml:space="preserve">ENERGIA ELETTRICA                                                                                   </t>
  </si>
  <si>
    <t xml:space="preserve">GAS E RISCALDAMENTO                                                                                 </t>
  </si>
  <si>
    <t xml:space="preserve">ACQUA                                                                                               </t>
  </si>
  <si>
    <t xml:space="preserve">MANUTENZIONI E RIPARAZIONI FABBRICA TI ISTITUZIONALI                                                </t>
  </si>
  <si>
    <t xml:space="preserve">MANUTENZIONI E RIPARAZIONI FABBRICA TI URBANI                                                       </t>
  </si>
  <si>
    <t xml:space="preserve">CANONI MANUTENZIONE IMPIANTI E MACC HINARI                                                          </t>
  </si>
  <si>
    <t xml:space="preserve">MANUTENZIONE E RIPARAZIONI AUTOMEZZ I                                                               </t>
  </si>
  <si>
    <t xml:space="preserve">ALTRE MANUTENZIONI E RIPARAZIONI                                                                    </t>
  </si>
  <si>
    <t xml:space="preserve">COMPENSI, ONERI E COSTI PER CONSIGL IO DI AMMINISTRAZIONE                                           </t>
  </si>
  <si>
    <t xml:space="preserve">COMPENSI, ONERI E COSTI PER COLLEGI O DEI REVISORI                                                  </t>
  </si>
  <si>
    <t xml:space="preserve">ASSICURAZIONE PER LA RESPONSABILITÀ  CIVILE (RCT E RCO)                                             </t>
  </si>
  <si>
    <t xml:space="preserve">ASSICURAZIONE INCENDI E ALL RISK BE NI MOBILI E IMMOBILI                                            </t>
  </si>
  <si>
    <t xml:space="preserve">ASSICURAZIONE RC AUTOMEZZI E CASKO AUTO DIPENDENTI                                                  </t>
  </si>
  <si>
    <t xml:space="preserve">POLIZZA INFORTUNI PER NON DIPENDENT I                                                               </t>
  </si>
  <si>
    <t xml:space="preserve">TUTELA GIUDIZIARIA                                                                                  </t>
  </si>
  <si>
    <t xml:space="preserve">MANIFESTAZIONI ED ANIMAZIONI PER OS PITI                                                            </t>
  </si>
  <si>
    <t xml:space="preserve">COSTI DI PUBBLICITÀ PER PUBBLICAZIO NE BANDI ANNUALI                                                </t>
  </si>
  <si>
    <t xml:space="preserve">PRESTAZIONI EXTRA PER VITALIZI E LE GATI (FIORI E LUCI VOTIVE)                                      </t>
  </si>
  <si>
    <t xml:space="preserve">SPESE SANITARIE PER IL PERSONALE DI PENDENTE                                                        </t>
  </si>
  <si>
    <t xml:space="preserve">ALTRI SERVIZI                                                                                       </t>
  </si>
  <si>
    <t xml:space="preserve">NOLEGGI                                                                                             </t>
  </si>
  <si>
    <t xml:space="preserve">COMPETENZE FISSE PERSONALE DIPENDEN TE                                                              </t>
  </si>
  <si>
    <t xml:space="preserve">COMPETENZE PER LAVORO STRAORDINARIO                                                                 </t>
  </si>
  <si>
    <t xml:space="preserve">VARIAZIONE FONDI PERSONALE DIPENDEN TE (FERIE E RECUPERO ORE)                                       </t>
  </si>
  <si>
    <t xml:space="preserve">RIMBORSO COMPETENZE PERSONALE IN CO MANDO E PRESTATO                                                </t>
  </si>
  <si>
    <t xml:space="preserve">ONERI SU COMPETENZE PERSONALE DIPEN DENTE                                                           </t>
  </si>
  <si>
    <t xml:space="preserve">INAIL                                                                                               </t>
  </si>
  <si>
    <t xml:space="preserve">RIMBORSO ONERI SOCIALI PERSONALE IN  COMANDO E PRESTATO                                             </t>
  </si>
  <si>
    <t xml:space="preserve">AMMORTAMENTO SOFTWARE E ALTRI DIRIT TI DI UTILIZZAZIONE DELLE OPERE D'I NGEGNO                      </t>
  </si>
  <si>
    <t xml:space="preserve">AMMORTAMENTO COSTO PUBBLICAZIONI BA NDI PLURIENNALI                                                 </t>
  </si>
  <si>
    <t xml:space="preserve">AMMORTAMENTO FORMAZIONE E CONSULENZ E PLURIENNALI                                                   </t>
  </si>
  <si>
    <t xml:space="preserve">AMMORTAMENTO ALTRE IMMOBILIZZAZIONI  IMMATERIALI                                                    </t>
  </si>
  <si>
    <t xml:space="preserve">AMMORTAMENTO FABBRICATI DEL PATRIMO NIO INDISPONIBILE                                               </t>
  </si>
  <si>
    <t xml:space="preserve">AMMORTAMENTO FABBRICATI DEL PATRIMO NIO DISPONIBILE                                                 </t>
  </si>
  <si>
    <t xml:space="preserve">AMMORTAMENTO FABBRICATI DI PREGIO A RTISTICO DEL PATRIMONIO INDISPONIBI LE                          </t>
  </si>
  <si>
    <t xml:space="preserve">AMMORTAMENTO FABBRICATI DI PREGIO A RTISTICO DEL PATRIMONIO DISPONIBILE                             </t>
  </si>
  <si>
    <t xml:space="preserve">AMMORTAMENTO IMPIANTI, MACCHINARI                                                                   </t>
  </si>
  <si>
    <t xml:space="preserve">AMMORTAMENTO MOBILI E ARREDI                                                                        </t>
  </si>
  <si>
    <t xml:space="preserve">AMMORTAMENTO AUTOMEZZI                                                                              </t>
  </si>
  <si>
    <t xml:space="preserve">AMMORTAMENTO ALTRI BENI MATERIALI T ECNICO-ECONOMALI                                                </t>
  </si>
  <si>
    <t xml:space="preserve">SVALUTAZIONE DEI CREDITI COMPRESI N ELL¿ATTIVO CIRCOLANTE                                           </t>
  </si>
  <si>
    <t xml:space="preserve">RIMANENZE INIZIALI DI PRODOTTI SOCI O SANITARI                                                      </t>
  </si>
  <si>
    <t xml:space="preserve">RIMANENZE FINALI DI PRODOTTI SOCIO SANITARI                                                         </t>
  </si>
  <si>
    <t xml:space="preserve">ACCANTONAMENTI SPESE LEGALI                                                                         </t>
  </si>
  <si>
    <t xml:space="preserve">ACCANTONAMENTI MANUTENZIONI CICLICH E FABBRICATI ISTITUZIONALI                                      </t>
  </si>
  <si>
    <t xml:space="preserve">ACCANTONAMENTI MANUTENZIONI CICLICH E FABBRICATI URBANI E FONDI                                     </t>
  </si>
  <si>
    <t xml:space="preserve">ACCANTONAMENTI MANUTENZIONI CICLICH E BENI MOBILI E ATTREZZATURE                                    </t>
  </si>
  <si>
    <t xml:space="preserve">SPESE DI RAPPRESENTANZA                                                                             </t>
  </si>
  <si>
    <t xml:space="preserve">SPESE CONDOMINIALI                                                                                  </t>
  </si>
  <si>
    <t xml:space="preserve">QUOTE ASSOCIATIVE (ISCRIZIONI)                                                                      </t>
  </si>
  <si>
    <t xml:space="preserve">ONERI BANCARI E SPESE DI TESORERIA                                                                  </t>
  </si>
  <si>
    <t xml:space="preserve">ALTRI COSTI AMMINISTRATIVI                                                                          </t>
  </si>
  <si>
    <t xml:space="preserve">TRIBUTI A CONSORZI DI BONIFICA                                                                      </t>
  </si>
  <si>
    <t xml:space="preserve">IMPOSTA DI REGISTRO                                                                                 </t>
  </si>
  <si>
    <t xml:space="preserve">IMPOSTA DI BOLLO                                                                                    </t>
  </si>
  <si>
    <t xml:space="preserve">TASSA SMALTIMENTO RIFIUTI                                                                           </t>
  </si>
  <si>
    <t xml:space="preserve">TASSA DI PROPRIETÀ AUTOMEZZI                                                                        </t>
  </si>
  <si>
    <t xml:space="preserve">ALTRE TASSE                                                                                         </t>
  </si>
  <si>
    <t xml:space="preserve">ARROTONDAMENTI RIBASSI E ABBUONI PA SSIVI                                                           </t>
  </si>
  <si>
    <t xml:space="preserve">SOPRAVVENIENZE PASSIVE ORDINARIE AT TIVITÀ SOCIO-SANITARIA                                          </t>
  </si>
  <si>
    <t xml:space="preserve">SOPRAVVENIENZE PASSIVE ORDINARIE AL TRE ATTIVITÀ                                                    </t>
  </si>
  <si>
    <t xml:space="preserve">SOPRAVVENIENZE PASSIVE ORDINARIE PE RSONALE DIPENDENTE                                              </t>
  </si>
  <si>
    <t xml:space="preserve">INSUSSISTENZE DELL'ATTIVO ORDINARIE  ATTIVITÀ SOCIO-SANITARIA                                       </t>
  </si>
  <si>
    <t xml:space="preserve">INSUSSISTENZE DELL'ATTIVO ORDINARIE  PERSONALE DIPENDENTE                                           </t>
  </si>
  <si>
    <t xml:space="preserve">INTERESSI ATTIVI BANCARI E POSTALI                                                                  </t>
  </si>
  <si>
    <t xml:space="preserve">IRAP PERSONALE DIPENDENTE                                                                           </t>
  </si>
  <si>
    <t xml:space="preserve">IRAP ALTRI                                                                                          </t>
  </si>
  <si>
    <t xml:space="preserve">IRES                                                                                                </t>
  </si>
  <si>
    <t xml:space="preserve">BENI NOSTRI PRESSO TERZI                                                                            </t>
  </si>
  <si>
    <t xml:space="preserve">FIDEJUSSIONI ATTIVE                                                                                 </t>
  </si>
  <si>
    <t xml:space="preserve">APERTURA DI BILANCIO                                                                                </t>
  </si>
  <si>
    <t>FONDO SVALUTAZIONE ALTRI TITOLI</t>
  </si>
  <si>
    <t>copiare un conto dello stesso gruppo, mastro e sottomastro</t>
  </si>
  <si>
    <t>cambiare codice conto e descrizione</t>
  </si>
  <si>
    <t>copiare il conto sopra</t>
  </si>
  <si>
    <t>controllare le formule</t>
  </si>
  <si>
    <t xml:space="preserve">Valori ECONOMICI                                                                                    </t>
  </si>
  <si>
    <t xml:space="preserve">, dal mese 01,  al mese 12                                                                          </t>
  </si>
  <si>
    <t xml:space="preserve">Tutti i distretti                                                                                   </t>
  </si>
  <si>
    <t xml:space="preserve">Tutti i tipi di contabilita'                                                                        </t>
  </si>
  <si>
    <t xml:space="preserve">Tutti i codici contabilita'                                                                         </t>
  </si>
  <si>
    <t xml:space="preserve">Tutte le classi contabilita'                                                                        </t>
  </si>
  <si>
    <t xml:space="preserve">CREDITI PER CONTRIBUTI IN CONTO CAP ITALE                                                           </t>
  </si>
  <si>
    <t xml:space="preserve"> FONDO SVALUTAZIONE ALTRI TITOLI                                                                    </t>
  </si>
  <si>
    <t xml:space="preserve">UTILI PORTATI A NUOVO 2010                                                                          </t>
  </si>
  <si>
    <t xml:space="preserve">ANNO 2011 DEBITI PER FATTURE DA RIC EVERE                                                           </t>
  </si>
  <si>
    <t xml:space="preserve">CESSIONE DI BENI NON PLURIENNALI                                                                    </t>
  </si>
  <si>
    <t xml:space="preserve">TASSE DI CONCORSO                                                                                   </t>
  </si>
  <si>
    <t xml:space="preserve">ALTRI SERVIZI ESTERNALIZZATI                                                                        </t>
  </si>
  <si>
    <t xml:space="preserve">ACCANTONAMENTI PER CONTROVERSIE LEG ALI IN CORSO O PRESUNTE                                         </t>
  </si>
  <si>
    <t xml:space="preserve">MINUSVALENZE ORDINARIE                                                                              </t>
  </si>
  <si>
    <t xml:space="preserve">DONAZIONI, LASCITI ED EROGAZIONI LI BERALI                                                          </t>
  </si>
  <si>
    <t>descrizione</t>
  </si>
  <si>
    <t>gruppo_uscita</t>
  </si>
  <si>
    <t>DARE</t>
  </si>
  <si>
    <t>AVERE</t>
  </si>
  <si>
    <t>GRUPPO_ENTRATA</t>
  </si>
  <si>
    <t>SALDO</t>
  </si>
  <si>
    <t>C_NOTEVAR</t>
  </si>
  <si>
    <t>Servizio</t>
  </si>
  <si>
    <t>MASTRO</t>
  </si>
  <si>
    <t>SMASTRO</t>
  </si>
  <si>
    <t>CONTOP</t>
  </si>
  <si>
    <t>APPALTO GESTIONE ATTIVITÀ SOCIO ASSISTENZIALE ANIMATORI</t>
  </si>
  <si>
    <t>MANUTENZIONI VERDE</t>
  </si>
  <si>
    <t xml:space="preserve">CREDITI VERSO PERSONALE DIPENDENTE                                                                  </t>
  </si>
  <si>
    <t xml:space="preserve">UTILI PORTATI A NUOVO 2011                                                                          </t>
  </si>
  <si>
    <t xml:space="preserve">ERARIO CONTO RITENUTE LAVORO DIPEND ENTE E ASSIMILATO                                               </t>
  </si>
  <si>
    <t xml:space="preserve">ANNO 2012 DEBITI PER FATTURE DA RIC EVERE                                                           </t>
  </si>
  <si>
    <t xml:space="preserve">AMMORTAMENTO MIGLIORIE SU BENI DI T ERZI                                                            </t>
  </si>
  <si>
    <t xml:space="preserve">IMU                                                                                                 </t>
  </si>
  <si>
    <t>APPALTO SERVIZI ALL'INFANZIA</t>
  </si>
  <si>
    <t>CONS 2014</t>
  </si>
  <si>
    <t>RETTE PER APPARTAMENTI PROTETTI</t>
  </si>
  <si>
    <t>RIMBORSI SERVIZIO DISAGIO ADULTO</t>
  </si>
  <si>
    <t>RIMBORSI SERVIZIO IMMIGRATI</t>
  </si>
  <si>
    <t>RIMBORSI SPESE DA CONDUTTORI REGISTRAZIONE CONTRATTI</t>
  </si>
  <si>
    <t>RIMBORSO CONTRIBUTO FOTOVOLTAICO</t>
  </si>
  <si>
    <t>PRODOTTI PER L'IGIENE PERSONALE</t>
  </si>
  <si>
    <t>APPALTO GESTIONE ATTIVITÀ SOCIO SANITARIA</t>
  </si>
  <si>
    <t>ALTRI SERVIZI ESTERNALIZZATI</t>
  </si>
  <si>
    <t>APPALTO LAVORAZIONE TERRENI</t>
  </si>
  <si>
    <t>CONSULENZE SANITARIE (INFERMIERI E TERAPISTI)</t>
  </si>
  <si>
    <t>ALTRE CONSULENZE SOCIO-SANITARIE (PODOLOGO, PARRUCCHIERE)</t>
  </si>
  <si>
    <t>COLLABORAZIONI SANITARIE (INFERMIERI E TERAPISTI)</t>
  </si>
  <si>
    <t>CANONI MANUTENZIONI E RIPARAZIONI FABBRICATI ISTITUZIONALI</t>
  </si>
  <si>
    <t>MANUTENZIONE IMPIANTI E MACCHINARI</t>
  </si>
  <si>
    <t>ASSICURAZIONE PER RC PATRIMONIALE</t>
  </si>
  <si>
    <t>ALTRI SUSSIDI E BORSE LAVORO</t>
  </si>
  <si>
    <t>CONCESSIONI D'USO</t>
  </si>
  <si>
    <t>BUONI PASTO E MENSA</t>
  </si>
  <si>
    <t>AMMORTAMENTO MIGLIORIE SU STRUTTURA MADRE TERESA</t>
  </si>
  <si>
    <t>AMMORTAMENTO ONERI PLURIENNALI SU MUTUO</t>
  </si>
  <si>
    <t>IMU</t>
  </si>
  <si>
    <t>SPESE LEGALI</t>
  </si>
  <si>
    <t>SPESE PER ESECUZIONE SFRATTI</t>
  </si>
  <si>
    <t>12010</t>
  </si>
  <si>
    <t>10035</t>
  </si>
  <si>
    <t>13015</t>
  </si>
  <si>
    <t>CONS 2015</t>
  </si>
  <si>
    <t>Consuntivo 2014</t>
  </si>
  <si>
    <t>RIMBORSI SERVIZIO MINORI</t>
  </si>
  <si>
    <t>RIMBORSI SERVIZIO NUOVE POVERTA'</t>
  </si>
  <si>
    <t>CONTRIBUTI PER ATTIVITA' AGRICOLA</t>
  </si>
  <si>
    <t>MATERIE PRIME ATTIVITA' AGRICOLA</t>
  </si>
  <si>
    <t>MATERIALE DI CONSUMO ATTIVITA' AGRICOLA</t>
  </si>
  <si>
    <t xml:space="preserve">SPESE DI TRASPORTO ATTIVITA' AGRICOLA </t>
  </si>
  <si>
    <t>ALTRE COLLABORAZIONI SOCIO-ASSISTENZIALI (PARRUCCHIERE E PODOLOGO)</t>
  </si>
  <si>
    <t xml:space="preserve">ALTRE COLLABORAZIONI  </t>
  </si>
  <si>
    <t>MANUTENZIONI E RIPARAZIONI DELL'ATTIVITA' AGRICOLA (MOBILI E IMMOBILI)</t>
  </si>
  <si>
    <t>STOCCAGGIO PRODOTTI AGRICOLI</t>
  </si>
  <si>
    <t>AMMORTAM ENTO ALTRE IMMOBILIZZAZIONI IMMATERIALI</t>
  </si>
  <si>
    <t>AMMORTAMENTO MANUTENZIONI INCREMENTATIVE FABBRICATI AGRICOLI</t>
  </si>
  <si>
    <t>AMMORTAMENTO AUTOMEZZI PER ATTIVITA' AGRICOLA</t>
  </si>
  <si>
    <t>ATTREZZATURE PER ATTIVITA' AGRICOLA (ivi inclusi carrelli elevatori e mezzi di trasporto interni)</t>
  </si>
  <si>
    <t>AMMORTAMENTO MACCHINE AGRICOLE (compresi trattori)</t>
  </si>
  <si>
    <t>AMMORTAMENTO IMPIANTI E MACCHINARI ATTIVITA' AGRICOLA</t>
  </si>
  <si>
    <t>AMMORTAMENTO ALTRI BENI PER ATTIVITA' AGRICOLA</t>
  </si>
  <si>
    <t>RIMANENZE INIZIALI AGRICOLE</t>
  </si>
  <si>
    <t>RIMANENTE FINALI AGRICOLE</t>
  </si>
  <si>
    <t>SANZIONI AMMINISTRATIVE,SANATORIE,MULTE</t>
  </si>
  <si>
    <t>ONERI PLURIENNALI SU MUTUO</t>
  </si>
  <si>
    <t>FONDO AMMORTAMENTO ONERI PLURIENNALI SU MUTUO</t>
  </si>
  <si>
    <t>IMPIANTI E MACCHINARI ATTIVITA' AGRICOLA</t>
  </si>
  <si>
    <t>FONDO AMMORTAMENTO IMPIANTI, MACCHINARI ATTIVITA' AGRICOLA</t>
  </si>
  <si>
    <t>AUTOMEZZI  ATTIVITA' AGRICOLA</t>
  </si>
  <si>
    <t>FONDO AMMORTAMENTO AUTOMEZZI ATTIVITA' AGRICOLA</t>
  </si>
  <si>
    <t>RETTE DISAGIO ADULTO</t>
  </si>
  <si>
    <t>RICAVI DA FOTOVOLTAICO</t>
  </si>
  <si>
    <t>APPALTO GESTIONE ATTIVITA' SERVIZIO IMMIGRATI</t>
  </si>
  <si>
    <t>APPALTO GESTIONE ATTIVITA' SERVIZIO NUOVE POVERTA'</t>
  </si>
  <si>
    <t xml:space="preserve">APPALTO GESTIONE ATTIVITÀ SOCIO ASSISTENZIALE </t>
  </si>
  <si>
    <t>MACCHINE AGRICOLE (compresi i trattori)</t>
  </si>
  <si>
    <t>AUTOVEICOLI DA TRASPORTO (autoveicoli pesanti in genere, carrelli elevatori)</t>
  </si>
  <si>
    <t>ALTRI BENI PER ATTIVITA' AGRICOLA</t>
  </si>
  <si>
    <t>IMMOBILIZZAZIONI MATERIALI IN CORSO E ACCONTI ALTRI BENI MATERIALI</t>
  </si>
  <si>
    <t>IMMOBILIZZAZIONI MATERIALI IN CORSO E ACCONTI FABBRICATI</t>
  </si>
  <si>
    <t>CREDITI PER DEPOSITI CAUZIONALI</t>
  </si>
  <si>
    <t>CREDITI IMMOBILIZZATI</t>
  </si>
  <si>
    <t>RIMANENZE ATTIVITA' AGRICOLA</t>
  </si>
  <si>
    <t>CREDITI VERSO ALTRI COMUNI</t>
  </si>
  <si>
    <t>CREDITI PER ANTICIPAZIONE IMPOSTE INQUILINI</t>
  </si>
  <si>
    <t>CREDITI PER ANTICIPAZIONE SPESE CONDOMINIALI AD AMMINISTRATORI</t>
  </si>
  <si>
    <t>CREDITI PER ANTICIPAZIONI IMPOSTA DI BOLLO INQUILINI</t>
  </si>
  <si>
    <t>CREDITI PER ANTICIPAZIONI PASSI CARRAI INQUILINI</t>
  </si>
  <si>
    <t>TITOLI DI STATO (BOT, CCT, ECC)</t>
  </si>
  <si>
    <t>CASSA CORRISPETTIVI</t>
  </si>
  <si>
    <t>C/C EX TESORIERE GIOVANNI XXIII UNICREDIT</t>
  </si>
  <si>
    <t>C/C TESORIERE UNICO</t>
  </si>
  <si>
    <t>C/C ECONOMO '000103270008'</t>
  </si>
  <si>
    <t>C/C CARIGE N. 6553080</t>
  </si>
  <si>
    <t>C/C EX TESORIERE POVERI VERG.EMILBANCA</t>
  </si>
  <si>
    <t>C/C MICROCREDITO EMILBANCA N. 090000182264</t>
  </si>
  <si>
    <t>C/C POSTALE 22656409</t>
  </si>
  <si>
    <t>RISCONTI ATTIVI PLURIENNALI</t>
  </si>
  <si>
    <t xml:space="preserve">FONDO AMMORTAMENTO ATTREZZATURE PER ATTIVITA' AGRICOLA </t>
  </si>
  <si>
    <t>FONDO AMMORTAMENTO MACCHINE AGRICOLE</t>
  </si>
  <si>
    <t>FONDO AMMORTAMENTO AUTOVEICOLI DA TRASPORTO</t>
  </si>
  <si>
    <t>FONDO AMMORTAMENTO ALTRI BENI PER ATTIVITA' AGRICOLA</t>
  </si>
  <si>
    <t>FONDO SVALUTAZIONE CREDITI VERSO ALTRI COMUNI</t>
  </si>
  <si>
    <t>FONDO RISCHI PER GARANZIA MICROCREDITO PER LA CASA</t>
  </si>
  <si>
    <t>FONDO RISCHI PER GARANZIA MICROCREDITO ALLE INGIUNZIONI DI PAGAMENTO</t>
  </si>
  <si>
    <t>FONDO PER IL MIGLIORAMENTO E L'EFFICIENZA DEI SERVIZI</t>
  </si>
  <si>
    <t>MUTUO IPOTECARIO EMILBANCA N. 16137</t>
  </si>
  <si>
    <t>MUTUO IPOTECARIO CARIGE N. 2128287201</t>
  </si>
  <si>
    <t>FORNITORI C/ANTICIPI</t>
  </si>
  <si>
    <t>DEBITI PER ADDIZIONALE REGIONALE</t>
  </si>
  <si>
    <t>DEBITI PER ADDIZIONALE COMUNALE</t>
  </si>
  <si>
    <t>DEBITI PER IMPOSTA SOSTITUTIVA TFR</t>
  </si>
  <si>
    <t>ERARIO C/IVA</t>
  </si>
  <si>
    <t>DEBITI VERSO ENPAPI</t>
  </si>
  <si>
    <t>DEBITI VERSO FONDO PERSEO</t>
  </si>
  <si>
    <t>DEBITI PER DEPOSITO DENARO INQUILINI</t>
  </si>
  <si>
    <t>DEBITI PER DEPOSITO DENARO UTENTI</t>
  </si>
  <si>
    <t>DEBITI VERSO PRIVATI DA PATRIMONIO</t>
  </si>
  <si>
    <t>DEBITI PER DEPOSITI CAUZIONALI GAPP</t>
  </si>
  <si>
    <t>DEBITI PER ALTRI DEPOSITI CAUZIONALI</t>
  </si>
  <si>
    <t>DEBITI VERSO CIMAAV</t>
  </si>
  <si>
    <t>MIGLIORIE SU STRUTTURA MARGHERITA</t>
  </si>
  <si>
    <t>MIGLIORIE SU STRUTTURA MADRE TERESA</t>
  </si>
  <si>
    <t>FONDO AMMORTAMENTO MIGLIORIE SU STRUTTURA MARGHERITA</t>
  </si>
  <si>
    <t>FONDO AMMORTAMENTO MIGLIORIE SU STRUTTURA MADRE TERESA</t>
  </si>
  <si>
    <t>FONDO AMMORTAMENTO MIGLIORIE SU BENI DI TERZI</t>
  </si>
  <si>
    <t>FONDO DI DOTAZIONE ALL'1/1/2014</t>
  </si>
  <si>
    <t xml:space="preserve"> 1) all’1/1/2014</t>
  </si>
  <si>
    <t>II  contributi in c/capitale all’1/1/2014</t>
  </si>
  <si>
    <t>ASP Città di Bologna</t>
  </si>
  <si>
    <t>INTERVENTI SOCIO EDUCATIVI AI MINORI</t>
  </si>
  <si>
    <t>SERVIZI DI MANUTENZIONE</t>
  </si>
  <si>
    <t>SERVIZIO MINORI</t>
  </si>
  <si>
    <t>ALTRI SERVIZI ESTERNALIZZATI PER L'ATTIVITA' AGRICOLA</t>
  </si>
  <si>
    <t>CONSULENZE SOCIO EDUCATIVE</t>
  </si>
  <si>
    <t>CONSULENZE LEGALI</t>
  </si>
  <si>
    <t>COLLABORAZIONI SOCIO-ASSISTENZIALI (PSICOLOGO E ADB)</t>
  </si>
  <si>
    <t>COLLABORAZIONI SOCIO-EDUCATIVE</t>
  </si>
  <si>
    <t>COLLABORAZIONI LEGALI</t>
  </si>
  <si>
    <t>BORSE DI STUDIO/VOUCHER</t>
  </si>
  <si>
    <t>CANONI MANUTENZIONE BENI E ATTREZZATURE PER ATTIVITA' SOCIO EDUCATIVE</t>
  </si>
  <si>
    <t>MANUTENZIONI E RIPARAZIONI BENI E ATREZZATURE SOCIO EDUCATIVE SANITARIE</t>
  </si>
  <si>
    <t>MANUTENZIONI SU BENI DI TERZI (MOBILI E IMMOBILI)</t>
  </si>
  <si>
    <t>MANUTENZIONE HARDWARE, SOFTWARE E MACCHINE UFFICIO</t>
  </si>
  <si>
    <t>FORMAZIONE E AGGIONAMENTO PERSONALE NON DIPENDENTE</t>
  </si>
  <si>
    <t>PUBBLICAZIONI</t>
  </si>
  <si>
    <t>SERVIZIO DI PRIMO INTERVENTO PER L'ACCOGLIENZA (PERNOTTAMENTI, PASTI)</t>
  </si>
  <si>
    <t>SPESE AGGIUNTIVE PER SERVIZIO MINORI</t>
  </si>
  <si>
    <t>ALTRI COSTI PER ATTIVITA' AGRICOLA</t>
  </si>
  <si>
    <t>COMPETENZE FISSE</t>
  </si>
  <si>
    <t>COMPETENZE VARIABILI (STRAORDINARIO, TURNO)</t>
  </si>
  <si>
    <t xml:space="preserve">ALTRE COMPETENZE </t>
  </si>
  <si>
    <t>COMPETENZE FISSE PERSONALE AGRICOLO</t>
  </si>
  <si>
    <t>ONERI SU COMPETENZE FISSE E VARIABILI</t>
  </si>
  <si>
    <t>ONERI SU COMPETENZE PERSONALE AGRICOLO</t>
  </si>
  <si>
    <t>ONERI SU VARIAZIONE FONDI</t>
  </si>
  <si>
    <t>COSTI PER LA FORMAZIONE E AGGIORNAMENTO</t>
  </si>
  <si>
    <t>SPESE COMMISSIONI GIUDICATRICI E ALTRE SPESE DI CONCORSI</t>
  </si>
  <si>
    <t>RIMBORSI SPESE TRASFERTE (NON PER AGGIORNAMENTO)</t>
  </si>
  <si>
    <t>AMMORTAMENTO MIGLIORIE SU STRUTTURA MARGHERITA</t>
  </si>
  <si>
    <t>AMMORTAMENTO AUTOVEICOLI DA TRASPORTO</t>
  </si>
  <si>
    <t>RIMANENZE INIZIALI DI PRODOTTI TECNICO-ECONOMALI</t>
  </si>
  <si>
    <t>RIMANENZE FINALI DI PRODOTTI TECNICO-ECONOMALI</t>
  </si>
  <si>
    <t>BENI PER L'ACCOGLIENZA (COPERTE, MATERASSI, SACCHI A PELO, ECC.)</t>
  </si>
  <si>
    <t>CARBURANTI E LUBRIFICANTI ATTIVITA' AGRICOLA (ESECIZIO AUTOMEZZI)</t>
  </si>
  <si>
    <t>APPALTO GESTIONE ATTIVITÀ SERVIZIO DISAGIO ADULTI</t>
  </si>
  <si>
    <t>CONSULENZE SOCIO-ASSISTENZIALI (PSICOLOGO)</t>
  </si>
  <si>
    <t>CANONI MANUTENZIONE HARDWARE E SOTFWARE MACCHINE D'UFFICIO</t>
  </si>
  <si>
    <t>ALTRE COMPETENZE PER INCENTIVAZIONE ALLA PRODUTTIVITA'</t>
  </si>
  <si>
    <t>AMMORTAMENTO COSTI DI RICERCA E SVILUPPO</t>
  </si>
  <si>
    <t>AMMORTAMENTO ATTREZZATURE SOCIO-ASSISTENZIALI E SANITARIE ED EDUCATIVE</t>
  </si>
  <si>
    <t>ACCANTONAMENTI PRESTITI SULL'ONORE</t>
  </si>
  <si>
    <t>ACCANTONAMENTI PER GARANZIA MICROCREDITO PER LA CASA</t>
  </si>
  <si>
    <t>ACCANTONAMENTI PER GARANZIA MICROCREDITO ALLE INGIUNZIONI DI PAGAMENTO</t>
  </si>
  <si>
    <t>SPESE POSTALI, VALORI BOLLATI E DIRITTI DI SEGRETERIA</t>
  </si>
  <si>
    <t>IRAP AGRICOLI</t>
  </si>
  <si>
    <t>RIMBORSO IMPOSTA DI BOLLO D.M.26 GIUGNO 2014</t>
  </si>
  <si>
    <t>CONTRIBUTI DA FOTOVOLTAICO</t>
  </si>
  <si>
    <t>RIMBORSI ATTIVITA' AGRICOLA</t>
  </si>
  <si>
    <t>ALTRI CONTRIBUTI DA FOTOVOLTAICO</t>
  </si>
  <si>
    <t>INTERESSI ATTIVI DA CLIENTI/INQUILINI</t>
  </si>
  <si>
    <t>INSUSSISTENZE DEL PASSIVO STRAORDINARIE</t>
  </si>
  <si>
    <t>DONAZIONI DEDUCIBILI/DETRAIBILI</t>
  </si>
  <si>
    <t>SOPRAVVENIENZE ATTIVE STRAORDINARIE</t>
  </si>
  <si>
    <t>GARANZIE PRESTATE DIVERSE PER EX ASP IRIDES</t>
  </si>
  <si>
    <t>Consuntivo 2015</t>
  </si>
  <si>
    <t>CLIENTI CONTO ANTICIPI</t>
  </si>
  <si>
    <t>FIDEJUSSIONI ATTIVE PER LAVORI E APPALTI</t>
  </si>
  <si>
    <t xml:space="preserve">CONSUNTIVO 2014                                                                                     </t>
  </si>
  <si>
    <t xml:space="preserve">0211 - ASP CITTA' DI BOLOGNA                                                                        </t>
  </si>
  <si>
    <t xml:space="preserve">17/06/2015 - 11:27                                                                                  </t>
  </si>
  <si>
    <t xml:space="preserve">                                                                                                    </t>
  </si>
  <si>
    <t xml:space="preserve">COSTI DI IMPIANTO E DI AMPLIAMENTO                                                                  </t>
  </si>
  <si>
    <t xml:space="preserve">FONDO AMMORTAMENTO COSTI DI IMPIANT O E DI AMPLIAMENTO                                              </t>
  </si>
  <si>
    <t xml:space="preserve">COSTI DI PUBBLICITÀ ISTITUZIONALE                                                                   </t>
  </si>
  <si>
    <t xml:space="preserve">FONDO AMMORTAMENTO COSTI DI PUBBLIC ITÀ ISTITUZIONALE                                               </t>
  </si>
  <si>
    <t xml:space="preserve">MIGLIORIE SU STRUTTURA MARGHERITA                                                                   </t>
  </si>
  <si>
    <t xml:space="preserve">MIGLIORIE SU STRUTTURA MADRE TERESA                                                                 </t>
  </si>
  <si>
    <t xml:space="preserve">MIGLIORIE SU BENI DI TERZI                                                                          </t>
  </si>
  <si>
    <t xml:space="preserve">FONDO AMMORTAMENTO MIGLIORIE SU STR UTTURA MARGHERITA                                               </t>
  </si>
  <si>
    <t xml:space="preserve">FONDO AMMORTAMENTO MIGLIORIE SU STR UTTURA MADRE TERESA                                             </t>
  </si>
  <si>
    <t xml:space="preserve">FONDO AMMORTAMENTO MIGLIORIE SU BEN I DI TERZI                                                      </t>
  </si>
  <si>
    <t xml:space="preserve">ONERI PLURIENNALI SU MUTUO                                                                          </t>
  </si>
  <si>
    <t xml:space="preserve">FONDO AMMORTAMENTO ONERI PLURIENNAL I SU MUTUO                                                      </t>
  </si>
  <si>
    <t xml:space="preserve">IMPIANTI E MACCHINARI ATTIVITA AGRI COLA                                                            </t>
  </si>
  <si>
    <t xml:space="preserve">FONDO AMMORTAMENTO IMPIANTI E MACCH INARI                                                           </t>
  </si>
  <si>
    <t xml:space="preserve">FONDO AMMORTAMENTO IMPIANTI E MACCH INARI ATTIVITA AGRICOLA                                         </t>
  </si>
  <si>
    <t xml:space="preserve">ATTREZZATURE SOCIO-ASSISTENZIALI, S ANITARIE ED EDUCATIVE                                           </t>
  </si>
  <si>
    <t xml:space="preserve">FONDO AMMORTAMENTO ATTREZZATURE SOC IO-ASSISTENZIALI ,SANITARIE ED EDUC ATIVE                       </t>
  </si>
  <si>
    <t xml:space="preserve">AUTOMEZZI PER ATTIVITÀ AGRICOLA                                                                     </t>
  </si>
  <si>
    <t xml:space="preserve">FONDO AMMORTAMENTO AUTOMEZZI PER AT TIVITÀ AGRICOLA                                                 </t>
  </si>
  <si>
    <t xml:space="preserve">ATTREZZATURE PER ATTIVITÀ AGRICOLA (IVI INCLUSI CARRELLI ELEVATORI E M EZZI DI TRASPORTO INTERNI)   </t>
  </si>
  <si>
    <t xml:space="preserve">MACCHINE AGRICOLE (COMPRESI I TRATT ORI)                                                            </t>
  </si>
  <si>
    <t>AUTOVEICOLI DA TRASPORTO (AUTOVEICO LI PESANTI IN GENERE, CARRELLI ELEV ATORI, MEZZI DI TRASPORTO IN</t>
  </si>
  <si>
    <t xml:space="preserve">ALTRI BENI PER ATTIVITA AGRICOLA                                                                    </t>
  </si>
  <si>
    <t>FONDO AMMORTAMENTO ATTREZZATURE PER  ATTIVITÀ AGRICOLA (IVI INCLUSI CAR RELLI ELEVATORI E MEZZI DI T</t>
  </si>
  <si>
    <t xml:space="preserve">FONDO AMMORTAMENTO MACCHINE AGRICOL E (COMPRESI I TRATTORI)                                         </t>
  </si>
  <si>
    <t>FONDO AMMORTAMENTO AUTOVEICOLI DA T RASPORTO (AUTOVEICOLI PESANTI IN GE NERE, CARRELLI ELEVATORI, ME</t>
  </si>
  <si>
    <t xml:space="preserve">FONDO AMMORTAMENTO ALTRI BENI PER A TTIVITA AGRICOLA                                                </t>
  </si>
  <si>
    <t xml:space="preserve">IMMOBILIZZAZIONI IN CORSO E ACCONTI  FABBRICATI                                                     </t>
  </si>
  <si>
    <t xml:space="preserve">IMMOBILIZZAZIONI IN CORSO E ACCONTI  ALTRI BENI MATERIALI                                           </t>
  </si>
  <si>
    <t xml:space="preserve">PARTECIPAZIONI IN SOCIETÀ DI CAPITA LI                                                              </t>
  </si>
  <si>
    <t xml:space="preserve">CREDITI VERSO SOCIETÀ PARTECIPATE                                                                   </t>
  </si>
  <si>
    <t xml:space="preserve">CREDITI PER DEPOSITI CAUZIONALI                                                                     </t>
  </si>
  <si>
    <t xml:space="preserve">CREDITI IMMOBILIZZATI                                                                               </t>
  </si>
  <si>
    <t xml:space="preserve">ALTRI TITOLI IMMOBILIZZATI                                                                          </t>
  </si>
  <si>
    <t xml:space="preserve">RIMANENZE ATTIVITÀ AGRICOLA                                                                         </t>
  </si>
  <si>
    <t xml:space="preserve">RIMANENZE ATTIVITÀ IN CORSO                                                                         </t>
  </si>
  <si>
    <t xml:space="preserve">CREDITI VERSO ALTRI COMUNI UTILIZZARE 12020601                                                      </t>
  </si>
  <si>
    <t xml:space="preserve">FONDO SVALUTAZIONE CREDITI VERSO AL TRI COMUNI                                                      </t>
  </si>
  <si>
    <t xml:space="preserve">FONDO SVALUTAZIONE CREDITI VERSO LO  STATO ED ALTRI ENTI PUBBLICI                                   </t>
  </si>
  <si>
    <t xml:space="preserve">FONDO SVALUTAZIONE CREDITI VERSO SO CIETÀ PARTECIPATE                                               </t>
  </si>
  <si>
    <t xml:space="preserve">CREDITI PER ANTICIPAZIONE IMPOSTE I NQUILINI                                                        </t>
  </si>
  <si>
    <t xml:space="preserve">CREDITI PER ANTICIPAZIONE SPESE CON DOMINIALI AD AMMINISTRATORI                                     </t>
  </si>
  <si>
    <t xml:space="preserve">CREDITI PER ANTICIPAZIONI IMPOSTA D I BOLLO INQUILINI                                               </t>
  </si>
  <si>
    <t xml:space="preserve">CREDITI PER ANTICIPAZIONI PASSI CAR RAI INQUILINI                                                   </t>
  </si>
  <si>
    <t xml:space="preserve">FONDO SVALUTAZIONE CREDITI VERSO AL TRI SOGGETTI PRIVATI                                            </t>
  </si>
  <si>
    <t xml:space="preserve">CREDITI PER FATTURE E NOTE DI ADDEB ITO DA EMETTERE                                                 </t>
  </si>
  <si>
    <t xml:space="preserve">TITOLI DI STATO (BOT,CCT,  ECC)                                                                     </t>
  </si>
  <si>
    <t xml:space="preserve">CASSA CORRISPETTIVI                                                                                 </t>
  </si>
  <si>
    <t xml:space="preserve">C/C TESORIERE UNICO                                                                                 </t>
  </si>
  <si>
    <t xml:space="preserve">C/C EX TESORIERE GIOVANNI XXIII UNICREDIT                                                           </t>
  </si>
  <si>
    <t xml:space="preserve">C/C ECONOMO '000103270008'                                                                          </t>
  </si>
  <si>
    <t xml:space="preserve">C/C CARIGE N. 6553080                                                                               </t>
  </si>
  <si>
    <t xml:space="preserve">C/C EX TESORIERE POVERI VERGOGNOSI EMILBANCA                                                        </t>
  </si>
  <si>
    <t xml:space="preserve">C/C MICROCREDITO EMILBANCA 090000182264                                                             </t>
  </si>
  <si>
    <t xml:space="preserve">C/C POSTALE 22656409                                                                                </t>
  </si>
  <si>
    <t xml:space="preserve">RATEI ATTIVI                                                                                        </t>
  </si>
  <si>
    <t xml:space="preserve">RISCONTI ATTIVI PLURIENNALI                                                                         </t>
  </si>
  <si>
    <t xml:space="preserve">FONDO DI DOTAZIONE ALL'1/1/2014                                                                     </t>
  </si>
  <si>
    <t xml:space="preserve">CONTRIBUTI IN C/CAPITALE AL 1/1/20 14                                                               </t>
  </si>
  <si>
    <t xml:space="preserve">ALTRI CONTRIBUTI VINCOLATI AD INVES TIMENTI UTILIZZATI                                              </t>
  </si>
  <si>
    <t xml:space="preserve">ALTRI CONTRIBUTI VINCOLATI AD INVES TIMENTI DA UTILIZZARE                                           </t>
  </si>
  <si>
    <t xml:space="preserve">ALTRI CONTRIBUTI VINCOLATI AD INVES TIMENTI DA DESTINARE                                            </t>
  </si>
  <si>
    <t xml:space="preserve">DONAZIONI VINCOLATE AD INVESTIMENTI  UTILIZZATE                                                     </t>
  </si>
  <si>
    <t xml:space="preserve">DONAZIONI VINCOLATE AD INVESTIMENTI  DA UTILIZZARE                                                  </t>
  </si>
  <si>
    <t xml:space="preserve">UTILI PORTATI A NUOVO                                                                               </t>
  </si>
  <si>
    <t xml:space="preserve">PERDITE PORTATE A NUOVO                                                                             </t>
  </si>
  <si>
    <t xml:space="preserve">PERDITE PORTATE A NUOVO 2013                                                                        </t>
  </si>
  <si>
    <t xml:space="preserve">UTILI PORTATI A NUOVO 2009                                                                          </t>
  </si>
  <si>
    <t xml:space="preserve">UTILI PORTATI A NUOVO 2012                                                                          </t>
  </si>
  <si>
    <t xml:space="preserve">UTILI PORTATI A NUOVO 2013                                                                          </t>
  </si>
  <si>
    <t xml:space="preserve">FONDO RISCHI SU CREDITI                                                                             </t>
  </si>
  <si>
    <t xml:space="preserve">FONDO RISCHI PER GARANZIA MICROCRED ITO PER LA CASA                                                 </t>
  </si>
  <si>
    <t xml:space="preserve">FONDO RISCHI PER GARANZIA MICROCRED ITO ALLE INGIUNZIONI DI PAGAMENTO                               </t>
  </si>
  <si>
    <t xml:space="preserve">FONDO ARRETRATI CONTRATTUALI PERSON ALE DIPENDENTE                                                  </t>
  </si>
  <si>
    <t xml:space="preserve">FONDO PER IL MIGLIORAMENTO E L'EFFI CIENZA DEI SERVIZI                                              </t>
  </si>
  <si>
    <t xml:space="preserve">TRATTAMENTO DI FINE RAPPORTO DI LAV ORO SUBORDINATO                                                 </t>
  </si>
  <si>
    <t xml:space="preserve">MUTUO IPOTECARIO EMILBANCA N. 16137                                                                 </t>
  </si>
  <si>
    <t xml:space="preserve">MUTUO IPOTECARIO CARIGE P.212828720 1                                                               </t>
  </si>
  <si>
    <t xml:space="preserve">DEBITI VERSO ISTITUTO TESORIERE                                                                     </t>
  </si>
  <si>
    <t xml:space="preserve">CLIENTI CONTO ANTICIPI                                                                              </t>
  </si>
  <si>
    <t xml:space="preserve">FORNITORI C/ANTICIPI                                                                                </t>
  </si>
  <si>
    <t xml:space="preserve">DEBITI VERSO SOCIETÀ PARTECIPATE                                                                    </t>
  </si>
  <si>
    <t xml:space="preserve">DEBITI VERSO ALTRI COMUNI                                                                           </t>
  </si>
  <si>
    <t xml:space="preserve">ERARIOC/IVA                                                                                         </t>
  </si>
  <si>
    <t xml:space="preserve">DEBITI PER ADDIZIONALE REGIONALE                                                                    </t>
  </si>
  <si>
    <t xml:space="preserve">DEBITI PER ADDIZIONALE COMUNALE                                                                     </t>
  </si>
  <si>
    <t xml:space="preserve">DEBITI PER IMPOSTA SOSTITUTIVA TFR                                                                  </t>
  </si>
  <si>
    <t xml:space="preserve">DEBITI VERSO ENPAPI                                                                                 </t>
  </si>
  <si>
    <t xml:space="preserve">DEBITI VERSO FONDO PERSEO                                                                           </t>
  </si>
  <si>
    <t xml:space="preserve">DEBITI VERSO PRIVATI DA PATRIMONIO                                                                  </t>
  </si>
  <si>
    <t xml:space="preserve">DEBITI PER DEPOSITI CAUZIONALI GAPP                                                                 </t>
  </si>
  <si>
    <t xml:space="preserve">DEBITI PER DEPOSITI DENARO UTENTI                                                                   </t>
  </si>
  <si>
    <t xml:space="preserve">DEBITI PER DEPOSITI DENARO INQUILIN I                                                               </t>
  </si>
  <si>
    <t xml:space="preserve">DEBITI VS CIMAAV                                                                                    </t>
  </si>
  <si>
    <t xml:space="preserve">DEBITI PER ALTRI DEPOSITI CAUZIONAL                                                                 </t>
  </si>
  <si>
    <t xml:space="preserve">ANNO 2013 DEBITI PER FATTURE DA RIC EVERE                                                           </t>
  </si>
  <si>
    <t xml:space="preserve">ANNO 2014 DEBITI PER FATTURE DA RIC EVERE                                                           </t>
  </si>
  <si>
    <t xml:space="preserve">RATEI PASSIVI                                                                                       </t>
  </si>
  <si>
    <t xml:space="preserve">RETTE PER APPARTAMENTI PROTETTI                                                                     </t>
  </si>
  <si>
    <t xml:space="preserve">RETTE DISAGIO ADULTO                                                                                </t>
  </si>
  <si>
    <t xml:space="preserve">RIMBORSI PER CENTRI DIURNI SEDI COM UNALI (SCHEDA C1)                                               </t>
  </si>
  <si>
    <t xml:space="preserve">SERVIZI DI ASSISTENZA DOMICILIARE ( SCHEDA H)                                                       </t>
  </si>
  <si>
    <t xml:space="preserve">SERVIZI PER LA PROMOZIONE DELLA DOM ICILIARITÀ (SCHEDA L)                                           </t>
  </si>
  <si>
    <t xml:space="preserve">RIMBORSI SERVIZIO NUOVE POVERTÀ                                                                     </t>
  </si>
  <si>
    <t xml:space="preserve">RIMBORSI SERVIZIO DISAGIO ADULTO                                                                    </t>
  </si>
  <si>
    <t xml:space="preserve">RIMBORSI SERVIZIO IMMIGRATI                                                                         </t>
  </si>
  <si>
    <t xml:space="preserve">TRASFERIMENTI DA ENTI PUBBLICI PER PROGETTI VINCOLATI                                               </t>
  </si>
  <si>
    <t xml:space="preserve">RIBASSI, ABBUONI E SCONTI ATTIVI E OMAGGI DA FORNITORE                                              </t>
  </si>
  <si>
    <t xml:space="preserve">RIMANENZE ATTIVITÀ INIZIALI                                                                         </t>
  </si>
  <si>
    <t xml:space="preserve">RIMANENZE ATTIVITÀ FINALI                                                                           </t>
  </si>
  <si>
    <t xml:space="preserve">RIMBORSI SPESE DA CONDUTTORI REGIST RAZIONE CONTRATTI                                               </t>
  </si>
  <si>
    <t xml:space="preserve">PROVENTI DA ATTIVITÀ AGRICOLE                                                                       </t>
  </si>
  <si>
    <t xml:space="preserve">RICAVI DA FOTOVOLTAICO                                                                              </t>
  </si>
  <si>
    <t xml:space="preserve">CONTRIBUTI DAI COMUNI DELL¿AMBITO D ISTRETTUALE                                                     </t>
  </si>
  <si>
    <t xml:space="preserve">CONTRIBUTI PER ATTIVITÀ AGRICOLA                                                                    </t>
  </si>
  <si>
    <t xml:space="preserve">ALTRI PRESIDI SANITARI (OSSIGENO, G UANTI, MATERIALE PER MEDICAZIONE)                               </t>
  </si>
  <si>
    <t xml:space="preserve">MATERIALI DI PULIZIA E CONVIVENZA                                                                   </t>
  </si>
  <si>
    <t xml:space="preserve">PRODOTTI PER L'IGIENE PERSONALE                                                                     </t>
  </si>
  <si>
    <t xml:space="preserve">MATERIE PRIME ATTIVITÀ AGRICOLA                                                                     </t>
  </si>
  <si>
    <t xml:space="preserve">MATERIALE DI CONSUMO ATTIVITÀ AGRIC OLA                                                             </t>
  </si>
  <si>
    <t xml:space="preserve">CARBURANTI E LUBRIFICANTI ATTIVITÀ AGRICOLA (ESERCIZIO AUTOMEZZI)                                   </t>
  </si>
  <si>
    <t xml:space="preserve">APPALTO GESTIONE ATTIVITÀ SOCIO SAN ITARIA                                                          </t>
  </si>
  <si>
    <t xml:space="preserve">APPALTO GESTIONE ATTIVITÀ SERVIZIO DISAGIO ADULTI                                                   </t>
  </si>
  <si>
    <t xml:space="preserve">APPALTO GESTIONE ATTIVITÀ SERVIZIO IMMIGRATI                                                        </t>
  </si>
  <si>
    <t xml:space="preserve">APPALTO GESTIONE ATTIVITÀ DOMICILIA RE                                                              </t>
  </si>
  <si>
    <t xml:space="preserve">APPALTO SERVIZI ALL'INFANZIA                                                                        </t>
  </si>
  <si>
    <t xml:space="preserve">APPALTO LAVORAZIONE TERRENI                                                                         </t>
  </si>
  <si>
    <t xml:space="preserve">SPESE DI TRASPORTO ATTIVITÀ AGRICOL A                                                               </t>
  </si>
  <si>
    <t xml:space="preserve">CONSULENZE SOCIO-ASSISTENZIALI (PSI COLOGO )                                                        </t>
  </si>
  <si>
    <t xml:space="preserve">CONSULENZE SANITARIE (INFERMIERI E TERAPISTI)                                                       </t>
  </si>
  <si>
    <t xml:space="preserve">ALTRE CONSULENZE SOCIO-SANITARIE (P ODOLOGO, PARRUCCHIERE)                                          </t>
  </si>
  <si>
    <t xml:space="preserve">CONSULENZE LEGALI                                                                                   </t>
  </si>
  <si>
    <t xml:space="preserve">COLLABORAZIONI SOCIO-ASSISTENZIALI (PSICOLOGO E ADB)                                                </t>
  </si>
  <si>
    <t xml:space="preserve">COLLABORAZIONI SANITARIE (INFERMIER I E TERAPISTI)                                                  </t>
  </si>
  <si>
    <t xml:space="preserve">COLLABORAZIONI AMMINISTRATIVE                                                                       </t>
  </si>
  <si>
    <t xml:space="preserve">COLLABORAZIONI TECNICHE                                                                             </t>
  </si>
  <si>
    <t xml:space="preserve">ALTRE COLLABORAZIONI                                                                                </t>
  </si>
  <si>
    <t xml:space="preserve">MANUTENZIONI E RIPARAZIONI TERRENI                                                                  </t>
  </si>
  <si>
    <t xml:space="preserve">CANONI MANUTENZIONE HARDWARE E SOFT WARE MACCHINE D'UFFICIO                                         </t>
  </si>
  <si>
    <t xml:space="preserve">CANONI MANUTENZIONE BENI E ATTREZZA TURE PER ATTIVITÀ SOCIO EDUCATIVE E  SANITARIE                  </t>
  </si>
  <si>
    <t xml:space="preserve">MANUTENZIONI E RIPARAZIONI BENI E A TREZZATURE SOCIO EDUCATIVE SANITARI E                           </t>
  </si>
  <si>
    <t xml:space="preserve">MAUTENZIONI SU BENI DI TERZI (MOBIL I E IMMOBILI)                                                   </t>
  </si>
  <si>
    <t xml:space="preserve">MANUTENZIONE VERDE                                                                                  </t>
  </si>
  <si>
    <t xml:space="preserve">MANUTENZIONI E RIPARAZIONI DELL'ATT IVITÀ AGRICOLA  (PER MOBILI E IMMOB ILI)                        </t>
  </si>
  <si>
    <t xml:space="preserve">CANONI MANUTENZIONI E RIPARAZIONI F ABBRICATI ISTITUZIONALI                                         </t>
  </si>
  <si>
    <t xml:space="preserve">MANUTENZIONE IMPIANTI E MACCHINARI                                                                  </t>
  </si>
  <si>
    <t xml:space="preserve">ASSICURAZIONE PER RC PATRIMONIALE                                                                   </t>
  </si>
  <si>
    <t xml:space="preserve">ALTRI SUSSIDI E BORSE LAVORO                                                                        </t>
  </si>
  <si>
    <t xml:space="preserve">PUBBLICAZIONI                                                                                       </t>
  </si>
  <si>
    <t xml:space="preserve">SERVIZIO DI PRIMO INTERVENTO PER L' ACCOGLIENZA (PERNOTTAMENTI, PASTI, TRASPORTI)                   </t>
  </si>
  <si>
    <t xml:space="preserve">FITTI PASSIVI                                                                                       </t>
  </si>
  <si>
    <t xml:space="preserve">CONCESSIONI D'USO                                                                                   </t>
  </si>
  <si>
    <t xml:space="preserve">SERVICE                                                                                             </t>
  </si>
  <si>
    <t xml:space="preserve">COMPETENZE FISSE                                                                                    </t>
  </si>
  <si>
    <t xml:space="preserve">COMPETENZE VARIABILI (STRAORDINARIO , TURNO)                                                        </t>
  </si>
  <si>
    <t xml:space="preserve">ALTRE COMPETENZE PER INCENTIVAZIONE  ALLA PRODUTTIVITÀ                                              </t>
  </si>
  <si>
    <t xml:space="preserve">ONERI SU COMPETENZE FISSE E VARIABI LI                                                              </t>
  </si>
  <si>
    <t xml:space="preserve">ONERI SU VARIAZIONE FONDI                                                                           </t>
  </si>
  <si>
    <t xml:space="preserve">TRATTAMENTO DI FINE RAPPORTO                                                                        </t>
  </si>
  <si>
    <t xml:space="preserve">COSTI PER LA FORMAZIONE E AGGIORNAM ENTO                                                            </t>
  </si>
  <si>
    <t xml:space="preserve">RIMBORSI SPESE TRASFERTE (NON PER A GGIORNAMENTO)                                                   </t>
  </si>
  <si>
    <t xml:space="preserve">BUONI PASTO E MENSA                                                                                 </t>
  </si>
  <si>
    <t xml:space="preserve">ALTRI COSTI PERSONALE DIPENDENTE                                                                    </t>
  </si>
  <si>
    <t xml:space="preserve">AMMORTAMENTO COSTI DI IMPIANTO E DI  AMPLIAMENTO                                                    </t>
  </si>
  <si>
    <t xml:space="preserve">AMMORTAMENTO MIGLIORIE SU STRUTTURA  MARGHERITA                                                     </t>
  </si>
  <si>
    <t xml:space="preserve">AMMORTAMENTO MIGLIORIE SU STRUTTURA  MADRE TERESA                                                   </t>
  </si>
  <si>
    <t xml:space="preserve">AMMORTAMENTO ONERI PLURIENNALI SU M UTUO                                                            </t>
  </si>
  <si>
    <t xml:space="preserve">AMMORTAMENTO ATTREZZATURE SOCIO-ASS ISTENZIALI, SANITARIE ED EDUCATIVE                              </t>
  </si>
  <si>
    <t xml:space="preserve">AMMORTAMENTO AUTOMEZZI PER ATTIVITÀ  AGRICOLA                                                       </t>
  </si>
  <si>
    <t>AMMORTAMENTO ATTREZZATURE PER ATTIVITA' AGRICOLA (IVI INCLUSI CARRELLI ELEVATORI E MEZZI DI TRA SPOR</t>
  </si>
  <si>
    <t xml:space="preserve">AMMORTAMENTO MACCHINE AGRICOLE (COM PRESI I TRATTORI)                                               </t>
  </si>
  <si>
    <t xml:space="preserve">AMMORTAMENTO IMPIANTI E MACCHINARI ATTIVITA AGRICOLA                                                </t>
  </si>
  <si>
    <t xml:space="preserve">AMMORTAMENTO ALTRI BENI PER ATTIVIT A AGRICOLA                                                      </t>
  </si>
  <si>
    <t xml:space="preserve">SVALUTAZIONE CREDITI                                                                                </t>
  </si>
  <si>
    <t xml:space="preserve">RIMANENZE INIZIALI DI PRODOTTI TECN ICO-ECONOMALI                                                   </t>
  </si>
  <si>
    <t xml:space="preserve">RIMANENZE FINALI DI PRODOTTI TECNIC O-ECONOMALI                                                     </t>
  </si>
  <si>
    <t xml:space="preserve">SPESE POSTALI, VALORI BOLLATI E DIR ITTI DI SEGRETERIA                                              </t>
  </si>
  <si>
    <t xml:space="preserve">ALTRE IMPOSTE NON SUL REDDITO                                                                       </t>
  </si>
  <si>
    <t xml:space="preserve">SPESE LEGALI                                                                                        </t>
  </si>
  <si>
    <t xml:space="preserve">SANZIONI AMMINISTRATIVE, SANATORIE,  MULTE                                                          </t>
  </si>
  <si>
    <t xml:space="preserve">SPESE PER ESECUZIONE SFRATTI                                                                        </t>
  </si>
  <si>
    <t xml:space="preserve">INSUSSISTENZE DELL'ATTIVO ORDINARIE  ALTRE ATTIVITÀ                                                 </t>
  </si>
  <si>
    <t xml:space="preserve">CONTRIBUTI EROGATI DA ENTI AD AZIEN DE NON-PROFIT                                                   </t>
  </si>
  <si>
    <t xml:space="preserve">INTERESSI ATTIVI DA CLIENTI/INQUILI NI                                                              </t>
  </si>
  <si>
    <t xml:space="preserve">ALTRI PROVENTI FINANZIARI                                                                           </t>
  </si>
  <si>
    <t xml:space="preserve">INTERESSI PASSIVI SU MUTUI                                                                          </t>
  </si>
  <si>
    <t xml:space="preserve">INTERESSI PASSIVI BANCARI                                                                           </t>
  </si>
  <si>
    <t xml:space="preserve">INTERESSI PASSIVI FORNITORI                                                                         </t>
  </si>
  <si>
    <t xml:space="preserve">ALTRI ONERI FINANZIARI                                                                              </t>
  </si>
  <si>
    <t xml:space="preserve">DONAZIONI DEDUCIBILI/DETRAIBILI                                                                     </t>
  </si>
  <si>
    <t xml:space="preserve">SOPRAVVENIENZE ATTIVE STRAORDINARIE                                                                 </t>
  </si>
  <si>
    <t xml:space="preserve">BENI DI TERZI PRESSO DI NOI                                                                         </t>
  </si>
  <si>
    <t xml:space="preserve">PENSIONI IN CONTO RETTA CONTO '0000  20112464                                                       </t>
  </si>
  <si>
    <t xml:space="preserve">DEPOSITI CAUZIONALI INDISPONIBILI P RESSO IL TESORIERE CONTO '0000 2012 6253'                       </t>
  </si>
  <si>
    <t xml:space="preserve">FIDEJUSSIONI ATTIVE PER LAVORI E AP PALTI                                                           </t>
  </si>
  <si>
    <t xml:space="preserve">PENSIONI IN CONTO RETTA '0000 20112 464                                                             </t>
  </si>
  <si>
    <t xml:space="preserve">DEPOSITI CAUZIONALI INDISPONIBILI P RESSO IL TESORIERE CONTO X                                      </t>
  </si>
  <si>
    <t>CONS 2016</t>
  </si>
  <si>
    <t>Consuntivo 2016</t>
  </si>
  <si>
    <t>10</t>
  </si>
  <si>
    <t>13</t>
  </si>
  <si>
    <t>12</t>
  </si>
  <si>
    <t>14</t>
  </si>
  <si>
    <t>5</t>
  </si>
  <si>
    <t>3</t>
  </si>
  <si>
    <t>2</t>
  </si>
  <si>
    <t>6</t>
  </si>
  <si>
    <t>7</t>
  </si>
  <si>
    <t>4</t>
  </si>
  <si>
    <t>1</t>
  </si>
  <si>
    <t>15</t>
  </si>
  <si>
    <t>Competenze fisse</t>
  </si>
  <si>
    <t>Competenze variabiliSTRAORDINARI</t>
  </si>
  <si>
    <t>Competenze variabiliACCESSORIO</t>
  </si>
  <si>
    <t>Competenze variabiliINCENTIVI</t>
  </si>
  <si>
    <t>Competenze variabiliPOSIZIONI ORGANIZZATIVE</t>
  </si>
  <si>
    <t>RIMBORSO COMANDI Competenze fisse</t>
  </si>
  <si>
    <t>Oneri su Competenze fisse</t>
  </si>
  <si>
    <t>Oneri su Competenze VariabiliACCESSORIO</t>
  </si>
  <si>
    <t>Oneri su Competenze VariabiliINCENTIVI</t>
  </si>
  <si>
    <t>Oneri su Competenze VariabiliPOSIZIONI ORGANIZZATI</t>
  </si>
  <si>
    <t>Oneri su Competenze VariabiliSTRAORDINARI</t>
  </si>
  <si>
    <t>Inail su Competenze fisse</t>
  </si>
  <si>
    <t>Inail su Competenze VariabiliACCESSORIO</t>
  </si>
  <si>
    <t>Inail su Competenze VariabiliINCENTIVI</t>
  </si>
  <si>
    <t>Inail su Competenze VariabiliPOSIZIONI ORGANIZZATI</t>
  </si>
  <si>
    <t>Inail su Competenze VariabiliSTRAORDINARI</t>
  </si>
  <si>
    <t>RIMBORSO ONERI Competenze fisse</t>
  </si>
  <si>
    <t>8</t>
  </si>
  <si>
    <t>Irap su Competenze fisse</t>
  </si>
  <si>
    <t>Irap su Competenze VariabiliACCESSORIO</t>
  </si>
  <si>
    <t>Irap su Competenze VariabiliINCENTIVI</t>
  </si>
  <si>
    <t>Irap su Competenze VariabiliPOSIZIONI ORGANIZZATIV</t>
  </si>
  <si>
    <t>Irap su Competenze VariabiliSTRAORDINARI</t>
  </si>
  <si>
    <t>Irap altri</t>
  </si>
  <si>
    <t>Ires</t>
  </si>
  <si>
    <t>20023</t>
  </si>
  <si>
    <t>ERARIO PER SPLIT PAYMENT</t>
  </si>
  <si>
    <t>C/C EX MOV. DI CAPITALI EX IRIDESN. 3185</t>
  </si>
  <si>
    <t>C/C EX TESORIERE ASP IRIDES N. 269CARISBO</t>
  </si>
  <si>
    <t>CREDITI VERSO PRIVATI DA PAT. ACER</t>
  </si>
  <si>
    <t>C/C POSTALE 1029049408</t>
  </si>
  <si>
    <t>PENSIONI IN CONTO RETTA CONTO '000103050735'</t>
  </si>
  <si>
    <t>DEPOSITI CAUZIONALI INDISPONIBILI PRESSO IL TESORIERE CONTO '000103049393'</t>
  </si>
  <si>
    <t>ERARIO PER SPLIT PAYMENT GESTIONE COMMERCIALE IN SOSPENSIONE</t>
  </si>
  <si>
    <t>MANUTENZIONE BENI MOBILI DI PREGIO ARTISTICO</t>
  </si>
  <si>
    <t xml:space="preserve">CONSUNTIVO 2015                                                                                     </t>
  </si>
  <si>
    <t xml:space="preserve">00 - SEDE                                                                                           </t>
  </si>
  <si>
    <t xml:space="preserve">18/05/2016 - 15:38                                                                                  </t>
  </si>
  <si>
    <t xml:space="preserve">CREDITI PER IRES                                                                                    </t>
  </si>
  <si>
    <t xml:space="preserve">CREDITI VERSO PRIVATI DA PAT. ACER                                                                  </t>
  </si>
  <si>
    <t xml:space="preserve">C/C EX TESORIERE ASP IRIDES N. 269 CARISBO                                                          </t>
  </si>
  <si>
    <t xml:space="preserve">C/C EX MOV. DI CAPITALI EX IRIDES N. 3185                                                           </t>
  </si>
  <si>
    <t xml:space="preserve">C/C POSTALE 1029049408                                                                              </t>
  </si>
  <si>
    <t xml:space="preserve">PERDITA DELL'ESERCIZIO                                                                              </t>
  </si>
  <si>
    <t xml:space="preserve">ERARIO PER SPLIT PAYMENT                                                                            </t>
  </si>
  <si>
    <t xml:space="preserve">ERARIO PER SPLIT PAYMENT GESTIONE C OMMERCIALE IN SOSPENSIONE                                       </t>
  </si>
  <si>
    <t xml:space="preserve">ANNO 2015 DEBITI PER FATTURE DA RIC EVERE                                                           </t>
  </si>
  <si>
    <t xml:space="preserve">RIMBORSI SERVIZIO MINORI                                                                            </t>
  </si>
  <si>
    <t xml:space="preserve">CONTRIBUTI DALLA REGIONE EMILIA-ROM AGNA                                                            </t>
  </si>
  <si>
    <t xml:space="preserve">ALTRI CONTRIBUTI DA PRIVATI                                                                         </t>
  </si>
  <si>
    <t xml:space="preserve">SERVIZIO MINORI                                                                                     </t>
  </si>
  <si>
    <t xml:space="preserve">CONSULENZE SOCIO-ASSISTENZIALI (PSI COLOGO-ADB )                                                    </t>
  </si>
  <si>
    <t xml:space="preserve">ALTRE CONSULENZE SOCIO-SANITARIE (P ODOLOGO, PARRUCCHIERE, ASSISTENTI S OCIALI)                     </t>
  </si>
  <si>
    <t xml:space="preserve">COLLABORAZIONI SOCIO-ASSISTENZIALI (PSICOLOGO, ADB)                                                 </t>
  </si>
  <si>
    <t xml:space="preserve">ALTRE COLLABORAZIONI SOCIO-ASSISTEN ZIALI (PODOLOGO, PARRUCCHIERE, ASSI STENTI SOCIALI)             </t>
  </si>
  <si>
    <t xml:space="preserve">COMPENSI, ONERI E COSTI PER AMMINIS TRATORE UNICO                                                   </t>
  </si>
  <si>
    <t xml:space="preserve">SPESE AGGIUNTIVE PER SERVIZIO MINOR I                                                               </t>
  </si>
  <si>
    <t xml:space="preserve">SPESE COMMISSIONI GIUDICATRICI E AL TRE SPESE DI CONCORSI                                           </t>
  </si>
  <si>
    <t xml:space="preserve">SANZIONI AMMINISTRATIVE, SANATORIE,  MULTE E ONERI ACCESSORI                                        </t>
  </si>
  <si>
    <t xml:space="preserve">INTERESSI ATTIVI SU TITOLI DELL¿ATT IVO CIRCOLANTE                                                  </t>
  </si>
  <si>
    <t xml:space="preserve">INTERESSI PASSIVI SU DEPOSITI CAUZI ONALI                                                           </t>
  </si>
  <si>
    <t xml:space="preserve">PLUSVALENZE STRAORDINARIE                                                                           </t>
  </si>
  <si>
    <t xml:space="preserve">DEPOSITI CAUZIONALI INDISPONIBILI P RESSO IL TESORIERE CONTO '000 103049393"                        </t>
  </si>
  <si>
    <t xml:space="preserve">DEPOSITI CAUZIONALI INDISPONIBILI P RESSO IL TESORIERE CONTO "000 103049393"                        </t>
  </si>
  <si>
    <t>TRANSITORIO DEBITI/CREDITI ACER</t>
  </si>
  <si>
    <t>CONSUNTIVO 2017</t>
  </si>
  <si>
    <t>Consuntivo 2017</t>
  </si>
  <si>
    <t>APPALTO GESTIONE ATTIVITA' SERVIZIO PROTEZIONI INTERN.</t>
  </si>
  <si>
    <t>C/C EX TESORIERE CEB CARISBO N. 0670/119</t>
  </si>
  <si>
    <t>FONDO SVALUTAZIONE CREDITI VERSO ALTRI SOGGETTI PRIVATI-GALAXY</t>
  </si>
  <si>
    <t>FONDO SVALUTAZIONE CREDITI VERSO ALTRI SOGGETTI PRIVATI-PIRATINO</t>
  </si>
  <si>
    <t>FONDO SVALUTAZIONE CREDITI VERSO ALTRI SOGGETTI PRIVATI-BATTIFERRO</t>
  </si>
  <si>
    <t>FONDO SVALUTAZIONE CREDITI VERSO PE RSONALE DIPENDENTE</t>
  </si>
  <si>
    <t>DEBITI IMPOSTA DI BOLLO D.M.</t>
  </si>
  <si>
    <t>CONTRIBUTI IN C/CAPITALE ALL'1/1/2014 E INCORP. SUCCESSIVE</t>
  </si>
  <si>
    <t>APPALTO GESTIONE ATTIVITA' SERVIZIO MINORI</t>
  </si>
  <si>
    <t>APPALTO GESTIONE ATTIVITA' SERVIZIO TRANSIZIONE ABITATIVA</t>
  </si>
  <si>
    <t>GESTIONE SERVIZIO SPRAR ADULTI</t>
  </si>
  <si>
    <t>GESTIONE SERVIZIO SPRAR MINORI</t>
  </si>
  <si>
    <t>GESTIONE SERVIZIO SPRAR VULNERABILI</t>
  </si>
  <si>
    <t>RIMBORSI SERVIZIO PROTEZIONI INTENAZIONALI</t>
  </si>
  <si>
    <t>RIMBORSI SERVIZIOTRANSIZIONE ABITATIVA</t>
  </si>
  <si>
    <t>RIMBORSI SERVIZIO PRIS PRONTO INTEVENTO SOCIALE</t>
  </si>
  <si>
    <t>FONDO EROGAZIONE ALLA TRANSIZIONE ABITATIVA</t>
  </si>
  <si>
    <t>ACCANTONAMENTO EROGAZIONE ALLA TRANSIZIONE ABITATIVA</t>
  </si>
  <si>
    <t>ALTRI RICAVI EX ASP IRIDES</t>
  </si>
  <si>
    <t>RETTE GRUPPI APPARTAMENTI MULTIUTENZA</t>
  </si>
  <si>
    <t>RETTE COMUNITA' ALLOGGI ANZIANI</t>
  </si>
  <si>
    <t>RIMBORSO SPESE LEGALI</t>
  </si>
  <si>
    <t>ANNO 2017 DEBITI PER FATTURE DA RICEVERE</t>
  </si>
  <si>
    <t xml:space="preserve">CONSUNTIVO 2016                                                                                     </t>
  </si>
  <si>
    <t xml:space="preserve">06/06/2017 - 11:48                                                                                  </t>
  </si>
  <si>
    <t xml:space="preserve">FONDO SVALUTAZIONE CREDITI VERSO PE RSONALE DIPENDENTE                                              </t>
  </si>
  <si>
    <t xml:space="preserve">FONDO SVALUTAZIONE CREDITI VERSO AL TRI SOGGETTI PRIVATI-GALAXY                                     </t>
  </si>
  <si>
    <t xml:space="preserve">FONDO SVALUTAZIONE CREDITI VERSO AL TRI SOGGETTI PRIVATI-PIRATINO                                   </t>
  </si>
  <si>
    <t xml:space="preserve">FONDO SVALUTAZIONE CREDITI VERSO AL TRI SOGGETTI PRIVATI-BATTIFERRO                                 </t>
  </si>
  <si>
    <t xml:space="preserve">C/C EX TESORIERE GIOVANNI XXIII  UNICREDIT                                                          </t>
  </si>
  <si>
    <t xml:space="preserve">C/C EX TESORIERE POVERI VERGOGNOSI  EMILBANCA                                                       </t>
  </si>
  <si>
    <t xml:space="preserve">C/C EX TESORIERE CEB CARISBO N. 0670/119                                                            </t>
  </si>
  <si>
    <t xml:space="preserve">TRANSITORIO DEBITI/CREDITI ACER                                                                     </t>
  </si>
  <si>
    <t xml:space="preserve">CONTRIBUTI  C/C  1/1/2014 E INCORP. SUCCESSIVE                                                      </t>
  </si>
  <si>
    <t xml:space="preserve">UTILI PORTATI A NUOVO 2015                                                                          </t>
  </si>
  <si>
    <t xml:space="preserve">DEBITI IMPOSTA DI BOLLO D.M. 17 GIUGNO 2014                                                         </t>
  </si>
  <si>
    <t xml:space="preserve">ANNO 2016 DEBITI PER FATTURE DA RIC EVERE                                                           </t>
  </si>
  <si>
    <t xml:space="preserve">BENI PER L'ACCOGLIENZA (COPERTE, MA TERASSI, SACCHI A PELO, ECC.)                                   </t>
  </si>
  <si>
    <t xml:space="preserve">SERVIZIO DI VIGILANZA                                                                               </t>
  </si>
  <si>
    <t xml:space="preserve">COLLABORAZIONI SOCIO-EDUCATIVE                                                                      </t>
  </si>
  <si>
    <t xml:space="preserve">MANUTENZIONE BENI MOBILI DI PREGIO ARTISTICO                                                        </t>
  </si>
  <si>
    <t xml:space="preserve">COSTI DI PUBBLICITÀ PER PROMOZIONE ATTIVITÀ                                                         </t>
  </si>
  <si>
    <t xml:space="preserve">ALTRE COMPETENZE                                                                                    </t>
  </si>
  <si>
    <t>FIDEIUSSIONI PASSIVE</t>
  </si>
  <si>
    <t>Consuntivo 2018</t>
  </si>
  <si>
    <t>CONS 2018</t>
  </si>
  <si>
    <t>CREDITI PER ANTICIPAZIONE SPESE CONDOMINAILI INQUILINI</t>
  </si>
  <si>
    <t>DEBITI VERSO ALTRI COMUNI</t>
  </si>
  <si>
    <t>DEBITI VS COMUNE GESTIONE EX ACER IN NOME E PER CONTO</t>
  </si>
  <si>
    <t>C/C EREDITA' VERSO ASP  BPM N. 00205-629 - ALBERTI MARIO</t>
  </si>
  <si>
    <t>TITOLI EREDITA' VERSO ASP  DEPOSITO BPM N. 00205-77759200000</t>
  </si>
  <si>
    <t>FONDI EREDITA' VERSO ASP N. 06635911 GESTIONE ANIMA S.P.A.</t>
  </si>
  <si>
    <t>FONDI EREDITA' VERSO ASP N. 02071898 GESTIONE ETICA SGR SPA</t>
  </si>
  <si>
    <t>CREDITI PER EREDITA'  VERSO ASP</t>
  </si>
  <si>
    <t>DEBITI PER EREDITA' VERSO ASP</t>
  </si>
  <si>
    <t>Risultato prima delle imposte (A-B+C+D+E)</t>
  </si>
  <si>
    <t xml:space="preserve">CONSUNTIVO 2017                                                                                     </t>
  </si>
  <si>
    <t xml:space="preserve">09/08/2018 - 10:20                                                                                  </t>
  </si>
  <si>
    <t xml:space="preserve">CREDITI PER ANTICIPAZIONE SPESE CON DOMINAILI INQUILINI                                             </t>
  </si>
  <si>
    <t xml:space="preserve">CREDITI PER EREDITA' VERSO ASP                                                                      </t>
  </si>
  <si>
    <t xml:space="preserve">TITOLI EREDITA' ALBERTI  DEPOSITO BPM N. 00205-77759200000                                          </t>
  </si>
  <si>
    <t xml:space="preserve">FONDI EREDITA' VERSO ASP - ANIMA  N. 06635911 GESTIONE ANIMA S.P.A.  ALBERTI MARIO                  </t>
  </si>
  <si>
    <t xml:space="preserve">FONDI EREDITA' VERSO ASP - ETICA  N. 02071898 GESTIONE ETICA SGR SPA ALBERTI MARIO                  </t>
  </si>
  <si>
    <t xml:space="preserve">C/C EREDITA' VERSO ASP  BPM N. 00205-629 - ALBERTI MARIO                                            </t>
  </si>
  <si>
    <t xml:space="preserve">CONTRIBUTI REGIONALI DA UTILIZZARE                                                                  </t>
  </si>
  <si>
    <t xml:space="preserve">FONDO EROGAZIONE ALLA TRANSIZIONE  ABITATIVA                                                        </t>
  </si>
  <si>
    <t xml:space="preserve">DEBITI VS COMUNE GESTIONE EX ACER I N NOME E PER CONTO                                              </t>
  </si>
  <si>
    <t xml:space="preserve">DEBITI PER EREDITA' VERSO ASP                                                                       </t>
  </si>
  <si>
    <t xml:space="preserve">ANNO 2017 DEBITI PER FATTURE DA RIC EVERE                                                           </t>
  </si>
  <si>
    <t xml:space="preserve">RETTE GRUPPI APPARTAMENTI MULTIUTEN ZA                                                              </t>
  </si>
  <si>
    <t xml:space="preserve">RIMBORSI SERVIZIO PROTEZIONI INTERN AZIONALI                                                        </t>
  </si>
  <si>
    <t xml:space="preserve">RIMBORSO SERVIZIO TRANSIZIONE ABITATIVA                                                             </t>
  </si>
  <si>
    <t xml:space="preserve">RIMBORSO SPESE LEGALI                                                                               </t>
  </si>
  <si>
    <t xml:space="preserve">RICAVI EX ASP IRIDES                                                                                </t>
  </si>
  <si>
    <t xml:space="preserve">APPALTO GESTIONE ATTIVITA' SERVIZIO  PROTEZIONI INTERN.                                             </t>
  </si>
  <si>
    <t xml:space="preserve">APPALTO GESTIONE ATTIVITA' SERVIZIO TRANSIZIONE ABITATIVA                                           </t>
  </si>
  <si>
    <t xml:space="preserve">GESTIONE SERVIZIO SPRAR ADULTI                                                                      </t>
  </si>
  <si>
    <t xml:space="preserve">ACCANTONAMENTI IMPOSTE PER ACCERTAM ENTI IN ATTO O PRESUNTI                                         </t>
  </si>
  <si>
    <t xml:space="preserve">ACCANTONAMENTO EROGAZIONE ALLA TRAN SIZONE ABITATIVA                                                </t>
  </si>
  <si>
    <t xml:space="preserve">FIDEJUSSIONI PASSIVE                                                                                </t>
  </si>
  <si>
    <t>ALTRI PRESIDI SANITARI (OSSIGENO, MATERIALE PER MEDICAZIONE)</t>
  </si>
  <si>
    <t>ALTRI PRESIDI SANITARI DPI (GUANTI, CUFFIE, …)</t>
  </si>
  <si>
    <t>VESTIARIO PERSONALE DIPENDENTE (DPI)</t>
  </si>
  <si>
    <t>ALTRI BENI TECNICO - ECONOMALI (DPI)</t>
  </si>
  <si>
    <t>APPALTO GESTIONE PRONTO INTERVENTO SOCIALE</t>
  </si>
  <si>
    <t>ANNO 2018 DEBITI PER FATTURE DA RICEVERE</t>
  </si>
  <si>
    <t>Consuntivo 2019</t>
  </si>
  <si>
    <t>SERVIZI DI ASSISTENZA DOMICILIARE (SCHEDA B)</t>
  </si>
  <si>
    <t>SERVIZI PER LA PROMOZIONE DELLA DOMICILIARITÀ (SCHEDA B_P1)</t>
  </si>
  <si>
    <t>PREV 2019</t>
  </si>
  <si>
    <t xml:space="preserve">CONSUNTIVO 2018                                                                                     </t>
  </si>
  <si>
    <t xml:space="preserve">29/05/2019 - 11:07                                                                                  </t>
  </si>
  <si>
    <t xml:space="preserve">CREDITI PER CONTRIBUTI IN CONTO CAPITALE                                                            </t>
  </si>
  <si>
    <t xml:space="preserve">FONDO AMMORTAMENTO COSTI DI IMPIANTO E DI AMPLIAMENTO                                               </t>
  </si>
  <si>
    <t xml:space="preserve">SOFTWARE E ALTRI DIRITTI DI UTILIZZAZIONE DELLE OPERE D'INGEGNO                                     </t>
  </si>
  <si>
    <t xml:space="preserve">FONDO AMMORTAMENTO SOFTWARE E ALTRI DIRITTI DI UTILIZZAZIONE DELLE OPERE D'INGEGNO                  </t>
  </si>
  <si>
    <t xml:space="preserve">FONDO AMMORTAMENTO MIGLIORIE SU STRUTTURA MARGHERITA                                                </t>
  </si>
  <si>
    <t xml:space="preserve">FONDO AMMORTAMENTO MIGLIORIE SU BENI DI TERZI                                                       </t>
  </si>
  <si>
    <t xml:space="preserve">IMMOBILIZZAZIONI IMMATERIALI IN CORSO ED ACCONTI                                                    </t>
  </si>
  <si>
    <t xml:space="preserve">COSTO PUBBLICAZIONI BANDI PLURIENNALI                                                               </t>
  </si>
  <si>
    <t xml:space="preserve">FONDO AMMORTAMENTO COSTO PUBBLICAZIONI BANDI PLURIENNALI                                            </t>
  </si>
  <si>
    <t xml:space="preserve">FONDO AMMORTAMENTO FORMAZIONE E CONSULENZE PLURIENNALI                                              </t>
  </si>
  <si>
    <t xml:space="preserve">FONDO AMMORTAMENTO ONERI PLURIENNALI SU MUTUO                                                       </t>
  </si>
  <si>
    <t xml:space="preserve">FONDO AMMORTAMENTO ALTRE IMMOBILIZZAZIONI IMMATERIALI                                               </t>
  </si>
  <si>
    <t xml:space="preserve">TERRENI DEL PATRIMONIO INDISPONIBILE                                                                </t>
  </si>
  <si>
    <t xml:space="preserve">FABBRICATI DEL PATRIMONIO INDISPONIBILE                                                             </t>
  </si>
  <si>
    <t xml:space="preserve">FONDO AMMORTAMENTO FABBRICATI DEL PATRIMONIO INDISPONIBILE                                          </t>
  </si>
  <si>
    <t xml:space="preserve">FABBRICATI DEL PATRIMONIO DISPONIBILE                                                               </t>
  </si>
  <si>
    <t xml:space="preserve">FONDO AMMORTAMENTO FABBRICATI DEL PATRIMONIO DISPONIBILE                                            </t>
  </si>
  <si>
    <t xml:space="preserve">FONDO AMMORTAMENTO FABBRICATI DI PREGIO ARTISTICO DEL PATRIMONIO INDISPONIBILE                      </t>
  </si>
  <si>
    <t xml:space="preserve">FONDO AMMORTAMENTO FABBRICATI DI PREGIO ARTISTICO DEL PATRIMONIO DISPONIBILE                        </t>
  </si>
  <si>
    <t xml:space="preserve">IMPIANTI E MACCHINARI ATTIVITA AGRICOLA                                                             </t>
  </si>
  <si>
    <t xml:space="preserve">FONDO AMMORTAMENTO IMPIANTI E MACCHINARI                                                            </t>
  </si>
  <si>
    <t xml:space="preserve">FONDO AMMORTAMENTO IMPIANTI E MACCHINARI ATTIVITA AGRICOLA                                          </t>
  </si>
  <si>
    <t xml:space="preserve">ATTREZZATURE SOCIO-ASSISTENZIALI, SANITARIE ED EDUCATIVE                                            </t>
  </si>
  <si>
    <t xml:space="preserve">FONDO AMMORTAMENTO ATTREZZATURE SOCIO-ASSISTENZIALI ,SANITARIE ED EDUCATIVE                         </t>
  </si>
  <si>
    <t>MACCHINE D'UFFICIO ELETTROMECCANICHE ED ELETTRONICHE, COMPUTERS ED ALTRI STRUMENTI ELETTRONICI ED IN</t>
  </si>
  <si>
    <t>FONDO AMMORTAMENTO MACCHINE D'UFFICIO ELETTROMECCANICHE ED ELETTRONICHE, COMPUTERS ED ALTRI STRUMENT</t>
  </si>
  <si>
    <t xml:space="preserve">FONDO AMMORTAMENTO AUTOMEZZI PER ATTIVITÀ AGRICOLA                                                  </t>
  </si>
  <si>
    <t xml:space="preserve">ATTREZZATURE PER ATTIVITÀ AGRICOLA (IVI INCLUSI CARRELLI ELEVATORI E MEZZI DI TRASPORTO INTERNI)    </t>
  </si>
  <si>
    <t xml:space="preserve">MACCHINE AGRICOLE (COMPRESI I TRATTORI)                                                             </t>
  </si>
  <si>
    <t>AUTOVEICOLI DA TRASPORTO (AUTOVEICOLI PESANTI IN GENERE, CARRELLI ELEVATORI, MEZZI DI TRASPORTO INTE</t>
  </si>
  <si>
    <t xml:space="preserve">FONDO AMMORTAMENTO ALTRI BENI TECNICO-ECONOMALI                                                     </t>
  </si>
  <si>
    <t>FONDO AMMORTAMENTO ATTREZZATURE PER ATTIVITÀ AGRICOLA (IVI INCLUSI CARRELLI ELEVATORI E MEZZI DI TRA</t>
  </si>
  <si>
    <t xml:space="preserve">FONDO AMMORTAMENTO MACCHINE AGRICOLE (COMPRESI I TRATTORI)                                          </t>
  </si>
  <si>
    <t>FONDO AMMORTAMENTO AUTOVEICOLI DA TRASPORTO (AUTOVEICOLI PESANTI IN GENERE, CARRELLI ELEVATORI, MEZZ</t>
  </si>
  <si>
    <t xml:space="preserve">FONDO AMMORTAMENTO ALTRI BENI PER ATTIVITA AGRICOLA                                                 </t>
  </si>
  <si>
    <t xml:space="preserve">IMMOBILIZZAZIONI IN CORSO E ACCONTI FABBRICATI                                                      </t>
  </si>
  <si>
    <t xml:space="preserve">IMMOBILIZZAZIONI IN CORSO E ACCONTI ALTRI BENI MATERIALI                                            </t>
  </si>
  <si>
    <t xml:space="preserve">PARTECIPAZIONI IN SOCIETÀ DI CAPITALI                                                               </t>
  </si>
  <si>
    <t xml:space="preserve">FONDO SVALUTAZIONE CREDITI VERSO UTENTI                                                             </t>
  </si>
  <si>
    <t xml:space="preserve">CREDITI VERSO ALTRI COMUNI                                                                          </t>
  </si>
  <si>
    <t xml:space="preserve">FONDO SVALUTAZIONE CREDITI VERSO L'AUSL DI BOLOGNA                                                  </t>
  </si>
  <si>
    <t xml:space="preserve">CREDITI VERSO LO STATO ED ALTRI ENTI PUBBLICI                                                       </t>
  </si>
  <si>
    <t xml:space="preserve">FONDO SVALUTAZIONE CREDITI VERSO LO STATO ED ALTRI ENTI PUBBLICI                                    </t>
  </si>
  <si>
    <t xml:space="preserve">CREDITI PER IVA SU ACQUISTI PER ATTIVITÀ COMMERCIALE                                                </t>
  </si>
  <si>
    <t xml:space="preserve">CREDITI VERSO ALTRI SOGGETTI PRIVATI                                                                </t>
  </si>
  <si>
    <t xml:space="preserve">FONDO SVALUTAZIONE CREDITI VERSO PRIVATI DA PATRIMONIO                                              </t>
  </si>
  <si>
    <t xml:space="preserve">FONDO SVALUTAZIONE CREDITI VERSO PERSONALE DIPENDENTE                                               </t>
  </si>
  <si>
    <t xml:space="preserve">FONDO SVALUTAZIONE CREDITI VERSO ALTRI SOGGETTI PRIVATI                                             </t>
  </si>
  <si>
    <t xml:space="preserve">FONDO SVALUTAZIONE CREDITI VERSO ALTRI SOGGETTI PRIVATI-GALAXY                                      </t>
  </si>
  <si>
    <t xml:space="preserve">FONDO SVALUTAZIONE CREDITI VERSO ALTRI SOGGETTI PRIVATI-PIRATINO                                    </t>
  </si>
  <si>
    <t xml:space="preserve">FONDO SVALUTAZIONE CREDITI VERSO ALTRI SOGGETTI PRIVATI-BATTIFERRO                                  </t>
  </si>
  <si>
    <t xml:space="preserve">CREDITI PER FATTURE E NOTE DI ADDEBITO DA EMETTERE                                                  </t>
  </si>
  <si>
    <t xml:space="preserve">TITOLI EREDITA' ALBERTI DEPOSITO BPM N. 00205-77759200000                                           </t>
  </si>
  <si>
    <t xml:space="preserve">FONDI EREDITA' VERSO ASP - ANIMA N. 06635911 GESTIONE ANIMA S.P.A. ALBERTI MARIO                    </t>
  </si>
  <si>
    <t xml:space="preserve">FONDI EREDITA' VERSO ASP - ETICA N. 02071898 GESTIONE ETICA SGR SPAALBERTI MARIO                    </t>
  </si>
  <si>
    <t xml:space="preserve">C/C MICROCREDITO EMILBANCA090000182264                                                              </t>
  </si>
  <si>
    <t xml:space="preserve">C/C EREDITA' VERSO ASP BPM N. 00205-629 - ALBERTI MARIO                                             </t>
  </si>
  <si>
    <t xml:space="preserve">CONTRIBUTI  C/C  1/1/2014 E INCORP.SUCCESSIVE                                                       </t>
  </si>
  <si>
    <t xml:space="preserve">CONTRIBUTI REGIONALI UTILIZZATI                                                                     </t>
  </si>
  <si>
    <t xml:space="preserve">ALTRI CONTRIBUTI VINCOLATI AD INVESTIMENTI UTILIZZATI                                               </t>
  </si>
  <si>
    <t xml:space="preserve">ALTRI CONTRIBUTI VINCOLATI AD INVESTIMENTI DA UTILIZZARE                                            </t>
  </si>
  <si>
    <t xml:space="preserve">DONAZIONI VINCOLATE AD INVESTIMENTI UTILIZZATE                                                      </t>
  </si>
  <si>
    <t xml:space="preserve">DONAZIONI VINCOLATE AD INVESTIMENTI DA UTILIZZARE                                                   </t>
  </si>
  <si>
    <t xml:space="preserve">FONDO IMPOSTE PER ACCERTAMENTI IN ATTO O PRESUNTI                                                   </t>
  </si>
  <si>
    <t xml:space="preserve">FONDO PER CONTROVERSIE LEGALI IN CORSO O PRESUNTE                                                   </t>
  </si>
  <si>
    <t xml:space="preserve">FONDO RISCHI NON COPERTI DA ASSICURAZIONI (COMPRESO FRANCHIGIE)                                     </t>
  </si>
  <si>
    <t xml:space="preserve">FONDO RISCHI PER GARANZIA MICROCREDITO PER LA CASA                                                  </t>
  </si>
  <si>
    <t xml:space="preserve">FONDO RISCHI PER GARANZIA MICROCREDITO ALLE INGIUNZIONI DI PAGAMENTO                                </t>
  </si>
  <si>
    <t xml:space="preserve">FONDO PER RENDITE VITALIZIE E LEGATI                                                                </t>
  </si>
  <si>
    <t xml:space="preserve">FONDO ARRETRATI CONTRATTUALI PERSONALE DIPENDENTE                                                   </t>
  </si>
  <si>
    <t xml:space="preserve">FONDO ONERI A UTILITÀ RIPARTITA PERSONALE IN QUIESCENZA                                             </t>
  </si>
  <si>
    <t xml:space="preserve">FONDO PER FERIE E FESTIVITÀ NON GODUTE PERSONALE DIPENDENTE                                         </t>
  </si>
  <si>
    <t xml:space="preserve">FONDO MANUTENZIONI CICLICHE FABBRICATI ISTITUZIONALI                                                </t>
  </si>
  <si>
    <t xml:space="preserve">FONDO MANUTENZIONI CICLICHE FABBRICATI URBANI E FONDI                                               </t>
  </si>
  <si>
    <t xml:space="preserve">FONDO MANUTENZIONI CICLICHE BENI MOBILI E ATTREZZATURE                                              </t>
  </si>
  <si>
    <t xml:space="preserve">FONDO EROGAZIONE ALLA TRANSIZIONE ABITATIVA                                                         </t>
  </si>
  <si>
    <t xml:space="preserve">MUTUO IPOTECARIO CARIGE P.2128287201                                                                </t>
  </si>
  <si>
    <t xml:space="preserve">DEBITI VERSO LA REGIONE EMILIA-ROMAGNA                                                              </t>
  </si>
  <si>
    <t xml:space="preserve">DEBITI VS COMUNE GESTIONE EX ACER IN NOME E PER CONTO                                               </t>
  </si>
  <si>
    <t xml:space="preserve">DEBITI VERSO L'AZIENDA SANITARIA DI BOLOGNA                                                         </t>
  </si>
  <si>
    <t xml:space="preserve">DEBITI VERSO LO STATO ED ALTRI ENTI PUBBLICI                                                        </t>
  </si>
  <si>
    <t xml:space="preserve">ERARIO PER SPLIT PAYMENT GESTIONE COMMERCIALE IN SOSPENSIONE                                        </t>
  </si>
  <si>
    <t xml:space="preserve">ERARIO CONTO RITENUTE LAVORO AUTONOMO                                                               </t>
  </si>
  <si>
    <t xml:space="preserve">ERARIO CONTO RITENUTE LAVORO DIPENDENTE E ASSIMILATO                                                </t>
  </si>
  <si>
    <t xml:space="preserve">DEBITI IMPOSTA DI BOLLO D.M.17 GIUGNO 2014                                                          </t>
  </si>
  <si>
    <t xml:space="preserve">DEBITI PER RETRIBUZIONI PERSONALE DIPENDENTE                                                        </t>
  </si>
  <si>
    <t xml:space="preserve">DEBITI PER IL MIGLIORAMENTO E L'EFFICIENZA DEI SERVIZI                                              </t>
  </si>
  <si>
    <t xml:space="preserve">DEBITI PER DEPOSITI DENARO INQUILINI                                                                </t>
  </si>
  <si>
    <t xml:space="preserve">DEBITI PER CESSIONE DEL QUINTO E PIGNORAMENTI DELLO STIPENDIO                                       </t>
  </si>
  <si>
    <t xml:space="preserve">DEBITI VERSO UTENTI PER ANTICIPI INCONTO RETTA                                                      </t>
  </si>
  <si>
    <t xml:space="preserve">ANNO 2006 DEBITI PER FATTURE DA RICEVERE                                                            </t>
  </si>
  <si>
    <t xml:space="preserve">ANNO 2007 DEBITI PER FATTURE DA RICEVERE                                                            </t>
  </si>
  <si>
    <t xml:space="preserve">ANNO 2008 DEBITI PER FATTURE DA RICEVERE                                                            </t>
  </si>
  <si>
    <t xml:space="preserve">ANNO 2009 DEBITI PER FATTURE DA RICEVERE                                                            </t>
  </si>
  <si>
    <t xml:space="preserve">ANNO 2010 DEBITI PER FATTURE DA RICEVERE                                                            </t>
  </si>
  <si>
    <t xml:space="preserve">ANNO 2011 DEBITI PER FATTURE DA RICEVERE                                                            </t>
  </si>
  <si>
    <t xml:space="preserve">ANNO 2012 DEBITI PER FATTURE DA RICEVERE                                                            </t>
  </si>
  <si>
    <t xml:space="preserve">ANNO 2013 DEBITI PER FATTURE DA RICEVERE                                                            </t>
  </si>
  <si>
    <t xml:space="preserve">ANNO 2014 DEBITI PER FATTURE DA RICEVERE                                                            </t>
  </si>
  <si>
    <t xml:space="preserve">ANNO 2015 DEBITI PER FATTURE DA RICEVERE                                                            </t>
  </si>
  <si>
    <t xml:space="preserve">ANNO 2016 DEBITI PER FATTURE DA RICEVERE                                                            </t>
  </si>
  <si>
    <t xml:space="preserve">ANNO 2017 DEBITI PER FATTURE DA RICEVERE                                                            </t>
  </si>
  <si>
    <t xml:space="preserve">ANNO 2018 DEBITI PER FATTURE DA RICEVERE                                                            </t>
  </si>
  <si>
    <t xml:space="preserve">RETTE GRUPPI APPARTAMENTI MULTIUTENZA                                                               </t>
  </si>
  <si>
    <t xml:space="preserve">RETTE COMUNITA' ALLOGGI ANZIANI                                                                     </t>
  </si>
  <si>
    <t xml:space="preserve">ALTRE RETTE E PROVENTI SOCIO SANITARI                                                               </t>
  </si>
  <si>
    <t xml:space="preserve">SERVIZI DI ASSISTENZA DOMICILIARE (SCHEDA B)                                                        </t>
  </si>
  <si>
    <t xml:space="preserve">SERVIZI PER LA PROMOZIONE DELLA DOMICILIARITÀ (SCHEDA B_P1)                                         </t>
  </si>
  <si>
    <t xml:space="preserve">RIMBORSI SERVIZIO PROTEZIONI INTERNAZIONALI                                                         </t>
  </si>
  <si>
    <t xml:space="preserve">RIMBORSO SERVIZIO TRANSIZIONEABITATIVA                                                              </t>
  </si>
  <si>
    <t xml:space="preserve">RIMBORSO SERVIZIO PRIS_PRONTO INTERVENTO SOCIALE                                                    </t>
  </si>
  <si>
    <t xml:space="preserve">QUOTA PER UTILIZZO CONTRIBUTI E DONAZIONI IN C/CAPITALE (STERILIZZAZIONE QUOTE AMMORTAMENTO)        </t>
  </si>
  <si>
    <t xml:space="preserve">RIMBORSO SPESE CONDOMINIALI DA CONDUTTORE                                                           </t>
  </si>
  <si>
    <t xml:space="preserve">RIMBORSO SPESE DI VENDITA E PUBBLICAZIONE BANDI                                                     </t>
  </si>
  <si>
    <t xml:space="preserve">RIMBORSI SPESE DA CONDUTTORI REGISTRAZIONE CONTRATTI                                                </t>
  </si>
  <si>
    <t xml:space="preserve">ALTRI RIMBORSI PER ATTIVITA' DIVERSE                                                                </t>
  </si>
  <si>
    <t xml:space="preserve">SOPRAVVENIENZE ATTIVE ORDINARIE ATTIVITÀ SOCIO-SANITARIA                                            </t>
  </si>
  <si>
    <t xml:space="preserve">SOPRAVVENIENZE ATTIVE ORDINARIE ALTRE ATTIVITÀ                                                      </t>
  </si>
  <si>
    <t xml:space="preserve">INSUSSISTENZE DEL PASSIVO ORDINARIE ALTRE ATTIVITÀ                                                  </t>
  </si>
  <si>
    <t xml:space="preserve">INSUSSISTENZE DEL PASSIVO ORDINARIE PERSONALE DIPENDENTE                                            </t>
  </si>
  <si>
    <t xml:space="preserve">FITTI ATTIVI E CONCESSIONI (ASSOGGETTATI AD IVA)                                                    </t>
  </si>
  <si>
    <t xml:space="preserve">RICAVI DA SERVIZI DIVERSI NON ISTITUZIONALI                                                         </t>
  </si>
  <si>
    <t xml:space="preserve">CONTRIBUTI DALLO STATO E DA ALTRI ENTI PUBBLICI                                                     </t>
  </si>
  <si>
    <t xml:space="preserve">ALTRI PRESIDI SANITARI (OSSIGENO, MATERIALE PER MEDICAZIONE)                                        </t>
  </si>
  <si>
    <t xml:space="preserve">CANCELLERIA, STAMPATI E MATERIALE DI CONSUMO HARDWARE                                               </t>
  </si>
  <si>
    <t xml:space="preserve">DONI, ARTICOLI PER OSPITI E MATERIALE PER ANIMAZIONE                                                </t>
  </si>
  <si>
    <t xml:space="preserve">VESTIARIO PERSONALE DIPENDENTE(DPI)                                                                 </t>
  </si>
  <si>
    <t xml:space="preserve">CARBURANTI E LUBRIFICANTI (ESERCIZIO AUTOMEZZI)                                                     </t>
  </si>
  <si>
    <t xml:space="preserve">MATERIALE DI GUARDAROBA (COPERTE, TELERIE E MATERASSI)                                              </t>
  </si>
  <si>
    <t xml:space="preserve">APPALTO GESTIONE ATTIVITÀ SOCIO ASSISTENZIALE                                                       </t>
  </si>
  <si>
    <t xml:space="preserve">APPALTO GESTIONE ATTIVITÀ DOMICILIARE                                                               </t>
  </si>
  <si>
    <t xml:space="preserve">APPALTO GESTIONE ATTIVITA' SERVIZIO PROTEZIONI INTERN.                                              </t>
  </si>
  <si>
    <t xml:space="preserve">APPALTO GESTIONE ATTIVITA' SERVIZIOTRANSIZIONE ABITATIVA                                            </t>
  </si>
  <si>
    <t xml:space="preserve">GESTIONE SERVIZIO SPRAR MINORI                                                                      </t>
  </si>
  <si>
    <t xml:space="preserve">GESTIONE SERVIZIO SPRAR VULNERABILI                                                                 </t>
  </si>
  <si>
    <t xml:space="preserve">SERVIZIO DISINFESTAZIONE ED IGIENIZZAZIONE                                                          </t>
  </si>
  <si>
    <t xml:space="preserve">CONSULENZE SOCIO-ASSISTENZIALI (PSICOLOGO-ADB )                                                     </t>
  </si>
  <si>
    <t xml:space="preserve">ALTRE CONSULENZE SOCIO-SANITARIE (PODOLOGO, PARRUCCHIERE, ASSISTENTI SOCIALI)                       </t>
  </si>
  <si>
    <t xml:space="preserve">COLLABORAZIONI SOCIO-ASSISTENZIALI(PSICOLOGO, ADB)                                                  </t>
  </si>
  <si>
    <t xml:space="preserve">COLLABORAZIONI SANITARIE (INFERMIERI E TERAPISTI)                                                   </t>
  </si>
  <si>
    <t xml:space="preserve">MANUTENZIONI E RIPARAZIONI FABBRICATI ISTITUZIONALI                                                 </t>
  </si>
  <si>
    <t xml:space="preserve">MANUTENZIONI E RIPARAZIONI FABBRICATI URBANI                                                        </t>
  </si>
  <si>
    <t xml:space="preserve">CANONI MANUTENZIONE IMPIANTI E MACCHINARI                                                           </t>
  </si>
  <si>
    <t xml:space="preserve">CANONI MANUTENZIONE HARDWARE E SOFTWARE MACCHINE D'UFFICIO                                          </t>
  </si>
  <si>
    <t xml:space="preserve">CANONI MANUTENZIONE BENI E ATTREZZATURE PER ATTIVITÀ SOCIO EDUCATIVE E SANITARIE                    </t>
  </si>
  <si>
    <t xml:space="preserve">MANUTENZIONI E RIPARAZIONI BENI E ATREZZATURE SOCIO EDUCATIVE SANITARIE                             </t>
  </si>
  <si>
    <t xml:space="preserve">MANUTENZIONE E RIPARAZIONI AUTOMEZZI                                                                </t>
  </si>
  <si>
    <t xml:space="preserve">MAUTENZIONI SU BENI DI TERZI (MOBILI E IMMOBILI)                                                    </t>
  </si>
  <si>
    <t xml:space="preserve">COMPENSI, ONERI E COSTI PER AMMINISTRATORE UNICO                                                    </t>
  </si>
  <si>
    <t xml:space="preserve">COMPENSI, ONERI E COSTI PER COLLEGIO DEI REVISORI                                                   </t>
  </si>
  <si>
    <t xml:space="preserve">ASSICURAZIONE PER LA RESPONSABILITÀ CIVILE (RCT E RCO)                                              </t>
  </si>
  <si>
    <t xml:space="preserve">ASSICURAZIONE INCENDI E ALL RISK BENI MOBILI E IMMOBILI                                             </t>
  </si>
  <si>
    <t xml:space="preserve">POLIZZA INFORTUNI PER NON DIPENDENTI                                                                </t>
  </si>
  <si>
    <t xml:space="preserve">MANIFESTAZIONI ED ANIMAZIONI PER OSPITI                                                             </t>
  </si>
  <si>
    <t xml:space="preserve">COSTI DI PUBBLICITÀ PER PUBBLICAZIONE BANDI ANNUALI                                                 </t>
  </si>
  <si>
    <t xml:space="preserve">PRESTAZIONI EXTRA PER VITALIZI E LEGATI (FIORI E LUCI VOTIVE)                                       </t>
  </si>
  <si>
    <t xml:space="preserve">SERVIZIO DI PRIMO INTERVENTO PER L'ACCOGLIENZA (PERNOTTAMENTI, PASTI, TRASPORTI)                    </t>
  </si>
  <si>
    <t xml:space="preserve">SPESE AGGIUNTIVE PER SERVIZIO MINORI                                                                </t>
  </si>
  <si>
    <t xml:space="preserve">COMPETENZE FISSE PERSONALE DIPENDENTE                                                               </t>
  </si>
  <si>
    <t xml:space="preserve">ALTRE COMPETENZE PER INCENTIVAZIONE ALLA PRODUTTIVITÀ                                               </t>
  </si>
  <si>
    <t xml:space="preserve">VARIAZIONE FONDI PERSONALE DIPENDENTE (FERIE E RECUPERO ORE)                                        </t>
  </si>
  <si>
    <t xml:space="preserve">RIMBORSO COMPETENZE PERSONALE IN COMANDO E PRESTATO                                                 </t>
  </si>
  <si>
    <t xml:space="preserve">ONERI SU COMPETENZE PERSONALE DIPENDENTE                                                            </t>
  </si>
  <si>
    <t xml:space="preserve">RIMBORSO ONERI SOCIALI PERSONALE IN COMANDO E PRESTATO                                              </t>
  </si>
  <si>
    <t xml:space="preserve">COSTI PER LA FORMAZIONE E AGGIORNAMENTO                                                             </t>
  </si>
  <si>
    <t xml:space="preserve">SPESE SANITARIE PER IL PERSONALE DIPENDENTE                                                         </t>
  </si>
  <si>
    <t xml:space="preserve">SPESE COMMISSIONI GIUDICATRICI E ALTRE SPESE DI CONCORSI                                            </t>
  </si>
  <si>
    <t xml:space="preserve">RIMBORSI SPESE TRASFERTE (NON PER AGGIORNAMENTO)                                                    </t>
  </si>
  <si>
    <t xml:space="preserve">AMMORTAMENTO COSTI DI IMPIANTO E DI AMPLIAMENTO                                                     </t>
  </si>
  <si>
    <t xml:space="preserve">AMMORTAMENTO SOFTWARE E ALTRI DIRITTI DI UTILIZZAZIONE DELLE OPERE D'INGEGNO                        </t>
  </si>
  <si>
    <t xml:space="preserve">AMMORTAMENTO MIGLIORIE SU BENI DI TERZI                                                             </t>
  </si>
  <si>
    <t xml:space="preserve">AMMORTAMENTO COSTO PUBBLICAZIONI BANDI PLURIENNALI                                                  </t>
  </si>
  <si>
    <t xml:space="preserve">AMMORTAMENTO FORMAZIONE E CONSULENZE PLURIENNALI                                                    </t>
  </si>
  <si>
    <t xml:space="preserve">AMMORTAMENTO ONERI PLURIENNALI SU MUTUO                                                             </t>
  </si>
  <si>
    <t xml:space="preserve">AMMORTAMENTO ALTRE IMMOBILIZZAZIONI IMMATERIALI                                                     </t>
  </si>
  <si>
    <t xml:space="preserve">AMMORTAMENTO FABBRICATI DEL PATRIMONIO INDISPONIBILE                                                </t>
  </si>
  <si>
    <t xml:space="preserve">AMMORTAMENTO FABBRICATI DEL PATRIMONIO DISPONIBILE                                                  </t>
  </si>
  <si>
    <t xml:space="preserve">AMMORTAMENTO FABBRICATI DI PREGIO ARTISTICO DEL PATRIMONIO INDISPONIBILE                            </t>
  </si>
  <si>
    <t xml:space="preserve">AMMORTAMENTO FABBRICATI DI PREGIO ARTISTICO DEL PATRIMONIO DISPONIBILE                              </t>
  </si>
  <si>
    <t xml:space="preserve">AMMORTAMENTO ATTREZZATURE SOCIO-ASSISTENZIALI, SANITARIE ED EDUCATIVE                               </t>
  </si>
  <si>
    <t>AMMORTAMENTO MACCHINE D'UFFICIO ELETTROMECCANICHE ED ELETTRONICHE, COMPUTERS ED ALTRI STRUMENTI ELET</t>
  </si>
  <si>
    <t xml:space="preserve">AMMORTAMENTO ALTRI BENI MATERIALI TECNICO-ECONOMALI                                                 </t>
  </si>
  <si>
    <t xml:space="preserve">AMMORTAMENTO ATTREZZATURE PERATTIVITA' AGRICOLA (IVI INCLUSICARRELLI ELEVATORI E MEZZI DI TRASPORTO </t>
  </si>
  <si>
    <t xml:space="preserve">AMMORTAMENTO ALTRI BENI PER ATTIVITA AGRICOLA                                                       </t>
  </si>
  <si>
    <t xml:space="preserve">SVALUTAZIONE DEI CREDITI COMPRESI NELL¿ATTIVO CIRCOLANTE                                            </t>
  </si>
  <si>
    <t xml:space="preserve">RIMANENZE INIZIALI DI PRODOTTI SOCIO SANITARI                                                       </t>
  </si>
  <si>
    <t xml:space="preserve">RIMANENZE INIZIALI DI PRODOTTI TECNICO-ECONOMALI                                                    </t>
  </si>
  <si>
    <t xml:space="preserve">RIMANENZE FINALI DI PRODOTTI TECNICO-ECONOMALI                                                      </t>
  </si>
  <si>
    <t xml:space="preserve">ACCANTONAMENTI IMPOSTE PER ACCERTAMENTI IN ATTO O PRESUNTI                                          </t>
  </si>
  <si>
    <t xml:space="preserve">ACCANTONAMENTI PER CONTROVERSIE LEGALI IN CORSO O PRESUNTE                                          </t>
  </si>
  <si>
    <t xml:space="preserve">ACCANTONAMENTI MANUTENZIONI CICLICHE FABBRICATI URBANI E FONDI                                      </t>
  </si>
  <si>
    <t xml:space="preserve">SPESE POSTALI, VALORI BOLLATI E DIRITTI DI SEGRETERIA                                               </t>
  </si>
  <si>
    <t xml:space="preserve">ARROTONDAMENTI RIBASSI E ABBUONI PASSIVI                                                            </t>
  </si>
  <si>
    <t xml:space="preserve">SANZIONI AMMINISTRATIVE, SANATORIE, MULTE E ONERI ACCESSORI                                         </t>
  </si>
  <si>
    <t xml:space="preserve">SOPRAVVENIENZE PASSIVE ORDINARIE ATTIVITÀ SOCIO-SANITARIA                                           </t>
  </si>
  <si>
    <t xml:space="preserve">SOPRAVVENIENZE PASSIVE ORDINARIE ALTRE ATTIVITÀ                                                     </t>
  </si>
  <si>
    <t xml:space="preserve">SOPRAVVENIENZE PASSIVE ORDINARIE PERSONALE DIPENDENTE                                               </t>
  </si>
  <si>
    <t xml:space="preserve">INSUSSISTENZE DELL'ATTIVO ORDINARIE ALTRE ATTIVITÀ                                                  </t>
  </si>
  <si>
    <t xml:space="preserve">CONTRIBUTI EROGATI DA ENTI AD AZIENDE NON-PROFIT                                                    </t>
  </si>
  <si>
    <t xml:space="preserve">INTERESSI ATTIVI SU TITOLI DELL¿ATTIVO CIRCOLANTE                                                   </t>
  </si>
  <si>
    <t xml:space="preserve">INTERESSI ATTIVI DA CLIENTI/INQUILINI                                                               </t>
  </si>
  <si>
    <t xml:space="preserve">SVALUTAZIONI DI ALTRI VALORI MOBILIARI                                                              </t>
  </si>
  <si>
    <t xml:space="preserve">DONAZIONI, LASCITI ED EROGAZIONI LIBERALI                                                           </t>
  </si>
  <si>
    <t xml:space="preserve">MINUSVALENZE STRAORDINARIE                                                                          </t>
  </si>
  <si>
    <t xml:space="preserve">FIDEJUSSIONI ATTIVE PER LAVORI E APPALTI                                                            </t>
  </si>
  <si>
    <t xml:space="preserve">CONSUNTIVO 2019                                                                                     </t>
  </si>
  <si>
    <t xml:space="preserve">ALTRI PRESIDI SANITARI DPI (GUANTI, CUFFIE, ...)                                                    </t>
  </si>
  <si>
    <t xml:space="preserve">APPALTO GESTIONE PRONTO INTERVENTO SOCIALE                                                          </t>
  </si>
</sst>
</file>

<file path=xl/styles.xml><?xml version="1.0" encoding="utf-8"?>
<styleSheet xmlns="http://schemas.openxmlformats.org/spreadsheetml/2006/main">
  <numFmts count="3">
    <numFmt numFmtId="164" formatCode="_-* #,##0.00_-;\-* #,##0.00_-;_-* &quot;-&quot;??_-;_-@_-"/>
    <numFmt numFmtId="165" formatCode="#,##0.00_ ;\-#,##0.00\ "/>
    <numFmt numFmtId="166" formatCode="#,##0_ ;\-#,##0\ "/>
  </numFmts>
  <fonts count="38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sz val="7"/>
      <name val="Times New Roman"/>
      <family val="1"/>
    </font>
    <font>
      <b/>
      <sz val="14"/>
      <name val="Arial"/>
      <family val="2"/>
    </font>
    <font>
      <b/>
      <sz val="16"/>
      <name val="Arial"/>
      <family val="2"/>
    </font>
    <font>
      <b/>
      <i/>
      <sz val="10"/>
      <name val="Arial"/>
      <family val="2"/>
    </font>
    <font>
      <sz val="10"/>
      <color indexed="18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sz val="11"/>
      <color indexed="8"/>
      <name val="Calibri"/>
      <family val="2"/>
    </font>
    <font>
      <b/>
      <sz val="11"/>
      <color indexed="18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006100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8"/>
      </patternFill>
    </fill>
    <fill>
      <patternFill patternType="solid">
        <fgColor indexed="22"/>
        <bgColor indexed="0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3" fillId="32" borderId="5" applyNumberFormat="0" applyAlignment="0" applyProtection="0"/>
    <xf numFmtId="0" fontId="24" fillId="0" borderId="6" applyNumberFormat="0" applyFill="0" applyAlignment="0" applyProtection="0"/>
    <xf numFmtId="0" fontId="25" fillId="33" borderId="7" applyNumberFormat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22" fillId="36" borderId="0" applyNumberFormat="0" applyBorder="0" applyAlignment="0" applyProtection="0"/>
    <xf numFmtId="0" fontId="22" fillId="37" borderId="0" applyNumberFormat="0" applyBorder="0" applyAlignment="0" applyProtection="0"/>
    <xf numFmtId="0" fontId="22" fillId="38" borderId="0" applyNumberFormat="0" applyBorder="0" applyAlignment="0" applyProtection="0"/>
    <xf numFmtId="0" fontId="22" fillId="39" borderId="0" applyNumberFormat="0" applyBorder="0" applyAlignment="0" applyProtection="0"/>
    <xf numFmtId="0" fontId="26" fillId="40" borderId="5" applyNumberFormat="0" applyAlignment="0" applyProtection="0"/>
    <xf numFmtId="164" fontId="1" fillId="0" borderId="0" applyFont="0" applyFill="0" applyBorder="0" applyAlignment="0" applyProtection="0"/>
    <xf numFmtId="0" fontId="27" fillId="41" borderId="0" applyNumberFormat="0" applyBorder="0" applyAlignment="0" applyProtection="0"/>
    <xf numFmtId="0" fontId="1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21" fillId="42" borderId="8" applyNumberFormat="0" applyFont="0" applyAlignment="0" applyProtection="0"/>
    <xf numFmtId="0" fontId="28" fillId="32" borderId="9" applyNumberFormat="0" applyAlignment="0" applyProtection="0"/>
    <xf numFmtId="9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11" applyNumberFormat="0" applyFill="0" applyAlignment="0" applyProtection="0"/>
    <xf numFmtId="0" fontId="34" fillId="0" borderId="12" applyNumberFormat="0" applyFill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6" fillId="43" borderId="0" applyNumberFormat="0" applyBorder="0" applyAlignment="0" applyProtection="0"/>
    <xf numFmtId="0" fontId="37" fillId="44" borderId="0" applyNumberFormat="0" applyBorder="0" applyAlignment="0" applyProtection="0"/>
  </cellStyleXfs>
  <cellXfs count="182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/>
    <xf numFmtId="4" fontId="0" fillId="0" borderId="0" xfId="0" applyNumberFormat="1" applyAlignment="1">
      <alignment horizontal="right"/>
    </xf>
    <xf numFmtId="0" fontId="0" fillId="0" borderId="0" xfId="0" applyAlignment="1">
      <alignment wrapText="1"/>
    </xf>
    <xf numFmtId="0" fontId="8" fillId="2" borderId="2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wrapText="1"/>
    </xf>
    <xf numFmtId="0" fontId="3" fillId="2" borderId="2" xfId="0" applyFont="1" applyFill="1" applyBorder="1" applyAlignment="1">
      <alignment wrapText="1"/>
    </xf>
    <xf numFmtId="0" fontId="6" fillId="0" borderId="2" xfId="0" applyFont="1" applyBorder="1" applyAlignment="1">
      <alignment wrapText="1"/>
    </xf>
    <xf numFmtId="0" fontId="0" fillId="0" borderId="2" xfId="0" applyBorder="1" applyAlignment="1">
      <alignment wrapText="1"/>
    </xf>
    <xf numFmtId="0" fontId="3" fillId="2" borderId="2" xfId="0" applyFont="1" applyFill="1" applyBorder="1" applyAlignment="1">
      <alignment horizontal="left" wrapText="1" indent="2"/>
    </xf>
    <xf numFmtId="165" fontId="0" fillId="0" borderId="0" xfId="29" applyNumberFormat="1" applyFont="1" applyAlignment="1">
      <alignment horizontal="right"/>
    </xf>
    <xf numFmtId="165" fontId="8" fillId="2" borderId="2" xfId="29" applyNumberFormat="1" applyFont="1" applyFill="1" applyBorder="1" applyAlignment="1">
      <alignment horizontal="right"/>
    </xf>
    <xf numFmtId="165" fontId="2" fillId="2" borderId="2" xfId="29" applyNumberFormat="1" applyFont="1" applyFill="1" applyBorder="1" applyAlignment="1">
      <alignment horizontal="right"/>
    </xf>
    <xf numFmtId="165" fontId="12" fillId="2" borderId="2" xfId="29" applyNumberFormat="1" applyFont="1" applyFill="1" applyBorder="1" applyAlignment="1">
      <alignment horizontal="right"/>
    </xf>
    <xf numFmtId="165" fontId="3" fillId="2" borderId="2" xfId="29" applyNumberFormat="1" applyFont="1" applyFill="1" applyBorder="1" applyAlignment="1">
      <alignment horizontal="right"/>
    </xf>
    <xf numFmtId="165" fontId="6" fillId="0" borderId="2" xfId="29" applyNumberFormat="1" applyFont="1" applyBorder="1" applyAlignment="1">
      <alignment horizontal="right"/>
    </xf>
    <xf numFmtId="165" fontId="0" fillId="0" borderId="2" xfId="29" applyNumberFormat="1" applyFont="1" applyBorder="1" applyAlignment="1">
      <alignment horizontal="right"/>
    </xf>
    <xf numFmtId="0" fontId="8" fillId="3" borderId="2" xfId="0" applyFont="1" applyFill="1" applyBorder="1" applyAlignment="1">
      <alignment horizontal="center" wrapText="1"/>
    </xf>
    <xf numFmtId="0" fontId="2" fillId="3" borderId="2" xfId="0" applyFont="1" applyFill="1" applyBorder="1" applyAlignment="1">
      <alignment wrapText="1"/>
    </xf>
    <xf numFmtId="165" fontId="11" fillId="3" borderId="2" xfId="29" applyNumberFormat="1" applyFont="1" applyFill="1" applyBorder="1" applyAlignment="1">
      <alignment horizontal="right"/>
    </xf>
    <xf numFmtId="0" fontId="2" fillId="4" borderId="2" xfId="0" applyFont="1" applyFill="1" applyBorder="1" applyAlignment="1">
      <alignment wrapText="1"/>
    </xf>
    <xf numFmtId="165" fontId="10" fillId="4" borderId="2" xfId="29" applyNumberFormat="1" applyFont="1" applyFill="1" applyBorder="1" applyAlignment="1">
      <alignment horizontal="right"/>
    </xf>
    <xf numFmtId="0" fontId="2" fillId="5" borderId="2" xfId="0" applyFont="1" applyFill="1" applyBorder="1" applyAlignment="1">
      <alignment wrapText="1"/>
    </xf>
    <xf numFmtId="165" fontId="7" fillId="5" borderId="2" xfId="29" applyNumberFormat="1" applyFont="1" applyFill="1" applyBorder="1" applyAlignment="1">
      <alignment horizontal="right"/>
    </xf>
    <xf numFmtId="0" fontId="8" fillId="0" borderId="2" xfId="0" applyFont="1" applyBorder="1" applyAlignment="1"/>
    <xf numFmtId="0" fontId="2" fillId="0" borderId="2" xfId="0" applyFont="1" applyBorder="1" applyAlignment="1"/>
    <xf numFmtId="0" fontId="3" fillId="0" borderId="2" xfId="0" applyFont="1" applyBorder="1" applyAlignment="1"/>
    <xf numFmtId="0" fontId="3" fillId="0" borderId="2" xfId="0" applyFont="1" applyBorder="1" applyAlignment="1">
      <alignment horizontal="left" indent="2"/>
    </xf>
    <xf numFmtId="0" fontId="2" fillId="0" borderId="2" xfId="0" applyFont="1" applyBorder="1" applyAlignment="1">
      <alignment horizontal="justify"/>
    </xf>
    <xf numFmtId="0" fontId="3" fillId="0" borderId="2" xfId="0" applyFont="1" applyBorder="1" applyAlignment="1">
      <alignment horizontal="left" indent="3"/>
    </xf>
    <xf numFmtId="0" fontId="7" fillId="0" borderId="2" xfId="0" applyFont="1" applyBorder="1" applyAlignment="1">
      <alignment horizontal="center"/>
    </xf>
    <xf numFmtId="0" fontId="2" fillId="0" borderId="2" xfId="0" applyFont="1" applyBorder="1" applyAlignment="1">
      <alignment wrapText="1"/>
    </xf>
    <xf numFmtId="0" fontId="3" fillId="0" borderId="2" xfId="0" applyFont="1" applyBorder="1" applyAlignment="1">
      <alignment horizontal="left" wrapText="1" indent="2"/>
    </xf>
    <xf numFmtId="0" fontId="7" fillId="0" borderId="2" xfId="0" applyFont="1" applyBorder="1" applyAlignment="1"/>
    <xf numFmtId="4" fontId="7" fillId="0" borderId="2" xfId="0" applyNumberFormat="1" applyFont="1" applyBorder="1" applyAlignment="1">
      <alignment horizontal="right"/>
    </xf>
    <xf numFmtId="4" fontId="3" fillId="0" borderId="2" xfId="0" applyNumberFormat="1" applyFont="1" applyBorder="1" applyAlignment="1">
      <alignment horizontal="right"/>
    </xf>
    <xf numFmtId="4" fontId="6" fillId="0" borderId="2" xfId="0" applyNumberFormat="1" applyFont="1" applyBorder="1" applyAlignment="1">
      <alignment horizontal="right"/>
    </xf>
    <xf numFmtId="4" fontId="2" fillId="0" borderId="2" xfId="0" applyNumberFormat="1" applyFont="1" applyBorder="1" applyAlignment="1">
      <alignment horizontal="right"/>
    </xf>
    <xf numFmtId="4" fontId="10" fillId="4" borderId="2" xfId="29" applyNumberFormat="1" applyFont="1" applyFill="1" applyBorder="1" applyAlignment="1">
      <alignment horizontal="right"/>
    </xf>
    <xf numFmtId="4" fontId="7" fillId="5" borderId="2" xfId="29" applyNumberFormat="1" applyFont="1" applyFill="1" applyBorder="1" applyAlignment="1">
      <alignment horizontal="right"/>
    </xf>
    <xf numFmtId="4" fontId="11" fillId="3" borderId="2" xfId="29" applyNumberFormat="1" applyFont="1" applyFill="1" applyBorder="1" applyAlignment="1">
      <alignment horizontal="right"/>
    </xf>
    <xf numFmtId="4" fontId="0" fillId="0" borderId="2" xfId="0" applyNumberFormat="1" applyBorder="1" applyAlignment="1">
      <alignment horizontal="right"/>
    </xf>
    <xf numFmtId="0" fontId="0" fillId="0" borderId="0" xfId="0" applyAlignment="1">
      <alignment horizontal="center"/>
    </xf>
    <xf numFmtId="0" fontId="0" fillId="6" borderId="0" xfId="0" applyFill="1"/>
    <xf numFmtId="0" fontId="13" fillId="0" borderId="0" xfId="0" applyFont="1" applyAlignment="1"/>
    <xf numFmtId="0" fontId="2" fillId="0" borderId="0" xfId="0" applyFont="1" applyBorder="1" applyAlignment="1"/>
    <xf numFmtId="4" fontId="2" fillId="0" borderId="0" xfId="0" applyNumberFormat="1" applyFont="1" applyBorder="1" applyAlignment="1">
      <alignment horizontal="right"/>
    </xf>
    <xf numFmtId="4" fontId="3" fillId="0" borderId="0" xfId="0" applyNumberFormat="1" applyFont="1" applyBorder="1" applyAlignment="1">
      <alignment horizontal="right"/>
    </xf>
    <xf numFmtId="4" fontId="6" fillId="0" borderId="0" xfId="0" applyNumberFormat="1" applyFont="1" applyBorder="1" applyAlignment="1">
      <alignment horizontal="right"/>
    </xf>
    <xf numFmtId="0" fontId="6" fillId="0" borderId="0" xfId="0" applyFont="1" applyBorder="1" applyAlignment="1"/>
    <xf numFmtId="0" fontId="0" fillId="0" borderId="0" xfId="0" applyBorder="1" applyAlignment="1"/>
    <xf numFmtId="4" fontId="0" fillId="0" borderId="0" xfId="0" applyNumberFormat="1" applyBorder="1" applyAlignment="1">
      <alignment horizontal="right"/>
    </xf>
    <xf numFmtId="165" fontId="14" fillId="2" borderId="2" xfId="29" applyNumberFormat="1" applyFont="1" applyFill="1" applyBorder="1" applyAlignment="1">
      <alignment horizontal="right"/>
    </xf>
    <xf numFmtId="4" fontId="7" fillId="3" borderId="2" xfId="0" applyNumberFormat="1" applyFont="1" applyFill="1" applyBorder="1" applyAlignment="1">
      <alignment horizontal="center" wrapText="1"/>
    </xf>
    <xf numFmtId="0" fontId="10" fillId="7" borderId="2" xfId="0" applyFont="1" applyFill="1" applyBorder="1" applyAlignment="1">
      <alignment horizontal="center" wrapText="1"/>
    </xf>
    <xf numFmtId="4" fontId="7" fillId="7" borderId="2" xfId="0" applyNumberFormat="1" applyFont="1" applyFill="1" applyBorder="1" applyAlignment="1">
      <alignment horizontal="center" wrapText="1"/>
    </xf>
    <xf numFmtId="4" fontId="14" fillId="0" borderId="2" xfId="0" applyNumberFormat="1" applyFont="1" applyBorder="1" applyAlignment="1">
      <alignment horizontal="right"/>
    </xf>
    <xf numFmtId="4" fontId="15" fillId="0" borderId="2" xfId="0" applyNumberFormat="1" applyFont="1" applyBorder="1" applyAlignment="1">
      <alignment horizontal="right"/>
    </xf>
    <xf numFmtId="4" fontId="3" fillId="5" borderId="2" xfId="0" applyNumberFormat="1" applyFont="1" applyFill="1" applyBorder="1" applyAlignment="1">
      <alignment horizontal="right"/>
    </xf>
    <xf numFmtId="4" fontId="2" fillId="5" borderId="2" xfId="0" applyNumberFormat="1" applyFont="1" applyFill="1" applyBorder="1" applyAlignment="1">
      <alignment horizontal="right"/>
    </xf>
    <xf numFmtId="0" fontId="0" fillId="5" borderId="2" xfId="0" applyFill="1" applyBorder="1" applyAlignment="1"/>
    <xf numFmtId="165" fontId="0" fillId="5" borderId="2" xfId="29" applyNumberFormat="1" applyFont="1" applyFill="1" applyBorder="1" applyAlignment="1">
      <alignment horizontal="right"/>
    </xf>
    <xf numFmtId="0" fontId="0" fillId="5" borderId="2" xfId="0" applyFill="1" applyBorder="1" applyAlignment="1">
      <alignment wrapText="1"/>
    </xf>
    <xf numFmtId="165" fontId="2" fillId="5" borderId="2" xfId="29" applyNumberFormat="1" applyFont="1" applyFill="1" applyBorder="1" applyAlignment="1">
      <alignment horizontal="right"/>
    </xf>
    <xf numFmtId="0" fontId="0" fillId="8" borderId="0" xfId="0" applyFill="1" applyAlignment="1"/>
    <xf numFmtId="4" fontId="0" fillId="8" borderId="0" xfId="0" applyNumberFormat="1" applyFill="1" applyAlignment="1">
      <alignment horizontal="right"/>
    </xf>
    <xf numFmtId="0" fontId="0" fillId="9" borderId="2" xfId="0" applyFill="1" applyBorder="1"/>
    <xf numFmtId="0" fontId="0" fillId="9" borderId="2" xfId="0" applyFill="1" applyBorder="1" applyAlignment="1">
      <alignment wrapText="1"/>
    </xf>
    <xf numFmtId="165" fontId="0" fillId="9" borderId="2" xfId="29" applyNumberFormat="1" applyFont="1" applyFill="1" applyBorder="1" applyAlignment="1">
      <alignment horizontal="right"/>
    </xf>
    <xf numFmtId="166" fontId="0" fillId="0" borderId="0" xfId="29" applyNumberFormat="1" applyFont="1" applyAlignment="1">
      <alignment horizontal="right"/>
    </xf>
    <xf numFmtId="166" fontId="7" fillId="10" borderId="2" xfId="0" applyNumberFormat="1" applyFont="1" applyFill="1" applyBorder="1" applyAlignment="1">
      <alignment horizontal="center" wrapText="1"/>
    </xf>
    <xf numFmtId="166" fontId="8" fillId="2" borderId="2" xfId="29" applyNumberFormat="1" applyFont="1" applyFill="1" applyBorder="1" applyAlignment="1">
      <alignment horizontal="right"/>
    </xf>
    <xf numFmtId="166" fontId="2" fillId="2" borderId="2" xfId="29" applyNumberFormat="1" applyFont="1" applyFill="1" applyBorder="1" applyAlignment="1">
      <alignment horizontal="right"/>
    </xf>
    <xf numFmtId="166" fontId="12" fillId="2" borderId="2" xfId="29" applyNumberFormat="1" applyFont="1" applyFill="1" applyBorder="1" applyAlignment="1">
      <alignment horizontal="right"/>
    </xf>
    <xf numFmtId="166" fontId="3" fillId="2" borderId="2" xfId="29" applyNumberFormat="1" applyFont="1" applyFill="1" applyBorder="1" applyAlignment="1">
      <alignment horizontal="right"/>
    </xf>
    <xf numFmtId="166" fontId="7" fillId="5" borderId="2" xfId="29" applyNumberFormat="1" applyFont="1" applyFill="1" applyBorder="1" applyAlignment="1">
      <alignment horizontal="right"/>
    </xf>
    <xf numFmtId="166" fontId="6" fillId="0" borderId="2" xfId="29" applyNumberFormat="1" applyFont="1" applyBorder="1" applyAlignment="1">
      <alignment horizontal="right"/>
    </xf>
    <xf numFmtId="166" fontId="0" fillId="0" borderId="2" xfId="29" applyNumberFormat="1" applyFont="1" applyBorder="1" applyAlignment="1">
      <alignment horizontal="right"/>
    </xf>
    <xf numFmtId="166" fontId="10" fillId="4" borderId="2" xfId="29" applyNumberFormat="1" applyFont="1" applyFill="1" applyBorder="1" applyAlignment="1">
      <alignment horizontal="right"/>
    </xf>
    <xf numFmtId="166" fontId="11" fillId="3" borderId="2" xfId="29" applyNumberFormat="1" applyFont="1" applyFill="1" applyBorder="1" applyAlignment="1">
      <alignment horizontal="right"/>
    </xf>
    <xf numFmtId="166" fontId="0" fillId="9" borderId="2" xfId="29" applyNumberFormat="1" applyFont="1" applyFill="1" applyBorder="1" applyAlignment="1">
      <alignment horizontal="right"/>
    </xf>
    <xf numFmtId="166" fontId="0" fillId="11" borderId="2" xfId="29" applyNumberFormat="1" applyFont="1" applyFill="1" applyBorder="1" applyAlignment="1">
      <alignment horizontal="right"/>
    </xf>
    <xf numFmtId="166" fontId="0" fillId="5" borderId="2" xfId="29" applyNumberFormat="1" applyFont="1" applyFill="1" applyBorder="1" applyAlignment="1">
      <alignment horizontal="right"/>
    </xf>
    <xf numFmtId="166" fontId="2" fillId="5" borderId="2" xfId="29" applyNumberFormat="1" applyFont="1" applyFill="1" applyBorder="1" applyAlignment="1">
      <alignment horizontal="right"/>
    </xf>
    <xf numFmtId="10" fontId="0" fillId="0" borderId="0" xfId="39" applyNumberFormat="1" applyFont="1" applyAlignment="1">
      <alignment horizontal="right"/>
    </xf>
    <xf numFmtId="10" fontId="7" fillId="10" borderId="2" xfId="39" applyNumberFormat="1" applyFont="1" applyFill="1" applyBorder="1" applyAlignment="1">
      <alignment horizontal="center" wrapText="1"/>
    </xf>
    <xf numFmtId="10" fontId="8" fillId="2" borderId="2" xfId="39" applyNumberFormat="1" applyFont="1" applyFill="1" applyBorder="1" applyAlignment="1">
      <alignment horizontal="right"/>
    </xf>
    <xf numFmtId="10" fontId="2" fillId="2" borderId="2" xfId="39" applyNumberFormat="1" applyFont="1" applyFill="1" applyBorder="1" applyAlignment="1">
      <alignment horizontal="right"/>
    </xf>
    <xf numFmtId="10" fontId="12" fillId="2" borderId="2" xfId="39" applyNumberFormat="1" applyFont="1" applyFill="1" applyBorder="1" applyAlignment="1">
      <alignment horizontal="right"/>
    </xf>
    <xf numFmtId="10" fontId="3" fillId="2" borderId="2" xfId="39" applyNumberFormat="1" applyFont="1" applyFill="1" applyBorder="1" applyAlignment="1">
      <alignment horizontal="right"/>
    </xf>
    <xf numFmtId="10" fontId="7" fillId="5" borderId="2" xfId="39" applyNumberFormat="1" applyFont="1" applyFill="1" applyBorder="1" applyAlignment="1">
      <alignment horizontal="right"/>
    </xf>
    <xf numFmtId="10" fontId="6" fillId="0" borderId="2" xfId="39" applyNumberFormat="1" applyFont="1" applyBorder="1" applyAlignment="1">
      <alignment horizontal="right"/>
    </xf>
    <xf numFmtId="10" fontId="0" fillId="0" borderId="2" xfId="39" applyNumberFormat="1" applyFont="1" applyBorder="1" applyAlignment="1">
      <alignment horizontal="right"/>
    </xf>
    <xf numFmtId="10" fontId="10" fillId="4" borderId="2" xfId="39" applyNumberFormat="1" applyFont="1" applyFill="1" applyBorder="1" applyAlignment="1">
      <alignment horizontal="right"/>
    </xf>
    <xf numFmtId="10" fontId="11" fillId="3" borderId="2" xfId="39" applyNumberFormat="1" applyFont="1" applyFill="1" applyBorder="1" applyAlignment="1">
      <alignment horizontal="right"/>
    </xf>
    <xf numFmtId="10" fontId="0" fillId="9" borderId="2" xfId="39" applyNumberFormat="1" applyFont="1" applyFill="1" applyBorder="1" applyAlignment="1">
      <alignment horizontal="right"/>
    </xf>
    <xf numFmtId="10" fontId="0" fillId="5" borderId="2" xfId="39" applyNumberFormat="1" applyFont="1" applyFill="1" applyBorder="1" applyAlignment="1">
      <alignment horizontal="right"/>
    </xf>
    <xf numFmtId="10" fontId="2" fillId="5" borderId="2" xfId="39" applyNumberFormat="1" applyFont="1" applyFill="1" applyBorder="1" applyAlignment="1">
      <alignment horizontal="right"/>
    </xf>
    <xf numFmtId="3" fontId="0" fillId="0" borderId="0" xfId="0" applyNumberFormat="1" applyAlignment="1">
      <alignment horizontal="right"/>
    </xf>
    <xf numFmtId="3" fontId="7" fillId="5" borderId="2" xfId="0" applyNumberFormat="1" applyFont="1" applyFill="1" applyBorder="1" applyAlignment="1">
      <alignment horizontal="center" wrapText="1"/>
    </xf>
    <xf numFmtId="3" fontId="3" fillId="0" borderId="2" xfId="0" applyNumberFormat="1" applyFont="1" applyBorder="1" applyAlignment="1">
      <alignment horizontal="right"/>
    </xf>
    <xf numFmtId="3" fontId="6" fillId="0" borderId="2" xfId="0" applyNumberFormat="1" applyFont="1" applyBorder="1" applyAlignment="1">
      <alignment horizontal="right"/>
    </xf>
    <xf numFmtId="3" fontId="10" fillId="4" borderId="2" xfId="29" applyNumberFormat="1" applyFont="1" applyFill="1" applyBorder="1" applyAlignment="1">
      <alignment horizontal="right"/>
    </xf>
    <xf numFmtId="3" fontId="7" fillId="5" borderId="2" xfId="29" applyNumberFormat="1" applyFont="1" applyFill="1" applyBorder="1" applyAlignment="1">
      <alignment horizontal="right"/>
    </xf>
    <xf numFmtId="3" fontId="11" fillId="3" borderId="2" xfId="29" applyNumberFormat="1" applyFont="1" applyFill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3" fontId="0" fillId="0" borderId="0" xfId="0" applyNumberFormat="1" applyBorder="1" applyAlignment="1">
      <alignment horizontal="right"/>
    </xf>
    <xf numFmtId="3" fontId="0" fillId="8" borderId="0" xfId="0" applyNumberFormat="1" applyFill="1" applyAlignment="1">
      <alignment horizontal="right"/>
    </xf>
    <xf numFmtId="3" fontId="0" fillId="8" borderId="2" xfId="0" applyNumberFormat="1" applyFill="1" applyBorder="1" applyAlignment="1">
      <alignment horizontal="right"/>
    </xf>
    <xf numFmtId="3" fontId="0" fillId="11" borderId="2" xfId="0" applyNumberFormat="1" applyFill="1" applyBorder="1" applyAlignment="1">
      <alignment horizontal="right"/>
    </xf>
    <xf numFmtId="3" fontId="3" fillId="5" borderId="2" xfId="0" applyNumberFormat="1" applyFont="1" applyFill="1" applyBorder="1" applyAlignment="1">
      <alignment horizontal="right"/>
    </xf>
    <xf numFmtId="3" fontId="2" fillId="5" borderId="2" xfId="0" applyNumberFormat="1" applyFont="1" applyFill="1" applyBorder="1" applyAlignment="1">
      <alignment horizontal="right"/>
    </xf>
    <xf numFmtId="10" fontId="7" fillId="5" borderId="2" xfId="39" applyNumberFormat="1" applyFont="1" applyFill="1" applyBorder="1" applyAlignment="1">
      <alignment horizontal="center" wrapText="1"/>
    </xf>
    <xf numFmtId="10" fontId="3" fillId="0" borderId="2" xfId="39" applyNumberFormat="1" applyFont="1" applyBorder="1" applyAlignment="1">
      <alignment horizontal="right"/>
    </xf>
    <xf numFmtId="10" fontId="6" fillId="0" borderId="0" xfId="39" applyNumberFormat="1" applyFont="1" applyBorder="1" applyAlignment="1">
      <alignment horizontal="right"/>
    </xf>
    <xf numFmtId="10" fontId="0" fillId="0" borderId="0" xfId="39" applyNumberFormat="1" applyFont="1" applyBorder="1" applyAlignment="1">
      <alignment horizontal="right"/>
    </xf>
    <xf numFmtId="10" fontId="0" fillId="8" borderId="0" xfId="39" applyNumberFormat="1" applyFont="1" applyFill="1" applyAlignment="1">
      <alignment horizontal="right"/>
    </xf>
    <xf numFmtId="10" fontId="0" fillId="8" borderId="2" xfId="39" applyNumberFormat="1" applyFont="1" applyFill="1" applyBorder="1" applyAlignment="1">
      <alignment horizontal="right"/>
    </xf>
    <xf numFmtId="10" fontId="3" fillId="5" borderId="2" xfId="39" applyNumberFormat="1" applyFont="1" applyFill="1" applyBorder="1" applyAlignment="1">
      <alignment horizontal="right"/>
    </xf>
    <xf numFmtId="0" fontId="4" fillId="0" borderId="3" xfId="33" applyFont="1" applyFill="1" applyBorder="1" applyAlignment="1">
      <alignment horizontal="center"/>
    </xf>
    <xf numFmtId="0" fontId="4" fillId="0" borderId="3" xfId="33" applyFont="1" applyFill="1" applyBorder="1" applyAlignment="1">
      <alignment horizontal="center" wrapText="1"/>
    </xf>
    <xf numFmtId="0" fontId="4" fillId="0" borderId="4" xfId="33" applyFont="1" applyFill="1" applyBorder="1" applyAlignment="1">
      <alignment horizontal="center"/>
    </xf>
    <xf numFmtId="0" fontId="0" fillId="0" borderId="0" xfId="0" applyFill="1"/>
    <xf numFmtId="0" fontId="4" fillId="0" borderId="1" xfId="33" applyFont="1" applyFill="1" applyBorder="1" applyAlignment="1">
      <alignment horizontal="right"/>
    </xf>
    <xf numFmtId="0" fontId="4" fillId="0" borderId="1" xfId="33" applyFont="1" applyFill="1" applyBorder="1" applyAlignment="1">
      <alignment wrapText="1"/>
    </xf>
    <xf numFmtId="0" fontId="4" fillId="0" borderId="1" xfId="33" applyFont="1" applyFill="1" applyBorder="1" applyAlignment="1"/>
    <xf numFmtId="0" fontId="0" fillId="0" borderId="0" xfId="0" applyFill="1" applyAlignment="1">
      <alignment wrapText="1"/>
    </xf>
    <xf numFmtId="0" fontId="4" fillId="8" borderId="1" xfId="33" applyFont="1" applyFill="1" applyBorder="1" applyAlignment="1">
      <alignment horizontal="right"/>
    </xf>
    <xf numFmtId="0" fontId="4" fillId="8" borderId="1" xfId="33" applyFont="1" applyFill="1" applyBorder="1" applyAlignment="1">
      <alignment wrapText="1"/>
    </xf>
    <xf numFmtId="0" fontId="4" fillId="12" borderId="1" xfId="34" applyFont="1" applyFill="1" applyBorder="1" applyAlignment="1">
      <alignment horizontal="right"/>
    </xf>
    <xf numFmtId="0" fontId="4" fillId="12" borderId="1" xfId="34" applyFont="1" applyFill="1" applyBorder="1" applyAlignment="1">
      <alignment horizontal="left"/>
    </xf>
    <xf numFmtId="164" fontId="0" fillId="0" borderId="0" xfId="0" applyNumberFormat="1"/>
    <xf numFmtId="4" fontId="0" fillId="0" borderId="0" xfId="0" applyNumberFormat="1"/>
    <xf numFmtId="164" fontId="1" fillId="0" borderId="0" xfId="29"/>
    <xf numFmtId="164" fontId="1" fillId="0" borderId="0" xfId="29" applyFill="1"/>
    <xf numFmtId="164" fontId="1" fillId="0" borderId="0" xfId="29" applyFont="1"/>
    <xf numFmtId="0" fontId="0" fillId="0" borderId="0" xfId="0" applyAlignment="1">
      <alignment horizontal="right"/>
    </xf>
    <xf numFmtId="164" fontId="16" fillId="0" borderId="0" xfId="29" applyFont="1"/>
    <xf numFmtId="4" fontId="0" fillId="0" borderId="0" xfId="0" applyNumberFormat="1" applyFill="1"/>
    <xf numFmtId="0" fontId="13" fillId="0" borderId="0" xfId="0" applyFont="1" applyAlignment="1">
      <alignment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wrapText="1"/>
    </xf>
    <xf numFmtId="0" fontId="8" fillId="0" borderId="2" xfId="0" applyFont="1" applyBorder="1" applyAlignment="1">
      <alignment wrapText="1"/>
    </xf>
    <xf numFmtId="0" fontId="3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left" wrapText="1"/>
    </xf>
    <xf numFmtId="0" fontId="2" fillId="0" borderId="2" xfId="0" applyFont="1" applyBorder="1" applyAlignment="1">
      <alignment horizontal="justify" wrapText="1"/>
    </xf>
    <xf numFmtId="0" fontId="3" fillId="0" borderId="2" xfId="0" applyFont="1" applyBorder="1" applyAlignment="1">
      <alignment wrapText="1"/>
    </xf>
    <xf numFmtId="0" fontId="2" fillId="0" borderId="0" xfId="0" applyFont="1" applyBorder="1" applyAlignment="1">
      <alignment wrapText="1"/>
    </xf>
    <xf numFmtId="0" fontId="6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3" fontId="0" fillId="0" borderId="0" xfId="0" applyNumberFormat="1"/>
    <xf numFmtId="0" fontId="1" fillId="0" borderId="0" xfId="31" applyAlignment="1"/>
    <xf numFmtId="0" fontId="1" fillId="0" borderId="0" xfId="31" applyAlignment="1">
      <alignment wrapText="1"/>
    </xf>
    <xf numFmtId="0" fontId="1" fillId="0" borderId="0" xfId="0" applyFont="1"/>
    <xf numFmtId="0" fontId="17" fillId="13" borderId="4" xfId="35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164" fontId="1" fillId="0" borderId="0" xfId="29" applyAlignment="1">
      <alignment vertical="center"/>
    </xf>
    <xf numFmtId="0" fontId="8" fillId="3" borderId="2" xfId="0" applyFont="1" applyFill="1" applyBorder="1" applyAlignment="1">
      <alignment horizontal="center"/>
    </xf>
    <xf numFmtId="4" fontId="7" fillId="3" borderId="2" xfId="0" applyNumberFormat="1" applyFont="1" applyFill="1" applyBorder="1" applyAlignment="1">
      <alignment horizontal="center"/>
    </xf>
    <xf numFmtId="0" fontId="8" fillId="2" borderId="2" xfId="0" applyFont="1" applyFill="1" applyBorder="1" applyAlignment="1">
      <alignment horizontal="center"/>
    </xf>
    <xf numFmtId="0" fontId="2" fillId="2" borderId="2" xfId="0" applyFont="1" applyFill="1" applyBorder="1" applyAlignment="1"/>
    <xf numFmtId="0" fontId="3" fillId="2" borderId="2" xfId="0" applyFont="1" applyFill="1" applyBorder="1" applyAlignment="1"/>
    <xf numFmtId="0" fontId="3" fillId="2" borderId="2" xfId="0" applyFont="1" applyFill="1" applyBorder="1" applyAlignment="1">
      <alignment horizontal="left"/>
    </xf>
    <xf numFmtId="0" fontId="14" fillId="2" borderId="2" xfId="0" applyFont="1" applyFill="1" applyBorder="1" applyAlignment="1">
      <alignment horizontal="left"/>
    </xf>
    <xf numFmtId="0" fontId="14" fillId="0" borderId="2" xfId="0" applyFont="1" applyFill="1" applyBorder="1" applyAlignment="1">
      <alignment horizontal="left"/>
    </xf>
    <xf numFmtId="0" fontId="2" fillId="5" borderId="2" xfId="0" applyFont="1" applyFill="1" applyBorder="1" applyAlignment="1"/>
    <xf numFmtId="0" fontId="6" fillId="0" borderId="2" xfId="0" applyFont="1" applyBorder="1" applyAlignment="1"/>
    <xf numFmtId="0" fontId="0" fillId="0" borderId="2" xfId="0" applyBorder="1" applyAlignment="1"/>
    <xf numFmtId="0" fontId="3" fillId="0" borderId="2" xfId="0" applyFont="1" applyFill="1" applyBorder="1" applyAlignment="1"/>
    <xf numFmtId="0" fontId="3" fillId="0" borderId="2" xfId="0" applyFont="1" applyFill="1" applyBorder="1" applyAlignment="1">
      <alignment horizontal="left"/>
    </xf>
    <xf numFmtId="0" fontId="2" fillId="4" borderId="2" xfId="0" applyFont="1" applyFill="1" applyBorder="1" applyAlignment="1"/>
    <xf numFmtId="0" fontId="2" fillId="3" borderId="2" xfId="0" applyFont="1" applyFill="1" applyBorder="1" applyAlignment="1"/>
    <xf numFmtId="0" fontId="1" fillId="0" borderId="2" xfId="0" applyFont="1" applyBorder="1" applyAlignment="1">
      <alignment horizontal="left" wrapText="1"/>
    </xf>
    <xf numFmtId="0" fontId="18" fillId="0" borderId="0" xfId="0" applyFont="1" applyAlignment="1"/>
    <xf numFmtId="0" fontId="20" fillId="13" borderId="3" xfId="36" applyFont="1" applyFill="1" applyBorder="1" applyAlignment="1">
      <alignment horizontal="center"/>
    </xf>
    <xf numFmtId="0" fontId="20" fillId="0" borderId="1" xfId="36" applyFont="1" applyFill="1" applyBorder="1" applyAlignment="1">
      <alignment wrapText="1"/>
    </xf>
    <xf numFmtId="0" fontId="20" fillId="0" borderId="1" xfId="36" applyFont="1" applyFill="1" applyBorder="1" applyAlignment="1">
      <alignment horizontal="right" wrapText="1"/>
    </xf>
    <xf numFmtId="0" fontId="0" fillId="45" borderId="0" xfId="0" applyFill="1"/>
    <xf numFmtId="164" fontId="1" fillId="45" borderId="0" xfId="29" applyFill="1"/>
    <xf numFmtId="4" fontId="0" fillId="0" borderId="0" xfId="0" applyNumberFormat="1" applyAlignment="1"/>
    <xf numFmtId="4" fontId="20" fillId="0" borderId="1" xfId="36" applyNumberFormat="1" applyFont="1" applyFill="1" applyBorder="1" applyAlignment="1">
      <alignment horizontal="right" wrapText="1"/>
    </xf>
  </cellXfs>
  <cellStyles count="50">
    <cellStyle name="20% - Colore 1" xfId="1" builtinId="30" customBuiltin="1"/>
    <cellStyle name="20% - Colore 2" xfId="2" builtinId="34" customBuiltin="1"/>
    <cellStyle name="20% - Colore 3" xfId="3" builtinId="38" customBuiltin="1"/>
    <cellStyle name="20% - Colore 4" xfId="4" builtinId="42" customBuiltin="1"/>
    <cellStyle name="20% - Colore 5" xfId="5" builtinId="46" customBuiltin="1"/>
    <cellStyle name="20% - Colore 6" xfId="6" builtinId="50" customBuiltin="1"/>
    <cellStyle name="40% - Colore 1" xfId="7" builtinId="31" customBuiltin="1"/>
    <cellStyle name="40% - Colore 2" xfId="8" builtinId="35" customBuiltin="1"/>
    <cellStyle name="40% - Colore 3" xfId="9" builtinId="39" customBuiltin="1"/>
    <cellStyle name="40% - Colore 4" xfId="10" builtinId="43" customBuiltin="1"/>
    <cellStyle name="40% - Colore 5" xfId="11" builtinId="47" customBuiltin="1"/>
    <cellStyle name="40% - Colore 6" xfId="12" builtinId="51" customBuiltin="1"/>
    <cellStyle name="60% - Colore 1" xfId="13" builtinId="32" customBuiltin="1"/>
    <cellStyle name="60% - Colore 2" xfId="14" builtinId="36" customBuiltin="1"/>
    <cellStyle name="60% - Colore 3" xfId="15" builtinId="40" customBuiltin="1"/>
    <cellStyle name="60% - Colore 4" xfId="16" builtinId="44" customBuiltin="1"/>
    <cellStyle name="60% - Colore 5" xfId="17" builtinId="48" customBuiltin="1"/>
    <cellStyle name="60% - Colore 6" xfId="18" builtinId="52" customBuiltin="1"/>
    <cellStyle name="Calcolo" xfId="19" builtinId="22" customBuiltin="1"/>
    <cellStyle name="Cella collegata" xfId="20" builtinId="24" customBuiltin="1"/>
    <cellStyle name="Cella da controllare" xfId="21" builtinId="23" customBuiltin="1"/>
    <cellStyle name="Colore 1" xfId="22" builtinId="29" customBuiltin="1"/>
    <cellStyle name="Colore 2" xfId="23" builtinId="33" customBuiltin="1"/>
    <cellStyle name="Colore 3" xfId="24" builtinId="37" customBuiltin="1"/>
    <cellStyle name="Colore 4" xfId="25" builtinId="41" customBuiltin="1"/>
    <cellStyle name="Colore 5" xfId="26" builtinId="45" customBuiltin="1"/>
    <cellStyle name="Colore 6" xfId="27" builtinId="49" customBuiltin="1"/>
    <cellStyle name="Input" xfId="28" builtinId="20" customBuiltin="1"/>
    <cellStyle name="Migliaia" xfId="29" builtinId="3"/>
    <cellStyle name="Neutrale" xfId="30" builtinId="28" customBuiltin="1"/>
    <cellStyle name="Normale" xfId="0" builtinId="0"/>
    <cellStyle name="Normale 2" xfId="31"/>
    <cellStyle name="Normale 3" xfId="32"/>
    <cellStyle name="Normale_Foglio1" xfId="33"/>
    <cellStyle name="Normale_Foglio3" xfId="34"/>
    <cellStyle name="Normale_SaldoAnno6" xfId="35"/>
    <cellStyle name="Normale_SaldoAnno6_2" xfId="36"/>
    <cellStyle name="Nota 2" xfId="37"/>
    <cellStyle name="Output" xfId="38" builtinId="21" customBuiltin="1"/>
    <cellStyle name="Percentuale" xfId="39" builtinId="5"/>
    <cellStyle name="Testo avviso" xfId="40" builtinId="11" customBuiltin="1"/>
    <cellStyle name="Testo descrittivo" xfId="41" builtinId="53" customBuiltin="1"/>
    <cellStyle name="Titolo" xfId="42" builtinId="15" customBuiltin="1"/>
    <cellStyle name="Titolo 1" xfId="43" builtinId="16" customBuiltin="1"/>
    <cellStyle name="Titolo 2" xfId="44" builtinId="17" customBuiltin="1"/>
    <cellStyle name="Titolo 3" xfId="45" builtinId="18" customBuiltin="1"/>
    <cellStyle name="Titolo 4" xfId="46" builtinId="19" customBuiltin="1"/>
    <cellStyle name="Totale" xfId="47" builtinId="25" customBuiltin="1"/>
    <cellStyle name="Valore non valido" xfId="48" builtinId="27" customBuiltin="1"/>
    <cellStyle name="Valore valido" xfId="49" builtinId="26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B8"/>
  <sheetViews>
    <sheetView workbookViewId="0">
      <selection activeCell="D9" sqref="D9"/>
    </sheetView>
  </sheetViews>
  <sheetFormatPr defaultRowHeight="12.75"/>
  <cols>
    <col min="1" max="1" width="27.7109375" bestFit="1" customWidth="1"/>
    <col min="2" max="2" width="51.7109375" bestFit="1" customWidth="1"/>
  </cols>
  <sheetData>
    <row r="2" spans="1:2">
      <c r="A2" t="s">
        <v>945</v>
      </c>
    </row>
    <row r="3" spans="1:2">
      <c r="A3" t="s">
        <v>946</v>
      </c>
      <c r="B3" t="s">
        <v>947</v>
      </c>
    </row>
    <row r="4" spans="1:2">
      <c r="B4" t="s">
        <v>1177</v>
      </c>
    </row>
    <row r="5" spans="1:2">
      <c r="B5" t="s">
        <v>1178</v>
      </c>
    </row>
    <row r="6" spans="1:2">
      <c r="A6" t="s">
        <v>948</v>
      </c>
      <c r="B6" t="s">
        <v>947</v>
      </c>
    </row>
    <row r="7" spans="1:2">
      <c r="B7" t="s">
        <v>1179</v>
      </c>
    </row>
    <row r="8" spans="1:2">
      <c r="B8" t="s">
        <v>1180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Foglio5">
    <pageSetUpPr fitToPage="1"/>
  </sheetPr>
  <dimension ref="A4:K473"/>
  <sheetViews>
    <sheetView topLeftCell="E1" zoomScaleNormal="100" workbookViewId="0">
      <selection activeCell="E2" sqref="E2"/>
    </sheetView>
  </sheetViews>
  <sheetFormatPr defaultRowHeight="12.75"/>
  <cols>
    <col min="1" max="1" width="9" hidden="1" customWidth="1"/>
    <col min="2" max="2" width="5" hidden="1" customWidth="1"/>
    <col min="3" max="3" width="9" hidden="1" customWidth="1"/>
    <col min="4" max="4" width="147.28515625" hidden="1" customWidth="1"/>
    <col min="5" max="5" width="73.28515625" style="4" customWidth="1"/>
    <col min="6" max="6" width="22.42578125" style="3" hidden="1" customWidth="1"/>
    <col min="7" max="9" width="23.140625" style="3" hidden="1" customWidth="1"/>
    <col min="10" max="11" width="23.140625" style="3" bestFit="1" customWidth="1"/>
  </cols>
  <sheetData>
    <row r="4" spans="1:11" ht="15">
      <c r="A4" s="43" t="s">
        <v>848</v>
      </c>
      <c r="B4" s="43" t="s">
        <v>841</v>
      </c>
      <c r="C4" s="43" t="s">
        <v>844</v>
      </c>
      <c r="D4" s="43"/>
      <c r="E4" s="174" t="s">
        <v>1331</v>
      </c>
    </row>
    <row r="5" spans="1:11">
      <c r="A5" s="43"/>
      <c r="B5" s="43"/>
      <c r="C5" s="43"/>
      <c r="D5" s="43"/>
    </row>
    <row r="6" spans="1:11">
      <c r="A6" s="43"/>
      <c r="B6" s="43"/>
      <c r="C6" s="43"/>
      <c r="D6" s="43"/>
      <c r="E6" s="140"/>
    </row>
    <row r="7" spans="1:11">
      <c r="A7" s="43"/>
      <c r="B7" s="43"/>
      <c r="C7" s="43"/>
      <c r="D7" s="43"/>
    </row>
    <row r="8" spans="1:11" s="4" customFormat="1" ht="18">
      <c r="E8" s="55" t="s">
        <v>674</v>
      </c>
      <c r="F8" s="56" t="s">
        <v>1758</v>
      </c>
      <c r="G8" s="56" t="s">
        <v>1245</v>
      </c>
      <c r="H8" s="56" t="s">
        <v>1387</v>
      </c>
      <c r="I8" s="56" t="s">
        <v>1592</v>
      </c>
      <c r="J8" s="56" t="s">
        <v>1671</v>
      </c>
      <c r="K8" s="56" t="s">
        <v>1716</v>
      </c>
    </row>
    <row r="9" spans="1:11" ht="15.75">
      <c r="E9" s="141"/>
      <c r="F9" s="35"/>
      <c r="G9" s="36"/>
      <c r="H9" s="36"/>
      <c r="I9" s="36"/>
      <c r="J9" s="36"/>
      <c r="K9" s="36"/>
    </row>
    <row r="10" spans="1:11" ht="15.75">
      <c r="E10" s="142" t="s">
        <v>221</v>
      </c>
      <c r="F10" s="37"/>
      <c r="G10" s="37"/>
      <c r="H10" s="37"/>
      <c r="I10" s="37"/>
      <c r="J10" s="37"/>
      <c r="K10" s="37"/>
    </row>
    <row r="11" spans="1:11" ht="15">
      <c r="E11" s="143"/>
      <c r="F11" s="37"/>
      <c r="G11" s="37"/>
      <c r="H11" s="37"/>
      <c r="I11" s="37"/>
      <c r="J11" s="37"/>
      <c r="K11" s="37"/>
    </row>
    <row r="12" spans="1:11" ht="12.75" customHeight="1">
      <c r="E12" s="32" t="s">
        <v>222</v>
      </c>
      <c r="F12" s="38"/>
      <c r="G12" s="36"/>
      <c r="H12" s="37"/>
      <c r="I12" s="37"/>
      <c r="J12" s="37"/>
      <c r="K12" s="37"/>
    </row>
    <row r="13" spans="1:11" ht="12.75" customHeight="1">
      <c r="E13" s="144" t="s">
        <v>223</v>
      </c>
      <c r="F13" s="38">
        <f t="shared" ref="F13:K13" si="0">+F14</f>
        <v>0</v>
      </c>
      <c r="G13" s="38">
        <f t="shared" si="0"/>
        <v>0</v>
      </c>
      <c r="H13" s="38">
        <f t="shared" si="0"/>
        <v>0</v>
      </c>
      <c r="I13" s="38">
        <f t="shared" si="0"/>
        <v>0</v>
      </c>
      <c r="J13" s="38">
        <f t="shared" si="0"/>
        <v>0</v>
      </c>
      <c r="K13" s="38">
        <f t="shared" si="0"/>
        <v>0</v>
      </c>
    </row>
    <row r="14" spans="1:11" ht="12.75" customHeight="1">
      <c r="C14">
        <f>RiepilogoGen!D2</f>
        <v>10010101</v>
      </c>
      <c r="D14" t="str">
        <f>RiepilogoGen!E2</f>
        <v>CREDITI PER INCREMENTI DEL FONDO DI DOTAZIONE</v>
      </c>
      <c r="E14" s="145" t="str">
        <f>C14&amp;" "&amp;D14</f>
        <v>10010101 CREDITI PER INCREMENTI DEL FONDO DI DOTAZIONE</v>
      </c>
      <c r="F14" s="57">
        <f>SUMIF(RiepilogoGen!$D$2:$D$1191,'Riep StPatrim'!C14,RiepilogoGen!$O$2:$O$1191)</f>
        <v>0</v>
      </c>
      <c r="G14" s="57">
        <f>SUMIF(RiepilogoGen!$D$2:$D$1191,'Riep StPatrim'!C14,RiepilogoGen!$R$2:$R$1191)</f>
        <v>0</v>
      </c>
      <c r="H14" s="58">
        <f>SUMIF(RiepilogoGen!$D$2:$D$1191,'Riep StPatrim'!C14,RiepilogoGen!$U$2:$U$1191)</f>
        <v>0</v>
      </c>
      <c r="I14" s="58">
        <f>SUMIF(RiepilogoGen!$D$2:$D$1191,'Riep StPatrim'!C14,RiepilogoGen!$X$2:$X$1191)</f>
        <v>0</v>
      </c>
      <c r="J14" s="58">
        <f>SUMIF(RiepilogoGen!$D$2:$D$1191,'Riep StPatrim'!C14,RiepilogoGen!$AA$2:$AA$1191)</f>
        <v>0</v>
      </c>
      <c r="K14" s="58">
        <f>SUMIF(RiepilogoGen!$D$2:$D$1191,'Riep StPatrim'!C14,RiepilogoGen!$AD$2:$AD$1191)</f>
        <v>0</v>
      </c>
    </row>
    <row r="15" spans="1:11" ht="12.75" customHeight="1">
      <c r="E15" s="144" t="s">
        <v>224</v>
      </c>
      <c r="F15" s="38">
        <f t="shared" ref="F15:K15" si="1">+F16</f>
        <v>0</v>
      </c>
      <c r="G15" s="38">
        <f t="shared" si="1"/>
        <v>0</v>
      </c>
      <c r="H15" s="38">
        <f t="shared" si="1"/>
        <v>0</v>
      </c>
      <c r="I15" s="38">
        <f t="shared" si="1"/>
        <v>0</v>
      </c>
      <c r="J15" s="38">
        <f t="shared" si="1"/>
        <v>0</v>
      </c>
      <c r="K15" s="38">
        <f t="shared" si="1"/>
        <v>798694.18</v>
      </c>
    </row>
    <row r="16" spans="1:11" ht="12.75" customHeight="1">
      <c r="C16">
        <f>RiepilogoGen!D3</f>
        <v>10020101</v>
      </c>
      <c r="D16" t="str">
        <f>RiepilogoGen!E3</f>
        <v>CREDITI PER CONTRIBUTI IN CONTO CAPITALE</v>
      </c>
      <c r="E16" s="145" t="str">
        <f>C16&amp;" "&amp;D16</f>
        <v>10020101 CREDITI PER CONTRIBUTI IN CONTO CAPITALE</v>
      </c>
      <c r="F16" s="57">
        <f>SUMIF(RiepilogoGen!$D$2:$D$1191,'Riep StPatrim'!C16,RiepilogoGen!$O$2:$O$1191)</f>
        <v>0</v>
      </c>
      <c r="G16" s="57">
        <f>SUMIF(RiepilogoGen!$D$2:$D$1191,'Riep StPatrim'!C16,RiepilogoGen!$R$2:$R$1191)</f>
        <v>0</v>
      </c>
      <c r="H16" s="58">
        <f>SUMIF(RiepilogoGen!$D$2:$D$1191,'Riep StPatrim'!C16,RiepilogoGen!$U$2:$U$1191)</f>
        <v>0</v>
      </c>
      <c r="I16" s="58">
        <f>SUMIF(RiepilogoGen!$D$2:$D$1191,'Riep StPatrim'!C16,RiepilogoGen!$X$2:$X$1191)</f>
        <v>0</v>
      </c>
      <c r="J16" s="58">
        <f>SUMIF(RiepilogoGen!$D$2:$D$1191,'Riep StPatrim'!C16,RiepilogoGen!$AA$2:$AA$1191)</f>
        <v>0</v>
      </c>
      <c r="K16" s="58">
        <f>SUMIF(RiepilogoGen!$D$2:$D$1191,'Riep StPatrim'!C16,RiepilogoGen!$AD$2:$AD$1191)</f>
        <v>798694.18</v>
      </c>
    </row>
    <row r="17" spans="3:11" ht="12.75" customHeight="1">
      <c r="E17" s="144" t="s">
        <v>225</v>
      </c>
      <c r="F17" s="38">
        <f t="shared" ref="F17:K17" si="2">+F18</f>
        <v>0</v>
      </c>
      <c r="G17" s="38">
        <f t="shared" si="2"/>
        <v>0</v>
      </c>
      <c r="H17" s="38">
        <f t="shared" si="2"/>
        <v>0</v>
      </c>
      <c r="I17" s="38">
        <f t="shared" si="2"/>
        <v>0</v>
      </c>
      <c r="J17" s="38">
        <f t="shared" si="2"/>
        <v>0</v>
      </c>
      <c r="K17" s="38">
        <f t="shared" si="2"/>
        <v>0</v>
      </c>
    </row>
    <row r="18" spans="3:11" ht="12.75" customHeight="1">
      <c r="C18">
        <f>RiepilogoGen!D4</f>
        <v>10030101</v>
      </c>
      <c r="D18" t="str">
        <f>RiepilogoGen!E4</f>
        <v>ALTRI CREDITI PER INCREMENTI DEL PATRIMONIO NETTO</v>
      </c>
      <c r="E18" s="145" t="str">
        <f>C18&amp;" "&amp;D18</f>
        <v>10030101 ALTRI CREDITI PER INCREMENTI DEL PATRIMONIO NETTO</v>
      </c>
      <c r="F18" s="57">
        <f>SUMIF(RiepilogoGen!$D$2:$D$1191,'Riep StPatrim'!C18,RiepilogoGen!$O$2:$O$1191)</f>
        <v>0</v>
      </c>
      <c r="G18" s="57">
        <f>SUMIF(RiepilogoGen!$D$2:$D$1191,'Riep StPatrim'!C18,RiepilogoGen!$R$2:$R$1191)</f>
        <v>0</v>
      </c>
      <c r="H18" s="58">
        <f>SUMIF(RiepilogoGen!$D$2:$D$1191,'Riep StPatrim'!C18,RiepilogoGen!$U$2:$U$1191)</f>
        <v>0</v>
      </c>
      <c r="I18" s="58">
        <f>SUMIF(RiepilogoGen!$D$2:$D$1191,'Riep StPatrim'!C18,RiepilogoGen!$X$2:$X$1191)</f>
        <v>0</v>
      </c>
      <c r="J18" s="58">
        <f>SUMIF(RiepilogoGen!$D$2:$D$1191,'Riep StPatrim'!C18,RiepilogoGen!$AA$2:$AA$1191)</f>
        <v>0</v>
      </c>
      <c r="K18" s="58">
        <f>SUMIF(RiepilogoGen!$D$2:$D$1191,'Riep StPatrim'!C18,RiepilogoGen!$AD$2:$AD$1191)</f>
        <v>0</v>
      </c>
    </row>
    <row r="19" spans="3:11" ht="18">
      <c r="E19" s="21" t="s">
        <v>226</v>
      </c>
      <c r="F19" s="39">
        <f t="shared" ref="F19:K19" si="3">+F17+F15+F13</f>
        <v>0</v>
      </c>
      <c r="G19" s="39">
        <f t="shared" si="3"/>
        <v>0</v>
      </c>
      <c r="H19" s="39">
        <f t="shared" si="3"/>
        <v>0</v>
      </c>
      <c r="I19" s="39">
        <f t="shared" si="3"/>
        <v>0</v>
      </c>
      <c r="J19" s="39">
        <f t="shared" si="3"/>
        <v>0</v>
      </c>
      <c r="K19" s="39">
        <f t="shared" si="3"/>
        <v>798694.18</v>
      </c>
    </row>
    <row r="20" spans="3:11">
      <c r="E20" s="32"/>
      <c r="F20" s="38"/>
      <c r="G20" s="38"/>
      <c r="H20" s="38"/>
      <c r="I20" s="38"/>
      <c r="J20" s="38"/>
      <c r="K20" s="38"/>
    </row>
    <row r="21" spans="3:11" ht="12.75" customHeight="1">
      <c r="E21" s="146" t="s">
        <v>227</v>
      </c>
      <c r="F21" s="38"/>
      <c r="G21" s="38"/>
      <c r="H21" s="38"/>
      <c r="I21" s="38"/>
      <c r="J21" s="38"/>
      <c r="K21" s="38"/>
    </row>
    <row r="22" spans="3:11" ht="12.75" customHeight="1">
      <c r="E22" s="32" t="s">
        <v>228</v>
      </c>
      <c r="F22" s="38"/>
      <c r="G22" s="38"/>
      <c r="H22" s="38"/>
      <c r="I22" s="38"/>
      <c r="J22" s="38"/>
      <c r="K22" s="38"/>
    </row>
    <row r="23" spans="3:11" ht="12.75" customHeight="1">
      <c r="E23" s="144" t="s">
        <v>229</v>
      </c>
      <c r="F23" s="38">
        <f t="shared" ref="F23:K23" si="4">+F24+F25</f>
        <v>0</v>
      </c>
      <c r="G23" s="38">
        <f t="shared" si="4"/>
        <v>87931.74</v>
      </c>
      <c r="H23" s="38">
        <f t="shared" si="4"/>
        <v>86674.98000000001</v>
      </c>
      <c r="I23" s="38">
        <f t="shared" si="4"/>
        <v>61993.760000000009</v>
      </c>
      <c r="J23" s="38">
        <f t="shared" si="4"/>
        <v>37312.540000000008</v>
      </c>
      <c r="K23" s="38">
        <f t="shared" si="4"/>
        <v>12631.320000000007</v>
      </c>
    </row>
    <row r="24" spans="3:11" ht="12.75" customHeight="1">
      <c r="C24">
        <f>RiepilogoGen!D5</f>
        <v>11010101</v>
      </c>
      <c r="D24" t="str">
        <f>RiepilogoGen!E5</f>
        <v>COSTI DI IMPIANTO E DI AMPLIAMENTO</v>
      </c>
      <c r="E24" s="145" t="str">
        <f>C24&amp;" "&amp;D24</f>
        <v>11010101 COSTI DI IMPIANTO E DI AMPLIAMENTO</v>
      </c>
      <c r="F24" s="57">
        <f>SUMIF(RiepilogoGen!$D$2:$D$1191,'Riep StPatrim'!C24,RiepilogoGen!$O$2:$O$1191)</f>
        <v>0</v>
      </c>
      <c r="G24" s="57">
        <f>SUMIF(RiepilogoGen!$D$2:$D$1191,'Riep StPatrim'!C24,RiepilogoGen!$R$2:$R$1191)</f>
        <v>100984.46</v>
      </c>
      <c r="H24" s="58">
        <f>SUMIF(RiepilogoGen!$D$2:$D$1191,'Riep StPatrim'!C24,RiepilogoGen!$U$2:$U$1191)</f>
        <v>123406.1</v>
      </c>
      <c r="I24" s="58">
        <f>SUMIF(RiepilogoGen!$D$2:$D$1191,'Riep StPatrim'!C24,RiepilogoGen!$X$2:$X$1191)</f>
        <v>123406.1</v>
      </c>
      <c r="J24" s="58">
        <f>SUMIF(RiepilogoGen!$D$2:$D$1191,'Riep StPatrim'!C24,RiepilogoGen!$AA$2:$AA$1191)</f>
        <v>123406.1</v>
      </c>
      <c r="K24" s="58">
        <f>SUMIF(RiepilogoGen!$D$2:$D$1191,'Riep StPatrim'!C24,RiepilogoGen!$AD$2:$AD$1191)</f>
        <v>123406.1</v>
      </c>
    </row>
    <row r="25" spans="3:11" ht="12.75" customHeight="1">
      <c r="C25">
        <f>RiepilogoGen!D6</f>
        <v>11010151</v>
      </c>
      <c r="D25" t="str">
        <f>RiepilogoGen!E6</f>
        <v>FONDO AMMORTAMENTO COSTI DI IMPIANTO E DI AMPLIAMENTO</v>
      </c>
      <c r="E25" s="145" t="str">
        <f>C25&amp;" "&amp;D25</f>
        <v>11010151 FONDO AMMORTAMENTO COSTI DI IMPIANTO E DI AMPLIAMENTO</v>
      </c>
      <c r="F25" s="57">
        <f>SUMIF(RiepilogoGen!$D$2:$D$1191,'Riep StPatrim'!C25,RiepilogoGen!$O$2:$O$1191)</f>
        <v>0</v>
      </c>
      <c r="G25" s="57">
        <f>SUMIF(RiepilogoGen!$D$2:$D$1191,'Riep StPatrim'!C25,RiepilogoGen!$R$2:$R$1191)</f>
        <v>-13052.72</v>
      </c>
      <c r="H25" s="58">
        <f>SUMIF(RiepilogoGen!$D$2:$D$1191,'Riep StPatrim'!C25,RiepilogoGen!$U$2:$U$1191)</f>
        <v>-36731.120000000003</v>
      </c>
      <c r="I25" s="58">
        <f>SUMIF(RiepilogoGen!$D$2:$D$1191,'Riep StPatrim'!C25,RiepilogoGen!$X$2:$X$1191)</f>
        <v>-61412.34</v>
      </c>
      <c r="J25" s="58">
        <f>SUMIF(RiepilogoGen!$D$2:$D$1191,'Riep StPatrim'!C25,RiepilogoGen!$AA$2:$AA$1191)</f>
        <v>-86093.56</v>
      </c>
      <c r="K25" s="58">
        <f>SUMIF(RiepilogoGen!$D$2:$D$1191,'Riep StPatrim'!C25,RiepilogoGen!$AD$2:$AD$1191)</f>
        <v>-110774.78</v>
      </c>
    </row>
    <row r="26" spans="3:11" ht="12.75" customHeight="1">
      <c r="E26" s="144" t="s">
        <v>230</v>
      </c>
      <c r="F26" s="38">
        <f t="shared" ref="F26:K26" si="5">SUM(F27:F30)</f>
        <v>0</v>
      </c>
      <c r="G26" s="38">
        <f t="shared" si="5"/>
        <v>0</v>
      </c>
      <c r="H26" s="38">
        <f t="shared" si="5"/>
        <v>0</v>
      </c>
      <c r="I26" s="38">
        <f t="shared" si="5"/>
        <v>0</v>
      </c>
      <c r="J26" s="38">
        <f t="shared" si="5"/>
        <v>0</v>
      </c>
      <c r="K26" s="38">
        <f t="shared" si="5"/>
        <v>0</v>
      </c>
    </row>
    <row r="27" spans="3:11" ht="12.75" customHeight="1">
      <c r="C27">
        <f>RiepilogoGen!D7</f>
        <v>11010201</v>
      </c>
      <c r="D27" t="str">
        <f>RiepilogoGen!E7</f>
        <v>COSTI DI RICERCA, DI SVILUPPO</v>
      </c>
      <c r="E27" s="145" t="str">
        <f>C27&amp;" "&amp;D27</f>
        <v>11010201 COSTI DI RICERCA, DI SVILUPPO</v>
      </c>
      <c r="F27" s="57">
        <f>SUMIF(RiepilogoGen!$D$2:$D$1191,'Riep StPatrim'!C27,RiepilogoGen!$O$2:$O$1191)</f>
        <v>0</v>
      </c>
      <c r="G27" s="57">
        <f>SUMIF(RiepilogoGen!$D$2:$D$1191,'Riep StPatrim'!C27,RiepilogoGen!$R$2:$R$1191)</f>
        <v>0</v>
      </c>
      <c r="H27" s="58">
        <f>SUMIF(RiepilogoGen!$D$2:$D$1191,'Riep StPatrim'!C27,RiepilogoGen!$U$2:$U$1191)</f>
        <v>0</v>
      </c>
      <c r="I27" s="58">
        <f>SUMIF(RiepilogoGen!$D$2:$D$1191,'Riep StPatrim'!C27,RiepilogoGen!$X$2:$X$1191)</f>
        <v>0</v>
      </c>
      <c r="J27" s="58">
        <f>SUMIF(RiepilogoGen!$D$2:$D$1191,'Riep StPatrim'!C27,RiepilogoGen!$AA$2:$AA$1191)</f>
        <v>0</v>
      </c>
      <c r="K27" s="58">
        <f>SUMIF(RiepilogoGen!$D$2:$D$1191,'Riep StPatrim'!C27,RiepilogoGen!$AD$2:$AD$1191)</f>
        <v>0</v>
      </c>
    </row>
    <row r="28" spans="3:11" ht="12.75" customHeight="1">
      <c r="C28">
        <f>RiepilogoGen!D8</f>
        <v>11010202</v>
      </c>
      <c r="D28" t="str">
        <f>RiepilogoGen!E8</f>
        <v>COSTI DI PUBBLICITÀ ISTITUZIONALE</v>
      </c>
      <c r="E28" s="145" t="str">
        <f>C28&amp;" "&amp;D28</f>
        <v>11010202 COSTI DI PUBBLICITÀ ISTITUZIONALE</v>
      </c>
      <c r="F28" s="57">
        <f>SUMIF(RiepilogoGen!$D$2:$D$1191,'Riep StPatrim'!C28,RiepilogoGen!$O$2:$O$1191)</f>
        <v>0</v>
      </c>
      <c r="G28" s="57">
        <f>SUMIF(RiepilogoGen!$D$2:$D$1191,'Riep StPatrim'!C28,RiepilogoGen!$R$2:$R$1191)</f>
        <v>6789.6</v>
      </c>
      <c r="H28" s="58">
        <f>SUMIF(RiepilogoGen!$D$2:$D$1191,'Riep StPatrim'!C28,RiepilogoGen!$U$2:$U$1191)</f>
        <v>6789.6</v>
      </c>
      <c r="I28" s="58">
        <f>SUMIF(RiepilogoGen!$D$2:$D$1191,'Riep StPatrim'!C28,RiepilogoGen!$X$2:$X$1191)</f>
        <v>0</v>
      </c>
      <c r="J28" s="58">
        <f>SUMIF(RiepilogoGen!$D$2:$D$1191,'Riep StPatrim'!C28,RiepilogoGen!$AA$2:$AA$1191)</f>
        <v>0</v>
      </c>
      <c r="K28" s="58">
        <f>SUMIF(RiepilogoGen!$D$2:$D$1191,'Riep StPatrim'!C28,RiepilogoGen!$AD$2:$AD$1191)</f>
        <v>0</v>
      </c>
    </row>
    <row r="29" spans="3:11" ht="12.75" customHeight="1">
      <c r="C29">
        <f>RiepilogoGen!D9</f>
        <v>11010251</v>
      </c>
      <c r="D29" t="str">
        <f>RiepilogoGen!E9</f>
        <v>FONDO AMMORTAMENTO COSTI DI RICERCA, DI SVILUPPO</v>
      </c>
      <c r="E29" s="145" t="str">
        <f>C29&amp;" "&amp;D29</f>
        <v>11010251 FONDO AMMORTAMENTO COSTI DI RICERCA, DI SVILUPPO</v>
      </c>
      <c r="F29" s="57">
        <f>SUMIF(RiepilogoGen!$D$2:$D$1191,'Riep StPatrim'!C29,RiepilogoGen!$O$2:$O$1191)</f>
        <v>0</v>
      </c>
      <c r="G29" s="57">
        <f>SUMIF(RiepilogoGen!$D$2:$D$1191,'Riep StPatrim'!C29,RiepilogoGen!$R$2:$R$1191)</f>
        <v>0</v>
      </c>
      <c r="H29" s="58">
        <f>SUMIF(RiepilogoGen!$D$2:$D$1191,'Riep StPatrim'!C29,RiepilogoGen!$U$2:$U$1191)</f>
        <v>0</v>
      </c>
      <c r="I29" s="58">
        <f>SUMIF(RiepilogoGen!$D$2:$D$1191,'Riep StPatrim'!C29,RiepilogoGen!$X$2:$X$1191)</f>
        <v>0</v>
      </c>
      <c r="J29" s="58">
        <f>SUMIF(RiepilogoGen!$D$2:$D$1191,'Riep StPatrim'!C29,RiepilogoGen!$AA$2:$AA$1191)</f>
        <v>0</v>
      </c>
      <c r="K29" s="58">
        <f>SUMIF(RiepilogoGen!$D$2:$D$1191,'Riep StPatrim'!C29,RiepilogoGen!$AD$2:$AD$1191)</f>
        <v>0</v>
      </c>
    </row>
    <row r="30" spans="3:11" ht="12.75" customHeight="1">
      <c r="C30">
        <f>RiepilogoGen!D10</f>
        <v>11010252</v>
      </c>
      <c r="D30" t="str">
        <f>RiepilogoGen!E10</f>
        <v>FONDO AMMORTAMENTO COSTI DI PUBBLICITÀ</v>
      </c>
      <c r="E30" s="145" t="str">
        <f>C30&amp;" "&amp;D30</f>
        <v>11010252 FONDO AMMORTAMENTO COSTI DI PUBBLICITÀ</v>
      </c>
      <c r="F30" s="57">
        <f>SUMIF(RiepilogoGen!$D$2:$D$1191,'Riep StPatrim'!C30,RiepilogoGen!$O$2:$O$1191)</f>
        <v>0</v>
      </c>
      <c r="G30" s="57">
        <f>SUMIF(RiepilogoGen!$D$2:$D$1191,'Riep StPatrim'!C30,RiepilogoGen!$R$2:$R$1191)</f>
        <v>-6789.6</v>
      </c>
      <c r="H30" s="58">
        <f>SUMIF(RiepilogoGen!$D$2:$D$1191,'Riep StPatrim'!C30,RiepilogoGen!$U$2:$U$1191)</f>
        <v>-6789.6</v>
      </c>
      <c r="I30" s="58">
        <f>SUMIF(RiepilogoGen!$D$2:$D$1191,'Riep StPatrim'!C30,RiepilogoGen!$X$2:$X$1191)</f>
        <v>0</v>
      </c>
      <c r="J30" s="58">
        <f>SUMIF(RiepilogoGen!$D$2:$D$1191,'Riep StPatrim'!C30,RiepilogoGen!$AA$2:$AA$1191)</f>
        <v>0</v>
      </c>
      <c r="K30" s="58">
        <f>SUMIF(RiepilogoGen!$D$2:$D$1191,'Riep StPatrim'!C30,RiepilogoGen!$AD$2:$AD$1191)</f>
        <v>0</v>
      </c>
    </row>
    <row r="31" spans="3:11" ht="12.75" customHeight="1">
      <c r="E31" s="144" t="s">
        <v>231</v>
      </c>
      <c r="F31" s="38">
        <f t="shared" ref="F31:K31" si="6">SUM(F32:F35)</f>
        <v>0</v>
      </c>
      <c r="G31" s="38">
        <f t="shared" si="6"/>
        <v>153968.27000000002</v>
      </c>
      <c r="H31" s="38">
        <f t="shared" si="6"/>
        <v>195776.2</v>
      </c>
      <c r="I31" s="38">
        <f t="shared" si="6"/>
        <v>173125.86</v>
      </c>
      <c r="J31" s="38">
        <f t="shared" si="6"/>
        <v>207552.37</v>
      </c>
      <c r="K31" s="38">
        <f t="shared" si="6"/>
        <v>165463.67999999993</v>
      </c>
    </row>
    <row r="32" spans="3:11" ht="12.75" customHeight="1">
      <c r="C32">
        <f>RiepilogoGen!D11</f>
        <v>11010301</v>
      </c>
      <c r="D32" t="str">
        <f>RiepilogoGen!E11</f>
        <v>SOFTWARE E ALTRI DIRITTI DI UTILIZZAZIONE DELLE OPERE D'INGEGNO</v>
      </c>
      <c r="E32" s="145" t="str">
        <f>C32&amp;" "&amp;D32</f>
        <v>11010301 SOFTWARE E ALTRI DIRITTI DI UTILIZZAZIONE DELLE OPERE D'INGEGNO</v>
      </c>
      <c r="F32" s="57">
        <f>SUMIF(RiepilogoGen!$D$2:$D$1191,'Riep StPatrim'!C32,RiepilogoGen!$O$2:$O$1191)</f>
        <v>0</v>
      </c>
      <c r="G32" s="57">
        <f>SUMIF(RiepilogoGen!$D$2:$D$1191,'Riep StPatrim'!C32,RiepilogoGen!$R$2:$R$1191)</f>
        <v>350437.80000000005</v>
      </c>
      <c r="H32" s="58">
        <f>SUMIF(RiepilogoGen!$D$2:$D$1191,'Riep StPatrim'!C32,RiepilogoGen!$U$2:$U$1191)</f>
        <v>524678.01</v>
      </c>
      <c r="I32" s="58">
        <f>SUMIF(RiepilogoGen!$D$2:$D$1191,'Riep StPatrim'!C32,RiepilogoGen!$X$2:$X$1191)</f>
        <v>570708.61</v>
      </c>
      <c r="J32" s="58">
        <f>SUMIF(RiepilogoGen!$D$2:$D$1191,'Riep StPatrim'!C32,RiepilogoGen!$AA$2:$AA$1191)</f>
        <v>684320.88</v>
      </c>
      <c r="K32" s="58">
        <f>SUMIF(RiepilogoGen!$D$2:$D$1191,'Riep StPatrim'!C32,RiepilogoGen!$AD$2:$AD$1191)</f>
        <v>722991.22</v>
      </c>
    </row>
    <row r="33" spans="3:11" ht="12.75" customHeight="1">
      <c r="C33">
        <f>RiepilogoGen!D12</f>
        <v>11010302</v>
      </c>
      <c r="D33" t="str">
        <f>RiepilogoGen!E12</f>
        <v>BREVETTI</v>
      </c>
      <c r="E33" s="145" t="str">
        <f>C33&amp;" "&amp;D33</f>
        <v>11010302 BREVETTI</v>
      </c>
      <c r="F33" s="57">
        <f>SUMIF(RiepilogoGen!$D$2:$D$1191,'Riep StPatrim'!C33,RiepilogoGen!$O$2:$O$1191)</f>
        <v>0</v>
      </c>
      <c r="G33" s="57">
        <f>SUMIF(RiepilogoGen!$D$2:$D$1191,'Riep StPatrim'!C33,RiepilogoGen!$R$2:$R$1191)</f>
        <v>0</v>
      </c>
      <c r="H33" s="58">
        <f>SUMIF(RiepilogoGen!$D$2:$D$1191,'Riep StPatrim'!C33,RiepilogoGen!$U$2:$U$1191)</f>
        <v>0</v>
      </c>
      <c r="I33" s="58">
        <f>SUMIF(RiepilogoGen!$D$2:$D$1191,'Riep StPatrim'!C33,RiepilogoGen!$X$2:$X$1191)</f>
        <v>0</v>
      </c>
      <c r="J33" s="58">
        <f>SUMIF(RiepilogoGen!$D$2:$D$1191,'Riep StPatrim'!C33,RiepilogoGen!$AA$2:$AA$1191)</f>
        <v>0</v>
      </c>
      <c r="K33" s="58">
        <f>SUMIF(RiepilogoGen!$D$2:$D$1191,'Riep StPatrim'!C33,RiepilogoGen!$AD$2:$AD$1191)</f>
        <v>0</v>
      </c>
    </row>
    <row r="34" spans="3:11" ht="12.75" customHeight="1">
      <c r="C34">
        <f>RiepilogoGen!D13</f>
        <v>11010351</v>
      </c>
      <c r="D34" t="str">
        <f>RiepilogoGen!E13</f>
        <v>FONDO AMMORTAMENTO SOFTWARE E ALTRI DIRITTI DI UTILIZZAZIONE DELLE OPERE D'INGEGNO</v>
      </c>
      <c r="E34" s="145" t="str">
        <f>C34&amp;" "&amp;D34</f>
        <v>11010351 FONDO AMMORTAMENTO SOFTWARE E ALTRI DIRITTI DI UTILIZZAZIONE DELLE OPERE D'INGEGNO</v>
      </c>
      <c r="F34" s="57">
        <f>SUMIF(RiepilogoGen!$D$2:$D$1191,'Riep StPatrim'!C34,RiepilogoGen!$O$2:$O$1191)</f>
        <v>0</v>
      </c>
      <c r="G34" s="57">
        <f>SUMIF(RiepilogoGen!$D$2:$D$1191,'Riep StPatrim'!C34,RiepilogoGen!$R$2:$R$1191)</f>
        <v>-196469.53000000003</v>
      </c>
      <c r="H34" s="58">
        <f>SUMIF(RiepilogoGen!$D$2:$D$1191,'Riep StPatrim'!C34,RiepilogoGen!$U$2:$U$1191)</f>
        <v>-328901.81</v>
      </c>
      <c r="I34" s="58">
        <f>SUMIF(RiepilogoGen!$D$2:$D$1191,'Riep StPatrim'!C34,RiepilogoGen!$X$2:$X$1191)</f>
        <v>-397582.75</v>
      </c>
      <c r="J34" s="58">
        <f>SUMIF(RiepilogoGen!$D$2:$D$1191,'Riep StPatrim'!C34,RiepilogoGen!$AA$2:$AA$1191)</f>
        <v>-476768.51</v>
      </c>
      <c r="K34" s="58">
        <f>SUMIF(RiepilogoGen!$D$2:$D$1191,'Riep StPatrim'!C34,RiepilogoGen!$AD$2:$AD$1191)</f>
        <v>-557527.54</v>
      </c>
    </row>
    <row r="35" spans="3:11" ht="12.75" customHeight="1">
      <c r="C35">
        <f>RiepilogoGen!D14</f>
        <v>11010352</v>
      </c>
      <c r="D35" t="str">
        <f>RiepilogoGen!E14</f>
        <v>FONDO AMMORTAMENTO BREVETTI</v>
      </c>
      <c r="E35" s="145" t="str">
        <f>C35&amp;" "&amp;D35</f>
        <v>11010352 FONDO AMMORTAMENTO BREVETTI</v>
      </c>
      <c r="F35" s="57">
        <f>SUMIF(RiepilogoGen!$D$2:$D$1191,'Riep StPatrim'!C35,RiepilogoGen!$O$2:$O$1191)</f>
        <v>0</v>
      </c>
      <c r="G35" s="57">
        <f>SUMIF(RiepilogoGen!$D$2:$D$1191,'Riep StPatrim'!C35,RiepilogoGen!$R$2:$R$1191)</f>
        <v>0</v>
      </c>
      <c r="H35" s="58">
        <f>SUMIF(RiepilogoGen!$D$2:$D$1191,'Riep StPatrim'!C35,RiepilogoGen!$U$2:$U$1191)</f>
        <v>0</v>
      </c>
      <c r="I35" s="58">
        <f>SUMIF(RiepilogoGen!$D$2:$D$1191,'Riep StPatrim'!C35,RiepilogoGen!$X$2:$X$1191)</f>
        <v>0</v>
      </c>
      <c r="J35" s="58">
        <f>SUMIF(RiepilogoGen!$D$2:$D$1191,'Riep StPatrim'!C35,RiepilogoGen!$AA$2:$AA$1191)</f>
        <v>0</v>
      </c>
      <c r="K35" s="58">
        <f>SUMIF(RiepilogoGen!$D$2:$D$1191,'Riep StPatrim'!C35,RiepilogoGen!$AD$2:$AD$1191)</f>
        <v>0</v>
      </c>
    </row>
    <row r="36" spans="3:11" ht="12.75" customHeight="1">
      <c r="E36" s="144" t="s">
        <v>232</v>
      </c>
      <c r="F36" s="38">
        <f t="shared" ref="F36:K36" si="7">+F37+F38</f>
        <v>0</v>
      </c>
      <c r="G36" s="38">
        <f t="shared" si="7"/>
        <v>0</v>
      </c>
      <c r="H36" s="38">
        <f t="shared" si="7"/>
        <v>0</v>
      </c>
      <c r="I36" s="38">
        <f t="shared" si="7"/>
        <v>0</v>
      </c>
      <c r="J36" s="38">
        <f t="shared" si="7"/>
        <v>0</v>
      </c>
      <c r="K36" s="38">
        <f t="shared" si="7"/>
        <v>0</v>
      </c>
    </row>
    <row r="37" spans="3:11" ht="12.75" customHeight="1">
      <c r="C37">
        <f>RiepilogoGen!D15</f>
        <v>11010401</v>
      </c>
      <c r="D37" t="str">
        <f>RiepilogoGen!E15</f>
        <v>CONCESSIONI, LICENZE, MARCHI E DIRITTI SIMILI</v>
      </c>
      <c r="E37" s="145" t="str">
        <f>C37&amp;" "&amp;D37</f>
        <v>11010401 CONCESSIONI, LICENZE, MARCHI E DIRITTI SIMILI</v>
      </c>
      <c r="F37" s="57">
        <f>SUMIF(RiepilogoGen!$D$2:$D$1191,'Riep StPatrim'!C37,RiepilogoGen!$O$2:$O$1191)</f>
        <v>0</v>
      </c>
      <c r="G37" s="57">
        <f>SUMIF(RiepilogoGen!$D$2:$D$1191,'Riep StPatrim'!C37,RiepilogoGen!$R$2:$R$1191)</f>
        <v>0</v>
      </c>
      <c r="H37" s="58">
        <f>SUMIF(RiepilogoGen!$D$2:$D$1191,'Riep StPatrim'!C37,RiepilogoGen!$U$2:$U$1191)</f>
        <v>0</v>
      </c>
      <c r="I37" s="58">
        <f>SUMIF(RiepilogoGen!$D$2:$D$1191,'Riep StPatrim'!C37,RiepilogoGen!$X$2:$X$1191)</f>
        <v>0</v>
      </c>
      <c r="J37" s="58">
        <f>SUMIF(RiepilogoGen!$D$2:$D$1191,'Riep StPatrim'!C37,RiepilogoGen!$AA$2:$AA$1191)</f>
        <v>0</v>
      </c>
      <c r="K37" s="58">
        <f>SUMIF(RiepilogoGen!$D$2:$D$1191,'Riep StPatrim'!C37,RiepilogoGen!$AD$2:$AD$1191)</f>
        <v>0</v>
      </c>
    </row>
    <row r="38" spans="3:11" ht="12.75" customHeight="1">
      <c r="C38">
        <f>RiepilogoGen!D16</f>
        <v>11010451</v>
      </c>
      <c r="D38" t="str">
        <f>RiepilogoGen!E16</f>
        <v>FONDO AMMORTAMENTO CONCESSIONI, LICENZE, MARCHI E DIRITTI SIMILI</v>
      </c>
      <c r="E38" s="145" t="str">
        <f>C38&amp;" "&amp;D38</f>
        <v>11010451 FONDO AMMORTAMENTO CONCESSIONI, LICENZE, MARCHI E DIRITTI SIMILI</v>
      </c>
      <c r="F38" s="57">
        <f>SUMIF(RiepilogoGen!$D$2:$D$1191,'Riep StPatrim'!C38,RiepilogoGen!$O$2:$O$1191)</f>
        <v>0</v>
      </c>
      <c r="G38" s="57">
        <f>SUMIF(RiepilogoGen!$D$2:$D$1191,'Riep StPatrim'!C38,RiepilogoGen!$R$2:$R$1191)</f>
        <v>0</v>
      </c>
      <c r="H38" s="58">
        <f>SUMIF(RiepilogoGen!$D$2:$D$1191,'Riep StPatrim'!C38,RiepilogoGen!$U$2:$U$1191)</f>
        <v>0</v>
      </c>
      <c r="I38" s="58">
        <f>SUMIF(RiepilogoGen!$D$2:$D$1191,'Riep StPatrim'!C38,RiepilogoGen!$X$2:$X$1191)</f>
        <v>0</v>
      </c>
      <c r="J38" s="58">
        <f>SUMIF(RiepilogoGen!$D$2:$D$1191,'Riep StPatrim'!C38,RiepilogoGen!$AA$2:$AA$1191)</f>
        <v>0</v>
      </c>
      <c r="K38" s="58">
        <f>SUMIF(RiepilogoGen!$D$2:$D$1191,'Riep StPatrim'!C38,RiepilogoGen!$AD$2:$AD$1191)</f>
        <v>0</v>
      </c>
    </row>
    <row r="39" spans="3:11" ht="12.75" customHeight="1">
      <c r="E39" s="144" t="s">
        <v>233</v>
      </c>
      <c r="F39" s="38">
        <f t="shared" ref="F39:K39" si="8">SUM(F40:F45)</f>
        <v>0</v>
      </c>
      <c r="G39" s="38">
        <f t="shared" si="8"/>
        <v>3579.7499999999909</v>
      </c>
      <c r="H39" s="38">
        <f t="shared" si="8"/>
        <v>4540.75</v>
      </c>
      <c r="I39" s="38">
        <f t="shared" si="8"/>
        <v>2863.4300000000003</v>
      </c>
      <c r="J39" s="38">
        <f t="shared" si="8"/>
        <v>1221.5100000000002</v>
      </c>
      <c r="K39" s="38">
        <f t="shared" si="8"/>
        <v>0</v>
      </c>
    </row>
    <row r="40" spans="3:11" ht="12.75" customHeight="1">
      <c r="C40">
        <f>RiepilogoGen!D17</f>
        <v>11010501</v>
      </c>
      <c r="D40" t="str">
        <f>RiepilogoGen!E17</f>
        <v>MIGLIORIE SU STRUTTURA MARGHERITA</v>
      </c>
      <c r="E40" s="145" t="str">
        <f t="shared" ref="E40:E45" si="9">C40&amp;" "&amp;D40</f>
        <v>11010501 MIGLIORIE SU STRUTTURA MARGHERITA</v>
      </c>
      <c r="F40" s="57">
        <f>SUMIF(RiepilogoGen!$D$2:$D$1191,'Riep StPatrim'!C40,RiepilogoGen!$O$2:$O$1191)</f>
        <v>0</v>
      </c>
      <c r="G40" s="57">
        <f>SUMIF(RiepilogoGen!$D$2:$D$1191,'Riep StPatrim'!C40,RiepilogoGen!$R$2:$R$1191)</f>
        <v>1041.8999999999651</v>
      </c>
      <c r="H40" s="58">
        <f>SUMIF(RiepilogoGen!$D$2:$D$1191,'Riep StPatrim'!C40,RiepilogoGen!$U$2:$U$1191)</f>
        <v>1041.9000000000001</v>
      </c>
      <c r="I40" s="58">
        <f>SUMIF(RiepilogoGen!$D$2:$D$1191,'Riep StPatrim'!C40,RiepilogoGen!$X$2:$X$1191)</f>
        <v>1041.9000000000001</v>
      </c>
      <c r="J40" s="58">
        <f>SUMIF(RiepilogoGen!$D$2:$D$1191,'Riep StPatrim'!C40,RiepilogoGen!$AA$2:$AA$1191)</f>
        <v>1041.9000000000001</v>
      </c>
      <c r="K40" s="58">
        <f>SUMIF(RiepilogoGen!$D$2:$D$1191,'Riep StPatrim'!C40,RiepilogoGen!$AD$2:$AD$1191)</f>
        <v>1041.9000000000001</v>
      </c>
    </row>
    <row r="41" spans="3:11" ht="12.75" customHeight="1">
      <c r="C41">
        <f>RiepilogoGen!D18</f>
        <v>11010502</v>
      </c>
      <c r="D41" t="str">
        <f>RiepilogoGen!E18</f>
        <v>MIGLIORIE SU STRUTTURA MADRE TERESA</v>
      </c>
      <c r="E41" s="145" t="str">
        <f t="shared" si="9"/>
        <v>11010502 MIGLIORIE SU STRUTTURA MADRE TERESA</v>
      </c>
      <c r="F41" s="57">
        <f>SUMIF(RiepilogoGen!$D$2:$D$1191,'Riep StPatrim'!C41,RiepilogoGen!$O$2:$O$1191)</f>
        <v>0</v>
      </c>
      <c r="G41" s="57">
        <f>SUMIF(RiepilogoGen!$D$2:$D$1191,'Riep StPatrim'!C41,RiepilogoGen!$R$2:$R$1191)</f>
        <v>0</v>
      </c>
      <c r="H41" s="58">
        <f>SUMIF(RiepilogoGen!$D$2:$D$1191,'Riep StPatrim'!C41,RiepilogoGen!$U$2:$U$1191)</f>
        <v>0</v>
      </c>
      <c r="I41" s="58">
        <f>SUMIF(RiepilogoGen!$D$2:$D$1191,'Riep StPatrim'!C41,RiepilogoGen!$X$2:$X$1191)</f>
        <v>0</v>
      </c>
      <c r="J41" s="58">
        <f>SUMIF(RiepilogoGen!$D$2:$D$1191,'Riep StPatrim'!C41,RiepilogoGen!$AA$2:$AA$1191)</f>
        <v>0</v>
      </c>
      <c r="K41" s="58">
        <f>SUMIF(RiepilogoGen!$D$2:$D$1191,'Riep StPatrim'!C41,RiepilogoGen!$AD$2:$AD$1191)</f>
        <v>0</v>
      </c>
    </row>
    <row r="42" spans="3:11" ht="12.75" customHeight="1">
      <c r="C42">
        <f>RiepilogoGen!D19</f>
        <v>11010503</v>
      </c>
      <c r="D42" t="str">
        <f>RiepilogoGen!E19</f>
        <v>MIGLIORIE SU BENI DI TERZI</v>
      </c>
      <c r="E42" s="145" t="str">
        <f t="shared" si="9"/>
        <v>11010503 MIGLIORIE SU BENI DI TERZI</v>
      </c>
      <c r="F42" s="57">
        <f>SUMIF(RiepilogoGen!$D$2:$D$1191,'Riep StPatrim'!C42,RiepilogoGen!$O$2:$O$1191)</f>
        <v>0</v>
      </c>
      <c r="G42" s="57">
        <f>SUMIF(RiepilogoGen!$D$2:$D$1191,'Riep StPatrim'!C42,RiepilogoGen!$R$2:$R$1191)</f>
        <v>5145.0600000000004</v>
      </c>
      <c r="H42" s="58">
        <f>SUMIF(RiepilogoGen!$D$2:$D$1191,'Riep StPatrim'!C42,RiepilogoGen!$U$2:$U$1191)</f>
        <v>7344.68</v>
      </c>
      <c r="I42" s="58">
        <f>SUMIF(RiepilogoGen!$D$2:$D$1191,'Riep StPatrim'!C42,RiepilogoGen!$X$2:$X$1191)</f>
        <v>7344.68</v>
      </c>
      <c r="J42" s="58">
        <f>SUMIF(RiepilogoGen!$D$2:$D$1191,'Riep StPatrim'!C42,RiepilogoGen!$AA$2:$AA$1191)</f>
        <v>7344.68</v>
      </c>
      <c r="K42" s="58">
        <f>SUMIF(RiepilogoGen!$D$2:$D$1191,'Riep StPatrim'!C42,RiepilogoGen!$AD$2:$AD$1191)</f>
        <v>7344.68</v>
      </c>
    </row>
    <row r="43" spans="3:11" ht="12.75" customHeight="1">
      <c r="C43">
        <f>RiepilogoGen!D20</f>
        <v>11010551</v>
      </c>
      <c r="D43" t="str">
        <f>RiepilogoGen!E20</f>
        <v>FONDO AMMORTAMENTO MIGLIORIE SU STRUTTURA MARGHERITA</v>
      </c>
      <c r="E43" s="145" t="str">
        <f t="shared" si="9"/>
        <v>11010551 FONDO AMMORTAMENTO MIGLIORIE SU STRUTTURA MARGHERITA</v>
      </c>
      <c r="F43" s="57">
        <f>SUMIF(RiepilogoGen!$D$2:$D$1191,'Riep StPatrim'!C43,RiepilogoGen!$O$2:$O$1191)</f>
        <v>0</v>
      </c>
      <c r="G43" s="57">
        <f>SUMIF(RiepilogoGen!$D$2:$D$1191,'Riep StPatrim'!C43,RiepilogoGen!$R$2:$R$1191)</f>
        <v>-452.15999999997439</v>
      </c>
      <c r="H43" s="58">
        <f>SUMIF(RiepilogoGen!$D$2:$D$1191,'Riep StPatrim'!C43,RiepilogoGen!$U$2:$U$1191)</f>
        <v>-660.54</v>
      </c>
      <c r="I43" s="58">
        <f>SUMIF(RiepilogoGen!$D$2:$D$1191,'Riep StPatrim'!C43,RiepilogoGen!$X$2:$X$1191)</f>
        <v>-868.92</v>
      </c>
      <c r="J43" s="58">
        <f>SUMIF(RiepilogoGen!$D$2:$D$1191,'Riep StPatrim'!C43,RiepilogoGen!$AA$2:$AA$1191)</f>
        <v>-1041.9000000000001</v>
      </c>
      <c r="K43" s="58">
        <f>SUMIF(RiepilogoGen!$D$2:$D$1191,'Riep StPatrim'!C43,RiepilogoGen!$AD$2:$AD$1191)</f>
        <v>-1041.9000000000001</v>
      </c>
    </row>
    <row r="44" spans="3:11" ht="12.75" customHeight="1">
      <c r="C44">
        <f>RiepilogoGen!D21</f>
        <v>11010552</v>
      </c>
      <c r="D44" t="str">
        <f>RiepilogoGen!E21</f>
        <v>FONDO AMMORTAMENTO MIGLIORIE SU STRUTTURA MADRE TERESA</v>
      </c>
      <c r="E44" s="145" t="str">
        <f t="shared" si="9"/>
        <v>11010552 FONDO AMMORTAMENTO MIGLIORIE SU STRUTTURA MADRE TERESA</v>
      </c>
      <c r="F44" s="57">
        <f>SUMIF(RiepilogoGen!$D$2:$D$1191,'Riep StPatrim'!C44,RiepilogoGen!$O$2:$O$1191)</f>
        <v>0</v>
      </c>
      <c r="G44" s="57">
        <f>SUMIF(RiepilogoGen!$D$2:$D$1191,'Riep StPatrim'!C44,RiepilogoGen!$R$2:$R$1191)</f>
        <v>0</v>
      </c>
      <c r="H44" s="58">
        <f>SUMIF(RiepilogoGen!$D$2:$D$1191,'Riep StPatrim'!C44,RiepilogoGen!$U$2:$U$1191)</f>
        <v>0</v>
      </c>
      <c r="I44" s="58">
        <f>SUMIF(RiepilogoGen!$D$2:$D$1191,'Riep StPatrim'!C44,RiepilogoGen!$X$2:$X$1191)</f>
        <v>0</v>
      </c>
      <c r="J44" s="58">
        <f>SUMIF(RiepilogoGen!$D$2:$D$1191,'Riep StPatrim'!C44,RiepilogoGen!$AA$2:$AA$1191)</f>
        <v>0</v>
      </c>
      <c r="K44" s="58">
        <f>SUMIF(RiepilogoGen!$D$2:$D$1191,'Riep StPatrim'!C44,RiepilogoGen!$AD$2:$AD$1191)</f>
        <v>0</v>
      </c>
    </row>
    <row r="45" spans="3:11" ht="12.75" customHeight="1">
      <c r="C45">
        <f>RiepilogoGen!D22</f>
        <v>11010553</v>
      </c>
      <c r="D45" t="str">
        <f>RiepilogoGen!E22</f>
        <v>FONDO AMMORTAMENTO MIGLIORIE SU BENI DI TERZI</v>
      </c>
      <c r="E45" s="145" t="str">
        <f t="shared" si="9"/>
        <v>11010553 FONDO AMMORTAMENTO MIGLIORIE SU BENI DI TERZI</v>
      </c>
      <c r="F45" s="57">
        <f>SUMIF(RiepilogoGen!$D$2:$D$1191,'Riep StPatrim'!C45,RiepilogoGen!$O$2:$O$1191)</f>
        <v>0</v>
      </c>
      <c r="G45" s="57">
        <f>SUMIF(RiepilogoGen!$D$2:$D$1191,'Riep StPatrim'!C45,RiepilogoGen!$R$2:$R$1191)</f>
        <v>-2155.0500000000002</v>
      </c>
      <c r="H45" s="58">
        <f>SUMIF(RiepilogoGen!$D$2:$D$1191,'Riep StPatrim'!C45,RiepilogoGen!$U$2:$U$1191)</f>
        <v>-3185.29</v>
      </c>
      <c r="I45" s="58">
        <f>SUMIF(RiepilogoGen!$D$2:$D$1191,'Riep StPatrim'!C45,RiepilogoGen!$X$2:$X$1191)</f>
        <v>-4654.2299999999996</v>
      </c>
      <c r="J45" s="58">
        <f>SUMIF(RiepilogoGen!$D$2:$D$1191,'Riep StPatrim'!C45,RiepilogoGen!$AA$2:$AA$1191)</f>
        <v>-6123.17</v>
      </c>
      <c r="K45" s="58">
        <f>SUMIF(RiepilogoGen!$D$2:$D$1191,'Riep StPatrim'!C45,RiepilogoGen!$AD$2:$AD$1191)</f>
        <v>-7344.68</v>
      </c>
    </row>
    <row r="46" spans="3:11" ht="12.75" customHeight="1">
      <c r="E46" s="144" t="s">
        <v>234</v>
      </c>
      <c r="F46" s="38">
        <f t="shared" ref="F46:K46" si="10">+F47</f>
        <v>14781.02</v>
      </c>
      <c r="G46" s="38">
        <f t="shared" si="10"/>
        <v>73536.890000000014</v>
      </c>
      <c r="H46" s="38">
        <f t="shared" si="10"/>
        <v>4880</v>
      </c>
      <c r="I46" s="38">
        <f t="shared" si="10"/>
        <v>0</v>
      </c>
      <c r="J46" s="38">
        <f t="shared" si="10"/>
        <v>1080.9199999999983</v>
      </c>
      <c r="K46" s="38">
        <f t="shared" si="10"/>
        <v>0</v>
      </c>
    </row>
    <row r="47" spans="3:11" ht="12.75" customHeight="1">
      <c r="C47">
        <f>RiepilogoGen!D23</f>
        <v>11010601</v>
      </c>
      <c r="D47" t="str">
        <f>RiepilogoGen!E23</f>
        <v>IMMOBILIZZAZIONI IMMATERIALI IN CORSO ED ACCONTI</v>
      </c>
      <c r="E47" s="145" t="str">
        <f>C47&amp;" "&amp;D47</f>
        <v>11010601 IMMOBILIZZAZIONI IMMATERIALI IN CORSO ED ACCONTI</v>
      </c>
      <c r="F47" s="57">
        <f>SUMIF(RiepilogoGen!$D$2:$D$1191,'Riep StPatrim'!C47,RiepilogoGen!$O$2:$O$1191)</f>
        <v>14781.02</v>
      </c>
      <c r="G47" s="57">
        <f>SUMIF(RiepilogoGen!$D$2:$D$1191,'Riep StPatrim'!C47,RiepilogoGen!$R$2:$R$1191)</f>
        <v>73536.890000000014</v>
      </c>
      <c r="H47" s="58">
        <f>SUMIF(RiepilogoGen!$D$2:$D$1191,'Riep StPatrim'!C47,RiepilogoGen!$U$2:$U$1191)</f>
        <v>4880</v>
      </c>
      <c r="I47" s="58">
        <f>SUMIF(RiepilogoGen!$D$2:$D$1191,'Riep StPatrim'!C47,RiepilogoGen!$X$2:$X$1191)</f>
        <v>0</v>
      </c>
      <c r="J47" s="58">
        <f>SUMIF(RiepilogoGen!$D$2:$D$1191,'Riep StPatrim'!C47,RiepilogoGen!$AA$2:$AA$1191)</f>
        <v>1080.9199999999983</v>
      </c>
      <c r="K47" s="58">
        <f>SUMIF(RiepilogoGen!$D$2:$D$1191,'Riep StPatrim'!C47,RiepilogoGen!$AD$2:$AD$1191)</f>
        <v>0</v>
      </c>
    </row>
    <row r="48" spans="3:11" ht="12.75" customHeight="1">
      <c r="E48" s="144" t="s">
        <v>235</v>
      </c>
      <c r="F48" s="38">
        <f t="shared" ref="F48:K48" si="11">SUM(F49:F56)</f>
        <v>0</v>
      </c>
      <c r="G48" s="38">
        <f t="shared" si="11"/>
        <v>167795.68999999997</v>
      </c>
      <c r="H48" s="38">
        <f t="shared" si="11"/>
        <v>118201.07999999994</v>
      </c>
      <c r="I48" s="38">
        <f t="shared" si="11"/>
        <v>75177.729999999894</v>
      </c>
      <c r="J48" s="38">
        <f t="shared" si="11"/>
        <v>43238.52999999997</v>
      </c>
      <c r="K48" s="38">
        <f t="shared" si="11"/>
        <v>31389.160000000033</v>
      </c>
    </row>
    <row r="49" spans="3:11" ht="12.75" customHeight="1">
      <c r="C49">
        <f>RiepilogoGen!D24</f>
        <v>11010701</v>
      </c>
      <c r="D49" t="str">
        <f>RiepilogoGen!E24</f>
        <v>COSTO PUBBLICAZIONI BANDI PLURIENNALI</v>
      </c>
      <c r="E49" s="145" t="str">
        <f t="shared" ref="E49:E56" si="12">C49&amp;" "&amp;D49</f>
        <v>11010701 COSTO PUBBLICAZIONI BANDI PLURIENNALI</v>
      </c>
      <c r="F49" s="57">
        <f>SUMIF(RiepilogoGen!$D$2:$D$1191,'Riep StPatrim'!C49,RiepilogoGen!$O$2:$O$1191)</f>
        <v>0</v>
      </c>
      <c r="G49" s="57">
        <f>SUMIF(RiepilogoGen!$D$2:$D$1191,'Riep StPatrim'!C49,RiepilogoGen!$R$2:$R$1191)</f>
        <v>23740.309999999998</v>
      </c>
      <c r="H49" s="58">
        <f>SUMIF(RiepilogoGen!$D$2:$D$1191,'Riep StPatrim'!C49,RiepilogoGen!$U$2:$U$1191)</f>
        <v>23790.29</v>
      </c>
      <c r="I49" s="58">
        <f>SUMIF(RiepilogoGen!$D$2:$D$1191,'Riep StPatrim'!C49,RiepilogoGen!$X$2:$X$1191)</f>
        <v>23790.29</v>
      </c>
      <c r="J49" s="58">
        <f>SUMIF(RiepilogoGen!$D$2:$D$1191,'Riep StPatrim'!C49,RiepilogoGen!$AA$2:$AA$1191)</f>
        <v>23790.29</v>
      </c>
      <c r="K49" s="58">
        <f>SUMIF(RiepilogoGen!$D$2:$D$1191,'Riep StPatrim'!C49,RiepilogoGen!$AD$2:$AD$1191)</f>
        <v>23790.29</v>
      </c>
    </row>
    <row r="50" spans="3:11" ht="12.75" customHeight="1">
      <c r="C50">
        <f>RiepilogoGen!D25</f>
        <v>11010702</v>
      </c>
      <c r="D50" t="str">
        <f>RiepilogoGen!E25</f>
        <v>FORMAZIONE E CONSULENZE PLURIENNALI</v>
      </c>
      <c r="E50" s="145" t="str">
        <f t="shared" si="12"/>
        <v>11010702 FORMAZIONE E CONSULENZE PLURIENNALI</v>
      </c>
      <c r="F50" s="57">
        <f>SUMIF(RiepilogoGen!$D$2:$D$1191,'Riep StPatrim'!C50,RiepilogoGen!$O$2:$O$1191)</f>
        <v>0</v>
      </c>
      <c r="G50" s="57">
        <f>SUMIF(RiepilogoGen!$D$2:$D$1191,'Riep StPatrim'!C50,RiepilogoGen!$R$2:$R$1191)</f>
        <v>315258.59999999998</v>
      </c>
      <c r="H50" s="58">
        <f>SUMIF(RiepilogoGen!$D$2:$D$1191,'Riep StPatrim'!C50,RiepilogoGen!$U$2:$U$1191)</f>
        <v>325163.68</v>
      </c>
      <c r="I50" s="58">
        <f>SUMIF(RiepilogoGen!$D$2:$D$1191,'Riep StPatrim'!C50,RiepilogoGen!$X$2:$X$1191)</f>
        <v>340718.42</v>
      </c>
      <c r="J50" s="58">
        <f>SUMIF(RiepilogoGen!$D$2:$D$1191,'Riep StPatrim'!C50,RiepilogoGen!$AA$2:$AA$1191)</f>
        <v>345593.34</v>
      </c>
      <c r="K50" s="58">
        <f>SUMIF(RiepilogoGen!$D$2:$D$1191,'Riep StPatrim'!C50,RiepilogoGen!$AD$2:$AD$1191)</f>
        <v>354038.28</v>
      </c>
    </row>
    <row r="51" spans="3:11" ht="12.75" customHeight="1">
      <c r="C51">
        <f>RiepilogoGen!D26</f>
        <v>11010708</v>
      </c>
      <c r="D51" t="str">
        <f>RiepilogoGen!E26</f>
        <v>ONERI PLURIENNALI SU MUTUO</v>
      </c>
      <c r="E51" s="145" t="str">
        <f>C51&amp;" "&amp;D51</f>
        <v>11010708 ONERI PLURIENNALI SU MUTUO</v>
      </c>
      <c r="F51" s="57">
        <f>SUMIF(RiepilogoGen!$D$2:$D$1191,'Riep StPatrim'!C51,RiepilogoGen!$O$2:$O$1191)</f>
        <v>0</v>
      </c>
      <c r="G51" s="57">
        <f>SUMIF(RiepilogoGen!$D$2:$D$1191,'Riep StPatrim'!C51,RiepilogoGen!$R$2:$R$1191)</f>
        <v>16510</v>
      </c>
      <c r="H51" s="58">
        <f>SUMIF(RiepilogoGen!$D$2:$D$1191,'Riep StPatrim'!C51,RiepilogoGen!$U$2:$U$1191)</f>
        <v>16510</v>
      </c>
      <c r="I51" s="58">
        <f>SUMIF(RiepilogoGen!$D$2:$D$1191,'Riep StPatrim'!C51,RiepilogoGen!$X$2:$X$1191)</f>
        <v>16510</v>
      </c>
      <c r="J51" s="58">
        <f>SUMIF(RiepilogoGen!$D$2:$D$1191,'Riep StPatrim'!C51,RiepilogoGen!$AA$2:$AA$1191)</f>
        <v>16510</v>
      </c>
      <c r="K51" s="58">
        <f>SUMIF(RiepilogoGen!$D$2:$D$1191,'Riep StPatrim'!C51,RiepilogoGen!$AD$2:$AD$1191)</f>
        <v>16510</v>
      </c>
    </row>
    <row r="52" spans="3:11" ht="12.75" customHeight="1">
      <c r="C52">
        <f>RiepilogoGen!D27</f>
        <v>11010709</v>
      </c>
      <c r="D52" t="str">
        <f>RiepilogoGen!E27</f>
        <v>ALTRE IMMOBILIZZAZIONI IMMATERIALI</v>
      </c>
      <c r="E52" s="145" t="str">
        <f t="shared" si="12"/>
        <v>11010709 ALTRE IMMOBILIZZAZIONI IMMATERIALI</v>
      </c>
      <c r="F52" s="57">
        <f>SUMIF(RiepilogoGen!$D$2:$D$1191,'Riep StPatrim'!C52,RiepilogoGen!$O$2:$O$1191)</f>
        <v>0</v>
      </c>
      <c r="G52" s="57">
        <f>SUMIF(RiepilogoGen!$D$2:$D$1191,'Riep StPatrim'!C52,RiepilogoGen!$R$2:$R$1191)</f>
        <v>104060.87999999999</v>
      </c>
      <c r="H52" s="58">
        <f>SUMIF(RiepilogoGen!$D$2:$D$1191,'Riep StPatrim'!C52,RiepilogoGen!$U$2:$U$1191)</f>
        <v>143420.1</v>
      </c>
      <c r="I52" s="58">
        <f>SUMIF(RiepilogoGen!$D$2:$D$1191,'Riep StPatrim'!C52,RiepilogoGen!$X$2:$X$1191)</f>
        <v>143420.1</v>
      </c>
      <c r="J52" s="58">
        <f>SUMIF(RiepilogoGen!$D$2:$D$1191,'Riep StPatrim'!C52,RiepilogoGen!$AA$2:$AA$1191)</f>
        <v>143420.1</v>
      </c>
      <c r="K52" s="58">
        <f>SUMIF(RiepilogoGen!$D$2:$D$1191,'Riep StPatrim'!C52,RiepilogoGen!$AD$2:$AD$1191)</f>
        <v>143420.1</v>
      </c>
    </row>
    <row r="53" spans="3:11" ht="12.75" customHeight="1">
      <c r="C53">
        <f>RiepilogoGen!D28</f>
        <v>11010751</v>
      </c>
      <c r="D53" t="str">
        <f>RiepilogoGen!E28</f>
        <v>FONDO AMMORTAMENTO COSTO PUBBLICAZIONI BANDI PLURIENNALI</v>
      </c>
      <c r="E53" s="145" t="str">
        <f t="shared" si="12"/>
        <v>11010751 FONDO AMMORTAMENTO COSTO PUBBLICAZIONI BANDI PLURIENNALI</v>
      </c>
      <c r="F53" s="57">
        <f>SUMIF(RiepilogoGen!$D$2:$D$1191,'Riep StPatrim'!C53,RiepilogoGen!$O$2:$O$1191)</f>
        <v>0</v>
      </c>
      <c r="G53" s="57">
        <f>SUMIF(RiepilogoGen!$D$2:$D$1191,'Riep StPatrim'!C53,RiepilogoGen!$R$2:$R$1191)</f>
        <v>-12977.96</v>
      </c>
      <c r="H53" s="58">
        <f>SUMIF(RiepilogoGen!$D$2:$D$1191,'Riep StPatrim'!C53,RiepilogoGen!$U$2:$U$1191)</f>
        <v>-16024.39</v>
      </c>
      <c r="I53" s="58">
        <f>SUMIF(RiepilogoGen!$D$2:$D$1191,'Riep StPatrim'!C53,RiepilogoGen!$X$2:$X$1191)</f>
        <v>-18455.53</v>
      </c>
      <c r="J53" s="58">
        <f>SUMIF(RiepilogoGen!$D$2:$D$1191,'Riep StPatrim'!C53,RiepilogoGen!$AA$2:$AA$1191)</f>
        <v>-20548.37</v>
      </c>
      <c r="K53" s="58">
        <f>SUMIF(RiepilogoGen!$D$2:$D$1191,'Riep StPatrim'!C53,RiepilogoGen!$AD$2:$AD$1191)</f>
        <v>-22386.3</v>
      </c>
    </row>
    <row r="54" spans="3:11" ht="12.75" customHeight="1">
      <c r="C54">
        <f>RiepilogoGen!D29</f>
        <v>11010752</v>
      </c>
      <c r="D54" t="str">
        <f>RiepilogoGen!E29</f>
        <v>FONDO AMMORTAMENTO FORMAZIONE E CONSULENZE PLURIENNALI</v>
      </c>
      <c r="E54" s="145" t="str">
        <f t="shared" si="12"/>
        <v>11010752 FONDO AMMORTAMENTO FORMAZIONE E CONSULENZE PLURIENNALI</v>
      </c>
      <c r="F54" s="57">
        <f>SUMIF(RiepilogoGen!$D$2:$D$1191,'Riep StPatrim'!C54,RiepilogoGen!$O$2:$O$1191)</f>
        <v>0</v>
      </c>
      <c r="G54" s="57">
        <f>SUMIF(RiepilogoGen!$D$2:$D$1191,'Riep StPatrim'!C54,RiepilogoGen!$R$2:$R$1191)</f>
        <v>-229187.49</v>
      </c>
      <c r="H54" s="58">
        <f>SUMIF(RiepilogoGen!$D$2:$D$1191,'Riep StPatrim'!C54,RiepilogoGen!$U$2:$U$1191)</f>
        <v>-278892.87</v>
      </c>
      <c r="I54" s="58">
        <f>SUMIF(RiepilogoGen!$D$2:$D$1191,'Riep StPatrim'!C54,RiepilogoGen!$X$2:$X$1191)</f>
        <v>-307476.14</v>
      </c>
      <c r="J54" s="58">
        <f>SUMIF(RiepilogoGen!$D$2:$D$1191,'Riep StPatrim'!C54,RiepilogoGen!$AA$2:$AA$1191)</f>
        <v>-324667.83</v>
      </c>
      <c r="K54" s="58">
        <f>SUMIF(RiepilogoGen!$D$2:$D$1191,'Riep StPatrim'!C54,RiepilogoGen!$AD$2:$AD$1191)</f>
        <v>-334878.01</v>
      </c>
    </row>
    <row r="55" spans="3:11" ht="12.75" customHeight="1">
      <c r="C55">
        <f>RiepilogoGen!D30</f>
        <v>11010758</v>
      </c>
      <c r="D55" t="str">
        <f>RiepilogoGen!E30</f>
        <v>FONDO AMMORTAMENTO ONERI PLURIENNALI SU MUTUO</v>
      </c>
      <c r="E55" s="145" t="str">
        <f>C55&amp;" "&amp;D55</f>
        <v>11010758 FONDO AMMORTAMENTO ONERI PLURIENNALI SU MUTUO</v>
      </c>
      <c r="F55" s="57">
        <f>SUMIF(RiepilogoGen!$D$2:$D$1191,'Riep StPatrim'!C55,RiepilogoGen!$O$2:$O$1191)</f>
        <v>0</v>
      </c>
      <c r="G55" s="57">
        <f>SUMIF(RiepilogoGen!$D$2:$D$1191,'Riep StPatrim'!C55,RiepilogoGen!$R$2:$R$1191)</f>
        <v>-4274.5</v>
      </c>
      <c r="H55" s="58">
        <f>SUMIF(RiepilogoGen!$D$2:$D$1191,'Riep StPatrim'!C55,RiepilogoGen!$U$2:$U$1191)</f>
        <v>-5100</v>
      </c>
      <c r="I55" s="58">
        <f>SUMIF(RiepilogoGen!$D$2:$D$1191,'Riep StPatrim'!C55,RiepilogoGen!$X$2:$X$1191)</f>
        <v>-5925.5</v>
      </c>
      <c r="J55" s="58">
        <f>SUMIF(RiepilogoGen!$D$2:$D$1191,'Riep StPatrim'!C55,RiepilogoGen!$AA$2:$AA$1191)</f>
        <v>-6751</v>
      </c>
      <c r="K55" s="58">
        <f>SUMIF(RiepilogoGen!$D$2:$D$1191,'Riep StPatrim'!C55,RiepilogoGen!$AD$2:$AD$1191)</f>
        <v>-7576.5</v>
      </c>
    </row>
    <row r="56" spans="3:11" ht="12.75" customHeight="1">
      <c r="C56">
        <f>RiepilogoGen!D31</f>
        <v>11010759</v>
      </c>
      <c r="D56" t="str">
        <f>RiepilogoGen!E31</f>
        <v>FONDO AMMORTAMENTO ALTRE IMMOBILIZZAZIONI IMMATERIALI</v>
      </c>
      <c r="E56" s="145" t="str">
        <f t="shared" si="12"/>
        <v>11010759 FONDO AMMORTAMENTO ALTRE IMMOBILIZZAZIONI IMMATERIALI</v>
      </c>
      <c r="F56" s="57">
        <f>SUMIF(RiepilogoGen!$D$2:$D$1191,'Riep StPatrim'!C56,RiepilogoGen!$O$2:$O$1191)</f>
        <v>0</v>
      </c>
      <c r="G56" s="57">
        <f>SUMIF(RiepilogoGen!$D$2:$D$1191,'Riep StPatrim'!C56,RiepilogoGen!$R$2:$R$1191)</f>
        <v>-45334.149999999994</v>
      </c>
      <c r="H56" s="58">
        <f>SUMIF(RiepilogoGen!$D$2:$D$1191,'Riep StPatrim'!C56,RiepilogoGen!$U$2:$U$1191)</f>
        <v>-90665.73</v>
      </c>
      <c r="I56" s="58">
        <f>SUMIF(RiepilogoGen!$D$2:$D$1191,'Riep StPatrim'!C56,RiepilogoGen!$X$2:$X$1191)</f>
        <v>-117403.91</v>
      </c>
      <c r="J56" s="58">
        <f>SUMIF(RiepilogoGen!$D$2:$D$1191,'Riep StPatrim'!C56,RiepilogoGen!$AA$2:$AA$1191)</f>
        <v>-134108</v>
      </c>
      <c r="K56" s="58">
        <f>SUMIF(RiepilogoGen!$D$2:$D$1191,'Riep StPatrim'!C56,RiepilogoGen!$AD$2:$AD$1191)</f>
        <v>-141528.70000000001</v>
      </c>
    </row>
    <row r="57" spans="3:11" ht="15.75">
      <c r="E57" s="23" t="s">
        <v>236</v>
      </c>
      <c r="F57" s="40">
        <f t="shared" ref="F57:K57" si="13">+F23+F26+F31+F36+F39+F46+F48</f>
        <v>14781.02</v>
      </c>
      <c r="G57" s="40">
        <f t="shared" si="13"/>
        <v>486812.33999999997</v>
      </c>
      <c r="H57" s="40">
        <f t="shared" si="13"/>
        <v>410073.01</v>
      </c>
      <c r="I57" s="40">
        <f t="shared" si="13"/>
        <v>313160.77999999991</v>
      </c>
      <c r="J57" s="40">
        <f t="shared" si="13"/>
        <v>290405.87</v>
      </c>
      <c r="K57" s="40">
        <f t="shared" si="13"/>
        <v>209484.15999999997</v>
      </c>
    </row>
    <row r="58" spans="3:11" ht="12.75" customHeight="1">
      <c r="E58" s="32" t="s">
        <v>237</v>
      </c>
      <c r="F58" s="38"/>
      <c r="G58" s="38"/>
      <c r="H58" s="38"/>
      <c r="I58" s="38"/>
      <c r="J58" s="38"/>
      <c r="K58" s="38"/>
    </row>
    <row r="59" spans="3:11" ht="12.75" customHeight="1">
      <c r="E59" s="144" t="s">
        <v>238</v>
      </c>
      <c r="F59" s="38">
        <f t="shared" ref="F59:K59" si="14">+F60</f>
        <v>182047.72</v>
      </c>
      <c r="G59" s="38">
        <f t="shared" si="14"/>
        <v>4845896.21</v>
      </c>
      <c r="H59" s="38">
        <f t="shared" si="14"/>
        <v>4845896.21</v>
      </c>
      <c r="I59" s="38">
        <f t="shared" si="14"/>
        <v>4845896.21</v>
      </c>
      <c r="J59" s="38">
        <f t="shared" si="14"/>
        <v>4845896.21</v>
      </c>
      <c r="K59" s="38">
        <f t="shared" si="14"/>
        <v>4845896.21</v>
      </c>
    </row>
    <row r="60" spans="3:11" ht="12.75" customHeight="1">
      <c r="C60">
        <f>RiepilogoGen!D32</f>
        <v>11020101</v>
      </c>
      <c r="D60" t="str">
        <f>RiepilogoGen!E32</f>
        <v>TERRENI DEL PATRIMONIO INDISPONIBILE</v>
      </c>
      <c r="E60" s="145" t="str">
        <f>C60&amp;" "&amp;D60</f>
        <v>11020101 TERRENI DEL PATRIMONIO INDISPONIBILE</v>
      </c>
      <c r="F60" s="57">
        <f>SUMIF(RiepilogoGen!$D$2:$D$1191,'Riep StPatrim'!C60,RiepilogoGen!$O$2:$O$1191)</f>
        <v>182047.72</v>
      </c>
      <c r="G60" s="57">
        <f>SUMIF(RiepilogoGen!$D$2:$D$1191,'Riep StPatrim'!C60,RiepilogoGen!$R$2:$R$1191)</f>
        <v>4845896.21</v>
      </c>
      <c r="H60" s="58">
        <f>SUMIF(RiepilogoGen!$D$2:$D$1191,'Riep StPatrim'!C60,RiepilogoGen!$U$2:$U$1191)</f>
        <v>4845896.21</v>
      </c>
      <c r="I60" s="58">
        <f>SUMIF(RiepilogoGen!$D$2:$D$1191,'Riep StPatrim'!C60,RiepilogoGen!$X$2:$X$1191)</f>
        <v>4845896.21</v>
      </c>
      <c r="J60" s="58">
        <f>SUMIF(RiepilogoGen!$D$2:$D$1191,'Riep StPatrim'!C60,RiepilogoGen!$AA$2:$AA$1191)</f>
        <v>4845896.21</v>
      </c>
      <c r="K60" s="58">
        <f>SUMIF(RiepilogoGen!$D$2:$D$1191,'Riep StPatrim'!C60,RiepilogoGen!$AD$2:$AD$1191)</f>
        <v>4845896.21</v>
      </c>
    </row>
    <row r="61" spans="3:11" ht="12.75" customHeight="1">
      <c r="E61" s="144" t="s">
        <v>239</v>
      </c>
      <c r="F61" s="38">
        <f t="shared" ref="F61:K61" si="15">+F62</f>
        <v>0</v>
      </c>
      <c r="G61" s="38">
        <f t="shared" si="15"/>
        <v>17194863.309999999</v>
      </c>
      <c r="H61" s="38">
        <f t="shared" si="15"/>
        <v>20378156.469999999</v>
      </c>
      <c r="I61" s="38">
        <f t="shared" si="15"/>
        <v>20189297.469999999</v>
      </c>
      <c r="J61" s="38">
        <f t="shared" si="15"/>
        <v>20184791.789999999</v>
      </c>
      <c r="K61" s="38">
        <f t="shared" si="15"/>
        <v>20184601.289999999</v>
      </c>
    </row>
    <row r="62" spans="3:11" ht="12.75" customHeight="1">
      <c r="C62">
        <f>RiepilogoGen!D33</f>
        <v>11020201</v>
      </c>
      <c r="D62" t="str">
        <f>RiepilogoGen!E33</f>
        <v>TERRENI DEL PATRIMONIO DISPONIBILE</v>
      </c>
      <c r="E62" s="145" t="str">
        <f>C62&amp;" "&amp;D62</f>
        <v>11020201 TERRENI DEL PATRIMONIO DISPONIBILE</v>
      </c>
      <c r="F62" s="57">
        <f>SUMIF(RiepilogoGen!$D$2:$D$1191,'Riep StPatrim'!C62,RiepilogoGen!$O$2:$O$1191)</f>
        <v>0</v>
      </c>
      <c r="G62" s="57">
        <f>SUMIF(RiepilogoGen!$D$2:$D$1191,'Riep StPatrim'!C62,RiepilogoGen!$R$2:$R$1191)</f>
        <v>17194863.309999999</v>
      </c>
      <c r="H62" s="58">
        <f>SUMIF(RiepilogoGen!$D$2:$D$1191,'Riep StPatrim'!C62,RiepilogoGen!$U$2:$U$1191)</f>
        <v>20378156.469999999</v>
      </c>
      <c r="I62" s="58">
        <f>SUMIF(RiepilogoGen!$D$2:$D$1191,'Riep StPatrim'!C62,RiepilogoGen!$X$2:$X$1191)</f>
        <v>20189297.469999999</v>
      </c>
      <c r="J62" s="58">
        <f>SUMIF(RiepilogoGen!$D$2:$D$1191,'Riep StPatrim'!C62,RiepilogoGen!$AA$2:$AA$1191)</f>
        <v>20184791.789999999</v>
      </c>
      <c r="K62" s="58">
        <f>SUMIF(RiepilogoGen!$D$2:$D$1191,'Riep StPatrim'!C62,RiepilogoGen!$AD$2:$AD$1191)</f>
        <v>20184601.289999999</v>
      </c>
    </row>
    <row r="63" spans="3:11" ht="12.75" customHeight="1">
      <c r="E63" s="144" t="s">
        <v>240</v>
      </c>
      <c r="F63" s="38">
        <f t="shared" ref="F63:K63" si="16">+F64+F65</f>
        <v>517952.28</v>
      </c>
      <c r="G63" s="38">
        <f t="shared" si="16"/>
        <v>44715568.829999998</v>
      </c>
      <c r="H63" s="38">
        <f t="shared" si="16"/>
        <v>43536842.36999999</v>
      </c>
      <c r="I63" s="38">
        <f t="shared" si="16"/>
        <v>41912851.899999999</v>
      </c>
      <c r="J63" s="38">
        <f t="shared" si="16"/>
        <v>40784665.630000003</v>
      </c>
      <c r="K63" s="38">
        <f t="shared" si="16"/>
        <v>42894150.799999997</v>
      </c>
    </row>
    <row r="64" spans="3:11" ht="12.75" customHeight="1">
      <c r="C64">
        <f>RiepilogoGen!D34</f>
        <v>11020301</v>
      </c>
      <c r="D64" t="str">
        <f>RiepilogoGen!E34</f>
        <v>FABBRICATI DEL PATRIMONIO INDISPONIBILE</v>
      </c>
      <c r="E64" s="145" t="str">
        <f t="shared" ref="E64:E108" si="17">C64&amp;" "&amp;D64</f>
        <v>11020301 FABBRICATI DEL PATRIMONIO INDISPONIBILE</v>
      </c>
      <c r="F64" s="57">
        <f>SUMIF(RiepilogoGen!$D$2:$D$1191,'Riep StPatrim'!C64,RiepilogoGen!$O$2:$O$1191)</f>
        <v>517952.28</v>
      </c>
      <c r="G64" s="57">
        <f>SUMIF(RiepilogoGen!$D$2:$D$1191,'Riep StPatrim'!C64,RiepilogoGen!$R$2:$R$1191)</f>
        <v>53327462.129999995</v>
      </c>
      <c r="H64" s="58">
        <f>SUMIF(RiepilogoGen!$D$2:$D$1191,'Riep StPatrim'!C64,RiepilogoGen!$U$2:$U$1191)</f>
        <v>53778463.459999993</v>
      </c>
      <c r="I64" s="58">
        <f>SUMIF(RiepilogoGen!$D$2:$D$1191,'Riep StPatrim'!C64,RiepilogoGen!$X$2:$X$1191)</f>
        <v>53783961.339999996</v>
      </c>
      <c r="J64" s="58">
        <f>SUMIF(RiepilogoGen!$D$2:$D$1191,'Riep StPatrim'!C64,RiepilogoGen!$AA$2:$AA$1191)</f>
        <v>54285470.25</v>
      </c>
      <c r="K64" s="58">
        <f>SUMIF(RiepilogoGen!$D$2:$D$1191,'Riep StPatrim'!C64,RiepilogoGen!$AD$2:$AD$1191)</f>
        <v>58040225.100000001</v>
      </c>
    </row>
    <row r="65" spans="3:11" ht="12.75" customHeight="1">
      <c r="C65">
        <f>RiepilogoGen!D35</f>
        <v>11020351</v>
      </c>
      <c r="D65" t="str">
        <f>RiepilogoGen!E35</f>
        <v>FONDO AMMORTAMENTO FABBRICATI DEL PATRIMONIO INDISPONIBILE</v>
      </c>
      <c r="E65" s="145" t="str">
        <f t="shared" si="17"/>
        <v>11020351 FONDO AMMORTAMENTO FABBRICATI DEL PATRIMONIO INDISPONIBILE</v>
      </c>
      <c r="F65" s="57">
        <f>SUMIF(RiepilogoGen!$D$2:$D$1191,'Riep StPatrim'!C65,RiepilogoGen!$O$2:$O$1191)</f>
        <v>0</v>
      </c>
      <c r="G65" s="57">
        <f>SUMIF(RiepilogoGen!$D$2:$D$1191,'Riep StPatrim'!C65,RiepilogoGen!$R$2:$R$1191)</f>
        <v>-8611893.2999999989</v>
      </c>
      <c r="H65" s="58">
        <f>SUMIF(RiepilogoGen!$D$2:$D$1191,'Riep StPatrim'!C65,RiepilogoGen!$U$2:$U$1191)</f>
        <v>-10241621.09</v>
      </c>
      <c r="I65" s="58">
        <f>SUMIF(RiepilogoGen!$D$2:$D$1191,'Riep StPatrim'!C65,RiepilogoGen!$X$2:$X$1191)</f>
        <v>-11871109.439999999</v>
      </c>
      <c r="J65" s="58">
        <f>SUMIF(RiepilogoGen!$D$2:$D$1191,'Riep StPatrim'!C65,RiepilogoGen!$AA$2:$AA$1191)</f>
        <v>-13500804.619999999</v>
      </c>
      <c r="K65" s="58">
        <f>SUMIF(RiepilogoGen!$D$2:$D$1191,'Riep StPatrim'!C65,RiepilogoGen!$AD$2:$AD$1191)</f>
        <v>-15146074.300000001</v>
      </c>
    </row>
    <row r="66" spans="3:11" ht="12.75" customHeight="1">
      <c r="E66" s="144" t="s">
        <v>241</v>
      </c>
      <c r="F66" s="38">
        <f t="shared" ref="F66:K66" si="18">+F67+F68</f>
        <v>0</v>
      </c>
      <c r="G66" s="38">
        <f t="shared" si="18"/>
        <v>48333645.449999996</v>
      </c>
      <c r="H66" s="38">
        <f t="shared" si="18"/>
        <v>74024303.569999993</v>
      </c>
      <c r="I66" s="38">
        <f t="shared" si="18"/>
        <v>72509186.199999988</v>
      </c>
      <c r="J66" s="38">
        <f t="shared" si="18"/>
        <v>69820266.61999999</v>
      </c>
      <c r="K66" s="38">
        <f t="shared" si="18"/>
        <v>69331428.5</v>
      </c>
    </row>
    <row r="67" spans="3:11" ht="12.75" customHeight="1">
      <c r="C67">
        <f>RiepilogoGen!D36</f>
        <v>11020401</v>
      </c>
      <c r="D67" t="str">
        <f>RiepilogoGen!E36</f>
        <v>FABBRICATI DEL PATRIMONIO DISPONIBILE</v>
      </c>
      <c r="E67" s="145" t="str">
        <f t="shared" si="17"/>
        <v>11020401 FABBRICATI DEL PATRIMONIO DISPONIBILE</v>
      </c>
      <c r="F67" s="57">
        <f>SUMIF(RiepilogoGen!$D$2:$D$1191,'Riep StPatrim'!C67,RiepilogoGen!$O$2:$O$1191)</f>
        <v>0</v>
      </c>
      <c r="G67" s="57">
        <f>SUMIF(RiepilogoGen!$D$2:$D$1191,'Riep StPatrim'!C67,RiepilogoGen!$R$2:$R$1191)</f>
        <v>60002472.479999997</v>
      </c>
      <c r="H67" s="58">
        <f>SUMIF(RiepilogoGen!$D$2:$D$1191,'Riep StPatrim'!C67,RiepilogoGen!$U$2:$U$1191)</f>
        <v>95470257.989999995</v>
      </c>
      <c r="I67" s="58">
        <f>SUMIF(RiepilogoGen!$D$2:$D$1191,'Riep StPatrim'!C67,RiepilogoGen!$X$2:$X$1191)</f>
        <v>96832702.769999996</v>
      </c>
      <c r="J67" s="58">
        <f>SUMIF(RiepilogoGen!$D$2:$D$1191,'Riep StPatrim'!C67,RiepilogoGen!$AA$2:$AA$1191)</f>
        <v>97078413.569999993</v>
      </c>
      <c r="K67" s="58">
        <f>SUMIF(RiepilogoGen!$D$2:$D$1191,'Riep StPatrim'!C67,RiepilogoGen!$AD$2:$AD$1191)</f>
        <v>99532313.689999998</v>
      </c>
    </row>
    <row r="68" spans="3:11" ht="12.75" customHeight="1">
      <c r="C68">
        <f>RiepilogoGen!D37</f>
        <v>11020451</v>
      </c>
      <c r="D68" t="str">
        <f>RiepilogoGen!E37</f>
        <v>FONDO AMMORTAMENTO FABBRICATI DEL PATRIMONIO DISPONIBILE</v>
      </c>
      <c r="E68" s="145" t="str">
        <f t="shared" si="17"/>
        <v>11020451 FONDO AMMORTAMENTO FABBRICATI DEL PATRIMONIO DISPONIBILE</v>
      </c>
      <c r="F68" s="57">
        <f>SUMIF(RiepilogoGen!$D$2:$D$1191,'Riep StPatrim'!C68,RiepilogoGen!$O$2:$O$1191)</f>
        <v>0</v>
      </c>
      <c r="G68" s="57">
        <f>SUMIF(RiepilogoGen!$D$2:$D$1191,'Riep StPatrim'!C68,RiepilogoGen!$R$2:$R$1191)</f>
        <v>-11668827.030000001</v>
      </c>
      <c r="H68" s="58">
        <f>SUMIF(RiepilogoGen!$D$2:$D$1191,'Riep StPatrim'!C68,RiepilogoGen!$U$2:$U$1191)</f>
        <v>-21445954.420000002</v>
      </c>
      <c r="I68" s="58">
        <f>SUMIF(RiepilogoGen!$D$2:$D$1191,'Riep StPatrim'!C68,RiepilogoGen!$X$2:$X$1191)</f>
        <v>-24323516.57</v>
      </c>
      <c r="J68" s="58">
        <f>SUMIF(RiepilogoGen!$D$2:$D$1191,'Riep StPatrim'!C68,RiepilogoGen!$AA$2:$AA$1191)</f>
        <v>-27258146.949999999</v>
      </c>
      <c r="K68" s="58">
        <f>SUMIF(RiepilogoGen!$D$2:$D$1191,'Riep StPatrim'!C68,RiepilogoGen!$AD$2:$AD$1191)</f>
        <v>-30200885.190000001</v>
      </c>
    </row>
    <row r="69" spans="3:11" ht="12.75" customHeight="1">
      <c r="E69" s="144" t="s">
        <v>242</v>
      </c>
      <c r="F69" s="38">
        <f t="shared" ref="F69:K69" si="19">+F70+F71</f>
        <v>0</v>
      </c>
      <c r="G69" s="38">
        <f t="shared" si="19"/>
        <v>3712879.75</v>
      </c>
      <c r="H69" s="38">
        <f t="shared" si="19"/>
        <v>3589230.15</v>
      </c>
      <c r="I69" s="38">
        <f t="shared" si="19"/>
        <v>3465580.55</v>
      </c>
      <c r="J69" s="38">
        <f t="shared" si="19"/>
        <v>3341930.95</v>
      </c>
      <c r="K69" s="38">
        <f t="shared" si="19"/>
        <v>3218281.35</v>
      </c>
    </row>
    <row r="70" spans="3:11" ht="12.75" customHeight="1">
      <c r="C70">
        <f>RiepilogoGen!D38</f>
        <v>11020501</v>
      </c>
      <c r="D70" t="str">
        <f>RiepilogoGen!E38</f>
        <v>FABBRICATI DI PREGIO ARTISTICO DEL PATRIMONIO INDISPONIBILE</v>
      </c>
      <c r="E70" s="145" t="str">
        <f t="shared" si="17"/>
        <v>11020501 FABBRICATI DI PREGIO ARTISTICO DEL PATRIMONIO INDISPONIBILE</v>
      </c>
      <c r="F70" s="57">
        <f>SUMIF(RiepilogoGen!$D$2:$D$1191,'Riep StPatrim'!C70,RiepilogoGen!$O$2:$O$1191)</f>
        <v>0</v>
      </c>
      <c r="G70" s="57">
        <f>SUMIF(RiepilogoGen!$D$2:$D$1191,'Riep StPatrim'!C70,RiepilogoGen!$R$2:$R$1191)</f>
        <v>4080844.79</v>
      </c>
      <c r="H70" s="58">
        <f>SUMIF(RiepilogoGen!$D$2:$D$1191,'Riep StPatrim'!C70,RiepilogoGen!$U$2:$U$1191)</f>
        <v>4080844.79</v>
      </c>
      <c r="I70" s="58">
        <f>SUMIF(RiepilogoGen!$D$2:$D$1191,'Riep StPatrim'!C70,RiepilogoGen!$X$2:$X$1191)</f>
        <v>4080844.79</v>
      </c>
      <c r="J70" s="58">
        <f>SUMIF(RiepilogoGen!$D$2:$D$1191,'Riep StPatrim'!C70,RiepilogoGen!$AA$2:$AA$1191)</f>
        <v>4080844.79</v>
      </c>
      <c r="K70" s="58">
        <f>SUMIF(RiepilogoGen!$D$2:$D$1191,'Riep StPatrim'!C70,RiepilogoGen!$AD$2:$AD$1191)</f>
        <v>4080844.79</v>
      </c>
    </row>
    <row r="71" spans="3:11" ht="12.75" customHeight="1">
      <c r="C71">
        <f>RiepilogoGen!D39</f>
        <v>11020551</v>
      </c>
      <c r="D71" t="str">
        <f>RiepilogoGen!E39</f>
        <v>FONDO AMMORTAMENTO FABBRICATI DI PREGIO ARTISTICO DEL PATRIMONIO INDISPONIBILE</v>
      </c>
      <c r="E71" s="145" t="str">
        <f t="shared" si="17"/>
        <v>11020551 FONDO AMMORTAMENTO FABBRICATI DI PREGIO ARTISTICO DEL PATRIMONIO INDISPONIBILE</v>
      </c>
      <c r="F71" s="57">
        <f>SUMIF(RiepilogoGen!$D$2:$D$1191,'Riep StPatrim'!C71,RiepilogoGen!$O$2:$O$1191)</f>
        <v>0</v>
      </c>
      <c r="G71" s="57">
        <f>SUMIF(RiepilogoGen!$D$2:$D$1191,'Riep StPatrim'!C71,RiepilogoGen!$R$2:$R$1191)</f>
        <v>-367965.04</v>
      </c>
      <c r="H71" s="58">
        <f>SUMIF(RiepilogoGen!$D$2:$D$1191,'Riep StPatrim'!C71,RiepilogoGen!$U$2:$U$1191)</f>
        <v>-491614.64</v>
      </c>
      <c r="I71" s="58">
        <f>SUMIF(RiepilogoGen!$D$2:$D$1191,'Riep StPatrim'!C71,RiepilogoGen!$X$2:$X$1191)</f>
        <v>-615264.24</v>
      </c>
      <c r="J71" s="58">
        <f>SUMIF(RiepilogoGen!$D$2:$D$1191,'Riep StPatrim'!C71,RiepilogoGen!$AA$2:$AA$1191)</f>
        <v>-738913.84</v>
      </c>
      <c r="K71" s="58">
        <f>SUMIF(RiepilogoGen!$D$2:$D$1191,'Riep StPatrim'!C71,RiepilogoGen!$AD$2:$AD$1191)</f>
        <v>-862563.44</v>
      </c>
    </row>
    <row r="72" spans="3:11" ht="12.75" customHeight="1">
      <c r="E72" s="144" t="s">
        <v>243</v>
      </c>
      <c r="F72" s="38">
        <f t="shared" ref="F72:K72" si="20">+F73+F74</f>
        <v>0</v>
      </c>
      <c r="G72" s="38">
        <f t="shared" si="20"/>
        <v>7804129.3699999992</v>
      </c>
      <c r="H72" s="38">
        <f t="shared" si="20"/>
        <v>7501588.9399999995</v>
      </c>
      <c r="I72" s="38">
        <f t="shared" si="20"/>
        <v>7199048.5099999998</v>
      </c>
      <c r="J72" s="38">
        <f t="shared" si="20"/>
        <v>6948888.3399999989</v>
      </c>
      <c r="K72" s="38">
        <f t="shared" si="20"/>
        <v>6681517.3899999987</v>
      </c>
    </row>
    <row r="73" spans="3:11" ht="12.75" customHeight="1">
      <c r="C73">
        <f>RiepilogoGen!D40</f>
        <v>11020601</v>
      </c>
      <c r="D73" t="str">
        <f>RiepilogoGen!E40</f>
        <v>FABBRICATI DI PREGIO ARTISTICO DEL PATRIMONIO DISPONIBILE</v>
      </c>
      <c r="E73" s="145" t="str">
        <f t="shared" si="17"/>
        <v>11020601 FABBRICATI DI PREGIO ARTISTICO DEL PATRIMONIO DISPONIBILE</v>
      </c>
      <c r="F73" s="57">
        <f>SUMIF(RiepilogoGen!$D$2:$D$1191,'Riep StPatrim'!C73,RiepilogoGen!$O$2:$O$1191)</f>
        <v>0</v>
      </c>
      <c r="G73" s="57">
        <f>SUMIF(RiepilogoGen!$D$2:$D$1191,'Riep StPatrim'!C73,RiepilogoGen!$R$2:$R$1191)</f>
        <v>9984833.0299999993</v>
      </c>
      <c r="H73" s="58">
        <f>SUMIF(RiepilogoGen!$D$2:$D$1191,'Riep StPatrim'!C73,RiepilogoGen!$U$2:$U$1191)</f>
        <v>9984833.0299999993</v>
      </c>
      <c r="I73" s="58">
        <f>SUMIF(RiepilogoGen!$D$2:$D$1191,'Riep StPatrim'!C73,RiepilogoGen!$X$2:$X$1191)</f>
        <v>9984833.0299999993</v>
      </c>
      <c r="J73" s="58">
        <f>SUMIF(RiepilogoGen!$D$2:$D$1191,'Riep StPatrim'!C73,RiepilogoGen!$AA$2:$AA$1191)</f>
        <v>10037217.539999999</v>
      </c>
      <c r="K73" s="58">
        <f>SUMIF(RiepilogoGen!$D$2:$D$1191,'Riep StPatrim'!C73,RiepilogoGen!$AD$2:$AD$1191)</f>
        <v>10073982.859999999</v>
      </c>
    </row>
    <row r="74" spans="3:11" ht="12.75" customHeight="1">
      <c r="C74">
        <f>RiepilogoGen!D41</f>
        <v>11020651</v>
      </c>
      <c r="D74" t="str">
        <f>RiepilogoGen!E41</f>
        <v>FONDO AMMORTAMENTO FABBRICATI DI PREGIO ARTISTICO DEL PATRIMONIO DISPONIBILE</v>
      </c>
      <c r="E74" s="145" t="str">
        <f t="shared" si="17"/>
        <v>11020651 FONDO AMMORTAMENTO FABBRICATI DI PREGIO ARTISTICO DEL PATRIMONIO DISPONIBILE</v>
      </c>
      <c r="F74" s="57">
        <f>SUMIF(RiepilogoGen!$D$2:$D$1191,'Riep StPatrim'!C74,RiepilogoGen!$O$2:$O$1191)</f>
        <v>0</v>
      </c>
      <c r="G74" s="57">
        <f>SUMIF(RiepilogoGen!$D$2:$D$1191,'Riep StPatrim'!C74,RiepilogoGen!$R$2:$R$1191)</f>
        <v>-2180703.66</v>
      </c>
      <c r="H74" s="58">
        <f>SUMIF(RiepilogoGen!$D$2:$D$1191,'Riep StPatrim'!C74,RiepilogoGen!$U$2:$U$1191)</f>
        <v>-2483244.09</v>
      </c>
      <c r="I74" s="58">
        <f>SUMIF(RiepilogoGen!$D$2:$D$1191,'Riep StPatrim'!C74,RiepilogoGen!$X$2:$X$1191)</f>
        <v>-2785784.52</v>
      </c>
      <c r="J74" s="58">
        <f>SUMIF(RiepilogoGen!$D$2:$D$1191,'Riep StPatrim'!C74,RiepilogoGen!$AA$2:$AA$1191)</f>
        <v>-3088329.2</v>
      </c>
      <c r="K74" s="58">
        <f>SUMIF(RiepilogoGen!$D$2:$D$1191,'Riep StPatrim'!C74,RiepilogoGen!$AD$2:$AD$1191)</f>
        <v>-3392465.47</v>
      </c>
    </row>
    <row r="75" spans="3:11" ht="12.75" customHeight="1">
      <c r="E75" s="144" t="s">
        <v>244</v>
      </c>
      <c r="F75" s="38">
        <f t="shared" ref="F75:K75" si="21">+F76+F78+F77+F79</f>
        <v>0</v>
      </c>
      <c r="G75" s="38">
        <f t="shared" si="21"/>
        <v>683001.04</v>
      </c>
      <c r="H75" s="38">
        <f t="shared" si="21"/>
        <v>760104.04000000015</v>
      </c>
      <c r="I75" s="38">
        <f t="shared" si="21"/>
        <v>742771.08</v>
      </c>
      <c r="J75" s="38">
        <f t="shared" si="21"/>
        <v>817461.86999999941</v>
      </c>
      <c r="K75" s="38">
        <f t="shared" si="21"/>
        <v>782119.74</v>
      </c>
    </row>
    <row r="76" spans="3:11" ht="12.75" customHeight="1">
      <c r="C76">
        <f>RiepilogoGen!D42</f>
        <v>11020701</v>
      </c>
      <c r="D76" t="str">
        <f>RiepilogoGen!E42</f>
        <v>IMPIANTI E MACCHINARI</v>
      </c>
      <c r="E76" s="145" t="str">
        <f t="shared" si="17"/>
        <v>11020701 IMPIANTI E MACCHINARI</v>
      </c>
      <c r="F76" s="57">
        <f>SUMIF(RiepilogoGen!$D$2:$D$1191,'Riep StPatrim'!C76,RiepilogoGen!$O$2:$O$1191)</f>
        <v>0</v>
      </c>
      <c r="G76" s="57">
        <f>SUMIF(RiepilogoGen!$D$2:$D$1191,'Riep StPatrim'!C76,RiepilogoGen!$R$2:$R$1191)</f>
        <v>1409891.27</v>
      </c>
      <c r="H76" s="58">
        <f>SUMIF(RiepilogoGen!$D$2:$D$1191,'Riep StPatrim'!C76,RiepilogoGen!$U$2:$U$1191)</f>
        <v>1705842.58</v>
      </c>
      <c r="I76" s="58">
        <f>SUMIF(RiepilogoGen!$D$2:$D$1191,'Riep StPatrim'!C76,RiepilogoGen!$X$2:$X$1191)</f>
        <v>1875730.58</v>
      </c>
      <c r="J76" s="58">
        <f>SUMIF(RiepilogoGen!$D$2:$D$1191,'Riep StPatrim'!C76,RiepilogoGen!$AA$2:$AA$1191)</f>
        <v>2131113.8099999996</v>
      </c>
      <c r="K76" s="58">
        <f>SUMIF(RiepilogoGen!$D$2:$D$1191,'Riep StPatrim'!C76,RiepilogoGen!$AD$2:$AD$1191)</f>
        <v>2303376.9</v>
      </c>
    </row>
    <row r="77" spans="3:11" ht="12.75" customHeight="1">
      <c r="C77">
        <f>RiepilogoGen!D43</f>
        <v>11020740</v>
      </c>
      <c r="D77" t="str">
        <f>RiepilogoGen!E43</f>
        <v>IMPIANTI E MACCHINARI ATTIVITA' AGRICOLA</v>
      </c>
      <c r="E77" s="145" t="str">
        <f>C77&amp;" "&amp;D77</f>
        <v>11020740 IMPIANTI E MACCHINARI ATTIVITA' AGRICOLA</v>
      </c>
      <c r="F77" s="57">
        <f>SUMIF(RiepilogoGen!$D$2:$D$1191,'Riep StPatrim'!C77,RiepilogoGen!$O$2:$O$1191)</f>
        <v>0</v>
      </c>
      <c r="G77" s="57">
        <f>SUMIF(RiepilogoGen!$D$2:$D$1191,'Riep StPatrim'!C77,RiepilogoGen!$R$2:$R$1191)</f>
        <v>95946.44</v>
      </c>
      <c r="H77" s="58">
        <f>SUMIF(RiepilogoGen!$D$2:$D$1191,'Riep StPatrim'!C77,RiepilogoGen!$U$2:$U$1191)</f>
        <v>95946.44</v>
      </c>
      <c r="I77" s="58">
        <f>SUMIF(RiepilogoGen!$D$2:$D$1191,'Riep StPatrim'!C77,RiepilogoGen!$X$2:$X$1191)</f>
        <v>95946.44</v>
      </c>
      <c r="J77" s="58">
        <f>SUMIF(RiepilogoGen!$D$2:$D$1191,'Riep StPatrim'!C77,RiepilogoGen!$AA$2:$AA$1191)</f>
        <v>95946.44</v>
      </c>
      <c r="K77" s="58">
        <f>SUMIF(RiepilogoGen!$D$2:$D$1191,'Riep StPatrim'!C77,RiepilogoGen!$AD$2:$AD$1191)</f>
        <v>95946.44</v>
      </c>
    </row>
    <row r="78" spans="3:11" ht="12.75" customHeight="1">
      <c r="C78">
        <f>RiepilogoGen!D44</f>
        <v>11020751</v>
      </c>
      <c r="D78" t="str">
        <f>RiepilogoGen!E44</f>
        <v>FONDO AMMORTAMENTO IMPIANTI, MACCHINARI</v>
      </c>
      <c r="E78" s="145" t="str">
        <f t="shared" si="17"/>
        <v>11020751 FONDO AMMORTAMENTO IMPIANTI, MACCHINARI</v>
      </c>
      <c r="F78" s="57">
        <f>SUMIF(RiepilogoGen!$D$2:$D$1191,'Riep StPatrim'!C78,RiepilogoGen!$O$2:$O$1191)</f>
        <v>0</v>
      </c>
      <c r="G78" s="57">
        <f>SUMIF(RiepilogoGen!$D$2:$D$1191,'Riep StPatrim'!C78,RiepilogoGen!$R$2:$R$1191)</f>
        <v>-787395.4</v>
      </c>
      <c r="H78" s="58">
        <f>SUMIF(RiepilogoGen!$D$2:$D$1191,'Riep StPatrim'!C78,RiepilogoGen!$U$2:$U$1191)</f>
        <v>-994285.4</v>
      </c>
      <c r="I78" s="58">
        <f>SUMIF(RiepilogoGen!$D$2:$D$1191,'Riep StPatrim'!C78,RiepilogoGen!$X$2:$X$1191)</f>
        <v>-1169548.05</v>
      </c>
      <c r="J78" s="58">
        <f>SUMIF(RiepilogoGen!$D$2:$D$1191,'Riep StPatrim'!C78,RiepilogoGen!$AA$2:$AA$1191)</f>
        <v>-1338438.8600000001</v>
      </c>
      <c r="K78" s="58">
        <f>SUMIF(RiepilogoGen!$D$2:$D$1191,'Riep StPatrim'!C78,RiepilogoGen!$AD$2:$AD$1191)</f>
        <v>-1535912.15</v>
      </c>
    </row>
    <row r="79" spans="3:11" ht="12.75" customHeight="1">
      <c r="C79">
        <f>RiepilogoGen!D45</f>
        <v>11020790</v>
      </c>
      <c r="D79" t="str">
        <f>RiepilogoGen!E45</f>
        <v>FONDO AMMORTAMENTO IMPIANTI, MACCHINARI ATTIVITA' AGRICOLA</v>
      </c>
      <c r="E79" s="145" t="str">
        <f>C79&amp;" "&amp;D79</f>
        <v>11020790 FONDO AMMORTAMENTO IMPIANTI, MACCHINARI ATTIVITA' AGRICOLA</v>
      </c>
      <c r="F79" s="57">
        <f>SUMIF(RiepilogoGen!$D$2:$D$1191,'Riep StPatrim'!C79,RiepilogoGen!$O$2:$O$1191)</f>
        <v>0</v>
      </c>
      <c r="G79" s="57">
        <f>SUMIF(RiepilogoGen!$D$2:$D$1191,'Riep StPatrim'!C79,RiepilogoGen!$R$2:$R$1191)</f>
        <v>-35441.269999999997</v>
      </c>
      <c r="H79" s="58">
        <f>SUMIF(RiepilogoGen!$D$2:$D$1191,'Riep StPatrim'!C79,RiepilogoGen!$U$2:$U$1191)</f>
        <v>-47399.58</v>
      </c>
      <c r="I79" s="58">
        <f>SUMIF(RiepilogoGen!$D$2:$D$1191,'Riep StPatrim'!C79,RiepilogoGen!$X$2:$X$1191)</f>
        <v>-59357.89</v>
      </c>
      <c r="J79" s="58">
        <f>SUMIF(RiepilogoGen!$D$2:$D$1191,'Riep StPatrim'!C79,RiepilogoGen!$AA$2:$AA$1191)</f>
        <v>-71159.520000000004</v>
      </c>
      <c r="K79" s="58">
        <f>SUMIF(RiepilogoGen!$D$2:$D$1191,'Riep StPatrim'!C79,RiepilogoGen!$AD$2:$AD$1191)</f>
        <v>-81291.45</v>
      </c>
    </row>
    <row r="80" spans="3:11" ht="25.5">
      <c r="E80" s="144" t="s">
        <v>245</v>
      </c>
      <c r="F80" s="38">
        <f t="shared" ref="F80:K80" si="22">+F81+F82</f>
        <v>0</v>
      </c>
      <c r="G80" s="38">
        <f t="shared" si="22"/>
        <v>238936.00999999989</v>
      </c>
      <c r="H80" s="38">
        <f t="shared" si="22"/>
        <v>191992.6399999999</v>
      </c>
      <c r="I80" s="38">
        <f t="shared" si="22"/>
        <v>156260.59000000008</v>
      </c>
      <c r="J80" s="38">
        <f t="shared" si="22"/>
        <v>221996.84000000008</v>
      </c>
      <c r="K80" s="38">
        <f t="shared" si="22"/>
        <v>229382.60000000009</v>
      </c>
    </row>
    <row r="81" spans="3:11">
      <c r="C81">
        <f>RiepilogoGen!D46</f>
        <v>11020801</v>
      </c>
      <c r="D81" t="str">
        <f>RiepilogoGen!E46</f>
        <v>ATTREZZATURE SOCIO-ASSISTENZIALI E SANITARIE</v>
      </c>
      <c r="E81" s="145" t="str">
        <f t="shared" si="17"/>
        <v>11020801 ATTREZZATURE SOCIO-ASSISTENZIALI E SANITARIE</v>
      </c>
      <c r="F81" s="57">
        <f>SUMIF(RiepilogoGen!$D$2:$D$1191,'Riep StPatrim'!C81,RiepilogoGen!$O$2:$O$1191)</f>
        <v>0</v>
      </c>
      <c r="G81" s="57">
        <f>SUMIF(RiepilogoGen!$D$2:$D$1191,'Riep StPatrim'!C81,RiepilogoGen!$R$2:$R$1191)</f>
        <v>1152984.3899999999</v>
      </c>
      <c r="H81" s="58">
        <f>SUMIF(RiepilogoGen!$D$2:$D$1191,'Riep StPatrim'!C81,RiepilogoGen!$U$2:$U$1191)</f>
        <v>1158514.8899999999</v>
      </c>
      <c r="I81" s="58">
        <f>SUMIF(RiepilogoGen!$D$2:$D$1191,'Riep StPatrim'!C81,RiepilogoGen!$X$2:$X$1191)</f>
        <v>1168580.6300000001</v>
      </c>
      <c r="J81" s="58">
        <f>SUMIF(RiepilogoGen!$D$2:$D$1191,'Riep StPatrim'!C81,RiepilogoGen!$AA$2:$AA$1191)</f>
        <v>1296101.21</v>
      </c>
      <c r="K81" s="58">
        <f>SUMIF(RiepilogoGen!$D$2:$D$1191,'Riep StPatrim'!C81,RiepilogoGen!$AD$2:$AD$1191)</f>
        <v>1349932.36</v>
      </c>
    </row>
    <row r="82" spans="3:11">
      <c r="C82">
        <f>RiepilogoGen!D47</f>
        <v>11020851</v>
      </c>
      <c r="D82" t="str">
        <f>RiepilogoGen!E47</f>
        <v>FONDO AMMORTAMENTO ATTREZZATURE SOCIO-ASSISTENZIALI E SANITARIE</v>
      </c>
      <c r="E82" s="145" t="str">
        <f t="shared" si="17"/>
        <v>11020851 FONDO AMMORTAMENTO ATTREZZATURE SOCIO-ASSISTENZIALI E SANITARIE</v>
      </c>
      <c r="F82" s="57">
        <f>SUMIF(RiepilogoGen!$D$2:$D$1191,'Riep StPatrim'!C82,RiepilogoGen!$O$2:$O$1191)</f>
        <v>0</v>
      </c>
      <c r="G82" s="57">
        <f>SUMIF(RiepilogoGen!$D$2:$D$1191,'Riep StPatrim'!C82,RiepilogoGen!$R$2:$R$1191)</f>
        <v>-914048.38</v>
      </c>
      <c r="H82" s="58">
        <f>SUMIF(RiepilogoGen!$D$2:$D$1191,'Riep StPatrim'!C82,RiepilogoGen!$U$2:$U$1191)</f>
        <v>-966522.25</v>
      </c>
      <c r="I82" s="58">
        <f>SUMIF(RiepilogoGen!$D$2:$D$1191,'Riep StPatrim'!C82,RiepilogoGen!$X$2:$X$1191)</f>
        <v>-1012320.04</v>
      </c>
      <c r="J82" s="58">
        <f>SUMIF(RiepilogoGen!$D$2:$D$1191,'Riep StPatrim'!C82,RiepilogoGen!$AA$2:$AA$1191)</f>
        <v>-1074104.3699999999</v>
      </c>
      <c r="K82" s="58">
        <f>SUMIF(RiepilogoGen!$D$2:$D$1191,'Riep StPatrim'!C82,RiepilogoGen!$AD$2:$AD$1191)</f>
        <v>-1120549.76</v>
      </c>
    </row>
    <row r="83" spans="3:11" ht="12.75" customHeight="1">
      <c r="E83" s="144" t="s">
        <v>246</v>
      </c>
      <c r="F83" s="38">
        <f t="shared" ref="F83:K83" si="23">+F84+F85</f>
        <v>18000</v>
      </c>
      <c r="G83" s="38">
        <f t="shared" si="23"/>
        <v>662246.29999999981</v>
      </c>
      <c r="H83" s="38">
        <f t="shared" si="23"/>
        <v>617136.89999999991</v>
      </c>
      <c r="I83" s="38">
        <f t="shared" si="23"/>
        <v>504271.73999999976</v>
      </c>
      <c r="J83" s="38">
        <f t="shared" si="23"/>
        <v>464225.45000000019</v>
      </c>
      <c r="K83" s="38">
        <f t="shared" si="23"/>
        <v>413624.27</v>
      </c>
    </row>
    <row r="84" spans="3:11" ht="12.75" customHeight="1">
      <c r="C84">
        <f>RiepilogoGen!D48</f>
        <v>11020901</v>
      </c>
      <c r="D84" t="str">
        <f>RiepilogoGen!E48</f>
        <v>MOBILI E ARREDI</v>
      </c>
      <c r="E84" s="145" t="str">
        <f t="shared" si="17"/>
        <v>11020901 MOBILI E ARREDI</v>
      </c>
      <c r="F84" s="57">
        <f>SUMIF(RiepilogoGen!$D$2:$D$1191,'Riep StPatrim'!C84,RiepilogoGen!$O$2:$O$1191)</f>
        <v>18000</v>
      </c>
      <c r="G84" s="57">
        <f>SUMIF(RiepilogoGen!$D$2:$D$1191,'Riep StPatrim'!C84,RiepilogoGen!$R$2:$R$1191)</f>
        <v>3746973.86</v>
      </c>
      <c r="H84" s="58">
        <f>SUMIF(RiepilogoGen!$D$2:$D$1191,'Riep StPatrim'!C84,RiepilogoGen!$U$2:$U$1191)</f>
        <v>4025362.7399999998</v>
      </c>
      <c r="I84" s="58">
        <f>SUMIF(RiepilogoGen!$D$2:$D$1191,'Riep StPatrim'!C84,RiepilogoGen!$X$2:$X$1191)</f>
        <v>4022225.94</v>
      </c>
      <c r="J84" s="58">
        <f>SUMIF(RiepilogoGen!$D$2:$D$1191,'Riep StPatrim'!C84,RiepilogoGen!$AA$2:$AA$1191)</f>
        <v>4083618.47</v>
      </c>
      <c r="K84" s="58">
        <f>SUMIF(RiepilogoGen!$D$2:$D$1191,'Riep StPatrim'!C84,RiepilogoGen!$AD$2:$AD$1191)</f>
        <v>4144211.73</v>
      </c>
    </row>
    <row r="85" spans="3:11" ht="12.75" customHeight="1">
      <c r="C85">
        <f>RiepilogoGen!D49</f>
        <v>11020951</v>
      </c>
      <c r="D85" t="str">
        <f>RiepilogoGen!E49</f>
        <v>FONDO AMMORTAMENTO MOBILI E ARREDI</v>
      </c>
      <c r="E85" s="145" t="str">
        <f t="shared" si="17"/>
        <v>11020951 FONDO AMMORTAMENTO MOBILI E ARREDI</v>
      </c>
      <c r="F85" s="57">
        <f>SUMIF(RiepilogoGen!$D$2:$D$1191,'Riep StPatrim'!C85,RiepilogoGen!$O$2:$O$1191)</f>
        <v>0</v>
      </c>
      <c r="G85" s="57">
        <f>SUMIF(RiepilogoGen!$D$2:$D$1191,'Riep StPatrim'!C85,RiepilogoGen!$R$2:$R$1191)</f>
        <v>-3084727.56</v>
      </c>
      <c r="H85" s="58">
        <f>SUMIF(RiepilogoGen!$D$2:$D$1191,'Riep StPatrim'!C85,RiepilogoGen!$U$2:$U$1191)</f>
        <v>-3408225.84</v>
      </c>
      <c r="I85" s="58">
        <f>SUMIF(RiepilogoGen!$D$2:$D$1191,'Riep StPatrim'!C85,RiepilogoGen!$X$2:$X$1191)</f>
        <v>-3517954.2</v>
      </c>
      <c r="J85" s="58">
        <f>SUMIF(RiepilogoGen!$D$2:$D$1191,'Riep StPatrim'!C85,RiepilogoGen!$AA$2:$AA$1191)</f>
        <v>-3619393.02</v>
      </c>
      <c r="K85" s="58">
        <f>SUMIF(RiepilogoGen!$D$2:$D$1191,'Riep StPatrim'!C85,RiepilogoGen!$AD$2:$AD$1191)</f>
        <v>-3730587.46</v>
      </c>
    </row>
    <row r="86" spans="3:11" ht="12.75" customHeight="1">
      <c r="E86" s="144" t="s">
        <v>247</v>
      </c>
      <c r="F86" s="38">
        <f t="shared" ref="F86:K86" si="24">+F87</f>
        <v>0</v>
      </c>
      <c r="G86" s="38">
        <f t="shared" si="24"/>
        <v>9873621.0999999996</v>
      </c>
      <c r="H86" s="38">
        <f t="shared" si="24"/>
        <v>10888950.699999999</v>
      </c>
      <c r="I86" s="38">
        <f t="shared" si="24"/>
        <v>10888950.699999999</v>
      </c>
      <c r="J86" s="38">
        <f t="shared" si="24"/>
        <v>10888950.699999999</v>
      </c>
      <c r="K86" s="38">
        <f t="shared" si="24"/>
        <v>10888950.699999999</v>
      </c>
    </row>
    <row r="87" spans="3:11" ht="12.75" customHeight="1">
      <c r="C87">
        <f>RiepilogoGen!D50</f>
        <v>11021001</v>
      </c>
      <c r="D87" t="str">
        <f>RiepilogoGen!E50</f>
        <v>MOBILI E ARREDI DI PREGIO ARTISTICO</v>
      </c>
      <c r="E87" s="145" t="str">
        <f t="shared" si="17"/>
        <v>11021001 MOBILI E ARREDI DI PREGIO ARTISTICO</v>
      </c>
      <c r="F87" s="57">
        <f>SUMIF(RiepilogoGen!$D$2:$D$1191,'Riep StPatrim'!C87,RiepilogoGen!$O$2:$O$1191)</f>
        <v>0</v>
      </c>
      <c r="G87" s="57">
        <f>SUMIF(RiepilogoGen!$D$2:$D$1191,'Riep StPatrim'!C87,RiepilogoGen!$R$2:$R$1191)</f>
        <v>9873621.0999999996</v>
      </c>
      <c r="H87" s="58">
        <f>SUMIF(RiepilogoGen!$D$2:$D$1191,'Riep StPatrim'!C87,RiepilogoGen!$U$2:$U$1191)</f>
        <v>10888950.699999999</v>
      </c>
      <c r="I87" s="58">
        <f>SUMIF(RiepilogoGen!$D$2:$D$1191,'Riep StPatrim'!C87,RiepilogoGen!$X$2:$X$1191)</f>
        <v>10888950.699999999</v>
      </c>
      <c r="J87" s="58">
        <f>SUMIF(RiepilogoGen!$D$2:$D$1191,'Riep StPatrim'!C87,RiepilogoGen!$AA$2:$AA$1191)</f>
        <v>10888950.699999999</v>
      </c>
      <c r="K87" s="58">
        <f>SUMIF(RiepilogoGen!$D$2:$D$1191,'Riep StPatrim'!C87,RiepilogoGen!$AD$2:$AD$1191)</f>
        <v>10888950.699999999</v>
      </c>
    </row>
    <row r="88" spans="3:11" ht="25.5" customHeight="1">
      <c r="E88" s="144" t="s">
        <v>248</v>
      </c>
      <c r="F88" s="38">
        <f t="shared" ref="F88:K88" si="25">+F89+F90</f>
        <v>0</v>
      </c>
      <c r="G88" s="38">
        <f t="shared" si="25"/>
        <v>80267.350000000035</v>
      </c>
      <c r="H88" s="38">
        <f t="shared" si="25"/>
        <v>70658.529999999912</v>
      </c>
      <c r="I88" s="38">
        <f t="shared" si="25"/>
        <v>97194.699999999953</v>
      </c>
      <c r="J88" s="38">
        <f t="shared" si="25"/>
        <v>104311.44999999995</v>
      </c>
      <c r="K88" s="38">
        <f t="shared" si="25"/>
        <v>117935.97000000009</v>
      </c>
    </row>
    <row r="89" spans="3:11" ht="25.5" customHeight="1">
      <c r="C89">
        <f>RiepilogoGen!D51</f>
        <v>11021101</v>
      </c>
      <c r="D89" t="str">
        <f>RiepilogoGen!E51</f>
        <v>MACCHINE D'UFFICIO ELETTROMECCANICHE ED ELETTRONICHE, COMPUTERS ED ALTRI STRUMENTI ELETTRONICI ED INFORMATICI</v>
      </c>
      <c r="E89" s="145" t="str">
        <f t="shared" si="17"/>
        <v>11021101 MACCHINE D'UFFICIO ELETTROMECCANICHE ED ELETTRONICHE, COMPUTERS ED ALTRI STRUMENTI ELETTRONICI ED INFORMATICI</v>
      </c>
      <c r="F89" s="57">
        <f>SUMIF(RiepilogoGen!$D$2:$D$1191,'Riep StPatrim'!C89,RiepilogoGen!$O$2:$O$1191)</f>
        <v>0</v>
      </c>
      <c r="G89" s="57">
        <f>SUMIF(RiepilogoGen!$D$2:$D$1191,'Riep StPatrim'!C89,RiepilogoGen!$R$2:$R$1191)</f>
        <v>530004.66</v>
      </c>
      <c r="H89" s="58">
        <f>SUMIF(RiepilogoGen!$D$2:$D$1191,'Riep StPatrim'!C89,RiepilogoGen!$U$2:$U$1191)</f>
        <v>634073.52999999991</v>
      </c>
      <c r="I89" s="58">
        <f>SUMIF(RiepilogoGen!$D$2:$D$1191,'Riep StPatrim'!C89,RiepilogoGen!$X$2:$X$1191)</f>
        <v>660272.52</v>
      </c>
      <c r="J89" s="58">
        <f>SUMIF(RiepilogoGen!$D$2:$D$1191,'Riep StPatrim'!C89,RiepilogoGen!$AA$2:$AA$1191)</f>
        <v>694175.75</v>
      </c>
      <c r="K89" s="58">
        <f>SUMIF(RiepilogoGen!$D$2:$D$1191,'Riep StPatrim'!C89,RiepilogoGen!$AD$2:$AD$1191)</f>
        <v>740965.76</v>
      </c>
    </row>
    <row r="90" spans="3:11" ht="25.5" customHeight="1">
      <c r="C90">
        <f>RiepilogoGen!D52</f>
        <v>11021151</v>
      </c>
      <c r="D90" t="str">
        <f>RiepilogoGen!E52</f>
        <v>FONDO AMMORTAMENTO MACCHINE D'UFFICIO ELETTROMECCANICHE ED ELETTRONICHE, COMPUTERS ED ALTRI STRUMENTI ELETTRONICI ED INFORMATICI</v>
      </c>
      <c r="E90" s="145" t="str">
        <f t="shared" si="17"/>
        <v>11021151 FONDO AMMORTAMENTO MACCHINE D'UFFICIO ELETTROMECCANICHE ED ELETTRONICHE, COMPUTERS ED ALTRI STRUMENTI ELETTRONICI ED INFORMATICI</v>
      </c>
      <c r="F90" s="57">
        <f>SUMIF(RiepilogoGen!$D$2:$D$1191,'Riep StPatrim'!C90,RiepilogoGen!$O$2:$O$1191)</f>
        <v>0</v>
      </c>
      <c r="G90" s="57">
        <f>SUMIF(RiepilogoGen!$D$2:$D$1191,'Riep StPatrim'!C90,RiepilogoGen!$R$2:$R$1191)</f>
        <v>-449737.31</v>
      </c>
      <c r="H90" s="58">
        <f>SUMIF(RiepilogoGen!$D$2:$D$1191,'Riep StPatrim'!C90,RiepilogoGen!$U$2:$U$1191)</f>
        <v>-563415</v>
      </c>
      <c r="I90" s="58">
        <f>SUMIF(RiepilogoGen!$D$2:$D$1191,'Riep StPatrim'!C90,RiepilogoGen!$X$2:$X$1191)</f>
        <v>-563077.82000000007</v>
      </c>
      <c r="J90" s="58">
        <f>SUMIF(RiepilogoGen!$D$2:$D$1191,'Riep StPatrim'!C90,RiepilogoGen!$AA$2:$AA$1191)</f>
        <v>-589864.30000000005</v>
      </c>
      <c r="K90" s="58">
        <f>SUMIF(RiepilogoGen!$D$2:$D$1191,'Riep StPatrim'!C90,RiepilogoGen!$AD$2:$AD$1191)</f>
        <v>-623029.78999999992</v>
      </c>
    </row>
    <row r="91" spans="3:11" ht="12.75" customHeight="1">
      <c r="E91" s="144" t="s">
        <v>249</v>
      </c>
      <c r="F91" s="38">
        <f t="shared" ref="F91:K91" si="26">+F92+F94+F93+F95</f>
        <v>22000</v>
      </c>
      <c r="G91" s="38">
        <f t="shared" si="26"/>
        <v>41670.239999999962</v>
      </c>
      <c r="H91" s="38">
        <f t="shared" si="26"/>
        <v>18492.970000000016</v>
      </c>
      <c r="I91" s="38">
        <f t="shared" si="26"/>
        <v>0</v>
      </c>
      <c r="J91" s="38">
        <f t="shared" si="26"/>
        <v>3054.9799999999814</v>
      </c>
      <c r="K91" s="38">
        <f t="shared" si="26"/>
        <v>107387.41999999994</v>
      </c>
    </row>
    <row r="92" spans="3:11" ht="12.75" customHeight="1">
      <c r="C92">
        <f>RiepilogoGen!D53</f>
        <v>11021201</v>
      </c>
      <c r="D92" t="str">
        <f>RiepilogoGen!E53</f>
        <v xml:space="preserve">AUTOMEZZI </v>
      </c>
      <c r="E92" s="145" t="str">
        <f t="shared" si="17"/>
        <v xml:space="preserve">11021201 AUTOMEZZI </v>
      </c>
      <c r="F92" s="57">
        <f>SUMIF(RiepilogoGen!$D$2:$D$1191,'Riep StPatrim'!C92,RiepilogoGen!$O$2:$O$1191)</f>
        <v>0</v>
      </c>
      <c r="G92" s="57">
        <f>SUMIF(RiepilogoGen!$D$2:$D$1191,'Riep StPatrim'!C92,RiepilogoGen!$R$2:$R$1191)</f>
        <v>491501.98</v>
      </c>
      <c r="H92" s="58">
        <f>SUMIF(RiepilogoGen!$D$2:$D$1191,'Riep StPatrim'!C92,RiepilogoGen!$U$2:$U$1191)</f>
        <v>491501.98</v>
      </c>
      <c r="I92" s="58">
        <f>SUMIF(RiepilogoGen!$D$2:$D$1191,'Riep StPatrim'!C92,RiepilogoGen!$X$2:$X$1191)</f>
        <v>488015.88999999996</v>
      </c>
      <c r="J92" s="58">
        <f>SUMIF(RiepilogoGen!$D$2:$D$1191,'Riep StPatrim'!C92,RiepilogoGen!$AA$2:$AA$1191)</f>
        <v>491773.49</v>
      </c>
      <c r="K92" s="58">
        <f>SUMIF(RiepilogoGen!$D$2:$D$1191,'Riep StPatrim'!C92,RiepilogoGen!$AD$2:$AD$1191)</f>
        <v>535564.48</v>
      </c>
    </row>
    <row r="93" spans="3:11" ht="12.75" customHeight="1">
      <c r="C93">
        <f>RiepilogoGen!D54</f>
        <v>11021240</v>
      </c>
      <c r="D93" t="str">
        <f>RiepilogoGen!E54</f>
        <v>AUTOMEZZI  ATTIVITA' AGRICOLA</v>
      </c>
      <c r="E93" s="145" t="str">
        <f>C93&amp;" "&amp;D93</f>
        <v>11021240 AUTOMEZZI  ATTIVITA' AGRICOLA</v>
      </c>
      <c r="F93" s="57">
        <f>SUMIF(RiepilogoGen!$D$2:$D$1191,'Riep StPatrim'!C93,RiepilogoGen!$O$2:$O$1191)</f>
        <v>22000</v>
      </c>
      <c r="G93" s="57">
        <f>SUMIF(RiepilogoGen!$D$2:$D$1191,'Riep StPatrim'!C93,RiepilogoGen!$R$2:$R$1191)</f>
        <v>54704.2</v>
      </c>
      <c r="H93" s="58">
        <f>SUMIF(RiepilogoGen!$D$2:$D$1191,'Riep StPatrim'!C93,RiepilogoGen!$U$2:$U$1191)</f>
        <v>54704.2</v>
      </c>
      <c r="I93" s="58">
        <f>SUMIF(RiepilogoGen!$D$2:$D$1191,'Riep StPatrim'!C93,RiepilogoGen!$X$2:$X$1191)</f>
        <v>54704.2</v>
      </c>
      <c r="J93" s="58">
        <f>SUMIF(RiepilogoGen!$D$2:$D$1191,'Riep StPatrim'!C93,RiepilogoGen!$AA$2:$AA$1191)</f>
        <v>54704.2</v>
      </c>
      <c r="K93" s="58">
        <f>SUMIF(RiepilogoGen!$D$2:$D$1191,'Riep StPatrim'!C93,RiepilogoGen!$AD$2:$AD$1191)</f>
        <v>54704.2</v>
      </c>
    </row>
    <row r="94" spans="3:11" ht="12.75" customHeight="1">
      <c r="C94">
        <f>RiepilogoGen!D55</f>
        <v>11021251</v>
      </c>
      <c r="D94" t="str">
        <f>RiepilogoGen!E55</f>
        <v xml:space="preserve">FONDO AMMORTAMENTO AUTOMEZZI </v>
      </c>
      <c r="E94" s="145" t="str">
        <f t="shared" si="17"/>
        <v xml:space="preserve">11021251 FONDO AMMORTAMENTO AUTOMEZZI </v>
      </c>
      <c r="F94" s="57">
        <f>SUMIF(RiepilogoGen!$D$2:$D$1191,'Riep StPatrim'!C94,RiepilogoGen!$O$2:$O$1191)</f>
        <v>0</v>
      </c>
      <c r="G94" s="57">
        <f>SUMIF(RiepilogoGen!$D$2:$D$1191,'Riep StPatrim'!C94,RiepilogoGen!$R$2:$R$1191)</f>
        <v>-461326.08000000002</v>
      </c>
      <c r="H94" s="58">
        <f>SUMIF(RiepilogoGen!$D$2:$D$1191,'Riep StPatrim'!C94,RiepilogoGen!$U$2:$U$1191)</f>
        <v>-478146.47</v>
      </c>
      <c r="I94" s="58">
        <f>SUMIF(RiepilogoGen!$D$2:$D$1191,'Riep StPatrim'!C94,RiepilogoGen!$X$2:$X$1191)</f>
        <v>-488015.88999999996</v>
      </c>
      <c r="J94" s="58">
        <f>SUMIF(RiepilogoGen!$D$2:$D$1191,'Riep StPatrim'!C94,RiepilogoGen!$AA$2:$AA$1191)</f>
        <v>-488718.51</v>
      </c>
      <c r="K94" s="58">
        <f>SUMIF(RiepilogoGen!$D$2:$D$1191,'Riep StPatrim'!C94,RiepilogoGen!$AD$2:$AD$1191)</f>
        <v>-428177.06000000006</v>
      </c>
    </row>
    <row r="95" spans="3:11" ht="12.75" customHeight="1">
      <c r="C95">
        <f>RiepilogoGen!D56</f>
        <v>11021290</v>
      </c>
      <c r="D95" t="str">
        <f>RiepilogoGen!E56</f>
        <v>FONDO AMMORTAMENTO AUTOMEZZI ATTIVITA' AGRICOLA</v>
      </c>
      <c r="E95" s="145" t="str">
        <f>C95&amp;" "&amp;D95</f>
        <v>11021290 FONDO AMMORTAMENTO AUTOMEZZI ATTIVITA' AGRICOLA</v>
      </c>
      <c r="F95" s="57">
        <f>SUMIF(RiepilogoGen!$D$2:$D$1191,'Riep StPatrim'!C95,RiepilogoGen!$O$2:$O$1191)</f>
        <v>0</v>
      </c>
      <c r="G95" s="57">
        <f>SUMIF(RiepilogoGen!$D$2:$D$1191,'Riep StPatrim'!C95,RiepilogoGen!$R$2:$R$1191)</f>
        <v>-43209.86</v>
      </c>
      <c r="H95" s="58">
        <f>SUMIF(RiepilogoGen!$D$2:$D$1191,'Riep StPatrim'!C95,RiepilogoGen!$U$2:$U$1191)</f>
        <v>-49566.739999999991</v>
      </c>
      <c r="I95" s="58">
        <f>SUMIF(RiepilogoGen!$D$2:$D$1191,'Riep StPatrim'!C95,RiepilogoGen!$X$2:$X$1191)</f>
        <v>-54704.2</v>
      </c>
      <c r="J95" s="58">
        <f>SUMIF(RiepilogoGen!$D$2:$D$1191,'Riep StPatrim'!C95,RiepilogoGen!$AA$2:$AA$1191)</f>
        <v>-54704.2</v>
      </c>
      <c r="K95" s="58">
        <f>SUMIF(RiepilogoGen!$D$2:$D$1191,'Riep StPatrim'!C95,RiepilogoGen!$AD$2:$AD$1191)</f>
        <v>-54704.2</v>
      </c>
    </row>
    <row r="96" spans="3:11" ht="12.75" customHeight="1">
      <c r="E96" s="144" t="s">
        <v>250</v>
      </c>
      <c r="F96" s="38">
        <f t="shared" ref="F96:K96" si="27">SUM(F97:F106)</f>
        <v>0</v>
      </c>
      <c r="G96" s="38">
        <f t="shared" si="27"/>
        <v>164633.42000000013</v>
      </c>
      <c r="H96" s="38">
        <f t="shared" si="27"/>
        <v>159138.7900000001</v>
      </c>
      <c r="I96" s="38">
        <f t="shared" si="27"/>
        <v>144936.97999999998</v>
      </c>
      <c r="J96" s="38">
        <f t="shared" si="27"/>
        <v>120349.46999999993</v>
      </c>
      <c r="K96" s="38">
        <f t="shared" si="27"/>
        <v>103035.07999999986</v>
      </c>
    </row>
    <row r="97" spans="3:11" ht="12.75" customHeight="1">
      <c r="C97">
        <f>RiepilogoGen!D57</f>
        <v>11021301</v>
      </c>
      <c r="D97" t="str">
        <f>RiepilogoGen!E57</f>
        <v>ALTRI BENI TECNICO-ECONOMALI</v>
      </c>
      <c r="E97" s="145" t="str">
        <f t="shared" si="17"/>
        <v>11021301 ALTRI BENI TECNICO-ECONOMALI</v>
      </c>
      <c r="F97" s="57">
        <f>SUMIF(RiepilogoGen!$D$2:$D$1191,'Riep StPatrim'!C97,RiepilogoGen!$O$2:$O$1191)</f>
        <v>0</v>
      </c>
      <c r="G97" s="57">
        <f>SUMIF(RiepilogoGen!$D$2:$D$1191,'Riep StPatrim'!C97,RiepilogoGen!$R$2:$R$1191)</f>
        <v>1037105.05</v>
      </c>
      <c r="H97" s="58">
        <f>SUMIF(RiepilogoGen!$D$2:$D$1191,'Riep StPatrim'!C97,RiepilogoGen!$U$2:$U$1191)</f>
        <v>1101210.97</v>
      </c>
      <c r="I97" s="58">
        <f>SUMIF(RiepilogoGen!$D$2:$D$1191,'Riep StPatrim'!C97,RiepilogoGen!$X$2:$X$1191)</f>
        <v>1155021.6399999999</v>
      </c>
      <c r="J97" s="58">
        <f>SUMIF(RiepilogoGen!$D$2:$D$1191,'Riep StPatrim'!C97,RiepilogoGen!$AA$2:$AA$1191)</f>
        <v>1179452.5</v>
      </c>
      <c r="K97" s="58">
        <f>SUMIF(RiepilogoGen!$D$2:$D$1191,'Riep StPatrim'!C97,RiepilogoGen!$AD$2:$AD$1191)</f>
        <v>1211070.57</v>
      </c>
    </row>
    <row r="98" spans="3:11" ht="12.75" customHeight="1">
      <c r="C98">
        <f>RiepilogoGen!D58</f>
        <v>11021340</v>
      </c>
      <c r="D98" t="str">
        <f>RiepilogoGen!E58</f>
        <v>ATTREZZATURE PER ATTIVITA' AGRICOLA (ivi inclusi carrelli elevatori e mezzi di trasporto interni)</v>
      </c>
      <c r="E98" s="145" t="str">
        <f>C98&amp;" "&amp;D98</f>
        <v>11021340 ATTREZZATURE PER ATTIVITA' AGRICOLA (ivi inclusi carrelli elevatori e mezzi di trasporto interni)</v>
      </c>
      <c r="F98" s="57">
        <f>SUMIF(RiepilogoGen!$D$2:$D$1191,'Riep StPatrim'!C98,RiepilogoGen!$O$2:$O$1191)</f>
        <v>0</v>
      </c>
      <c r="G98" s="57">
        <f>SUMIF(RiepilogoGen!$D$2:$D$1191,'Riep StPatrim'!C98,RiepilogoGen!$R$2:$R$1191)</f>
        <v>83076.58</v>
      </c>
      <c r="H98" s="58">
        <f>SUMIF(RiepilogoGen!$D$2:$D$1191,'Riep StPatrim'!C98,RiepilogoGen!$U$2:$U$1191)</f>
        <v>83076.58</v>
      </c>
      <c r="I98" s="58">
        <f>SUMIF(RiepilogoGen!$D$2:$D$1191,'Riep StPatrim'!C98,RiepilogoGen!$X$2:$X$1191)</f>
        <v>43364.25</v>
      </c>
      <c r="J98" s="58">
        <f>SUMIF(RiepilogoGen!$D$2:$D$1191,'Riep StPatrim'!C98,RiepilogoGen!$AA$2:$AA$1191)</f>
        <v>35854.67</v>
      </c>
      <c r="K98" s="58">
        <f>SUMIF(RiepilogoGen!$D$2:$D$1191,'Riep StPatrim'!C98,RiepilogoGen!$AD$2:$AD$1191)</f>
        <v>22054.67</v>
      </c>
    </row>
    <row r="99" spans="3:11" ht="12.75" customHeight="1">
      <c r="C99">
        <f>RiepilogoGen!D59</f>
        <v>11021341</v>
      </c>
      <c r="D99" t="str">
        <f>RiepilogoGen!E59</f>
        <v>MACCHINE AGRICOLE (compresi i trattori)</v>
      </c>
      <c r="E99" s="145" t="str">
        <f>C99&amp;" "&amp;D99</f>
        <v>11021341 MACCHINE AGRICOLE (compresi i trattori)</v>
      </c>
      <c r="F99" s="57">
        <f>SUMIF(RiepilogoGen!$D$2:$D$1191,'Riep StPatrim'!C99,RiepilogoGen!$O$2:$O$1191)</f>
        <v>0</v>
      </c>
      <c r="G99" s="57">
        <f>SUMIF(RiepilogoGen!$D$2:$D$1191,'Riep StPatrim'!C99,RiepilogoGen!$R$2:$R$1191)</f>
        <v>185624.77</v>
      </c>
      <c r="H99" s="58">
        <f>SUMIF(RiepilogoGen!$D$2:$D$1191,'Riep StPatrim'!C99,RiepilogoGen!$U$2:$U$1191)</f>
        <v>185624.77</v>
      </c>
      <c r="I99" s="58">
        <f>SUMIF(RiepilogoGen!$D$2:$D$1191,'Riep StPatrim'!C99,RiepilogoGen!$X$2:$X$1191)</f>
        <v>64384.76999999999</v>
      </c>
      <c r="J99" s="58">
        <f>SUMIF(RiepilogoGen!$D$2:$D$1191,'Riep StPatrim'!C99,RiepilogoGen!$AA$2:$AA$1191)</f>
        <v>0</v>
      </c>
      <c r="K99" s="58">
        <f>SUMIF(RiepilogoGen!$D$2:$D$1191,'Riep StPatrim'!C99,RiepilogoGen!$AD$2:$AD$1191)</f>
        <v>0</v>
      </c>
    </row>
    <row r="100" spans="3:11" ht="12.75" customHeight="1">
      <c r="C100">
        <f>RiepilogoGen!D60</f>
        <v>11021342</v>
      </c>
      <c r="D100" t="str">
        <f>RiepilogoGen!E60</f>
        <v>AUTOVEICOLI DA TRASPORTO (autoveicoli pesanti in genere, carrelli elevatori)</v>
      </c>
      <c r="E100" s="145" t="str">
        <f>C100&amp;" "&amp;D100</f>
        <v>11021342 AUTOVEICOLI DA TRASPORTO (autoveicoli pesanti in genere, carrelli elevatori)</v>
      </c>
      <c r="F100" s="57">
        <f>SUMIF(RiepilogoGen!$D$2:$D$1191,'Riep StPatrim'!C100,RiepilogoGen!$O$2:$O$1191)</f>
        <v>0</v>
      </c>
      <c r="G100" s="57">
        <f>SUMIF(RiepilogoGen!$D$2:$D$1191,'Riep StPatrim'!C100,RiepilogoGen!$R$2:$R$1191)</f>
        <v>11000</v>
      </c>
      <c r="H100" s="58">
        <f>SUMIF(RiepilogoGen!$D$2:$D$1191,'Riep StPatrim'!C100,RiepilogoGen!$U$2:$U$1191)</f>
        <v>11000</v>
      </c>
      <c r="I100" s="58">
        <f>SUMIF(RiepilogoGen!$D$2:$D$1191,'Riep StPatrim'!C100,RiepilogoGen!$X$2:$X$1191)</f>
        <v>5000</v>
      </c>
      <c r="J100" s="58">
        <f>SUMIF(RiepilogoGen!$D$2:$D$1191,'Riep StPatrim'!C100,RiepilogoGen!$AA$2:$AA$1191)</f>
        <v>5000</v>
      </c>
      <c r="K100" s="58">
        <f>SUMIF(RiepilogoGen!$D$2:$D$1191,'Riep StPatrim'!C100,RiepilogoGen!$AD$2:$AD$1191)</f>
        <v>5000</v>
      </c>
    </row>
    <row r="101" spans="3:11" ht="12.75" customHeight="1">
      <c r="C101">
        <f>RiepilogoGen!D61</f>
        <v>11021343</v>
      </c>
      <c r="D101" t="str">
        <f>RiepilogoGen!E61</f>
        <v>ALTRI BENI PER ATTIVITA' AGRICOLA</v>
      </c>
      <c r="E101" s="145" t="str">
        <f>C101&amp;" "&amp;D101</f>
        <v>11021343 ALTRI BENI PER ATTIVITA' AGRICOLA</v>
      </c>
      <c r="F101" s="57">
        <f>SUMIF(RiepilogoGen!$D$2:$D$1191,'Riep StPatrim'!C101,RiepilogoGen!$O$2:$O$1191)</f>
        <v>0</v>
      </c>
      <c r="G101" s="57">
        <f>SUMIF(RiepilogoGen!$D$2:$D$1191,'Riep StPatrim'!C101,RiepilogoGen!$R$2:$R$1191)</f>
        <v>8552.51</v>
      </c>
      <c r="H101" s="58">
        <f>SUMIF(RiepilogoGen!$D$2:$D$1191,'Riep StPatrim'!C101,RiepilogoGen!$U$2:$U$1191)</f>
        <v>8552.51</v>
      </c>
      <c r="I101" s="58">
        <f>SUMIF(RiepilogoGen!$D$2:$D$1191,'Riep StPatrim'!C101,RiepilogoGen!$X$2:$X$1191)</f>
        <v>8552.51</v>
      </c>
      <c r="J101" s="58">
        <f>SUMIF(RiepilogoGen!$D$2:$D$1191,'Riep StPatrim'!C101,RiepilogoGen!$AA$2:$AA$1191)</f>
        <v>8552.51</v>
      </c>
      <c r="K101" s="58">
        <f>SUMIF(RiepilogoGen!$D$2:$D$1191,'Riep StPatrim'!C101,RiepilogoGen!$AD$2:$AD$1191)</f>
        <v>8552.51</v>
      </c>
    </row>
    <row r="102" spans="3:11" ht="12.75" customHeight="1">
      <c r="C102">
        <f>RiepilogoGen!D62</f>
        <v>11021351</v>
      </c>
      <c r="D102" t="str">
        <f>RiepilogoGen!E62</f>
        <v>FONDO AMMORTAMENTO ALTRI BENI TECNICO-ECONOMALI</v>
      </c>
      <c r="E102" s="145" t="str">
        <f t="shared" si="17"/>
        <v>11021351 FONDO AMMORTAMENTO ALTRI BENI TECNICO-ECONOMALI</v>
      </c>
      <c r="F102" s="57">
        <f>SUMIF(RiepilogoGen!$D$2:$D$1191,'Riep StPatrim'!C102,RiepilogoGen!$O$2:$O$1191)</f>
        <v>0</v>
      </c>
      <c r="G102" s="57">
        <f>SUMIF(RiepilogoGen!$D$2:$D$1191,'Riep StPatrim'!C102,RiepilogoGen!$R$2:$R$1191)</f>
        <v>-922179.28</v>
      </c>
      <c r="H102" s="58">
        <f>SUMIF(RiepilogoGen!$D$2:$D$1191,'Riep StPatrim'!C102,RiepilogoGen!$U$2:$U$1191)</f>
        <v>-979179.21</v>
      </c>
      <c r="I102" s="58">
        <f>SUMIF(RiepilogoGen!$D$2:$D$1191,'Riep StPatrim'!C102,RiepilogoGen!$X$2:$X$1191)</f>
        <v>-1015108.2899999999</v>
      </c>
      <c r="J102" s="58">
        <f>SUMIF(RiepilogoGen!$D$2:$D$1191,'Riep StPatrim'!C102,RiepilogoGen!$AA$2:$AA$1191)</f>
        <v>-1061337.52</v>
      </c>
      <c r="K102" s="58">
        <f>SUMIF(RiepilogoGen!$D$2:$D$1191,'Riep StPatrim'!C102,RiepilogoGen!$AD$2:$AD$1191)</f>
        <v>-1108129.6500000001</v>
      </c>
    </row>
    <row r="103" spans="3:11" ht="12.75" customHeight="1">
      <c r="C103">
        <f>RiepilogoGen!D63</f>
        <v>11021390</v>
      </c>
      <c r="D103" t="str">
        <f>RiepilogoGen!E63</f>
        <v xml:space="preserve">FONDO AMMORTAMENTO ATTREZZATURE PER ATTIVITA' AGRICOLA </v>
      </c>
      <c r="E103" s="145" t="str">
        <f>C103&amp;" "&amp;D103</f>
        <v xml:space="preserve">11021390 FONDO AMMORTAMENTO ATTREZZATURE PER ATTIVITA' AGRICOLA </v>
      </c>
      <c r="F103" s="57">
        <f>SUMIF(RiepilogoGen!$D$2:$D$1191,'Riep StPatrim'!C103,RiepilogoGen!$O$2:$O$1191)</f>
        <v>0</v>
      </c>
      <c r="G103" s="57">
        <f>SUMIF(RiepilogoGen!$D$2:$D$1191,'Riep StPatrim'!C103,RiepilogoGen!$R$2:$R$1191)</f>
        <v>-72319.37</v>
      </c>
      <c r="H103" s="58">
        <f>SUMIF(RiepilogoGen!$D$2:$D$1191,'Riep StPatrim'!C103,RiepilogoGen!$U$2:$U$1191)</f>
        <v>-76014.899999999994</v>
      </c>
      <c r="I103" s="58">
        <f>SUMIF(RiepilogoGen!$D$2:$D$1191,'Riep StPatrim'!C103,RiepilogoGen!$X$2:$X$1191)</f>
        <v>-40209.209999999992</v>
      </c>
      <c r="J103" s="58">
        <f>SUMIF(RiepilogoGen!$D$2:$D$1191,'Riep StPatrim'!C103,RiepilogoGen!$AA$2:$AA$1191)</f>
        <v>-34467.679999999993</v>
      </c>
      <c r="K103" s="58">
        <f>SUMIF(RiepilogoGen!$D$2:$D$1191,'Riep StPatrim'!C103,RiepilogoGen!$AD$2:$AD$1191)</f>
        <v>-21960.510000000002</v>
      </c>
    </row>
    <row r="104" spans="3:11" ht="12.75" customHeight="1">
      <c r="C104">
        <f>RiepilogoGen!D64</f>
        <v>11021391</v>
      </c>
      <c r="D104" t="str">
        <f>RiepilogoGen!E64</f>
        <v>FONDO AMMORTAMENTO MACCHINE AGRICOLE</v>
      </c>
      <c r="E104" s="145" t="str">
        <f>C104&amp;" "&amp;D104</f>
        <v>11021391 FONDO AMMORTAMENTO MACCHINE AGRICOLE</v>
      </c>
      <c r="F104" s="57">
        <f>SUMIF(RiepilogoGen!$D$2:$D$1191,'Riep StPatrim'!C104,RiepilogoGen!$O$2:$O$1191)</f>
        <v>0</v>
      </c>
      <c r="G104" s="57">
        <f>SUMIF(RiepilogoGen!$D$2:$D$1191,'Riep StPatrim'!C104,RiepilogoGen!$R$2:$R$1191)</f>
        <v>-150585.1</v>
      </c>
      <c r="H104" s="58">
        <f>SUMIF(RiepilogoGen!$D$2:$D$1191,'Riep StPatrim'!C104,RiepilogoGen!$U$2:$U$1191)</f>
        <v>-158469.1</v>
      </c>
      <c r="I104" s="58">
        <f>SUMIF(RiepilogoGen!$D$2:$D$1191,'Riep StPatrim'!C104,RiepilogoGen!$X$2:$X$1191)</f>
        <v>-64384.770000000019</v>
      </c>
      <c r="J104" s="58">
        <f>SUMIF(RiepilogoGen!$D$2:$D$1191,'Riep StPatrim'!C104,RiepilogoGen!$AA$2:$AA$1191)</f>
        <v>0</v>
      </c>
      <c r="K104" s="58">
        <f>SUMIF(RiepilogoGen!$D$2:$D$1191,'Riep StPatrim'!C104,RiepilogoGen!$AD$2:$AD$1191)</f>
        <v>0</v>
      </c>
    </row>
    <row r="105" spans="3:11" ht="12.75" customHeight="1">
      <c r="C105">
        <f>RiepilogoGen!D65</f>
        <v>11021392</v>
      </c>
      <c r="D105" t="str">
        <f>RiepilogoGen!E65</f>
        <v>FONDO AMMORTAMENTO AUTOVEICOLI DA TRASPORTO</v>
      </c>
      <c r="E105" s="145" t="str">
        <f>C105&amp;" "&amp;D105</f>
        <v>11021392 FONDO AMMORTAMENTO AUTOVEICOLI DA TRASPORTO</v>
      </c>
      <c r="F105" s="57">
        <f>SUMIF(RiepilogoGen!$D$2:$D$1191,'Riep StPatrim'!C105,RiepilogoGen!$O$2:$O$1191)</f>
        <v>0</v>
      </c>
      <c r="G105" s="57">
        <f>SUMIF(RiepilogoGen!$D$2:$D$1191,'Riep StPatrim'!C105,RiepilogoGen!$R$2:$R$1191)</f>
        <v>-11000</v>
      </c>
      <c r="H105" s="58">
        <f>SUMIF(RiepilogoGen!$D$2:$D$1191,'Riep StPatrim'!C105,RiepilogoGen!$U$2:$U$1191)</f>
        <v>-11000</v>
      </c>
      <c r="I105" s="58">
        <f>SUMIF(RiepilogoGen!$D$2:$D$1191,'Riep StPatrim'!C105,RiepilogoGen!$X$2:$X$1191)</f>
        <v>-5000</v>
      </c>
      <c r="J105" s="58">
        <f>SUMIF(RiepilogoGen!$D$2:$D$1191,'Riep StPatrim'!C105,RiepilogoGen!$AA$2:$AA$1191)</f>
        <v>-5000</v>
      </c>
      <c r="K105" s="58">
        <f>SUMIF(RiepilogoGen!$D$2:$D$1191,'Riep StPatrim'!C105,RiepilogoGen!$AD$2:$AD$1191)</f>
        <v>-5000</v>
      </c>
    </row>
    <row r="106" spans="3:11" ht="12.75" customHeight="1">
      <c r="C106">
        <f>RiepilogoGen!D66</f>
        <v>11021393</v>
      </c>
      <c r="D106" t="str">
        <f>RiepilogoGen!E66</f>
        <v>FONDO AMMORTAMENTO ALTRI BENI PER ATTIVITA' AGRICOLA</v>
      </c>
      <c r="E106" s="145" t="str">
        <f>C106&amp;" "&amp;D106</f>
        <v>11021393 FONDO AMMORTAMENTO ALTRI BENI PER ATTIVITA' AGRICOLA</v>
      </c>
      <c r="F106" s="57">
        <f>SUMIF(RiepilogoGen!$D$2:$D$1191,'Riep StPatrim'!C106,RiepilogoGen!$O$2:$O$1191)</f>
        <v>0</v>
      </c>
      <c r="G106" s="57">
        <f>SUMIF(RiepilogoGen!$D$2:$D$1191,'Riep StPatrim'!C106,RiepilogoGen!$R$2:$R$1191)</f>
        <v>-4641.74</v>
      </c>
      <c r="H106" s="58">
        <f>SUMIF(RiepilogoGen!$D$2:$D$1191,'Riep StPatrim'!C106,RiepilogoGen!$U$2:$U$1191)</f>
        <v>-5662.83</v>
      </c>
      <c r="I106" s="58">
        <f>SUMIF(RiepilogoGen!$D$2:$D$1191,'Riep StPatrim'!C106,RiepilogoGen!$X$2:$X$1191)</f>
        <v>-6683.92</v>
      </c>
      <c r="J106" s="58">
        <f>SUMIF(RiepilogoGen!$D$2:$D$1191,'Riep StPatrim'!C106,RiepilogoGen!$AA$2:$AA$1191)</f>
        <v>-7705.01</v>
      </c>
      <c r="K106" s="58">
        <f>SUMIF(RiepilogoGen!$D$2:$D$1191,'Riep StPatrim'!C106,RiepilogoGen!$AD$2:$AD$1191)</f>
        <v>-8552.51</v>
      </c>
    </row>
    <row r="107" spans="3:11" ht="12.75" customHeight="1">
      <c r="E107" s="144" t="s">
        <v>251</v>
      </c>
      <c r="F107" s="38">
        <f t="shared" ref="F107:K107" si="28">+F108+F109</f>
        <v>-364728.04999999993</v>
      </c>
      <c r="G107" s="38">
        <f t="shared" si="28"/>
        <v>3593158.290000001</v>
      </c>
      <c r="H107" s="38">
        <f t="shared" si="28"/>
        <v>4089322.2800000003</v>
      </c>
      <c r="I107" s="38">
        <f t="shared" si="28"/>
        <v>5052865.04</v>
      </c>
      <c r="J107" s="38">
        <f t="shared" si="28"/>
        <v>6696161.7799999993</v>
      </c>
      <c r="K107" s="38">
        <f t="shared" si="28"/>
        <v>2929521.9800000004</v>
      </c>
    </row>
    <row r="108" spans="3:11" ht="12.75" customHeight="1">
      <c r="C108">
        <f>RiepilogoGen!D67</f>
        <v>11021401</v>
      </c>
      <c r="D108" t="str">
        <f>RiepilogoGen!E67</f>
        <v>IMMOBILIZZAZIONI MATERIALI IN CORSO E ACCONTI FABBRICATI</v>
      </c>
      <c r="E108" s="145" t="str">
        <f t="shared" si="17"/>
        <v>11021401 IMMOBILIZZAZIONI MATERIALI IN CORSO E ACCONTI FABBRICATI</v>
      </c>
      <c r="F108" s="57">
        <f>SUMIF(RiepilogoGen!$D$2:$D$1191,'Riep StPatrim'!C108,RiepilogoGen!$O$2:$O$1191)</f>
        <v>-439336.83999999997</v>
      </c>
      <c r="G108" s="57">
        <f>SUMIF(RiepilogoGen!$D$2:$D$1191,'Riep StPatrim'!C108,RiepilogoGen!$R$2:$R$1191)</f>
        <v>3303087.7100000009</v>
      </c>
      <c r="H108" s="58">
        <f>SUMIF(RiepilogoGen!$D$2:$D$1191,'Riep StPatrim'!C108,RiepilogoGen!$U$2:$U$1191)</f>
        <v>3813428.39</v>
      </c>
      <c r="I108" s="58">
        <f>SUMIF(RiepilogoGen!$D$2:$D$1191,'Riep StPatrim'!C108,RiepilogoGen!$X$2:$X$1191)</f>
        <v>4939803.63</v>
      </c>
      <c r="J108" s="58">
        <f>SUMIF(RiepilogoGen!$D$2:$D$1191,'Riep StPatrim'!C108,RiepilogoGen!$AA$2:$AA$1191)</f>
        <v>6556823.1799999997</v>
      </c>
      <c r="K108" s="58">
        <f>SUMIF(RiepilogoGen!$D$2:$D$1191,'Riep StPatrim'!C108,RiepilogoGen!$AD$2:$AD$1191)</f>
        <v>2758635.1800000006</v>
      </c>
    </row>
    <row r="109" spans="3:11" ht="12.75" customHeight="1">
      <c r="C109">
        <f>RiepilogoGen!D68</f>
        <v>11021402</v>
      </c>
      <c r="D109" t="str">
        <f>RiepilogoGen!E68</f>
        <v>IMMOBILIZZAZIONI MATERIALI IN CORSO E ACCONTI ALTRI BENI MATERIALI</v>
      </c>
      <c r="E109" s="145" t="str">
        <f>C109&amp;" "&amp;D109</f>
        <v>11021402 IMMOBILIZZAZIONI MATERIALI IN CORSO E ACCONTI ALTRI BENI MATERIALI</v>
      </c>
      <c r="F109" s="57">
        <f>SUMIF(RiepilogoGen!$D$2:$D$1191,'Riep StPatrim'!C109,RiepilogoGen!$O$2:$O$1191)</f>
        <v>74608.790000000008</v>
      </c>
      <c r="G109" s="57">
        <f>SUMIF(RiepilogoGen!$D$2:$D$1191,'Riep StPatrim'!C109,RiepilogoGen!$R$2:$R$1191)</f>
        <v>290070.58000000007</v>
      </c>
      <c r="H109" s="58">
        <f>SUMIF(RiepilogoGen!$D$2:$D$1191,'Riep StPatrim'!C109,RiepilogoGen!$U$2:$U$1191)</f>
        <v>275893.88999999996</v>
      </c>
      <c r="I109" s="58">
        <f>SUMIF(RiepilogoGen!$D$2:$D$1191,'Riep StPatrim'!C109,RiepilogoGen!$X$2:$X$1191)</f>
        <v>113061.40999999997</v>
      </c>
      <c r="J109" s="58">
        <f>SUMIF(RiepilogoGen!$D$2:$D$1191,'Riep StPatrim'!C109,RiepilogoGen!$AA$2:$AA$1191)</f>
        <v>139338.60000000009</v>
      </c>
      <c r="K109" s="58">
        <f>SUMIF(RiepilogoGen!$D$2:$D$1191,'Riep StPatrim'!C109,RiepilogoGen!$AD$2:$AD$1191)</f>
        <v>170886.79999999993</v>
      </c>
    </row>
    <row r="110" spans="3:11" ht="15.75">
      <c r="E110" s="23" t="s">
        <v>275</v>
      </c>
      <c r="F110" s="40">
        <f t="shared" ref="F110:K110" si="29">+F107+F96+F91+F88+F86+F83+F80+F75+F72+F69+F66+F63+F61+F59</f>
        <v>375271.95000000007</v>
      </c>
      <c r="G110" s="40">
        <f t="shared" si="29"/>
        <v>141944516.66999999</v>
      </c>
      <c r="H110" s="40">
        <f t="shared" si="29"/>
        <v>170671814.56</v>
      </c>
      <c r="I110" s="40">
        <f t="shared" si="29"/>
        <v>167709111.66999999</v>
      </c>
      <c r="J110" s="40">
        <f t="shared" si="29"/>
        <v>165242952.07999998</v>
      </c>
      <c r="K110" s="40">
        <f t="shared" si="29"/>
        <v>162727833.30000001</v>
      </c>
    </row>
    <row r="111" spans="3:11" ht="12.75" customHeight="1">
      <c r="E111" s="32" t="s">
        <v>253</v>
      </c>
      <c r="F111" s="38"/>
      <c r="G111" s="38"/>
      <c r="H111" s="38"/>
      <c r="I111" s="38"/>
      <c r="J111" s="38"/>
      <c r="K111" s="38"/>
    </row>
    <row r="112" spans="3:11" ht="13.5" customHeight="1">
      <c r="E112" s="144" t="s">
        <v>436</v>
      </c>
      <c r="F112" s="35">
        <f t="shared" ref="F112:K112" si="30">+F113+F115+F117</f>
        <v>0</v>
      </c>
      <c r="G112" s="35">
        <f t="shared" si="30"/>
        <v>0</v>
      </c>
      <c r="H112" s="35">
        <f t="shared" si="30"/>
        <v>1000</v>
      </c>
      <c r="I112" s="35">
        <f t="shared" si="30"/>
        <v>1000</v>
      </c>
      <c r="J112" s="35">
        <f t="shared" si="30"/>
        <v>1000</v>
      </c>
      <c r="K112" s="35">
        <f t="shared" si="30"/>
        <v>1000</v>
      </c>
    </row>
    <row r="113" spans="1:11" ht="12.75" customHeight="1">
      <c r="A113">
        <v>11030101</v>
      </c>
      <c r="E113" s="144" t="s">
        <v>254</v>
      </c>
      <c r="F113" s="38">
        <f t="shared" ref="F113:K113" si="31">+F114</f>
        <v>0</v>
      </c>
      <c r="G113" s="38">
        <f t="shared" si="31"/>
        <v>0</v>
      </c>
      <c r="H113" s="38">
        <f t="shared" si="31"/>
        <v>1000</v>
      </c>
      <c r="I113" s="38">
        <f t="shared" si="31"/>
        <v>1000</v>
      </c>
      <c r="J113" s="38">
        <f t="shared" si="31"/>
        <v>1000</v>
      </c>
      <c r="K113" s="38">
        <f t="shared" si="31"/>
        <v>1000</v>
      </c>
    </row>
    <row r="114" spans="1:11" ht="12.75" customHeight="1">
      <c r="C114">
        <f>RiepilogoGen!D69</f>
        <v>11030101</v>
      </c>
      <c r="D114" t="str">
        <f>RiepilogoGen!E69</f>
        <v>PARTECIPAZIONI IN SOCIETÀ DI CAPITALI</v>
      </c>
      <c r="E114" s="145" t="str">
        <f>C114&amp;" "&amp;D114</f>
        <v>11030101 PARTECIPAZIONI IN SOCIETÀ DI CAPITALI</v>
      </c>
      <c r="F114" s="57">
        <f>SUMIF(RiepilogoGen!$D$2:$D$1191,'Riep StPatrim'!C114,RiepilogoGen!$O$2:$O$1191)</f>
        <v>0</v>
      </c>
      <c r="G114" s="57">
        <f>SUMIF(RiepilogoGen!$D$2:$D$1191,'Riep StPatrim'!C114,RiepilogoGen!$R$2:$R$1191)</f>
        <v>0</v>
      </c>
      <c r="H114" s="58">
        <f>SUMIF(RiepilogoGen!$D$2:$D$1191,'Riep StPatrim'!C114,RiepilogoGen!$U$2:$U$1191)</f>
        <v>1000</v>
      </c>
      <c r="I114" s="58">
        <f>SUMIF(RiepilogoGen!$D$2:$D$1191,'Riep StPatrim'!C114,RiepilogoGen!$X$2:$X$1191)</f>
        <v>1000</v>
      </c>
      <c r="J114" s="58">
        <f>SUMIF(RiepilogoGen!$D$2:$D$1191,'Riep StPatrim'!C114,RiepilogoGen!$AA$2:$AA$1191)</f>
        <v>1000</v>
      </c>
      <c r="K114" s="58">
        <f>SUMIF(RiepilogoGen!$D$2:$D$1191,'Riep StPatrim'!C114,RiepilogoGen!$AD$2:$AD$1191)</f>
        <v>1000</v>
      </c>
    </row>
    <row r="115" spans="1:11" ht="12.75" customHeight="1">
      <c r="A115">
        <v>11030102</v>
      </c>
      <c r="E115" s="144" t="s">
        <v>255</v>
      </c>
      <c r="F115" s="38">
        <f t="shared" ref="F115:K115" si="32">+F116</f>
        <v>0</v>
      </c>
      <c r="G115" s="38">
        <f t="shared" si="32"/>
        <v>0</v>
      </c>
      <c r="H115" s="38">
        <f t="shared" si="32"/>
        <v>0</v>
      </c>
      <c r="I115" s="38">
        <f t="shared" si="32"/>
        <v>0</v>
      </c>
      <c r="J115" s="38">
        <f t="shared" si="32"/>
        <v>0</v>
      </c>
      <c r="K115" s="38">
        <f t="shared" si="32"/>
        <v>0</v>
      </c>
    </row>
    <row r="116" spans="1:11" ht="12.75" customHeight="1">
      <c r="C116">
        <f>RiepilogoGen!D70</f>
        <v>11030102</v>
      </c>
      <c r="D116" t="str">
        <f>RiepilogoGen!E70</f>
        <v>PARTECIPAZIONI IN ENTI NON-PROFIT</v>
      </c>
      <c r="E116" s="145" t="str">
        <f>C116&amp;" "&amp;D116</f>
        <v>11030102 PARTECIPAZIONI IN ENTI NON-PROFIT</v>
      </c>
      <c r="F116" s="57">
        <f>SUMIF(RiepilogoGen!$D$2:$D$1191,'Riep StPatrim'!C116,RiepilogoGen!$O$2:$O$1191)</f>
        <v>0</v>
      </c>
      <c r="G116" s="57">
        <f>SUMIF(RiepilogoGen!$D$2:$D$1191,'Riep StPatrim'!C116,RiepilogoGen!$R$2:$R$1191)</f>
        <v>0</v>
      </c>
      <c r="H116" s="58">
        <f>SUMIF(RiepilogoGen!$D$2:$D$1191,'Riep StPatrim'!C116,RiepilogoGen!$U$2:$U$1191)</f>
        <v>0</v>
      </c>
      <c r="I116" s="58">
        <f>SUMIF(RiepilogoGen!$D$2:$D$1191,'Riep StPatrim'!C116,RiepilogoGen!$X$2:$X$1191)</f>
        <v>0</v>
      </c>
      <c r="J116" s="58">
        <f>SUMIF(RiepilogoGen!$D$2:$D$1191,'Riep StPatrim'!C116,RiepilogoGen!$AA$2:$AA$1191)</f>
        <v>0</v>
      </c>
      <c r="K116" s="58">
        <f>SUMIF(RiepilogoGen!$D$2:$D$1191,'Riep StPatrim'!C116,RiepilogoGen!$AD$2:$AD$1191)</f>
        <v>0</v>
      </c>
    </row>
    <row r="117" spans="1:11" ht="12.75" customHeight="1">
      <c r="A117">
        <v>11030103</v>
      </c>
      <c r="E117" s="144" t="s">
        <v>256</v>
      </c>
      <c r="F117" s="38">
        <f t="shared" ref="F117:K117" si="33">+F118</f>
        <v>0</v>
      </c>
      <c r="G117" s="38">
        <f t="shared" si="33"/>
        <v>0</v>
      </c>
      <c r="H117" s="38">
        <f t="shared" si="33"/>
        <v>0</v>
      </c>
      <c r="I117" s="38">
        <f t="shared" si="33"/>
        <v>0</v>
      </c>
      <c r="J117" s="38">
        <f t="shared" si="33"/>
        <v>0</v>
      </c>
      <c r="K117" s="38">
        <f t="shared" si="33"/>
        <v>0</v>
      </c>
    </row>
    <row r="118" spans="1:11" ht="12.75" customHeight="1">
      <c r="C118">
        <f>RiepilogoGen!D71</f>
        <v>11030103</v>
      </c>
      <c r="D118" t="str">
        <f>RiepilogoGen!E71</f>
        <v>PARTECIPAZIONI IN ALTRI SOGGETTI</v>
      </c>
      <c r="E118" s="145" t="str">
        <f>C118&amp;" "&amp;D118</f>
        <v>11030103 PARTECIPAZIONI IN ALTRI SOGGETTI</v>
      </c>
      <c r="F118" s="57">
        <f>SUMIF(RiepilogoGen!$D$2:$D$1191,'Riep StPatrim'!C118,RiepilogoGen!$O$2:$O$1191)</f>
        <v>0</v>
      </c>
      <c r="G118" s="57">
        <f>SUMIF(RiepilogoGen!$D$2:$D$1191,'Riep StPatrim'!C118,RiepilogoGen!$R$2:$R$1191)</f>
        <v>0</v>
      </c>
      <c r="H118" s="58">
        <f>SUMIF(RiepilogoGen!$D$2:$D$1191,'Riep StPatrim'!C118,RiepilogoGen!$U$2:$U$1191)</f>
        <v>0</v>
      </c>
      <c r="I118" s="58">
        <f>SUMIF(RiepilogoGen!$D$2:$D$1191,'Riep StPatrim'!C118,RiepilogoGen!$X$2:$X$1191)</f>
        <v>0</v>
      </c>
      <c r="J118" s="58">
        <f>SUMIF(RiepilogoGen!$D$2:$D$1191,'Riep StPatrim'!C118,RiepilogoGen!$AA$2:$AA$1191)</f>
        <v>0</v>
      </c>
      <c r="K118" s="58">
        <f>SUMIF(RiepilogoGen!$D$2:$D$1191,'Riep StPatrim'!C118,RiepilogoGen!$AD$2:$AD$1191)</f>
        <v>0</v>
      </c>
    </row>
    <row r="119" spans="1:11" ht="28.5" customHeight="1">
      <c r="E119" s="144" t="s">
        <v>438</v>
      </c>
      <c r="F119" s="35">
        <f t="shared" ref="F119:K119" si="34">+F120+F122</f>
        <v>0</v>
      </c>
      <c r="G119" s="35">
        <f t="shared" si="34"/>
        <v>6269.32</v>
      </c>
      <c r="H119" s="35">
        <f t="shared" si="34"/>
        <v>13295.380000000001</v>
      </c>
      <c r="I119" s="35">
        <f t="shared" si="34"/>
        <v>13295.380000000001</v>
      </c>
      <c r="J119" s="35">
        <f t="shared" si="34"/>
        <v>6956.3</v>
      </c>
      <c r="K119" s="35">
        <f t="shared" si="34"/>
        <v>6255.46</v>
      </c>
    </row>
    <row r="120" spans="1:11" ht="12.75" customHeight="1">
      <c r="A120">
        <v>11030201</v>
      </c>
      <c r="E120" s="144" t="s">
        <v>257</v>
      </c>
      <c r="F120" s="38">
        <f t="shared" ref="F120:K120" si="35">+F121</f>
        <v>0</v>
      </c>
      <c r="G120" s="38">
        <f t="shared" si="35"/>
        <v>0</v>
      </c>
      <c r="H120" s="38">
        <f t="shared" si="35"/>
        <v>0</v>
      </c>
      <c r="I120" s="38">
        <f t="shared" si="35"/>
        <v>0</v>
      </c>
      <c r="J120" s="38">
        <f t="shared" si="35"/>
        <v>0</v>
      </c>
      <c r="K120" s="38">
        <f t="shared" si="35"/>
        <v>0</v>
      </c>
    </row>
    <row r="121" spans="1:11" ht="12.75" customHeight="1">
      <c r="C121">
        <f>RiepilogoGen!D72</f>
        <v>11030201</v>
      </c>
      <c r="D121" t="str">
        <f>RiepilogoGen!E72</f>
        <v>CREDITI VERSO SOCIETÀ PARTECIPATE</v>
      </c>
      <c r="E121" s="145" t="str">
        <f>C121&amp;" "&amp;D121</f>
        <v>11030201 CREDITI VERSO SOCIETÀ PARTECIPATE</v>
      </c>
      <c r="F121" s="57">
        <f>SUMIF(RiepilogoGen!$D$2:$D$1191,'Riep StPatrim'!C121,RiepilogoGen!$O$2:$O$1191)</f>
        <v>0</v>
      </c>
      <c r="G121" s="57">
        <f>SUMIF(RiepilogoGen!$D$2:$D$1191,'Riep StPatrim'!C121,RiepilogoGen!$R$2:$R$1191)</f>
        <v>0</v>
      </c>
      <c r="H121" s="58">
        <f>SUMIF(RiepilogoGen!$D$2:$D$1191,'Riep StPatrim'!C121,RiepilogoGen!$U$2:$U$1191)</f>
        <v>0</v>
      </c>
      <c r="I121" s="58">
        <f>SUMIF(RiepilogoGen!$D$2:$D$1191,'Riep StPatrim'!C121,RiepilogoGen!$X$2:$X$1191)</f>
        <v>0</v>
      </c>
      <c r="J121" s="58">
        <f>SUMIF(RiepilogoGen!$D$2:$D$1191,'Riep StPatrim'!C121,RiepilogoGen!$AA$2:$AA$1191)</f>
        <v>0</v>
      </c>
      <c r="K121" s="58">
        <f>SUMIF(RiepilogoGen!$D$2:$D$1191,'Riep StPatrim'!C121,RiepilogoGen!$AD$2:$AD$1191)</f>
        <v>0</v>
      </c>
    </row>
    <row r="122" spans="1:11" ht="12.75" customHeight="1">
      <c r="A122">
        <v>11030202</v>
      </c>
      <c r="E122" s="144" t="s">
        <v>258</v>
      </c>
      <c r="F122" s="38">
        <f t="shared" ref="F122:K122" si="36">+F123+F124</f>
        <v>0</v>
      </c>
      <c r="G122" s="38">
        <f t="shared" si="36"/>
        <v>6269.32</v>
      </c>
      <c r="H122" s="38">
        <f t="shared" si="36"/>
        <v>13295.380000000001</v>
      </c>
      <c r="I122" s="38">
        <f t="shared" si="36"/>
        <v>13295.380000000001</v>
      </c>
      <c r="J122" s="38">
        <f t="shared" si="36"/>
        <v>6956.3</v>
      </c>
      <c r="K122" s="38">
        <f t="shared" si="36"/>
        <v>6255.46</v>
      </c>
    </row>
    <row r="123" spans="1:11" ht="12.75" customHeight="1">
      <c r="C123">
        <f>RiepilogoGen!D73</f>
        <v>11030202</v>
      </c>
      <c r="D123" t="str">
        <f>RiepilogoGen!E73</f>
        <v>CREDITI PER DEPOSITI CAUZIONALI</v>
      </c>
      <c r="E123" s="145" t="str">
        <f>C123&amp;" "&amp;D123</f>
        <v>11030202 CREDITI PER DEPOSITI CAUZIONALI</v>
      </c>
      <c r="F123" s="57">
        <f>SUMIF(RiepilogoGen!$D$2:$D$1191,'Riep StPatrim'!C123,RiepilogoGen!$O$2:$O$1191)</f>
        <v>0</v>
      </c>
      <c r="G123" s="57">
        <f>SUMIF(RiepilogoGen!$D$2:$D$1191,'Riep StPatrim'!C123,RiepilogoGen!$R$2:$R$1191)</f>
        <v>6269.32</v>
      </c>
      <c r="H123" s="58">
        <f>SUMIF(RiepilogoGen!$D$2:$D$1191,'Riep StPatrim'!C123,RiepilogoGen!$U$2:$U$1191)</f>
        <v>13295.380000000001</v>
      </c>
      <c r="I123" s="58">
        <f>SUMIF(RiepilogoGen!$D$2:$D$1191,'Riep StPatrim'!C123,RiepilogoGen!$X$2:$X$1191)</f>
        <v>13295.380000000001</v>
      </c>
      <c r="J123" s="58">
        <f>SUMIF(RiepilogoGen!$D$2:$D$1191,'Riep StPatrim'!C123,RiepilogoGen!$AA$2:$AA$1191)</f>
        <v>6956.3</v>
      </c>
      <c r="K123" s="58">
        <f>SUMIF(RiepilogoGen!$D$2:$D$1191,'Riep StPatrim'!C123,RiepilogoGen!$AD$2:$AD$1191)</f>
        <v>6255.46</v>
      </c>
    </row>
    <row r="124" spans="1:11" ht="12.75" customHeight="1">
      <c r="C124">
        <f>RiepilogoGen!D74</f>
        <v>11030203</v>
      </c>
      <c r="D124" t="str">
        <f>RiepilogoGen!E74</f>
        <v>CREDITI IMMOBILIZZATI</v>
      </c>
      <c r="E124" s="145" t="str">
        <f>C124&amp;" "&amp;D124</f>
        <v>11030203 CREDITI IMMOBILIZZATI</v>
      </c>
      <c r="F124" s="57">
        <f>SUMIF(RiepilogoGen!$D$2:$D$1191,'Riep StPatrim'!C124,RiepilogoGen!$O$2:$O$1191)</f>
        <v>0</v>
      </c>
      <c r="G124" s="57">
        <f>SUMIF(RiepilogoGen!$D$2:$D$1191,'Riep StPatrim'!C124,RiepilogoGen!$R$2:$R$1191)</f>
        <v>0</v>
      </c>
      <c r="H124" s="58">
        <f>SUMIF(RiepilogoGen!$D$2:$D$1191,'Riep StPatrim'!C124,RiepilogoGen!$U$2:$U$1191)</f>
        <v>0</v>
      </c>
      <c r="I124" s="58">
        <f>SUMIF(RiepilogoGen!$D$2:$D$1191,'Riep StPatrim'!C124,RiepilogoGen!$X$2:$X$1191)</f>
        <v>0</v>
      </c>
      <c r="J124" s="58">
        <f>SUMIF(RiepilogoGen!$D$2:$D$1191,'Riep StPatrim'!C124,RiepilogoGen!$AA$2:$AA$1191)</f>
        <v>0</v>
      </c>
      <c r="K124" s="58">
        <f>SUMIF(RiepilogoGen!$D$2:$D$1191,'Riep StPatrim'!C124,RiepilogoGen!$AD$2:$AD$1191)</f>
        <v>0</v>
      </c>
    </row>
    <row r="125" spans="1:11" ht="12.75" customHeight="1">
      <c r="E125" s="144" t="s">
        <v>437</v>
      </c>
      <c r="F125" s="35">
        <f t="shared" ref="F125:K125" si="37">F126</f>
        <v>0</v>
      </c>
      <c r="G125" s="35">
        <f t="shared" si="37"/>
        <v>45897.83</v>
      </c>
      <c r="H125" s="35">
        <f t="shared" si="37"/>
        <v>45897.83</v>
      </c>
      <c r="I125" s="35">
        <f t="shared" si="37"/>
        <v>45897.83</v>
      </c>
      <c r="J125" s="35">
        <f t="shared" si="37"/>
        <v>2228.0299999999988</v>
      </c>
      <c r="K125" s="35">
        <f t="shared" si="37"/>
        <v>0</v>
      </c>
    </row>
    <row r="126" spans="1:11" ht="12.75" customHeight="1">
      <c r="C126">
        <f>RiepilogoGen!D75</f>
        <v>11030301</v>
      </c>
      <c r="D126" t="str">
        <f>RiepilogoGen!E75</f>
        <v>ALTRI TITOLI IMMOBILIZZATI</v>
      </c>
      <c r="E126" s="145" t="str">
        <f>C126&amp;" "&amp;D126</f>
        <v>11030301 ALTRI TITOLI IMMOBILIZZATI</v>
      </c>
      <c r="F126" s="57">
        <f>SUMIF(RiepilogoGen!$D$2:$D$1191,'Riep StPatrim'!C126,RiepilogoGen!$O$2:$O$1191)</f>
        <v>0</v>
      </c>
      <c r="G126" s="57">
        <f>SUMIF(RiepilogoGen!$D$2:$D$1191,'Riep StPatrim'!C126,RiepilogoGen!$R$2:$R$1191)</f>
        <v>45897.83</v>
      </c>
      <c r="H126" s="58">
        <f>SUMIF(RiepilogoGen!$D$2:$D$1191,'Riep StPatrim'!C126,RiepilogoGen!$U$2:$U$1191)</f>
        <v>45897.83</v>
      </c>
      <c r="I126" s="58">
        <f>SUMIF(RiepilogoGen!$D$2:$D$1191,'Riep StPatrim'!C126,RiepilogoGen!$X$2:$X$1191)</f>
        <v>45897.83</v>
      </c>
      <c r="J126" s="58">
        <f>SUMIF(RiepilogoGen!$D$2:$D$1191,'Riep StPatrim'!C126,RiepilogoGen!$AA$2:$AA$1191)</f>
        <v>2228.0299999999988</v>
      </c>
      <c r="K126" s="58">
        <f>SUMIF(RiepilogoGen!$D$2:$D$1191,'Riep StPatrim'!C126,RiepilogoGen!$AD$2:$AD$1191)</f>
        <v>0</v>
      </c>
    </row>
    <row r="127" spans="1:11" ht="15.75">
      <c r="E127" s="23" t="s">
        <v>259</v>
      </c>
      <c r="F127" s="40">
        <f t="shared" ref="F127:K127" si="38">+F125+F119+F112</f>
        <v>0</v>
      </c>
      <c r="G127" s="40">
        <f t="shared" si="38"/>
        <v>52167.15</v>
      </c>
      <c r="H127" s="40">
        <f t="shared" si="38"/>
        <v>60193.210000000006</v>
      </c>
      <c r="I127" s="40">
        <f t="shared" si="38"/>
        <v>60193.210000000006</v>
      </c>
      <c r="J127" s="40">
        <f t="shared" si="38"/>
        <v>10184.329999999998</v>
      </c>
      <c r="K127" s="40">
        <f t="shared" si="38"/>
        <v>7255.46</v>
      </c>
    </row>
    <row r="128" spans="1:11" ht="18">
      <c r="E128" s="21" t="s">
        <v>260</v>
      </c>
      <c r="F128" s="39">
        <f t="shared" ref="F128:K128" si="39">+F57+F110+F127</f>
        <v>390052.97000000009</v>
      </c>
      <c r="G128" s="39">
        <f t="shared" si="39"/>
        <v>142483496.16</v>
      </c>
      <c r="H128" s="39">
        <f t="shared" si="39"/>
        <v>171142080.78</v>
      </c>
      <c r="I128" s="39">
        <f t="shared" si="39"/>
        <v>168082465.66</v>
      </c>
      <c r="J128" s="39">
        <f t="shared" si="39"/>
        <v>165543542.28</v>
      </c>
      <c r="K128" s="39">
        <f t="shared" si="39"/>
        <v>162944572.92000002</v>
      </c>
    </row>
    <row r="129" spans="3:11">
      <c r="E129" s="32"/>
      <c r="F129" s="38"/>
      <c r="G129" s="38"/>
      <c r="H129" s="38"/>
      <c r="I129" s="38"/>
      <c r="J129" s="38"/>
      <c r="K129" s="38"/>
    </row>
    <row r="130" spans="3:11">
      <c r="E130" s="32"/>
      <c r="F130" s="38"/>
      <c r="G130" s="38"/>
      <c r="H130" s="38"/>
      <c r="I130" s="38"/>
      <c r="J130" s="38"/>
      <c r="K130" s="38"/>
    </row>
    <row r="131" spans="3:11">
      <c r="E131" s="32"/>
      <c r="F131" s="38"/>
      <c r="G131" s="38"/>
      <c r="H131" s="38"/>
      <c r="I131" s="38"/>
      <c r="J131" s="38"/>
      <c r="K131" s="38"/>
    </row>
    <row r="132" spans="3:11" ht="12.75" customHeight="1">
      <c r="E132" s="32" t="s">
        <v>261</v>
      </c>
      <c r="F132" s="38"/>
      <c r="G132" s="38"/>
      <c r="H132" s="38"/>
      <c r="I132" s="38"/>
      <c r="J132" s="38"/>
      <c r="K132" s="38"/>
    </row>
    <row r="133" spans="3:11" ht="12.75" customHeight="1">
      <c r="E133" s="32" t="s">
        <v>262</v>
      </c>
      <c r="F133" s="38"/>
      <c r="G133" s="38"/>
      <c r="H133" s="38"/>
      <c r="I133" s="38"/>
      <c r="J133" s="38"/>
      <c r="K133" s="38"/>
    </row>
    <row r="134" spans="3:11" ht="12.75" customHeight="1">
      <c r="E134" s="144" t="s">
        <v>439</v>
      </c>
      <c r="F134" s="38">
        <f t="shared" ref="F134:K134" si="40">+F135</f>
        <v>-33669.550000000003</v>
      </c>
      <c r="G134" s="38">
        <f t="shared" si="40"/>
        <v>30282.89</v>
      </c>
      <c r="H134" s="38">
        <f t="shared" si="40"/>
        <v>36392.92</v>
      </c>
      <c r="I134" s="38">
        <f t="shared" si="40"/>
        <v>26645.550000000003</v>
      </c>
      <c r="J134" s="38">
        <f t="shared" si="40"/>
        <v>30437.3</v>
      </c>
      <c r="K134" s="38">
        <f t="shared" si="40"/>
        <v>33669.550000000003</v>
      </c>
    </row>
    <row r="135" spans="3:11" ht="12.75" customHeight="1">
      <c r="C135">
        <f>RiepilogoGen!D76</f>
        <v>12010101</v>
      </c>
      <c r="D135" t="str">
        <f>RiepilogoGen!E76</f>
        <v>RIMANENZE BENI SOCIO-SANITARI</v>
      </c>
      <c r="E135" s="145" t="str">
        <f>C135&amp;" "&amp;D135</f>
        <v>12010101 RIMANENZE BENI SOCIO-SANITARI</v>
      </c>
      <c r="F135" s="57">
        <f>SUMIF(RiepilogoGen!$D$2:$D$1191,'Riep StPatrim'!C135,RiepilogoGen!$O$2:$O$1191)</f>
        <v>-33669.550000000003</v>
      </c>
      <c r="G135" s="57">
        <f>SUMIF(RiepilogoGen!$D$2:$D$1191,'Riep StPatrim'!C135,RiepilogoGen!$R$2:$R$1191)</f>
        <v>30282.89</v>
      </c>
      <c r="H135" s="58">
        <f>SUMIF(RiepilogoGen!$D$2:$D$1191,'Riep StPatrim'!C135,RiepilogoGen!$U$2:$U$1191)</f>
        <v>36392.92</v>
      </c>
      <c r="I135" s="58">
        <f>SUMIF(RiepilogoGen!$D$2:$D$1191,'Riep StPatrim'!C135,RiepilogoGen!$X$2:$X$1191)</f>
        <v>26645.550000000003</v>
      </c>
      <c r="J135" s="58">
        <f>SUMIF(RiepilogoGen!$D$2:$D$1191,'Riep StPatrim'!C135,RiepilogoGen!$AA$2:$AA$1191)</f>
        <v>30437.3</v>
      </c>
      <c r="K135" s="58">
        <f>SUMIF(RiepilogoGen!$D$2:$D$1191,'Riep StPatrim'!C135,RiepilogoGen!$AD$2:$AD$1191)</f>
        <v>33669.550000000003</v>
      </c>
    </row>
    <row r="136" spans="3:11" ht="12.75" customHeight="1">
      <c r="E136" s="144" t="s">
        <v>440</v>
      </c>
      <c r="F136" s="38">
        <f t="shared" ref="F136:K136" si="41">+F137+F138</f>
        <v>-64360.21</v>
      </c>
      <c r="G136" s="38">
        <f t="shared" si="41"/>
        <v>82832.390000000014</v>
      </c>
      <c r="H136" s="38">
        <f t="shared" si="41"/>
        <v>94731.17</v>
      </c>
      <c r="I136" s="38">
        <f t="shared" si="41"/>
        <v>76512.87000000001</v>
      </c>
      <c r="J136" s="38">
        <f t="shared" si="41"/>
        <v>75050.38</v>
      </c>
      <c r="K136" s="38">
        <f t="shared" si="41"/>
        <v>64360.209999999992</v>
      </c>
    </row>
    <row r="137" spans="3:11" ht="12.75" customHeight="1">
      <c r="C137">
        <f>RiepilogoGen!D77</f>
        <v>12010201</v>
      </c>
      <c r="D137" t="str">
        <f>RiepilogoGen!E77</f>
        <v>RIMANENZE BENI TECNICO ECONOMALI</v>
      </c>
      <c r="E137" s="145" t="str">
        <f>C137&amp;" "&amp;D137</f>
        <v>12010201 RIMANENZE BENI TECNICO ECONOMALI</v>
      </c>
      <c r="F137" s="57">
        <f>SUMIF(RiepilogoGen!$D$2:$D$1191,'Riep StPatrim'!C137,RiepilogoGen!$O$2:$O$1191)</f>
        <v>-64360.21</v>
      </c>
      <c r="G137" s="57">
        <f>SUMIF(RiepilogoGen!$D$2:$D$1191,'Riep StPatrim'!C137,RiepilogoGen!$R$2:$R$1191)</f>
        <v>82832.390000000014</v>
      </c>
      <c r="H137" s="58">
        <f>SUMIF(RiepilogoGen!$D$2:$D$1191,'Riep StPatrim'!C137,RiepilogoGen!$U$2:$U$1191)</f>
        <v>94731.17</v>
      </c>
      <c r="I137" s="58">
        <f>SUMIF(RiepilogoGen!$D$2:$D$1191,'Riep StPatrim'!C137,RiepilogoGen!$X$2:$X$1191)</f>
        <v>76512.87000000001</v>
      </c>
      <c r="J137" s="58">
        <f>SUMIF(RiepilogoGen!$D$2:$D$1191,'Riep StPatrim'!C137,RiepilogoGen!$AA$2:$AA$1191)</f>
        <v>75050.38</v>
      </c>
      <c r="K137" s="58">
        <f>SUMIF(RiepilogoGen!$D$2:$D$1191,'Riep StPatrim'!C137,RiepilogoGen!$AD$2:$AD$1191)</f>
        <v>64360.209999999992</v>
      </c>
    </row>
    <row r="138" spans="3:11" ht="12.75" customHeight="1">
      <c r="C138">
        <f>RiepilogoGen!D78</f>
        <v>12010202</v>
      </c>
      <c r="D138" t="str">
        <f>RiepilogoGen!E78</f>
        <v>RIMANENZE ATTIVITA' AGRICOLA</v>
      </c>
      <c r="E138" s="145" t="str">
        <f>C138&amp;" "&amp;D138</f>
        <v>12010202 RIMANENZE ATTIVITA' AGRICOLA</v>
      </c>
      <c r="F138" s="57">
        <f>SUMIF(RiepilogoGen!$D$2:$D$1191,'Riep StPatrim'!C138,RiepilogoGen!$O$2:$O$1191)</f>
        <v>0</v>
      </c>
      <c r="G138" s="57">
        <f>SUMIF(RiepilogoGen!$D$2:$D$1191,'Riep StPatrim'!C138,RiepilogoGen!$R$2:$R$1191)</f>
        <v>0</v>
      </c>
      <c r="H138" s="58">
        <f>SUMIF(RiepilogoGen!$D$2:$D$1191,'Riep StPatrim'!C138,RiepilogoGen!$U$2:$U$1191)</f>
        <v>0</v>
      </c>
      <c r="I138" s="58">
        <f>SUMIF(RiepilogoGen!$D$2:$D$1191,'Riep StPatrim'!C138,RiepilogoGen!$X$2:$X$1191)</f>
        <v>0</v>
      </c>
      <c r="J138" s="58">
        <f>SUMIF(RiepilogoGen!$D$2:$D$1191,'Riep StPatrim'!C138,RiepilogoGen!$AA$2:$AA$1191)</f>
        <v>0</v>
      </c>
      <c r="K138" s="58">
        <f>SUMIF(RiepilogoGen!$D$2:$D$1191,'Riep StPatrim'!C138,RiepilogoGen!$AD$2:$AD$1191)</f>
        <v>0</v>
      </c>
    </row>
    <row r="139" spans="3:11" ht="12.75" customHeight="1">
      <c r="E139" s="144" t="s">
        <v>441</v>
      </c>
      <c r="F139" s="38">
        <f t="shared" ref="F139:K139" si="42">+F140</f>
        <v>0</v>
      </c>
      <c r="G139" s="38">
        <f t="shared" si="42"/>
        <v>736263.68000000005</v>
      </c>
      <c r="H139" s="38">
        <f t="shared" si="42"/>
        <v>824363.58</v>
      </c>
      <c r="I139" s="38">
        <f t="shared" si="42"/>
        <v>0</v>
      </c>
      <c r="J139" s="38">
        <f t="shared" si="42"/>
        <v>0</v>
      </c>
      <c r="K139" s="38">
        <f t="shared" si="42"/>
        <v>0</v>
      </c>
    </row>
    <row r="140" spans="3:11" ht="12.75" customHeight="1">
      <c r="C140">
        <f>RiepilogoGen!D79</f>
        <v>12010301</v>
      </c>
      <c r="D140" t="str">
        <f>RiepilogoGen!E79</f>
        <v>RIMANENZE ATTIVITÀ IN CORSO</v>
      </c>
      <c r="E140" s="145" t="str">
        <f>C140&amp;" "&amp;D140</f>
        <v>12010301 RIMANENZE ATTIVITÀ IN CORSO</v>
      </c>
      <c r="F140" s="57">
        <f>SUMIF(RiepilogoGen!$D$2:$D$1191,'Riep StPatrim'!C140,RiepilogoGen!$O$2:$O$1191)</f>
        <v>0</v>
      </c>
      <c r="G140" s="57">
        <f>SUMIF(RiepilogoGen!$D$2:$D$1191,'Riep StPatrim'!C140,RiepilogoGen!$R$2:$R$1191)</f>
        <v>736263.68000000005</v>
      </c>
      <c r="H140" s="58">
        <f>SUMIF(RiepilogoGen!$D$2:$D$1191,'Riep StPatrim'!C140,RiepilogoGen!$U$2:$U$1191)</f>
        <v>824363.58</v>
      </c>
      <c r="I140" s="58">
        <f>SUMIF(RiepilogoGen!$D$2:$D$1191,'Riep StPatrim'!C140,RiepilogoGen!$X$2:$X$1191)</f>
        <v>0</v>
      </c>
      <c r="J140" s="58">
        <f>SUMIF(RiepilogoGen!$D$2:$D$1191,'Riep StPatrim'!C140,RiepilogoGen!$AA$2:$AA$1191)</f>
        <v>0</v>
      </c>
      <c r="K140" s="58">
        <f>SUMIF(RiepilogoGen!$D$2:$D$1191,'Riep StPatrim'!C140,RiepilogoGen!$AD$2:$AD$1191)</f>
        <v>0</v>
      </c>
    </row>
    <row r="141" spans="3:11" ht="12.75" customHeight="1">
      <c r="E141" s="144" t="s">
        <v>442</v>
      </c>
      <c r="F141" s="38">
        <f t="shared" ref="F141:K141" si="43">+F142</f>
        <v>0</v>
      </c>
      <c r="G141" s="38">
        <f t="shared" si="43"/>
        <v>0</v>
      </c>
      <c r="H141" s="38">
        <f t="shared" si="43"/>
        <v>0</v>
      </c>
      <c r="I141" s="38">
        <f t="shared" si="43"/>
        <v>0</v>
      </c>
      <c r="J141" s="38">
        <f t="shared" si="43"/>
        <v>0</v>
      </c>
      <c r="K141" s="38">
        <f t="shared" si="43"/>
        <v>0</v>
      </c>
    </row>
    <row r="142" spans="3:11" ht="12.75" customHeight="1">
      <c r="C142">
        <f>RiepilogoGen!D80</f>
        <v>12010401</v>
      </c>
      <c r="D142" t="str">
        <f>RiepilogoGen!E80</f>
        <v>ACCONTI PER FORNITORI C/ANTICIPI PER BENI DI CONSUMO</v>
      </c>
      <c r="E142" s="145" t="str">
        <f>C142&amp;" "&amp;D142</f>
        <v>12010401 ACCONTI PER FORNITORI C/ANTICIPI PER BENI DI CONSUMO</v>
      </c>
      <c r="F142" s="57">
        <f>SUMIF(RiepilogoGen!$D$2:$D$1191,'Riep StPatrim'!C142,RiepilogoGen!$O$2:$O$1191)</f>
        <v>0</v>
      </c>
      <c r="G142" s="57">
        <f>SUMIF(RiepilogoGen!$D$2:$D$1191,'Riep StPatrim'!C142,RiepilogoGen!$R$2:$R$1191)</f>
        <v>0</v>
      </c>
      <c r="H142" s="58">
        <f>SUMIF(RiepilogoGen!$D$2:$D$1191,'Riep StPatrim'!C142,RiepilogoGen!$U$2:$U$1191)</f>
        <v>0</v>
      </c>
      <c r="I142" s="58">
        <f>SUMIF(RiepilogoGen!$D$2:$D$1191,'Riep StPatrim'!C142,RiepilogoGen!$X$2:$X$1191)</f>
        <v>0</v>
      </c>
      <c r="J142" s="58">
        <f>SUMIF(RiepilogoGen!$D$2:$D$1191,'Riep StPatrim'!C142,RiepilogoGen!$AA$2:$AA$1191)</f>
        <v>0</v>
      </c>
      <c r="K142" s="58">
        <f>SUMIF(RiepilogoGen!$D$2:$D$1191,'Riep StPatrim'!C142,RiepilogoGen!$AD$2:$AD$1191)</f>
        <v>0</v>
      </c>
    </row>
    <row r="143" spans="3:11" ht="15.75">
      <c r="E143" s="23" t="s">
        <v>263</v>
      </c>
      <c r="F143" s="40">
        <f t="shared" ref="F143:K143" si="44">+F134+F136+F139+F141</f>
        <v>-98029.760000000009</v>
      </c>
      <c r="G143" s="40">
        <f t="shared" si="44"/>
        <v>849378.96000000008</v>
      </c>
      <c r="H143" s="40">
        <f t="shared" si="44"/>
        <v>955487.66999999993</v>
      </c>
      <c r="I143" s="40">
        <f t="shared" si="44"/>
        <v>103158.42000000001</v>
      </c>
      <c r="J143" s="40">
        <f t="shared" si="44"/>
        <v>105487.68000000001</v>
      </c>
      <c r="K143" s="40">
        <f t="shared" si="44"/>
        <v>98029.759999999995</v>
      </c>
    </row>
    <row r="144" spans="3:11">
      <c r="E144" s="147"/>
      <c r="F144" s="36"/>
      <c r="G144" s="36"/>
      <c r="H144" s="36"/>
      <c r="I144" s="36"/>
      <c r="J144" s="36"/>
      <c r="K144" s="36"/>
    </row>
    <row r="145" spans="3:11" ht="30.75" customHeight="1">
      <c r="E145" s="32" t="s">
        <v>443</v>
      </c>
      <c r="F145" s="38"/>
      <c r="G145" s="38"/>
      <c r="H145" s="38"/>
      <c r="I145" s="38"/>
      <c r="J145" s="38"/>
      <c r="K145" s="38"/>
    </row>
    <row r="146" spans="3:11" ht="12.75" customHeight="1">
      <c r="E146" s="144" t="s">
        <v>264</v>
      </c>
      <c r="F146" s="38">
        <f t="shared" ref="F146:K146" si="45">+F147+F148</f>
        <v>-745082.6799999997</v>
      </c>
      <c r="G146" s="38">
        <f t="shared" si="45"/>
        <v>1466269.7000000016</v>
      </c>
      <c r="H146" s="38">
        <f t="shared" si="45"/>
        <v>1640076.1199999989</v>
      </c>
      <c r="I146" s="38">
        <f t="shared" si="45"/>
        <v>1783958.0899999989</v>
      </c>
      <c r="J146" s="38">
        <f t="shared" si="45"/>
        <v>1531387.2000000002</v>
      </c>
      <c r="K146" s="38">
        <f t="shared" si="45"/>
        <v>1678652.7899999991</v>
      </c>
    </row>
    <row r="147" spans="3:11" ht="12.75" customHeight="1">
      <c r="C147">
        <f>RiepilogoGen!D81</f>
        <v>12020101</v>
      </c>
      <c r="D147" t="str">
        <f>RiepilogoGen!E81</f>
        <v>CREDITI VERSO UTENTI</v>
      </c>
      <c r="E147" s="145" t="str">
        <f>C147&amp;" "&amp;D147</f>
        <v>12020101 CREDITI VERSO UTENTI</v>
      </c>
      <c r="F147" s="57">
        <f>SUMIF(RiepilogoGen!$D$2:$D$1191,'Riep StPatrim'!C147,RiepilogoGen!$O$2:$O$1191)</f>
        <v>-745082.6799999997</v>
      </c>
      <c r="G147" s="57">
        <f>SUMIF(RiepilogoGen!$D$2:$D$1191,'Riep StPatrim'!C147,RiepilogoGen!$R$2:$R$1191)</f>
        <v>1928843.0900000017</v>
      </c>
      <c r="H147" s="58">
        <f>SUMIF(RiepilogoGen!$D$2:$D$1191,'Riep StPatrim'!C147,RiepilogoGen!$U$2:$U$1191)</f>
        <v>2097124.0499999989</v>
      </c>
      <c r="I147" s="58">
        <f>SUMIF(RiepilogoGen!$D$2:$D$1191,'Riep StPatrim'!C147,RiepilogoGen!$X$2:$X$1191)</f>
        <v>2220293.379999999</v>
      </c>
      <c r="J147" s="58">
        <f>SUMIF(RiepilogoGen!$D$2:$D$1191,'Riep StPatrim'!C147,RiepilogoGen!$AA$2:$AA$1191)</f>
        <v>2001740.8200000003</v>
      </c>
      <c r="K147" s="58">
        <f>SUMIF(RiepilogoGen!$D$2:$D$1191,'Riep StPatrim'!C147,RiepilogoGen!$AD$2:$AD$1191)</f>
        <v>2090583.0399999991</v>
      </c>
    </row>
    <row r="148" spans="3:11" ht="12.75" customHeight="1">
      <c r="C148">
        <f>RiepilogoGen!D82</f>
        <v>12020141</v>
      </c>
      <c r="D148" t="str">
        <f>RiepilogoGen!E82</f>
        <v>FONDO SVALUTAZIONE CREDITI VERSO UTENTI</v>
      </c>
      <c r="E148" s="145" t="str">
        <f>C148&amp;" "&amp;D148</f>
        <v>12020141 FONDO SVALUTAZIONE CREDITI VERSO UTENTI</v>
      </c>
      <c r="F148" s="57">
        <f>SUMIF(RiepilogoGen!$D$2:$D$1191,'Riep StPatrim'!C148,RiepilogoGen!$O$2:$O$1191)</f>
        <v>0</v>
      </c>
      <c r="G148" s="57">
        <f>SUMIF(RiepilogoGen!$D$2:$D$1191,'Riep StPatrim'!C148,RiepilogoGen!$R$2:$R$1191)</f>
        <v>-462573.39</v>
      </c>
      <c r="H148" s="58">
        <f>SUMIF(RiepilogoGen!$D$2:$D$1191,'Riep StPatrim'!C148,RiepilogoGen!$U$2:$U$1191)</f>
        <v>-457047.93</v>
      </c>
      <c r="I148" s="58">
        <f>SUMIF(RiepilogoGen!$D$2:$D$1191,'Riep StPatrim'!C148,RiepilogoGen!$X$2:$X$1191)</f>
        <v>-436335.29</v>
      </c>
      <c r="J148" s="58">
        <f>SUMIF(RiepilogoGen!$D$2:$D$1191,'Riep StPatrim'!C148,RiepilogoGen!$AA$2:$AA$1191)</f>
        <v>-470353.62</v>
      </c>
      <c r="K148" s="58">
        <f>SUMIF(RiepilogoGen!$D$2:$D$1191,'Riep StPatrim'!C148,RiepilogoGen!$AD$2:$AD$1191)</f>
        <v>-411930.25</v>
      </c>
    </row>
    <row r="149" spans="3:11" ht="12.75" customHeight="1">
      <c r="E149" s="144" t="s">
        <v>265</v>
      </c>
      <c r="F149" s="38">
        <f t="shared" ref="F149:K149" si="46">+F150+F151</f>
        <v>0</v>
      </c>
      <c r="G149" s="38">
        <f t="shared" si="46"/>
        <v>0</v>
      </c>
      <c r="H149" s="38">
        <f t="shared" si="46"/>
        <v>0</v>
      </c>
      <c r="I149" s="38">
        <f t="shared" si="46"/>
        <v>0</v>
      </c>
      <c r="J149" s="38">
        <f t="shared" si="46"/>
        <v>0</v>
      </c>
      <c r="K149" s="38">
        <f t="shared" si="46"/>
        <v>0</v>
      </c>
    </row>
    <row r="150" spans="3:11" ht="12.75" customHeight="1">
      <c r="C150">
        <f>RiepilogoGen!D84</f>
        <v>12020201</v>
      </c>
      <c r="D150" t="str">
        <f>RiepilogoGen!E84</f>
        <v>CREDITI VERSO LA REGIONE EMILIA-ROMAGNA</v>
      </c>
      <c r="E150" s="145" t="str">
        <f>C150&amp;" "&amp;D150</f>
        <v>12020201 CREDITI VERSO LA REGIONE EMILIA-ROMAGNA</v>
      </c>
      <c r="F150" s="57">
        <f>SUMIF(RiepilogoGen!$D$2:$D$1191,'Riep StPatrim'!C150,RiepilogoGen!$O$2:$O$1191)</f>
        <v>0</v>
      </c>
      <c r="G150" s="57">
        <f>SUMIF(RiepilogoGen!$D$2:$D$1191,'Riep StPatrim'!C150,RiepilogoGen!$R$2:$R$1191)</f>
        <v>0</v>
      </c>
      <c r="H150" s="58">
        <f>SUMIF(RiepilogoGen!$D$2:$D$1191,'Riep StPatrim'!C150,RiepilogoGen!$U$2:$U$1191)</f>
        <v>0</v>
      </c>
      <c r="I150" s="58">
        <f>SUMIF(RiepilogoGen!$D$2:$D$1191,'Riep StPatrim'!C150,RiepilogoGen!$X$2:$X$1191)</f>
        <v>0</v>
      </c>
      <c r="J150" s="58">
        <f>SUMIF(RiepilogoGen!$D$2:$D$1191,'Riep StPatrim'!C150,RiepilogoGen!$AA$2:$AA$1191)</f>
        <v>0</v>
      </c>
      <c r="K150" s="58">
        <f>SUMIF(RiepilogoGen!$D$2:$D$1191,'Riep StPatrim'!C150,RiepilogoGen!$AD$2:$AD$1191)</f>
        <v>0</v>
      </c>
    </row>
    <row r="151" spans="3:11" ht="12.75" customHeight="1">
      <c r="C151">
        <f>RiepilogoGen!D85</f>
        <v>12020241</v>
      </c>
      <c r="D151" t="str">
        <f>RiepilogoGen!E85</f>
        <v>FONDO SVALUTAZIONE CREDITI VERSO LA REGIONE EMILIA-ROMAGNA</v>
      </c>
      <c r="E151" s="145" t="str">
        <f>C151&amp;" "&amp;D151</f>
        <v>12020241 FONDO SVALUTAZIONE CREDITI VERSO LA REGIONE EMILIA-ROMAGNA</v>
      </c>
      <c r="F151" s="57">
        <f>SUMIF(RiepilogoGen!$D$2:$D$1191,'Riep StPatrim'!C151,RiepilogoGen!$O$2:$O$1191)</f>
        <v>0</v>
      </c>
      <c r="G151" s="57">
        <f>SUMIF(RiepilogoGen!$D$2:$D$1191,'Riep StPatrim'!C151,RiepilogoGen!$R$2:$R$1191)</f>
        <v>0</v>
      </c>
      <c r="H151" s="58">
        <f>SUMIF(RiepilogoGen!$D$2:$D$1191,'Riep StPatrim'!C151,RiepilogoGen!$U$2:$U$1191)</f>
        <v>0</v>
      </c>
      <c r="I151" s="58">
        <f>SUMIF(RiepilogoGen!$D$2:$D$1191,'Riep StPatrim'!C151,RiepilogoGen!$X$2:$X$1191)</f>
        <v>0</v>
      </c>
      <c r="J151" s="58">
        <f>SUMIF(RiepilogoGen!$D$2:$D$1191,'Riep StPatrim'!C151,RiepilogoGen!$AA$2:$AA$1191)</f>
        <v>0</v>
      </c>
      <c r="K151" s="58">
        <f>SUMIF(RiepilogoGen!$D$2:$D$1191,'Riep StPatrim'!C151,RiepilogoGen!$AD$2:$AD$1191)</f>
        <v>0</v>
      </c>
    </row>
    <row r="152" spans="3:11" ht="12.75" customHeight="1">
      <c r="E152" s="144" t="s">
        <v>266</v>
      </c>
      <c r="F152" s="38">
        <f t="shared" ref="F152:K152" si="47">+F153+F154</f>
        <v>0</v>
      </c>
      <c r="G152" s="38">
        <f t="shared" si="47"/>
        <v>37.519999999998618</v>
      </c>
      <c r="H152" s="38">
        <f t="shared" si="47"/>
        <v>2625</v>
      </c>
      <c r="I152" s="38">
        <f t="shared" si="47"/>
        <v>0</v>
      </c>
      <c r="J152" s="38">
        <f t="shared" si="47"/>
        <v>0</v>
      </c>
      <c r="K152" s="38">
        <f t="shared" si="47"/>
        <v>0</v>
      </c>
    </row>
    <row r="153" spans="3:11" ht="12.75" customHeight="1">
      <c r="C153">
        <f>RiepilogoGen!D86</f>
        <v>12020301</v>
      </c>
      <c r="D153" t="str">
        <f>RiepilogoGen!E86</f>
        <v>CREDITI VERSO LA PROVINCIA DI BOLOGNA</v>
      </c>
      <c r="E153" s="145" t="str">
        <f>C153&amp;" "&amp;D153</f>
        <v>12020301 CREDITI VERSO LA PROVINCIA DI BOLOGNA</v>
      </c>
      <c r="F153" s="57">
        <f>SUMIF(RiepilogoGen!$D$2:$D$1191,'Riep StPatrim'!C153,RiepilogoGen!$O$2:$O$1191)</f>
        <v>0</v>
      </c>
      <c r="G153" s="57">
        <f>SUMIF(RiepilogoGen!$D$2:$D$1191,'Riep StPatrim'!C153,RiepilogoGen!$R$2:$R$1191)</f>
        <v>37.519999999998618</v>
      </c>
      <c r="H153" s="58">
        <f>SUMIF(RiepilogoGen!$D$2:$D$1191,'Riep StPatrim'!C153,RiepilogoGen!$U$2:$U$1191)</f>
        <v>2625</v>
      </c>
      <c r="I153" s="58">
        <f>SUMIF(RiepilogoGen!$D$2:$D$1191,'Riep StPatrim'!C153,RiepilogoGen!$X$2:$X$1191)</f>
        <v>0</v>
      </c>
      <c r="J153" s="58">
        <f>SUMIF(RiepilogoGen!$D$2:$D$1191,'Riep StPatrim'!C153,RiepilogoGen!$AA$2:$AA$1191)</f>
        <v>0</v>
      </c>
      <c r="K153" s="58">
        <f>SUMIF(RiepilogoGen!$D$2:$D$1191,'Riep StPatrim'!C153,RiepilogoGen!$AD$2:$AD$1191)</f>
        <v>0</v>
      </c>
    </row>
    <row r="154" spans="3:11" ht="12.75" customHeight="1">
      <c r="C154">
        <f>RiepilogoGen!D87</f>
        <v>12020341</v>
      </c>
      <c r="D154" t="str">
        <f>RiepilogoGen!E87</f>
        <v>FONDO SVALUTAZIONE CREDITI VERSO LA PROVINCIA DI BOLOGNA</v>
      </c>
      <c r="E154" s="145" t="str">
        <f>C154&amp;" "&amp;D154</f>
        <v>12020341 FONDO SVALUTAZIONE CREDITI VERSO LA PROVINCIA DI BOLOGNA</v>
      </c>
      <c r="F154" s="57">
        <f>SUMIF(RiepilogoGen!$D$2:$D$1191,'Riep StPatrim'!C154,RiepilogoGen!$O$2:$O$1191)</f>
        <v>0</v>
      </c>
      <c r="G154" s="57">
        <f>SUMIF(RiepilogoGen!$D$2:$D$1191,'Riep StPatrim'!C154,RiepilogoGen!$R$2:$R$1191)</f>
        <v>0</v>
      </c>
      <c r="H154" s="58">
        <f>SUMIF(RiepilogoGen!$D$2:$D$1191,'Riep StPatrim'!C154,RiepilogoGen!$U$2:$U$1191)</f>
        <v>0</v>
      </c>
      <c r="I154" s="58">
        <f>SUMIF(RiepilogoGen!$D$2:$D$1191,'Riep StPatrim'!C154,RiepilogoGen!$X$2:$X$1191)</f>
        <v>0</v>
      </c>
      <c r="J154" s="58">
        <f>SUMIF(RiepilogoGen!$D$2:$D$1191,'Riep StPatrim'!C154,RiepilogoGen!$AA$2:$AA$1191)</f>
        <v>0</v>
      </c>
      <c r="K154" s="58">
        <f>SUMIF(RiepilogoGen!$D$2:$D$1191,'Riep StPatrim'!C154,RiepilogoGen!$AD$2:$AD$1191)</f>
        <v>0</v>
      </c>
    </row>
    <row r="155" spans="3:11" ht="12.75" customHeight="1">
      <c r="E155" s="144" t="s">
        <v>267</v>
      </c>
      <c r="F155" s="38">
        <f>+F156+F157+F158</f>
        <v>8086063.3400000017</v>
      </c>
      <c r="G155" s="38">
        <f>SUM(G156:G159)</f>
        <v>2313187.870000001</v>
      </c>
      <c r="H155" s="38">
        <f>SUM(H156:H159)</f>
        <v>5626642</v>
      </c>
      <c r="I155" s="38">
        <f>SUM(I156:I159)</f>
        <v>473641.15000000224</v>
      </c>
      <c r="J155" s="38">
        <f>SUM(J156:J159)</f>
        <v>244697.01999999583</v>
      </c>
      <c r="K155" s="38">
        <f>SUM(K156:K159)</f>
        <v>266444.04999999912</v>
      </c>
    </row>
    <row r="156" spans="3:11" ht="12.75" customHeight="1">
      <c r="C156">
        <f>RiepilogoGen!D88</f>
        <v>12020401</v>
      </c>
      <c r="D156" t="str">
        <f>RiepilogoGen!E88</f>
        <v>CREDITI VERSO IL COMUNE DI BOLOGNA</v>
      </c>
      <c r="E156" s="145" t="str">
        <f>C156&amp;" "&amp;D156</f>
        <v>12020401 CREDITI VERSO IL COMUNE DI BOLOGNA</v>
      </c>
      <c r="F156" s="57">
        <f>SUMIF(RiepilogoGen!$D$2:$D$1191,'Riep StPatrim'!C156,RiepilogoGen!$O$2:$O$1191)</f>
        <v>8075465.7400000021</v>
      </c>
      <c r="G156" s="57">
        <f>SUMIF(RiepilogoGen!$D$2:$D$1191,'Riep StPatrim'!C156,RiepilogoGen!$R$2:$R$1191)</f>
        <v>2313187.870000001</v>
      </c>
      <c r="H156" s="58">
        <f>SUMIF(RiepilogoGen!$D$2:$D$1191,'Riep StPatrim'!C156,RiepilogoGen!$U$2:$U$1191)</f>
        <v>5626642</v>
      </c>
      <c r="I156" s="58">
        <f>SUMIF(RiepilogoGen!$D$2:$D$1191,'Riep StPatrim'!C156,RiepilogoGen!$X$2:$X$1191)</f>
        <v>471201.15000000224</v>
      </c>
      <c r="J156" s="58">
        <f>SUMIF(RiepilogoGen!$D$2:$D$1191,'Riep StPatrim'!C156,RiepilogoGen!$AA$2:$AA$1191)</f>
        <v>244697.01999999583</v>
      </c>
      <c r="K156" s="58">
        <f>SUMIF(RiepilogoGen!$D$2:$D$1191,'Riep StPatrim'!C156,RiepilogoGen!$AD$2:$AD$1191)</f>
        <v>250371.28999999911</v>
      </c>
    </row>
    <row r="157" spans="3:11" ht="12.75" customHeight="1">
      <c r="C157">
        <f>RiepilogoGen!D89</f>
        <v>12020402</v>
      </c>
      <c r="D157" t="str">
        <f>RiepilogoGen!E89</f>
        <v>CREDITI VERSO ALTRI COMUNI</v>
      </c>
      <c r="E157" s="145" t="str">
        <f>C157&amp;" "&amp;D157</f>
        <v>12020402 CREDITI VERSO ALTRI COMUNI</v>
      </c>
      <c r="F157" s="57">
        <f>SUMIF(RiepilogoGen!$D$2:$D$1191,'Riep StPatrim'!C157,RiepilogoGen!$O$2:$O$1191)</f>
        <v>10597.6</v>
      </c>
      <c r="G157" s="57">
        <f>SUMIF(RiepilogoGen!$D$2:$D$1191,'Riep StPatrim'!C157,RiepilogoGen!$R$2:$R$1191)</f>
        <v>0</v>
      </c>
      <c r="H157" s="58">
        <f>SUMIF(RiepilogoGen!$D$2:$D$1191,'Riep StPatrim'!C157,RiepilogoGen!$U$2:$U$1191)</f>
        <v>0</v>
      </c>
      <c r="I157" s="58">
        <f>SUMIF(RiepilogoGen!$D$2:$D$1191,'Riep StPatrim'!C157,RiepilogoGen!$X$2:$X$1191)</f>
        <v>2440</v>
      </c>
      <c r="J157" s="58">
        <f>SUMIF(RiepilogoGen!$D$2:$D$1191,'Riep StPatrim'!C157,RiepilogoGen!$AA$2:$AA$1191)</f>
        <v>0</v>
      </c>
      <c r="K157" s="58">
        <f>SUMIF(RiepilogoGen!$D$2:$D$1191,'Riep StPatrim'!C157,RiepilogoGen!$AD$2:$AD$1191)</f>
        <v>16072.760000000002</v>
      </c>
    </row>
    <row r="158" spans="3:11" ht="12.75" customHeight="1">
      <c r="C158">
        <f>RiepilogoGen!D90</f>
        <v>12020441</v>
      </c>
      <c r="D158" t="str">
        <f>RiepilogoGen!E90</f>
        <v>FONDO SVALUTAZIONE CREDITI VERSO IL COMUNE DI BOLOGNA</v>
      </c>
      <c r="E158" s="145" t="str">
        <f>C158&amp;" "&amp;D158</f>
        <v>12020441 FONDO SVALUTAZIONE CREDITI VERSO IL COMUNE DI BOLOGNA</v>
      </c>
      <c r="F158" s="57">
        <f>SUMIF(RiepilogoGen!$D$2:$D$1191,'Riep StPatrim'!C158,RiepilogoGen!$O$2:$O$1191)</f>
        <v>0</v>
      </c>
      <c r="G158" s="57">
        <f>SUMIF(RiepilogoGen!$D$2:$D$1191,'Riep StPatrim'!C158,RiepilogoGen!$R$2:$R$1191)</f>
        <v>0</v>
      </c>
      <c r="H158" s="58">
        <f>SUMIF(RiepilogoGen!$D$2:$D$1191,'Riep StPatrim'!C158,RiepilogoGen!$U$2:$U$1191)</f>
        <v>0</v>
      </c>
      <c r="I158" s="58">
        <f>SUMIF(RiepilogoGen!$D$2:$D$1191,'Riep StPatrim'!C158,RiepilogoGen!$X$2:$X$1191)</f>
        <v>0</v>
      </c>
      <c r="J158" s="58">
        <f>SUMIF(RiepilogoGen!$D$2:$D$1191,'Riep StPatrim'!C158,RiepilogoGen!$AA$2:$AA$1191)</f>
        <v>0</v>
      </c>
      <c r="K158" s="58">
        <f>SUMIF(RiepilogoGen!$D$2:$D$1191,'Riep StPatrim'!C158,RiepilogoGen!$AD$2:$AD$1191)</f>
        <v>0</v>
      </c>
    </row>
    <row r="159" spans="3:11" ht="12.75" customHeight="1">
      <c r="C159">
        <f>RiepilogoGen!D91</f>
        <v>12020442</v>
      </c>
      <c r="D159" t="str">
        <f>RiepilogoGen!E91</f>
        <v>FONDO SVALUTAZIONE CREDITI VERSO ALTRI COMUNI</v>
      </c>
      <c r="E159" s="145" t="str">
        <f>C159&amp;" "&amp;D159</f>
        <v>12020442 FONDO SVALUTAZIONE CREDITI VERSO ALTRI COMUNI</v>
      </c>
      <c r="F159" s="57">
        <f>SUMIF(RiepilogoGen!$D$2:$D$1191,'Riep StPatrim'!C159,RiepilogoGen!$O$2:$O$1191)</f>
        <v>0</v>
      </c>
      <c r="G159" s="57">
        <f>SUMIF(RiepilogoGen!$D$2:$D$1191,'Riep StPatrim'!C159,RiepilogoGen!$R$2:$R$1191)</f>
        <v>0</v>
      </c>
      <c r="H159" s="58">
        <f>SUMIF(RiepilogoGen!$D$2:$D$1191,'Riep StPatrim'!C159,RiepilogoGen!$U$2:$U$1191)</f>
        <v>0</v>
      </c>
      <c r="I159" s="58">
        <f>SUMIF(RiepilogoGen!$D$2:$D$1191,'Riep StPatrim'!C159,RiepilogoGen!$X$2:$X$1191)</f>
        <v>0</v>
      </c>
      <c r="J159" s="58">
        <f>SUMIF(RiepilogoGen!$D$2:$D$1191,'Riep StPatrim'!C159,RiepilogoGen!$AA$2:$AA$1191)</f>
        <v>0</v>
      </c>
      <c r="K159" s="58">
        <f>SUMIF(RiepilogoGen!$D$2:$D$1191,'Riep StPatrim'!C159,RiepilogoGen!$AD$2:$AD$1191)</f>
        <v>0</v>
      </c>
    </row>
    <row r="160" spans="3:11" ht="12.75" customHeight="1">
      <c r="E160" s="144" t="s">
        <v>268</v>
      </c>
      <c r="F160" s="38">
        <f t="shared" ref="F160:K160" si="48">+F161+F162</f>
        <v>-2106029.3099999996</v>
      </c>
      <c r="G160" s="38">
        <f t="shared" si="48"/>
        <v>1977925.6400000006</v>
      </c>
      <c r="H160" s="38">
        <f t="shared" si="48"/>
        <v>2285710.0599999987</v>
      </c>
      <c r="I160" s="38">
        <f t="shared" si="48"/>
        <v>1885482.5299999993</v>
      </c>
      <c r="J160" s="38">
        <f t="shared" si="48"/>
        <v>2316221.2300000023</v>
      </c>
      <c r="K160" s="38">
        <f t="shared" si="48"/>
        <v>3162120.6000000015</v>
      </c>
    </row>
    <row r="161" spans="3:11" ht="12.75" customHeight="1">
      <c r="C161">
        <f>RiepilogoGen!D92</f>
        <v>12020501</v>
      </c>
      <c r="D161" t="str">
        <f>RiepilogoGen!E92</f>
        <v>CREDITI VERSO L'AUSL DI BOLOGNA</v>
      </c>
      <c r="E161" s="145" t="str">
        <f>C161&amp;" "&amp;D161</f>
        <v>12020501 CREDITI VERSO L'AUSL DI BOLOGNA</v>
      </c>
      <c r="F161" s="57">
        <f>SUMIF(RiepilogoGen!$D$2:$D$1191,'Riep StPatrim'!C161,RiepilogoGen!$O$2:$O$1191)</f>
        <v>-2106029.3099999996</v>
      </c>
      <c r="G161" s="57">
        <f>SUMIF(RiepilogoGen!$D$2:$D$1191,'Riep StPatrim'!C161,RiepilogoGen!$R$2:$R$1191)</f>
        <v>1977925.6400000006</v>
      </c>
      <c r="H161" s="58">
        <f>SUMIF(RiepilogoGen!$D$2:$D$1191,'Riep StPatrim'!C161,RiepilogoGen!$U$2:$U$1191)</f>
        <v>2285710.0599999987</v>
      </c>
      <c r="I161" s="58">
        <f>SUMIF(RiepilogoGen!$D$2:$D$1191,'Riep StPatrim'!C161,RiepilogoGen!$X$2:$X$1191)</f>
        <v>1885482.5299999993</v>
      </c>
      <c r="J161" s="58">
        <f>SUMIF(RiepilogoGen!$D$2:$D$1191,'Riep StPatrim'!C161,RiepilogoGen!$AA$2:$AA$1191)</f>
        <v>2316221.2300000023</v>
      </c>
      <c r="K161" s="58">
        <f>SUMIF(RiepilogoGen!$D$2:$D$1191,'Riep StPatrim'!C161,RiepilogoGen!$AD$2:$AD$1191)</f>
        <v>3169086.6000000015</v>
      </c>
    </row>
    <row r="162" spans="3:11" ht="12.75" customHeight="1">
      <c r="C162">
        <f>RiepilogoGen!D93</f>
        <v>12020541</v>
      </c>
      <c r="D162" t="str">
        <f>RiepilogoGen!E93</f>
        <v>FONDO SVALUTAZIONE CREDITI VERSO L'AUSL DI BOLOGNA</v>
      </c>
      <c r="E162" s="145" t="str">
        <f>C162&amp;" "&amp;D162</f>
        <v>12020541 FONDO SVALUTAZIONE CREDITI VERSO L'AUSL DI BOLOGNA</v>
      </c>
      <c r="F162" s="57">
        <f>SUMIF(RiepilogoGen!$D$2:$D$1191,'Riep StPatrim'!C162,RiepilogoGen!$O$2:$O$1191)</f>
        <v>0</v>
      </c>
      <c r="G162" s="57">
        <f>SUMIF(RiepilogoGen!$D$2:$D$1191,'Riep StPatrim'!C162,RiepilogoGen!$R$2:$R$1191)</f>
        <v>0</v>
      </c>
      <c r="H162" s="58">
        <f>SUMIF(RiepilogoGen!$D$2:$D$1191,'Riep StPatrim'!C162,RiepilogoGen!$U$2:$U$1191)</f>
        <v>0</v>
      </c>
      <c r="I162" s="58">
        <f>SUMIF(RiepilogoGen!$D$2:$D$1191,'Riep StPatrim'!C162,RiepilogoGen!$X$2:$X$1191)</f>
        <v>0</v>
      </c>
      <c r="J162" s="58">
        <f>SUMIF(RiepilogoGen!$D$2:$D$1191,'Riep StPatrim'!C162,RiepilogoGen!$AA$2:$AA$1191)</f>
        <v>0</v>
      </c>
      <c r="K162" s="58">
        <f>SUMIF(RiepilogoGen!$D$2:$D$1191,'Riep StPatrim'!C162,RiepilogoGen!$AD$2:$AD$1191)</f>
        <v>-6966</v>
      </c>
    </row>
    <row r="163" spans="3:11" ht="12.75" customHeight="1">
      <c r="E163" s="144" t="s">
        <v>269</v>
      </c>
      <c r="F163" s="38">
        <f t="shared" ref="F163:K163" si="49">+F164+F165</f>
        <v>169087.77000000002</v>
      </c>
      <c r="G163" s="38">
        <f t="shared" si="49"/>
        <v>746635.77000000014</v>
      </c>
      <c r="H163" s="38">
        <f t="shared" si="49"/>
        <v>485731.07999999996</v>
      </c>
      <c r="I163" s="38">
        <f t="shared" si="49"/>
        <v>449013.55000000016</v>
      </c>
      <c r="J163" s="38">
        <f t="shared" si="49"/>
        <v>467295.93999999983</v>
      </c>
      <c r="K163" s="38">
        <f t="shared" si="49"/>
        <v>134869.31999999992</v>
      </c>
    </row>
    <row r="164" spans="3:11" ht="12.75" customHeight="1">
      <c r="C164">
        <f>RiepilogoGen!D94</f>
        <v>12020601</v>
      </c>
      <c r="D164" t="str">
        <f>RiepilogoGen!E94</f>
        <v xml:space="preserve">CREDITI VERSO LO STATO ED ALTRI ENTI PUBBLICI </v>
      </c>
      <c r="E164" s="145" t="str">
        <f>C164&amp;" "&amp;D164</f>
        <v xml:space="preserve">12020601 CREDITI VERSO LO STATO ED ALTRI ENTI PUBBLICI </v>
      </c>
      <c r="F164" s="57">
        <f>SUMIF(RiepilogoGen!$D$2:$D$1191,'Riep StPatrim'!C164,RiepilogoGen!$O$2:$O$1191)</f>
        <v>169087.77000000002</v>
      </c>
      <c r="G164" s="57">
        <f>SUMIF(RiepilogoGen!$D$2:$D$1191,'Riep StPatrim'!C164,RiepilogoGen!$R$2:$R$1191)</f>
        <v>765238.62000000011</v>
      </c>
      <c r="H164" s="58">
        <f>SUMIF(RiepilogoGen!$D$2:$D$1191,'Riep StPatrim'!C164,RiepilogoGen!$U$2:$U$1191)</f>
        <v>504333.92999999993</v>
      </c>
      <c r="I164" s="58">
        <f>SUMIF(RiepilogoGen!$D$2:$D$1191,'Riep StPatrim'!C164,RiepilogoGen!$X$2:$X$1191)</f>
        <v>467616.40000000014</v>
      </c>
      <c r="J164" s="58">
        <f>SUMIF(RiepilogoGen!$D$2:$D$1191,'Riep StPatrim'!C164,RiepilogoGen!$AA$2:$AA$1191)</f>
        <v>485898.7899999998</v>
      </c>
      <c r="K164" s="58">
        <f>SUMIF(RiepilogoGen!$D$2:$D$1191,'Riep StPatrim'!C164,RiepilogoGen!$AD$2:$AD$1191)</f>
        <v>149168.16999999993</v>
      </c>
    </row>
    <row r="165" spans="3:11" ht="12.75" customHeight="1">
      <c r="C165">
        <f>RiepilogoGen!D95</f>
        <v>12020641</v>
      </c>
      <c r="D165" t="str">
        <f>RiepilogoGen!E95</f>
        <v xml:space="preserve">FONDO SVALUTAZIONE CREDITI VERSO LO STATO ED ALTRI ENTI PUBBLICI </v>
      </c>
      <c r="E165" s="145" t="str">
        <f>C165&amp;" "&amp;D165</f>
        <v xml:space="preserve">12020641 FONDO SVALUTAZIONE CREDITI VERSO LO STATO ED ALTRI ENTI PUBBLICI </v>
      </c>
      <c r="F165" s="57">
        <f>SUMIF(RiepilogoGen!$D$2:$D$1191,'Riep StPatrim'!C165,RiepilogoGen!$O$2:$O$1191)</f>
        <v>0</v>
      </c>
      <c r="G165" s="57">
        <f>SUMIF(RiepilogoGen!$D$2:$D$1191,'Riep StPatrim'!C165,RiepilogoGen!$R$2:$R$1191)</f>
        <v>-18602.849999999999</v>
      </c>
      <c r="H165" s="58">
        <f>SUMIF(RiepilogoGen!$D$2:$D$1191,'Riep StPatrim'!C165,RiepilogoGen!$U$2:$U$1191)</f>
        <v>-18602.849999999999</v>
      </c>
      <c r="I165" s="58">
        <f>SUMIF(RiepilogoGen!$D$2:$D$1191,'Riep StPatrim'!C165,RiepilogoGen!$X$2:$X$1191)</f>
        <v>-18602.849999999999</v>
      </c>
      <c r="J165" s="58">
        <f>SUMIF(RiepilogoGen!$D$2:$D$1191,'Riep StPatrim'!C165,RiepilogoGen!$AA$2:$AA$1191)</f>
        <v>-18602.849999999999</v>
      </c>
      <c r="K165" s="58">
        <f>SUMIF(RiepilogoGen!$D$2:$D$1191,'Riep StPatrim'!C165,RiepilogoGen!$AD$2:$AD$1191)</f>
        <v>-14298.849999999999</v>
      </c>
    </row>
    <row r="166" spans="3:11" ht="12.75" customHeight="1">
      <c r="E166" s="144" t="s">
        <v>270</v>
      </c>
      <c r="F166" s="38">
        <f t="shared" ref="F166:K166" si="50">+F167+F168</f>
        <v>0</v>
      </c>
      <c r="G166" s="38">
        <f t="shared" si="50"/>
        <v>0</v>
      </c>
      <c r="H166" s="38">
        <f t="shared" si="50"/>
        <v>0</v>
      </c>
      <c r="I166" s="38">
        <f t="shared" si="50"/>
        <v>0</v>
      </c>
      <c r="J166" s="38">
        <f t="shared" si="50"/>
        <v>0</v>
      </c>
      <c r="K166" s="38">
        <f t="shared" si="50"/>
        <v>0</v>
      </c>
    </row>
    <row r="167" spans="3:11" ht="12.75" customHeight="1">
      <c r="C167">
        <f>RiepilogoGen!D96</f>
        <v>12020701</v>
      </c>
      <c r="D167" t="str">
        <f>RiepilogoGen!E96</f>
        <v>CREDITI VERSO SOCIETÀ PARTECIPATE</v>
      </c>
      <c r="E167" s="145" t="str">
        <f>C167&amp;" "&amp;D167</f>
        <v>12020701 CREDITI VERSO SOCIETÀ PARTECIPATE</v>
      </c>
      <c r="F167" s="57">
        <f>SUMIF(RiepilogoGen!$D$2:$D$1191,'Riep StPatrim'!C167,RiepilogoGen!$O$2:$O$1191)</f>
        <v>0</v>
      </c>
      <c r="G167" s="57">
        <f>SUMIF(RiepilogoGen!$D$2:$D$1191,'Riep StPatrim'!C167,RiepilogoGen!$R$2:$R$1191)</f>
        <v>0</v>
      </c>
      <c r="H167" s="58">
        <f>SUMIF(RiepilogoGen!$D$2:$D$1191,'Riep StPatrim'!C167,RiepilogoGen!$U$2:$U$1191)</f>
        <v>0</v>
      </c>
      <c r="I167" s="58">
        <f>SUMIF(RiepilogoGen!$D$2:$D$1191,'Riep StPatrim'!C167,RiepilogoGen!$X$2:$X$1191)</f>
        <v>0</v>
      </c>
      <c r="J167" s="58">
        <f>SUMIF(RiepilogoGen!$D$2:$D$1191,'Riep StPatrim'!C167,RiepilogoGen!$AA$2:$AA$1191)</f>
        <v>0</v>
      </c>
      <c r="K167" s="58">
        <f>SUMIF(RiepilogoGen!$D$2:$D$1191,'Riep StPatrim'!C167,RiepilogoGen!$AD$2:$AD$1191)</f>
        <v>0</v>
      </c>
    </row>
    <row r="168" spans="3:11" ht="12.75" customHeight="1">
      <c r="C168">
        <f>RiepilogoGen!D97</f>
        <v>12020741</v>
      </c>
      <c r="D168" t="str">
        <f>RiepilogoGen!E97</f>
        <v>FONDO SVALUTAZIONE CREDITI VERSO SOCIETÀ PARTECIPATE</v>
      </c>
      <c r="E168" s="145" t="str">
        <f>C168&amp;" "&amp;D168</f>
        <v>12020741 FONDO SVALUTAZIONE CREDITI VERSO SOCIETÀ PARTECIPATE</v>
      </c>
      <c r="F168" s="57">
        <f>SUMIF(RiepilogoGen!$D$2:$D$1191,'Riep StPatrim'!C168,RiepilogoGen!$O$2:$O$1191)</f>
        <v>0</v>
      </c>
      <c r="G168" s="57">
        <f>SUMIF(RiepilogoGen!$D$2:$D$1191,'Riep StPatrim'!C168,RiepilogoGen!$R$2:$R$1191)</f>
        <v>0</v>
      </c>
      <c r="H168" s="58">
        <f>SUMIF(RiepilogoGen!$D$2:$D$1191,'Riep StPatrim'!C168,RiepilogoGen!$U$2:$U$1191)</f>
        <v>0</v>
      </c>
      <c r="I168" s="58">
        <f>SUMIF(RiepilogoGen!$D$2:$D$1191,'Riep StPatrim'!C168,RiepilogoGen!$X$2:$X$1191)</f>
        <v>0</v>
      </c>
      <c r="J168" s="58">
        <f>SUMIF(RiepilogoGen!$D$2:$D$1191,'Riep StPatrim'!C168,RiepilogoGen!$AA$2:$AA$1191)</f>
        <v>0</v>
      </c>
      <c r="K168" s="58">
        <f>SUMIF(RiepilogoGen!$D$2:$D$1191,'Riep StPatrim'!C168,RiepilogoGen!$AD$2:$AD$1191)</f>
        <v>0</v>
      </c>
    </row>
    <row r="169" spans="3:11" ht="12.75" customHeight="1">
      <c r="E169" s="144" t="s">
        <v>271</v>
      </c>
      <c r="F169" s="38">
        <f t="shared" ref="F169:K169" si="51">+F170+F171+F172+F173</f>
        <v>-66.360000000000014</v>
      </c>
      <c r="G169" s="38">
        <f t="shared" si="51"/>
        <v>327909.64</v>
      </c>
      <c r="H169" s="38">
        <f t="shared" si="51"/>
        <v>99401.340000000011</v>
      </c>
      <c r="I169" s="38">
        <f t="shared" si="51"/>
        <v>8278.7699999999968</v>
      </c>
      <c r="J169" s="38">
        <f t="shared" si="51"/>
        <v>6443.46</v>
      </c>
      <c r="K169" s="38">
        <f t="shared" si="51"/>
        <v>6302.46</v>
      </c>
    </row>
    <row r="170" spans="3:11" ht="12.75" customHeight="1">
      <c r="C170">
        <f>RiepilogoGen!D98</f>
        <v>12020801</v>
      </c>
      <c r="D170" t="str">
        <f>RiepilogoGen!E98</f>
        <v>CREDITI PER IVA SU ACQUISTI PER ATTIVITÀ COMMERCIALE</v>
      </c>
      <c r="E170" s="145" t="str">
        <f>C170&amp;" "&amp;D170</f>
        <v>12020801 CREDITI PER IVA SU ACQUISTI PER ATTIVITÀ COMMERCIALE</v>
      </c>
      <c r="F170" s="57">
        <f>SUMIF(RiepilogoGen!$D$2:$D$1191,'Riep StPatrim'!C170,RiepilogoGen!$O$2:$O$1191)</f>
        <v>-66.360000000000014</v>
      </c>
      <c r="G170" s="57">
        <f>SUMIF(RiepilogoGen!$D$2:$D$1191,'Riep StPatrim'!C170,RiepilogoGen!$R$2:$R$1191)</f>
        <v>324263.13</v>
      </c>
      <c r="H170" s="58">
        <f>SUMIF(RiepilogoGen!$D$2:$D$1191,'Riep StPatrim'!C170,RiepilogoGen!$U$2:$U$1191)</f>
        <v>93054.38</v>
      </c>
      <c r="I170" s="58">
        <f>SUMIF(RiepilogoGen!$D$2:$D$1191,'Riep StPatrim'!C170,RiepilogoGen!$X$2:$X$1191)</f>
        <v>2124.3099999999977</v>
      </c>
      <c r="J170" s="58">
        <f>SUMIF(RiepilogoGen!$D$2:$D$1191,'Riep StPatrim'!C170,RiepilogoGen!$AA$2:$AA$1191)</f>
        <v>0</v>
      </c>
      <c r="K170" s="58">
        <f>SUMIF(RiepilogoGen!$D$2:$D$1191,'Riep StPatrim'!C170,RiepilogoGen!$AD$2:$AD$1191)</f>
        <v>0</v>
      </c>
    </row>
    <row r="171" spans="3:11" ht="12.75" customHeight="1">
      <c r="C171">
        <f>RiepilogoGen!D99</f>
        <v>12020802</v>
      </c>
      <c r="D171" t="str">
        <f>RiepilogoGen!E99</f>
        <v>CREDITI PER IRES</v>
      </c>
      <c r="E171" s="145" t="str">
        <f>C171&amp;" "&amp;D171</f>
        <v>12020802 CREDITI PER IRES</v>
      </c>
      <c r="F171" s="57">
        <f>SUMIF(RiepilogoGen!$D$2:$D$1191,'Riep StPatrim'!C171,RiepilogoGen!$O$2:$O$1191)</f>
        <v>0</v>
      </c>
      <c r="G171" s="57">
        <f>SUMIF(RiepilogoGen!$D$2:$D$1191,'Riep StPatrim'!C171,RiepilogoGen!$R$2:$R$1191)</f>
        <v>0</v>
      </c>
      <c r="H171" s="58">
        <f>SUMIF(RiepilogoGen!$D$2:$D$1191,'Riep StPatrim'!C171,RiepilogoGen!$U$2:$U$1191)</f>
        <v>0</v>
      </c>
      <c r="I171" s="58">
        <f>SUMIF(RiepilogoGen!$D$2:$D$1191,'Riep StPatrim'!C171,RiepilogoGen!$X$2:$X$1191)</f>
        <v>0</v>
      </c>
      <c r="J171" s="58">
        <f>SUMIF(RiepilogoGen!$D$2:$D$1191,'Riep StPatrim'!C171,RiepilogoGen!$AA$2:$AA$1191)</f>
        <v>0</v>
      </c>
      <c r="K171" s="58">
        <f>SUMIF(RiepilogoGen!$D$2:$D$1191,'Riep StPatrim'!C171,RiepilogoGen!$AD$2:$AD$1191)</f>
        <v>0</v>
      </c>
    </row>
    <row r="172" spans="3:11" ht="12.75" customHeight="1">
      <c r="C172">
        <f>RiepilogoGen!D100</f>
        <v>12020803</v>
      </c>
      <c r="D172" t="str">
        <f>RiepilogoGen!E100</f>
        <v>CREDITI PER IRAP</v>
      </c>
      <c r="E172" s="145" t="str">
        <f>C172&amp;" "&amp;D172</f>
        <v>12020803 CREDITI PER IRAP</v>
      </c>
      <c r="F172" s="57">
        <f>SUMIF(RiepilogoGen!$D$2:$D$1191,'Riep StPatrim'!C172,RiepilogoGen!$O$2:$O$1191)</f>
        <v>0</v>
      </c>
      <c r="G172" s="57">
        <f>SUMIF(RiepilogoGen!$D$2:$D$1191,'Riep StPatrim'!C172,RiepilogoGen!$R$2:$R$1191)</f>
        <v>0</v>
      </c>
      <c r="H172" s="58">
        <f>SUMIF(RiepilogoGen!$D$2:$D$1191,'Riep StPatrim'!C172,RiepilogoGen!$U$2:$U$1191)</f>
        <v>0</v>
      </c>
      <c r="I172" s="58">
        <f>SUMIF(RiepilogoGen!$D$2:$D$1191,'Riep StPatrim'!C172,RiepilogoGen!$X$2:$X$1191)</f>
        <v>0</v>
      </c>
      <c r="J172" s="58">
        <f>SUMIF(RiepilogoGen!$D$2:$D$1191,'Riep StPatrim'!C172,RiepilogoGen!$AA$2:$AA$1191)</f>
        <v>0</v>
      </c>
      <c r="K172" s="58">
        <f>SUMIF(RiepilogoGen!$D$2:$D$1191,'Riep StPatrim'!C172,RiepilogoGen!$AD$2:$AD$1191)</f>
        <v>0</v>
      </c>
    </row>
    <row r="173" spans="3:11" ht="12.75" customHeight="1">
      <c r="C173">
        <f>RiepilogoGen!D101</f>
        <v>12020809</v>
      </c>
      <c r="D173" t="str">
        <f>RiepilogoGen!E101</f>
        <v>ALTRI CREDITI VERSO ERARIO</v>
      </c>
      <c r="E173" s="145" t="str">
        <f>C173&amp;" "&amp;D173</f>
        <v>12020809 ALTRI CREDITI VERSO ERARIO</v>
      </c>
      <c r="F173" s="57">
        <f>SUMIF(RiepilogoGen!$D$2:$D$1191,'Riep StPatrim'!C173,RiepilogoGen!$O$2:$O$1191)</f>
        <v>0</v>
      </c>
      <c r="G173" s="57">
        <f>SUMIF(RiepilogoGen!$D$2:$D$1191,'Riep StPatrim'!C173,RiepilogoGen!$R$2:$R$1191)</f>
        <v>3646.51</v>
      </c>
      <c r="H173" s="58">
        <f>SUMIF(RiepilogoGen!$D$2:$D$1191,'Riep StPatrim'!C173,RiepilogoGen!$U$2:$U$1191)</f>
        <v>6346.96</v>
      </c>
      <c r="I173" s="58">
        <f>SUMIF(RiepilogoGen!$D$2:$D$1191,'Riep StPatrim'!C173,RiepilogoGen!$X$2:$X$1191)</f>
        <v>6154.46</v>
      </c>
      <c r="J173" s="58">
        <f>SUMIF(RiepilogoGen!$D$2:$D$1191,'Riep StPatrim'!C173,RiepilogoGen!$AA$2:$AA$1191)</f>
        <v>6443.46</v>
      </c>
      <c r="K173" s="58">
        <f>SUMIF(RiepilogoGen!$D$2:$D$1191,'Riep StPatrim'!C173,RiepilogoGen!$AD$2:$AD$1191)</f>
        <v>6302.46</v>
      </c>
    </row>
    <row r="174" spans="3:11" ht="12.75" customHeight="1">
      <c r="E174" s="144" t="s">
        <v>272</v>
      </c>
      <c r="F174" s="38">
        <f t="shared" ref="F174:K174" si="52">+F175</f>
        <v>0</v>
      </c>
      <c r="G174" s="38">
        <f t="shared" si="52"/>
        <v>0</v>
      </c>
      <c r="H174" s="38">
        <f t="shared" si="52"/>
        <v>0</v>
      </c>
      <c r="I174" s="38">
        <f t="shared" si="52"/>
        <v>0</v>
      </c>
      <c r="J174" s="38">
        <f t="shared" si="52"/>
        <v>0</v>
      </c>
      <c r="K174" s="38">
        <f t="shared" si="52"/>
        <v>0</v>
      </c>
    </row>
    <row r="175" spans="3:11" ht="12.75" customHeight="1">
      <c r="C175">
        <f>RiepilogoGen!D102</f>
        <v>12020901</v>
      </c>
      <c r="D175" t="str">
        <f>RiepilogoGen!E102</f>
        <v>CREDITI PER IMPOSTE ANTICIPATE</v>
      </c>
      <c r="E175" s="145" t="str">
        <f>C175&amp;" "&amp;D175</f>
        <v>12020901 CREDITI PER IMPOSTE ANTICIPATE</v>
      </c>
      <c r="F175" s="57">
        <f>SUMIF(RiepilogoGen!$D$2:$D$1191,'Riep StPatrim'!C175,RiepilogoGen!$O$2:$O$1191)</f>
        <v>0</v>
      </c>
      <c r="G175" s="57">
        <f>SUMIF(RiepilogoGen!$D$2:$D$1191,'Riep StPatrim'!C175,RiepilogoGen!$R$2:$R$1191)</f>
        <v>0</v>
      </c>
      <c r="H175" s="58">
        <f>SUMIF(RiepilogoGen!$D$2:$D$1191,'Riep StPatrim'!C175,RiepilogoGen!$U$2:$U$1191)</f>
        <v>0</v>
      </c>
      <c r="I175" s="58">
        <f>SUMIF(RiepilogoGen!$D$2:$D$1191,'Riep StPatrim'!C175,RiepilogoGen!$X$2:$X$1191)</f>
        <v>0</v>
      </c>
      <c r="J175" s="58">
        <f>SUMIF(RiepilogoGen!$D$2:$D$1191,'Riep StPatrim'!C175,RiepilogoGen!$AA$2:$AA$1191)</f>
        <v>0</v>
      </c>
      <c r="K175" s="58">
        <f>SUMIF(RiepilogoGen!$D$2:$D$1191,'Riep StPatrim'!C175,RiepilogoGen!$AD$2:$AD$1191)</f>
        <v>0</v>
      </c>
    </row>
    <row r="176" spans="3:11" ht="12.75" customHeight="1">
      <c r="E176" s="144" t="s">
        <v>273</v>
      </c>
      <c r="F176" s="38">
        <f t="shared" ref="F176:K176" si="53">SUM(F177:F193)</f>
        <v>871072.14999999979</v>
      </c>
      <c r="G176" s="38">
        <f t="shared" si="53"/>
        <v>1847113.4100000001</v>
      </c>
      <c r="H176" s="38">
        <f t="shared" si="53"/>
        <v>4749502.2400000021</v>
      </c>
      <c r="I176" s="38">
        <f t="shared" si="53"/>
        <v>2566757.0399999996</v>
      </c>
      <c r="J176" s="38">
        <f t="shared" si="53"/>
        <v>2552236.7100000004</v>
      </c>
      <c r="K176" s="38">
        <f t="shared" si="53"/>
        <v>2394193.4299999992</v>
      </c>
    </row>
    <row r="177" spans="3:11" ht="12.75" customHeight="1">
      <c r="C177">
        <f>RiepilogoGen!D103</f>
        <v>12021001</v>
      </c>
      <c r="D177" t="str">
        <f>RiepilogoGen!E103</f>
        <v>CREDITI VERSO PRIVATI DA PATRIMONIO</v>
      </c>
      <c r="E177" s="145" t="str">
        <f t="shared" ref="E177:E193" si="54">C177&amp;" "&amp;D177</f>
        <v>12021001 CREDITI VERSO PRIVATI DA PATRIMONIO</v>
      </c>
      <c r="F177" s="57">
        <f>SUMIF(RiepilogoGen!$D$2:$D$1191,'Riep StPatrim'!C177,RiepilogoGen!$O$2:$O$1191)</f>
        <v>647888.25</v>
      </c>
      <c r="G177" s="57">
        <f>SUMIF(RiepilogoGen!$D$2:$D$1191,'Riep StPatrim'!C177,RiepilogoGen!$R$2:$R$1191)</f>
        <v>2277273.5300000003</v>
      </c>
      <c r="H177" s="58">
        <f>SUMIF(RiepilogoGen!$D$2:$D$1191,'Riep StPatrim'!C177,RiepilogoGen!$U$2:$U$1191)</f>
        <v>3957365.9100000011</v>
      </c>
      <c r="I177" s="58">
        <f>SUMIF(RiepilogoGen!$D$2:$D$1191,'Riep StPatrim'!C177,RiepilogoGen!$X$2:$X$1191)</f>
        <v>3673103.08</v>
      </c>
      <c r="J177" s="58">
        <f>SUMIF(RiepilogoGen!$D$2:$D$1191,'Riep StPatrim'!C177,RiepilogoGen!$AA$2:$AA$1191)</f>
        <v>3620265.99</v>
      </c>
      <c r="K177" s="58">
        <f>SUMIF(RiepilogoGen!$D$2:$D$1191,'Riep StPatrim'!C177,RiepilogoGen!$AD$2:$AD$1191)</f>
        <v>3422564.4299999997</v>
      </c>
    </row>
    <row r="178" spans="3:11" ht="12.75" customHeight="1">
      <c r="C178">
        <f>RiepilogoGen!D104</f>
        <v>12021041</v>
      </c>
      <c r="D178" t="str">
        <f>RiepilogoGen!E104</f>
        <v>FONDO SVALUTAZIONE CREDITI VERSO PRIVATI DA PATRIMONIO</v>
      </c>
      <c r="E178" s="145" t="str">
        <f t="shared" si="54"/>
        <v>12021041 FONDO SVALUTAZIONE CREDITI VERSO PRIVATI DA PATRIMONIO</v>
      </c>
      <c r="F178" s="57">
        <f>SUMIF(RiepilogoGen!$D$2:$D$1191,'Riep StPatrim'!C178,RiepilogoGen!$O$2:$O$1191)</f>
        <v>5258.34</v>
      </c>
      <c r="G178" s="57">
        <f>SUMIF(RiepilogoGen!$D$2:$D$1191,'Riep StPatrim'!C178,RiepilogoGen!$R$2:$R$1191)</f>
        <v>-667462.56999999995</v>
      </c>
      <c r="H178" s="58">
        <f>SUMIF(RiepilogoGen!$D$2:$D$1191,'Riep StPatrim'!C178,RiepilogoGen!$U$2:$U$1191)</f>
        <v>-1067979.06</v>
      </c>
      <c r="I178" s="58">
        <f>SUMIF(RiepilogoGen!$D$2:$D$1191,'Riep StPatrim'!C178,RiepilogoGen!$X$2:$X$1191)</f>
        <v>-1879316.01</v>
      </c>
      <c r="J178" s="58">
        <f>SUMIF(RiepilogoGen!$D$2:$D$1191,'Riep StPatrim'!C178,RiepilogoGen!$AA$2:$AA$1191)</f>
        <v>-2212137.7199999997</v>
      </c>
      <c r="K178" s="58">
        <f>SUMIF(RiepilogoGen!$D$2:$D$1191,'Riep StPatrim'!C178,RiepilogoGen!$AD$2:$AD$1191)</f>
        <v>-2221984.85</v>
      </c>
    </row>
    <row r="179" spans="3:11" ht="12.75" customHeight="1">
      <c r="C179">
        <f>RiepilogoGen!D105</f>
        <v>12021002</v>
      </c>
      <c r="D179" t="str">
        <f>RiepilogoGen!E105</f>
        <v>CREDITI VERSO PERSONALE DIPENDENTE</v>
      </c>
      <c r="E179" s="145" t="str">
        <f t="shared" si="54"/>
        <v>12021002 CREDITI VERSO PERSONALE DIPENDENTE</v>
      </c>
      <c r="F179" s="57">
        <f>SUMIF(RiepilogoGen!$D$2:$D$1191,'Riep StPatrim'!C179,RiepilogoGen!$O$2:$O$1191)</f>
        <v>527.23</v>
      </c>
      <c r="G179" s="57">
        <f>SUMIF(RiepilogoGen!$D$2:$D$1191,'Riep StPatrim'!C179,RiepilogoGen!$R$2:$R$1191)</f>
        <v>10601.75</v>
      </c>
      <c r="H179" s="58">
        <f>SUMIF(RiepilogoGen!$D$2:$D$1191,'Riep StPatrim'!C179,RiepilogoGen!$U$2:$U$1191)</f>
        <v>5513.0999999999985</v>
      </c>
      <c r="I179" s="58">
        <f>SUMIF(RiepilogoGen!$D$2:$D$1191,'Riep StPatrim'!C179,RiepilogoGen!$X$2:$X$1191)</f>
        <v>7621.0400000000009</v>
      </c>
      <c r="J179" s="58">
        <f>SUMIF(RiepilogoGen!$D$2:$D$1191,'Riep StPatrim'!C179,RiepilogoGen!$AA$2:$AA$1191)</f>
        <v>8231.8099999999977</v>
      </c>
      <c r="K179" s="58">
        <f>SUMIF(RiepilogoGen!$D$2:$D$1191,'Riep StPatrim'!C179,RiepilogoGen!$AD$2:$AD$1191)</f>
        <v>8068.22</v>
      </c>
    </row>
    <row r="180" spans="3:11" ht="12.75" customHeight="1">
      <c r="C180">
        <f>RiepilogoGen!D106</f>
        <v>12021003</v>
      </c>
      <c r="D180" t="str">
        <f>RiepilogoGen!E106</f>
        <v>CREDITI VERSO ALTRI SOGGETTI PRIVATI</v>
      </c>
      <c r="E180" s="145" t="str">
        <f t="shared" si="54"/>
        <v>12021003 CREDITI VERSO ALTRI SOGGETTI PRIVATI</v>
      </c>
      <c r="F180" s="57">
        <f>SUMIF(RiepilogoGen!$D$2:$D$1191,'Riep StPatrim'!C180,RiepilogoGen!$O$2:$O$1191)</f>
        <v>141611.29999999999</v>
      </c>
      <c r="G180" s="57">
        <f>SUMIF(RiepilogoGen!$D$2:$D$1191,'Riep StPatrim'!C180,RiepilogoGen!$R$2:$R$1191)</f>
        <v>256918.1799999997</v>
      </c>
      <c r="H180" s="58">
        <f>SUMIF(RiepilogoGen!$D$2:$D$1191,'Riep StPatrim'!C180,RiepilogoGen!$U$2:$U$1191)</f>
        <v>1593127.9500000011</v>
      </c>
      <c r="I180" s="58">
        <f>SUMIF(RiepilogoGen!$D$2:$D$1191,'Riep StPatrim'!C180,RiepilogoGen!$X$2:$X$1191)</f>
        <v>422241.43999999994</v>
      </c>
      <c r="J180" s="58">
        <f>SUMIF(RiepilogoGen!$D$2:$D$1191,'Riep StPatrim'!C180,RiepilogoGen!$AA$2:$AA$1191)</f>
        <v>642438.68999999994</v>
      </c>
      <c r="K180" s="58">
        <f>SUMIF(RiepilogoGen!$D$2:$D$1191,'Riep StPatrim'!C180,RiepilogoGen!$AD$2:$AD$1191)</f>
        <v>563824.5700000003</v>
      </c>
    </row>
    <row r="181" spans="3:11" ht="12.75" customHeight="1">
      <c r="C181">
        <f>RiepilogoGen!D107</f>
        <v>12021004</v>
      </c>
      <c r="D181" t="str">
        <f>RiepilogoGen!E107</f>
        <v>CREDITI PER ANTICIPAZIONE IMPOSTE INQUILINI</v>
      </c>
      <c r="E181" s="145" t="str">
        <f t="shared" si="54"/>
        <v>12021004 CREDITI PER ANTICIPAZIONE IMPOSTE INQUILINI</v>
      </c>
      <c r="F181" s="57">
        <f>SUMIF(RiepilogoGen!$D$2:$D$1191,'Riep StPatrim'!C181,RiepilogoGen!$O$2:$O$1191)</f>
        <v>0</v>
      </c>
      <c r="G181" s="57">
        <f>SUMIF(RiepilogoGen!$D$2:$D$1191,'Riep StPatrim'!C181,RiepilogoGen!$R$2:$R$1191)</f>
        <v>0</v>
      </c>
      <c r="H181" s="58">
        <f>SUMIF(RiepilogoGen!$D$2:$D$1191,'Riep StPatrim'!C181,RiepilogoGen!$U$2:$U$1191)</f>
        <v>0</v>
      </c>
      <c r="I181" s="58">
        <f>SUMIF(RiepilogoGen!$D$2:$D$1191,'Riep StPatrim'!C181,RiepilogoGen!$X$2:$X$1191)</f>
        <v>0</v>
      </c>
      <c r="J181" s="58">
        <f>SUMIF(RiepilogoGen!$D$2:$D$1191,'Riep StPatrim'!C181,RiepilogoGen!$AA$2:$AA$1191)</f>
        <v>0</v>
      </c>
      <c r="K181" s="58">
        <f>SUMIF(RiepilogoGen!$D$2:$D$1191,'Riep StPatrim'!C181,RiepilogoGen!$AD$2:$AD$1191)</f>
        <v>0</v>
      </c>
    </row>
    <row r="182" spans="3:11" ht="12.75" customHeight="1">
      <c r="C182">
        <f>RiepilogoGen!D108</f>
        <v>12021005</v>
      </c>
      <c r="D182" t="str">
        <f>RiepilogoGen!E108</f>
        <v>CREDITI PER ANTICIPAZIONE SPESE CONDOMINAILI INQUILINI</v>
      </c>
      <c r="E182" s="145" t="str">
        <f t="shared" si="54"/>
        <v>12021005 CREDITI PER ANTICIPAZIONE SPESE CONDOMINAILI INQUILINI</v>
      </c>
      <c r="F182" s="57">
        <f>SUMIF(RiepilogoGen!$D$2:$D$1191,'Riep StPatrim'!C182,RiepilogoGen!$O$2:$O$1191)</f>
        <v>0</v>
      </c>
      <c r="G182" s="57">
        <f>SUMIF(RiepilogoGen!$D$2:$D$1191,'Riep StPatrim'!C182,RiepilogoGen!$R$2:$R$1191)</f>
        <v>0</v>
      </c>
      <c r="H182" s="58">
        <f>SUMIF(RiepilogoGen!$D$2:$D$1191,'Riep StPatrim'!C182,RiepilogoGen!$U$2:$U$1191)</f>
        <v>0</v>
      </c>
      <c r="I182" s="58">
        <f>SUMIF(RiepilogoGen!$D$2:$D$1191,'Riep StPatrim'!C182,RiepilogoGen!$X$2:$X$1191)</f>
        <v>0</v>
      </c>
      <c r="J182" s="58">
        <f>SUMIF(RiepilogoGen!$D$2:$D$1191,'Riep StPatrim'!C182,RiepilogoGen!$AA$2:$AA$1191)</f>
        <v>0</v>
      </c>
      <c r="K182" s="58">
        <f>SUMIF(RiepilogoGen!$D$2:$D$1191,'Riep StPatrim'!C182,RiepilogoGen!$AD$2:$AD$1191)</f>
        <v>0</v>
      </c>
    </row>
    <row r="183" spans="3:11" ht="12.75" customHeight="1">
      <c r="C183">
        <f>RiepilogoGen!D109</f>
        <v>12021006</v>
      </c>
      <c r="D183" t="str">
        <f>RiepilogoGen!E109</f>
        <v>CREDITI PER ANTICIPAZIONE SPESE CONDOMINIALI AD AMMINISTRATORI</v>
      </c>
      <c r="E183" s="145" t="str">
        <f t="shared" si="54"/>
        <v>12021006 CREDITI PER ANTICIPAZIONE SPESE CONDOMINIALI AD AMMINISTRATORI</v>
      </c>
      <c r="F183" s="57">
        <f>SUMIF(RiepilogoGen!$D$2:$D$1191,'Riep StPatrim'!C183,RiepilogoGen!$O$2:$O$1191)</f>
        <v>0</v>
      </c>
      <c r="G183" s="57">
        <f>SUMIF(RiepilogoGen!$D$2:$D$1191,'Riep StPatrim'!C183,RiepilogoGen!$R$2:$R$1191)</f>
        <v>0</v>
      </c>
      <c r="H183" s="58">
        <f>SUMIF(RiepilogoGen!$D$2:$D$1191,'Riep StPatrim'!C183,RiepilogoGen!$U$2:$U$1191)</f>
        <v>0</v>
      </c>
      <c r="I183" s="58">
        <f>SUMIF(RiepilogoGen!$D$2:$D$1191,'Riep StPatrim'!C183,RiepilogoGen!$X$2:$X$1191)</f>
        <v>0</v>
      </c>
      <c r="J183" s="58">
        <f>SUMIF(RiepilogoGen!$D$2:$D$1191,'Riep StPatrim'!C183,RiepilogoGen!$AA$2:$AA$1191)</f>
        <v>0</v>
      </c>
      <c r="K183" s="58">
        <f>SUMIF(RiepilogoGen!$D$2:$D$1191,'Riep StPatrim'!C183,RiepilogoGen!$AD$2:$AD$1191)</f>
        <v>0</v>
      </c>
    </row>
    <row r="184" spans="3:11" ht="12.75" customHeight="1">
      <c r="C184">
        <f>RiepilogoGen!D110</f>
        <v>12021007</v>
      </c>
      <c r="D184" t="str">
        <f>RiepilogoGen!E110</f>
        <v>CREDITI PER ANTICIPAZIONI IMPOSTA DI BOLLO INQUILINI</v>
      </c>
      <c r="E184" s="145" t="str">
        <f t="shared" si="54"/>
        <v>12021007 CREDITI PER ANTICIPAZIONI IMPOSTA DI BOLLO INQUILINI</v>
      </c>
      <c r="F184" s="57">
        <f>SUMIF(RiepilogoGen!$D$2:$D$1191,'Riep StPatrim'!C184,RiepilogoGen!$O$2:$O$1191)</f>
        <v>0</v>
      </c>
      <c r="G184" s="57">
        <f>SUMIF(RiepilogoGen!$D$2:$D$1191,'Riep StPatrim'!C184,RiepilogoGen!$R$2:$R$1191)</f>
        <v>0</v>
      </c>
      <c r="H184" s="58">
        <f>SUMIF(RiepilogoGen!$D$2:$D$1191,'Riep StPatrim'!C184,RiepilogoGen!$U$2:$U$1191)</f>
        <v>0</v>
      </c>
      <c r="I184" s="58">
        <f>SUMIF(RiepilogoGen!$D$2:$D$1191,'Riep StPatrim'!C184,RiepilogoGen!$X$2:$X$1191)</f>
        <v>0</v>
      </c>
      <c r="J184" s="58">
        <f>SUMIF(RiepilogoGen!$D$2:$D$1191,'Riep StPatrim'!C184,RiepilogoGen!$AA$2:$AA$1191)</f>
        <v>0</v>
      </c>
      <c r="K184" s="58">
        <f>SUMIF(RiepilogoGen!$D$2:$D$1191,'Riep StPatrim'!C184,RiepilogoGen!$AD$2:$AD$1191)</f>
        <v>0</v>
      </c>
    </row>
    <row r="185" spans="3:11" ht="12.75" customHeight="1">
      <c r="C185">
        <f>RiepilogoGen!D111</f>
        <v>12021008</v>
      </c>
      <c r="D185" t="str">
        <f>RiepilogoGen!E111</f>
        <v>CREDITI PER ANTICIPAZIONI PASSI CARRAI INQUILINI</v>
      </c>
      <c r="E185" s="145" t="str">
        <f t="shared" si="54"/>
        <v>12021008 CREDITI PER ANTICIPAZIONI PASSI CARRAI INQUILINI</v>
      </c>
      <c r="F185" s="57">
        <f>SUMIF(RiepilogoGen!$D$2:$D$1191,'Riep StPatrim'!C185,RiepilogoGen!$O$2:$O$1191)</f>
        <v>0</v>
      </c>
      <c r="G185" s="57">
        <f>SUMIF(RiepilogoGen!$D$2:$D$1191,'Riep StPatrim'!C185,RiepilogoGen!$R$2:$R$1191)</f>
        <v>0</v>
      </c>
      <c r="H185" s="58">
        <f>SUMIF(RiepilogoGen!$D$2:$D$1191,'Riep StPatrim'!C185,RiepilogoGen!$U$2:$U$1191)</f>
        <v>0</v>
      </c>
      <c r="I185" s="58">
        <f>SUMIF(RiepilogoGen!$D$2:$D$1191,'Riep StPatrim'!C185,RiepilogoGen!$X$2:$X$1191)</f>
        <v>0</v>
      </c>
      <c r="J185" s="58">
        <f>SUMIF(RiepilogoGen!$D$2:$D$1191,'Riep StPatrim'!C185,RiepilogoGen!$AA$2:$AA$1191)</f>
        <v>0</v>
      </c>
      <c r="K185" s="58">
        <f>SUMIF(RiepilogoGen!$D$2:$D$1191,'Riep StPatrim'!C185,RiepilogoGen!$AD$2:$AD$1191)</f>
        <v>0</v>
      </c>
    </row>
    <row r="186" spans="3:11" ht="12.75" customHeight="1">
      <c r="C186">
        <f>RiepilogoGen!D112</f>
        <v>12021009</v>
      </c>
      <c r="D186" t="str">
        <f>RiepilogoGen!E112</f>
        <v>CREDITI VERSO PRIVATI DA PAT. ACER</v>
      </c>
      <c r="E186" s="145" t="str">
        <f t="shared" si="54"/>
        <v>12021009 CREDITI VERSO PRIVATI DA PAT. ACER</v>
      </c>
      <c r="F186" s="57">
        <f>SUMIF(RiepilogoGen!$D$2:$D$1191,'Riep StPatrim'!C186,RiepilogoGen!$O$2:$O$1191)</f>
        <v>78251.34</v>
      </c>
      <c r="G186" s="57">
        <f>SUMIF(RiepilogoGen!$D$2:$D$1191,'Riep StPatrim'!C186,RiepilogoGen!$R$2:$R$1191)</f>
        <v>0</v>
      </c>
      <c r="H186" s="58">
        <f>SUMIF(RiepilogoGen!$D$2:$D$1191,'Riep StPatrim'!C186,RiepilogoGen!$U$2:$U$1191)</f>
        <v>291489.33999999997</v>
      </c>
      <c r="I186" s="58">
        <f>SUMIF(RiepilogoGen!$D$2:$D$1191,'Riep StPatrim'!C186,RiepilogoGen!$X$2:$X$1191)</f>
        <v>531519.92000000004</v>
      </c>
      <c r="J186" s="58">
        <f>SUMIF(RiepilogoGen!$D$2:$D$1191,'Riep StPatrim'!C186,RiepilogoGen!$AA$2:$AA$1191)</f>
        <v>723355.85000000009</v>
      </c>
      <c r="K186" s="58">
        <f>SUMIF(RiepilogoGen!$D$2:$D$1191,'Riep StPatrim'!C186,RiepilogoGen!$AD$2:$AD$1191)</f>
        <v>911563.89</v>
      </c>
    </row>
    <row r="187" spans="3:11" ht="12.75" customHeight="1">
      <c r="C187">
        <f>RiepilogoGen!D113</f>
        <v>12021010</v>
      </c>
      <c r="D187" t="str">
        <f>RiepilogoGen!E113</f>
        <v>CREDITI PER EREDITA'  VERSO ASP</v>
      </c>
      <c r="E187" s="145" t="str">
        <f t="shared" si="54"/>
        <v>12021010 CREDITI PER EREDITA'  VERSO ASP</v>
      </c>
      <c r="F187" s="57">
        <f>SUMIF(RiepilogoGen!$D$2:$D$1191,'Riep StPatrim'!C187,RiepilogoGen!$O$2:$O$1191)</f>
        <v>0</v>
      </c>
      <c r="G187" s="57">
        <f>SUMIF(RiepilogoGen!$D$2:$D$1191,'Riep StPatrim'!C187,RiepilogoGen!$R$2:$R$1191)</f>
        <v>0</v>
      </c>
      <c r="H187" s="58">
        <f>SUMIF(RiepilogoGen!$D$2:$D$1191,'Riep StPatrim'!C187,RiepilogoGen!$U$2:$U$1191)</f>
        <v>0</v>
      </c>
      <c r="I187" s="58">
        <f>SUMIF(RiepilogoGen!$D$2:$D$1191,'Riep StPatrim'!C187,RiepilogoGen!$X$2:$X$1191)</f>
        <v>0</v>
      </c>
      <c r="J187" s="58">
        <f>SUMIF(RiepilogoGen!$D$2:$D$1191,'Riep StPatrim'!C187,RiepilogoGen!$AA$2:$AA$1191)</f>
        <v>921.13</v>
      </c>
      <c r="K187" s="58">
        <f>SUMIF(RiepilogoGen!$D$2:$D$1191,'Riep StPatrim'!C187,RiepilogoGen!$AD$2:$AD$1191)</f>
        <v>921.13</v>
      </c>
    </row>
    <row r="188" spans="3:11" ht="12.75" customHeight="1">
      <c r="C188">
        <f>RiepilogoGen!D114</f>
        <v>12021011</v>
      </c>
      <c r="D188" t="str">
        <f>RiepilogoGen!E114</f>
        <v>FORNITORI C/ANTICIPI</v>
      </c>
      <c r="E188" s="145" t="str">
        <f>C188&amp;" "&amp;D188</f>
        <v>12021011 FORNITORI C/ANTICIPI</v>
      </c>
      <c r="F188" s="57">
        <f>SUMIF(RiepilogoGen!$D$2:$D$1191,'Riep StPatrim'!C188,RiepilogoGen!$O$2:$O$1191)</f>
        <v>-2464.31</v>
      </c>
      <c r="G188" s="57">
        <f>SUMIF(RiepilogoGen!$D$2:$D$1191,'Riep StPatrim'!C188,RiepilogoGen!$R$2:$R$1191)</f>
        <v>0</v>
      </c>
      <c r="H188" s="58">
        <f>SUMIF(RiepilogoGen!$D$2:$D$1191,'Riep StPatrim'!C188,RiepilogoGen!$U$2:$U$1191)</f>
        <v>0</v>
      </c>
      <c r="I188" s="58">
        <f>SUMIF(RiepilogoGen!$D$2:$D$1191,'Riep StPatrim'!C188,RiepilogoGen!$X$2:$X$1191)</f>
        <v>0</v>
      </c>
      <c r="J188" s="58">
        <f>SUMIF(RiepilogoGen!$D$2:$D$1191,'Riep StPatrim'!C188,RiepilogoGen!$AA$2:$AA$1191)</f>
        <v>0</v>
      </c>
      <c r="K188" s="58">
        <f>SUMIF(RiepilogoGen!$D$2:$D$1191,'Riep StPatrim'!C188,RiepilogoGen!$AD$2:$AD$1191)</f>
        <v>2464.31</v>
      </c>
    </row>
    <row r="189" spans="3:11" ht="12.75" customHeight="1">
      <c r="C189">
        <f>RiepilogoGen!D115</f>
        <v>12021042</v>
      </c>
      <c r="D189" t="str">
        <f>RiepilogoGen!E115</f>
        <v>FONDO SVALUTAZIONE CREDITI VERSO PE RSONALE DIPENDENTE</v>
      </c>
      <c r="E189" s="145" t="str">
        <f t="shared" si="54"/>
        <v>12021042 FONDO SVALUTAZIONE CREDITI VERSO PE RSONALE DIPENDENTE</v>
      </c>
      <c r="F189" s="57">
        <f>SUMIF(RiepilogoGen!$D$2:$D$1191,'Riep StPatrim'!C189,RiepilogoGen!$O$2:$O$1191)</f>
        <v>0</v>
      </c>
      <c r="G189" s="57">
        <f>SUMIF(RiepilogoGen!$D$2:$D$1191,'Riep StPatrim'!C189,RiepilogoGen!$R$2:$R$1191)</f>
        <v>0</v>
      </c>
      <c r="H189" s="58">
        <f>SUMIF(RiepilogoGen!$D$2:$D$1191,'Riep StPatrim'!C189,RiepilogoGen!$U$2:$U$1191)</f>
        <v>0</v>
      </c>
      <c r="I189" s="58">
        <f>SUMIF(RiepilogoGen!$D$2:$D$1191,'Riep StPatrim'!C189,RiepilogoGen!$X$2:$X$1191)</f>
        <v>-5250</v>
      </c>
      <c r="J189" s="58">
        <f>SUMIF(RiepilogoGen!$D$2:$D$1191,'Riep StPatrim'!C189,RiepilogoGen!$AA$2:$AA$1191)</f>
        <v>-5250</v>
      </c>
      <c r="K189" s="58">
        <f>SUMIF(RiepilogoGen!$D$2:$D$1191,'Riep StPatrim'!C189,RiepilogoGen!$AD$2:$AD$1191)</f>
        <v>-5309.42</v>
      </c>
    </row>
    <row r="190" spans="3:11" ht="12.75" customHeight="1">
      <c r="C190">
        <f>RiepilogoGen!D116</f>
        <v>12021043</v>
      </c>
      <c r="D190" t="str">
        <f>RiepilogoGen!E116</f>
        <v>FONDO SVALUTAZIONE CREDITI VERSO ALTRI SOGGETTI PRIVATI</v>
      </c>
      <c r="E190" s="145" t="str">
        <f t="shared" si="54"/>
        <v>12021043 FONDO SVALUTAZIONE CREDITI VERSO ALTRI SOGGETTI PRIVATI</v>
      </c>
      <c r="F190" s="57">
        <f>SUMIF(RiepilogoGen!$D$2:$D$1191,'Riep StPatrim'!C190,RiepilogoGen!$O$2:$O$1191)</f>
        <v>0</v>
      </c>
      <c r="G190" s="57">
        <f>SUMIF(RiepilogoGen!$D$2:$D$1191,'Riep StPatrim'!C190,RiepilogoGen!$R$2:$R$1191)</f>
        <v>-30217.479999999981</v>
      </c>
      <c r="H190" s="58">
        <f>SUMIF(RiepilogoGen!$D$2:$D$1191,'Riep StPatrim'!C190,RiepilogoGen!$U$2:$U$1191)</f>
        <v>-30015</v>
      </c>
      <c r="I190" s="58">
        <f>SUMIF(RiepilogoGen!$D$2:$D$1191,'Riep StPatrim'!C190,RiepilogoGen!$X$2:$X$1191)</f>
        <v>-40302.050000000003</v>
      </c>
      <c r="J190" s="58">
        <f>SUMIF(RiepilogoGen!$D$2:$D$1191,'Riep StPatrim'!C190,RiepilogoGen!$AA$2:$AA$1191)</f>
        <v>-40302.050000000003</v>
      </c>
      <c r="K190" s="58">
        <f>SUMIF(RiepilogoGen!$D$2:$D$1191,'Riep StPatrim'!C190,RiepilogoGen!$AD$2:$AD$1191)</f>
        <v>-135531.51</v>
      </c>
    </row>
    <row r="191" spans="3:11" ht="12.75" customHeight="1">
      <c r="C191">
        <f>RiepilogoGen!D117</f>
        <v>12021044</v>
      </c>
      <c r="D191" t="str">
        <f>RiepilogoGen!E117</f>
        <v>FONDO SVALUTAZIONE CREDITI VERSO ALTRI SOGGETTI PRIVATI-GALAXY</v>
      </c>
      <c r="E191" s="145" t="str">
        <f t="shared" si="54"/>
        <v>12021044 FONDO SVALUTAZIONE CREDITI VERSO ALTRI SOGGETTI PRIVATI-GALAXY</v>
      </c>
      <c r="F191" s="57">
        <f>SUMIF(RiepilogoGen!$D$2:$D$1191,'Riep StPatrim'!C191,RiepilogoGen!$O$2:$O$1191)</f>
        <v>0</v>
      </c>
      <c r="G191" s="57">
        <f>SUMIF(RiepilogoGen!$D$2:$D$1191,'Riep StPatrim'!C191,RiepilogoGen!$R$2:$R$1191)</f>
        <v>0</v>
      </c>
      <c r="H191" s="58">
        <f>SUMIF(RiepilogoGen!$D$2:$D$1191,'Riep StPatrim'!C191,RiepilogoGen!$U$2:$U$1191)</f>
        <v>0</v>
      </c>
      <c r="I191" s="58">
        <f>SUMIF(RiepilogoGen!$D$2:$D$1191,'Riep StPatrim'!C191,RiepilogoGen!$X$2:$X$1191)</f>
        <v>-107332.43</v>
      </c>
      <c r="J191" s="58">
        <f>SUMIF(RiepilogoGen!$D$2:$D$1191,'Riep StPatrim'!C191,RiepilogoGen!$AA$2:$AA$1191)</f>
        <v>-133914.48000000001</v>
      </c>
      <c r="K191" s="58">
        <f>SUMIF(RiepilogoGen!$D$2:$D$1191,'Riep StPatrim'!C191,RiepilogoGen!$AD$2:$AD$1191)</f>
        <v>-107556.41</v>
      </c>
    </row>
    <row r="192" spans="3:11" ht="12.75" customHeight="1">
      <c r="C192">
        <f>RiepilogoGen!D118</f>
        <v>12021045</v>
      </c>
      <c r="D192" t="str">
        <f>RiepilogoGen!E118</f>
        <v>FONDO SVALUTAZIONE CREDITI VERSO ALTRI SOGGETTI PRIVATI-PIRATINO</v>
      </c>
      <c r="E192" s="145" t="str">
        <f t="shared" si="54"/>
        <v>12021045 FONDO SVALUTAZIONE CREDITI VERSO ALTRI SOGGETTI PRIVATI-PIRATINO</v>
      </c>
      <c r="F192" s="57">
        <f>SUMIF(RiepilogoGen!$D$2:$D$1191,'Riep StPatrim'!C192,RiepilogoGen!$O$2:$O$1191)</f>
        <v>0</v>
      </c>
      <c r="G192" s="57">
        <f>SUMIF(RiepilogoGen!$D$2:$D$1191,'Riep StPatrim'!C192,RiepilogoGen!$R$2:$R$1191)</f>
        <v>0</v>
      </c>
      <c r="H192" s="58">
        <f>SUMIF(RiepilogoGen!$D$2:$D$1191,'Riep StPatrim'!C192,RiepilogoGen!$U$2:$U$1191)</f>
        <v>0</v>
      </c>
      <c r="I192" s="58">
        <f>SUMIF(RiepilogoGen!$D$2:$D$1191,'Riep StPatrim'!C192,RiepilogoGen!$X$2:$X$1191)</f>
        <v>-646.55999999999995</v>
      </c>
      <c r="J192" s="58">
        <f>SUMIF(RiepilogoGen!$D$2:$D$1191,'Riep StPatrim'!C192,RiepilogoGen!$AA$2:$AA$1191)</f>
        <v>-4903.2</v>
      </c>
      <c r="K192" s="58">
        <f>SUMIF(RiepilogoGen!$D$2:$D$1191,'Riep StPatrim'!C192,RiepilogoGen!$AD$2:$AD$1191)</f>
        <v>-3899.7299999999996</v>
      </c>
    </row>
    <row r="193" spans="1:11" ht="12.75" customHeight="1">
      <c r="C193">
        <f>RiepilogoGen!D119</f>
        <v>12021046</v>
      </c>
      <c r="D193" t="str">
        <f>RiepilogoGen!E119</f>
        <v>FONDO SVALUTAZIONE CREDITI VERSO ALTRI SOGGETTI PRIVATI-BATTIFERRO</v>
      </c>
      <c r="E193" s="145" t="str">
        <f t="shared" si="54"/>
        <v>12021046 FONDO SVALUTAZIONE CREDITI VERSO ALTRI SOGGETTI PRIVATI-BATTIFERRO</v>
      </c>
      <c r="F193" s="57">
        <f>SUMIF(RiepilogoGen!$D$2:$D$1191,'Riep StPatrim'!C193,RiepilogoGen!$O$2:$O$1191)</f>
        <v>0</v>
      </c>
      <c r="G193" s="57">
        <f>SUMIF(RiepilogoGen!$D$2:$D$1191,'Riep StPatrim'!C193,RiepilogoGen!$R$2:$R$1191)</f>
        <v>0</v>
      </c>
      <c r="H193" s="58">
        <f>SUMIF(RiepilogoGen!$D$2:$D$1191,'Riep StPatrim'!C193,RiepilogoGen!$U$2:$U$1191)</f>
        <v>0</v>
      </c>
      <c r="I193" s="58">
        <f>SUMIF(RiepilogoGen!$D$2:$D$1191,'Riep StPatrim'!C193,RiepilogoGen!$X$2:$X$1191)</f>
        <v>-34881.39</v>
      </c>
      <c r="J193" s="58">
        <f>SUMIF(RiepilogoGen!$D$2:$D$1191,'Riep StPatrim'!C193,RiepilogoGen!$AA$2:$AA$1191)</f>
        <v>-46469.31</v>
      </c>
      <c r="K193" s="58">
        <f>SUMIF(RiepilogoGen!$D$2:$D$1191,'Riep StPatrim'!C193,RiepilogoGen!$AD$2:$AD$1191)</f>
        <v>-40931.200000000004</v>
      </c>
    </row>
    <row r="194" spans="1:11" ht="12.75" customHeight="1">
      <c r="E194" s="144" t="s">
        <v>274</v>
      </c>
      <c r="F194" s="38">
        <f t="shared" ref="F194:K194" si="55">+F195+F196</f>
        <v>-11730894.370000001</v>
      </c>
      <c r="G194" s="38">
        <f t="shared" si="55"/>
        <v>3613896.3400000003</v>
      </c>
      <c r="H194" s="38">
        <f t="shared" si="55"/>
        <v>2834503</v>
      </c>
      <c r="I194" s="38">
        <f t="shared" si="55"/>
        <v>10319792.039999999</v>
      </c>
      <c r="J194" s="38">
        <f t="shared" si="55"/>
        <v>8221121.9499999983</v>
      </c>
      <c r="K194" s="38">
        <f t="shared" si="55"/>
        <v>11872301.820000002</v>
      </c>
    </row>
    <row r="195" spans="1:11" ht="12.75" customHeight="1">
      <c r="C195">
        <f>RiepilogoGen!D120</f>
        <v>12021101</v>
      </c>
      <c r="D195" t="str">
        <f>RiepilogoGen!E120</f>
        <v>CREDITI PER FATTURE E NOTE DA EMETTERE</v>
      </c>
      <c r="E195" s="145" t="str">
        <f>C195&amp;" "&amp;D195</f>
        <v>12021101 CREDITI PER FATTURE E NOTE DA EMETTERE</v>
      </c>
      <c r="F195" s="57">
        <f>SUMIF(RiepilogoGen!$D$2:$D$1191,'Riep StPatrim'!C195,RiepilogoGen!$O$2:$O$1191)</f>
        <v>-11336824.180000002</v>
      </c>
      <c r="G195" s="57">
        <f>SUMIF(RiepilogoGen!$D$2:$D$1191,'Riep StPatrim'!C195,RiepilogoGen!$R$2:$R$1191)</f>
        <v>3435826.0700000003</v>
      </c>
      <c r="H195" s="58">
        <f>SUMIF(RiepilogoGen!$D$2:$D$1191,'Riep StPatrim'!C195,RiepilogoGen!$U$2:$U$1191)</f>
        <v>2698866.99</v>
      </c>
      <c r="I195" s="58">
        <f>SUMIF(RiepilogoGen!$D$2:$D$1191,'Riep StPatrim'!C195,RiepilogoGen!$X$2:$X$1191)</f>
        <v>9876722.0800000001</v>
      </c>
      <c r="J195" s="58">
        <f>SUMIF(RiepilogoGen!$D$2:$D$1191,'Riep StPatrim'!C195,RiepilogoGen!$AA$2:$AA$1191)</f>
        <v>7692054.3099999987</v>
      </c>
      <c r="K195" s="58">
        <f>SUMIF(RiepilogoGen!$D$2:$D$1191,'Riep StPatrim'!C195,RiepilogoGen!$AD$2:$AD$1191)</f>
        <v>11433753.270000001</v>
      </c>
    </row>
    <row r="196" spans="1:11" ht="12.75" customHeight="1">
      <c r="C196">
        <f>RiepilogoGen!D121</f>
        <v>12021102</v>
      </c>
      <c r="D196" t="str">
        <f>RiepilogoGen!E121</f>
        <v>NOTE DI ACCREDITO DA RICEVERE</v>
      </c>
      <c r="E196" s="145" t="str">
        <f>C196&amp;" "&amp;D196</f>
        <v>12021102 NOTE DI ACCREDITO DA RICEVERE</v>
      </c>
      <c r="F196" s="57">
        <f>SUMIF(RiepilogoGen!$D$2:$D$1191,'Riep StPatrim'!C196,RiepilogoGen!$O$2:$O$1191)</f>
        <v>-394070.19</v>
      </c>
      <c r="G196" s="57">
        <f>SUMIF(RiepilogoGen!$D$2:$D$1191,'Riep StPatrim'!C196,RiepilogoGen!$R$2:$R$1191)</f>
        <v>178070.27</v>
      </c>
      <c r="H196" s="58">
        <f>SUMIF(RiepilogoGen!$D$2:$D$1191,'Riep StPatrim'!C196,RiepilogoGen!$U$2:$U$1191)</f>
        <v>135636.00999999998</v>
      </c>
      <c r="I196" s="58">
        <f>SUMIF(RiepilogoGen!$D$2:$D$1191,'Riep StPatrim'!C196,RiepilogoGen!$X$2:$X$1191)</f>
        <v>443069.95999999996</v>
      </c>
      <c r="J196" s="58">
        <f>SUMIF(RiepilogoGen!$D$2:$D$1191,'Riep StPatrim'!C196,RiepilogoGen!$AA$2:$AA$1191)</f>
        <v>529067.64</v>
      </c>
      <c r="K196" s="58">
        <f>SUMIF(RiepilogoGen!$D$2:$D$1191,'Riep StPatrim'!C196,RiepilogoGen!$AD$2:$AD$1191)</f>
        <v>438548.54999999993</v>
      </c>
    </row>
    <row r="197" spans="1:11" ht="15.75">
      <c r="E197" s="23" t="s">
        <v>275</v>
      </c>
      <c r="F197" s="40">
        <f t="shared" ref="F197:K197" si="56">+F146+F149+F152+F155+F160+F163+F166+F169+F174+F176+F194</f>
        <v>-5455849.459999999</v>
      </c>
      <c r="G197" s="40">
        <f t="shared" si="56"/>
        <v>12292975.890000004</v>
      </c>
      <c r="H197" s="40">
        <f t="shared" si="56"/>
        <v>17724190.84</v>
      </c>
      <c r="I197" s="40">
        <f t="shared" si="56"/>
        <v>17486923.169999998</v>
      </c>
      <c r="J197" s="40">
        <f t="shared" si="56"/>
        <v>15339403.509999998</v>
      </c>
      <c r="K197" s="40">
        <f t="shared" si="56"/>
        <v>19514884.469999999</v>
      </c>
    </row>
    <row r="198" spans="1:11" ht="12.75" customHeight="1">
      <c r="E198" s="32"/>
      <c r="F198" s="38"/>
      <c r="G198" s="38"/>
      <c r="H198" s="38"/>
      <c r="I198" s="38"/>
      <c r="J198" s="38"/>
      <c r="K198" s="38"/>
    </row>
    <row r="199" spans="1:11" ht="24.75" customHeight="1">
      <c r="E199" s="32" t="s">
        <v>276</v>
      </c>
      <c r="F199" s="38"/>
      <c r="G199" s="38"/>
      <c r="H199" s="38"/>
      <c r="I199" s="38"/>
      <c r="J199" s="38"/>
      <c r="K199" s="38"/>
    </row>
    <row r="200" spans="1:11" ht="12.75" customHeight="1">
      <c r="E200" s="144" t="s">
        <v>444</v>
      </c>
      <c r="F200" s="36"/>
      <c r="G200" s="36"/>
      <c r="H200" s="36"/>
      <c r="I200" s="36"/>
      <c r="J200" s="36"/>
      <c r="K200" s="36"/>
    </row>
    <row r="201" spans="1:11" ht="12.75" customHeight="1">
      <c r="A201">
        <v>12030101</v>
      </c>
      <c r="E201" s="144" t="s">
        <v>277</v>
      </c>
      <c r="F201" s="38">
        <f t="shared" ref="F201:K201" si="57">+F202</f>
        <v>0</v>
      </c>
      <c r="G201" s="38">
        <f t="shared" si="57"/>
        <v>0</v>
      </c>
      <c r="H201" s="38">
        <f t="shared" si="57"/>
        <v>0</v>
      </c>
      <c r="I201" s="38">
        <f t="shared" si="57"/>
        <v>0</v>
      </c>
      <c r="J201" s="38">
        <f t="shared" si="57"/>
        <v>0</v>
      </c>
      <c r="K201" s="38">
        <f t="shared" si="57"/>
        <v>0</v>
      </c>
    </row>
    <row r="202" spans="1:11" ht="12.75" customHeight="1">
      <c r="C202">
        <f>RiepilogoGen!D122</f>
        <v>12030101</v>
      </c>
      <c r="D202" t="str">
        <f>RiepilogoGen!E122</f>
        <v>PARTECIPAZIONI CHE NON COSTITUISCONO IMMOBILIZZAZIONI IN SOCIETÀ DI CAPITALI</v>
      </c>
      <c r="E202" s="145" t="str">
        <f>C202&amp;" "&amp;D202</f>
        <v>12030101 PARTECIPAZIONI CHE NON COSTITUISCONO IMMOBILIZZAZIONI IN SOCIETÀ DI CAPITALI</v>
      </c>
      <c r="F202" s="57">
        <f>SUMIF(RiepilogoGen!$D$2:$D$1191,'Riep StPatrim'!C202,RiepilogoGen!$O$2:$O$1191)</f>
        <v>0</v>
      </c>
      <c r="G202" s="57">
        <f>SUMIF(RiepilogoGen!$D$2:$D$1191,'Riep StPatrim'!C202,RiepilogoGen!$R$2:$R$1191)</f>
        <v>0</v>
      </c>
      <c r="H202" s="58">
        <f>SUMIF(RiepilogoGen!$D$2:$D$1191,'Riep StPatrim'!C202,RiepilogoGen!$U$2:$U$1191)</f>
        <v>0</v>
      </c>
      <c r="I202" s="58">
        <f>SUMIF(RiepilogoGen!$D$2:$D$1191,'Riep StPatrim'!C202,RiepilogoGen!$X$2:$X$1191)</f>
        <v>0</v>
      </c>
      <c r="J202" s="58">
        <f>SUMIF(RiepilogoGen!$D$2:$D$1191,'Riep StPatrim'!C202,RiepilogoGen!$AA$2:$AA$1191)</f>
        <v>0</v>
      </c>
      <c r="K202" s="58">
        <f>SUMIF(RiepilogoGen!$D$2:$D$1191,'Riep StPatrim'!C202,RiepilogoGen!$AD$2:$AD$1191)</f>
        <v>0</v>
      </c>
    </row>
    <row r="203" spans="1:11" ht="12.75" customHeight="1">
      <c r="A203">
        <v>12030102</v>
      </c>
      <c r="E203" s="144" t="s">
        <v>278</v>
      </c>
      <c r="F203" s="38">
        <f t="shared" ref="F203:K203" si="58">+F204</f>
        <v>0</v>
      </c>
      <c r="G203" s="38">
        <f t="shared" si="58"/>
        <v>0</v>
      </c>
      <c r="H203" s="38">
        <f t="shared" si="58"/>
        <v>0</v>
      </c>
      <c r="I203" s="38">
        <f t="shared" si="58"/>
        <v>0</v>
      </c>
      <c r="J203" s="38">
        <f t="shared" si="58"/>
        <v>0</v>
      </c>
      <c r="K203" s="38">
        <f t="shared" si="58"/>
        <v>0</v>
      </c>
    </row>
    <row r="204" spans="1:11" ht="12.75" customHeight="1">
      <c r="C204">
        <f>RiepilogoGen!D123</f>
        <v>12030102</v>
      </c>
      <c r="D204" t="str">
        <f>RiepilogoGen!E123</f>
        <v>PARTECIPAZIONI CHE NON COSTITUISCONO IMMOBILIZZAZIONI IN ENTI NON-PROFIT</v>
      </c>
      <c r="E204" s="145" t="str">
        <f>C204&amp;" "&amp;D204</f>
        <v>12030102 PARTECIPAZIONI CHE NON COSTITUISCONO IMMOBILIZZAZIONI IN ENTI NON-PROFIT</v>
      </c>
      <c r="F204" s="57">
        <f>SUMIF(RiepilogoGen!$D$2:$D$1191,'Riep StPatrim'!C204,RiepilogoGen!$O$2:$O$1191)</f>
        <v>0</v>
      </c>
      <c r="G204" s="57">
        <f>SUMIF(RiepilogoGen!$D$2:$D$1191,'Riep StPatrim'!C204,RiepilogoGen!$R$2:$R$1191)</f>
        <v>0</v>
      </c>
      <c r="H204" s="58">
        <f>SUMIF(RiepilogoGen!$D$2:$D$1191,'Riep StPatrim'!C204,RiepilogoGen!$U$2:$U$1191)</f>
        <v>0</v>
      </c>
      <c r="I204" s="58">
        <f>SUMIF(RiepilogoGen!$D$2:$D$1191,'Riep StPatrim'!C204,RiepilogoGen!$X$2:$X$1191)</f>
        <v>0</v>
      </c>
      <c r="J204" s="58">
        <f>SUMIF(RiepilogoGen!$D$2:$D$1191,'Riep StPatrim'!C204,RiepilogoGen!$AA$2:$AA$1191)</f>
        <v>0</v>
      </c>
      <c r="K204" s="58">
        <f>SUMIF(RiepilogoGen!$D$2:$D$1191,'Riep StPatrim'!C204,RiepilogoGen!$AD$2:$AD$1191)</f>
        <v>0</v>
      </c>
    </row>
    <row r="205" spans="1:11" ht="12.75" customHeight="1">
      <c r="A205">
        <v>12030103</v>
      </c>
      <c r="E205" s="144" t="s">
        <v>279</v>
      </c>
      <c r="F205" s="38">
        <f t="shared" ref="F205:K205" si="59">+F206</f>
        <v>0</v>
      </c>
      <c r="G205" s="38">
        <f t="shared" si="59"/>
        <v>0</v>
      </c>
      <c r="H205" s="38">
        <f t="shared" si="59"/>
        <v>0</v>
      </c>
      <c r="I205" s="38">
        <f t="shared" si="59"/>
        <v>0</v>
      </c>
      <c r="J205" s="38">
        <f t="shared" si="59"/>
        <v>0</v>
      </c>
      <c r="K205" s="38">
        <f t="shared" si="59"/>
        <v>0</v>
      </c>
    </row>
    <row r="206" spans="1:11" ht="12.75" customHeight="1">
      <c r="C206">
        <f>RiepilogoGen!D124</f>
        <v>12030103</v>
      </c>
      <c r="D206" t="str">
        <f>RiepilogoGen!E124</f>
        <v>PARTECIPAZIONI CHE NON COSTITUISCONO IMMOBILIZZAZIONI IN ALTRI SOGGETTI</v>
      </c>
      <c r="E206" s="145" t="str">
        <f>C206&amp;" "&amp;D206</f>
        <v>12030103 PARTECIPAZIONI CHE NON COSTITUISCONO IMMOBILIZZAZIONI IN ALTRI SOGGETTI</v>
      </c>
      <c r="F206" s="57">
        <f>SUMIF(RiepilogoGen!$D$2:$D$1191,'Riep StPatrim'!C206,RiepilogoGen!$O$2:$O$1191)</f>
        <v>0</v>
      </c>
      <c r="G206" s="57">
        <f>SUMIF(RiepilogoGen!$D$2:$D$1191,'Riep StPatrim'!C206,RiepilogoGen!$R$2:$R$1191)</f>
        <v>0</v>
      </c>
      <c r="H206" s="58">
        <f>SUMIF(RiepilogoGen!$D$2:$D$1191,'Riep StPatrim'!C206,RiepilogoGen!$U$2:$U$1191)</f>
        <v>0</v>
      </c>
      <c r="I206" s="58">
        <f>SUMIF(RiepilogoGen!$D$2:$D$1191,'Riep StPatrim'!C206,RiepilogoGen!$X$2:$X$1191)</f>
        <v>0</v>
      </c>
      <c r="J206" s="58">
        <f>SUMIF(RiepilogoGen!$D$2:$D$1191,'Riep StPatrim'!C206,RiepilogoGen!$AA$2:$AA$1191)</f>
        <v>0</v>
      </c>
      <c r="K206" s="58">
        <f>SUMIF(RiepilogoGen!$D$2:$D$1191,'Riep StPatrim'!C206,RiepilogoGen!$AD$2:$AD$1191)</f>
        <v>0</v>
      </c>
    </row>
    <row r="207" spans="1:11" ht="12.75" customHeight="1">
      <c r="E207" s="144" t="s">
        <v>445</v>
      </c>
      <c r="F207" s="38">
        <f t="shared" ref="F207:K207" si="60">SUM(F208:F213)</f>
        <v>0</v>
      </c>
      <c r="G207" s="38">
        <f t="shared" si="60"/>
        <v>350</v>
      </c>
      <c r="H207" s="38">
        <f t="shared" si="60"/>
        <v>1543633.3699999999</v>
      </c>
      <c r="I207" s="38">
        <f t="shared" si="60"/>
        <v>1543633.3699999999</v>
      </c>
      <c r="J207" s="38">
        <f t="shared" si="60"/>
        <v>1820829.93</v>
      </c>
      <c r="K207" s="38">
        <f t="shared" si="60"/>
        <v>1544216.7999999998</v>
      </c>
    </row>
    <row r="208" spans="1:11" ht="12.75" customHeight="1">
      <c r="C208">
        <f>RiepilogoGen!D125</f>
        <v>12030201</v>
      </c>
      <c r="D208" t="str">
        <f>RiepilogoGen!E125</f>
        <v>TITOLI DI STATO (BOT, CCT, ECC)</v>
      </c>
      <c r="E208" s="145" t="str">
        <f t="shared" ref="E208:E213" si="61">C208&amp;" "&amp;D208</f>
        <v>12030201 TITOLI DI STATO (BOT, CCT, ECC)</v>
      </c>
      <c r="F208" s="57">
        <f>SUMIF(RiepilogoGen!$D$2:$D$1191,'Riep StPatrim'!C208,RiepilogoGen!$O$2:$O$1191)</f>
        <v>0</v>
      </c>
      <c r="G208" s="57">
        <f>SUMIF(RiepilogoGen!$D$2:$D$1191,'Riep StPatrim'!C208,RiepilogoGen!$R$2:$R$1191)</f>
        <v>0</v>
      </c>
      <c r="H208" s="58">
        <f>SUMIF(RiepilogoGen!$D$2:$D$1191,'Riep StPatrim'!C208,RiepilogoGen!$U$2:$U$1191)</f>
        <v>0</v>
      </c>
      <c r="I208" s="58">
        <f>SUMIF(RiepilogoGen!$D$2:$D$1191,'Riep StPatrim'!C208,RiepilogoGen!$X$2:$X$1191)</f>
        <v>0</v>
      </c>
      <c r="J208" s="58">
        <f>SUMIF(RiepilogoGen!$D$2:$D$1191,'Riep StPatrim'!C208,RiepilogoGen!$AA$2:$AA$1191)</f>
        <v>0</v>
      </c>
      <c r="K208" s="58">
        <f>SUMIF(RiepilogoGen!$D$2:$D$1191,'Riep StPatrim'!C208,RiepilogoGen!$AD$2:$AD$1191)</f>
        <v>0</v>
      </c>
    </row>
    <row r="209" spans="3:11" ht="12.75" customHeight="1">
      <c r="C209">
        <f>RiepilogoGen!D126</f>
        <v>12030202</v>
      </c>
      <c r="D209" t="str">
        <f>RiepilogoGen!E126</f>
        <v>TITOLI EREDITA' VERSO ASP  DEPOSITO BPM N. 00205-77759200000</v>
      </c>
      <c r="E209" s="145" t="str">
        <f t="shared" si="61"/>
        <v>12030202 TITOLI EREDITA' VERSO ASP  DEPOSITO BPM N. 00205-77759200000</v>
      </c>
      <c r="F209" s="57">
        <f>SUMIF(RiepilogoGen!$D$2:$D$1191,'Riep StPatrim'!C209,RiepilogoGen!$O$2:$O$1191)</f>
        <v>0</v>
      </c>
      <c r="G209" s="57">
        <f>SUMIF(RiepilogoGen!$D$2:$D$1191,'Riep StPatrim'!C209,RiepilogoGen!$R$2:$R$1191)</f>
        <v>0</v>
      </c>
      <c r="H209" s="58">
        <f>SUMIF(RiepilogoGen!$D$2:$D$1191,'Riep StPatrim'!C209,RiepilogoGen!$U$2:$U$1191)</f>
        <v>0</v>
      </c>
      <c r="I209" s="58">
        <f>SUMIF(RiepilogoGen!$D$2:$D$1191,'Riep StPatrim'!C209,RiepilogoGen!$X$2:$X$1191)</f>
        <v>0</v>
      </c>
      <c r="J209" s="58">
        <f>SUMIF(RiepilogoGen!$D$2:$D$1191,'Riep StPatrim'!C209,RiepilogoGen!$AA$2:$AA$1191)</f>
        <v>9971.33</v>
      </c>
      <c r="K209" s="58">
        <f>SUMIF(RiepilogoGen!$D$2:$D$1191,'Riep StPatrim'!C209,RiepilogoGen!$AD$2:$AD$1191)</f>
        <v>0</v>
      </c>
    </row>
    <row r="210" spans="3:11" ht="12.75" customHeight="1">
      <c r="C210">
        <f>RiepilogoGen!D127</f>
        <v>12030203</v>
      </c>
      <c r="D210" t="str">
        <f>RiepilogoGen!E127</f>
        <v>ALTRI TITOLI</v>
      </c>
      <c r="E210" s="145" t="str">
        <f t="shared" si="61"/>
        <v>12030203 ALTRI TITOLI</v>
      </c>
      <c r="F210" s="57">
        <f>SUMIF(RiepilogoGen!$D$2:$D$1191,'Riep StPatrim'!C210,RiepilogoGen!$O$2:$O$1191)</f>
        <v>0</v>
      </c>
      <c r="G210" s="57">
        <f>SUMIF(RiepilogoGen!$D$2:$D$1191,'Riep StPatrim'!C210,RiepilogoGen!$R$2:$R$1191)</f>
        <v>3715.8</v>
      </c>
      <c r="H210" s="58">
        <f>SUMIF(RiepilogoGen!$D$2:$D$1191,'Riep StPatrim'!C210,RiepilogoGen!$U$2:$U$1191)</f>
        <v>1546999.17</v>
      </c>
      <c r="I210" s="58">
        <f>SUMIF(RiepilogoGen!$D$2:$D$1191,'Riep StPatrim'!C210,RiepilogoGen!$X$2:$X$1191)</f>
        <v>1546999.17</v>
      </c>
      <c r="J210" s="58">
        <f>SUMIF(RiepilogoGen!$D$2:$D$1191,'Riep StPatrim'!C210,RiepilogoGen!$AA$2:$AA$1191)</f>
        <v>1546999.17</v>
      </c>
      <c r="K210" s="58">
        <f>SUMIF(RiepilogoGen!$D$2:$D$1191,'Riep StPatrim'!C210,RiepilogoGen!$AD$2:$AD$1191)</f>
        <v>1546999.17</v>
      </c>
    </row>
    <row r="211" spans="3:11" ht="12.75" customHeight="1">
      <c r="C211">
        <f>RiepilogoGen!D128</f>
        <v>12030204</v>
      </c>
      <c r="D211" t="str">
        <f>RiepilogoGen!E128</f>
        <v>FONDI EREDITA' VERSO ASP N. 06635911 GESTIONE ANIMA S.P.A.</v>
      </c>
      <c r="E211" s="145" t="str">
        <f t="shared" si="61"/>
        <v>12030204 FONDI EREDITA' VERSO ASP N. 06635911 GESTIONE ANIMA S.P.A.</v>
      </c>
      <c r="F211" s="57">
        <f>SUMIF(RiepilogoGen!$D$2:$D$1191,'Riep StPatrim'!C211,RiepilogoGen!$O$2:$O$1191)</f>
        <v>0</v>
      </c>
      <c r="G211" s="57">
        <f>SUMIF(RiepilogoGen!$D$2:$D$1191,'Riep StPatrim'!C211,RiepilogoGen!$R$2:$R$1191)</f>
        <v>0</v>
      </c>
      <c r="H211" s="58">
        <f>SUMIF(RiepilogoGen!$D$2:$D$1191,'Riep StPatrim'!C211,RiepilogoGen!$U$2:$U$1191)</f>
        <v>0</v>
      </c>
      <c r="I211" s="58">
        <f>SUMIF(RiepilogoGen!$D$2:$D$1191,'Riep StPatrim'!C211,RiepilogoGen!$X$2:$X$1191)</f>
        <v>0</v>
      </c>
      <c r="J211" s="58">
        <f>SUMIF(RiepilogoGen!$D$2:$D$1191,'Riep StPatrim'!C211,RiepilogoGen!$AA$2:$AA$1191)</f>
        <v>266627.28000000003</v>
      </c>
      <c r="K211" s="58">
        <f>SUMIF(RiepilogoGen!$D$2:$D$1191,'Riep StPatrim'!C211,RiepilogoGen!$AD$2:$AD$1191)</f>
        <v>0</v>
      </c>
    </row>
    <row r="212" spans="3:11" ht="12.75" customHeight="1">
      <c r="C212">
        <f>RiepilogoGen!D129</f>
        <v>12030205</v>
      </c>
      <c r="D212" t="str">
        <f>RiepilogoGen!E129</f>
        <v>FONDI EREDITA' VERSO ASP N. 02071898 GESTIONE ETICA SGR SPA</v>
      </c>
      <c r="E212" s="145" t="str">
        <f t="shared" si="61"/>
        <v>12030205 FONDI EREDITA' VERSO ASP N. 02071898 GESTIONE ETICA SGR SPA</v>
      </c>
      <c r="F212" s="57">
        <f>SUMIF(RiepilogoGen!$D$2:$D$1191,'Riep StPatrim'!C212,RiepilogoGen!$O$2:$O$1191)</f>
        <v>0</v>
      </c>
      <c r="G212" s="57">
        <f>SUMIF(RiepilogoGen!$D$2:$D$1191,'Riep StPatrim'!C212,RiepilogoGen!$R$2:$R$1191)</f>
        <v>0</v>
      </c>
      <c r="H212" s="58">
        <f>SUMIF(RiepilogoGen!$D$2:$D$1191,'Riep StPatrim'!C212,RiepilogoGen!$U$2:$U$1191)</f>
        <v>0</v>
      </c>
      <c r="I212" s="58">
        <f>SUMIF(RiepilogoGen!$D$2:$D$1191,'Riep StPatrim'!C212,RiepilogoGen!$X$2:$X$1191)</f>
        <v>0</v>
      </c>
      <c r="J212" s="58">
        <f>SUMIF(RiepilogoGen!$D$2:$D$1191,'Riep StPatrim'!C212,RiepilogoGen!$AA$2:$AA$1191)</f>
        <v>597.95000000000005</v>
      </c>
      <c r="K212" s="58">
        <f>SUMIF(RiepilogoGen!$D$2:$D$1191,'Riep StPatrim'!C212,RiepilogoGen!$AD$2:$AD$1191)</f>
        <v>597.95000000000005</v>
      </c>
    </row>
    <row r="213" spans="3:11" ht="12.75" customHeight="1">
      <c r="C213">
        <f>RiepilogoGen!D130</f>
        <v>12030241</v>
      </c>
      <c r="D213" t="str">
        <f>RiepilogoGen!E130</f>
        <v>FONDO SVALUTAZIONE ALTRI TITOLI</v>
      </c>
      <c r="E213" s="145" t="str">
        <f t="shared" si="61"/>
        <v>12030241 FONDO SVALUTAZIONE ALTRI TITOLI</v>
      </c>
      <c r="F213" s="57">
        <f>SUMIF(RiepilogoGen!$D$2:$D$1191,'Riep StPatrim'!C213,RiepilogoGen!$O$2:$O$1191)</f>
        <v>0</v>
      </c>
      <c r="G213" s="57">
        <f>SUMIF(RiepilogoGen!$D$2:$D$1191,'Riep StPatrim'!C213,RiepilogoGen!$R$2:$R$1191)</f>
        <v>-3365.8</v>
      </c>
      <c r="H213" s="58">
        <f>SUMIF(RiepilogoGen!$D$2:$D$1191,'Riep StPatrim'!C213,RiepilogoGen!$U$2:$U$1191)</f>
        <v>-3365.8</v>
      </c>
      <c r="I213" s="58">
        <f>SUMIF(RiepilogoGen!$D$2:$D$1191,'Riep StPatrim'!C213,RiepilogoGen!$X$2:$X$1191)</f>
        <v>-3365.8</v>
      </c>
      <c r="J213" s="58">
        <f>SUMIF(RiepilogoGen!$D$2:$D$1191,'Riep StPatrim'!C213,RiepilogoGen!$AA$2:$AA$1191)</f>
        <v>-3365.8</v>
      </c>
      <c r="K213" s="58">
        <f>SUMIF(RiepilogoGen!$D$2:$D$1191,'Riep StPatrim'!C213,RiepilogoGen!$AD$2:$AD$1191)</f>
        <v>-3380.32</v>
      </c>
    </row>
    <row r="214" spans="3:11" ht="15.75">
      <c r="E214" s="23" t="s">
        <v>280</v>
      </c>
      <c r="F214" s="40">
        <f t="shared" ref="F214:K214" si="62">+F201+F203+F205+F207</f>
        <v>0</v>
      </c>
      <c r="G214" s="40">
        <f t="shared" si="62"/>
        <v>350</v>
      </c>
      <c r="H214" s="40">
        <f t="shared" si="62"/>
        <v>1543633.3699999999</v>
      </c>
      <c r="I214" s="40">
        <f t="shared" si="62"/>
        <v>1543633.3699999999</v>
      </c>
      <c r="J214" s="40">
        <f t="shared" si="62"/>
        <v>1820829.93</v>
      </c>
      <c r="K214" s="40">
        <f t="shared" si="62"/>
        <v>1544216.7999999998</v>
      </c>
    </row>
    <row r="215" spans="3:11" ht="12.75" customHeight="1">
      <c r="E215" s="32"/>
      <c r="F215" s="38"/>
      <c r="G215" s="38"/>
      <c r="H215" s="38"/>
      <c r="I215" s="38"/>
      <c r="J215" s="38"/>
      <c r="K215" s="38"/>
    </row>
    <row r="216" spans="3:11" ht="12.75" customHeight="1">
      <c r="E216" s="32" t="s">
        <v>281</v>
      </c>
      <c r="F216" s="38"/>
      <c r="G216" s="38"/>
      <c r="H216" s="38"/>
      <c r="I216" s="38"/>
      <c r="J216" s="38"/>
      <c r="K216" s="38"/>
    </row>
    <row r="217" spans="3:11" ht="12.75" customHeight="1">
      <c r="E217" s="144" t="s">
        <v>446</v>
      </c>
      <c r="F217" s="38">
        <f t="shared" ref="F217:K217" si="63">SUM(F218:F223)</f>
        <v>3133.5299999999988</v>
      </c>
      <c r="G217" s="38">
        <f t="shared" si="63"/>
        <v>7971.9699999999939</v>
      </c>
      <c r="H217" s="38">
        <f t="shared" si="63"/>
        <v>10745.620000000017</v>
      </c>
      <c r="I217" s="38">
        <f t="shared" si="63"/>
        <v>3258.0099999999875</v>
      </c>
      <c r="J217" s="38">
        <f t="shared" si="63"/>
        <v>16476.630000000005</v>
      </c>
      <c r="K217" s="38">
        <f t="shared" si="63"/>
        <v>12545.549999999988</v>
      </c>
    </row>
    <row r="218" spans="3:11" ht="12.75" customHeight="1">
      <c r="C218">
        <f>RiepilogoGen!D131</f>
        <v>12040101</v>
      </c>
      <c r="D218" t="str">
        <f>RiepilogoGen!E131</f>
        <v>CASSA ECONOMALE</v>
      </c>
      <c r="E218" s="145" t="str">
        <f t="shared" ref="E218:E223" si="64">C218&amp;" "&amp;D218</f>
        <v>12040101 CASSA ECONOMALE</v>
      </c>
      <c r="F218" s="57">
        <f>SUMIF(RiepilogoGen!$D$2:$D$1191,'Riep StPatrim'!C218,RiepilogoGen!$O$2:$O$1191)</f>
        <v>4185.4599999999991</v>
      </c>
      <c r="G218" s="57">
        <f>SUMIF(RiepilogoGen!$D$2:$D$1191,'Riep StPatrim'!C218,RiepilogoGen!$R$2:$R$1191)</f>
        <v>2875.0599999999977</v>
      </c>
      <c r="H218" s="58">
        <f>SUMIF(RiepilogoGen!$D$2:$D$1191,'Riep StPatrim'!C218,RiepilogoGen!$U$2:$U$1191)</f>
        <v>3167.4500000000116</v>
      </c>
      <c r="I218" s="58">
        <f>SUMIF(RiepilogoGen!$D$2:$D$1191,'Riep StPatrim'!C218,RiepilogoGen!$X$2:$X$1191)</f>
        <v>169.47999999998137</v>
      </c>
      <c r="J218" s="58">
        <f>SUMIF(RiepilogoGen!$D$2:$D$1191,'Riep StPatrim'!C218,RiepilogoGen!$AA$2:$AA$1191)</f>
        <v>9484.1000000000058</v>
      </c>
      <c r="K218" s="58">
        <f>SUMIF(RiepilogoGen!$D$2:$D$1191,'Riep StPatrim'!C218,RiepilogoGen!$AD$2:$AD$1191)</f>
        <v>4100.6699999999983</v>
      </c>
    </row>
    <row r="219" spans="3:11" ht="12.75" customHeight="1">
      <c r="C219">
        <f>RiepilogoGen!D132</f>
        <v>12040102</v>
      </c>
      <c r="D219" t="str">
        <f>RiepilogoGen!E132</f>
        <v>CASSA CORRISPETTIVI</v>
      </c>
      <c r="E219" s="145" t="str">
        <f t="shared" si="64"/>
        <v>12040102 CASSA CORRISPETTIVI</v>
      </c>
      <c r="F219" s="57">
        <f>SUMIF(RiepilogoGen!$D$2:$D$1191,'Riep StPatrim'!C219,RiepilogoGen!$O$2:$O$1191)</f>
        <v>0</v>
      </c>
      <c r="G219" s="57">
        <f>SUMIF(RiepilogoGen!$D$2:$D$1191,'Riep StPatrim'!C219,RiepilogoGen!$R$2:$R$1191)</f>
        <v>0</v>
      </c>
      <c r="H219" s="58">
        <f>SUMIF(RiepilogoGen!$D$2:$D$1191,'Riep StPatrim'!C219,RiepilogoGen!$U$2:$U$1191)</f>
        <v>0</v>
      </c>
      <c r="I219" s="58">
        <f>SUMIF(RiepilogoGen!$D$2:$D$1191,'Riep StPatrim'!C219,RiepilogoGen!$X$2:$X$1191)</f>
        <v>0</v>
      </c>
      <c r="J219" s="58">
        <f>SUMIF(RiepilogoGen!$D$2:$D$1191,'Riep StPatrim'!C219,RiepilogoGen!$AA$2:$AA$1191)</f>
        <v>0</v>
      </c>
      <c r="K219" s="58">
        <f>SUMIF(RiepilogoGen!$D$2:$D$1191,'Riep StPatrim'!C219,RiepilogoGen!$AD$2:$AD$1191)</f>
        <v>0</v>
      </c>
    </row>
    <row r="220" spans="3:11" ht="12.75" customHeight="1">
      <c r="C220">
        <f>RiepilogoGen!D133</f>
        <v>12040112</v>
      </c>
      <c r="D220" t="str">
        <f>RiepilogoGen!E133</f>
        <v>CASSA OSPITI VIALE ROMA</v>
      </c>
      <c r="E220" s="145" t="str">
        <f t="shared" si="64"/>
        <v>12040112 CASSA OSPITI VIALE ROMA</v>
      </c>
      <c r="F220" s="57">
        <f>SUMIF(RiepilogoGen!$D$2:$D$1191,'Riep StPatrim'!C220,RiepilogoGen!$O$2:$O$1191)</f>
        <v>-1051.9300000000003</v>
      </c>
      <c r="G220" s="57">
        <f>SUMIF(RiepilogoGen!$D$2:$D$1191,'Riep StPatrim'!C220,RiepilogoGen!$R$2:$R$1191)</f>
        <v>5096.9099999999962</v>
      </c>
      <c r="H220" s="58">
        <f>SUMIF(RiepilogoGen!$D$2:$D$1191,'Riep StPatrim'!C220,RiepilogoGen!$U$2:$U$1191)</f>
        <v>7578.1700000000055</v>
      </c>
      <c r="I220" s="58">
        <f>SUMIF(RiepilogoGen!$D$2:$D$1191,'Riep StPatrim'!C220,RiepilogoGen!$X$2:$X$1191)</f>
        <v>3088.5300000000061</v>
      </c>
      <c r="J220" s="58">
        <f>SUMIF(RiepilogoGen!$D$2:$D$1191,'Riep StPatrim'!C220,RiepilogoGen!$AA$2:$AA$1191)</f>
        <v>6992.5299999999988</v>
      </c>
      <c r="K220" s="58">
        <f>SUMIF(RiepilogoGen!$D$2:$D$1191,'Riep StPatrim'!C220,RiepilogoGen!$AD$2:$AD$1191)</f>
        <v>8444.8799999999901</v>
      </c>
    </row>
    <row r="221" spans="3:11" ht="12.75" customHeight="1">
      <c r="C221">
        <f>RiepilogoGen!D134</f>
        <v>12040113</v>
      </c>
      <c r="D221" t="str">
        <f>RiepilogoGen!E134</f>
        <v>CASSA OSPITI VIA DI SALICETO</v>
      </c>
      <c r="E221" s="145" t="str">
        <f t="shared" si="64"/>
        <v>12040113 CASSA OSPITI VIA DI SALICETO</v>
      </c>
      <c r="F221" s="57">
        <f>SUMIF(RiepilogoGen!$D$2:$D$1191,'Riep StPatrim'!C221,RiepilogoGen!$O$2:$O$1191)</f>
        <v>0</v>
      </c>
      <c r="G221" s="57">
        <f>SUMIF(RiepilogoGen!$D$2:$D$1191,'Riep StPatrim'!C221,RiepilogoGen!$R$2:$R$1191)</f>
        <v>0</v>
      </c>
      <c r="H221" s="58">
        <f>SUMIF(RiepilogoGen!$D$2:$D$1191,'Riep StPatrim'!C221,RiepilogoGen!$U$2:$U$1191)</f>
        <v>0</v>
      </c>
      <c r="I221" s="58">
        <f>SUMIF(RiepilogoGen!$D$2:$D$1191,'Riep StPatrim'!C221,RiepilogoGen!$X$2:$X$1191)</f>
        <v>0</v>
      </c>
      <c r="J221" s="58">
        <f>SUMIF(RiepilogoGen!$D$2:$D$1191,'Riep StPatrim'!C221,RiepilogoGen!$AA$2:$AA$1191)</f>
        <v>0</v>
      </c>
      <c r="K221" s="58">
        <f>SUMIF(RiepilogoGen!$D$2:$D$1191,'Riep StPatrim'!C221,RiepilogoGen!$AD$2:$AD$1191)</f>
        <v>0</v>
      </c>
    </row>
    <row r="222" spans="3:11" ht="12.75" customHeight="1">
      <c r="C222">
        <f>RiepilogoGen!D135</f>
        <v>12040114</v>
      </c>
      <c r="D222" t="str">
        <f>RiepilogoGen!E135</f>
        <v>CASSA OSPITI VIALE PEPOLI</v>
      </c>
      <c r="E222" s="145" t="str">
        <f t="shared" si="64"/>
        <v>12040114 CASSA OSPITI VIALE PEPOLI</v>
      </c>
      <c r="F222" s="57">
        <f>SUMIF(RiepilogoGen!$D$2:$D$1191,'Riep StPatrim'!C222,RiepilogoGen!$O$2:$O$1191)</f>
        <v>0</v>
      </c>
      <c r="G222" s="57">
        <f>SUMIF(RiepilogoGen!$D$2:$D$1191,'Riep StPatrim'!C222,RiepilogoGen!$R$2:$R$1191)</f>
        <v>0</v>
      </c>
      <c r="H222" s="58">
        <f>SUMIF(RiepilogoGen!$D$2:$D$1191,'Riep StPatrim'!C222,RiepilogoGen!$U$2:$U$1191)</f>
        <v>0</v>
      </c>
      <c r="I222" s="58">
        <f>SUMIF(RiepilogoGen!$D$2:$D$1191,'Riep StPatrim'!C222,RiepilogoGen!$X$2:$X$1191)</f>
        <v>0</v>
      </c>
      <c r="J222" s="58">
        <f>SUMIF(RiepilogoGen!$D$2:$D$1191,'Riep StPatrim'!C222,RiepilogoGen!$AA$2:$AA$1191)</f>
        <v>0</v>
      </c>
      <c r="K222" s="58">
        <f>SUMIF(RiepilogoGen!$D$2:$D$1191,'Riep StPatrim'!C222,RiepilogoGen!$AD$2:$AD$1191)</f>
        <v>0</v>
      </c>
    </row>
    <row r="223" spans="3:11" ht="12.75" customHeight="1">
      <c r="C223">
        <f>RiepilogoGen!D136</f>
        <v>12040115</v>
      </c>
      <c r="D223" t="str">
        <f>RiepilogoGen!E136</f>
        <v>CASSA OSPITI VIA ALBERTONI</v>
      </c>
      <c r="E223" s="145" t="str">
        <f t="shared" si="64"/>
        <v>12040115 CASSA OSPITI VIA ALBERTONI</v>
      </c>
      <c r="F223" s="57">
        <f>SUMIF(RiepilogoGen!$D$2:$D$1191,'Riep StPatrim'!C223,RiepilogoGen!$O$2:$O$1191)</f>
        <v>0</v>
      </c>
      <c r="G223" s="57">
        <f>SUMIF(RiepilogoGen!$D$2:$D$1191,'Riep StPatrim'!C223,RiepilogoGen!$R$2:$R$1191)</f>
        <v>0</v>
      </c>
      <c r="H223" s="58">
        <f>SUMIF(RiepilogoGen!$D$2:$D$1191,'Riep StPatrim'!C223,RiepilogoGen!$U$2:$U$1191)</f>
        <v>0</v>
      </c>
      <c r="I223" s="58">
        <f>SUMIF(RiepilogoGen!$D$2:$D$1191,'Riep StPatrim'!C223,RiepilogoGen!$X$2:$X$1191)</f>
        <v>0</v>
      </c>
      <c r="J223" s="58">
        <f>SUMIF(RiepilogoGen!$D$2:$D$1191,'Riep StPatrim'!C223,RiepilogoGen!$AA$2:$AA$1191)</f>
        <v>0</v>
      </c>
      <c r="K223" s="58">
        <f>SUMIF(RiepilogoGen!$D$2:$D$1191,'Riep StPatrim'!C223,RiepilogoGen!$AD$2:$AD$1191)</f>
        <v>0</v>
      </c>
    </row>
    <row r="224" spans="3:11" ht="12.75" customHeight="1">
      <c r="E224" s="144" t="s">
        <v>447</v>
      </c>
      <c r="F224" s="38">
        <f t="shared" ref="F224:K224" si="65">SUM(F225:F240)</f>
        <v>-5749210.5299999993</v>
      </c>
      <c r="G224" s="38">
        <f t="shared" si="65"/>
        <v>6499814.5899999989</v>
      </c>
      <c r="H224" s="38">
        <f t="shared" si="65"/>
        <v>6750733.3499999996</v>
      </c>
      <c r="I224" s="38">
        <f t="shared" si="65"/>
        <v>8329939.7499999935</v>
      </c>
      <c r="J224" s="38">
        <f t="shared" si="65"/>
        <v>11420881.59</v>
      </c>
      <c r="K224" s="38">
        <f t="shared" si="65"/>
        <v>7395603.1000000052</v>
      </c>
    </row>
    <row r="225" spans="3:11" ht="12.75" customHeight="1">
      <c r="C225">
        <f>RiepilogoGen!D137</f>
        <v>12040201</v>
      </c>
      <c r="D225" t="str">
        <f>RiepilogoGen!E137</f>
        <v>C/C TESORIERE UNICO</v>
      </c>
      <c r="E225" s="145" t="str">
        <f t="shared" ref="E225:E239" si="66">C225&amp;" "&amp;D225</f>
        <v>12040201 C/C TESORIERE UNICO</v>
      </c>
      <c r="F225" s="57">
        <f>SUMIF(RiepilogoGen!$D$2:$D$1191,'Riep StPatrim'!C225,RiepilogoGen!$O$2:$O$1191)</f>
        <v>-6588662.7600000016</v>
      </c>
      <c r="G225" s="57">
        <f>SUMIF(RiepilogoGen!$D$2:$D$1191,'Riep StPatrim'!C225,RiepilogoGen!$R$2:$R$1191)</f>
        <v>4442064</v>
      </c>
      <c r="H225" s="58">
        <f>SUMIF(RiepilogoGen!$D$2:$D$1191,'Riep StPatrim'!C225,RiepilogoGen!$U$2:$U$1191)</f>
        <v>6300609.1400000006</v>
      </c>
      <c r="I225" s="58">
        <f>SUMIF(RiepilogoGen!$D$2:$D$1191,'Riep StPatrim'!C225,RiepilogoGen!$X$2:$X$1191)</f>
        <v>7849588.5299999937</v>
      </c>
      <c r="J225" s="58">
        <f>SUMIF(RiepilogoGen!$D$2:$D$1191,'Riep StPatrim'!C225,RiepilogoGen!$AA$2:$AA$1191)</f>
        <v>10958013.93</v>
      </c>
      <c r="K225" s="58">
        <f>SUMIF(RiepilogoGen!$D$2:$D$1191,'Riep StPatrim'!C225,RiepilogoGen!$AD$2:$AD$1191)</f>
        <v>6967857.2600000054</v>
      </c>
    </row>
    <row r="226" spans="3:11" ht="12.75" customHeight="1">
      <c r="C226">
        <f>RiepilogoGen!D138</f>
        <v>12040202</v>
      </c>
      <c r="D226" t="str">
        <f>RiepilogoGen!E138</f>
        <v>C/C TITOLI '000010538965</v>
      </c>
      <c r="E226" s="145" t="str">
        <f t="shared" si="66"/>
        <v>12040202 C/C TITOLI '000010538965</v>
      </c>
      <c r="F226" s="57">
        <f>SUMIF(RiepilogoGen!$D$2:$D$1191,'Riep StPatrim'!C226,RiepilogoGen!$O$2:$O$1191)</f>
        <v>0</v>
      </c>
      <c r="G226" s="57">
        <f>SUMIF(RiepilogoGen!$D$2:$D$1191,'Riep StPatrim'!C226,RiepilogoGen!$R$2:$R$1191)</f>
        <v>0</v>
      </c>
      <c r="H226" s="58">
        <f>SUMIF(RiepilogoGen!$D$2:$D$1191,'Riep StPatrim'!C226,RiepilogoGen!$U$2:$U$1191)</f>
        <v>0</v>
      </c>
      <c r="I226" s="58">
        <f>SUMIF(RiepilogoGen!$D$2:$D$1191,'Riep StPatrim'!C226,RiepilogoGen!$X$2:$X$1191)</f>
        <v>0</v>
      </c>
      <c r="J226" s="58">
        <f>SUMIF(RiepilogoGen!$D$2:$D$1191,'Riep StPatrim'!C226,RiepilogoGen!$AA$2:$AA$1191)</f>
        <v>0</v>
      </c>
      <c r="K226" s="58">
        <f>SUMIF(RiepilogoGen!$D$2:$D$1191,'Riep StPatrim'!C226,RiepilogoGen!$AD$2:$AD$1191)</f>
        <v>0</v>
      </c>
    </row>
    <row r="227" spans="3:11" ht="12.75" customHeight="1">
      <c r="C227">
        <f>RiepilogoGen!D139</f>
        <v>12040203</v>
      </c>
      <c r="D227" t="str">
        <f>RiepilogoGen!E139</f>
        <v>C/C ALTRE EX IPAB</v>
      </c>
      <c r="E227" s="145" t="str">
        <f t="shared" si="66"/>
        <v>12040203 C/C ALTRE EX IPAB</v>
      </c>
      <c r="F227" s="57">
        <f>SUMIF(RiepilogoGen!$D$2:$D$1191,'Riep StPatrim'!C227,RiepilogoGen!$O$2:$O$1191)</f>
        <v>0</v>
      </c>
      <c r="G227" s="57">
        <f>SUMIF(RiepilogoGen!$D$2:$D$1191,'Riep StPatrim'!C227,RiepilogoGen!$R$2:$R$1191)</f>
        <v>0</v>
      </c>
      <c r="H227" s="58">
        <f>SUMIF(RiepilogoGen!$D$2:$D$1191,'Riep StPatrim'!C227,RiepilogoGen!$U$2:$U$1191)</f>
        <v>0</v>
      </c>
      <c r="I227" s="58">
        <f>SUMIF(RiepilogoGen!$D$2:$D$1191,'Riep StPatrim'!C227,RiepilogoGen!$X$2:$X$1191)</f>
        <v>0</v>
      </c>
      <c r="J227" s="58">
        <f>SUMIF(RiepilogoGen!$D$2:$D$1191,'Riep StPatrim'!C227,RiepilogoGen!$AA$2:$AA$1191)</f>
        <v>0</v>
      </c>
      <c r="K227" s="58">
        <f>SUMIF(RiepilogoGen!$D$2:$D$1191,'Riep StPatrim'!C227,RiepilogoGen!$AD$2:$AD$1191)</f>
        <v>0</v>
      </c>
    </row>
    <row r="228" spans="3:11" ht="12.75" customHeight="1">
      <c r="C228">
        <f>RiepilogoGen!D140</f>
        <v>12040204</v>
      </c>
      <c r="D228" t="str">
        <f>RiepilogoGen!E140</f>
        <v>C/C EX TESORIERE GIOVANNI XXIII UNICREDIT</v>
      </c>
      <c r="E228" s="145" t="str">
        <f>C228&amp;" "&amp;D228</f>
        <v>12040204 C/C EX TESORIERE GIOVANNI XXIII UNICREDIT</v>
      </c>
      <c r="F228" s="57">
        <f>SUMIF(RiepilogoGen!$D$2:$D$1191,'Riep StPatrim'!C228,RiepilogoGen!$O$2:$O$1191)</f>
        <v>0</v>
      </c>
      <c r="G228" s="57">
        <f>SUMIF(RiepilogoGen!$D$2:$D$1191,'Riep StPatrim'!C228,RiepilogoGen!$R$2:$R$1191)</f>
        <v>1649382.1300000001</v>
      </c>
      <c r="H228" s="58">
        <f>SUMIF(RiepilogoGen!$D$2:$D$1191,'Riep StPatrim'!C228,RiepilogoGen!$U$2:$U$1191)</f>
        <v>0</v>
      </c>
      <c r="I228" s="58">
        <f>SUMIF(RiepilogoGen!$D$2:$D$1191,'Riep StPatrim'!C228,RiepilogoGen!$X$2:$X$1191)</f>
        <v>0</v>
      </c>
      <c r="J228" s="58">
        <f>SUMIF(RiepilogoGen!$D$2:$D$1191,'Riep StPatrim'!C228,RiepilogoGen!$AA$2:$AA$1191)</f>
        <v>0</v>
      </c>
      <c r="K228" s="58">
        <f>SUMIF(RiepilogoGen!$D$2:$D$1191,'Riep StPatrim'!C228,RiepilogoGen!$AD$2:$AD$1191)</f>
        <v>0</v>
      </c>
    </row>
    <row r="229" spans="3:11" ht="12.75" customHeight="1">
      <c r="C229">
        <f>RiepilogoGen!D141</f>
        <v>12040205</v>
      </c>
      <c r="D229" t="str">
        <f>RiepilogoGen!E141</f>
        <v>C/C ECONOMO '000103270008'</v>
      </c>
      <c r="E229" s="145" t="str">
        <f t="shared" si="66"/>
        <v>12040205 C/C ECONOMO '000103270008'</v>
      </c>
      <c r="F229" s="57">
        <f>SUMIF(RiepilogoGen!$D$2:$D$1191,'Riep StPatrim'!C229,RiepilogoGen!$O$2:$O$1191)</f>
        <v>-8961.6299999999974</v>
      </c>
      <c r="G229" s="57">
        <f>SUMIF(RiepilogoGen!$D$2:$D$1191,'Riep StPatrim'!C229,RiepilogoGen!$R$2:$R$1191)</f>
        <v>13268.260000000002</v>
      </c>
      <c r="H229" s="58">
        <f>SUMIF(RiepilogoGen!$D$2:$D$1191,'Riep StPatrim'!C229,RiepilogoGen!$U$2:$U$1191)</f>
        <v>13335.210000000006</v>
      </c>
      <c r="I229" s="58">
        <f>SUMIF(RiepilogoGen!$D$2:$D$1191,'Riep StPatrim'!C229,RiepilogoGen!$X$2:$X$1191)</f>
        <v>20235.97</v>
      </c>
      <c r="J229" s="58">
        <f>SUMIF(RiepilogoGen!$D$2:$D$1191,'Riep StPatrim'!C229,RiepilogoGen!$AA$2:$AA$1191)</f>
        <v>9686.7200000000012</v>
      </c>
      <c r="K229" s="58">
        <f>SUMIF(RiepilogoGen!$D$2:$D$1191,'Riep StPatrim'!C229,RiepilogoGen!$AD$2:$AD$1191)</f>
        <v>15432.130000000005</v>
      </c>
    </row>
    <row r="230" spans="3:11" ht="12.75" customHeight="1">
      <c r="C230">
        <f>RiepilogoGen!D142</f>
        <v>12040206</v>
      </c>
      <c r="D230" t="str">
        <f>RiepilogoGen!E142</f>
        <v>C/C CARIGE N. 6553080</v>
      </c>
      <c r="E230" s="145" t="str">
        <f>C230&amp;" "&amp;D230</f>
        <v>12040206 C/C CARIGE N. 6553080</v>
      </c>
      <c r="F230" s="57">
        <f>SUMIF(RiepilogoGen!$D$2:$D$1191,'Riep StPatrim'!C230,RiepilogoGen!$O$2:$O$1191)</f>
        <v>242.3</v>
      </c>
      <c r="G230" s="57">
        <f>SUMIF(RiepilogoGen!$D$2:$D$1191,'Riep StPatrim'!C230,RiepilogoGen!$R$2:$R$1191)</f>
        <v>99.560000000000059</v>
      </c>
      <c r="H230" s="58">
        <f>SUMIF(RiepilogoGen!$D$2:$D$1191,'Riep StPatrim'!C230,RiepilogoGen!$U$2:$U$1191)</f>
        <v>14.060000000000002</v>
      </c>
      <c r="I230" s="58">
        <f>SUMIF(RiepilogoGen!$D$2:$D$1191,'Riep StPatrim'!C230,RiepilogoGen!$X$2:$X$1191)</f>
        <v>54.039999999999992</v>
      </c>
      <c r="J230" s="58">
        <f>SUMIF(RiepilogoGen!$D$2:$D$1191,'Riep StPatrim'!C230,RiepilogoGen!$AA$2:$AA$1191)</f>
        <v>43.700000000000017</v>
      </c>
      <c r="K230" s="58">
        <f>SUMIF(RiepilogoGen!$D$2:$D$1191,'Riep StPatrim'!C230,RiepilogoGen!$AD$2:$AD$1191)</f>
        <v>123.76999999999998</v>
      </c>
    </row>
    <row r="231" spans="3:11" ht="12.75" customHeight="1">
      <c r="C231">
        <f>RiepilogoGen!D143</f>
        <v>12040207</v>
      </c>
      <c r="D231" t="str">
        <f>RiepilogoGen!E143</f>
        <v>C/C EX TESORIERE POVERI VERG.EMILBANCA</v>
      </c>
      <c r="E231" s="145" t="str">
        <f>C231&amp;" "&amp;D231</f>
        <v>12040207 C/C EX TESORIERE POVERI VERG.EMILBANCA</v>
      </c>
      <c r="F231" s="57">
        <f>SUMIF(RiepilogoGen!$D$2:$D$1191,'Riep StPatrim'!C231,RiepilogoGen!$O$2:$O$1191)</f>
        <v>0</v>
      </c>
      <c r="G231" s="57">
        <f>SUMIF(RiepilogoGen!$D$2:$D$1191,'Riep StPatrim'!C231,RiepilogoGen!$R$2:$R$1191)</f>
        <v>0</v>
      </c>
      <c r="H231" s="58">
        <f>SUMIF(RiepilogoGen!$D$2:$D$1191,'Riep StPatrim'!C231,RiepilogoGen!$U$2:$U$1191)</f>
        <v>0</v>
      </c>
      <c r="I231" s="58">
        <f>SUMIF(RiepilogoGen!$D$2:$D$1191,'Riep StPatrim'!C231,RiepilogoGen!$X$2:$X$1191)</f>
        <v>0</v>
      </c>
      <c r="J231" s="58">
        <f>SUMIF(RiepilogoGen!$D$2:$D$1191,'Riep StPatrim'!C231,RiepilogoGen!$AA$2:$AA$1191)</f>
        <v>0</v>
      </c>
      <c r="K231" s="58">
        <f>SUMIF(RiepilogoGen!$D$2:$D$1191,'Riep StPatrim'!C231,RiepilogoGen!$AD$2:$AD$1191)</f>
        <v>0</v>
      </c>
    </row>
    <row r="232" spans="3:11" ht="12.75" customHeight="1">
      <c r="C232">
        <f>RiepilogoGen!D144</f>
        <v>12040208</v>
      </c>
      <c r="D232" t="str">
        <f>RiepilogoGen!E144</f>
        <v>C/C EX TESORIERE ASP IRIDES N. 269CARISBO</v>
      </c>
      <c r="E232" s="145" t="str">
        <f>C232&amp;" "&amp;D232</f>
        <v>12040208 C/C EX TESORIERE ASP IRIDES N. 269CARISBO</v>
      </c>
      <c r="F232" s="57">
        <f>SUMIF(RiepilogoGen!$D$2:$D$1191,'Riep StPatrim'!C232,RiepilogoGen!$O$2:$O$1191)</f>
        <v>0</v>
      </c>
      <c r="G232" s="57">
        <f>SUMIF(RiepilogoGen!$D$2:$D$1191,'Riep StPatrim'!C232,RiepilogoGen!$R$2:$R$1191)</f>
        <v>0</v>
      </c>
      <c r="H232" s="58">
        <f>SUMIF(RiepilogoGen!$D$2:$D$1191,'Riep StPatrim'!C232,RiepilogoGen!$U$2:$U$1191)</f>
        <v>0</v>
      </c>
      <c r="I232" s="58">
        <f>SUMIF(RiepilogoGen!$D$2:$D$1191,'Riep StPatrim'!C232,RiepilogoGen!$X$2:$X$1191)</f>
        <v>0</v>
      </c>
      <c r="J232" s="58">
        <f>SUMIF(RiepilogoGen!$D$2:$D$1191,'Riep StPatrim'!C232,RiepilogoGen!$AA$2:$AA$1191)</f>
        <v>0</v>
      </c>
      <c r="K232" s="58">
        <f>SUMIF(RiepilogoGen!$D$2:$D$1191,'Riep StPatrim'!C232,RiepilogoGen!$AD$2:$AD$1191)</f>
        <v>0</v>
      </c>
    </row>
    <row r="233" spans="3:11" ht="12.75" customHeight="1">
      <c r="C233">
        <f>RiepilogoGen!D145</f>
        <v>12040209</v>
      </c>
      <c r="D233" t="str">
        <f>RiepilogoGen!E145</f>
        <v>C/C EX MOV. DI CAPITALI EX IRIDESN. 3185</v>
      </c>
      <c r="E233" s="145" t="str">
        <f>C233&amp;" "&amp;D233</f>
        <v>12040209 C/C EX MOV. DI CAPITALI EX IRIDESN. 3185</v>
      </c>
      <c r="F233" s="57">
        <f>SUMIF(RiepilogoGen!$D$2:$D$1191,'Riep StPatrim'!C233,RiepilogoGen!$O$2:$O$1191)</f>
        <v>0</v>
      </c>
      <c r="G233" s="57">
        <f>SUMIF(RiepilogoGen!$D$2:$D$1191,'Riep StPatrim'!C233,RiepilogoGen!$R$2:$R$1191)</f>
        <v>0</v>
      </c>
      <c r="H233" s="58">
        <f>SUMIF(RiepilogoGen!$D$2:$D$1191,'Riep StPatrim'!C233,RiepilogoGen!$U$2:$U$1191)</f>
        <v>0</v>
      </c>
      <c r="I233" s="58">
        <f>SUMIF(RiepilogoGen!$D$2:$D$1191,'Riep StPatrim'!C233,RiepilogoGen!$X$2:$X$1191)</f>
        <v>0</v>
      </c>
      <c r="J233" s="58">
        <f>SUMIF(RiepilogoGen!$D$2:$D$1191,'Riep StPatrim'!C233,RiepilogoGen!$AA$2:$AA$1191)</f>
        <v>0</v>
      </c>
      <c r="K233" s="58">
        <f>SUMIF(RiepilogoGen!$D$2:$D$1191,'Riep StPatrim'!C233,RiepilogoGen!$AD$2:$AD$1191)</f>
        <v>0</v>
      </c>
    </row>
    <row r="234" spans="3:11" ht="12.75" customHeight="1">
      <c r="C234">
        <f>RiepilogoGen!D146</f>
        <v>12040210</v>
      </c>
      <c r="D234" t="str">
        <f>RiepilogoGen!E146</f>
        <v>TRANSITORIO ENTRATA</v>
      </c>
      <c r="E234" s="145" t="str">
        <f t="shared" si="66"/>
        <v>12040210 TRANSITORIO ENTRATA</v>
      </c>
      <c r="F234" s="57">
        <f>SUMIF(RiepilogoGen!$D$2:$D$1191,'Riep StPatrim'!C234,RiepilogoGen!$O$2:$O$1191)</f>
        <v>-280953.28999999911</v>
      </c>
      <c r="G234" s="57">
        <f>SUMIF(RiepilogoGen!$D$2:$D$1191,'Riep StPatrim'!C234,RiepilogoGen!$R$2:$R$1191)</f>
        <v>0</v>
      </c>
      <c r="H234" s="58">
        <f>SUMIF(RiepilogoGen!$D$2:$D$1191,'Riep StPatrim'!C234,RiepilogoGen!$U$2:$U$1191)</f>
        <v>0</v>
      </c>
      <c r="I234" s="58">
        <f>SUMIF(RiepilogoGen!$D$2:$D$1191,'Riep StPatrim'!C234,RiepilogoGen!$X$2:$X$1191)</f>
        <v>0</v>
      </c>
      <c r="J234" s="58">
        <f>SUMIF(RiepilogoGen!$D$2:$D$1191,'Riep StPatrim'!C234,RiepilogoGen!$AA$2:$AA$1191)</f>
        <v>0</v>
      </c>
      <c r="K234" s="58">
        <f>SUMIF(RiepilogoGen!$D$2:$D$1191,'Riep StPatrim'!C234,RiepilogoGen!$AD$2:$AD$1191)</f>
        <v>0</v>
      </c>
    </row>
    <row r="235" spans="3:11" ht="12.75" customHeight="1">
      <c r="C235">
        <f>RiepilogoGen!D147</f>
        <v>12040211</v>
      </c>
      <c r="D235" t="str">
        <f>RiepilogoGen!E147</f>
        <v>C/C MICROCREDITO EMILBANCA N. 090000182264</v>
      </c>
      <c r="E235" s="145" t="str">
        <f>C235&amp;" "&amp;D235</f>
        <v>12040211 C/C MICROCREDITO EMILBANCA N. 090000182264</v>
      </c>
      <c r="F235" s="57">
        <f>SUMIF(RiepilogoGen!$D$2:$D$1191,'Riep StPatrim'!C235,RiepilogoGen!$O$2:$O$1191)</f>
        <v>-26877.01</v>
      </c>
      <c r="G235" s="57">
        <f>SUMIF(RiepilogoGen!$D$2:$D$1191,'Riep StPatrim'!C235,RiepilogoGen!$R$2:$R$1191)</f>
        <v>395000.64</v>
      </c>
      <c r="H235" s="58">
        <f>SUMIF(RiepilogoGen!$D$2:$D$1191,'Riep StPatrim'!C235,RiepilogoGen!$U$2:$U$1191)</f>
        <v>436774.93999999994</v>
      </c>
      <c r="I235" s="58">
        <f>SUMIF(RiepilogoGen!$D$2:$D$1191,'Riep StPatrim'!C235,RiepilogoGen!$X$2:$X$1191)</f>
        <v>428968.06</v>
      </c>
      <c r="J235" s="58">
        <f>SUMIF(RiepilogoGen!$D$2:$D$1191,'Riep StPatrim'!C235,RiepilogoGen!$AA$2:$AA$1191)</f>
        <v>428882.98</v>
      </c>
      <c r="K235" s="58">
        <f>SUMIF(RiepilogoGen!$D$2:$D$1191,'Riep StPatrim'!C235,RiepilogoGen!$AD$2:$AD$1191)</f>
        <v>412189.94</v>
      </c>
    </row>
    <row r="236" spans="3:11" ht="12.75" customHeight="1">
      <c r="C236">
        <f>RiepilogoGen!D148</f>
        <v>12040212</v>
      </c>
      <c r="D236" t="str">
        <f>RiepilogoGen!E148</f>
        <v>C/C EX TESORIERE CEB CARISBO N. 0670/119</v>
      </c>
      <c r="E236" s="145" t="str">
        <f>C236&amp;" "&amp;D236</f>
        <v>12040212 C/C EX TESORIERE CEB CARISBO N. 0670/119</v>
      </c>
      <c r="F236" s="57">
        <f>SUMIF(RiepilogoGen!$D$2:$D$1191,'Riep StPatrim'!C236,RiepilogoGen!$O$2:$O$1191)</f>
        <v>0</v>
      </c>
      <c r="G236" s="57">
        <f>SUMIF(RiepilogoGen!$D$2:$D$1191,'Riep StPatrim'!C236,RiepilogoGen!$R$2:$R$1191)</f>
        <v>0</v>
      </c>
      <c r="H236" s="58">
        <f>SUMIF(RiepilogoGen!$D$2:$D$1191,'Riep StPatrim'!C236,RiepilogoGen!$U$2:$U$1191)</f>
        <v>0</v>
      </c>
      <c r="I236" s="58">
        <f>SUMIF(RiepilogoGen!$D$2:$D$1191,'Riep StPatrim'!C236,RiepilogoGen!$X$2:$X$1191)</f>
        <v>31093.15</v>
      </c>
      <c r="J236" s="58">
        <f>SUMIF(RiepilogoGen!$D$2:$D$1191,'Riep StPatrim'!C236,RiepilogoGen!$AA$2:$AA$1191)</f>
        <v>0</v>
      </c>
      <c r="K236" s="58">
        <f>SUMIF(RiepilogoGen!$D$2:$D$1191,'Riep StPatrim'!C236,RiepilogoGen!$AD$2:$AD$1191)</f>
        <v>0</v>
      </c>
    </row>
    <row r="237" spans="3:11" ht="12.75" customHeight="1">
      <c r="C237">
        <f>RiepilogoGen!D149</f>
        <v>12040213</v>
      </c>
      <c r="D237" t="str">
        <f>RiepilogoGen!E149</f>
        <v>C/C EREDITA' VERSO ASP  BPM N. 00205-629 - ALBERTI MARIO</v>
      </c>
      <c r="E237" s="145" t="str">
        <f>C237&amp;" "&amp;D237</f>
        <v>12040213 C/C EREDITA' VERSO ASP  BPM N. 00205-629 - ALBERTI MARIO</v>
      </c>
      <c r="F237" s="57">
        <f>SUMIF(RiepilogoGen!$D$2:$D$1191,'Riep StPatrim'!C237,RiepilogoGen!$O$2:$O$1191)</f>
        <v>0</v>
      </c>
      <c r="G237" s="57">
        <f>SUMIF(RiepilogoGen!$D$2:$D$1191,'Riep StPatrim'!C237,RiepilogoGen!$R$2:$R$1191)</f>
        <v>0</v>
      </c>
      <c r="H237" s="58">
        <f>SUMIF(RiepilogoGen!$D$2:$D$1191,'Riep StPatrim'!C237,RiepilogoGen!$U$2:$U$1191)</f>
        <v>0</v>
      </c>
      <c r="I237" s="58">
        <f>SUMIF(RiepilogoGen!$D$2:$D$1191,'Riep StPatrim'!C237,RiepilogoGen!$X$2:$X$1191)</f>
        <v>0</v>
      </c>
      <c r="J237" s="58">
        <f>SUMIF(RiepilogoGen!$D$2:$D$1191,'Riep StPatrim'!C237,RiepilogoGen!$AA$2:$AA$1191)</f>
        <v>24254.26</v>
      </c>
      <c r="K237" s="58">
        <f>SUMIF(RiepilogoGen!$D$2:$D$1191,'Riep StPatrim'!C237,RiepilogoGen!$AD$2:$AD$1191)</f>
        <v>0</v>
      </c>
    </row>
    <row r="238" spans="3:11" ht="12.75" customHeight="1">
      <c r="C238">
        <f>RiepilogoGen!D150</f>
        <v>12040220</v>
      </c>
      <c r="D238" t="str">
        <f>RiepilogoGen!E150</f>
        <v>TRANSITORIO USCITA</v>
      </c>
      <c r="E238" s="145" t="str">
        <f t="shared" si="66"/>
        <v>12040220 TRANSITORIO USCITA</v>
      </c>
      <c r="F238" s="57">
        <f>SUMIF(RiepilogoGen!$D$2:$D$1191,'Riep StPatrim'!C238,RiepilogoGen!$O$2:$O$1191)</f>
        <v>996604.78000000119</v>
      </c>
      <c r="G238" s="57">
        <f>SUMIF(RiepilogoGen!$D$2:$D$1191,'Riep StPatrim'!C238,RiepilogoGen!$R$2:$R$1191)</f>
        <v>0</v>
      </c>
      <c r="H238" s="58">
        <f>SUMIF(RiepilogoGen!$D$2:$D$1191,'Riep StPatrim'!C238,RiepilogoGen!$U$2:$U$1191)</f>
        <v>0</v>
      </c>
      <c r="I238" s="58">
        <f>SUMIF(RiepilogoGen!$D$2:$D$1191,'Riep StPatrim'!C238,RiepilogoGen!$X$2:$X$1191)</f>
        <v>0</v>
      </c>
      <c r="J238" s="58">
        <f>SUMIF(RiepilogoGen!$D$2:$D$1191,'Riep StPatrim'!C238,RiepilogoGen!$AA$2:$AA$1191)</f>
        <v>0</v>
      </c>
      <c r="K238" s="58">
        <f>SUMIF(RiepilogoGen!$D$2:$D$1191,'Riep StPatrim'!C238,RiepilogoGen!$AD$2:$AD$1191)</f>
        <v>0</v>
      </c>
    </row>
    <row r="239" spans="3:11" ht="12.75" customHeight="1">
      <c r="C239">
        <f>RiepilogoGen!D151</f>
        <v>12040230</v>
      </c>
      <c r="D239" t="str">
        <f>RiepilogoGen!E151</f>
        <v>TRANSITORIO DEBITI/CREDITI</v>
      </c>
      <c r="E239" s="145" t="str">
        <f t="shared" si="66"/>
        <v>12040230 TRANSITORIO DEBITI/CREDITI</v>
      </c>
      <c r="F239" s="57">
        <f>SUMIF(RiepilogoGen!$D$2:$D$1191,'Riep StPatrim'!C239,RiepilogoGen!$O$2:$O$1191)</f>
        <v>159397.07999999999</v>
      </c>
      <c r="G239" s="57">
        <f>SUMIF(RiepilogoGen!$D$2:$D$1191,'Riep StPatrim'!C239,RiepilogoGen!$R$2:$R$1191)</f>
        <v>0</v>
      </c>
      <c r="H239" s="58">
        <f>SUMIF(RiepilogoGen!$D$2:$D$1191,'Riep StPatrim'!C239,RiepilogoGen!$U$2:$U$1191)</f>
        <v>0</v>
      </c>
      <c r="I239" s="58">
        <f>SUMIF(RiepilogoGen!$D$2:$D$1191,'Riep StPatrim'!C239,RiepilogoGen!$X$2:$X$1191)</f>
        <v>0</v>
      </c>
      <c r="J239" s="58">
        <f>SUMIF(RiepilogoGen!$D$2:$D$1191,'Riep StPatrim'!C239,RiepilogoGen!$AA$2:$AA$1191)</f>
        <v>0</v>
      </c>
      <c r="K239" s="58">
        <f>SUMIF(RiepilogoGen!$D$2:$D$1191,'Riep StPatrim'!C239,RiepilogoGen!$AD$2:$AD$1191)</f>
        <v>0</v>
      </c>
    </row>
    <row r="240" spans="3:11" ht="12.75" customHeight="1">
      <c r="C240">
        <f>RiepilogoGen!D152</f>
        <v>12040240</v>
      </c>
      <c r="D240" t="str">
        <f>RiepilogoGen!E152</f>
        <v>TRANSITORIO DEBITI/CREDITI ACER</v>
      </c>
      <c r="E240" s="145" t="str">
        <f>C240&amp;" "&amp;D240</f>
        <v>12040240 TRANSITORIO DEBITI/CREDITI ACER</v>
      </c>
      <c r="F240" s="57">
        <f>SUMIF(RiepilogoGen!$D$2:$D$1191,'Riep StPatrim'!C240,RiepilogoGen!$O$2:$O$1191)</f>
        <v>0</v>
      </c>
      <c r="G240" s="57">
        <f>SUMIF(RiepilogoGen!$D$2:$D$1191,'Riep StPatrim'!C240,RiepilogoGen!$R$2:$R$1191)</f>
        <v>0</v>
      </c>
      <c r="H240" s="58">
        <f>SUMIF(RiepilogoGen!$D$2:$D$1191,'Riep StPatrim'!C240,RiepilogoGen!$U$2:$U$1191)</f>
        <v>0</v>
      </c>
      <c r="I240" s="58">
        <f>SUMIF(RiepilogoGen!$D$2:$D$1191,'Riep StPatrim'!C240,RiepilogoGen!$X$2:$X$1191)</f>
        <v>0</v>
      </c>
      <c r="J240" s="58">
        <f>SUMIF(RiepilogoGen!$D$2:$D$1191,'Riep StPatrim'!C240,RiepilogoGen!$AA$2:$AA$1191)</f>
        <v>0</v>
      </c>
      <c r="K240" s="58">
        <f>SUMIF(RiepilogoGen!$D$2:$D$1191,'Riep StPatrim'!C240,RiepilogoGen!$AD$2:$AD$1191)</f>
        <v>0</v>
      </c>
    </row>
    <row r="241" spans="2:11" ht="12.75" customHeight="1">
      <c r="E241" s="144" t="s">
        <v>448</v>
      </c>
      <c r="F241" s="38">
        <f t="shared" ref="F241:K241" si="67">SUM(F242:F244)</f>
        <v>11501.04</v>
      </c>
      <c r="G241" s="38">
        <f t="shared" si="67"/>
        <v>33497.94999999999</v>
      </c>
      <c r="H241" s="38">
        <f t="shared" si="67"/>
        <v>38520.009999999995</v>
      </c>
      <c r="I241" s="38">
        <f t="shared" si="67"/>
        <v>985.26999999999907</v>
      </c>
      <c r="J241" s="38">
        <f t="shared" si="67"/>
        <v>14264.830000000002</v>
      </c>
      <c r="K241" s="38">
        <f t="shared" si="67"/>
        <v>42258.43</v>
      </c>
    </row>
    <row r="242" spans="2:11" ht="12.75" customHeight="1">
      <c r="C242">
        <f>RiepilogoGen!D153</f>
        <v>12040301</v>
      </c>
      <c r="D242" t="str">
        <f>RiepilogoGen!E153</f>
        <v>C/C POSTALE 19470400</v>
      </c>
      <c r="E242" s="145" t="str">
        <f>C242&amp;" "&amp;D242</f>
        <v>12040301 C/C POSTALE 19470400</v>
      </c>
      <c r="F242" s="57">
        <f>SUMIF(RiepilogoGen!$D$2:$D$1191,'Riep StPatrim'!C242,RiepilogoGen!$O$2:$O$1191)</f>
        <v>6312.89</v>
      </c>
      <c r="G242" s="57">
        <f>SUMIF(RiepilogoGen!$D$2:$D$1191,'Riep StPatrim'!C242,RiepilogoGen!$R$2:$R$1191)</f>
        <v>476.75999999999476</v>
      </c>
      <c r="H242" s="58">
        <f>SUMIF(RiepilogoGen!$D$2:$D$1191,'Riep StPatrim'!C242,RiepilogoGen!$U$2:$U$1191)</f>
        <v>38564.519999999997</v>
      </c>
      <c r="I242" s="58">
        <f>SUMIF(RiepilogoGen!$D$2:$D$1191,'Riep StPatrim'!C242,RiepilogoGen!$X$2:$X$1191)</f>
        <v>909.70999999999913</v>
      </c>
      <c r="J242" s="58">
        <f>SUMIF(RiepilogoGen!$D$2:$D$1191,'Riep StPatrim'!C242,RiepilogoGen!$AA$2:$AA$1191)</f>
        <v>3643.54</v>
      </c>
      <c r="K242" s="58">
        <f>SUMIF(RiepilogoGen!$D$2:$D$1191,'Riep StPatrim'!C242,RiepilogoGen!$AD$2:$AD$1191)</f>
        <v>20948.77</v>
      </c>
    </row>
    <row r="243" spans="2:11" ht="12.75" customHeight="1">
      <c r="C243">
        <f>RiepilogoGen!D154</f>
        <v>12040302</v>
      </c>
      <c r="D243" t="str">
        <f>RiepilogoGen!E154</f>
        <v>C/C POSTALE 22656409</v>
      </c>
      <c r="E243" s="145" t="str">
        <f>C243&amp;" "&amp;D243</f>
        <v>12040302 C/C POSTALE 22656409</v>
      </c>
      <c r="F243" s="57">
        <f>SUMIF(RiepilogoGen!$D$2:$D$1191,'Riep StPatrim'!C243,RiepilogoGen!$O$2:$O$1191)</f>
        <v>0</v>
      </c>
      <c r="G243" s="57">
        <f>SUMIF(RiepilogoGen!$D$2:$D$1191,'Riep StPatrim'!C243,RiepilogoGen!$R$2:$R$1191)</f>
        <v>33021.189999999995</v>
      </c>
      <c r="H243" s="58">
        <f>SUMIF(RiepilogoGen!$D$2:$D$1191,'Riep StPatrim'!C243,RiepilogoGen!$U$2:$U$1191)</f>
        <v>0</v>
      </c>
      <c r="I243" s="58">
        <f>SUMIF(RiepilogoGen!$D$2:$D$1191,'Riep StPatrim'!C243,RiepilogoGen!$X$2:$X$1191)</f>
        <v>0</v>
      </c>
      <c r="J243" s="58">
        <f>SUMIF(RiepilogoGen!$D$2:$D$1191,'Riep StPatrim'!C243,RiepilogoGen!$AA$2:$AA$1191)</f>
        <v>0</v>
      </c>
      <c r="K243" s="58">
        <f>SUMIF(RiepilogoGen!$D$2:$D$1191,'Riep StPatrim'!C243,RiepilogoGen!$AD$2:$AD$1191)</f>
        <v>0</v>
      </c>
    </row>
    <row r="244" spans="2:11" ht="12.75" customHeight="1">
      <c r="C244">
        <f>RiepilogoGen!D155</f>
        <v>12040303</v>
      </c>
      <c r="D244" t="str">
        <f>RiepilogoGen!E155</f>
        <v>C/C POSTALE 1029049408</v>
      </c>
      <c r="E244" s="145" t="str">
        <f>C244&amp;" "&amp;D244</f>
        <v>12040303 C/C POSTALE 1029049408</v>
      </c>
      <c r="F244" s="57">
        <f>SUMIF(RiepilogoGen!$D$2:$D$1191,'Riep StPatrim'!C244,RiepilogoGen!$O$2:$O$1191)</f>
        <v>5188.1500000000005</v>
      </c>
      <c r="G244" s="57">
        <f>SUMIF(RiepilogoGen!$D$2:$D$1191,'Riep StPatrim'!C244,RiepilogoGen!$R$2:$R$1191)</f>
        <v>0</v>
      </c>
      <c r="H244" s="58">
        <f>SUMIF(RiepilogoGen!$D$2:$D$1191,'Riep StPatrim'!C244,RiepilogoGen!$U$2:$U$1191)</f>
        <v>-44.51</v>
      </c>
      <c r="I244" s="58">
        <f>SUMIF(RiepilogoGen!$D$2:$D$1191,'Riep StPatrim'!C244,RiepilogoGen!$X$2:$X$1191)</f>
        <v>75.56</v>
      </c>
      <c r="J244" s="58">
        <f>SUMIF(RiepilogoGen!$D$2:$D$1191,'Riep StPatrim'!C244,RiepilogoGen!$AA$2:$AA$1191)</f>
        <v>10621.29</v>
      </c>
      <c r="K244" s="58">
        <f>SUMIF(RiepilogoGen!$D$2:$D$1191,'Riep StPatrim'!C244,RiepilogoGen!$AD$2:$AD$1191)</f>
        <v>21309.66</v>
      </c>
    </row>
    <row r="245" spans="2:11" ht="15.75">
      <c r="E245" s="23" t="s">
        <v>282</v>
      </c>
      <c r="F245" s="40">
        <f t="shared" ref="F245:K245" si="68">+F217+F224+F241</f>
        <v>-5734575.959999999</v>
      </c>
      <c r="G245" s="40">
        <f t="shared" si="68"/>
        <v>6541284.5099999988</v>
      </c>
      <c r="H245" s="40">
        <f t="shared" si="68"/>
        <v>6799998.9799999995</v>
      </c>
      <c r="I245" s="40">
        <f t="shared" si="68"/>
        <v>8334183.0299999928</v>
      </c>
      <c r="J245" s="40">
        <f t="shared" si="68"/>
        <v>11451623.050000001</v>
      </c>
      <c r="K245" s="40">
        <f t="shared" si="68"/>
        <v>7450407.0800000047</v>
      </c>
    </row>
    <row r="246" spans="2:11" ht="18">
      <c r="E246" s="21" t="s">
        <v>283</v>
      </c>
      <c r="F246" s="39">
        <f t="shared" ref="F246:K246" si="69">+F245+F214+F197+F143</f>
        <v>-11288455.179999998</v>
      </c>
      <c r="G246" s="39">
        <f t="shared" si="69"/>
        <v>19683989.360000003</v>
      </c>
      <c r="H246" s="39">
        <f t="shared" si="69"/>
        <v>27023310.859999999</v>
      </c>
      <c r="I246" s="39">
        <f t="shared" si="69"/>
        <v>27467897.989999995</v>
      </c>
      <c r="J246" s="39">
        <f t="shared" si="69"/>
        <v>28717344.169999998</v>
      </c>
      <c r="K246" s="39">
        <f t="shared" si="69"/>
        <v>28607538.110000003</v>
      </c>
    </row>
    <row r="247" spans="2:11">
      <c r="E247" s="32"/>
      <c r="F247" s="38"/>
      <c r="G247" s="38"/>
      <c r="H247" s="38"/>
      <c r="I247" s="38"/>
      <c r="J247" s="38"/>
      <c r="K247" s="38"/>
    </row>
    <row r="248" spans="2:11" ht="12.75" customHeight="1">
      <c r="E248" s="32" t="s">
        <v>284</v>
      </c>
      <c r="F248" s="38"/>
      <c r="G248" s="38"/>
      <c r="H248" s="38"/>
      <c r="I248" s="38"/>
      <c r="J248" s="38"/>
      <c r="K248" s="38"/>
    </row>
    <row r="249" spans="2:11" ht="12.75" customHeight="1">
      <c r="B249">
        <v>1301</v>
      </c>
      <c r="E249" s="144" t="s">
        <v>332</v>
      </c>
      <c r="F249" s="38">
        <f t="shared" ref="F249:K249" si="70">+F250</f>
        <v>-381256.89</v>
      </c>
      <c r="G249" s="38">
        <f t="shared" si="70"/>
        <v>707.5</v>
      </c>
      <c r="H249" s="38">
        <f t="shared" si="70"/>
        <v>146120.13</v>
      </c>
      <c r="I249" s="38">
        <f t="shared" si="70"/>
        <v>398344.08999999997</v>
      </c>
      <c r="J249" s="38">
        <f t="shared" si="70"/>
        <v>394420.38</v>
      </c>
      <c r="K249" s="38">
        <f t="shared" si="70"/>
        <v>423775.70999999996</v>
      </c>
    </row>
    <row r="250" spans="2:11" ht="12.75" customHeight="1">
      <c r="C250">
        <f>RiepilogoGen!D156</f>
        <v>13010101</v>
      </c>
      <c r="D250" t="str">
        <f>RiepilogoGen!E156</f>
        <v>RATEI ATTIVI</v>
      </c>
      <c r="E250" s="145" t="str">
        <f>C250&amp;" "&amp;D250</f>
        <v>13010101 RATEI ATTIVI</v>
      </c>
      <c r="F250" s="57">
        <f>SUMIF(RiepilogoGen!$D$2:$D$1191,'Riep StPatrim'!C250,RiepilogoGen!$O$2:$O$1191)</f>
        <v>-381256.89</v>
      </c>
      <c r="G250" s="57">
        <f>SUMIF(RiepilogoGen!$D$2:$D$1191,'Riep StPatrim'!C250,RiepilogoGen!$R$2:$R$1191)</f>
        <v>707.5</v>
      </c>
      <c r="H250" s="58">
        <f>SUMIF(RiepilogoGen!$D$2:$D$1191,'Riep StPatrim'!C250,RiepilogoGen!$U$2:$U$1191)</f>
        <v>146120.13</v>
      </c>
      <c r="I250" s="58">
        <f>SUMIF(RiepilogoGen!$D$2:$D$1191,'Riep StPatrim'!C250,RiepilogoGen!$X$2:$X$1191)</f>
        <v>398344.08999999997</v>
      </c>
      <c r="J250" s="58">
        <f>SUMIF(RiepilogoGen!$D$2:$D$1191,'Riep StPatrim'!C250,RiepilogoGen!$AA$2:$AA$1191)</f>
        <v>394420.38</v>
      </c>
      <c r="K250" s="58">
        <f>SUMIF(RiepilogoGen!$D$2:$D$1191,'Riep StPatrim'!C250,RiepilogoGen!$AD$2:$AD$1191)</f>
        <v>423775.70999999996</v>
      </c>
    </row>
    <row r="251" spans="2:11" ht="12.75" customHeight="1">
      <c r="B251">
        <v>1302</v>
      </c>
      <c r="E251" s="144" t="s">
        <v>333</v>
      </c>
      <c r="F251" s="38">
        <f t="shared" ref="F251:K251" si="71">+F252+F253</f>
        <v>-107610.86</v>
      </c>
      <c r="G251" s="38">
        <f t="shared" si="71"/>
        <v>266422.21000000002</v>
      </c>
      <c r="H251" s="38">
        <f t="shared" si="71"/>
        <v>97834.789999999979</v>
      </c>
      <c r="I251" s="38">
        <f t="shared" si="71"/>
        <v>117996.50000000001</v>
      </c>
      <c r="J251" s="38">
        <f t="shared" si="71"/>
        <v>110855.23999999999</v>
      </c>
      <c r="K251" s="38">
        <f t="shared" si="71"/>
        <v>107610.86</v>
      </c>
    </row>
    <row r="252" spans="2:11" ht="12.75" customHeight="1">
      <c r="C252">
        <f>RiepilogoGen!D157</f>
        <v>13020101</v>
      </c>
      <c r="D252" t="str">
        <f>RiepilogoGen!E157</f>
        <v>RISCONTI ATTIVI</v>
      </c>
      <c r="E252" s="145" t="str">
        <f>C252&amp;" "&amp;D252</f>
        <v>13020101 RISCONTI ATTIVI</v>
      </c>
      <c r="F252" s="57">
        <f>SUMIF(RiepilogoGen!$D$2:$D$1191,'Riep StPatrim'!C252,RiepilogoGen!$O$2:$O$1191)</f>
        <v>-107610.86</v>
      </c>
      <c r="G252" s="57">
        <f>SUMIF(RiepilogoGen!$D$2:$D$1191,'Riep StPatrim'!C252,RiepilogoGen!$R$2:$R$1191)</f>
        <v>265167.14</v>
      </c>
      <c r="H252" s="58">
        <f>SUMIF(RiepilogoGen!$D$2:$D$1191,'Riep StPatrim'!C252,RiepilogoGen!$U$2:$U$1191)</f>
        <v>97834.789999999979</v>
      </c>
      <c r="I252" s="58">
        <f>SUMIF(RiepilogoGen!$D$2:$D$1191,'Riep StPatrim'!C252,RiepilogoGen!$X$2:$X$1191)</f>
        <v>117996.50000000001</v>
      </c>
      <c r="J252" s="58">
        <f>SUMIF(RiepilogoGen!$D$2:$D$1191,'Riep StPatrim'!C252,RiepilogoGen!$AA$2:$AA$1191)</f>
        <v>110855.23999999999</v>
      </c>
      <c r="K252" s="58">
        <f>SUMIF(RiepilogoGen!$D$2:$D$1191,'Riep StPatrim'!C252,RiepilogoGen!$AD$2:$AD$1191)</f>
        <v>107610.86</v>
      </c>
    </row>
    <row r="253" spans="2:11" ht="12.75" customHeight="1">
      <c r="C253">
        <f>RiepilogoGen!D158</f>
        <v>13020102</v>
      </c>
      <c r="D253" t="str">
        <f>RiepilogoGen!E158</f>
        <v>RISCONTI ATTIVI PLURIENNALI</v>
      </c>
      <c r="E253" s="145" t="str">
        <f>C253&amp;" "&amp;D253</f>
        <v>13020102 RISCONTI ATTIVI PLURIENNALI</v>
      </c>
      <c r="F253" s="57">
        <f>SUMIF(RiepilogoGen!$D$2:$D$1191,'Riep StPatrim'!C253,RiepilogoGen!$O$2:$O$1191)</f>
        <v>0</v>
      </c>
      <c r="G253" s="57">
        <f>SUMIF(RiepilogoGen!$D$2:$D$1191,'Riep StPatrim'!C253,RiepilogoGen!$R$2:$R$1191)</f>
        <v>1255.07</v>
      </c>
      <c r="H253" s="58">
        <f>SUMIF(RiepilogoGen!$D$2:$D$1191,'Riep StPatrim'!C253,RiepilogoGen!$U$2:$U$1191)</f>
        <v>0</v>
      </c>
      <c r="I253" s="58">
        <f>SUMIF(RiepilogoGen!$D$2:$D$1191,'Riep StPatrim'!C253,RiepilogoGen!$X$2:$X$1191)</f>
        <v>0</v>
      </c>
      <c r="J253" s="58">
        <f>SUMIF(RiepilogoGen!$D$2:$D$1191,'Riep StPatrim'!C253,RiepilogoGen!$AA$2:$AA$1191)</f>
        <v>0</v>
      </c>
      <c r="K253" s="58">
        <f>SUMIF(RiepilogoGen!$D$2:$D$1191,'Riep StPatrim'!C253,RiepilogoGen!$AD$2:$AD$1191)</f>
        <v>0</v>
      </c>
    </row>
    <row r="254" spans="2:11" ht="18">
      <c r="E254" s="21" t="s">
        <v>285</v>
      </c>
      <c r="F254" s="39">
        <f t="shared" ref="F254:K254" si="72">+F251+F249</f>
        <v>-488867.75</v>
      </c>
      <c r="G254" s="39">
        <f t="shared" si="72"/>
        <v>267129.71000000002</v>
      </c>
      <c r="H254" s="39">
        <f t="shared" si="72"/>
        <v>243954.91999999998</v>
      </c>
      <c r="I254" s="39">
        <f t="shared" si="72"/>
        <v>516340.58999999997</v>
      </c>
      <c r="J254" s="39">
        <f t="shared" si="72"/>
        <v>505275.62</v>
      </c>
      <c r="K254" s="39">
        <f t="shared" si="72"/>
        <v>531386.56999999995</v>
      </c>
    </row>
    <row r="255" spans="2:11">
      <c r="E255" s="32"/>
      <c r="F255" s="38"/>
      <c r="G255" s="38"/>
      <c r="H255" s="38"/>
      <c r="I255" s="38"/>
      <c r="J255" s="38"/>
      <c r="K255" s="38"/>
    </row>
    <row r="256" spans="2:11" ht="20.25">
      <c r="E256" s="19" t="s">
        <v>286</v>
      </c>
      <c r="F256" s="41">
        <f t="shared" ref="F256:K256" si="73">+F254+F246+F128+F19</f>
        <v>-11387269.959999997</v>
      </c>
      <c r="G256" s="41">
        <f t="shared" si="73"/>
        <v>162434615.22999999</v>
      </c>
      <c r="H256" s="41">
        <f t="shared" si="73"/>
        <v>198409346.56</v>
      </c>
      <c r="I256" s="41">
        <f t="shared" si="73"/>
        <v>196066704.23999998</v>
      </c>
      <c r="J256" s="41">
        <f t="shared" si="73"/>
        <v>194766162.06999999</v>
      </c>
      <c r="K256" s="41">
        <f t="shared" si="73"/>
        <v>192882191.78000003</v>
      </c>
    </row>
    <row r="257" spans="2:11">
      <c r="E257" s="148"/>
      <c r="F257" s="47"/>
      <c r="G257" s="47"/>
      <c r="H257" s="47"/>
      <c r="I257" s="47"/>
      <c r="J257" s="47"/>
      <c r="K257" s="47"/>
    </row>
    <row r="258" spans="2:11">
      <c r="E258" s="148"/>
      <c r="F258" s="47"/>
      <c r="G258" s="47"/>
      <c r="H258" s="47"/>
      <c r="I258" s="47"/>
      <c r="J258" s="47"/>
      <c r="K258" s="47"/>
    </row>
    <row r="259" spans="2:11" ht="12.75" customHeight="1">
      <c r="E259" s="32" t="s">
        <v>860</v>
      </c>
      <c r="F259" s="38"/>
      <c r="G259" s="38"/>
      <c r="H259" s="38"/>
      <c r="I259" s="38"/>
      <c r="J259" s="38"/>
      <c r="K259" s="38"/>
    </row>
    <row r="260" spans="2:11" ht="12.75" customHeight="1">
      <c r="B260">
        <v>9101</v>
      </c>
      <c r="E260" s="144" t="s">
        <v>287</v>
      </c>
      <c r="F260" s="38">
        <f t="shared" ref="F260:K260" si="74">+F261+F262</f>
        <v>0</v>
      </c>
      <c r="G260" s="38">
        <f t="shared" si="74"/>
        <v>52273.51</v>
      </c>
      <c r="H260" s="38">
        <f t="shared" si="74"/>
        <v>0</v>
      </c>
      <c r="I260" s="38">
        <f t="shared" si="74"/>
        <v>0</v>
      </c>
      <c r="J260" s="38">
        <f t="shared" si="74"/>
        <v>0</v>
      </c>
      <c r="K260" s="38">
        <f t="shared" si="74"/>
        <v>0</v>
      </c>
    </row>
    <row r="261" spans="2:11" ht="12.75" customHeight="1">
      <c r="C261">
        <f>RiepilogoGen!D626</f>
        <v>91010101</v>
      </c>
      <c r="D261" t="str">
        <f>RiepilogoGen!E626</f>
        <v>BENI DI TERZI PRESSO DI NOI</v>
      </c>
      <c r="E261" s="145" t="str">
        <f>C261&amp;" "&amp;D261</f>
        <v>91010101 BENI DI TERZI PRESSO DI NOI</v>
      </c>
      <c r="F261" s="57">
        <f>SUMIF(RiepilogoGen!$D$2:$D$1191,'Riep StPatrim'!C261,RiepilogoGen!$O$2:$O$1191)</f>
        <v>0</v>
      </c>
      <c r="G261" s="57">
        <f>SUMIF(RiepilogoGen!$D$2:$D$1191,'Riep StPatrim'!C261,RiepilogoGen!$R$2:$R$1191)</f>
        <v>13019.83</v>
      </c>
      <c r="H261" s="58">
        <f>SUMIF(RiepilogoGen!$D$2:$D$1191,'Riep StPatrim'!C261,RiepilogoGen!$U$2:$U$1191)</f>
        <v>0</v>
      </c>
      <c r="I261" s="58">
        <f>SUMIF(RiepilogoGen!$D$2:$D$1191,'Riep StPatrim'!C261,RiepilogoGen!$X$2:$X$1191)</f>
        <v>0</v>
      </c>
      <c r="J261" s="58">
        <f>SUMIF(RiepilogoGen!$D$2:$D$1191,'Riep StPatrim'!C261,RiepilogoGen!$AA$2:$AA$1191)</f>
        <v>0</v>
      </c>
      <c r="K261" s="58">
        <f>SUMIF(RiepilogoGen!$D$2:$D$1191,'Riep StPatrim'!C261,RiepilogoGen!$AD$2:$AD$1191)</f>
        <v>0</v>
      </c>
    </row>
    <row r="262" spans="2:11" ht="12.75" customHeight="1">
      <c r="C262">
        <f>RiepilogoGen!D627</f>
        <v>91010102</v>
      </c>
      <c r="D262" t="str">
        <f>RiepilogoGen!E627</f>
        <v>PENSIONI IN CONTO RETTA CONTO '000103050735'</v>
      </c>
      <c r="E262" s="145" t="str">
        <f>C262&amp;" "&amp;D262</f>
        <v>91010102 PENSIONI IN CONTO RETTA CONTO '000103050735'</v>
      </c>
      <c r="F262" s="57">
        <f>SUMIF(RiepilogoGen!$D$2:$D$1191,'Riep StPatrim'!C262,RiepilogoGen!$O$2:$O$1191)</f>
        <v>0</v>
      </c>
      <c r="G262" s="57">
        <f>SUMIF(RiepilogoGen!$D$2:$D$1191,'Riep StPatrim'!C262,RiepilogoGen!$R$2:$R$1191)</f>
        <v>39253.68</v>
      </c>
      <c r="H262" s="58">
        <f>SUMIF(RiepilogoGen!$D$2:$D$1191,'Riep StPatrim'!C262,RiepilogoGen!$U$2:$U$1191)</f>
        <v>0</v>
      </c>
      <c r="I262" s="58">
        <f>SUMIF(RiepilogoGen!$D$2:$D$1191,'Riep StPatrim'!C262,RiepilogoGen!$X$2:$X$1191)</f>
        <v>0</v>
      </c>
      <c r="J262" s="58">
        <f>SUMIF(RiepilogoGen!$D$2:$D$1191,'Riep StPatrim'!C262,RiepilogoGen!$AA$2:$AA$1191)</f>
        <v>0</v>
      </c>
      <c r="K262" s="58">
        <f>SUMIF(RiepilogoGen!$D$2:$D$1191,'Riep StPatrim'!C262,RiepilogoGen!$AD$2:$AD$1191)</f>
        <v>0</v>
      </c>
    </row>
    <row r="263" spans="2:11" ht="12.75" customHeight="1">
      <c r="B263">
        <v>9102</v>
      </c>
      <c r="E263" s="144" t="s">
        <v>288</v>
      </c>
      <c r="F263" s="38">
        <f t="shared" ref="F263:K263" si="75">+F264</f>
        <v>0</v>
      </c>
      <c r="G263" s="38">
        <f t="shared" si="75"/>
        <v>2881979.24</v>
      </c>
      <c r="H263" s="38">
        <f t="shared" si="75"/>
        <v>2881979.24</v>
      </c>
      <c r="I263" s="38">
        <f t="shared" si="75"/>
        <v>2881979.24</v>
      </c>
      <c r="J263" s="38">
        <f t="shared" si="75"/>
        <v>2881979.24</v>
      </c>
      <c r="K263" s="38">
        <f t="shared" si="75"/>
        <v>2881979.24</v>
      </c>
    </row>
    <row r="264" spans="2:11" ht="12.75" customHeight="1">
      <c r="C264">
        <f>RiepilogoGen!D628</f>
        <v>91020101</v>
      </c>
      <c r="D264" t="str">
        <f>RiepilogoGen!E628</f>
        <v>BENI NOSTRI PRESSO TERZI</v>
      </c>
      <c r="E264" s="145" t="str">
        <f>C264&amp;" "&amp;D264</f>
        <v>91020101 BENI NOSTRI PRESSO TERZI</v>
      </c>
      <c r="F264" s="57">
        <f>SUMIF(RiepilogoGen!$D$2:$D$1191,'Riep StPatrim'!C264,RiepilogoGen!$O$2:$O$1191)</f>
        <v>0</v>
      </c>
      <c r="G264" s="57">
        <f>SUMIF(RiepilogoGen!$D$2:$D$1191,'Riep StPatrim'!C264,RiepilogoGen!$R$2:$R$1191)</f>
        <v>2881979.24</v>
      </c>
      <c r="H264" s="58">
        <f>SUMIF(RiepilogoGen!$D$2:$D$1191,'Riep StPatrim'!C264,RiepilogoGen!$U$2:$U$1191)</f>
        <v>2881979.24</v>
      </c>
      <c r="I264" s="58">
        <f>SUMIF(RiepilogoGen!$D$2:$D$1191,'Riep StPatrim'!C264,RiepilogoGen!$X$2:$X$1191)</f>
        <v>2881979.24</v>
      </c>
      <c r="J264" s="58">
        <f>SUMIF(RiepilogoGen!$D$2:$D$1191,'Riep StPatrim'!C264,RiepilogoGen!$AA$2:$AA$1191)</f>
        <v>2881979.24</v>
      </c>
      <c r="K264" s="58">
        <f>SUMIF(RiepilogoGen!$D$2:$D$1191,'Riep StPatrim'!C264,RiepilogoGen!$AD$2:$AD$1191)</f>
        <v>2881979.24</v>
      </c>
    </row>
    <row r="265" spans="2:11" ht="12.75" customHeight="1">
      <c r="B265">
        <v>9103</v>
      </c>
      <c r="E265" s="144" t="s">
        <v>289</v>
      </c>
      <c r="F265" s="38">
        <f t="shared" ref="F265:K265" si="76">+F266+F267</f>
        <v>0</v>
      </c>
      <c r="G265" s="38">
        <f t="shared" si="76"/>
        <v>0</v>
      </c>
      <c r="H265" s="38">
        <f t="shared" si="76"/>
        <v>0</v>
      </c>
      <c r="I265" s="38">
        <f t="shared" si="76"/>
        <v>0</v>
      </c>
      <c r="J265" s="38">
        <f t="shared" si="76"/>
        <v>0</v>
      </c>
      <c r="K265" s="38">
        <f t="shared" si="76"/>
        <v>0</v>
      </c>
    </row>
    <row r="266" spans="2:11" ht="12.75" customHeight="1">
      <c r="C266">
        <f>RiepilogoGen!D629</f>
        <v>91030101</v>
      </c>
      <c r="D266" t="str">
        <f>RiepilogoGen!E629</f>
        <v>CONTI D'ORDINE PER LEASING</v>
      </c>
      <c r="E266" s="145" t="str">
        <f>C266&amp;" "&amp;D266</f>
        <v>91030101 CONTI D'ORDINE PER LEASING</v>
      </c>
      <c r="F266" s="57">
        <f>SUMIF(RiepilogoGen!$D$2:$D$1191,'Riep StPatrim'!C266,RiepilogoGen!$O$2:$O$1191)</f>
        <v>0</v>
      </c>
      <c r="G266" s="57">
        <f>SUMIF(RiepilogoGen!$D$2:$D$1191,'Riep StPatrim'!C266,RiepilogoGen!$R$2:$R$1191)</f>
        <v>0</v>
      </c>
      <c r="H266" s="58">
        <f>SUMIF(RiepilogoGen!$D$2:$D$1191,'Riep StPatrim'!C266,RiepilogoGen!$U$2:$U$1191)</f>
        <v>0</v>
      </c>
      <c r="I266" s="58">
        <f>SUMIF(RiepilogoGen!$D$2:$D$1191,'Riep StPatrim'!C266,RiepilogoGen!$X$2:$X$1191)</f>
        <v>0</v>
      </c>
      <c r="J266" s="58">
        <f>SUMIF(RiepilogoGen!$D$2:$D$1191,'Riep StPatrim'!C266,RiepilogoGen!$AA$2:$AA$1191)</f>
        <v>0</v>
      </c>
      <c r="K266" s="58">
        <f>SUMIF(RiepilogoGen!$D$2:$D$1191,'Riep StPatrim'!C266,RiepilogoGen!$AD$2:$AD$1191)</f>
        <v>0</v>
      </c>
    </row>
    <row r="267" spans="2:11" ht="12.75" customHeight="1">
      <c r="C267">
        <f>RiepilogoGen!D630</f>
        <v>91030102</v>
      </c>
      <c r="D267" t="str">
        <f>RiepilogoGen!E630</f>
        <v>ALTRI IMPEGNI DIVERSI</v>
      </c>
      <c r="E267" s="145" t="str">
        <f>C267&amp;" "&amp;D267</f>
        <v>91030102 ALTRI IMPEGNI DIVERSI</v>
      </c>
      <c r="F267" s="57">
        <f>SUMIF(RiepilogoGen!$D$2:$D$1191,'Riep StPatrim'!C267,RiepilogoGen!$O$2:$O$1191)</f>
        <v>0</v>
      </c>
      <c r="G267" s="57">
        <f>SUMIF(RiepilogoGen!$D$2:$D$1191,'Riep StPatrim'!C267,RiepilogoGen!$R$2:$R$1191)</f>
        <v>0</v>
      </c>
      <c r="H267" s="58">
        <f>SUMIF(RiepilogoGen!$D$2:$D$1191,'Riep StPatrim'!C267,RiepilogoGen!$U$2:$U$1191)</f>
        <v>0</v>
      </c>
      <c r="I267" s="58">
        <f>SUMIF(RiepilogoGen!$D$2:$D$1191,'Riep StPatrim'!C267,RiepilogoGen!$X$2:$X$1191)</f>
        <v>0</v>
      </c>
      <c r="J267" s="58">
        <f>SUMIF(RiepilogoGen!$D$2:$D$1191,'Riep StPatrim'!C267,RiepilogoGen!$AA$2:$AA$1191)</f>
        <v>0</v>
      </c>
      <c r="K267" s="58">
        <f>SUMIF(RiepilogoGen!$D$2:$D$1191,'Riep StPatrim'!C267,RiepilogoGen!$AD$2:$AD$1191)</f>
        <v>0</v>
      </c>
    </row>
    <row r="268" spans="2:11" ht="12.75" customHeight="1">
      <c r="B268">
        <v>9104</v>
      </c>
      <c r="E268" s="144" t="s">
        <v>290</v>
      </c>
      <c r="F268" s="38">
        <f t="shared" ref="F268:K268" si="77">+F269</f>
        <v>0</v>
      </c>
      <c r="G268" s="38">
        <f t="shared" si="77"/>
        <v>0</v>
      </c>
      <c r="H268" s="38">
        <f t="shared" si="77"/>
        <v>0</v>
      </c>
      <c r="I268" s="38">
        <f t="shared" si="77"/>
        <v>60555</v>
      </c>
      <c r="J268" s="38">
        <f t="shared" si="77"/>
        <v>47915</v>
      </c>
      <c r="K268" s="38">
        <f t="shared" si="77"/>
        <v>0</v>
      </c>
    </row>
    <row r="269" spans="2:11" ht="12.75" customHeight="1">
      <c r="C269">
        <f>RiepilogoGen!D631</f>
        <v>91040101</v>
      </c>
      <c r="D269" t="str">
        <f>RiepilogoGen!E631</f>
        <v>FIDEJUSSIONI PASSIVE</v>
      </c>
      <c r="E269" s="145" t="str">
        <f>C269&amp;" "&amp;D269</f>
        <v>91040101 FIDEJUSSIONI PASSIVE</v>
      </c>
      <c r="F269" s="57">
        <f>SUMIF(RiepilogoGen!$D$2:$D$1191,'Riep StPatrim'!C269,RiepilogoGen!$O$2:$O$1191)</f>
        <v>0</v>
      </c>
      <c r="G269" s="57">
        <f>SUMIF(RiepilogoGen!$D$2:$D$1191,'Riep StPatrim'!C269,RiepilogoGen!$R$2:$R$1191)</f>
        <v>0</v>
      </c>
      <c r="H269" s="58">
        <f>SUMIF(RiepilogoGen!$D$2:$D$1191,'Riep StPatrim'!C269,RiepilogoGen!$U$2:$U$1191)</f>
        <v>0</v>
      </c>
      <c r="I269" s="58">
        <f>SUMIF(RiepilogoGen!$D$2:$D$1191,'Riep StPatrim'!C269,RiepilogoGen!$X$2:$X$1191)</f>
        <v>60555</v>
      </c>
      <c r="J269" s="58">
        <f>SUMIF(RiepilogoGen!$D$2:$D$1191,'Riep StPatrim'!C269,RiepilogoGen!$AA$2:$AA$1191)</f>
        <v>47915</v>
      </c>
      <c r="K269" s="58">
        <f>SUMIF(RiepilogoGen!$D$2:$D$1191,'Riep StPatrim'!C269,RiepilogoGen!$AD$2:$AD$1191)</f>
        <v>0</v>
      </c>
    </row>
    <row r="270" spans="2:11" ht="12.75" customHeight="1">
      <c r="B270">
        <v>9105</v>
      </c>
      <c r="E270" s="144" t="s">
        <v>291</v>
      </c>
      <c r="F270" s="38">
        <f t="shared" ref="F270:K270" si="78">SUM(F271:F273)</f>
        <v>0</v>
      </c>
      <c r="G270" s="38">
        <f t="shared" si="78"/>
        <v>2464895.09</v>
      </c>
      <c r="H270" s="38">
        <f t="shared" si="78"/>
        <v>2451975.91</v>
      </c>
      <c r="I270" s="38">
        <f t="shared" si="78"/>
        <v>2192195.5499999998</v>
      </c>
      <c r="J270" s="38">
        <f t="shared" si="78"/>
        <v>3195605.7300000004</v>
      </c>
      <c r="K270" s="38">
        <f t="shared" si="78"/>
        <v>5356105.34</v>
      </c>
    </row>
    <row r="271" spans="2:11" ht="12.75" customHeight="1">
      <c r="C271">
        <f>RiepilogoGen!D632</f>
        <v>91050101</v>
      </c>
      <c r="D271" t="str">
        <f>RiepilogoGen!E632</f>
        <v>DEPOSITI CAUZIONALI INDISPONIBILI PRESSO IL TESORIERE CONTO '000103049393'</v>
      </c>
      <c r="E271" s="145" t="str">
        <f>C271&amp;" "&amp;D271</f>
        <v>91050101 DEPOSITI CAUZIONALI INDISPONIBILI PRESSO IL TESORIERE CONTO '000103049393'</v>
      </c>
      <c r="F271" s="57">
        <f>SUMIF(RiepilogoGen!$D$2:$D$1191,'Riep StPatrim'!C271,RiepilogoGen!$O$2:$O$1191)</f>
        <v>0</v>
      </c>
      <c r="G271" s="57">
        <f>SUMIF(RiepilogoGen!$D$2:$D$1191,'Riep StPatrim'!C271,RiepilogoGen!$R$2:$R$1191)</f>
        <v>750</v>
      </c>
      <c r="H271" s="58">
        <f>SUMIF(RiepilogoGen!$D$2:$D$1191,'Riep StPatrim'!C271,RiepilogoGen!$U$2:$U$1191)</f>
        <v>9404.5</v>
      </c>
      <c r="I271" s="58">
        <f>SUMIF(RiepilogoGen!$D$2:$D$1191,'Riep StPatrim'!C271,RiepilogoGen!$X$2:$X$1191)</f>
        <v>300</v>
      </c>
      <c r="J271" s="58">
        <f>SUMIF(RiepilogoGen!$D$2:$D$1191,'Riep StPatrim'!C271,RiepilogoGen!$AA$2:$AA$1191)</f>
        <v>0</v>
      </c>
      <c r="K271" s="58">
        <f>SUMIF(RiepilogoGen!$D$2:$D$1191,'Riep StPatrim'!C271,RiepilogoGen!$AD$2:$AD$1191)</f>
        <v>0</v>
      </c>
    </row>
    <row r="272" spans="2:11" ht="12.75" customHeight="1">
      <c r="C272">
        <f>RiepilogoGen!D633</f>
        <v>91050102</v>
      </c>
      <c r="D272" t="str">
        <f>RiepilogoGen!E633</f>
        <v>FIDEJUSSIONI ATTIVE</v>
      </c>
      <c r="E272" s="145" t="str">
        <f>C272&amp;" "&amp;D272</f>
        <v>91050102 FIDEJUSSIONI ATTIVE</v>
      </c>
      <c r="F272" s="57">
        <f>SUMIF(RiepilogoGen!$D$2:$D$1191,'Riep StPatrim'!C272,RiepilogoGen!$O$2:$O$1191)</f>
        <v>0</v>
      </c>
      <c r="G272" s="57">
        <f>SUMIF(RiepilogoGen!$D$2:$D$1191,'Riep StPatrim'!C272,RiepilogoGen!$R$2:$R$1191)</f>
        <v>1505010.32</v>
      </c>
      <c r="H272" s="58">
        <f>SUMIF(RiepilogoGen!$D$2:$D$1191,'Riep StPatrim'!C272,RiepilogoGen!$U$2:$U$1191)</f>
        <v>1904451.04</v>
      </c>
      <c r="I272" s="58">
        <f>SUMIF(RiepilogoGen!$D$2:$D$1191,'Riep StPatrim'!C272,RiepilogoGen!$X$2:$X$1191)</f>
        <v>1152870.3500000001</v>
      </c>
      <c r="J272" s="58">
        <f>SUMIF(RiepilogoGen!$D$2:$D$1191,'Riep StPatrim'!C272,RiepilogoGen!$AA$2:$AA$1191)</f>
        <v>1157337.3600000001</v>
      </c>
      <c r="K272" s="58">
        <f>SUMIF(RiepilogoGen!$D$2:$D$1191,'Riep StPatrim'!C272,RiepilogoGen!$AD$2:$AD$1191)</f>
        <v>1215851.1299999999</v>
      </c>
    </row>
    <row r="273" spans="2:11" ht="12.75" customHeight="1">
      <c r="C273">
        <f>RiepilogoGen!D634</f>
        <v>91050103</v>
      </c>
      <c r="D273" t="str">
        <f>RiepilogoGen!E634</f>
        <v>FIDEJUSSIONI ATTIVE PER LAVORI E APPALTI</v>
      </c>
      <c r="E273" s="145" t="str">
        <f>C273&amp;" "&amp;D273</f>
        <v>91050103 FIDEJUSSIONI ATTIVE PER LAVORI E APPALTI</v>
      </c>
      <c r="F273" s="57">
        <f>SUMIF(RiepilogoGen!$D$2:$D$1191,'Riep StPatrim'!C273,RiepilogoGen!$O$2:$O$1191)</f>
        <v>0</v>
      </c>
      <c r="G273" s="57">
        <f>SUMIF(RiepilogoGen!$D$2:$D$1191,'Riep StPatrim'!C273,RiepilogoGen!$R$2:$R$1191)</f>
        <v>959134.77</v>
      </c>
      <c r="H273" s="58">
        <f>SUMIF(RiepilogoGen!$D$2:$D$1191,'Riep StPatrim'!C273,RiepilogoGen!$U$2:$U$1191)</f>
        <v>538120.37</v>
      </c>
      <c r="I273" s="58">
        <f>SUMIF(RiepilogoGen!$D$2:$D$1191,'Riep StPatrim'!C273,RiepilogoGen!$X$2:$X$1191)</f>
        <v>1039025.2</v>
      </c>
      <c r="J273" s="58">
        <f>SUMIF(RiepilogoGen!$D$2:$D$1191,'Riep StPatrim'!C273,RiepilogoGen!$AA$2:$AA$1191)</f>
        <v>2038268.37</v>
      </c>
      <c r="K273" s="58">
        <f>SUMIF(RiepilogoGen!$D$2:$D$1191,'Riep StPatrim'!C273,RiepilogoGen!$AD$2:$AD$1191)</f>
        <v>4140254.21</v>
      </c>
    </row>
    <row r="274" spans="2:11">
      <c r="E274" s="150"/>
      <c r="F274" s="52"/>
      <c r="G274" s="52"/>
      <c r="H274" s="52"/>
      <c r="I274" s="52"/>
      <c r="J274" s="52"/>
      <c r="K274" s="52"/>
    </row>
    <row r="275" spans="2:11">
      <c r="E275" s="149"/>
      <c r="F275" s="52"/>
      <c r="G275" s="52"/>
      <c r="H275" s="52"/>
      <c r="I275" s="52"/>
      <c r="J275" s="52"/>
      <c r="K275" s="52"/>
    </row>
    <row r="276" spans="2:11" ht="15.75">
      <c r="E276" s="142" t="s">
        <v>850</v>
      </c>
      <c r="F276" s="42"/>
      <c r="G276" s="42"/>
      <c r="H276" s="42"/>
      <c r="I276" s="42"/>
      <c r="J276" s="42"/>
      <c r="K276" s="42"/>
    </row>
    <row r="277" spans="2:11">
      <c r="E277" s="32"/>
      <c r="F277" s="42"/>
      <c r="G277" s="42"/>
      <c r="H277" s="42"/>
      <c r="I277" s="42"/>
      <c r="J277" s="42"/>
      <c r="K277" s="42"/>
    </row>
    <row r="278" spans="2:11">
      <c r="E278" s="32" t="s">
        <v>292</v>
      </c>
      <c r="F278" s="42"/>
      <c r="G278" s="42"/>
      <c r="H278" s="42"/>
      <c r="I278" s="42"/>
      <c r="J278" s="42"/>
      <c r="K278" s="42"/>
    </row>
    <row r="279" spans="2:11" ht="15.75">
      <c r="E279" s="144" t="s">
        <v>293</v>
      </c>
      <c r="F279" s="35">
        <f t="shared" ref="F279:K279" si="79">+F280+F282</f>
        <v>0</v>
      </c>
      <c r="G279" s="35">
        <f t="shared" si="79"/>
        <v>32025615.679999996</v>
      </c>
      <c r="H279" s="35">
        <f t="shared" si="79"/>
        <v>37066542.199999996</v>
      </c>
      <c r="I279" s="35">
        <f t="shared" si="79"/>
        <v>37072052.979999997</v>
      </c>
      <c r="J279" s="35">
        <f t="shared" si="79"/>
        <v>37028683.909999996</v>
      </c>
      <c r="K279" s="35">
        <f t="shared" si="79"/>
        <v>37210731.629999995</v>
      </c>
    </row>
    <row r="280" spans="2:11">
      <c r="E280" s="173" t="s">
        <v>1329</v>
      </c>
      <c r="F280" s="38">
        <f t="shared" ref="F280:K280" si="80">+F281</f>
        <v>0</v>
      </c>
      <c r="G280" s="38">
        <f t="shared" si="80"/>
        <v>37420533.119999997</v>
      </c>
      <c r="H280" s="38">
        <f t="shared" si="80"/>
        <v>46727128.729999997</v>
      </c>
      <c r="I280" s="38">
        <f t="shared" si="80"/>
        <v>46727128.729999997</v>
      </c>
      <c r="J280" s="38">
        <f t="shared" si="80"/>
        <v>46727128.729999997</v>
      </c>
      <c r="K280" s="38">
        <f t="shared" si="80"/>
        <v>46727128.729999997</v>
      </c>
    </row>
    <row r="281" spans="2:11">
      <c r="C281">
        <f>RiepilogoGen!D159</f>
        <v>20010101</v>
      </c>
      <c r="D281" t="str">
        <f>RiepilogoGen!E159</f>
        <v>FONDO DI DOTAZIONE ALL'1/1/2014</v>
      </c>
      <c r="E281" s="145" t="str">
        <f>C281&amp;" "&amp;D281</f>
        <v>20010101 FONDO DI DOTAZIONE ALL'1/1/2014</v>
      </c>
      <c r="F281" s="57">
        <f>-1*SUMIF(RiepilogoGen!$D$2:$D$1191,'Riep StPatrim'!C281,RiepilogoGen!$O$2:$O$1191)</f>
        <v>0</v>
      </c>
      <c r="G281" s="57">
        <f>-1*SUMIF(RiepilogoGen!$D$2:$D$1191,'Riep StPatrim'!C281,RiepilogoGen!$R$2:$R$1191)</f>
        <v>37420533.119999997</v>
      </c>
      <c r="H281" s="58">
        <f>-1*SUMIF(RiepilogoGen!$D$2:$D$1191,'Riep StPatrim'!C281,RiepilogoGen!$U$2:$U$1191)</f>
        <v>46727128.729999997</v>
      </c>
      <c r="I281" s="58">
        <f>-1*SUMIF(RiepilogoGen!$D$2:$D$1191,'Riep StPatrim'!C281,RiepilogoGen!$X$2:$X$1191)</f>
        <v>46727128.729999997</v>
      </c>
      <c r="J281" s="58">
        <f>-1*SUMIF(RiepilogoGen!$D$2:$D$1191,'Riep StPatrim'!C281,RiepilogoGen!$AA$2:$AA$1191)</f>
        <v>46727128.729999997</v>
      </c>
      <c r="K281" s="58">
        <f>-1*SUMIF(RiepilogoGen!$D$2:$D$1191,'Riep StPatrim'!C281,RiepilogoGen!$AD$2:$AD$1191)</f>
        <v>46727128.729999997</v>
      </c>
    </row>
    <row r="282" spans="2:11">
      <c r="E282" s="144" t="s">
        <v>295</v>
      </c>
      <c r="F282" s="38">
        <f t="shared" ref="F282:K282" si="81">+F283</f>
        <v>0</v>
      </c>
      <c r="G282" s="38">
        <f t="shared" si="81"/>
        <v>-5394917.4400000004</v>
      </c>
      <c r="H282" s="38">
        <f t="shared" si="81"/>
        <v>-9660586.5299999993</v>
      </c>
      <c r="I282" s="38">
        <f t="shared" si="81"/>
        <v>-9655075.75</v>
      </c>
      <c r="J282" s="38">
        <f t="shared" si="81"/>
        <v>-9698444.8200000003</v>
      </c>
      <c r="K282" s="38">
        <f t="shared" si="81"/>
        <v>-9516397.1000000015</v>
      </c>
    </row>
    <row r="283" spans="2:11">
      <c r="C283">
        <f>RiepilogoGen!D160</f>
        <v>20010201</v>
      </c>
      <c r="D283" t="str">
        <f>RiepilogoGen!E160</f>
        <v>VARIAZIONI AL FONDO DI DOTAZIONE</v>
      </c>
      <c r="E283" s="145" t="str">
        <f>C283&amp;" "&amp;D283</f>
        <v>20010201 VARIAZIONI AL FONDO DI DOTAZIONE</v>
      </c>
      <c r="F283" s="57">
        <f>-1*SUMIF(RiepilogoGen!$D$2:$D$1191,'Riep StPatrim'!C283,RiepilogoGen!$O$2:$O$1191)</f>
        <v>0</v>
      </c>
      <c r="G283" s="57">
        <f>-1*SUMIF(RiepilogoGen!$D$2:$D$1191,'Riep StPatrim'!C283,RiepilogoGen!$R$2:$R$1191)</f>
        <v>-5394917.4400000004</v>
      </c>
      <c r="H283" s="58">
        <f>-1*SUMIF(RiepilogoGen!$D$2:$D$1191,'Riep StPatrim'!C283,RiepilogoGen!$U$2:$U$1191)</f>
        <v>-9660586.5299999993</v>
      </c>
      <c r="I283" s="58">
        <f>-1*SUMIF(RiepilogoGen!$D$2:$D$1191,'Riep StPatrim'!C283,RiepilogoGen!$X$2:$X$1191)</f>
        <v>-9655075.75</v>
      </c>
      <c r="J283" s="58">
        <f>-1*SUMIF(RiepilogoGen!$D$2:$D$1191,'Riep StPatrim'!C283,RiepilogoGen!$AA$2:$AA$1191)</f>
        <v>-9698444.8200000003</v>
      </c>
      <c r="K283" s="58">
        <f>-1*SUMIF(RiepilogoGen!$D$2:$D$1191,'Riep StPatrim'!C283,RiepilogoGen!$AD$2:$AD$1191)</f>
        <v>-9516397.1000000015</v>
      </c>
    </row>
    <row r="284" spans="2:11">
      <c r="B284">
        <v>2002</v>
      </c>
      <c r="E284" s="173" t="s">
        <v>1330</v>
      </c>
      <c r="F284" s="38">
        <f t="shared" ref="F284:K284" si="82">+F285</f>
        <v>0</v>
      </c>
      <c r="G284" s="38">
        <f t="shared" si="82"/>
        <v>79281380.480000004</v>
      </c>
      <c r="H284" s="38">
        <f t="shared" si="82"/>
        <v>103219142.66</v>
      </c>
      <c r="I284" s="38">
        <f t="shared" si="82"/>
        <v>99862227.019999996</v>
      </c>
      <c r="J284" s="38">
        <f t="shared" si="82"/>
        <v>95904034.310000002</v>
      </c>
      <c r="K284" s="38">
        <f t="shared" si="82"/>
        <v>91859592</v>
      </c>
    </row>
    <row r="285" spans="2:11">
      <c r="C285">
        <f>RiepilogoGen!D161</f>
        <v>20020101</v>
      </c>
      <c r="D285" t="str">
        <f>RiepilogoGen!E161</f>
        <v>CONTRIBUTI IN C/CAPITALE ALL'1/1/2014 E INCORP. SUCCESSIVE</v>
      </c>
      <c r="E285" s="145" t="str">
        <f>C285&amp;" "&amp;D285</f>
        <v>20020101 CONTRIBUTI IN C/CAPITALE ALL'1/1/2014 E INCORP. SUCCESSIVE</v>
      </c>
      <c r="F285" s="57">
        <f>-1*SUMIF(RiepilogoGen!$D$2:$D$1191,'Riep StPatrim'!C285,RiepilogoGen!$O$2:$O$1191)</f>
        <v>0</v>
      </c>
      <c r="G285" s="57">
        <f>-1*SUMIF(RiepilogoGen!$D$2:$D$1191,'Riep StPatrim'!C285,RiepilogoGen!$R$2:$R$1191)</f>
        <v>79281380.480000004</v>
      </c>
      <c r="H285" s="58">
        <f>-1*SUMIF(RiepilogoGen!$D$2:$D$1191,'Riep StPatrim'!C285,RiepilogoGen!$U$2:$U$1191)</f>
        <v>103219142.66</v>
      </c>
      <c r="I285" s="58">
        <f>-1*SUMIF(RiepilogoGen!$D$2:$D$1191,'Riep StPatrim'!C285,RiepilogoGen!$X$2:$X$1191)</f>
        <v>99862227.019999996</v>
      </c>
      <c r="J285" s="58">
        <f>-1*SUMIF(RiepilogoGen!$D$2:$D$1191,'Riep StPatrim'!C285,RiepilogoGen!$AA$2:$AA$1191)</f>
        <v>95904034.310000002</v>
      </c>
      <c r="K285" s="58">
        <f>-1*SUMIF(RiepilogoGen!$D$2:$D$1191,'Riep StPatrim'!C285,RiepilogoGen!$AD$2:$AD$1191)</f>
        <v>91859592</v>
      </c>
    </row>
    <row r="286" spans="2:11">
      <c r="B286">
        <v>2003</v>
      </c>
      <c r="E286" s="144" t="s">
        <v>297</v>
      </c>
      <c r="F286" s="38">
        <f t="shared" ref="F286:K286" si="83">SUM(F287:F293)</f>
        <v>0</v>
      </c>
      <c r="G286" s="38">
        <f t="shared" si="83"/>
        <v>25821625.699999999</v>
      </c>
      <c r="H286" s="38">
        <f t="shared" si="83"/>
        <v>29609150.040000003</v>
      </c>
      <c r="I286" s="38">
        <f t="shared" si="83"/>
        <v>29928986.68</v>
      </c>
      <c r="J286" s="38">
        <f t="shared" si="83"/>
        <v>29717867.290000003</v>
      </c>
      <c r="K286" s="38">
        <f t="shared" si="83"/>
        <v>30393509.699999999</v>
      </c>
    </row>
    <row r="287" spans="2:11">
      <c r="C287">
        <f>RiepilogoGen!D162</f>
        <v>20030101</v>
      </c>
      <c r="D287" t="str">
        <f>RiepilogoGen!E162</f>
        <v>CONTRIBUTI STATALI EX ART. 20 UTILIZZATI</v>
      </c>
      <c r="E287" s="145" t="str">
        <f t="shared" ref="E287:E292" si="84">C287&amp;" "&amp;D287</f>
        <v>20030101 CONTRIBUTI STATALI EX ART. 20 UTILIZZATI</v>
      </c>
      <c r="F287" s="57">
        <f>-1*SUMIF(RiepilogoGen!$D$2:$D$1191,'Riep StPatrim'!C287,RiepilogoGen!$O$2:$O$1191)</f>
        <v>0</v>
      </c>
      <c r="G287" s="57">
        <f>-1*SUMIF(RiepilogoGen!$D$2:$D$1191,'Riep StPatrim'!C287,RiepilogoGen!$R$2:$R$1191)</f>
        <v>0</v>
      </c>
      <c r="H287" s="58">
        <f>-1*SUMIF(RiepilogoGen!$D$2:$D$1191,'Riep StPatrim'!C287,RiepilogoGen!$U$2:$U$1191)</f>
        <v>0</v>
      </c>
      <c r="I287" s="58">
        <f>-1*SUMIF(RiepilogoGen!$D$2:$D$1191,'Riep StPatrim'!C287,RiepilogoGen!$X$2:$X$1191)</f>
        <v>0</v>
      </c>
      <c r="J287" s="58">
        <f>-1*SUMIF(RiepilogoGen!$D$2:$D$1191,'Riep StPatrim'!C287,RiepilogoGen!$AA$2:$AA$1191)</f>
        <v>0</v>
      </c>
      <c r="K287" s="58">
        <f>-1*SUMIF(RiepilogoGen!$D$2:$D$1191,'Riep StPatrim'!C287,RiepilogoGen!$AD$2:$AD$1191)</f>
        <v>0</v>
      </c>
    </row>
    <row r="288" spans="2:11">
      <c r="C288">
        <f>RiepilogoGen!D163</f>
        <v>20030102</v>
      </c>
      <c r="D288" t="str">
        <f>RiepilogoGen!E163</f>
        <v>CONTRIBUTI STATALI EX ART. 20 DA UTILIZZARE</v>
      </c>
      <c r="E288" s="145" t="str">
        <f t="shared" si="84"/>
        <v>20030102 CONTRIBUTI STATALI EX ART. 20 DA UTILIZZARE</v>
      </c>
      <c r="F288" s="57">
        <f>-1*SUMIF(RiepilogoGen!$D$2:$D$1191,'Riep StPatrim'!C288,RiepilogoGen!$O$2:$O$1191)</f>
        <v>0</v>
      </c>
      <c r="G288" s="57">
        <f>-1*SUMIF(RiepilogoGen!$D$2:$D$1191,'Riep StPatrim'!C288,RiepilogoGen!$R$2:$R$1191)</f>
        <v>0</v>
      </c>
      <c r="H288" s="58">
        <f>-1*SUMIF(RiepilogoGen!$D$2:$D$1191,'Riep StPatrim'!C288,RiepilogoGen!$U$2:$U$1191)</f>
        <v>0</v>
      </c>
      <c r="I288" s="58">
        <f>-1*SUMIF(RiepilogoGen!$D$2:$D$1191,'Riep StPatrim'!C288,RiepilogoGen!$X$2:$X$1191)</f>
        <v>0</v>
      </c>
      <c r="J288" s="58">
        <f>-1*SUMIF(RiepilogoGen!$D$2:$D$1191,'Riep StPatrim'!C288,RiepilogoGen!$AA$2:$AA$1191)</f>
        <v>0</v>
      </c>
      <c r="K288" s="58">
        <f>-1*SUMIF(RiepilogoGen!$D$2:$D$1191,'Riep StPatrim'!C288,RiepilogoGen!$AD$2:$AD$1191)</f>
        <v>0</v>
      </c>
    </row>
    <row r="289" spans="2:11">
      <c r="C289">
        <f>RiepilogoGen!D164</f>
        <v>20030103</v>
      </c>
      <c r="D289" t="str">
        <f>RiepilogoGen!E164</f>
        <v>CONTRIBUTI REGIONALI UTILIZZATI</v>
      </c>
      <c r="E289" s="145" t="str">
        <f t="shared" si="84"/>
        <v>20030103 CONTRIBUTI REGIONALI UTILIZZATI</v>
      </c>
      <c r="F289" s="57">
        <f>-1*SUMIF(RiepilogoGen!$D$2:$D$1191,'Riep StPatrim'!C289,RiepilogoGen!$O$2:$O$1191)</f>
        <v>0</v>
      </c>
      <c r="G289" s="57">
        <f>-1*SUMIF(RiepilogoGen!$D$2:$D$1191,'Riep StPatrim'!C289,RiepilogoGen!$R$2:$R$1191)</f>
        <v>0</v>
      </c>
      <c r="H289" s="58">
        <f>-1*SUMIF(RiepilogoGen!$D$2:$D$1191,'Riep StPatrim'!C289,RiepilogoGen!$U$2:$U$1191)</f>
        <v>0</v>
      </c>
      <c r="I289" s="58">
        <f>-1*SUMIF(RiepilogoGen!$D$2:$D$1191,'Riep StPatrim'!C289,RiepilogoGen!$X$2:$X$1191)</f>
        <v>0</v>
      </c>
      <c r="J289" s="58">
        <f>-1*SUMIF(RiepilogoGen!$D$2:$D$1191,'Riep StPatrim'!C289,RiepilogoGen!$AA$2:$AA$1191)</f>
        <v>0</v>
      </c>
      <c r="K289" s="58">
        <f>-1*SUMIF(RiepilogoGen!$D$2:$D$1191,'Riep StPatrim'!C289,RiepilogoGen!$AD$2:$AD$1191)</f>
        <v>1252822.6600000001</v>
      </c>
    </row>
    <row r="290" spans="2:11">
      <c r="C290">
        <f>RiepilogoGen!D165</f>
        <v>20030104</v>
      </c>
      <c r="D290" t="str">
        <f>RiepilogoGen!E165</f>
        <v>CONTRIBUTI REGIONALI DA UTILIZZARE</v>
      </c>
      <c r="E290" s="145" t="str">
        <f t="shared" si="84"/>
        <v>20030104 CONTRIBUTI REGIONALI DA UTILIZZARE</v>
      </c>
      <c r="F290" s="57">
        <f>-1*SUMIF(RiepilogoGen!$D$2:$D$1191,'Riep StPatrim'!C290,RiepilogoGen!$O$2:$O$1191)</f>
        <v>0</v>
      </c>
      <c r="G290" s="57">
        <f>-1*SUMIF(RiepilogoGen!$D$2:$D$1191,'Riep StPatrim'!C290,RiepilogoGen!$R$2:$R$1191)</f>
        <v>0</v>
      </c>
      <c r="H290" s="58">
        <f>-1*SUMIF(RiepilogoGen!$D$2:$D$1191,'Riep StPatrim'!C290,RiepilogoGen!$U$2:$U$1191)</f>
        <v>0</v>
      </c>
      <c r="I290" s="58">
        <f>-1*SUMIF(RiepilogoGen!$D$2:$D$1191,'Riep StPatrim'!C290,RiepilogoGen!$X$2:$X$1191)</f>
        <v>0</v>
      </c>
      <c r="J290" s="58">
        <f>-1*SUMIF(RiepilogoGen!$D$2:$D$1191,'Riep StPatrim'!C290,RiepilogoGen!$AA$2:$AA$1191)</f>
        <v>454232.62</v>
      </c>
      <c r="K290" s="58">
        <f>-1*SUMIF(RiepilogoGen!$D$2:$D$1191,'Riep StPatrim'!C290,RiepilogoGen!$AD$2:$AD$1191)</f>
        <v>0</v>
      </c>
    </row>
    <row r="291" spans="2:11">
      <c r="C291">
        <f>RiepilogoGen!D166</f>
        <v>20030201</v>
      </c>
      <c r="D291" t="str">
        <f>RiepilogoGen!E166</f>
        <v>ALTRI CONTRIBUTI VINCOLATE AD INVESTIMENTI UTILIZZATI</v>
      </c>
      <c r="E291" s="145" t="str">
        <f t="shared" si="84"/>
        <v>20030201 ALTRI CONTRIBUTI VINCOLATE AD INVESTIMENTI UTILIZZATI</v>
      </c>
      <c r="F291" s="57">
        <f>-1*SUMIF(RiepilogoGen!$D$2:$D$1191,'Riep StPatrim'!C291,RiepilogoGen!$O$2:$O$1191)</f>
        <v>0</v>
      </c>
      <c r="G291" s="57">
        <f>-1*SUMIF(RiepilogoGen!$D$2:$D$1191,'Riep StPatrim'!C291,RiepilogoGen!$R$2:$R$1191)</f>
        <v>16770159.099999998</v>
      </c>
      <c r="H291" s="58">
        <f>-1*SUMIF(RiepilogoGen!$D$2:$D$1191,'Riep StPatrim'!C291,RiepilogoGen!$U$2:$U$1191)</f>
        <v>17155159.300000001</v>
      </c>
      <c r="I291" s="58">
        <f>-1*SUMIF(RiepilogoGen!$D$2:$D$1191,'Riep StPatrim'!C291,RiepilogoGen!$X$2:$X$1191)</f>
        <v>17263704.669999998</v>
      </c>
      <c r="J291" s="58">
        <f>-1*SUMIF(RiepilogoGen!$D$2:$D$1191,'Riep StPatrim'!C291,RiepilogoGen!$AA$2:$AA$1191)</f>
        <v>17531377.870000001</v>
      </c>
      <c r="K291" s="58">
        <f>-1*SUMIF(RiepilogoGen!$D$2:$D$1191,'Riep StPatrim'!C291,RiepilogoGen!$AD$2:$AD$1191)</f>
        <v>19339854.75</v>
      </c>
    </row>
    <row r="292" spans="2:11">
      <c r="C292">
        <f>RiepilogoGen!D167</f>
        <v>20030202</v>
      </c>
      <c r="D292" t="str">
        <f>RiepilogoGen!E167</f>
        <v>ALTRI CONTRIBUTI VINCOLATE AD INVESTIMENTI DA UTILIZZARE</v>
      </c>
      <c r="E292" s="145" t="str">
        <f t="shared" si="84"/>
        <v>20030202 ALTRI CONTRIBUTI VINCOLATE AD INVESTIMENTI DA UTILIZZARE</v>
      </c>
      <c r="F292" s="57">
        <f>-1*SUMIF(RiepilogoGen!$D$2:$D$1191,'Riep StPatrim'!C292,RiepilogoGen!$O$2:$O$1191)</f>
        <v>0</v>
      </c>
      <c r="G292" s="57">
        <f>-1*SUMIF(RiepilogoGen!$D$2:$D$1191,'Riep StPatrim'!C292,RiepilogoGen!$R$2:$R$1191)</f>
        <v>9047631.5800000001</v>
      </c>
      <c r="H292" s="58">
        <f>-1*SUMIF(RiepilogoGen!$D$2:$D$1191,'Riep StPatrim'!C292,RiepilogoGen!$U$2:$U$1191)</f>
        <v>12440190.720000001</v>
      </c>
      <c r="I292" s="58">
        <f>-1*SUMIF(RiepilogoGen!$D$2:$D$1191,'Riep StPatrim'!C292,RiepilogoGen!$X$2:$X$1191)</f>
        <v>12665282.01</v>
      </c>
      <c r="J292" s="58">
        <f>-1*SUMIF(RiepilogoGen!$D$2:$D$1191,'Riep StPatrim'!C292,RiepilogoGen!$AA$2:$AA$1191)</f>
        <v>11732256.800000001</v>
      </c>
      <c r="K292" s="58">
        <f>-1*SUMIF(RiepilogoGen!$D$2:$D$1191,'Riep StPatrim'!C292,RiepilogoGen!$AD$2:$AD$1191)</f>
        <v>9800832.2899999991</v>
      </c>
    </row>
    <row r="293" spans="2:11">
      <c r="C293">
        <f>RiepilogoGen!D168</f>
        <v>20030203</v>
      </c>
      <c r="D293" t="str">
        <f>RiepilogoGen!E168</f>
        <v>ALTRI CONTRIBUTI VINCOLATI AD INVESTIMENTI DA DESTINARE</v>
      </c>
      <c r="E293" s="145" t="str">
        <f>C293&amp;" "&amp;D293</f>
        <v>20030203 ALTRI CONTRIBUTI VINCOLATI AD INVESTIMENTI DA DESTINARE</v>
      </c>
      <c r="F293" s="57">
        <f>-1*SUMIF(RiepilogoGen!$D$2:$D$1191,'Riep StPatrim'!C293,RiepilogoGen!$O$2:$O$1191)</f>
        <v>0</v>
      </c>
      <c r="G293" s="57">
        <f>-1*SUMIF(RiepilogoGen!$D$2:$D$1191,'Riep StPatrim'!C293,RiepilogoGen!$R$2:$R$1191)</f>
        <v>3835.0200000000186</v>
      </c>
      <c r="H293" s="58">
        <f>-1*SUMIF(RiepilogoGen!$D$2:$D$1191,'Riep StPatrim'!C293,RiepilogoGen!$U$2:$U$1191)</f>
        <v>13800.02</v>
      </c>
      <c r="I293" s="58">
        <f>-1*SUMIF(RiepilogoGen!$D$2:$D$1191,'Riep StPatrim'!C293,RiepilogoGen!$X$2:$X$1191)</f>
        <v>0</v>
      </c>
      <c r="J293" s="58">
        <f>-1*SUMIF(RiepilogoGen!$D$2:$D$1191,'Riep StPatrim'!C293,RiepilogoGen!$AA$2:$AA$1191)</f>
        <v>0</v>
      </c>
      <c r="K293" s="58">
        <f>-1*SUMIF(RiepilogoGen!$D$2:$D$1191,'Riep StPatrim'!C293,RiepilogoGen!$AD$2:$AD$1191)</f>
        <v>0</v>
      </c>
    </row>
    <row r="294" spans="2:11">
      <c r="B294">
        <v>2004</v>
      </c>
      <c r="E294" s="144" t="s">
        <v>298</v>
      </c>
      <c r="F294" s="38">
        <f t="shared" ref="F294:K294" si="85">+F295+F296+F297</f>
        <v>0</v>
      </c>
      <c r="G294" s="38">
        <f t="shared" si="85"/>
        <v>1115833.8400000001</v>
      </c>
      <c r="H294" s="38">
        <f t="shared" si="85"/>
        <v>1090865.79</v>
      </c>
      <c r="I294" s="38">
        <f t="shared" si="85"/>
        <v>1072062.3299999998</v>
      </c>
      <c r="J294" s="38">
        <f t="shared" si="85"/>
        <v>1357033.01</v>
      </c>
      <c r="K294" s="38">
        <f t="shared" si="85"/>
        <v>1341685.9100000001</v>
      </c>
    </row>
    <row r="295" spans="2:11">
      <c r="C295">
        <f>RiepilogoGen!D169</f>
        <v>20040101</v>
      </c>
      <c r="D295" t="str">
        <f>RiepilogoGen!E169</f>
        <v>DONAZIONI VINCOLATE AGLI INVESTIMENTI UTILIZZATE</v>
      </c>
      <c r="E295" s="145" t="str">
        <f>C295&amp;" "&amp;D295</f>
        <v>20040101 DONAZIONI VINCOLATE AGLI INVESTIMENTI UTILIZZATE</v>
      </c>
      <c r="F295" s="57">
        <f>-1*SUMIF(RiepilogoGen!$D$2:$D$1191,'Riep StPatrim'!C295,RiepilogoGen!$O$2:$O$1191)</f>
        <v>0</v>
      </c>
      <c r="G295" s="57">
        <f>-1*SUMIF(RiepilogoGen!$D$2:$D$1191,'Riep StPatrim'!C295,RiepilogoGen!$R$2:$R$1191)</f>
        <v>110994.40999999999</v>
      </c>
      <c r="H295" s="58">
        <f>-1*SUMIF(RiepilogoGen!$D$2:$D$1191,'Riep StPatrim'!C295,RiepilogoGen!$U$2:$U$1191)</f>
        <v>89914.8</v>
      </c>
      <c r="I295" s="58">
        <f>-1*SUMIF(RiepilogoGen!$D$2:$D$1191,'Riep StPatrim'!C295,RiepilogoGen!$X$2:$X$1191)</f>
        <v>76639.53</v>
      </c>
      <c r="J295" s="58">
        <f>-1*SUMIF(RiepilogoGen!$D$2:$D$1191,'Riep StPatrim'!C295,RiepilogoGen!$AA$2:$AA$1191)</f>
        <v>64195.520000000004</v>
      </c>
      <c r="K295" s="58">
        <f>-1*SUMIF(RiepilogoGen!$D$2:$D$1191,'Riep StPatrim'!C295,RiepilogoGen!$AD$2:$AD$1191)</f>
        <v>993264.29</v>
      </c>
    </row>
    <row r="296" spans="2:11">
      <c r="C296">
        <f>RiepilogoGen!D170</f>
        <v>20040102</v>
      </c>
      <c r="D296" t="str">
        <f>RiepilogoGen!E170</f>
        <v>DONAZIONI VINCOLATE AGLI INVESTIMENTI DA UTILIZZARE</v>
      </c>
      <c r="E296" s="145" t="str">
        <f>C296&amp;" "&amp;D296</f>
        <v>20040102 DONAZIONI VINCOLATE AGLI INVESTIMENTI DA UTILIZZARE</v>
      </c>
      <c r="F296" s="57">
        <f>-1*SUMIF(RiepilogoGen!$D$2:$D$1191,'Riep StPatrim'!C296,RiepilogoGen!$O$2:$O$1191)</f>
        <v>0</v>
      </c>
      <c r="G296" s="57">
        <f>-1*SUMIF(RiepilogoGen!$D$2:$D$1191,'Riep StPatrim'!C296,RiepilogoGen!$R$2:$R$1191)</f>
        <v>997835.14</v>
      </c>
      <c r="H296" s="58">
        <f>-1*SUMIF(RiepilogoGen!$D$2:$D$1191,'Riep StPatrim'!C296,RiepilogoGen!$U$2:$U$1191)</f>
        <v>993946.70000000007</v>
      </c>
      <c r="I296" s="58">
        <f>-1*SUMIF(RiepilogoGen!$D$2:$D$1191,'Riep StPatrim'!C296,RiepilogoGen!$X$2:$X$1191)</f>
        <v>988418.50999999989</v>
      </c>
      <c r="J296" s="58">
        <f>-1*SUMIF(RiepilogoGen!$D$2:$D$1191,'Riep StPatrim'!C296,RiepilogoGen!$AA$2:$AA$1191)</f>
        <v>1292837.49</v>
      </c>
      <c r="K296" s="58">
        <f>-1*SUMIF(RiepilogoGen!$D$2:$D$1191,'Riep StPatrim'!C296,RiepilogoGen!$AD$2:$AD$1191)</f>
        <v>348421.62</v>
      </c>
    </row>
    <row r="297" spans="2:11">
      <c r="C297">
        <f>RiepilogoGen!D171</f>
        <v>20040103</v>
      </c>
      <c r="D297" t="str">
        <f>RiepilogoGen!E171</f>
        <v>DONAZIONI VINCOLATE AGLI INVESTIMENTI DA DESTINARE</v>
      </c>
      <c r="E297" s="145" t="str">
        <f>C297&amp;" "&amp;D297</f>
        <v>20040103 DONAZIONI VINCOLATE AGLI INVESTIMENTI DA DESTINARE</v>
      </c>
      <c r="F297" s="57">
        <f>-1*SUMIF(RiepilogoGen!$D$2:$D$1191,'Riep StPatrim'!C297,RiepilogoGen!$O$2:$O$1191)</f>
        <v>0</v>
      </c>
      <c r="G297" s="57">
        <f>-1*SUMIF(RiepilogoGen!$D$2:$D$1191,'Riep StPatrim'!C297,RiepilogoGen!$R$2:$R$1191)</f>
        <v>7004.29</v>
      </c>
      <c r="H297" s="58">
        <f>-1*SUMIF(RiepilogoGen!$D$2:$D$1191,'Riep StPatrim'!C297,RiepilogoGen!$U$2:$U$1191)</f>
        <v>7004.29</v>
      </c>
      <c r="I297" s="58">
        <f>-1*SUMIF(RiepilogoGen!$D$2:$D$1191,'Riep StPatrim'!C297,RiepilogoGen!$X$2:$X$1191)</f>
        <v>7004.29</v>
      </c>
      <c r="J297" s="58">
        <f>-1*SUMIF(RiepilogoGen!$D$2:$D$1191,'Riep StPatrim'!C297,RiepilogoGen!$AA$2:$AA$1191)</f>
        <v>0</v>
      </c>
      <c r="K297" s="58">
        <f>-1*SUMIF(RiepilogoGen!$D$2:$D$1191,'Riep StPatrim'!C297,RiepilogoGen!$AD$2:$AD$1191)</f>
        <v>0</v>
      </c>
    </row>
    <row r="298" spans="2:11">
      <c r="B298">
        <v>2005</v>
      </c>
      <c r="E298" s="144" t="s">
        <v>299</v>
      </c>
      <c r="F298" s="38">
        <f t="shared" ref="F298:K298" si="86">+F299</f>
        <v>0</v>
      </c>
      <c r="G298" s="38">
        <f t="shared" si="86"/>
        <v>113322.41</v>
      </c>
      <c r="H298" s="38">
        <f t="shared" si="86"/>
        <v>109573.07</v>
      </c>
      <c r="I298" s="38">
        <f t="shared" si="86"/>
        <v>107444.36</v>
      </c>
      <c r="J298" s="38">
        <f t="shared" si="86"/>
        <v>125675.35</v>
      </c>
      <c r="K298" s="38">
        <f t="shared" si="86"/>
        <v>679062.12</v>
      </c>
    </row>
    <row r="299" spans="2:11">
      <c r="C299">
        <f>RiepilogoGen!D172</f>
        <v>20050101</v>
      </c>
      <c r="D299" t="str">
        <f>RiepilogoGen!E172</f>
        <v>DONAZIONI DI IMMOBILIZZAZIONI</v>
      </c>
      <c r="E299" s="145" t="str">
        <f>C299&amp;" "&amp;D299</f>
        <v>20050101 DONAZIONI DI IMMOBILIZZAZIONI</v>
      </c>
      <c r="F299" s="57">
        <f>-1*SUMIF(RiepilogoGen!$D$2:$D$1191,'Riep StPatrim'!C299,RiepilogoGen!$O$2:$O$1191)</f>
        <v>0</v>
      </c>
      <c r="G299" s="57">
        <f>-1*SUMIF(RiepilogoGen!$D$2:$D$1191,'Riep StPatrim'!C299,RiepilogoGen!$R$2:$R$1191)</f>
        <v>113322.41</v>
      </c>
      <c r="H299" s="58">
        <f>-1*SUMIF(RiepilogoGen!$D$2:$D$1191,'Riep StPatrim'!C299,RiepilogoGen!$U$2:$U$1191)</f>
        <v>109573.07</v>
      </c>
      <c r="I299" s="58">
        <f>-1*SUMIF(RiepilogoGen!$D$2:$D$1191,'Riep StPatrim'!C299,RiepilogoGen!$X$2:$X$1191)</f>
        <v>107444.36</v>
      </c>
      <c r="J299" s="58">
        <f>-1*SUMIF(RiepilogoGen!$D$2:$D$1191,'Riep StPatrim'!C299,RiepilogoGen!$AA$2:$AA$1191)</f>
        <v>125675.35</v>
      </c>
      <c r="K299" s="58">
        <f>-1*SUMIF(RiepilogoGen!$D$2:$D$1191,'Riep StPatrim'!C299,RiepilogoGen!$AD$2:$AD$1191)</f>
        <v>679062.12</v>
      </c>
    </row>
    <row r="300" spans="2:11">
      <c r="B300">
        <v>2006</v>
      </c>
      <c r="E300" s="144" t="s">
        <v>300</v>
      </c>
      <c r="F300" s="38">
        <f t="shared" ref="F300:K300" si="87">+F301</f>
        <v>0</v>
      </c>
      <c r="G300" s="38">
        <f t="shared" si="87"/>
        <v>0</v>
      </c>
      <c r="H300" s="38">
        <f t="shared" si="87"/>
        <v>0</v>
      </c>
      <c r="I300" s="38">
        <f t="shared" si="87"/>
        <v>0</v>
      </c>
      <c r="J300" s="38">
        <f t="shared" si="87"/>
        <v>0</v>
      </c>
      <c r="K300" s="38">
        <f t="shared" si="87"/>
        <v>0</v>
      </c>
    </row>
    <row r="301" spans="2:11">
      <c r="C301">
        <f>RiepilogoGen!D173</f>
        <v>20060101</v>
      </c>
      <c r="D301" t="str">
        <f>RiepilogoGen!E173</f>
        <v>RISERVE STATUTARIE</v>
      </c>
      <c r="E301" s="145" t="str">
        <f>C301&amp;" "&amp;D301</f>
        <v>20060101 RISERVE STATUTARIE</v>
      </c>
      <c r="F301" s="57">
        <f>-1*SUMIF(RiepilogoGen!$D$2:$D$1191,'Riep StPatrim'!C301,RiepilogoGen!$O$2:$O$1191)</f>
        <v>0</v>
      </c>
      <c r="G301" s="57">
        <f>-1*SUMIF(RiepilogoGen!$D$2:$D$1191,'Riep StPatrim'!C301,RiepilogoGen!$R$2:$R$1191)</f>
        <v>0</v>
      </c>
      <c r="H301" s="58">
        <f>-1*SUMIF(RiepilogoGen!$D$2:$D$1191,'Riep StPatrim'!C301,RiepilogoGen!$U$2:$U$1191)</f>
        <v>0</v>
      </c>
      <c r="I301" s="58">
        <f>-1*SUMIF(RiepilogoGen!$D$2:$D$1191,'Riep StPatrim'!C301,RiepilogoGen!$X$2:$X$1191)</f>
        <v>0</v>
      </c>
      <c r="J301" s="58">
        <f>-1*SUMIF(RiepilogoGen!$D$2:$D$1191,'Riep StPatrim'!C301,RiepilogoGen!$AA$2:$AA$1191)</f>
        <v>0</v>
      </c>
      <c r="K301" s="58">
        <f>-1*SUMIF(RiepilogoGen!$D$2:$D$1191,'Riep StPatrim'!C301,RiepilogoGen!$AD$2:$AD$1191)</f>
        <v>0</v>
      </c>
    </row>
    <row r="302" spans="2:11">
      <c r="B302">
        <v>2007</v>
      </c>
      <c r="E302" s="144" t="s">
        <v>301</v>
      </c>
      <c r="F302" s="38">
        <f t="shared" ref="F302:K302" si="88">SUM(F303:F323)</f>
        <v>0</v>
      </c>
      <c r="G302" s="38">
        <f t="shared" si="88"/>
        <v>-751418.20000000007</v>
      </c>
      <c r="H302" s="38">
        <f t="shared" si="88"/>
        <v>-2082403.68</v>
      </c>
      <c r="I302" s="38">
        <f t="shared" si="88"/>
        <v>-1616595.93</v>
      </c>
      <c r="J302" s="38">
        <f t="shared" si="88"/>
        <v>-1455690.99</v>
      </c>
      <c r="K302" s="38">
        <f t="shared" si="88"/>
        <v>-1405690.99</v>
      </c>
    </row>
    <row r="303" spans="2:11">
      <c r="C303">
        <f>RiepilogoGen!D174</f>
        <v>20070101</v>
      </c>
      <c r="D303" t="str">
        <f>RiepilogoGen!E174</f>
        <v>UTILI PORTATI A NUOVO</v>
      </c>
      <c r="E303" s="145" t="str">
        <f>C303&amp;" "&amp;D303</f>
        <v>20070101 UTILI PORTATI A NUOVO</v>
      </c>
      <c r="F303" s="57">
        <f>-1*SUMIF(RiepilogoGen!$D$2:$D$1191,'Riep StPatrim'!C303,RiepilogoGen!$O$2:$O$1191)</f>
        <v>0</v>
      </c>
      <c r="G303" s="57">
        <f>-1*SUMIF(RiepilogoGen!$D$2:$D$1191,'Riep StPatrim'!C303,RiepilogoGen!$R$2:$R$1191)</f>
        <v>0</v>
      </c>
      <c r="H303" s="58">
        <f>-1*SUMIF(RiepilogoGen!$D$2:$D$1191,'Riep StPatrim'!C303,RiepilogoGen!$U$2:$U$1191)</f>
        <v>56510.670000000013</v>
      </c>
      <c r="I303" s="58">
        <f>-1*SUMIF(RiepilogoGen!$D$2:$D$1191,'Riep StPatrim'!C303,RiepilogoGen!$X$2:$X$1191)</f>
        <v>0</v>
      </c>
      <c r="J303" s="58">
        <f>-1*SUMIF(RiepilogoGen!$D$2:$D$1191,'Riep StPatrim'!C303,RiepilogoGen!$AA$2:$AA$1191)</f>
        <v>0</v>
      </c>
      <c r="K303" s="58">
        <f>-1*SUMIF(RiepilogoGen!$D$2:$D$1191,'Riep StPatrim'!C303,RiepilogoGen!$AD$2:$AD$1191)</f>
        <v>0</v>
      </c>
    </row>
    <row r="304" spans="2:11">
      <c r="C304">
        <f>RiepilogoGen!D175</f>
        <v>20070108</v>
      </c>
      <c r="D304" t="str">
        <f>RiepilogoGen!E175</f>
        <v>UTILI PORTATI A NUOVO 2008</v>
      </c>
      <c r="E304" s="145" t="str">
        <f t="shared" ref="E304:E312" si="89">C304&amp;" "&amp;D304</f>
        <v>20070108 UTILI PORTATI A NUOVO 2008</v>
      </c>
      <c r="F304" s="57">
        <f>-1*SUMIF(RiepilogoGen!$D$2:$D$1191,'Riep StPatrim'!C304,RiepilogoGen!$O$2:$O$1191)</f>
        <v>0</v>
      </c>
      <c r="G304" s="57">
        <f>-1*SUMIF(RiepilogoGen!$D$2:$D$1191,'Riep StPatrim'!C304,RiepilogoGen!$R$2:$R$1191)</f>
        <v>0</v>
      </c>
      <c r="H304" s="58">
        <f>-1*SUMIF(RiepilogoGen!$D$2:$D$1191,'Riep StPatrim'!C304,RiepilogoGen!$U$2:$U$1191)</f>
        <v>0</v>
      </c>
      <c r="I304" s="58">
        <f>-1*SUMIF(RiepilogoGen!$D$2:$D$1191,'Riep StPatrim'!C304,RiepilogoGen!$X$2:$X$1191)</f>
        <v>0</v>
      </c>
      <c r="J304" s="58">
        <f>-1*SUMIF(RiepilogoGen!$D$2:$D$1191,'Riep StPatrim'!C304,RiepilogoGen!$AA$2:$AA$1191)</f>
        <v>0</v>
      </c>
      <c r="K304" s="58">
        <f>-1*SUMIF(RiepilogoGen!$D$2:$D$1191,'Riep StPatrim'!C304,RiepilogoGen!$AD$2:$AD$1191)</f>
        <v>0</v>
      </c>
    </row>
    <row r="305" spans="3:11">
      <c r="C305">
        <f>RiepilogoGen!D176</f>
        <v>20070109</v>
      </c>
      <c r="D305" t="str">
        <f>RiepilogoGen!E176</f>
        <v>UTILI PORTATI A NUOVO 2009</v>
      </c>
      <c r="E305" s="145" t="str">
        <f t="shared" si="89"/>
        <v>20070109 UTILI PORTATI A NUOVO 2009</v>
      </c>
      <c r="F305" s="57">
        <f>-1*SUMIF(RiepilogoGen!$D$2:$D$1191,'Riep StPatrim'!C305,RiepilogoGen!$O$2:$O$1191)</f>
        <v>0</v>
      </c>
      <c r="G305" s="57">
        <f>-1*SUMIF(RiepilogoGen!$D$2:$D$1191,'Riep StPatrim'!C305,RiepilogoGen!$R$2:$R$1191)</f>
        <v>0</v>
      </c>
      <c r="H305" s="58">
        <f>-1*SUMIF(RiepilogoGen!$D$2:$D$1191,'Riep StPatrim'!C305,RiepilogoGen!$U$2:$U$1191)</f>
        <v>0</v>
      </c>
      <c r="I305" s="58">
        <f>-1*SUMIF(RiepilogoGen!$D$2:$D$1191,'Riep StPatrim'!C305,RiepilogoGen!$X$2:$X$1191)</f>
        <v>0</v>
      </c>
      <c r="J305" s="58">
        <f>-1*SUMIF(RiepilogoGen!$D$2:$D$1191,'Riep StPatrim'!C305,RiepilogoGen!$AA$2:$AA$1191)</f>
        <v>0</v>
      </c>
      <c r="K305" s="58">
        <f>-1*SUMIF(RiepilogoGen!$D$2:$D$1191,'Riep StPatrim'!C305,RiepilogoGen!$AD$2:$AD$1191)</f>
        <v>0</v>
      </c>
    </row>
    <row r="306" spans="3:11">
      <c r="C306">
        <f>RiepilogoGen!D177</f>
        <v>20070110</v>
      </c>
      <c r="D306" t="str">
        <f>RiepilogoGen!E177</f>
        <v>UTILI PORTATI A NUOVO 2010</v>
      </c>
      <c r="E306" s="145" t="str">
        <f t="shared" si="89"/>
        <v>20070110 UTILI PORTATI A NUOVO 2010</v>
      </c>
      <c r="F306" s="57">
        <f>-1*SUMIF(RiepilogoGen!$D$2:$D$1191,'Riep StPatrim'!C306,RiepilogoGen!$O$2:$O$1191)</f>
        <v>0</v>
      </c>
      <c r="G306" s="57">
        <f>-1*SUMIF(RiepilogoGen!$D$2:$D$1191,'Riep StPatrim'!C306,RiepilogoGen!$R$2:$R$1191)</f>
        <v>0</v>
      </c>
      <c r="H306" s="58">
        <f>-1*SUMIF(RiepilogoGen!$D$2:$D$1191,'Riep StPatrim'!C306,RiepilogoGen!$U$2:$U$1191)</f>
        <v>0</v>
      </c>
      <c r="I306" s="58">
        <f>-1*SUMIF(RiepilogoGen!$D$2:$D$1191,'Riep StPatrim'!C306,RiepilogoGen!$X$2:$X$1191)</f>
        <v>0</v>
      </c>
      <c r="J306" s="58">
        <f>-1*SUMIF(RiepilogoGen!$D$2:$D$1191,'Riep StPatrim'!C306,RiepilogoGen!$AA$2:$AA$1191)</f>
        <v>0</v>
      </c>
      <c r="K306" s="58">
        <f>-1*SUMIF(RiepilogoGen!$D$2:$D$1191,'Riep StPatrim'!C306,RiepilogoGen!$AD$2:$AD$1191)</f>
        <v>0</v>
      </c>
    </row>
    <row r="307" spans="3:11">
      <c r="C307">
        <f>RiepilogoGen!D178</f>
        <v>20070111</v>
      </c>
      <c r="D307" t="str">
        <f>RiepilogoGen!E178</f>
        <v>UTILI PORTATI A NUOVO 2011</v>
      </c>
      <c r="E307" s="145" t="str">
        <f t="shared" si="89"/>
        <v>20070111 UTILI PORTATI A NUOVO 2011</v>
      </c>
      <c r="F307" s="57">
        <f>-1*SUMIF(RiepilogoGen!$D$2:$D$1191,'Riep StPatrim'!C307,RiepilogoGen!$O$2:$O$1191)</f>
        <v>0</v>
      </c>
      <c r="G307" s="57">
        <f>-1*SUMIF(RiepilogoGen!$D$2:$D$1191,'Riep StPatrim'!C307,RiepilogoGen!$R$2:$R$1191)</f>
        <v>0</v>
      </c>
      <c r="H307" s="58">
        <f>-1*SUMIF(RiepilogoGen!$D$2:$D$1191,'Riep StPatrim'!C307,RiepilogoGen!$U$2:$U$1191)</f>
        <v>0</v>
      </c>
      <c r="I307" s="58">
        <f>-1*SUMIF(RiepilogoGen!$D$2:$D$1191,'Riep StPatrim'!C307,RiepilogoGen!$X$2:$X$1191)</f>
        <v>0</v>
      </c>
      <c r="J307" s="58">
        <f>-1*SUMIF(RiepilogoGen!$D$2:$D$1191,'Riep StPatrim'!C307,RiepilogoGen!$AA$2:$AA$1191)</f>
        <v>0</v>
      </c>
      <c r="K307" s="58">
        <f>-1*SUMIF(RiepilogoGen!$D$2:$D$1191,'Riep StPatrim'!C307,RiepilogoGen!$AD$2:$AD$1191)</f>
        <v>0</v>
      </c>
    </row>
    <row r="308" spans="3:11">
      <c r="C308">
        <f>RiepilogoGen!D179</f>
        <v>20070112</v>
      </c>
      <c r="D308" t="str">
        <f>RiepilogoGen!E179</f>
        <v>UTILI PORTATI A NUOVO 2012</v>
      </c>
      <c r="E308" s="145" t="str">
        <f t="shared" si="89"/>
        <v>20070112 UTILI PORTATI A NUOVO 2012</v>
      </c>
      <c r="F308" s="57">
        <f>-1*SUMIF(RiepilogoGen!$D$2:$D$1191,'Riep StPatrim'!C308,RiepilogoGen!$O$2:$O$1191)</f>
        <v>0</v>
      </c>
      <c r="G308" s="57">
        <f>-1*SUMIF(RiepilogoGen!$D$2:$D$1191,'Riep StPatrim'!C308,RiepilogoGen!$R$2:$R$1191)</f>
        <v>0</v>
      </c>
      <c r="H308" s="58">
        <f>-1*SUMIF(RiepilogoGen!$D$2:$D$1191,'Riep StPatrim'!C308,RiepilogoGen!$U$2:$U$1191)</f>
        <v>0</v>
      </c>
      <c r="I308" s="58">
        <f>-1*SUMIF(RiepilogoGen!$D$2:$D$1191,'Riep StPatrim'!C308,RiepilogoGen!$X$2:$X$1191)</f>
        <v>0</v>
      </c>
      <c r="J308" s="58">
        <f>-1*SUMIF(RiepilogoGen!$D$2:$D$1191,'Riep StPatrim'!C308,RiepilogoGen!$AA$2:$AA$1191)</f>
        <v>0</v>
      </c>
      <c r="K308" s="58">
        <f>-1*SUMIF(RiepilogoGen!$D$2:$D$1191,'Riep StPatrim'!C308,RiepilogoGen!$AD$2:$AD$1191)</f>
        <v>0</v>
      </c>
    </row>
    <row r="309" spans="3:11">
      <c r="C309">
        <f>RiepilogoGen!D180</f>
        <v>20070113</v>
      </c>
      <c r="D309" t="str">
        <f>RiepilogoGen!E180</f>
        <v>UTILI PORTATI A NUOVO 2013</v>
      </c>
      <c r="E309" s="145" t="str">
        <f t="shared" si="89"/>
        <v>20070113 UTILI PORTATI A NUOVO 2013</v>
      </c>
      <c r="F309" s="57">
        <f>-1*SUMIF(RiepilogoGen!$D$2:$D$1191,'Riep StPatrim'!C309,RiepilogoGen!$O$2:$O$1191)</f>
        <v>0</v>
      </c>
      <c r="G309" s="57">
        <f>-1*SUMIF(RiepilogoGen!$D$2:$D$1191,'Riep StPatrim'!C309,RiepilogoGen!$R$2:$R$1191)</f>
        <v>9963.36</v>
      </c>
      <c r="H309" s="58">
        <f>-1*SUMIF(RiepilogoGen!$D$2:$D$1191,'Riep StPatrim'!C309,RiepilogoGen!$U$2:$U$1191)</f>
        <v>9963.36</v>
      </c>
      <c r="I309" s="58">
        <f>-1*SUMIF(RiepilogoGen!$D$2:$D$1191,'Riep StPatrim'!C309,RiepilogoGen!$X$2:$X$1191)</f>
        <v>0</v>
      </c>
      <c r="J309" s="58">
        <f>-1*SUMIF(RiepilogoGen!$D$2:$D$1191,'Riep StPatrim'!C309,RiepilogoGen!$AA$2:$AA$1191)</f>
        <v>0</v>
      </c>
      <c r="K309" s="58">
        <f>-1*SUMIF(RiepilogoGen!$D$2:$D$1191,'Riep StPatrim'!C309,RiepilogoGen!$AD$2:$AD$1191)</f>
        <v>0</v>
      </c>
    </row>
    <row r="310" spans="3:11">
      <c r="C310">
        <f>RiepilogoGen!D181</f>
        <v>20070114</v>
      </c>
      <c r="D310" t="str">
        <f>RiepilogoGen!E181</f>
        <v>UTILI PORTATI A NUOVO 2014</v>
      </c>
      <c r="E310" s="145" t="str">
        <f t="shared" si="89"/>
        <v>20070114 UTILI PORTATI A NUOVO 2014</v>
      </c>
      <c r="F310" s="57">
        <f>-1*SUMIF(RiepilogoGen!$D$2:$D$1191,'Riep StPatrim'!C310,RiepilogoGen!$O$2:$O$1191)</f>
        <v>0</v>
      </c>
      <c r="G310" s="57">
        <f>-1*SUMIF(RiepilogoGen!$D$2:$D$1191,'Riep StPatrim'!C310,RiepilogoGen!$R$2:$R$1191)</f>
        <v>0</v>
      </c>
      <c r="H310" s="58">
        <f>-1*SUMIF(RiepilogoGen!$D$2:$D$1191,'Riep StPatrim'!C310,RiepilogoGen!$U$2:$U$1191)</f>
        <v>0</v>
      </c>
      <c r="I310" s="58">
        <f>-1*SUMIF(RiepilogoGen!$D$2:$D$1191,'Riep StPatrim'!C310,RiepilogoGen!$X$2:$X$1191)</f>
        <v>0</v>
      </c>
      <c r="J310" s="58">
        <f>-1*SUMIF(RiepilogoGen!$D$2:$D$1191,'Riep StPatrim'!C310,RiepilogoGen!$AA$2:$AA$1191)</f>
        <v>0</v>
      </c>
      <c r="K310" s="58">
        <f>-1*SUMIF(RiepilogoGen!$D$2:$D$1191,'Riep StPatrim'!C310,RiepilogoGen!$AD$2:$AD$1191)</f>
        <v>0</v>
      </c>
    </row>
    <row r="311" spans="3:11">
      <c r="C311">
        <f>RiepilogoGen!D182</f>
        <v>20070115</v>
      </c>
      <c r="D311" t="str">
        <f>RiepilogoGen!E182</f>
        <v>UTILI PORTATI A NUOVO 2015</v>
      </c>
      <c r="E311" s="145" t="str">
        <f t="shared" si="89"/>
        <v>20070115 UTILI PORTATI A NUOVO 2015</v>
      </c>
      <c r="F311" s="57">
        <f>-1*SUMIF(RiepilogoGen!$D$2:$D$1191,'Riep StPatrim'!C311,RiepilogoGen!$O$2:$O$1191)</f>
        <v>0</v>
      </c>
      <c r="G311" s="57">
        <f>-1*SUMIF(RiepilogoGen!$D$2:$D$1191,'Riep StPatrim'!C311,RiepilogoGen!$R$2:$R$1191)</f>
        <v>0</v>
      </c>
      <c r="H311" s="58">
        <f>-1*SUMIF(RiepilogoGen!$D$2:$D$1191,'Riep StPatrim'!C311,RiepilogoGen!$U$2:$U$1191)</f>
        <v>0</v>
      </c>
      <c r="I311" s="58">
        <f>-1*SUMIF(RiepilogoGen!$D$2:$D$1191,'Riep StPatrim'!C311,RiepilogoGen!$X$2:$X$1191)</f>
        <v>0</v>
      </c>
      <c r="J311" s="58">
        <f>-1*SUMIF(RiepilogoGen!$D$2:$D$1191,'Riep StPatrim'!C311,RiepilogoGen!$AA$2:$AA$1191)</f>
        <v>0</v>
      </c>
      <c r="K311" s="58">
        <f>-1*SUMIF(RiepilogoGen!$D$2:$D$1191,'Riep StPatrim'!C311,RiepilogoGen!$AD$2:$AD$1191)</f>
        <v>0</v>
      </c>
    </row>
    <row r="312" spans="3:11">
      <c r="C312">
        <f>RiepilogoGen!D183</f>
        <v>20070116</v>
      </c>
      <c r="D312" t="str">
        <f>RiepilogoGen!E183</f>
        <v>UTILI PORTATI A NUOVO 2016</v>
      </c>
      <c r="E312" s="145" t="str">
        <f t="shared" si="89"/>
        <v>20070116 UTILI PORTATI A NUOVO 2016</v>
      </c>
      <c r="F312" s="57">
        <f>-1*SUMIF(RiepilogoGen!$D$2:$D$1191,'Riep StPatrim'!C312,RiepilogoGen!$O$2:$O$1191)</f>
        <v>0</v>
      </c>
      <c r="G312" s="57">
        <f>-1*SUMIF(RiepilogoGen!$D$2:$D$1191,'Riep StPatrim'!C312,RiepilogoGen!$R$2:$R$1191)</f>
        <v>0</v>
      </c>
      <c r="H312" s="58">
        <f>-1*SUMIF(RiepilogoGen!$D$2:$D$1191,'Riep StPatrim'!C312,RiepilogoGen!$U$2:$U$1191)</f>
        <v>0</v>
      </c>
      <c r="I312" s="58">
        <f>-1*SUMIF(RiepilogoGen!$D$2:$D$1191,'Riep StPatrim'!C312,RiepilogoGen!$X$2:$X$1191)</f>
        <v>0</v>
      </c>
      <c r="J312" s="58">
        <f>-1*SUMIF(RiepilogoGen!$D$2:$D$1191,'Riep StPatrim'!C312,RiepilogoGen!$AA$2:$AA$1191)</f>
        <v>0</v>
      </c>
      <c r="K312" s="58">
        <f>-1*SUMIF(RiepilogoGen!$D$2:$D$1191,'Riep StPatrim'!C312,RiepilogoGen!$AD$2:$AD$1191)</f>
        <v>0</v>
      </c>
    </row>
    <row r="313" spans="3:11">
      <c r="C313">
        <f>RiepilogoGen!D184</f>
        <v>20070102</v>
      </c>
      <c r="D313" t="str">
        <f>RiepilogoGen!E184</f>
        <v>PERDITE PORTATE A NUOVO</v>
      </c>
      <c r="E313" s="145" t="str">
        <f>C313&amp;" "&amp;D313</f>
        <v>20070102 PERDITE PORTATE A NUOVO</v>
      </c>
      <c r="F313" s="57">
        <f>-1*SUMIF(RiepilogoGen!$D$2:$D$1191,'Riep StPatrim'!C313,RiepilogoGen!$O$2:$O$1191)</f>
        <v>0</v>
      </c>
      <c r="G313" s="57">
        <f>-1*SUMIF(RiepilogoGen!$D$2:$D$1191,'Riep StPatrim'!C313,RiepilogoGen!$R$2:$R$1191)</f>
        <v>0</v>
      </c>
      <c r="H313" s="58">
        <f>-1*SUMIF(RiepilogoGen!$D$2:$D$1191,'Riep StPatrim'!C313,RiepilogoGen!$U$2:$U$1191)</f>
        <v>-1387496.15</v>
      </c>
      <c r="I313" s="58">
        <f>-1*SUMIF(RiepilogoGen!$D$2:$D$1191,'Riep StPatrim'!C313,RiepilogoGen!$X$2:$X$1191)</f>
        <v>-855214.36999999988</v>
      </c>
      <c r="J313" s="58">
        <f>-1*SUMIF(RiepilogoGen!$D$2:$D$1191,'Riep StPatrim'!C313,RiepilogoGen!$AA$2:$AA$1191)</f>
        <v>-694309.42999999993</v>
      </c>
      <c r="K313" s="58">
        <f>-1*SUMIF(RiepilogoGen!$D$2:$D$1191,'Riep StPatrim'!C313,RiepilogoGen!$AD$2:$AD$1191)</f>
        <v>-1405690.99</v>
      </c>
    </row>
    <row r="314" spans="3:11">
      <c r="C314">
        <f>RiepilogoGen!D185</f>
        <v>20070103</v>
      </c>
      <c r="D314" t="str">
        <f>RiepilogoGen!E185</f>
        <v>PERDITE PORTATE A NUOVO 2013</v>
      </c>
      <c r="E314" s="145" t="str">
        <f>C314&amp;" "&amp;D314</f>
        <v>20070103 PERDITE PORTATE A NUOVO 2013</v>
      </c>
      <c r="F314" s="57">
        <f>-1*SUMIF(RiepilogoGen!$D$2:$D$1191,'Riep StPatrim'!C314,RiepilogoGen!$O$2:$O$1191)</f>
        <v>0</v>
      </c>
      <c r="G314" s="57">
        <f>-1*SUMIF(RiepilogoGen!$D$2:$D$1191,'Riep StPatrim'!C314,RiepilogoGen!$R$2:$R$1191)</f>
        <v>-761381.56</v>
      </c>
      <c r="H314" s="58">
        <f>-1*SUMIF(RiepilogoGen!$D$2:$D$1191,'Riep StPatrim'!C314,RiepilogoGen!$U$2:$U$1191)</f>
        <v>-761381.56</v>
      </c>
      <c r="I314" s="58">
        <f>-1*SUMIF(RiepilogoGen!$D$2:$D$1191,'Riep StPatrim'!C314,RiepilogoGen!$X$2:$X$1191)</f>
        <v>-761381.56</v>
      </c>
      <c r="J314" s="58">
        <f>-1*SUMIF(RiepilogoGen!$D$2:$D$1191,'Riep StPatrim'!C314,RiepilogoGen!$AA$2:$AA$1191)</f>
        <v>-761381.56</v>
      </c>
      <c r="K314" s="58">
        <f>-1*SUMIF(RiepilogoGen!$D$2:$D$1191,'Riep StPatrim'!C314,RiepilogoGen!$AD$2:$AD$1191)</f>
        <v>0</v>
      </c>
    </row>
    <row r="315" spans="3:11">
      <c r="C315">
        <f>RiepilogoGen!D186</f>
        <v>20070208</v>
      </c>
      <c r="D315" t="str">
        <f>RiepilogoGen!E186</f>
        <v>PERDITE PORTATE A NUOVO 2008</v>
      </c>
      <c r="E315" s="145" t="str">
        <f t="shared" ref="E315:E323" si="90">C315&amp;" "&amp;D315</f>
        <v>20070208 PERDITE PORTATE A NUOVO 2008</v>
      </c>
      <c r="F315" s="57">
        <f>-1*SUMIF(RiepilogoGen!$D$2:$D$1191,'Riep StPatrim'!C315,RiepilogoGen!$O$2:$O$1191)</f>
        <v>0</v>
      </c>
      <c r="G315" s="57">
        <f>-1*SUMIF(RiepilogoGen!$D$2:$D$1191,'Riep StPatrim'!C315,RiepilogoGen!$R$2:$R$1191)</f>
        <v>0</v>
      </c>
      <c r="H315" s="58">
        <f>-1*SUMIF(RiepilogoGen!$D$2:$D$1191,'Riep StPatrim'!C315,RiepilogoGen!$U$2:$U$1191)</f>
        <v>0</v>
      </c>
      <c r="I315" s="58">
        <f>-1*SUMIF(RiepilogoGen!$D$2:$D$1191,'Riep StPatrim'!C315,RiepilogoGen!$X$2:$X$1191)</f>
        <v>0</v>
      </c>
      <c r="J315" s="58">
        <f>-1*SUMIF(RiepilogoGen!$D$2:$D$1191,'Riep StPatrim'!C315,RiepilogoGen!$AA$2:$AA$1191)</f>
        <v>0</v>
      </c>
      <c r="K315" s="58">
        <f>-1*SUMIF(RiepilogoGen!$D$2:$D$1191,'Riep StPatrim'!C315,RiepilogoGen!$AD$2:$AD$1191)</f>
        <v>0</v>
      </c>
    </row>
    <row r="316" spans="3:11">
      <c r="C316">
        <f>RiepilogoGen!D187</f>
        <v>20070209</v>
      </c>
      <c r="D316" t="str">
        <f>RiepilogoGen!E187</f>
        <v>PERDITE PORTATE A NUOVO 2009</v>
      </c>
      <c r="E316" s="145" t="str">
        <f t="shared" si="90"/>
        <v>20070209 PERDITE PORTATE A NUOVO 2009</v>
      </c>
      <c r="F316" s="57">
        <f>-1*SUMIF(RiepilogoGen!$D$2:$D$1191,'Riep StPatrim'!C316,RiepilogoGen!$O$2:$O$1191)</f>
        <v>0</v>
      </c>
      <c r="G316" s="57">
        <f>-1*SUMIF(RiepilogoGen!$D$2:$D$1191,'Riep StPatrim'!C316,RiepilogoGen!$R$2:$R$1191)</f>
        <v>0</v>
      </c>
      <c r="H316" s="58">
        <f>-1*SUMIF(RiepilogoGen!$D$2:$D$1191,'Riep StPatrim'!C316,RiepilogoGen!$U$2:$U$1191)</f>
        <v>0</v>
      </c>
      <c r="I316" s="58">
        <f>-1*SUMIF(RiepilogoGen!$D$2:$D$1191,'Riep StPatrim'!C316,RiepilogoGen!$X$2:$X$1191)</f>
        <v>0</v>
      </c>
      <c r="J316" s="58">
        <f>-1*SUMIF(RiepilogoGen!$D$2:$D$1191,'Riep StPatrim'!C316,RiepilogoGen!$AA$2:$AA$1191)</f>
        <v>0</v>
      </c>
      <c r="K316" s="58">
        <f>-1*SUMIF(RiepilogoGen!$D$2:$D$1191,'Riep StPatrim'!C316,RiepilogoGen!$AD$2:$AD$1191)</f>
        <v>0</v>
      </c>
    </row>
    <row r="317" spans="3:11">
      <c r="C317">
        <f>RiepilogoGen!D188</f>
        <v>20070210</v>
      </c>
      <c r="D317" t="str">
        <f>RiepilogoGen!E188</f>
        <v>PERDITE PORTATE A NUOVO 2010</v>
      </c>
      <c r="E317" s="145" t="str">
        <f t="shared" si="90"/>
        <v>20070210 PERDITE PORTATE A NUOVO 2010</v>
      </c>
      <c r="F317" s="57">
        <f>-1*SUMIF(RiepilogoGen!$D$2:$D$1191,'Riep StPatrim'!C317,RiepilogoGen!$O$2:$O$1191)</f>
        <v>0</v>
      </c>
      <c r="G317" s="57">
        <f>-1*SUMIF(RiepilogoGen!$D$2:$D$1191,'Riep StPatrim'!C317,RiepilogoGen!$R$2:$R$1191)</f>
        <v>0</v>
      </c>
      <c r="H317" s="58">
        <f>-1*SUMIF(RiepilogoGen!$D$2:$D$1191,'Riep StPatrim'!C317,RiepilogoGen!$U$2:$U$1191)</f>
        <v>0</v>
      </c>
      <c r="I317" s="58">
        <f>-1*SUMIF(RiepilogoGen!$D$2:$D$1191,'Riep StPatrim'!C317,RiepilogoGen!$X$2:$X$1191)</f>
        <v>0</v>
      </c>
      <c r="J317" s="58">
        <f>-1*SUMIF(RiepilogoGen!$D$2:$D$1191,'Riep StPatrim'!C317,RiepilogoGen!$AA$2:$AA$1191)</f>
        <v>0</v>
      </c>
      <c r="K317" s="58">
        <f>-1*SUMIF(RiepilogoGen!$D$2:$D$1191,'Riep StPatrim'!C317,RiepilogoGen!$AD$2:$AD$1191)</f>
        <v>0</v>
      </c>
    </row>
    <row r="318" spans="3:11">
      <c r="C318">
        <f>RiepilogoGen!D189</f>
        <v>20070211</v>
      </c>
      <c r="D318" t="str">
        <f>RiepilogoGen!E189</f>
        <v>PERDITE PORTATE A NUOVO 2011</v>
      </c>
      <c r="E318" s="145" t="str">
        <f t="shared" si="90"/>
        <v>20070211 PERDITE PORTATE A NUOVO 2011</v>
      </c>
      <c r="F318" s="57">
        <f>-1*SUMIF(RiepilogoGen!$D$2:$D$1191,'Riep StPatrim'!C318,RiepilogoGen!$O$2:$O$1191)</f>
        <v>0</v>
      </c>
      <c r="G318" s="57">
        <f>-1*SUMIF(RiepilogoGen!$D$2:$D$1191,'Riep StPatrim'!C318,RiepilogoGen!$R$2:$R$1191)</f>
        <v>0</v>
      </c>
      <c r="H318" s="58">
        <f>-1*SUMIF(RiepilogoGen!$D$2:$D$1191,'Riep StPatrim'!C318,RiepilogoGen!$U$2:$U$1191)</f>
        <v>0</v>
      </c>
      <c r="I318" s="58">
        <f>-1*SUMIF(RiepilogoGen!$D$2:$D$1191,'Riep StPatrim'!C318,RiepilogoGen!$X$2:$X$1191)</f>
        <v>0</v>
      </c>
      <c r="J318" s="58">
        <f>-1*SUMIF(RiepilogoGen!$D$2:$D$1191,'Riep StPatrim'!C318,RiepilogoGen!$AA$2:$AA$1191)</f>
        <v>0</v>
      </c>
      <c r="K318" s="58">
        <f>-1*SUMIF(RiepilogoGen!$D$2:$D$1191,'Riep StPatrim'!C318,RiepilogoGen!$AD$2:$AD$1191)</f>
        <v>0</v>
      </c>
    </row>
    <row r="319" spans="3:11">
      <c r="C319">
        <f>RiepilogoGen!D190</f>
        <v>20070212</v>
      </c>
      <c r="D319" t="str">
        <f>RiepilogoGen!E190</f>
        <v>PERDITE PORTATE A NUOVO 2012</v>
      </c>
      <c r="E319" s="145" t="str">
        <f t="shared" si="90"/>
        <v>20070212 PERDITE PORTATE A NUOVO 2012</v>
      </c>
      <c r="F319" s="57">
        <f>-1*SUMIF(RiepilogoGen!$D$2:$D$1191,'Riep StPatrim'!C319,RiepilogoGen!$O$2:$O$1191)</f>
        <v>0</v>
      </c>
      <c r="G319" s="57">
        <f>-1*SUMIF(RiepilogoGen!$D$2:$D$1191,'Riep StPatrim'!C319,RiepilogoGen!$R$2:$R$1191)</f>
        <v>0</v>
      </c>
      <c r="H319" s="58">
        <f>-1*SUMIF(RiepilogoGen!$D$2:$D$1191,'Riep StPatrim'!C319,RiepilogoGen!$U$2:$U$1191)</f>
        <v>0</v>
      </c>
      <c r="I319" s="58">
        <f>-1*SUMIF(RiepilogoGen!$D$2:$D$1191,'Riep StPatrim'!C319,RiepilogoGen!$X$2:$X$1191)</f>
        <v>0</v>
      </c>
      <c r="J319" s="58">
        <f>-1*SUMIF(RiepilogoGen!$D$2:$D$1191,'Riep StPatrim'!C319,RiepilogoGen!$AA$2:$AA$1191)</f>
        <v>0</v>
      </c>
      <c r="K319" s="58">
        <f>-1*SUMIF(RiepilogoGen!$D$2:$D$1191,'Riep StPatrim'!C319,RiepilogoGen!$AD$2:$AD$1191)</f>
        <v>0</v>
      </c>
    </row>
    <row r="320" spans="3:11">
      <c r="C320">
        <f>RiepilogoGen!D191</f>
        <v>20070213</v>
      </c>
      <c r="D320" t="str">
        <f>RiepilogoGen!E191</f>
        <v>PERDITE PORTATE A NUOVO 2013</v>
      </c>
      <c r="E320" s="145" t="str">
        <f t="shared" si="90"/>
        <v>20070213 PERDITE PORTATE A NUOVO 2013</v>
      </c>
      <c r="F320" s="57">
        <f>-1*SUMIF(RiepilogoGen!$D$2:$D$1191,'Riep StPatrim'!C320,RiepilogoGen!$O$2:$O$1191)</f>
        <v>0</v>
      </c>
      <c r="G320" s="57">
        <f>-1*SUMIF(RiepilogoGen!$D$2:$D$1191,'Riep StPatrim'!C320,RiepilogoGen!$R$2:$R$1191)</f>
        <v>0</v>
      </c>
      <c r="H320" s="58">
        <f>-1*SUMIF(RiepilogoGen!$D$2:$D$1191,'Riep StPatrim'!C320,RiepilogoGen!$U$2:$U$1191)</f>
        <v>0</v>
      </c>
      <c r="I320" s="58">
        <f>-1*SUMIF(RiepilogoGen!$D$2:$D$1191,'Riep StPatrim'!C320,RiepilogoGen!$X$2:$X$1191)</f>
        <v>0</v>
      </c>
      <c r="J320" s="58">
        <f>-1*SUMIF(RiepilogoGen!$D$2:$D$1191,'Riep StPatrim'!C320,RiepilogoGen!$AA$2:$AA$1191)</f>
        <v>0</v>
      </c>
      <c r="K320" s="58">
        <f>-1*SUMIF(RiepilogoGen!$D$2:$D$1191,'Riep StPatrim'!C320,RiepilogoGen!$AD$2:$AD$1191)</f>
        <v>0</v>
      </c>
    </row>
    <row r="321" spans="2:11">
      <c r="C321">
        <f>RiepilogoGen!D192</f>
        <v>20070214</v>
      </c>
      <c r="D321" t="str">
        <f>RiepilogoGen!E192</f>
        <v>PERDITE PORTATE A NUOVO 2014</v>
      </c>
      <c r="E321" s="145" t="str">
        <f t="shared" si="90"/>
        <v>20070214 PERDITE PORTATE A NUOVO 2014</v>
      </c>
      <c r="F321" s="57">
        <f>-1*SUMIF(RiepilogoGen!$D$2:$D$1191,'Riep StPatrim'!C321,RiepilogoGen!$O$2:$O$1191)</f>
        <v>0</v>
      </c>
      <c r="G321" s="57">
        <f>-1*SUMIF(RiepilogoGen!$D$2:$D$1191,'Riep StPatrim'!C321,RiepilogoGen!$R$2:$R$1191)</f>
        <v>0</v>
      </c>
      <c r="H321" s="58">
        <f>-1*SUMIF(RiepilogoGen!$D$2:$D$1191,'Riep StPatrim'!C321,RiepilogoGen!$U$2:$U$1191)</f>
        <v>0</v>
      </c>
      <c r="I321" s="58">
        <f>-1*SUMIF(RiepilogoGen!$D$2:$D$1191,'Riep StPatrim'!C321,RiepilogoGen!$X$2:$X$1191)</f>
        <v>0</v>
      </c>
      <c r="J321" s="58">
        <f>-1*SUMIF(RiepilogoGen!$D$2:$D$1191,'Riep StPatrim'!C321,RiepilogoGen!$AA$2:$AA$1191)</f>
        <v>0</v>
      </c>
      <c r="K321" s="58">
        <f>-1*SUMIF(RiepilogoGen!$D$2:$D$1191,'Riep StPatrim'!C321,RiepilogoGen!$AD$2:$AD$1191)</f>
        <v>0</v>
      </c>
    </row>
    <row r="322" spans="2:11">
      <c r="C322">
        <f>RiepilogoGen!D193</f>
        <v>20070215</v>
      </c>
      <c r="D322" t="str">
        <f>RiepilogoGen!E193</f>
        <v>PERDITE PORTATE A NUOVO 2015</v>
      </c>
      <c r="E322" s="145" t="str">
        <f t="shared" si="90"/>
        <v>20070215 PERDITE PORTATE A NUOVO 2015</v>
      </c>
      <c r="F322" s="57">
        <f>-1*SUMIF(RiepilogoGen!$D$2:$D$1191,'Riep StPatrim'!C322,RiepilogoGen!$O$2:$O$1191)</f>
        <v>0</v>
      </c>
      <c r="G322" s="57">
        <f>-1*SUMIF(RiepilogoGen!$D$2:$D$1191,'Riep StPatrim'!C322,RiepilogoGen!$R$2:$R$1191)</f>
        <v>0</v>
      </c>
      <c r="H322" s="58">
        <f>-1*SUMIF(RiepilogoGen!$D$2:$D$1191,'Riep StPatrim'!C322,RiepilogoGen!$U$2:$U$1191)</f>
        <v>0</v>
      </c>
      <c r="I322" s="58">
        <f>-1*SUMIF(RiepilogoGen!$D$2:$D$1191,'Riep StPatrim'!C322,RiepilogoGen!$X$2:$X$1191)</f>
        <v>0</v>
      </c>
      <c r="J322" s="58">
        <f>-1*SUMIF(RiepilogoGen!$D$2:$D$1191,'Riep StPatrim'!C322,RiepilogoGen!$AA$2:$AA$1191)</f>
        <v>0</v>
      </c>
      <c r="K322" s="58">
        <f>-1*SUMIF(RiepilogoGen!$D$2:$D$1191,'Riep StPatrim'!C322,RiepilogoGen!$AD$2:$AD$1191)</f>
        <v>0</v>
      </c>
    </row>
    <row r="323" spans="2:11">
      <c r="C323">
        <f>RiepilogoGen!D194</f>
        <v>20070216</v>
      </c>
      <c r="D323" t="str">
        <f>RiepilogoGen!E194</f>
        <v>PERDITE PORTATE A NUOVO 2016</v>
      </c>
      <c r="E323" s="145" t="str">
        <f t="shared" si="90"/>
        <v>20070216 PERDITE PORTATE A NUOVO 2016</v>
      </c>
      <c r="F323" s="57">
        <f>-1*SUMIF(RiepilogoGen!$D$2:$D$1191,'Riep StPatrim'!C323,RiepilogoGen!$O$2:$O$1191)</f>
        <v>0</v>
      </c>
      <c r="G323" s="57">
        <f>-1*SUMIF(RiepilogoGen!$D$2:$D$1191,'Riep StPatrim'!C323,RiepilogoGen!$R$2:$R$1191)</f>
        <v>0</v>
      </c>
      <c r="H323" s="58">
        <f>-1*SUMIF(RiepilogoGen!$D$2:$D$1191,'Riep StPatrim'!C323,RiepilogoGen!$U$2:$U$1191)</f>
        <v>0</v>
      </c>
      <c r="I323" s="58">
        <f>-1*SUMIF(RiepilogoGen!$D$2:$D$1191,'Riep StPatrim'!C323,RiepilogoGen!$X$2:$X$1191)</f>
        <v>0</v>
      </c>
      <c r="J323" s="58">
        <f>-1*SUMIF(RiepilogoGen!$D$2:$D$1191,'Riep StPatrim'!C323,RiepilogoGen!$AA$2:$AA$1191)</f>
        <v>0</v>
      </c>
      <c r="K323" s="58">
        <f>-1*SUMIF(RiepilogoGen!$D$2:$D$1191,'Riep StPatrim'!C323,RiepilogoGen!$AD$2:$AD$1191)</f>
        <v>0</v>
      </c>
    </row>
    <row r="324" spans="2:11">
      <c r="B324">
        <v>2008</v>
      </c>
      <c r="E324" s="144" t="s">
        <v>302</v>
      </c>
      <c r="F324" s="38">
        <f t="shared" ref="F324:K324" si="91">+F325+F326</f>
        <v>0</v>
      </c>
      <c r="G324" s="38">
        <f t="shared" si="91"/>
        <v>0</v>
      </c>
      <c r="H324" s="38">
        <f t="shared" si="91"/>
        <v>0</v>
      </c>
      <c r="I324" s="38">
        <f t="shared" si="91"/>
        <v>0</v>
      </c>
      <c r="J324" s="38">
        <f t="shared" si="91"/>
        <v>0</v>
      </c>
      <c r="K324" s="38">
        <f t="shared" si="91"/>
        <v>0</v>
      </c>
    </row>
    <row r="325" spans="2:11">
      <c r="C325">
        <f>RiepilogoGen!D195</f>
        <v>20080101</v>
      </c>
      <c r="D325" t="str">
        <f>RiepilogoGen!E195</f>
        <v>UTILE DELL'ESERCIZIO</v>
      </c>
      <c r="E325" s="145" t="str">
        <f>C325&amp;" "&amp;D325</f>
        <v>20080101 UTILE DELL'ESERCIZIO</v>
      </c>
      <c r="F325" s="57">
        <f>-1*SUMIF(RiepilogoGen!$D$2:$D$1191,'Riep StPatrim'!C325,RiepilogoGen!$O$2:$O$1191)</f>
        <v>0</v>
      </c>
      <c r="G325" s="57">
        <f>-1*SUMIF(RiepilogoGen!$D$2:$D$1191,'Riep StPatrim'!C325,RiepilogoGen!$R$2:$R$1191)</f>
        <v>0</v>
      </c>
      <c r="H325" s="58">
        <f>-1*SUMIF(RiepilogoGen!$D$2:$D$1191,'Riep StPatrim'!C325,RiepilogoGen!$U$2:$U$1191)</f>
        <v>0</v>
      </c>
      <c r="I325" s="58">
        <f>-1*SUMIF(RiepilogoGen!$D$2:$D$1191,'Riep StPatrim'!C325,RiepilogoGen!$X$2:$X$1191)</f>
        <v>0</v>
      </c>
      <c r="J325" s="58">
        <f>-1*SUMIF(RiepilogoGen!$D$2:$D$1191,'Riep StPatrim'!C325,RiepilogoGen!$AA$2:$AA$1191)</f>
        <v>0</v>
      </c>
      <c r="K325" s="58">
        <f>-1*SUMIF(RiepilogoGen!$D$2:$D$1191,'Riep StPatrim'!C325,RiepilogoGen!$AD$2:$AD$1191)</f>
        <v>0</v>
      </c>
    </row>
    <row r="326" spans="2:11">
      <c r="C326">
        <f>RiepilogoGen!D196</f>
        <v>20080102</v>
      </c>
      <c r="D326" t="str">
        <f>RiepilogoGen!E196</f>
        <v>PERDITA DELL'ESERCIZIO</v>
      </c>
      <c r="E326" s="145" t="str">
        <f>C326&amp;" "&amp;D326</f>
        <v>20080102 PERDITA DELL'ESERCIZIO</v>
      </c>
      <c r="F326" s="57">
        <f>-1*SUMIF(RiepilogoGen!$D$2:$D$1191,'Riep StPatrim'!C326,RiepilogoGen!$O$2:$O$1191)</f>
        <v>0</v>
      </c>
      <c r="G326" s="57">
        <f>-1*SUMIF(RiepilogoGen!$D$2:$D$1191,'Riep StPatrim'!C326,RiepilogoGen!$R$2:$R$1191)</f>
        <v>0</v>
      </c>
      <c r="H326" s="58">
        <f>-1*SUMIF(RiepilogoGen!$D$2:$D$1191,'Riep StPatrim'!C326,RiepilogoGen!$U$2:$U$1191)</f>
        <v>0</v>
      </c>
      <c r="I326" s="58">
        <f>-1*SUMIF(RiepilogoGen!$D$2:$D$1191,'Riep StPatrim'!C326,RiepilogoGen!$X$2:$X$1191)</f>
        <v>0</v>
      </c>
      <c r="J326" s="58">
        <f>-1*SUMIF(RiepilogoGen!$D$2:$D$1191,'Riep StPatrim'!C326,RiepilogoGen!$AA$2:$AA$1191)</f>
        <v>0</v>
      </c>
      <c r="K326" s="58">
        <f>-1*SUMIF(RiepilogoGen!$D$2:$D$1191,'Riep StPatrim'!C326,RiepilogoGen!$AD$2:$AD$1191)</f>
        <v>0</v>
      </c>
    </row>
    <row r="327" spans="2:11">
      <c r="E327" s="145"/>
      <c r="F327" s="57"/>
      <c r="G327" s="57"/>
      <c r="H327" s="58"/>
      <c r="I327" s="58"/>
      <c r="J327" s="58"/>
      <c r="K327" s="58"/>
    </row>
    <row r="328" spans="2:11" ht="18">
      <c r="E328" s="21" t="s">
        <v>303</v>
      </c>
      <c r="F328" s="39">
        <f t="shared" ref="F328:K328" si="92">+F324+F302+F300+F298+F294+F286+F284+F279</f>
        <v>0</v>
      </c>
      <c r="G328" s="39">
        <f t="shared" si="92"/>
        <v>137606359.91</v>
      </c>
      <c r="H328" s="39">
        <f t="shared" si="92"/>
        <v>169012870.07999998</v>
      </c>
      <c r="I328" s="39">
        <f t="shared" si="92"/>
        <v>166426177.44</v>
      </c>
      <c r="J328" s="39">
        <f t="shared" si="92"/>
        <v>162677602.88</v>
      </c>
      <c r="K328" s="39">
        <f t="shared" si="92"/>
        <v>160078890.37</v>
      </c>
    </row>
    <row r="329" spans="2:11">
      <c r="E329" s="32"/>
      <c r="F329" s="42"/>
      <c r="G329" s="42"/>
      <c r="H329" s="42"/>
      <c r="I329" s="42"/>
      <c r="J329" s="42"/>
      <c r="K329" s="42"/>
    </row>
    <row r="330" spans="2:11">
      <c r="E330" s="32" t="s">
        <v>304</v>
      </c>
      <c r="F330" s="42"/>
      <c r="G330" s="42"/>
      <c r="H330" s="42"/>
      <c r="I330" s="42"/>
      <c r="J330" s="42"/>
      <c r="K330" s="42"/>
    </row>
    <row r="331" spans="2:11">
      <c r="B331">
        <v>2101</v>
      </c>
      <c r="E331" s="144" t="s">
        <v>449</v>
      </c>
      <c r="F331" s="38">
        <f t="shared" ref="F331:K331" si="93">+F332+F333</f>
        <v>-1589.16</v>
      </c>
      <c r="G331" s="38">
        <f t="shared" si="93"/>
        <v>65792.990000000005</v>
      </c>
      <c r="H331" s="38">
        <f t="shared" si="93"/>
        <v>56198.87</v>
      </c>
      <c r="I331" s="38">
        <f t="shared" si="93"/>
        <v>96198.87</v>
      </c>
      <c r="J331" s="38">
        <f t="shared" si="93"/>
        <v>110198.87</v>
      </c>
      <c r="K331" s="38">
        <f t="shared" si="93"/>
        <v>124520.98999999999</v>
      </c>
    </row>
    <row r="332" spans="2:11">
      <c r="C332">
        <f>RiepilogoGen!D197</f>
        <v>21010101</v>
      </c>
      <c r="D332" t="str">
        <f>RiepilogoGen!E197</f>
        <v>FONDO IMPOSTE PER ACCERTAMENTI IN ATTO O PRESUNTI</v>
      </c>
      <c r="E332" s="145" t="str">
        <f>C332&amp;" "&amp;D332</f>
        <v>21010101 FONDO IMPOSTE PER ACCERTAMENTI IN ATTO O PRESUNTI</v>
      </c>
      <c r="F332" s="57">
        <f>-1*SUMIF(RiepilogoGen!$D$2:$D$1191,'Riep StPatrim'!C332,RiepilogoGen!$O$2:$O$1191)</f>
        <v>-1589.16</v>
      </c>
      <c r="G332" s="57">
        <f>-1*SUMIF(RiepilogoGen!$D$2:$D$1191,'Riep StPatrim'!C332,RiepilogoGen!$R$2:$R$1191)</f>
        <v>65792.990000000005</v>
      </c>
      <c r="H332" s="58">
        <f>-1*SUMIF(RiepilogoGen!$D$2:$D$1191,'Riep StPatrim'!C332,RiepilogoGen!$U$2:$U$1191)</f>
        <v>56198.87</v>
      </c>
      <c r="I332" s="58">
        <f>-1*SUMIF(RiepilogoGen!$D$2:$D$1191,'Riep StPatrim'!C332,RiepilogoGen!$X$2:$X$1191)</f>
        <v>96198.87</v>
      </c>
      <c r="J332" s="58">
        <f>-1*SUMIF(RiepilogoGen!$D$2:$D$1191,'Riep StPatrim'!C332,RiepilogoGen!$AA$2:$AA$1191)</f>
        <v>110198.87</v>
      </c>
      <c r="K332" s="58">
        <f>-1*SUMIF(RiepilogoGen!$D$2:$D$1191,'Riep StPatrim'!C332,RiepilogoGen!$AD$2:$AD$1191)</f>
        <v>124520.98999999999</v>
      </c>
    </row>
    <row r="333" spans="2:11">
      <c r="C333">
        <f>RiepilogoGen!D198</f>
        <v>21010102</v>
      </c>
      <c r="D333" t="str">
        <f>RiepilogoGen!E198</f>
        <v>FONDO IMPOSTE DIFFERITE</v>
      </c>
      <c r="E333" s="145" t="str">
        <f>C333&amp;" "&amp;D333</f>
        <v>21010102 FONDO IMPOSTE DIFFERITE</v>
      </c>
      <c r="F333" s="57">
        <f>-1*SUMIF(RiepilogoGen!$D$2:$D$1191,'Riep StPatrim'!C333,RiepilogoGen!$O$2:$O$1191)</f>
        <v>0</v>
      </c>
      <c r="G333" s="57">
        <f>-1*SUMIF(RiepilogoGen!$D$2:$D$1191,'Riep StPatrim'!C333,RiepilogoGen!$R$2:$R$1191)</f>
        <v>0</v>
      </c>
      <c r="H333" s="58">
        <f>-1*SUMIF(RiepilogoGen!$D$2:$D$1191,'Riep StPatrim'!C333,RiepilogoGen!$U$2:$U$1191)</f>
        <v>0</v>
      </c>
      <c r="I333" s="58">
        <f>-1*SUMIF(RiepilogoGen!$D$2:$D$1191,'Riep StPatrim'!C333,RiepilogoGen!$X$2:$X$1191)</f>
        <v>0</v>
      </c>
      <c r="J333" s="58">
        <f>-1*SUMIF(RiepilogoGen!$D$2:$D$1191,'Riep StPatrim'!C333,RiepilogoGen!$AA$2:$AA$1191)</f>
        <v>0</v>
      </c>
      <c r="K333" s="58">
        <f>-1*SUMIF(RiepilogoGen!$D$2:$D$1191,'Riep StPatrim'!C333,RiepilogoGen!$AD$2:$AD$1191)</f>
        <v>0</v>
      </c>
    </row>
    <row r="334" spans="2:11">
      <c r="B334">
        <v>2102</v>
      </c>
      <c r="E334" s="144" t="s">
        <v>450</v>
      </c>
      <c r="F334" s="38">
        <f t="shared" ref="F334:K334" si="94">SUM(F335:F341)</f>
        <v>-232102.28</v>
      </c>
      <c r="G334" s="38">
        <f t="shared" si="94"/>
        <v>2198964.2000000002</v>
      </c>
      <c r="H334" s="38">
        <f t="shared" si="94"/>
        <v>2428176.41</v>
      </c>
      <c r="I334" s="38">
        <f t="shared" si="94"/>
        <v>2843460.96</v>
      </c>
      <c r="J334" s="38">
        <f t="shared" si="94"/>
        <v>1140967.2799999998</v>
      </c>
      <c r="K334" s="38">
        <f t="shared" si="94"/>
        <v>1084324.32</v>
      </c>
    </row>
    <row r="335" spans="2:11">
      <c r="C335">
        <f>RiepilogoGen!D199</f>
        <v>21020101</v>
      </c>
      <c r="D335" t="str">
        <f>RiepilogoGen!E199</f>
        <v>FONDO PER CONTROVERSIE LEGALI IN CORSO O PRESUNTE</v>
      </c>
      <c r="E335" s="145" t="str">
        <f t="shared" ref="E335:E341" si="95">C335&amp;" "&amp;D335</f>
        <v>21020101 FONDO PER CONTROVERSIE LEGALI IN CORSO O PRESUNTE</v>
      </c>
      <c r="F335" s="57">
        <f>-1*SUMIF(RiepilogoGen!$D$2:$D$1191,'Riep StPatrim'!C335,RiepilogoGen!$O$2:$O$1191)</f>
        <v>-205022.62</v>
      </c>
      <c r="G335" s="57">
        <f>-1*SUMIF(RiepilogoGen!$D$2:$D$1191,'Riep StPatrim'!C335,RiepilogoGen!$R$2:$R$1191)</f>
        <v>1399112.79</v>
      </c>
      <c r="H335" s="58">
        <f>-1*SUMIF(RiepilogoGen!$D$2:$D$1191,'Riep StPatrim'!C335,RiepilogoGen!$U$2:$U$1191)</f>
        <v>1679938.53</v>
      </c>
      <c r="I335" s="58">
        <f>-1*SUMIF(RiepilogoGen!$D$2:$D$1191,'Riep StPatrim'!C335,RiepilogoGen!$X$2:$X$1191)</f>
        <v>2106551.41</v>
      </c>
      <c r="J335" s="58">
        <f>-1*SUMIF(RiepilogoGen!$D$2:$D$1191,'Riep StPatrim'!C335,RiepilogoGen!$AA$2:$AA$1191)</f>
        <v>680586.94999999972</v>
      </c>
      <c r="K335" s="58">
        <f>-1*SUMIF(RiepilogoGen!$D$2:$D$1191,'Riep StPatrim'!C335,RiepilogoGen!$AD$2:$AD$1191)</f>
        <v>642137.54</v>
      </c>
    </row>
    <row r="336" spans="2:11">
      <c r="C336">
        <f>RiepilogoGen!D200</f>
        <v>21020102</v>
      </c>
      <c r="D336" t="str">
        <f>RiepilogoGen!E200</f>
        <v>FONDO RISCHI NON COPERTI DA ASSICURAZIONI (COMPRESO FRANCHIGIE)</v>
      </c>
      <c r="E336" s="145" t="str">
        <f t="shared" si="95"/>
        <v>21020102 FONDO RISCHI NON COPERTI DA ASSICURAZIONI (COMPRESO FRANCHIGIE)</v>
      </c>
      <c r="F336" s="57">
        <f>-1*SUMIF(RiepilogoGen!$D$2:$D$1191,'Riep StPatrim'!C336,RiepilogoGen!$O$2:$O$1191)</f>
        <v>-221</v>
      </c>
      <c r="G336" s="57">
        <f>-1*SUMIF(RiepilogoGen!$D$2:$D$1191,'Riep StPatrim'!C336,RiepilogoGen!$R$2:$R$1191)</f>
        <v>20169</v>
      </c>
      <c r="H336" s="58">
        <f>-1*SUMIF(RiepilogoGen!$D$2:$D$1191,'Riep StPatrim'!C336,RiepilogoGen!$U$2:$U$1191)</f>
        <v>20039</v>
      </c>
      <c r="I336" s="58">
        <f>-1*SUMIF(RiepilogoGen!$D$2:$D$1191,'Riep StPatrim'!C336,RiepilogoGen!$X$2:$X$1191)</f>
        <v>16466.5</v>
      </c>
      <c r="J336" s="58">
        <f>-1*SUMIF(RiepilogoGen!$D$2:$D$1191,'Riep StPatrim'!C336,RiepilogoGen!$AA$2:$AA$1191)</f>
        <v>16066.5</v>
      </c>
      <c r="K336" s="58">
        <f>-1*SUMIF(RiepilogoGen!$D$2:$D$1191,'Riep StPatrim'!C336,RiepilogoGen!$AD$2:$AD$1191)</f>
        <v>13456.5</v>
      </c>
    </row>
    <row r="337" spans="2:11">
      <c r="C337">
        <f>RiepilogoGen!D201</f>
        <v>21020103</v>
      </c>
      <c r="D337" t="str">
        <f>RiepilogoGen!E201</f>
        <v>FONDO RISCHI SU CREDITI</v>
      </c>
      <c r="E337" s="145" t="str">
        <f t="shared" si="95"/>
        <v>21020103 FONDO RISCHI SU CREDITI</v>
      </c>
      <c r="F337" s="57">
        <f>-1*SUMIF(RiepilogoGen!$D$2:$D$1191,'Riep StPatrim'!C337,RiepilogoGen!$O$2:$O$1191)</f>
        <v>0</v>
      </c>
      <c r="G337" s="57">
        <f>-1*SUMIF(RiepilogoGen!$D$2:$D$1191,'Riep StPatrim'!C337,RiepilogoGen!$R$2:$R$1191)</f>
        <v>0</v>
      </c>
      <c r="H337" s="58">
        <f>-1*SUMIF(RiepilogoGen!$D$2:$D$1191,'Riep StPatrim'!C337,RiepilogoGen!$U$2:$U$1191)</f>
        <v>0</v>
      </c>
      <c r="I337" s="58">
        <f>-1*SUMIF(RiepilogoGen!$D$2:$D$1191,'Riep StPatrim'!C337,RiepilogoGen!$X$2:$X$1191)</f>
        <v>0</v>
      </c>
      <c r="J337" s="58">
        <f>-1*SUMIF(RiepilogoGen!$D$2:$D$1191,'Riep StPatrim'!C337,RiepilogoGen!$AA$2:$AA$1191)</f>
        <v>0</v>
      </c>
      <c r="K337" s="58">
        <f>-1*SUMIF(RiepilogoGen!$D$2:$D$1191,'Riep StPatrim'!C337,RiepilogoGen!$AD$2:$AD$1191)</f>
        <v>0</v>
      </c>
    </row>
    <row r="338" spans="2:11">
      <c r="C338">
        <f>RiepilogoGen!D202</f>
        <v>21020104</v>
      </c>
      <c r="D338" t="str">
        <f>RiepilogoGen!E202</f>
        <v>FONDO PER LA CORRESPONSIONE DELL'EQUO INDENNIZZO</v>
      </c>
      <c r="E338" s="145" t="str">
        <f t="shared" si="95"/>
        <v>21020104 FONDO PER LA CORRESPONSIONE DELL'EQUO INDENNIZZO</v>
      </c>
      <c r="F338" s="57">
        <f>-1*SUMIF(RiepilogoGen!$D$2:$D$1191,'Riep StPatrim'!C338,RiepilogoGen!$O$2:$O$1191)</f>
        <v>0</v>
      </c>
      <c r="G338" s="57">
        <f>-1*SUMIF(RiepilogoGen!$D$2:$D$1191,'Riep StPatrim'!C338,RiepilogoGen!$R$2:$R$1191)</f>
        <v>0</v>
      </c>
      <c r="H338" s="58">
        <f>-1*SUMIF(RiepilogoGen!$D$2:$D$1191,'Riep StPatrim'!C338,RiepilogoGen!$U$2:$U$1191)</f>
        <v>0</v>
      </c>
      <c r="I338" s="58">
        <f>-1*SUMIF(RiepilogoGen!$D$2:$D$1191,'Riep StPatrim'!C338,RiepilogoGen!$X$2:$X$1191)</f>
        <v>0</v>
      </c>
      <c r="J338" s="58">
        <f>-1*SUMIF(RiepilogoGen!$D$2:$D$1191,'Riep StPatrim'!C338,RiepilogoGen!$AA$2:$AA$1191)</f>
        <v>0</v>
      </c>
      <c r="K338" s="58">
        <f>-1*SUMIF(RiepilogoGen!$D$2:$D$1191,'Riep StPatrim'!C338,RiepilogoGen!$AD$2:$AD$1191)</f>
        <v>0</v>
      </c>
    </row>
    <row r="339" spans="2:11">
      <c r="C339">
        <f>RiepilogoGen!D203</f>
        <v>21020105</v>
      </c>
      <c r="D339" t="str">
        <f>RiepilogoGen!E203</f>
        <v>FONDO PRESTITI D'ONORE</v>
      </c>
      <c r="E339" s="145" t="str">
        <f t="shared" si="95"/>
        <v>21020105 FONDO PRESTITI D'ONORE</v>
      </c>
      <c r="F339" s="57">
        <f>-1*SUMIF(RiepilogoGen!$D$2:$D$1191,'Riep StPatrim'!C339,RiepilogoGen!$O$2:$O$1191)</f>
        <v>0</v>
      </c>
      <c r="G339" s="57">
        <f>-1*SUMIF(RiepilogoGen!$D$2:$D$1191,'Riep StPatrim'!C339,RiepilogoGen!$R$2:$R$1191)</f>
        <v>0</v>
      </c>
      <c r="H339" s="58">
        <f>-1*SUMIF(RiepilogoGen!$D$2:$D$1191,'Riep StPatrim'!C339,RiepilogoGen!$U$2:$U$1191)</f>
        <v>0</v>
      </c>
      <c r="I339" s="58">
        <f>-1*SUMIF(RiepilogoGen!$D$2:$D$1191,'Riep StPatrim'!C339,RiepilogoGen!$X$2:$X$1191)</f>
        <v>0</v>
      </c>
      <c r="J339" s="58">
        <f>-1*SUMIF(RiepilogoGen!$D$2:$D$1191,'Riep StPatrim'!C339,RiepilogoGen!$AA$2:$AA$1191)</f>
        <v>0</v>
      </c>
      <c r="K339" s="58">
        <f>-1*SUMIF(RiepilogoGen!$D$2:$D$1191,'Riep StPatrim'!C339,RiepilogoGen!$AD$2:$AD$1191)</f>
        <v>0</v>
      </c>
    </row>
    <row r="340" spans="2:11">
      <c r="C340">
        <f>RiepilogoGen!D204</f>
        <v>21020106</v>
      </c>
      <c r="D340" t="str">
        <f>RiepilogoGen!E204</f>
        <v>FONDO RISCHI PER GARANZIA MICROCREDITO PER LA CASA</v>
      </c>
      <c r="E340" s="145" t="str">
        <f t="shared" si="95"/>
        <v>21020106 FONDO RISCHI PER GARANZIA MICROCREDITO PER LA CASA</v>
      </c>
      <c r="F340" s="57">
        <f>-1*SUMIF(RiepilogoGen!$D$2:$D$1191,'Riep StPatrim'!C340,RiepilogoGen!$O$2:$O$1191)</f>
        <v>-26858.66</v>
      </c>
      <c r="G340" s="57">
        <f>-1*SUMIF(RiepilogoGen!$D$2:$D$1191,'Riep StPatrim'!C340,RiepilogoGen!$R$2:$R$1191)</f>
        <v>479682.41</v>
      </c>
      <c r="H340" s="58">
        <f>-1*SUMIF(RiepilogoGen!$D$2:$D$1191,'Riep StPatrim'!C340,RiepilogoGen!$U$2:$U$1191)</f>
        <v>429615.17</v>
      </c>
      <c r="I340" s="58">
        <f>-1*SUMIF(RiepilogoGen!$D$2:$D$1191,'Riep StPatrim'!C340,RiepilogoGen!$X$2:$X$1191)</f>
        <v>424380.92</v>
      </c>
      <c r="J340" s="58">
        <f>-1*SUMIF(RiepilogoGen!$D$2:$D$1191,'Riep StPatrim'!C340,RiepilogoGen!$AA$2:$AA$1191)</f>
        <v>148251.70000000001</v>
      </c>
      <c r="K340" s="58">
        <f>-1*SUMIF(RiepilogoGen!$D$2:$D$1191,'Riep StPatrim'!C340,RiepilogoGen!$AD$2:$AD$1191)</f>
        <v>133997.56</v>
      </c>
    </row>
    <row r="341" spans="2:11">
      <c r="C341">
        <f>RiepilogoGen!D205</f>
        <v>21020107</v>
      </c>
      <c r="D341" t="str">
        <f>RiepilogoGen!E205</f>
        <v>FONDO RISCHI PER GARANZIA MICROCREDITO ALLE INGIUNZIONI DI PAGAMENTO</v>
      </c>
      <c r="E341" s="145" t="str">
        <f t="shared" si="95"/>
        <v>21020107 FONDO RISCHI PER GARANZIA MICROCREDITO ALLE INGIUNZIONI DI PAGAMENTO</v>
      </c>
      <c r="F341" s="57">
        <f>-1*SUMIF(RiepilogoGen!$D$2:$D$1191,'Riep StPatrim'!C341,RiepilogoGen!$O$2:$O$1191)</f>
        <v>0</v>
      </c>
      <c r="G341" s="57">
        <f>-1*SUMIF(RiepilogoGen!$D$2:$D$1191,'Riep StPatrim'!C341,RiepilogoGen!$R$2:$R$1191)</f>
        <v>300000</v>
      </c>
      <c r="H341" s="58">
        <f>-1*SUMIF(RiepilogoGen!$D$2:$D$1191,'Riep StPatrim'!C341,RiepilogoGen!$U$2:$U$1191)</f>
        <v>298583.71000000002</v>
      </c>
      <c r="I341" s="58">
        <f>-1*SUMIF(RiepilogoGen!$D$2:$D$1191,'Riep StPatrim'!C341,RiepilogoGen!$X$2:$X$1191)</f>
        <v>296062.13</v>
      </c>
      <c r="J341" s="58">
        <f>-1*SUMIF(RiepilogoGen!$D$2:$D$1191,'Riep StPatrim'!C341,RiepilogoGen!$AA$2:$AA$1191)</f>
        <v>296062.13</v>
      </c>
      <c r="K341" s="58">
        <f>-1*SUMIF(RiepilogoGen!$D$2:$D$1191,'Riep StPatrim'!C341,RiepilogoGen!$AD$2:$AD$1191)</f>
        <v>294732.72000000003</v>
      </c>
    </row>
    <row r="342" spans="2:11">
      <c r="B342">
        <v>2103</v>
      </c>
      <c r="E342" s="144" t="s">
        <v>451</v>
      </c>
      <c r="F342" s="38">
        <f t="shared" ref="F342:K342" si="96">SUM(F343:F354)</f>
        <v>-192202.46</v>
      </c>
      <c r="G342" s="38">
        <f t="shared" si="96"/>
        <v>2705811.9799999995</v>
      </c>
      <c r="H342" s="38">
        <f t="shared" si="96"/>
        <v>2722336.17</v>
      </c>
      <c r="I342" s="38">
        <f t="shared" si="96"/>
        <v>3164188.8899999997</v>
      </c>
      <c r="J342" s="38">
        <f t="shared" si="96"/>
        <v>3774724.83</v>
      </c>
      <c r="K342" s="38">
        <f t="shared" si="96"/>
        <v>3108620.4899999998</v>
      </c>
    </row>
    <row r="343" spans="2:11">
      <c r="C343">
        <f>RiepilogoGen!D206</f>
        <v>21030101</v>
      </c>
      <c r="D343" t="str">
        <f>RiepilogoGen!E206</f>
        <v>FONDO PER RENDITE VITALIZIE E LEGATI</v>
      </c>
      <c r="E343" s="145" t="str">
        <f t="shared" ref="E343:E352" si="97">C343&amp;" "&amp;D343</f>
        <v>21030101 FONDO PER RENDITE VITALIZIE E LEGATI</v>
      </c>
      <c r="F343" s="57">
        <f>-1*SUMIF(RiepilogoGen!$D$2:$D$1191,'Riep StPatrim'!C343,RiepilogoGen!$O$2:$O$1191)</f>
        <v>0</v>
      </c>
      <c r="G343" s="57">
        <f>-1*SUMIF(RiepilogoGen!$D$2:$D$1191,'Riep StPatrim'!C343,RiepilogoGen!$R$2:$R$1191)</f>
        <v>857414.63000000012</v>
      </c>
      <c r="H343" s="58">
        <f>-1*SUMIF(RiepilogoGen!$D$2:$D$1191,'Riep StPatrim'!C343,RiepilogoGen!$U$2:$U$1191)</f>
        <v>782589.17</v>
      </c>
      <c r="I343" s="58">
        <f>-1*SUMIF(RiepilogoGen!$D$2:$D$1191,'Riep StPatrim'!C343,RiepilogoGen!$X$2:$X$1191)</f>
        <v>720178.33000000007</v>
      </c>
      <c r="J343" s="58">
        <f>-1*SUMIF(RiepilogoGen!$D$2:$D$1191,'Riep StPatrim'!C343,RiepilogoGen!$AA$2:$AA$1191)</f>
        <v>658507.87000000011</v>
      </c>
      <c r="K343" s="58">
        <f>-1*SUMIF(RiepilogoGen!$D$2:$D$1191,'Riep StPatrim'!C343,RiepilogoGen!$AD$2:$AD$1191)</f>
        <v>501756.74</v>
      </c>
    </row>
    <row r="344" spans="2:11">
      <c r="C344">
        <f>RiepilogoGen!D207</f>
        <v>21030102</v>
      </c>
      <c r="D344" t="str">
        <f>RiepilogoGen!E207</f>
        <v>FONDO ARRETRATI CONTRATTUALI PERSONALE DIPENDENTE</v>
      </c>
      <c r="E344" s="145" t="str">
        <f t="shared" si="97"/>
        <v>21030102 FONDO ARRETRATI CONTRATTUALI PERSONALE DIPENDENTE</v>
      </c>
      <c r="F344" s="57">
        <f>-1*SUMIF(RiepilogoGen!$D$2:$D$1191,'Riep StPatrim'!C344,RiepilogoGen!$O$2:$O$1191)</f>
        <v>0</v>
      </c>
      <c r="G344" s="57">
        <f>-1*SUMIF(RiepilogoGen!$D$2:$D$1191,'Riep StPatrim'!C344,RiepilogoGen!$R$2:$R$1191)</f>
        <v>0</v>
      </c>
      <c r="H344" s="58">
        <f>-1*SUMIF(RiepilogoGen!$D$2:$D$1191,'Riep StPatrim'!C344,RiepilogoGen!$U$2:$U$1191)</f>
        <v>3187.13</v>
      </c>
      <c r="I344" s="58">
        <f>-1*SUMIF(RiepilogoGen!$D$2:$D$1191,'Riep StPatrim'!C344,RiepilogoGen!$X$2:$X$1191)</f>
        <v>385934.92</v>
      </c>
      <c r="J344" s="58">
        <f>-1*SUMIF(RiepilogoGen!$D$2:$D$1191,'Riep StPatrim'!C344,RiepilogoGen!$AA$2:$AA$1191)</f>
        <v>547279.96</v>
      </c>
      <c r="K344" s="58">
        <f>-1*SUMIF(RiepilogoGen!$D$2:$D$1191,'Riep StPatrim'!C344,RiepilogoGen!$AD$2:$AD$1191)</f>
        <v>57399.749999999942</v>
      </c>
    </row>
    <row r="345" spans="2:11">
      <c r="C345">
        <f>RiepilogoGen!D208</f>
        <v>21030103</v>
      </c>
      <c r="D345" t="str">
        <f>RiepilogoGen!E208</f>
        <v>FONDO ONERI A UTILITÀ RIPARTITA PERSONALE IN QUIESCENZA</v>
      </c>
      <c r="E345" s="145" t="str">
        <f t="shared" si="97"/>
        <v>21030103 FONDO ONERI A UTILITÀ RIPARTITA PERSONALE IN QUIESCENZA</v>
      </c>
      <c r="F345" s="57">
        <f>-1*SUMIF(RiepilogoGen!$D$2:$D$1191,'Riep StPatrim'!C345,RiepilogoGen!$O$2:$O$1191)</f>
        <v>0</v>
      </c>
      <c r="G345" s="57">
        <f>-1*SUMIF(RiepilogoGen!$D$2:$D$1191,'Riep StPatrim'!C345,RiepilogoGen!$R$2:$R$1191)</f>
        <v>48167.83</v>
      </c>
      <c r="H345" s="58">
        <f>-1*SUMIF(RiepilogoGen!$D$2:$D$1191,'Riep StPatrim'!C345,RiepilogoGen!$U$2:$U$1191)</f>
        <v>46376.11</v>
      </c>
      <c r="I345" s="58">
        <f>-1*SUMIF(RiepilogoGen!$D$2:$D$1191,'Riep StPatrim'!C345,RiepilogoGen!$X$2:$X$1191)</f>
        <v>46183.42</v>
      </c>
      <c r="J345" s="58">
        <f>-1*SUMIF(RiepilogoGen!$D$2:$D$1191,'Riep StPatrim'!C345,RiepilogoGen!$AA$2:$AA$1191)</f>
        <v>46108.58</v>
      </c>
      <c r="K345" s="58">
        <f>-1*SUMIF(RiepilogoGen!$D$2:$D$1191,'Riep StPatrim'!C345,RiepilogoGen!$AD$2:$AD$1191)</f>
        <v>46108.58</v>
      </c>
    </row>
    <row r="346" spans="2:11">
      <c r="C346">
        <f>RiepilogoGen!D209</f>
        <v>21030104</v>
      </c>
      <c r="D346" t="str">
        <f>RiepilogoGen!E209</f>
        <v>FONDO PER IL MIGLIORAMENTO E L'EFFICIENZA DEI SERVIZI</v>
      </c>
      <c r="E346" s="145" t="str">
        <f>C346&amp;" "&amp;D346</f>
        <v>21030104 FONDO PER IL MIGLIORAMENTO E L'EFFICIENZA DEI SERVIZI</v>
      </c>
      <c r="F346" s="57">
        <f>-1*SUMIF(RiepilogoGen!$D$2:$D$1191,'Riep StPatrim'!C346,RiepilogoGen!$O$2:$O$1191)</f>
        <v>0</v>
      </c>
      <c r="G346" s="57">
        <f>-1*SUMIF(RiepilogoGen!$D$2:$D$1191,'Riep StPatrim'!C346,RiepilogoGen!$R$2:$R$1191)</f>
        <v>55716.899999999994</v>
      </c>
      <c r="H346" s="58">
        <f>-1*SUMIF(RiepilogoGen!$D$2:$D$1191,'Riep StPatrim'!C346,RiepilogoGen!$U$2:$U$1191)</f>
        <v>55716.9</v>
      </c>
      <c r="I346" s="58">
        <f>-1*SUMIF(RiepilogoGen!$D$2:$D$1191,'Riep StPatrim'!C346,RiepilogoGen!$X$2:$X$1191)</f>
        <v>0</v>
      </c>
      <c r="J346" s="58">
        <f>-1*SUMIF(RiepilogoGen!$D$2:$D$1191,'Riep StPatrim'!C346,RiepilogoGen!$AA$2:$AA$1191)</f>
        <v>0</v>
      </c>
      <c r="K346" s="58">
        <f>-1*SUMIF(RiepilogoGen!$D$2:$D$1191,'Riep StPatrim'!C346,RiepilogoGen!$AD$2:$AD$1191)</f>
        <v>0</v>
      </c>
    </row>
    <row r="347" spans="2:11">
      <c r="C347">
        <f>RiepilogoGen!D210</f>
        <v>21030105</v>
      </c>
      <c r="D347" t="str">
        <f>RiepilogoGen!E210</f>
        <v>FONDO PER FERIE E FESTIVITÀ NON GODUTE PERSONALE DIPENDENTE</v>
      </c>
      <c r="E347" s="145" t="str">
        <f t="shared" si="97"/>
        <v>21030105 FONDO PER FERIE E FESTIVITÀ NON GODUTE PERSONALE DIPENDENTE</v>
      </c>
      <c r="F347" s="57">
        <f>-1*SUMIF(RiepilogoGen!$D$2:$D$1191,'Riep StPatrim'!C347,RiepilogoGen!$O$2:$O$1191)</f>
        <v>-4823.1099999999997</v>
      </c>
      <c r="G347" s="57">
        <f>-1*SUMIF(RiepilogoGen!$D$2:$D$1191,'Riep StPatrim'!C347,RiepilogoGen!$R$2:$R$1191)</f>
        <v>647287.39</v>
      </c>
      <c r="H347" s="58">
        <f>-1*SUMIF(RiepilogoGen!$D$2:$D$1191,'Riep StPatrim'!C347,RiepilogoGen!$U$2:$U$1191)</f>
        <v>560919.19000000006</v>
      </c>
      <c r="I347" s="58">
        <f>-1*SUMIF(RiepilogoGen!$D$2:$D$1191,'Riep StPatrim'!C347,RiepilogoGen!$X$2:$X$1191)</f>
        <v>569516.4</v>
      </c>
      <c r="J347" s="58">
        <f>-1*SUMIF(RiepilogoGen!$D$2:$D$1191,'Riep StPatrim'!C347,RiepilogoGen!$AA$2:$AA$1191)</f>
        <v>571376.57999999996</v>
      </c>
      <c r="K347" s="58">
        <f>-1*SUMIF(RiepilogoGen!$D$2:$D$1191,'Riep StPatrim'!C347,RiepilogoGen!$AD$2:$AD$1191)</f>
        <v>554859.43999999994</v>
      </c>
    </row>
    <row r="348" spans="2:11">
      <c r="C348">
        <f>RiepilogoGen!D211</f>
        <v>21030106</v>
      </c>
      <c r="D348" t="str">
        <f>RiepilogoGen!E211</f>
        <v>FONDO RECUPERO ORE STRAORDINARIE</v>
      </c>
      <c r="E348" s="145" t="str">
        <f t="shared" si="97"/>
        <v>21030106 FONDO RECUPERO ORE STRAORDINARIE</v>
      </c>
      <c r="F348" s="57">
        <f>-1*SUMIF(RiepilogoGen!$D$2:$D$1191,'Riep StPatrim'!C348,RiepilogoGen!$O$2:$O$1191)</f>
        <v>-34581.449999999997</v>
      </c>
      <c r="G348" s="57">
        <f>-1*SUMIF(RiepilogoGen!$D$2:$D$1191,'Riep StPatrim'!C348,RiepilogoGen!$R$2:$R$1191)</f>
        <v>280399.88</v>
      </c>
      <c r="H348" s="58">
        <f>-1*SUMIF(RiepilogoGen!$D$2:$D$1191,'Riep StPatrim'!C348,RiepilogoGen!$U$2:$U$1191)</f>
        <v>380604.44</v>
      </c>
      <c r="I348" s="58">
        <f>-1*SUMIF(RiepilogoGen!$D$2:$D$1191,'Riep StPatrim'!C348,RiepilogoGen!$X$2:$X$1191)</f>
        <v>405938.17000000004</v>
      </c>
      <c r="J348" s="58">
        <f>-1*SUMIF(RiepilogoGen!$D$2:$D$1191,'Riep StPatrim'!C348,RiepilogoGen!$AA$2:$AA$1191)</f>
        <v>551788.9</v>
      </c>
      <c r="K348" s="58">
        <f>-1*SUMIF(RiepilogoGen!$D$2:$D$1191,'Riep StPatrim'!C348,RiepilogoGen!$AD$2:$AD$1191)</f>
        <v>614240.03</v>
      </c>
    </row>
    <row r="349" spans="2:11">
      <c r="C349">
        <f>RiepilogoGen!D212</f>
        <v>21030109</v>
      </c>
      <c r="D349" t="str">
        <f>RiepilogoGen!E212</f>
        <v>FONDO SPESE LEGALI</v>
      </c>
      <c r="E349" s="145" t="str">
        <f t="shared" si="97"/>
        <v>21030109 FONDO SPESE LEGALI</v>
      </c>
      <c r="F349" s="57">
        <f>-1*SUMIF(RiepilogoGen!$D$2:$D$1191,'Riep StPatrim'!C349,RiepilogoGen!$O$2:$O$1191)</f>
        <v>-33281.5</v>
      </c>
      <c r="G349" s="57">
        <f>-1*SUMIF(RiepilogoGen!$D$2:$D$1191,'Riep StPatrim'!C349,RiepilogoGen!$R$2:$R$1191)</f>
        <v>140230.38</v>
      </c>
      <c r="H349" s="58">
        <f>-1*SUMIF(RiepilogoGen!$D$2:$D$1191,'Riep StPatrim'!C349,RiepilogoGen!$U$2:$U$1191)</f>
        <v>149671.51999999999</v>
      </c>
      <c r="I349" s="58">
        <f>-1*SUMIF(RiepilogoGen!$D$2:$D$1191,'Riep StPatrim'!C349,RiepilogoGen!$X$2:$X$1191)</f>
        <v>294236.62</v>
      </c>
      <c r="J349" s="58">
        <f>-1*SUMIF(RiepilogoGen!$D$2:$D$1191,'Riep StPatrim'!C349,RiepilogoGen!$AA$2:$AA$1191)</f>
        <v>310874.04000000004</v>
      </c>
      <c r="K349" s="58">
        <f>-1*SUMIF(RiepilogoGen!$D$2:$D$1191,'Riep StPatrim'!C349,RiepilogoGen!$AD$2:$AD$1191)</f>
        <v>337717.78</v>
      </c>
    </row>
    <row r="350" spans="2:11">
      <c r="C350">
        <f>RiepilogoGen!D213</f>
        <v>21030111</v>
      </c>
      <c r="D350" t="str">
        <f>RiepilogoGen!E213</f>
        <v>FONDO MANUTENZIONI CICLICHE FABBRICATI ISTITUZIONALI</v>
      </c>
      <c r="E350" s="145" t="str">
        <f t="shared" si="97"/>
        <v>21030111 FONDO MANUTENZIONI CICLICHE FABBRICATI ISTITUZIONALI</v>
      </c>
      <c r="F350" s="57">
        <f>-1*SUMIF(RiepilogoGen!$D$2:$D$1191,'Riep StPatrim'!C350,RiepilogoGen!$O$2:$O$1191)</f>
        <v>-22196.59</v>
      </c>
      <c r="G350" s="57">
        <f>-1*SUMIF(RiepilogoGen!$D$2:$D$1191,'Riep StPatrim'!C350,RiepilogoGen!$R$2:$R$1191)</f>
        <v>236605.46000000002</v>
      </c>
      <c r="H350" s="58">
        <f>-1*SUMIF(RiepilogoGen!$D$2:$D$1191,'Riep StPatrim'!C350,RiepilogoGen!$U$2:$U$1191)</f>
        <v>383397.67000000004</v>
      </c>
      <c r="I350" s="58">
        <f>-1*SUMIF(RiepilogoGen!$D$2:$D$1191,'Riep StPatrim'!C350,RiepilogoGen!$X$2:$X$1191)</f>
        <v>448828.67</v>
      </c>
      <c r="J350" s="58">
        <f>-1*SUMIF(RiepilogoGen!$D$2:$D$1191,'Riep StPatrim'!C350,RiepilogoGen!$AA$2:$AA$1191)</f>
        <v>507112.88</v>
      </c>
      <c r="K350" s="58">
        <f>-1*SUMIF(RiepilogoGen!$D$2:$D$1191,'Riep StPatrim'!C350,RiepilogoGen!$AD$2:$AD$1191)</f>
        <v>477702.49000000005</v>
      </c>
    </row>
    <row r="351" spans="2:11">
      <c r="C351">
        <f>RiepilogoGen!D214</f>
        <v>21030112</v>
      </c>
      <c r="D351" t="str">
        <f>RiepilogoGen!E214</f>
        <v>FONDO MANUTENZIONI CICLICHE FABBRICATI URBANI E FONDI</v>
      </c>
      <c r="E351" s="145" t="str">
        <f t="shared" si="97"/>
        <v>21030112 FONDO MANUTENZIONI CICLICHE FABBRICATI URBANI E FONDI</v>
      </c>
      <c r="F351" s="57">
        <f>-1*SUMIF(RiepilogoGen!$D$2:$D$1191,'Riep StPatrim'!C351,RiepilogoGen!$O$2:$O$1191)</f>
        <v>-5553.6999999999989</v>
      </c>
      <c r="G351" s="57">
        <f>-1*SUMIF(RiepilogoGen!$D$2:$D$1191,'Riep StPatrim'!C351,RiepilogoGen!$R$2:$R$1191)</f>
        <v>417581.38</v>
      </c>
      <c r="H351" s="58">
        <f>-1*SUMIF(RiepilogoGen!$D$2:$D$1191,'Riep StPatrim'!C351,RiepilogoGen!$U$2:$U$1191)</f>
        <v>337465.91</v>
      </c>
      <c r="I351" s="58">
        <f>-1*SUMIF(RiepilogoGen!$D$2:$D$1191,'Riep StPatrim'!C351,RiepilogoGen!$X$2:$X$1191)</f>
        <v>260964.23000000004</v>
      </c>
      <c r="J351" s="58">
        <f>-1*SUMIF(RiepilogoGen!$D$2:$D$1191,'Riep StPatrim'!C351,RiepilogoGen!$AA$2:$AA$1191)</f>
        <v>315398.48</v>
      </c>
      <c r="K351" s="58">
        <f>-1*SUMIF(RiepilogoGen!$D$2:$D$1191,'Riep StPatrim'!C351,RiepilogoGen!$AD$2:$AD$1191)</f>
        <v>379950.55</v>
      </c>
    </row>
    <row r="352" spans="2:11">
      <c r="C352">
        <f>RiepilogoGen!D215</f>
        <v>21030113</v>
      </c>
      <c r="D352" t="str">
        <f>RiepilogoGen!E215</f>
        <v>FONDO INTERESSI PASSIVI FORNITORI</v>
      </c>
      <c r="E352" s="145" t="str">
        <f t="shared" si="97"/>
        <v>21030113 FONDO INTERESSI PASSIVI FORNITORI</v>
      </c>
      <c r="F352" s="57">
        <f>-1*SUMIF(RiepilogoGen!$D$2:$D$1191,'Riep StPatrim'!C352,RiepilogoGen!$O$2:$O$1191)</f>
        <v>0</v>
      </c>
      <c r="G352" s="57">
        <f>-1*SUMIF(RiepilogoGen!$D$2:$D$1191,'Riep StPatrim'!C352,RiepilogoGen!$R$2:$R$1191)</f>
        <v>0</v>
      </c>
      <c r="H352" s="58">
        <f>-1*SUMIF(RiepilogoGen!$D$2:$D$1191,'Riep StPatrim'!C352,RiepilogoGen!$U$2:$U$1191)</f>
        <v>0</v>
      </c>
      <c r="I352" s="58">
        <f>-1*SUMIF(RiepilogoGen!$D$2:$D$1191,'Riep StPatrim'!C352,RiepilogoGen!$X$2:$X$1191)</f>
        <v>0</v>
      </c>
      <c r="J352" s="58">
        <f>-1*SUMIF(RiepilogoGen!$D$2:$D$1191,'Riep StPatrim'!C352,RiepilogoGen!$AA$2:$AA$1191)</f>
        <v>0</v>
      </c>
      <c r="K352" s="58">
        <f>-1*SUMIF(RiepilogoGen!$D$2:$D$1191,'Riep StPatrim'!C352,RiepilogoGen!$AD$2:$AD$1191)</f>
        <v>0</v>
      </c>
    </row>
    <row r="353" spans="2:11">
      <c r="C353">
        <f>RiepilogoGen!D216</f>
        <v>21030114</v>
      </c>
      <c r="D353" t="str">
        <f>RiepilogoGen!E216</f>
        <v>FONDO MANUTENZIONI CICLICHE BENI MOBILI E ATTREZZATURE</v>
      </c>
      <c r="E353" s="145" t="str">
        <f>C353&amp;" "&amp;D353</f>
        <v>21030114 FONDO MANUTENZIONI CICLICHE BENI MOBILI E ATTREZZATURE</v>
      </c>
      <c r="F353" s="57">
        <f>-1*SUMIF(RiepilogoGen!$D$2:$D$1191,'Riep StPatrim'!C353,RiepilogoGen!$O$2:$O$1191)</f>
        <v>-399.14</v>
      </c>
      <c r="G353" s="57">
        <f>-1*SUMIF(RiepilogoGen!$D$2:$D$1191,'Riep StPatrim'!C353,RiepilogoGen!$R$2:$R$1191)</f>
        <v>22408.13</v>
      </c>
      <c r="H353" s="58">
        <f>-1*SUMIF(RiepilogoGen!$D$2:$D$1191,'Riep StPatrim'!C353,RiepilogoGen!$U$2:$U$1191)</f>
        <v>22408.13</v>
      </c>
      <c r="I353" s="58">
        <f>-1*SUMIF(RiepilogoGen!$D$2:$D$1191,'Riep StPatrim'!C353,RiepilogoGen!$X$2:$X$1191)</f>
        <v>32408.13</v>
      </c>
      <c r="J353" s="58">
        <f>-1*SUMIF(RiepilogoGen!$D$2:$D$1191,'Riep StPatrim'!C353,RiepilogoGen!$AA$2:$AA$1191)</f>
        <v>52200.72</v>
      </c>
      <c r="K353" s="58">
        <f>-1*SUMIF(RiepilogoGen!$D$2:$D$1191,'Riep StPatrim'!C353,RiepilogoGen!$AD$2:$AD$1191)</f>
        <v>39040.44</v>
      </c>
    </row>
    <row r="354" spans="2:11">
      <c r="C354">
        <f>RiepilogoGen!D217</f>
        <v>21030115</v>
      </c>
      <c r="D354" t="str">
        <f>RiepilogoGen!E217</f>
        <v>FONDO EROGAZIONE ALLA TRANSIZIONE ABITATIVA</v>
      </c>
      <c r="E354" s="145" t="str">
        <f>C354&amp;" "&amp;D354</f>
        <v>21030115 FONDO EROGAZIONE ALLA TRANSIZIONE ABITATIVA</v>
      </c>
      <c r="F354" s="57">
        <f>-1*SUMIF(RiepilogoGen!$D$2:$D$1191,'Riep StPatrim'!C354,RiepilogoGen!$O$2:$O$1191)</f>
        <v>-91366.97</v>
      </c>
      <c r="G354" s="57">
        <f>-1*SUMIF(RiepilogoGen!$D$2:$D$1191,'Riep StPatrim'!C354,RiepilogoGen!$R$2:$R$1191)</f>
        <v>0</v>
      </c>
      <c r="H354" s="58">
        <f>-1*SUMIF(RiepilogoGen!$D$2:$D$1191,'Riep StPatrim'!C354,RiepilogoGen!$U$2:$U$1191)</f>
        <v>0</v>
      </c>
      <c r="I354" s="58">
        <f>-1*SUMIF(RiepilogoGen!$D$2:$D$1191,'Riep StPatrim'!C354,RiepilogoGen!$X$2:$X$1191)</f>
        <v>0</v>
      </c>
      <c r="J354" s="58">
        <f>-1*SUMIF(RiepilogoGen!$D$2:$D$1191,'Riep StPatrim'!C354,RiepilogoGen!$AA$2:$AA$1191)</f>
        <v>214076.82</v>
      </c>
      <c r="K354" s="58">
        <f>-1*SUMIF(RiepilogoGen!$D$2:$D$1191,'Riep StPatrim'!C354,RiepilogoGen!$AD$2:$AD$1191)</f>
        <v>99844.69</v>
      </c>
    </row>
    <row r="355" spans="2:11" ht="18">
      <c r="E355" s="21" t="s">
        <v>305</v>
      </c>
      <c r="F355" s="39">
        <f t="shared" ref="F355:K355" si="98">+F342+F334+F331</f>
        <v>-425893.89999999997</v>
      </c>
      <c r="G355" s="39">
        <f t="shared" si="98"/>
        <v>4970569.17</v>
      </c>
      <c r="H355" s="39">
        <f t="shared" si="98"/>
        <v>5206711.45</v>
      </c>
      <c r="I355" s="39">
        <f t="shared" si="98"/>
        <v>6103848.7199999997</v>
      </c>
      <c r="J355" s="39">
        <f t="shared" si="98"/>
        <v>5025890.9799999995</v>
      </c>
      <c r="K355" s="39">
        <f t="shared" si="98"/>
        <v>4317465.8</v>
      </c>
    </row>
    <row r="356" spans="2:11">
      <c r="E356" s="32"/>
      <c r="F356" s="42"/>
      <c r="G356" s="42"/>
      <c r="H356" s="42"/>
      <c r="I356" s="42"/>
      <c r="J356" s="42"/>
      <c r="K356" s="42"/>
    </row>
    <row r="357" spans="2:11" ht="18">
      <c r="B357">
        <v>2201</v>
      </c>
      <c r="C357">
        <f>RiepilogoGen!D218</f>
        <v>22010101</v>
      </c>
      <c r="D357" t="str">
        <f>RiepilogoGen!E218</f>
        <v>TRATTAMENTO DI FINE RAPPORTO DI LAVORO SUBORDINATO</v>
      </c>
      <c r="E357" s="21" t="s">
        <v>306</v>
      </c>
      <c r="F357" s="39">
        <f>-1*SUMIF(RiepilogoGen!$D$2:$D$1191,'Riep StPatrim'!C357,RiepilogoGen!$O$2:$O$1191)</f>
        <v>0</v>
      </c>
      <c r="G357" s="39">
        <f>-1*SUMIF(RiepilogoGen!$D$2:$D$1191,'Riep StPatrim'!C357,RiepilogoGen!$R$2:$R$1191)</f>
        <v>33416.949999999997</v>
      </c>
      <c r="H357" s="39">
        <f>-1*SUMIF(RiepilogoGen!$D$2:$D$1191,'Riep StPatrim'!C357,RiepilogoGen!$U$2:$U$1191)</f>
        <v>37014.129999999997</v>
      </c>
      <c r="I357" s="39">
        <f>-1*SUMIF(RiepilogoGen!$D$2:$D$1191,'Riep StPatrim'!C357,RiepilogoGen!$X$2:$X$1191)</f>
        <v>0</v>
      </c>
      <c r="J357" s="39">
        <f>-1*SUMIF(RiepilogoGen!$D$2:$D$1191,'Riep StPatrim'!C357,RiepilogoGen!$AA$2:$AA$1191)</f>
        <v>0</v>
      </c>
      <c r="K357" s="39">
        <f>-1*SUMIF(RiepilogoGen!$D$2:$D$1191,'Riep StPatrim'!C357,RiepilogoGen!$AD$2:$AD$1191)</f>
        <v>0</v>
      </c>
    </row>
    <row r="358" spans="2:11">
      <c r="E358" s="32"/>
      <c r="F358" s="42"/>
      <c r="G358" s="42"/>
      <c r="H358" s="42"/>
      <c r="I358" s="42"/>
      <c r="J358" s="42"/>
      <c r="K358" s="42"/>
    </row>
    <row r="359" spans="2:11" ht="25.5">
      <c r="E359" s="32" t="s">
        <v>452</v>
      </c>
      <c r="F359" s="42"/>
      <c r="G359" s="42"/>
      <c r="H359" s="42"/>
      <c r="I359" s="42"/>
      <c r="J359" s="42"/>
      <c r="K359" s="42"/>
    </row>
    <row r="360" spans="2:11">
      <c r="B360">
        <v>2301</v>
      </c>
      <c r="E360" s="144" t="s">
        <v>307</v>
      </c>
      <c r="F360" s="38">
        <f t="shared" ref="F360:K360" si="99">+F361</f>
        <v>0</v>
      </c>
      <c r="G360" s="38">
        <f t="shared" si="99"/>
        <v>0</v>
      </c>
      <c r="H360" s="38">
        <f t="shared" si="99"/>
        <v>0</v>
      </c>
      <c r="I360" s="38">
        <f t="shared" si="99"/>
        <v>0</v>
      </c>
      <c r="J360" s="38">
        <f t="shared" si="99"/>
        <v>0</v>
      </c>
      <c r="K360" s="38">
        <f t="shared" si="99"/>
        <v>0</v>
      </c>
    </row>
    <row r="361" spans="2:11">
      <c r="C361">
        <f>RiepilogoGen!D219</f>
        <v>23010101</v>
      </c>
      <c r="D361" t="str">
        <f>RiepilogoGen!E219</f>
        <v xml:space="preserve">DEBITI VERSO SOCI PER FINANZIAMENTI </v>
      </c>
      <c r="E361" s="145" t="str">
        <f>C361&amp;" "&amp;D361</f>
        <v xml:space="preserve">23010101 DEBITI VERSO SOCI PER FINANZIAMENTI </v>
      </c>
      <c r="F361" s="57">
        <f>-1*SUMIF(RiepilogoGen!$D$2:$D$1191,'Riep StPatrim'!C361,RiepilogoGen!$O$2:$O$1191)</f>
        <v>0</v>
      </c>
      <c r="G361" s="57">
        <f>-1*SUMIF(RiepilogoGen!$D$2:$D$1191,'Riep StPatrim'!C361,RiepilogoGen!$R$2:$R$1191)</f>
        <v>0</v>
      </c>
      <c r="H361" s="58">
        <f>-1*SUMIF(RiepilogoGen!$D$2:$D$1191,'Riep StPatrim'!C361,RiepilogoGen!$U$2:$U$1191)</f>
        <v>0</v>
      </c>
      <c r="I361" s="58">
        <f>-1*SUMIF(RiepilogoGen!$D$2:$D$1191,'Riep StPatrim'!C361,RiepilogoGen!$X$2:$X$1191)</f>
        <v>0</v>
      </c>
      <c r="J361" s="58">
        <f>-1*SUMIF(RiepilogoGen!$D$2:$D$1191,'Riep StPatrim'!C361,RiepilogoGen!$AA$2:$AA$1191)</f>
        <v>0</v>
      </c>
      <c r="K361" s="58">
        <f>-1*SUMIF(RiepilogoGen!$D$2:$D$1191,'Riep StPatrim'!C361,RiepilogoGen!$AD$2:$AD$1191)</f>
        <v>0</v>
      </c>
    </row>
    <row r="362" spans="2:11">
      <c r="B362">
        <v>2302</v>
      </c>
      <c r="E362" s="144" t="s">
        <v>308</v>
      </c>
      <c r="F362" s="38">
        <f t="shared" ref="F362:K362" si="100">+F363+F364</f>
        <v>-92996.92</v>
      </c>
      <c r="G362" s="38">
        <f t="shared" si="100"/>
        <v>3995020.33</v>
      </c>
      <c r="H362" s="38">
        <f t="shared" si="100"/>
        <v>3769626.3</v>
      </c>
      <c r="I362" s="38">
        <f t="shared" si="100"/>
        <v>3539637.04</v>
      </c>
      <c r="J362" s="38">
        <f t="shared" si="100"/>
        <v>3304961.53</v>
      </c>
      <c r="K362" s="38">
        <f t="shared" si="100"/>
        <v>3065503.81</v>
      </c>
    </row>
    <row r="363" spans="2:11">
      <c r="C363">
        <f>RiepilogoGen!D220</f>
        <v>23020101</v>
      </c>
      <c r="D363" t="str">
        <f>RiepilogoGen!E220</f>
        <v>MUTUO IPOTECARIO EMILBANCA N. 16137</v>
      </c>
      <c r="E363" s="145" t="str">
        <f>C363&amp;" "&amp;D363</f>
        <v>23020101 MUTUO IPOTECARIO EMILBANCA N. 16137</v>
      </c>
      <c r="F363" s="57">
        <f>-1*SUMIF(RiepilogoGen!$D$2:$D$1191,'Riep StPatrim'!C363,RiepilogoGen!$O$2:$O$1191)</f>
        <v>-32717.279999999999</v>
      </c>
      <c r="G363" s="57">
        <f>-1*SUMIF(RiepilogoGen!$D$2:$D$1191,'Riep StPatrim'!C363,RiepilogoGen!$R$2:$R$1191)</f>
        <v>1553696.54</v>
      </c>
      <c r="H363" s="58">
        <f>-1*SUMIF(RiepilogoGen!$D$2:$D$1191,'Riep StPatrim'!C363,RiepilogoGen!$U$2:$U$1191)</f>
        <v>1462143.6400000001</v>
      </c>
      <c r="I363" s="58">
        <f>-1*SUMIF(RiepilogoGen!$D$2:$D$1191,'Riep StPatrim'!C363,RiepilogoGen!$X$2:$X$1191)</f>
        <v>1368838.6099999999</v>
      </c>
      <c r="J363" s="58">
        <f>-1*SUMIF(RiepilogoGen!$D$2:$D$1191,'Riep StPatrim'!C363,RiepilogoGen!$AA$2:$AA$1191)</f>
        <v>1273742.6200000001</v>
      </c>
      <c r="K363" s="58">
        <f>-1*SUMIF(RiepilogoGen!$D$2:$D$1191,'Riep StPatrim'!C363,RiepilogoGen!$AD$2:$AD$1191)</f>
        <v>1176823.98</v>
      </c>
    </row>
    <row r="364" spans="2:11">
      <c r="C364">
        <f>RiepilogoGen!D221</f>
        <v>23020102</v>
      </c>
      <c r="D364" t="str">
        <f>RiepilogoGen!E221</f>
        <v>MUTUO IPOTECARIO CARIGE N. 2128287201</v>
      </c>
      <c r="E364" s="145" t="str">
        <f>C364&amp;" "&amp;D364</f>
        <v>23020102 MUTUO IPOTECARIO CARIGE N. 2128287201</v>
      </c>
      <c r="F364" s="57">
        <f>-1*SUMIF(RiepilogoGen!$D$2:$D$1191,'Riep StPatrim'!C364,RiepilogoGen!$O$2:$O$1191)</f>
        <v>-60279.64</v>
      </c>
      <c r="G364" s="57">
        <f>-1*SUMIF(RiepilogoGen!$D$2:$D$1191,'Riep StPatrim'!C364,RiepilogoGen!$R$2:$R$1191)</f>
        <v>2441323.79</v>
      </c>
      <c r="H364" s="58">
        <f>-1*SUMIF(RiepilogoGen!$D$2:$D$1191,'Riep StPatrim'!C364,RiepilogoGen!$U$2:$U$1191)</f>
        <v>2307482.6599999997</v>
      </c>
      <c r="I364" s="58">
        <f>-1*SUMIF(RiepilogoGen!$D$2:$D$1191,'Riep StPatrim'!C364,RiepilogoGen!$X$2:$X$1191)</f>
        <v>2170798.4300000002</v>
      </c>
      <c r="J364" s="58">
        <f>-1*SUMIF(RiepilogoGen!$D$2:$D$1191,'Riep StPatrim'!C364,RiepilogoGen!$AA$2:$AA$1191)</f>
        <v>2031218.9099999997</v>
      </c>
      <c r="K364" s="58">
        <f>-1*SUMIF(RiepilogoGen!$D$2:$D$1191,'Riep StPatrim'!C364,RiepilogoGen!$AD$2:$AD$1191)</f>
        <v>1888679.83</v>
      </c>
    </row>
    <row r="365" spans="2:11">
      <c r="B365">
        <v>2303</v>
      </c>
      <c r="E365" s="144" t="s">
        <v>316</v>
      </c>
      <c r="F365" s="38">
        <f t="shared" ref="F365:K365" si="101">+F366</f>
        <v>0</v>
      </c>
      <c r="G365" s="38">
        <f t="shared" si="101"/>
        <v>0</v>
      </c>
      <c r="H365" s="38">
        <f t="shared" si="101"/>
        <v>0</v>
      </c>
      <c r="I365" s="38">
        <f t="shared" si="101"/>
        <v>0</v>
      </c>
      <c r="J365" s="38">
        <f t="shared" si="101"/>
        <v>0</v>
      </c>
      <c r="K365" s="38">
        <f t="shared" si="101"/>
        <v>0</v>
      </c>
    </row>
    <row r="366" spans="2:11">
      <c r="C366">
        <f>RiepilogoGen!D222</f>
        <v>23030101</v>
      </c>
      <c r="D366" t="str">
        <f>RiepilogoGen!E222</f>
        <v>DEBITI VERSO ISTITUTO TESORIERE</v>
      </c>
      <c r="E366" s="145" t="str">
        <f>C366&amp;" "&amp;D366</f>
        <v>23030101 DEBITI VERSO ISTITUTO TESORIERE</v>
      </c>
      <c r="F366" s="57">
        <f>-1*SUMIF(RiepilogoGen!$D$2:$D$1191,'Riep StPatrim'!C366,RiepilogoGen!$O$2:$O$1191)</f>
        <v>0</v>
      </c>
      <c r="G366" s="57">
        <f>-1*SUMIF(RiepilogoGen!$D$2:$D$1191,'Riep StPatrim'!C366,RiepilogoGen!$R$2:$R$1191)</f>
        <v>0</v>
      </c>
      <c r="H366" s="58">
        <f>-1*SUMIF(RiepilogoGen!$D$2:$D$1191,'Riep StPatrim'!C366,RiepilogoGen!$U$2:$U$1191)</f>
        <v>0</v>
      </c>
      <c r="I366" s="58">
        <f>-1*SUMIF(RiepilogoGen!$D$2:$D$1191,'Riep StPatrim'!C366,RiepilogoGen!$X$2:$X$1191)</f>
        <v>0</v>
      </c>
      <c r="J366" s="58">
        <f>-1*SUMIF(RiepilogoGen!$D$2:$D$1191,'Riep StPatrim'!C366,RiepilogoGen!$AA$2:$AA$1191)</f>
        <v>0</v>
      </c>
      <c r="K366" s="58">
        <f>-1*SUMIF(RiepilogoGen!$D$2:$D$1191,'Riep StPatrim'!C366,RiepilogoGen!$AD$2:$AD$1191)</f>
        <v>0</v>
      </c>
    </row>
    <row r="367" spans="2:11">
      <c r="B367">
        <v>2304</v>
      </c>
      <c r="E367" s="144" t="s">
        <v>317</v>
      </c>
      <c r="F367" s="38">
        <f t="shared" ref="F367:K367" si="102">+F368</f>
        <v>0</v>
      </c>
      <c r="G367" s="38">
        <f t="shared" si="102"/>
        <v>161290.09999999998</v>
      </c>
      <c r="H367" s="38">
        <f t="shared" si="102"/>
        <v>135561.20000000019</v>
      </c>
      <c r="I367" s="38">
        <f t="shared" si="102"/>
        <v>43461.199999999953</v>
      </c>
      <c r="J367" s="38">
        <f t="shared" si="102"/>
        <v>93961.199999999953</v>
      </c>
      <c r="K367" s="38">
        <f t="shared" si="102"/>
        <v>92961.2</v>
      </c>
    </row>
    <row r="368" spans="2:11">
      <c r="C368">
        <f>RiepilogoGen!D223</f>
        <v>23040101</v>
      </c>
      <c r="D368" t="str">
        <f>RiepilogoGen!E223</f>
        <v>CLIENTI CONTO ANTICIPI</v>
      </c>
      <c r="E368" s="145" t="str">
        <f>C368&amp;" "&amp;D368</f>
        <v>23040101 CLIENTI CONTO ANTICIPI</v>
      </c>
      <c r="F368" s="57">
        <f>-1*SUMIF(RiepilogoGen!$D$2:$D$1191,'Riep StPatrim'!C368,RiepilogoGen!$O$2:$O$1191)</f>
        <v>0</v>
      </c>
      <c r="G368" s="57">
        <f>-1*SUMIF(RiepilogoGen!$D$2:$D$1191,'Riep StPatrim'!C368,RiepilogoGen!$R$2:$R$1191)</f>
        <v>161290.09999999998</v>
      </c>
      <c r="H368" s="58">
        <f>-1*SUMIF(RiepilogoGen!$D$2:$D$1191,'Riep StPatrim'!C368,RiepilogoGen!$U$2:$U$1191)</f>
        <v>135561.20000000019</v>
      </c>
      <c r="I368" s="58">
        <f>-1*SUMIF(RiepilogoGen!$D$2:$D$1191,'Riep StPatrim'!C368,RiepilogoGen!$X$2:$X$1191)</f>
        <v>43461.199999999953</v>
      </c>
      <c r="J368" s="58">
        <f>-1*SUMIF(RiepilogoGen!$D$2:$D$1191,'Riep StPatrim'!C368,RiepilogoGen!$AA$2:$AA$1191)</f>
        <v>93961.199999999953</v>
      </c>
      <c r="K368" s="58">
        <f>-1*SUMIF(RiepilogoGen!$D$2:$D$1191,'Riep StPatrim'!C368,RiepilogoGen!$AD$2:$AD$1191)</f>
        <v>92961.2</v>
      </c>
    </row>
    <row r="369" spans="2:11">
      <c r="B369">
        <v>2305</v>
      </c>
      <c r="E369" s="144" t="s">
        <v>318</v>
      </c>
      <c r="F369" s="38">
        <f>SUM(F370:F370)</f>
        <v>-3878445.0100000016</v>
      </c>
      <c r="G369" s="38">
        <f>SUM(G370:G371)</f>
        <v>8171679.5099999979</v>
      </c>
      <c r="H369" s="38">
        <f>SUM(H370:H371)</f>
        <v>8701827.5199999977</v>
      </c>
      <c r="I369" s="38">
        <f>SUM(I370:I371)</f>
        <v>7718360.4199999971</v>
      </c>
      <c r="J369" s="38">
        <f>SUM(J370:J371)</f>
        <v>9569874.0200000014</v>
      </c>
      <c r="K369" s="38">
        <f>SUM(K370:K371)</f>
        <v>8395148.7100000009</v>
      </c>
    </row>
    <row r="370" spans="2:11">
      <c r="C370">
        <f>RiepilogoGen!D224</f>
        <v>23050101</v>
      </c>
      <c r="D370" t="str">
        <f>RiepilogoGen!E224</f>
        <v>DEBITI VERSO FORNITORI</v>
      </c>
      <c r="E370" s="145" t="str">
        <f>C370&amp;" "&amp;D370</f>
        <v>23050101 DEBITI VERSO FORNITORI</v>
      </c>
      <c r="F370" s="57">
        <f>-1*SUMIF(RiepilogoGen!$D$2:$D$1191,'Riep StPatrim'!C370,RiepilogoGen!$O$2:$O$1191)</f>
        <v>-3878445.0100000016</v>
      </c>
      <c r="G370" s="57">
        <f>-1*SUMIF(RiepilogoGen!$D$2:$D$1191,'Riep StPatrim'!C370,RiepilogoGen!$R$2:$R$1191)</f>
        <v>8171679.5099999979</v>
      </c>
      <c r="H370" s="58">
        <f>-1*SUMIF(RiepilogoGen!$D$2:$D$1191,'Riep StPatrim'!C370,RiepilogoGen!$U$2:$U$1191)</f>
        <v>8703414.8699999973</v>
      </c>
      <c r="I370" s="58">
        <f>-1*SUMIF(RiepilogoGen!$D$2:$D$1191,'Riep StPatrim'!C370,RiepilogoGen!$X$2:$X$1191)</f>
        <v>7720480.8699999973</v>
      </c>
      <c r="J370" s="58">
        <f>-1*SUMIF(RiepilogoGen!$D$2:$D$1191,'Riep StPatrim'!C370,RiepilogoGen!$AA$2:$AA$1191)</f>
        <v>9573544.1700000018</v>
      </c>
      <c r="K370" s="58">
        <f>-1*SUMIF(RiepilogoGen!$D$2:$D$1191,'Riep StPatrim'!C370,RiepilogoGen!$AD$2:$AD$1191)</f>
        <v>8395148.7100000009</v>
      </c>
    </row>
    <row r="371" spans="2:11">
      <c r="C371">
        <f>RiepilogoGen!D225</f>
        <v>23050102</v>
      </c>
      <c r="D371" t="str">
        <f>RiepilogoGen!E225</f>
        <v>FORNITORI C/ANTICIPI</v>
      </c>
      <c r="E371" s="145" t="str">
        <f>C371&amp;" "&amp;D371</f>
        <v>23050102 FORNITORI C/ANTICIPI</v>
      </c>
      <c r="F371" s="57">
        <f>-1*SUMIF(RiepilogoGen!$D$2:$D$1191,'Riep StPatrim'!C371,RiepilogoGen!$O$2:$O$1191)</f>
        <v>-1830.62</v>
      </c>
      <c r="G371" s="57">
        <f>-1*SUMIF(RiepilogoGen!$D$2:$D$1191,'Riep StPatrim'!C371,RiepilogoGen!$R$2:$R$1191)</f>
        <v>0</v>
      </c>
      <c r="H371" s="58">
        <f>-1*SUMIF(RiepilogoGen!$D$2:$D$1191,'Riep StPatrim'!C371,RiepilogoGen!$U$2:$U$1191)</f>
        <v>-1587.3500000000004</v>
      </c>
      <c r="I371" s="58">
        <f>-1*SUMIF(RiepilogoGen!$D$2:$D$1191,'Riep StPatrim'!C371,RiepilogoGen!$X$2:$X$1191)</f>
        <v>-2120.4500000000007</v>
      </c>
      <c r="J371" s="58">
        <f>-1*SUMIF(RiepilogoGen!$D$2:$D$1191,'Riep StPatrim'!C371,RiepilogoGen!$AA$2:$AA$1191)</f>
        <v>-3670.1500000000005</v>
      </c>
      <c r="K371" s="58">
        <f>-1*SUMIF(RiepilogoGen!$D$2:$D$1191,'Riep StPatrim'!C371,RiepilogoGen!$AD$2:$AD$1191)</f>
        <v>0</v>
      </c>
    </row>
    <row r="372" spans="2:11">
      <c r="B372">
        <v>2306</v>
      </c>
      <c r="E372" s="144" t="s">
        <v>319</v>
      </c>
      <c r="F372" s="38">
        <f t="shared" ref="F372:K372" si="103">+F373</f>
        <v>0</v>
      </c>
      <c r="G372" s="38">
        <f t="shared" si="103"/>
        <v>347028</v>
      </c>
      <c r="H372" s="38">
        <f t="shared" si="103"/>
        <v>0</v>
      </c>
      <c r="I372" s="38">
        <f t="shared" si="103"/>
        <v>0</v>
      </c>
      <c r="J372" s="38">
        <f t="shared" si="103"/>
        <v>0</v>
      </c>
      <c r="K372" s="38">
        <f t="shared" si="103"/>
        <v>0</v>
      </c>
    </row>
    <row r="373" spans="2:11">
      <c r="C373">
        <f>RiepilogoGen!D226</f>
        <v>23060101</v>
      </c>
      <c r="D373" t="str">
        <f>RiepilogoGen!E226</f>
        <v>DEBITI VERSO SOCIETÀ PARTECIPATE</v>
      </c>
      <c r="E373" s="145" t="str">
        <f>C373&amp;" "&amp;D373</f>
        <v>23060101 DEBITI VERSO SOCIETÀ PARTECIPATE</v>
      </c>
      <c r="F373" s="57">
        <f>-1*SUMIF(RiepilogoGen!$D$2:$D$1191,'Riep StPatrim'!C373,RiepilogoGen!$O$2:$O$1191)</f>
        <v>0</v>
      </c>
      <c r="G373" s="57">
        <f>-1*SUMIF(RiepilogoGen!$D$2:$D$1191,'Riep StPatrim'!C373,RiepilogoGen!$R$2:$R$1191)</f>
        <v>347028</v>
      </c>
      <c r="H373" s="58">
        <f>-1*SUMIF(RiepilogoGen!$D$2:$D$1191,'Riep StPatrim'!C373,RiepilogoGen!$U$2:$U$1191)</f>
        <v>0</v>
      </c>
      <c r="I373" s="58">
        <f>-1*SUMIF(RiepilogoGen!$D$2:$D$1191,'Riep StPatrim'!C373,RiepilogoGen!$X$2:$X$1191)</f>
        <v>0</v>
      </c>
      <c r="J373" s="58">
        <f>-1*SUMIF(RiepilogoGen!$D$2:$D$1191,'Riep StPatrim'!C373,RiepilogoGen!$AA$2:$AA$1191)</f>
        <v>0</v>
      </c>
      <c r="K373" s="58">
        <f>-1*SUMIF(RiepilogoGen!$D$2:$D$1191,'Riep StPatrim'!C373,RiepilogoGen!$AD$2:$AD$1191)</f>
        <v>0</v>
      </c>
    </row>
    <row r="374" spans="2:11">
      <c r="B374">
        <v>2307</v>
      </c>
      <c r="E374" s="144" t="s">
        <v>320</v>
      </c>
      <c r="F374" s="38">
        <f t="shared" ref="F374:K374" si="104">+F375</f>
        <v>-52013.04</v>
      </c>
      <c r="G374" s="38">
        <f t="shared" si="104"/>
        <v>0</v>
      </c>
      <c r="H374" s="38">
        <f t="shared" si="104"/>
        <v>0</v>
      </c>
      <c r="I374" s="38">
        <f t="shared" si="104"/>
        <v>0</v>
      </c>
      <c r="J374" s="38">
        <f t="shared" si="104"/>
        <v>0</v>
      </c>
      <c r="K374" s="38">
        <f t="shared" si="104"/>
        <v>52013.04</v>
      </c>
    </row>
    <row r="375" spans="2:11">
      <c r="C375">
        <f>RiepilogoGen!D227</f>
        <v>23070101</v>
      </c>
      <c r="D375" t="str">
        <f>RiepilogoGen!E227</f>
        <v>DEBITI VERSO LA REGIONE EMILIA-ROMAGNA</v>
      </c>
      <c r="E375" s="145" t="str">
        <f>C375&amp;" "&amp;D375</f>
        <v>23070101 DEBITI VERSO LA REGIONE EMILIA-ROMAGNA</v>
      </c>
      <c r="F375" s="57">
        <f>-1*SUMIF(RiepilogoGen!$D$2:$D$1191,'Riep StPatrim'!C375,RiepilogoGen!$O$2:$O$1191)</f>
        <v>-52013.04</v>
      </c>
      <c r="G375" s="57">
        <f>-1*SUMIF(RiepilogoGen!$D$2:$D$1191,'Riep StPatrim'!C375,RiepilogoGen!$R$2:$R$1191)</f>
        <v>0</v>
      </c>
      <c r="H375" s="58">
        <f>-1*SUMIF(RiepilogoGen!$D$2:$D$1191,'Riep StPatrim'!C375,RiepilogoGen!$U$2:$U$1191)</f>
        <v>0</v>
      </c>
      <c r="I375" s="58">
        <f>-1*SUMIF(RiepilogoGen!$D$2:$D$1191,'Riep StPatrim'!C375,RiepilogoGen!$X$2:$X$1191)</f>
        <v>0</v>
      </c>
      <c r="J375" s="58">
        <f>-1*SUMIF(RiepilogoGen!$D$2:$D$1191,'Riep StPatrim'!C375,RiepilogoGen!$AA$2:$AA$1191)</f>
        <v>0</v>
      </c>
      <c r="K375" s="58">
        <f>-1*SUMIF(RiepilogoGen!$D$2:$D$1191,'Riep StPatrim'!C375,RiepilogoGen!$AD$2:$AD$1191)</f>
        <v>52013.04</v>
      </c>
    </row>
    <row r="376" spans="2:11">
      <c r="B376">
        <v>2308</v>
      </c>
      <c r="E376" s="144" t="s">
        <v>321</v>
      </c>
      <c r="F376" s="38">
        <f t="shared" ref="F376:K376" si="105">+F377</f>
        <v>0</v>
      </c>
      <c r="G376" s="38">
        <f t="shared" si="105"/>
        <v>0</v>
      </c>
      <c r="H376" s="38">
        <f t="shared" si="105"/>
        <v>0</v>
      </c>
      <c r="I376" s="38">
        <f t="shared" si="105"/>
        <v>0</v>
      </c>
      <c r="J376" s="38">
        <f t="shared" si="105"/>
        <v>0</v>
      </c>
      <c r="K376" s="38">
        <f t="shared" si="105"/>
        <v>0</v>
      </c>
    </row>
    <row r="377" spans="2:11">
      <c r="C377">
        <f>RiepilogoGen!D228</f>
        <v>23080101</v>
      </c>
      <c r="D377" t="str">
        <f>RiepilogoGen!E228</f>
        <v>DEBITI VERSO LA PROVINCIA DI BOLOGNA</v>
      </c>
      <c r="E377" s="145" t="str">
        <f>C377&amp;" "&amp;D377</f>
        <v>23080101 DEBITI VERSO LA PROVINCIA DI BOLOGNA</v>
      </c>
      <c r="F377" s="57">
        <f>-1*SUMIF(RiepilogoGen!$D$2:$D$1191,'Riep StPatrim'!C377,RiepilogoGen!$O$2:$O$1191)</f>
        <v>0</v>
      </c>
      <c r="G377" s="57">
        <f>-1*SUMIF(RiepilogoGen!$D$2:$D$1191,'Riep StPatrim'!C377,RiepilogoGen!$R$2:$R$1191)</f>
        <v>0</v>
      </c>
      <c r="H377" s="58">
        <f>-1*SUMIF(RiepilogoGen!$D$2:$D$1191,'Riep StPatrim'!C377,RiepilogoGen!$U$2:$U$1191)</f>
        <v>0</v>
      </c>
      <c r="I377" s="58">
        <f>-1*SUMIF(RiepilogoGen!$D$2:$D$1191,'Riep StPatrim'!C377,RiepilogoGen!$X$2:$X$1191)</f>
        <v>0</v>
      </c>
      <c r="J377" s="58">
        <f>-1*SUMIF(RiepilogoGen!$D$2:$D$1191,'Riep StPatrim'!C377,RiepilogoGen!$AA$2:$AA$1191)</f>
        <v>0</v>
      </c>
      <c r="K377" s="58">
        <f>-1*SUMIF(RiepilogoGen!$D$2:$D$1191,'Riep StPatrim'!C377,RiepilogoGen!$AD$2:$AD$1191)</f>
        <v>0</v>
      </c>
    </row>
    <row r="378" spans="2:11">
      <c r="B378">
        <v>2309</v>
      </c>
      <c r="E378" s="144" t="s">
        <v>322</v>
      </c>
      <c r="F378" s="38">
        <f t="shared" ref="F378:K378" si="106">SUM(F379:F381)</f>
        <v>212632.31</v>
      </c>
      <c r="G378" s="38">
        <f t="shared" si="106"/>
        <v>24208.650000000023</v>
      </c>
      <c r="H378" s="38">
        <f t="shared" si="106"/>
        <v>477574.95999999996</v>
      </c>
      <c r="I378" s="38">
        <f t="shared" si="106"/>
        <v>724323.66999999993</v>
      </c>
      <c r="J378" s="38">
        <f t="shared" si="106"/>
        <v>1029328.35</v>
      </c>
      <c r="K378" s="38">
        <f t="shared" si="106"/>
        <v>1265503.28</v>
      </c>
    </row>
    <row r="379" spans="2:11">
      <c r="C379">
        <f>RiepilogoGen!D229</f>
        <v>23090101</v>
      </c>
      <c r="D379" t="str">
        <f>RiepilogoGen!E229</f>
        <v>DEBITI VERSO IL COMUNE DI BOLOGNA</v>
      </c>
      <c r="E379" s="145" t="str">
        <f>C379&amp;" "&amp;D379</f>
        <v>23090101 DEBITI VERSO IL COMUNE DI BOLOGNA</v>
      </c>
      <c r="F379" s="57">
        <f>-1*SUMIF(RiepilogoGen!$D$2:$D$1191,'Riep StPatrim'!C379,RiepilogoGen!$O$2:$O$1191)</f>
        <v>142033.78999999998</v>
      </c>
      <c r="G379" s="57">
        <f>-1*SUMIF(RiepilogoGen!$D$2:$D$1191,'Riep StPatrim'!C379,RiepilogoGen!$R$2:$R$1191)</f>
        <v>24208.650000000023</v>
      </c>
      <c r="H379" s="58">
        <f>-1*SUMIF(RiepilogoGen!$D$2:$D$1191,'Riep StPatrim'!C379,RiepilogoGen!$U$2:$U$1191)</f>
        <v>477574.95999999996</v>
      </c>
      <c r="I379" s="58">
        <f>-1*SUMIF(RiepilogoGen!$D$2:$D$1191,'Riep StPatrim'!C379,RiepilogoGen!$X$2:$X$1191)</f>
        <v>724323.66999999993</v>
      </c>
      <c r="J379" s="58">
        <f>-1*SUMIF(RiepilogoGen!$D$2:$D$1191,'Riep StPatrim'!C379,RiepilogoGen!$AA$2:$AA$1191)</f>
        <v>1028665.25</v>
      </c>
      <c r="K379" s="58">
        <f>-1*SUMIF(RiepilogoGen!$D$2:$D$1191,'Riep StPatrim'!C379,RiepilogoGen!$AD$2:$AD$1191)</f>
        <v>1264840.18</v>
      </c>
    </row>
    <row r="380" spans="2:11">
      <c r="C380">
        <f>RiepilogoGen!D230</f>
        <v>23090102</v>
      </c>
      <c r="D380" t="str">
        <f>RiepilogoGen!E230</f>
        <v>DEBITI VERSO ALTRI COMUNI</v>
      </c>
      <c r="E380" s="145" t="str">
        <f>C380&amp;" "&amp;D380</f>
        <v>23090102 DEBITI VERSO ALTRI COMUNI</v>
      </c>
      <c r="F380" s="57">
        <f>-1*SUMIF(RiepilogoGen!$D$2:$D$1191,'Riep StPatrim'!C380,RiepilogoGen!$O$2:$O$1191)</f>
        <v>0</v>
      </c>
      <c r="G380" s="57">
        <f>-1*SUMIF(RiepilogoGen!$D$2:$D$1191,'Riep StPatrim'!C380,RiepilogoGen!$R$2:$R$1191)</f>
        <v>0</v>
      </c>
      <c r="H380" s="58">
        <f>-1*SUMIF(RiepilogoGen!$D$2:$D$1191,'Riep StPatrim'!C380,RiepilogoGen!$U$2:$U$1191)</f>
        <v>0</v>
      </c>
      <c r="I380" s="58">
        <f>-1*SUMIF(RiepilogoGen!$D$2:$D$1191,'Riep StPatrim'!C380,RiepilogoGen!$X$2:$X$1191)</f>
        <v>0</v>
      </c>
      <c r="J380" s="58">
        <f>-1*SUMIF(RiepilogoGen!$D$2:$D$1191,'Riep StPatrim'!C380,RiepilogoGen!$AA$2:$AA$1191)</f>
        <v>0</v>
      </c>
      <c r="K380" s="58">
        <f>-1*SUMIF(RiepilogoGen!$D$2:$D$1191,'Riep StPatrim'!C380,RiepilogoGen!$AD$2:$AD$1191)</f>
        <v>0</v>
      </c>
    </row>
    <row r="381" spans="2:11">
      <c r="C381">
        <f>RiepilogoGen!D231</f>
        <v>23090109</v>
      </c>
      <c r="D381" t="str">
        <f>RiepilogoGen!E231</f>
        <v>DEBITI VS COMUNE GESTIONE EX ACER IN NOME E PER CONTO</v>
      </c>
      <c r="E381" s="145" t="str">
        <f>C381&amp;" "&amp;D381</f>
        <v>23090109 DEBITI VS COMUNE GESTIONE EX ACER IN NOME E PER CONTO</v>
      </c>
      <c r="F381" s="57">
        <f>-1*SUMIF(RiepilogoGen!$D$2:$D$1191,'Riep StPatrim'!C381,RiepilogoGen!$O$2:$O$1191)</f>
        <v>70598.52</v>
      </c>
      <c r="G381" s="57">
        <f>-1*SUMIF(RiepilogoGen!$D$2:$D$1191,'Riep StPatrim'!C381,RiepilogoGen!$R$2:$R$1191)</f>
        <v>0</v>
      </c>
      <c r="H381" s="58">
        <f>-1*SUMIF(RiepilogoGen!$D$2:$D$1191,'Riep StPatrim'!C381,RiepilogoGen!$U$2:$U$1191)</f>
        <v>0</v>
      </c>
      <c r="I381" s="58">
        <f>-1*SUMIF(RiepilogoGen!$D$2:$D$1191,'Riep StPatrim'!C381,RiepilogoGen!$X$2:$X$1191)</f>
        <v>0</v>
      </c>
      <c r="J381" s="58">
        <f>-1*SUMIF(RiepilogoGen!$D$2:$D$1191,'Riep StPatrim'!C381,RiepilogoGen!$AA$2:$AA$1191)</f>
        <v>663.1</v>
      </c>
      <c r="K381" s="58">
        <f>-1*SUMIF(RiepilogoGen!$D$2:$D$1191,'Riep StPatrim'!C381,RiepilogoGen!$AD$2:$AD$1191)</f>
        <v>663.1</v>
      </c>
    </row>
    <row r="382" spans="2:11">
      <c r="B382">
        <v>2310</v>
      </c>
      <c r="E382" s="144" t="s">
        <v>323</v>
      </c>
      <c r="F382" s="38">
        <f t="shared" ref="F382:K382" si="107">+F383</f>
        <v>745.15999999999985</v>
      </c>
      <c r="G382" s="38">
        <f t="shared" si="107"/>
        <v>1252.95</v>
      </c>
      <c r="H382" s="38">
        <f t="shared" si="107"/>
        <v>0</v>
      </c>
      <c r="I382" s="38">
        <f t="shared" si="107"/>
        <v>35934.120000000003</v>
      </c>
      <c r="J382" s="38">
        <f t="shared" si="107"/>
        <v>86693.22</v>
      </c>
      <c r="K382" s="38">
        <f t="shared" si="107"/>
        <v>23.440000000002328</v>
      </c>
    </row>
    <row r="383" spans="2:11">
      <c r="C383">
        <f>RiepilogoGen!D232</f>
        <v>23100101</v>
      </c>
      <c r="D383" t="str">
        <f>RiepilogoGen!E232</f>
        <v>DEBITI VERSO L'AZIENDA SANITARIA DI BOLOGNA</v>
      </c>
      <c r="E383" s="145" t="str">
        <f>C383&amp;" "&amp;D383</f>
        <v>23100101 DEBITI VERSO L'AZIENDA SANITARIA DI BOLOGNA</v>
      </c>
      <c r="F383" s="57">
        <f>-1*SUMIF(RiepilogoGen!$D$2:$D$1191,'Riep StPatrim'!C383,RiepilogoGen!$O$2:$O$1191)</f>
        <v>745.15999999999985</v>
      </c>
      <c r="G383" s="57">
        <f>-1*SUMIF(RiepilogoGen!$D$2:$D$1191,'Riep StPatrim'!C383,RiepilogoGen!$R$2:$R$1191)</f>
        <v>1252.95</v>
      </c>
      <c r="H383" s="58">
        <f>-1*SUMIF(RiepilogoGen!$D$2:$D$1191,'Riep StPatrim'!C383,RiepilogoGen!$U$2:$U$1191)</f>
        <v>0</v>
      </c>
      <c r="I383" s="58">
        <f>-1*SUMIF(RiepilogoGen!$D$2:$D$1191,'Riep StPatrim'!C383,RiepilogoGen!$X$2:$X$1191)</f>
        <v>35934.120000000003</v>
      </c>
      <c r="J383" s="58">
        <f>-1*SUMIF(RiepilogoGen!$D$2:$D$1191,'Riep StPatrim'!C383,RiepilogoGen!$AA$2:$AA$1191)</f>
        <v>86693.22</v>
      </c>
      <c r="K383" s="58">
        <f>-1*SUMIF(RiepilogoGen!$D$2:$D$1191,'Riep StPatrim'!C383,RiepilogoGen!$AD$2:$AD$1191)</f>
        <v>23.440000000002328</v>
      </c>
    </row>
    <row r="384" spans="2:11">
      <c r="B384">
        <v>2311</v>
      </c>
      <c r="E384" s="144" t="s">
        <v>324</v>
      </c>
      <c r="F384" s="38">
        <f t="shared" ref="F384:K384" si="108">+F385</f>
        <v>0</v>
      </c>
      <c r="G384" s="38">
        <f t="shared" si="108"/>
        <v>52310.060000000005</v>
      </c>
      <c r="H384" s="38">
        <f t="shared" si="108"/>
        <v>12188.259999999995</v>
      </c>
      <c r="I384" s="38">
        <f t="shared" si="108"/>
        <v>15171.279999999999</v>
      </c>
      <c r="J384" s="38">
        <f t="shared" si="108"/>
        <v>14305.809999999998</v>
      </c>
      <c r="K384" s="38">
        <f t="shared" si="108"/>
        <v>14685.589999999997</v>
      </c>
    </row>
    <row r="385" spans="2:11">
      <c r="C385">
        <f>RiepilogoGen!D233</f>
        <v>23110101</v>
      </c>
      <c r="D385" t="str">
        <f>RiepilogoGen!E233</f>
        <v>DEBITI VERSO LO STATO ED ALTRI ENTI PUBBLICI</v>
      </c>
      <c r="E385" s="145" t="str">
        <f>C385&amp;" "&amp;D385</f>
        <v>23110101 DEBITI VERSO LO STATO ED ALTRI ENTI PUBBLICI</v>
      </c>
      <c r="F385" s="57">
        <f>-1*SUMIF(RiepilogoGen!$D$2:$D$1191,'Riep StPatrim'!C385,RiepilogoGen!$O$2:$O$1191)</f>
        <v>0</v>
      </c>
      <c r="G385" s="57">
        <f>-1*SUMIF(RiepilogoGen!$D$2:$D$1191,'Riep StPatrim'!C385,RiepilogoGen!$R$2:$R$1191)</f>
        <v>52310.060000000005</v>
      </c>
      <c r="H385" s="58">
        <f>-1*SUMIF(RiepilogoGen!$D$2:$D$1191,'Riep StPatrim'!C385,RiepilogoGen!$U$2:$U$1191)</f>
        <v>12188.259999999995</v>
      </c>
      <c r="I385" s="58">
        <f>-1*SUMIF(RiepilogoGen!$D$2:$D$1191,'Riep StPatrim'!C385,RiepilogoGen!$X$2:$X$1191)</f>
        <v>15171.279999999999</v>
      </c>
      <c r="J385" s="58">
        <f>-1*SUMIF(RiepilogoGen!$D$2:$D$1191,'Riep StPatrim'!C385,RiepilogoGen!$AA$2:$AA$1191)</f>
        <v>14305.809999999998</v>
      </c>
      <c r="K385" s="58">
        <f>-1*SUMIF(RiepilogoGen!$D$2:$D$1191,'Riep StPatrim'!C385,RiepilogoGen!$AD$2:$AD$1191)</f>
        <v>14685.589999999997</v>
      </c>
    </row>
    <row r="386" spans="2:11">
      <c r="B386">
        <v>2312</v>
      </c>
      <c r="E386" s="144" t="s">
        <v>325</v>
      </c>
      <c r="F386" s="38">
        <f t="shared" ref="F386:K386" si="109">SUM(F387:F399)</f>
        <v>55140.139999999941</v>
      </c>
      <c r="G386" s="38">
        <f t="shared" si="109"/>
        <v>459214.71</v>
      </c>
      <c r="H386" s="38">
        <f t="shared" si="109"/>
        <v>561727.34999999963</v>
      </c>
      <c r="I386" s="38">
        <f t="shared" si="109"/>
        <v>583980.1399999999</v>
      </c>
      <c r="J386" s="38">
        <f t="shared" si="109"/>
        <v>610363.17000000004</v>
      </c>
      <c r="K386" s="38">
        <f t="shared" si="109"/>
        <v>761355.00999999954</v>
      </c>
    </row>
    <row r="387" spans="2:11">
      <c r="C387">
        <f>RiepilogoGen!D234</f>
        <v>23120101</v>
      </c>
      <c r="D387" t="str">
        <f>RiepilogoGen!E234</f>
        <v>IVA A DEBITO</v>
      </c>
      <c r="E387" s="145" t="str">
        <f t="shared" ref="E387:E399" si="110">C387&amp;" "&amp;D387</f>
        <v>23120101 IVA A DEBITO</v>
      </c>
      <c r="F387" s="57">
        <f>-1*SUMIF(RiepilogoGen!$D$2:$D$1191,'Riep StPatrim'!C387,RiepilogoGen!$O$2:$O$1191)</f>
        <v>4012.12</v>
      </c>
      <c r="G387" s="57">
        <f>-1*SUMIF(RiepilogoGen!$D$2:$D$1191,'Riep StPatrim'!C387,RiepilogoGen!$R$2:$R$1191)</f>
        <v>0</v>
      </c>
      <c r="H387" s="58">
        <f>-1*SUMIF(RiepilogoGen!$D$2:$D$1191,'Riep StPatrim'!C387,RiepilogoGen!$U$2:$U$1191)</f>
        <v>0</v>
      </c>
      <c r="I387" s="58">
        <f>-1*SUMIF(RiepilogoGen!$D$2:$D$1191,'Riep StPatrim'!C387,RiepilogoGen!$X$2:$X$1191)</f>
        <v>0</v>
      </c>
      <c r="J387" s="58">
        <f>-1*SUMIF(RiepilogoGen!$D$2:$D$1191,'Riep StPatrim'!C387,RiepilogoGen!$AA$2:$AA$1191)</f>
        <v>0</v>
      </c>
      <c r="K387" s="58">
        <f>-1*SUMIF(RiepilogoGen!$D$2:$D$1191,'Riep StPatrim'!C387,RiepilogoGen!$AD$2:$AD$1191)</f>
        <v>0</v>
      </c>
    </row>
    <row r="388" spans="2:11">
      <c r="C388">
        <f>RiepilogoGen!D235</f>
        <v>23120102</v>
      </c>
      <c r="D388" t="str">
        <f>RiepilogoGen!E235</f>
        <v>ERARIO C/IVA</v>
      </c>
      <c r="E388" s="145" t="str">
        <f>C388&amp;" "&amp;D388</f>
        <v>23120102 ERARIO C/IVA</v>
      </c>
      <c r="F388" s="57">
        <f>-1*SUMIF(RiepilogoGen!$D$2:$D$1191,'Riep StPatrim'!C388,RiepilogoGen!$O$2:$O$1191)</f>
        <v>-3968.2499999999995</v>
      </c>
      <c r="G388" s="57">
        <f>-1*SUMIF(RiepilogoGen!$D$2:$D$1191,'Riep StPatrim'!C388,RiepilogoGen!$R$2:$R$1191)</f>
        <v>0</v>
      </c>
      <c r="H388" s="58">
        <f>-1*SUMIF(RiepilogoGen!$D$2:$D$1191,'Riep StPatrim'!C388,RiepilogoGen!$U$2:$U$1191)</f>
        <v>0</v>
      </c>
      <c r="I388" s="58">
        <f>-1*SUMIF(RiepilogoGen!$D$2:$D$1191,'Riep StPatrim'!C388,RiepilogoGen!$X$2:$X$1191)</f>
        <v>0</v>
      </c>
      <c r="J388" s="58">
        <f>-1*SUMIF(RiepilogoGen!$D$2:$D$1191,'Riep StPatrim'!C388,RiepilogoGen!$AA$2:$AA$1191)</f>
        <v>291.8300000000163</v>
      </c>
      <c r="K388" s="58">
        <f>-1*SUMIF(RiepilogoGen!$D$2:$D$1191,'Riep StPatrim'!C388,RiepilogoGen!$AD$2:$AD$1191)</f>
        <v>4150.6900000000023</v>
      </c>
    </row>
    <row r="389" spans="2:11">
      <c r="C389">
        <f>RiepilogoGen!D236</f>
        <v>23120103</v>
      </c>
      <c r="D389" t="str">
        <f>RiepilogoGen!E236</f>
        <v>ERARIO PER SPLIT PAYMENT</v>
      </c>
      <c r="E389" s="145" t="str">
        <f>C389&amp;" "&amp;D389</f>
        <v>23120103 ERARIO PER SPLIT PAYMENT</v>
      </c>
      <c r="F389" s="57">
        <f>-1*SUMIF(RiepilogoGen!$D$2:$D$1191,'Riep StPatrim'!C389,RiepilogoGen!$O$2:$O$1191)</f>
        <v>250310.35000000009</v>
      </c>
      <c r="G389" s="57">
        <f>-1*SUMIF(RiepilogoGen!$D$2:$D$1191,'Riep StPatrim'!C389,RiepilogoGen!$R$2:$R$1191)</f>
        <v>0</v>
      </c>
      <c r="H389" s="58">
        <f>-1*SUMIF(RiepilogoGen!$D$2:$D$1191,'Riep StPatrim'!C389,RiepilogoGen!$U$2:$U$1191)</f>
        <v>153248.86999999988</v>
      </c>
      <c r="I389" s="58">
        <f>-1*SUMIF(RiepilogoGen!$D$2:$D$1191,'Riep StPatrim'!C389,RiepilogoGen!$X$2:$X$1191)</f>
        <v>107359.98999999976</v>
      </c>
      <c r="J389" s="58">
        <f>-1*SUMIF(RiepilogoGen!$D$2:$D$1191,'Riep StPatrim'!C389,RiepilogoGen!$AA$2:$AA$1191)</f>
        <v>110104.31999999983</v>
      </c>
      <c r="K389" s="58">
        <f>-1*SUMIF(RiepilogoGen!$D$2:$D$1191,'Riep StPatrim'!C389,RiepilogoGen!$AD$2:$AD$1191)</f>
        <v>188499.86999999965</v>
      </c>
    </row>
    <row r="390" spans="2:11">
      <c r="C390">
        <f>RiepilogoGen!D237</f>
        <v>23120104</v>
      </c>
      <c r="D390" t="str">
        <f>RiepilogoGen!E237</f>
        <v>ERARIO PER SPLIT PAYMENT GESTIONE COMMERCIALE IN SOSPENSIONE</v>
      </c>
      <c r="E390" s="145" t="str">
        <f>C390&amp;" "&amp;D390</f>
        <v>23120104 ERARIO PER SPLIT PAYMENT GESTIONE COMMERCIALE IN SOSPENSIONE</v>
      </c>
      <c r="F390" s="57">
        <f>-1*SUMIF(RiepilogoGen!$D$2:$D$1191,'Riep StPatrim'!C390,RiepilogoGen!$O$2:$O$1191)</f>
        <v>-547.72</v>
      </c>
      <c r="G390" s="57">
        <f>-1*SUMIF(RiepilogoGen!$D$2:$D$1191,'Riep StPatrim'!C390,RiepilogoGen!$R$2:$R$1191)</f>
        <v>0</v>
      </c>
      <c r="H390" s="58">
        <f>-1*SUMIF(RiepilogoGen!$D$2:$D$1191,'Riep StPatrim'!C390,RiepilogoGen!$U$2:$U$1191)</f>
        <v>-15556.04</v>
      </c>
      <c r="I390" s="58">
        <f>-1*SUMIF(RiepilogoGen!$D$2:$D$1191,'Riep StPatrim'!C390,RiepilogoGen!$X$2:$X$1191)</f>
        <v>0</v>
      </c>
      <c r="J390" s="58">
        <f>-1*SUMIF(RiepilogoGen!$D$2:$D$1191,'Riep StPatrim'!C390,RiepilogoGen!$AA$2:$AA$1191)</f>
        <v>0</v>
      </c>
      <c r="K390" s="58">
        <f>-1*SUMIF(RiepilogoGen!$D$2:$D$1191,'Riep StPatrim'!C390,RiepilogoGen!$AD$2:$AD$1191)</f>
        <v>0</v>
      </c>
    </row>
    <row r="391" spans="2:11">
      <c r="C391">
        <f>RiepilogoGen!D238</f>
        <v>23120111</v>
      </c>
      <c r="D391" t="str">
        <f>RiepilogoGen!E238</f>
        <v>ERARIO CONTO RITENUTE LAVORO AUTONOMO</v>
      </c>
      <c r="E391" s="145" t="str">
        <f t="shared" si="110"/>
        <v>23120111 ERARIO CONTO RITENUTE LAVORO AUTONOMO</v>
      </c>
      <c r="F391" s="57">
        <f>-1*SUMIF(RiepilogoGen!$D$2:$D$1191,'Riep StPatrim'!C391,RiepilogoGen!$O$2:$O$1191)</f>
        <v>9712.6300000000047</v>
      </c>
      <c r="G391" s="57">
        <f>-1*SUMIF(RiepilogoGen!$D$2:$D$1191,'Riep StPatrim'!C391,RiepilogoGen!$R$2:$R$1191)</f>
        <v>32117.369999999995</v>
      </c>
      <c r="H391" s="58">
        <f>-1*SUMIF(RiepilogoGen!$D$2:$D$1191,'Riep StPatrim'!C391,RiepilogoGen!$U$2:$U$1191)</f>
        <v>16480.700000000012</v>
      </c>
      <c r="I391" s="58">
        <f>-1*SUMIF(RiepilogoGen!$D$2:$D$1191,'Riep StPatrim'!C391,RiepilogoGen!$X$2:$X$1191)</f>
        <v>7337.6000000000349</v>
      </c>
      <c r="J391" s="58">
        <f>-1*SUMIF(RiepilogoGen!$D$2:$D$1191,'Riep StPatrim'!C391,RiepilogoGen!$AA$2:$AA$1191)</f>
        <v>12231.820000000007</v>
      </c>
      <c r="K391" s="58">
        <f>-1*SUMIF(RiepilogoGen!$D$2:$D$1191,'Riep StPatrim'!C391,RiepilogoGen!$AD$2:$AD$1191)</f>
        <v>6174.25</v>
      </c>
    </row>
    <row r="392" spans="2:11">
      <c r="C392">
        <f>RiepilogoGen!D239</f>
        <v>23120112</v>
      </c>
      <c r="D392" t="str">
        <f>RiepilogoGen!E239</f>
        <v>ERARIO CONTO RITENUTE LAVORO DIPEDENTE E ASSIMILATO</v>
      </c>
      <c r="E392" s="145" t="str">
        <f t="shared" si="110"/>
        <v>23120112 ERARIO CONTO RITENUTE LAVORO DIPEDENTE E ASSIMILATO</v>
      </c>
      <c r="F392" s="57">
        <f>-1*SUMIF(RiepilogoGen!$D$2:$D$1191,'Riep StPatrim'!C392,RiepilogoGen!$O$2:$O$1191)</f>
        <v>-16121.850000000093</v>
      </c>
      <c r="G392" s="57">
        <f>-1*SUMIF(RiepilogoGen!$D$2:$D$1191,'Riep StPatrim'!C392,RiepilogoGen!$R$2:$R$1191)</f>
        <v>232761.54000000004</v>
      </c>
      <c r="H392" s="58">
        <f>-1*SUMIF(RiepilogoGen!$D$2:$D$1191,'Riep StPatrim'!C392,RiepilogoGen!$U$2:$U$1191)</f>
        <v>224035.92999999993</v>
      </c>
      <c r="I392" s="58">
        <f>-1*SUMIF(RiepilogoGen!$D$2:$D$1191,'Riep StPatrim'!C392,RiepilogoGen!$X$2:$X$1191)</f>
        <v>242941.37000000011</v>
      </c>
      <c r="J392" s="58">
        <f>-1*SUMIF(RiepilogoGen!$D$2:$D$1191,'Riep StPatrim'!C392,RiepilogoGen!$AA$2:$AA$1191)</f>
        <v>230856.2200000002</v>
      </c>
      <c r="K392" s="58">
        <f>-1*SUMIF(RiepilogoGen!$D$2:$D$1191,'Riep StPatrim'!C392,RiepilogoGen!$AD$2:$AD$1191)</f>
        <v>267055.51</v>
      </c>
    </row>
    <row r="393" spans="2:11">
      <c r="C393">
        <f>RiepilogoGen!D240</f>
        <v>23120121</v>
      </c>
      <c r="D393" t="str">
        <f>RiepilogoGen!E240</f>
        <v>DEBITI PER IRAP</v>
      </c>
      <c r="E393" s="145" t="str">
        <f t="shared" si="110"/>
        <v>23120121 DEBITI PER IRAP</v>
      </c>
      <c r="F393" s="57">
        <f>-1*SUMIF(RiepilogoGen!$D$2:$D$1191,'Riep StPatrim'!C393,RiepilogoGen!$O$2:$O$1191)</f>
        <v>-241039.56000000006</v>
      </c>
      <c r="G393" s="57">
        <f>-1*SUMIF(RiepilogoGen!$D$2:$D$1191,'Riep StPatrim'!C393,RiepilogoGen!$R$2:$R$1191)</f>
        <v>135893.45999999996</v>
      </c>
      <c r="H393" s="58">
        <f>-1*SUMIF(RiepilogoGen!$D$2:$D$1191,'Riep StPatrim'!C393,RiepilogoGen!$U$2:$U$1191)</f>
        <v>177898.35999999987</v>
      </c>
      <c r="I393" s="58">
        <f>-1*SUMIF(RiepilogoGen!$D$2:$D$1191,'Riep StPatrim'!C393,RiepilogoGen!$X$2:$X$1191)</f>
        <v>210302.72999999998</v>
      </c>
      <c r="J393" s="58">
        <f>-1*SUMIF(RiepilogoGen!$D$2:$D$1191,'Riep StPatrim'!C393,RiepilogoGen!$AA$2:$AA$1191)</f>
        <v>229992.29000000004</v>
      </c>
      <c r="K393" s="58">
        <f>-1*SUMIF(RiepilogoGen!$D$2:$D$1191,'Riep StPatrim'!C393,RiepilogoGen!$AD$2:$AD$1191)</f>
        <v>249640.62000000011</v>
      </c>
    </row>
    <row r="394" spans="2:11">
      <c r="C394">
        <f>RiepilogoGen!D241</f>
        <v>23120122</v>
      </c>
      <c r="D394" t="str">
        <f>RiepilogoGen!E241</f>
        <v>DEBITI PER IRES</v>
      </c>
      <c r="E394" s="145" t="str">
        <f t="shared" si="110"/>
        <v>23120122 DEBITI PER IRES</v>
      </c>
      <c r="F394" s="57">
        <f>-1*SUMIF(RiepilogoGen!$D$2:$D$1191,'Riep StPatrim'!C394,RiepilogoGen!$O$2:$O$1191)</f>
        <v>0</v>
      </c>
      <c r="G394" s="57">
        <f>-1*SUMIF(RiepilogoGen!$D$2:$D$1191,'Riep StPatrim'!C394,RiepilogoGen!$R$2:$R$1191)</f>
        <v>58000</v>
      </c>
      <c r="H394" s="58">
        <f>-1*SUMIF(RiepilogoGen!$D$2:$D$1191,'Riep StPatrim'!C394,RiepilogoGen!$U$2:$U$1191)</f>
        <v>5000</v>
      </c>
      <c r="I394" s="58">
        <f>-1*SUMIF(RiepilogoGen!$D$2:$D$1191,'Riep StPatrim'!C394,RiepilogoGen!$X$2:$X$1191)</f>
        <v>0</v>
      </c>
      <c r="J394" s="58">
        <f>-1*SUMIF(RiepilogoGen!$D$2:$D$1191,'Riep StPatrim'!C394,RiepilogoGen!$AA$2:$AA$1191)</f>
        <v>0</v>
      </c>
      <c r="K394" s="58">
        <f>-1*SUMIF(RiepilogoGen!$D$2:$D$1191,'Riep StPatrim'!C394,RiepilogoGen!$AD$2:$AD$1191)</f>
        <v>31350</v>
      </c>
    </row>
    <row r="395" spans="2:11">
      <c r="C395">
        <f>RiepilogoGen!D242</f>
        <v>23120123</v>
      </c>
      <c r="D395" t="str">
        <f>RiepilogoGen!E242</f>
        <v>DEBITI PER ADDIZIONALE REGIONALE</v>
      </c>
      <c r="E395" s="145" t="str">
        <f>C395&amp;" "&amp;D395</f>
        <v>23120123 DEBITI PER ADDIZIONALE REGIONALE</v>
      </c>
      <c r="F395" s="57">
        <f>-1*SUMIF(RiepilogoGen!$D$2:$D$1191,'Riep StPatrim'!C395,RiepilogoGen!$O$2:$O$1191)</f>
        <v>0</v>
      </c>
      <c r="G395" s="57">
        <f>-1*SUMIF(RiepilogoGen!$D$2:$D$1191,'Riep StPatrim'!C395,RiepilogoGen!$R$2:$R$1191)</f>
        <v>0</v>
      </c>
      <c r="H395" s="58">
        <f>-1*SUMIF(RiepilogoGen!$D$2:$D$1191,'Riep StPatrim'!C395,RiepilogoGen!$U$2:$U$1191)</f>
        <v>0</v>
      </c>
      <c r="I395" s="58">
        <f>-1*SUMIF(RiepilogoGen!$D$2:$D$1191,'Riep StPatrim'!C395,RiepilogoGen!$X$2:$X$1191)</f>
        <v>0</v>
      </c>
      <c r="J395" s="58">
        <f>-1*SUMIF(RiepilogoGen!$D$2:$D$1191,'Riep StPatrim'!C395,RiepilogoGen!$AA$2:$AA$1191)</f>
        <v>0</v>
      </c>
      <c r="K395" s="58">
        <f>-1*SUMIF(RiepilogoGen!$D$2:$D$1191,'Riep StPatrim'!C395,RiepilogoGen!$AD$2:$AD$1191)</f>
        <v>0</v>
      </c>
    </row>
    <row r="396" spans="2:11">
      <c r="C396">
        <f>RiepilogoGen!D243</f>
        <v>23120124</v>
      </c>
      <c r="D396" t="str">
        <f>RiepilogoGen!E243</f>
        <v>DEBITI PER ADDIZIONALE COMUNALE</v>
      </c>
      <c r="E396" s="145" t="str">
        <f>C396&amp;" "&amp;D396</f>
        <v>23120124 DEBITI PER ADDIZIONALE COMUNALE</v>
      </c>
      <c r="F396" s="57">
        <f>-1*SUMIF(RiepilogoGen!$D$2:$D$1191,'Riep StPatrim'!C396,RiepilogoGen!$O$2:$O$1191)</f>
        <v>0</v>
      </c>
      <c r="G396" s="57">
        <f>-1*SUMIF(RiepilogoGen!$D$2:$D$1191,'Riep StPatrim'!C396,RiepilogoGen!$R$2:$R$1191)</f>
        <v>0</v>
      </c>
      <c r="H396" s="58">
        <f>-1*SUMIF(RiepilogoGen!$D$2:$D$1191,'Riep StPatrim'!C396,RiepilogoGen!$U$2:$U$1191)</f>
        <v>0</v>
      </c>
      <c r="I396" s="58">
        <f>-1*SUMIF(RiepilogoGen!$D$2:$D$1191,'Riep StPatrim'!C396,RiepilogoGen!$X$2:$X$1191)</f>
        <v>0</v>
      </c>
      <c r="J396" s="58">
        <f>-1*SUMIF(RiepilogoGen!$D$2:$D$1191,'Riep StPatrim'!C396,RiepilogoGen!$AA$2:$AA$1191)</f>
        <v>0</v>
      </c>
      <c r="K396" s="58">
        <f>-1*SUMIF(RiepilogoGen!$D$2:$D$1191,'Riep StPatrim'!C396,RiepilogoGen!$AD$2:$AD$1191)</f>
        <v>0</v>
      </c>
    </row>
    <row r="397" spans="2:11">
      <c r="C397">
        <f>RiepilogoGen!D244</f>
        <v>23120125</v>
      </c>
      <c r="D397" t="str">
        <f>RiepilogoGen!E244</f>
        <v>DEBITI PER IMPOSTA SOSTITUTIVA TFR</v>
      </c>
      <c r="E397" s="145" t="str">
        <f>C397&amp;" "&amp;D397</f>
        <v>23120125 DEBITI PER IMPOSTA SOSTITUTIVA TFR</v>
      </c>
      <c r="F397" s="57">
        <f>-1*SUMIF(RiepilogoGen!$D$2:$D$1191,'Riep StPatrim'!C397,RiepilogoGen!$O$2:$O$1191)</f>
        <v>0</v>
      </c>
      <c r="G397" s="57">
        <f>-1*SUMIF(RiepilogoGen!$D$2:$D$1191,'Riep StPatrim'!C397,RiepilogoGen!$R$2:$R$1191)</f>
        <v>33.590000000000003</v>
      </c>
      <c r="H397" s="58">
        <f>-1*SUMIF(RiepilogoGen!$D$2:$D$1191,'Riep StPatrim'!C397,RiepilogoGen!$U$2:$U$1191)</f>
        <v>14.129999999999995</v>
      </c>
      <c r="I397" s="58">
        <f>-1*SUMIF(RiepilogoGen!$D$2:$D$1191,'Riep StPatrim'!C397,RiepilogoGen!$X$2:$X$1191)</f>
        <v>4.7199999999993452</v>
      </c>
      <c r="J397" s="58">
        <f>-1*SUMIF(RiepilogoGen!$D$2:$D$1191,'Riep StPatrim'!C397,RiepilogoGen!$AA$2:$AA$1191)</f>
        <v>0</v>
      </c>
      <c r="K397" s="58">
        <f>-1*SUMIF(RiepilogoGen!$D$2:$D$1191,'Riep StPatrim'!C397,RiepilogoGen!$AD$2:$AD$1191)</f>
        <v>0</v>
      </c>
    </row>
    <row r="398" spans="2:11">
      <c r="C398">
        <f>RiepilogoGen!D245</f>
        <v>23120131</v>
      </c>
      <c r="D398" t="str">
        <f>RiepilogoGen!E245</f>
        <v>DEBITI IMPOSTA DI BOLLO D.M.</v>
      </c>
      <c r="E398" s="145" t="str">
        <f>C398&amp;" "&amp;D398</f>
        <v>23120131 DEBITI IMPOSTA DI BOLLO D.M.</v>
      </c>
      <c r="F398" s="57">
        <f>-1*SUMIF(RiepilogoGen!$D$2:$D$1191,'Riep StPatrim'!C398,RiepilogoGen!$O$2:$O$1191)</f>
        <v>-1612</v>
      </c>
      <c r="G398" s="57">
        <f>-1*SUMIF(RiepilogoGen!$D$2:$D$1191,'Riep StPatrim'!C398,RiepilogoGen!$R$2:$R$1191)</f>
        <v>0</v>
      </c>
      <c r="H398" s="58">
        <f>-1*SUMIF(RiepilogoGen!$D$2:$D$1191,'Riep StPatrim'!C398,RiepilogoGen!$U$2:$U$1191)</f>
        <v>0</v>
      </c>
      <c r="I398" s="58">
        <f>-1*SUMIF(RiepilogoGen!$D$2:$D$1191,'Riep StPatrim'!C398,RiepilogoGen!$X$2:$X$1191)</f>
        <v>1058</v>
      </c>
      <c r="J398" s="58">
        <f>-1*SUMIF(RiepilogoGen!$D$2:$D$1191,'Riep StPatrim'!C398,RiepilogoGen!$AA$2:$AA$1191)</f>
        <v>1168</v>
      </c>
      <c r="K398" s="58">
        <f>-1*SUMIF(RiepilogoGen!$D$2:$D$1191,'Riep StPatrim'!C398,RiepilogoGen!$AD$2:$AD$1191)</f>
        <v>1612</v>
      </c>
    </row>
    <row r="399" spans="2:11">
      <c r="C399">
        <f>RiepilogoGen!D246</f>
        <v>23120188</v>
      </c>
      <c r="D399" t="str">
        <f>RiepilogoGen!E246</f>
        <v>ALTRI DEBITI TRIBUTARI</v>
      </c>
      <c r="E399" s="145" t="str">
        <f t="shared" si="110"/>
        <v>23120188 ALTRI DEBITI TRIBUTARI</v>
      </c>
      <c r="F399" s="57">
        <f>-1*SUMIF(RiepilogoGen!$D$2:$D$1191,'Riep StPatrim'!C399,RiepilogoGen!$O$2:$O$1191)</f>
        <v>54394.42</v>
      </c>
      <c r="G399" s="57">
        <f>-1*SUMIF(RiepilogoGen!$D$2:$D$1191,'Riep StPatrim'!C399,RiepilogoGen!$R$2:$R$1191)</f>
        <v>408.75</v>
      </c>
      <c r="H399" s="58">
        <f>-1*SUMIF(RiepilogoGen!$D$2:$D$1191,'Riep StPatrim'!C399,RiepilogoGen!$U$2:$U$1191)</f>
        <v>605.39999999990687</v>
      </c>
      <c r="I399" s="58">
        <f>-1*SUMIF(RiepilogoGen!$D$2:$D$1191,'Riep StPatrim'!C399,RiepilogoGen!$X$2:$X$1191)</f>
        <v>14975.729999999981</v>
      </c>
      <c r="J399" s="58">
        <f>-1*SUMIF(RiepilogoGen!$D$2:$D$1191,'Riep StPatrim'!C399,RiepilogoGen!$AA$2:$AA$1191)</f>
        <v>25718.689999999944</v>
      </c>
      <c r="K399" s="58">
        <f>-1*SUMIF(RiepilogoGen!$D$2:$D$1191,'Riep StPatrim'!C399,RiepilogoGen!$AD$2:$AD$1191)</f>
        <v>12872.069999999832</v>
      </c>
    </row>
    <row r="400" spans="2:11">
      <c r="B400">
        <v>2313</v>
      </c>
      <c r="E400" s="144" t="s">
        <v>326</v>
      </c>
      <c r="F400" s="38">
        <f t="shared" ref="F400:K400" si="111">SUM(F401:F405)</f>
        <v>148917.16000000009</v>
      </c>
      <c r="G400" s="38">
        <f t="shared" si="111"/>
        <v>587554.57999999996</v>
      </c>
      <c r="H400" s="38">
        <f t="shared" si="111"/>
        <v>580979.62999999989</v>
      </c>
      <c r="I400" s="38">
        <f t="shared" si="111"/>
        <v>595662.74999999988</v>
      </c>
      <c r="J400" s="38">
        <f t="shared" si="111"/>
        <v>581806.28999999992</v>
      </c>
      <c r="K400" s="38">
        <f t="shared" si="111"/>
        <v>648126.12999999919</v>
      </c>
    </row>
    <row r="401" spans="2:11">
      <c r="C401">
        <f>RiepilogoGen!D247</f>
        <v>23130101</v>
      </c>
      <c r="D401" t="str">
        <f>RiepilogoGen!E247</f>
        <v>DEBITI VERSO INPS</v>
      </c>
      <c r="E401" s="145" t="str">
        <f>C401&amp;" "&amp;D401</f>
        <v>23130101 DEBITI VERSO INPS</v>
      </c>
      <c r="F401" s="57">
        <f>-1*SUMIF(RiepilogoGen!$D$2:$D$1191,'Riep StPatrim'!C401,RiepilogoGen!$O$2:$O$1191)</f>
        <v>-1112</v>
      </c>
      <c r="G401" s="57">
        <f>-1*SUMIF(RiepilogoGen!$D$2:$D$1191,'Riep StPatrim'!C401,RiepilogoGen!$R$2:$R$1191)</f>
        <v>14695.32</v>
      </c>
      <c r="H401" s="58">
        <f>-1*SUMIF(RiepilogoGen!$D$2:$D$1191,'Riep StPatrim'!C401,RiepilogoGen!$U$2:$U$1191)</f>
        <v>11793.470000000001</v>
      </c>
      <c r="I401" s="58">
        <f>-1*SUMIF(RiepilogoGen!$D$2:$D$1191,'Riep StPatrim'!C401,RiepilogoGen!$X$2:$X$1191)</f>
        <v>4897.429999999993</v>
      </c>
      <c r="J401" s="58">
        <f>-1*SUMIF(RiepilogoGen!$D$2:$D$1191,'Riep StPatrim'!C401,RiepilogoGen!$AA$2:$AA$1191)</f>
        <v>3137.4200000000019</v>
      </c>
      <c r="K401" s="58">
        <f>-1*SUMIF(RiepilogoGen!$D$2:$D$1191,'Riep StPatrim'!C401,RiepilogoGen!$AD$2:$AD$1191)</f>
        <v>4030.0400000000009</v>
      </c>
    </row>
    <row r="402" spans="2:11">
      <c r="C402">
        <f>RiepilogoGen!D248</f>
        <v>23130102</v>
      </c>
      <c r="D402" t="str">
        <f>RiepilogoGen!E248</f>
        <v>DEBITI VERSO INPDAP</v>
      </c>
      <c r="E402" s="145" t="str">
        <f>C402&amp;" "&amp;D402</f>
        <v>23130102 DEBITI VERSO INPDAP</v>
      </c>
      <c r="F402" s="57">
        <f>-1*SUMIF(RiepilogoGen!$D$2:$D$1191,'Riep StPatrim'!C402,RiepilogoGen!$O$2:$O$1191)</f>
        <v>45933.320000000065</v>
      </c>
      <c r="G402" s="57">
        <f>-1*SUMIF(RiepilogoGen!$D$2:$D$1191,'Riep StPatrim'!C402,RiepilogoGen!$R$2:$R$1191)</f>
        <v>570641.96</v>
      </c>
      <c r="H402" s="58">
        <f>-1*SUMIF(RiepilogoGen!$D$2:$D$1191,'Riep StPatrim'!C402,RiepilogoGen!$U$2:$U$1191)</f>
        <v>566866.10999999987</v>
      </c>
      <c r="I402" s="58">
        <f>-1*SUMIF(RiepilogoGen!$D$2:$D$1191,'Riep StPatrim'!C402,RiepilogoGen!$X$2:$X$1191)</f>
        <v>588536.41999999993</v>
      </c>
      <c r="J402" s="58">
        <f>-1*SUMIF(RiepilogoGen!$D$2:$D$1191,'Riep StPatrim'!C402,RiepilogoGen!$AA$2:$AA$1191)</f>
        <v>571407.54999999981</v>
      </c>
      <c r="K402" s="58">
        <f>-1*SUMIF(RiepilogoGen!$D$2:$D$1191,'Riep StPatrim'!C402,RiepilogoGen!$AD$2:$AD$1191)</f>
        <v>632225.94999999925</v>
      </c>
    </row>
    <row r="403" spans="2:11">
      <c r="C403">
        <f>RiepilogoGen!D249</f>
        <v>23130103</v>
      </c>
      <c r="D403" t="str">
        <f>RiepilogoGen!E249</f>
        <v>DEBITI VERSO INAIL</v>
      </c>
      <c r="E403" s="145" t="str">
        <f>C403&amp;" "&amp;D403</f>
        <v>23130103 DEBITI VERSO INAIL</v>
      </c>
      <c r="F403" s="57">
        <f>-1*SUMIF(RiepilogoGen!$D$2:$D$1191,'Riep StPatrim'!C403,RiepilogoGen!$O$2:$O$1191)</f>
        <v>105670.39</v>
      </c>
      <c r="G403" s="57">
        <f>-1*SUMIF(RiepilogoGen!$D$2:$D$1191,'Riep StPatrim'!C403,RiepilogoGen!$R$2:$R$1191)</f>
        <v>49.920000000012806</v>
      </c>
      <c r="H403" s="58">
        <f>-1*SUMIF(RiepilogoGen!$D$2:$D$1191,'Riep StPatrim'!C403,RiepilogoGen!$U$2:$U$1191)</f>
        <v>0</v>
      </c>
      <c r="I403" s="58">
        <f>-1*SUMIF(RiepilogoGen!$D$2:$D$1191,'Riep StPatrim'!C403,RiepilogoGen!$X$2:$X$1191)</f>
        <v>0</v>
      </c>
      <c r="J403" s="58">
        <f>-1*SUMIF(RiepilogoGen!$D$2:$D$1191,'Riep StPatrim'!C403,RiepilogoGen!$AA$2:$AA$1191)</f>
        <v>4713.5200000000186</v>
      </c>
      <c r="K403" s="58">
        <f>-1*SUMIF(RiepilogoGen!$D$2:$D$1191,'Riep StPatrim'!C403,RiepilogoGen!$AD$2:$AD$1191)</f>
        <v>8927.9099999999744</v>
      </c>
    </row>
    <row r="404" spans="2:11">
      <c r="C404">
        <f>RiepilogoGen!D250</f>
        <v>23130104</v>
      </c>
      <c r="D404" t="str">
        <f>RiepilogoGen!E250</f>
        <v>DEBITI VERSO ENPAPI</v>
      </c>
      <c r="E404" s="145" t="str">
        <f>C404&amp;" "&amp;D404</f>
        <v>23130104 DEBITI VERSO ENPAPI</v>
      </c>
      <c r="F404" s="57">
        <f>-1*SUMIF(RiepilogoGen!$D$2:$D$1191,'Riep StPatrim'!C404,RiepilogoGen!$O$2:$O$1191)</f>
        <v>0</v>
      </c>
      <c r="G404" s="57">
        <f>-1*SUMIF(RiepilogoGen!$D$2:$D$1191,'Riep StPatrim'!C404,RiepilogoGen!$R$2:$R$1191)</f>
        <v>0</v>
      </c>
      <c r="H404" s="58">
        <f>-1*SUMIF(RiepilogoGen!$D$2:$D$1191,'Riep StPatrim'!C404,RiepilogoGen!$U$2:$U$1191)</f>
        <v>0</v>
      </c>
      <c r="I404" s="58">
        <f>-1*SUMIF(RiepilogoGen!$D$2:$D$1191,'Riep StPatrim'!C404,RiepilogoGen!$X$2:$X$1191)</f>
        <v>0</v>
      </c>
      <c r="J404" s="58">
        <f>-1*SUMIF(RiepilogoGen!$D$2:$D$1191,'Riep StPatrim'!C404,RiepilogoGen!$AA$2:$AA$1191)</f>
        <v>0</v>
      </c>
      <c r="K404" s="58">
        <f>-1*SUMIF(RiepilogoGen!$D$2:$D$1191,'Riep StPatrim'!C404,RiepilogoGen!$AD$2:$AD$1191)</f>
        <v>0</v>
      </c>
    </row>
    <row r="405" spans="2:11">
      <c r="C405">
        <f>RiepilogoGen!D251</f>
        <v>23130105</v>
      </c>
      <c r="D405" t="str">
        <f>RiepilogoGen!E251</f>
        <v>DEBITI VERSO FONDO PERSEO</v>
      </c>
      <c r="E405" s="145" t="str">
        <f>C405&amp;" "&amp;D405</f>
        <v>23130105 DEBITI VERSO FONDO PERSEO</v>
      </c>
      <c r="F405" s="57">
        <f>-1*SUMIF(RiepilogoGen!$D$2:$D$1191,'Riep StPatrim'!C405,RiepilogoGen!$O$2:$O$1191)</f>
        <v>-1574.5499999999993</v>
      </c>
      <c r="G405" s="57">
        <f>-1*SUMIF(RiepilogoGen!$D$2:$D$1191,'Riep StPatrim'!C405,RiepilogoGen!$R$2:$R$1191)</f>
        <v>2167.3799999999992</v>
      </c>
      <c r="H405" s="58">
        <f>-1*SUMIF(RiepilogoGen!$D$2:$D$1191,'Riep StPatrim'!C405,RiepilogoGen!$U$2:$U$1191)</f>
        <v>2320.0499999999993</v>
      </c>
      <c r="I405" s="58">
        <f>-1*SUMIF(RiepilogoGen!$D$2:$D$1191,'Riep StPatrim'!C405,RiepilogoGen!$X$2:$X$1191)</f>
        <v>2228.9000000000015</v>
      </c>
      <c r="J405" s="58">
        <f>-1*SUMIF(RiepilogoGen!$D$2:$D$1191,'Riep StPatrim'!C405,RiepilogoGen!$AA$2:$AA$1191)</f>
        <v>2547.8000000000011</v>
      </c>
      <c r="K405" s="58">
        <f>-1*SUMIF(RiepilogoGen!$D$2:$D$1191,'Riep StPatrim'!C405,RiepilogoGen!$AD$2:$AD$1191)</f>
        <v>2942.2299999999996</v>
      </c>
    </row>
    <row r="406" spans="2:11">
      <c r="B406">
        <v>2314</v>
      </c>
      <c r="E406" s="144" t="s">
        <v>327</v>
      </c>
      <c r="F406" s="38">
        <f t="shared" ref="F406:K406" si="112">+F407+F408+F409</f>
        <v>-62431.03000000037</v>
      </c>
      <c r="G406" s="38">
        <f t="shared" si="112"/>
        <v>734702.47999999882</v>
      </c>
      <c r="H406" s="38">
        <f t="shared" si="112"/>
        <v>679947.75000000116</v>
      </c>
      <c r="I406" s="38">
        <f t="shared" si="112"/>
        <v>739672.09999999916</v>
      </c>
      <c r="J406" s="38">
        <f t="shared" si="112"/>
        <v>725530.87</v>
      </c>
      <c r="K406" s="38">
        <f t="shared" si="112"/>
        <v>647178.01</v>
      </c>
    </row>
    <row r="407" spans="2:11">
      <c r="C407">
        <f>RiepilogoGen!D252</f>
        <v>23140100</v>
      </c>
      <c r="D407" t="str">
        <f>RiepilogoGen!E252</f>
        <v>DEBITI PER RETRIBUZIONI PERSONALE DIPENDENTE</v>
      </c>
      <c r="E407" s="145" t="str">
        <f>C407&amp;" "&amp;D407</f>
        <v>23140100 DEBITI PER RETRIBUZIONI PERSONALE DIPENDENTE</v>
      </c>
      <c r="F407" s="57">
        <f>-1*SUMIF(RiepilogoGen!$D$2:$D$1191,'Riep StPatrim'!C407,RiepilogoGen!$O$2:$O$1191)</f>
        <v>-101380.06</v>
      </c>
      <c r="G407" s="57">
        <f>-1*SUMIF(RiepilogoGen!$D$2:$D$1191,'Riep StPatrim'!C407,RiepilogoGen!$R$2:$R$1191)</f>
        <v>134861.72</v>
      </c>
      <c r="H407" s="58">
        <f>-1*SUMIF(RiepilogoGen!$D$2:$D$1191,'Riep StPatrim'!C407,RiepilogoGen!$U$2:$U$1191)</f>
        <v>90895.169999999984</v>
      </c>
      <c r="I407" s="58">
        <f>-1*SUMIF(RiepilogoGen!$D$2:$D$1191,'Riep StPatrim'!C407,RiepilogoGen!$X$2:$X$1191)</f>
        <v>71008.560000000012</v>
      </c>
      <c r="J407" s="58">
        <f>-1*SUMIF(RiepilogoGen!$D$2:$D$1191,'Riep StPatrim'!C407,RiepilogoGen!$AA$2:$AA$1191)</f>
        <v>52944.119999999995</v>
      </c>
      <c r="K407" s="58">
        <f>-1*SUMIF(RiepilogoGen!$D$2:$D$1191,'Riep StPatrim'!C407,RiepilogoGen!$AD$2:$AD$1191)</f>
        <v>101380.06</v>
      </c>
    </row>
    <row r="408" spans="2:11">
      <c r="C408">
        <f>RiepilogoGen!D253</f>
        <v>23140101</v>
      </c>
      <c r="D408" t="str">
        <f>RiepilogoGen!E253</f>
        <v>DEBITI VERSO PERSONALE DIPENDENTE</v>
      </c>
      <c r="E408" s="145" t="str">
        <f>C408&amp;" "&amp;D408</f>
        <v>23140101 DEBITI VERSO PERSONALE DIPENDENTE</v>
      </c>
      <c r="F408" s="57">
        <f>-1*SUMIF(RiepilogoGen!$D$2:$D$1191,'Riep StPatrim'!C408,RiepilogoGen!$O$2:$O$1191)</f>
        <v>41058.849999999627</v>
      </c>
      <c r="G408" s="57">
        <f>-1*SUMIF(RiepilogoGen!$D$2:$D$1191,'Riep StPatrim'!C408,RiepilogoGen!$R$2:$R$1191)</f>
        <v>36509.299999998882</v>
      </c>
      <c r="H408" s="58">
        <f>-1*SUMIF(RiepilogoGen!$D$2:$D$1191,'Riep StPatrim'!C408,RiepilogoGen!$U$2:$U$1191)</f>
        <v>3199.2000000011176</v>
      </c>
      <c r="I408" s="58">
        <f>-1*SUMIF(RiepilogoGen!$D$2:$D$1191,'Riep StPatrim'!C408,RiepilogoGen!$X$2:$X$1191)</f>
        <v>32.199999999254942</v>
      </c>
      <c r="J408" s="58">
        <f>-1*SUMIF(RiepilogoGen!$D$2:$D$1191,'Riep StPatrim'!C408,RiepilogoGen!$AA$2:$AA$1191)</f>
        <v>635.58999999985099</v>
      </c>
      <c r="K408" s="58">
        <f>-1*SUMIF(RiepilogoGen!$D$2:$D$1191,'Riep StPatrim'!C408,RiepilogoGen!$AD$2:$AD$1191)</f>
        <v>9553.5</v>
      </c>
    </row>
    <row r="409" spans="2:11">
      <c r="C409">
        <f>RiepilogoGen!D254</f>
        <v>23140102</v>
      </c>
      <c r="D409" t="str">
        <f>RiepilogoGen!E254</f>
        <v>DEBITI PER IL MIGLIORAMENTO E L'EFFICIENZA DEI SERVIZI</v>
      </c>
      <c r="E409" s="145" t="str">
        <f>C409&amp;" "&amp;D409</f>
        <v>23140102 DEBITI PER IL MIGLIORAMENTO E L'EFFICIENZA DEI SERVIZI</v>
      </c>
      <c r="F409" s="57">
        <f>-1*SUMIF(RiepilogoGen!$D$2:$D$1191,'Riep StPatrim'!C409,RiepilogoGen!$O$2:$O$1191)</f>
        <v>-2109.8200000000002</v>
      </c>
      <c r="G409" s="57">
        <f>-1*SUMIF(RiepilogoGen!$D$2:$D$1191,'Riep StPatrim'!C409,RiepilogoGen!$R$2:$R$1191)</f>
        <v>563331.46</v>
      </c>
      <c r="H409" s="58">
        <f>-1*SUMIF(RiepilogoGen!$D$2:$D$1191,'Riep StPatrim'!C409,RiepilogoGen!$U$2:$U$1191)</f>
        <v>585853.38000000012</v>
      </c>
      <c r="I409" s="58">
        <f>-1*SUMIF(RiepilogoGen!$D$2:$D$1191,'Riep StPatrim'!C409,RiepilogoGen!$X$2:$X$1191)</f>
        <v>668631.33999999985</v>
      </c>
      <c r="J409" s="58">
        <f>-1*SUMIF(RiepilogoGen!$D$2:$D$1191,'Riep StPatrim'!C409,RiepilogoGen!$AA$2:$AA$1191)</f>
        <v>671951.16000000015</v>
      </c>
      <c r="K409" s="58">
        <f>-1*SUMIF(RiepilogoGen!$D$2:$D$1191,'Riep StPatrim'!C409,RiepilogoGen!$AD$2:$AD$1191)</f>
        <v>536244.45000000007</v>
      </c>
    </row>
    <row r="410" spans="2:11">
      <c r="B410">
        <v>2315</v>
      </c>
      <c r="E410" s="144" t="s">
        <v>328</v>
      </c>
      <c r="F410" s="38">
        <f t="shared" ref="F410:K410" si="113">SUM(F411:F424)</f>
        <v>123063.23999999996</v>
      </c>
      <c r="G410" s="38">
        <f t="shared" si="113"/>
        <v>2270897.1300000004</v>
      </c>
      <c r="H410" s="38">
        <f t="shared" si="113"/>
        <v>2411558.6399999992</v>
      </c>
      <c r="I410" s="38">
        <f t="shared" si="113"/>
        <v>2509436.4299999997</v>
      </c>
      <c r="J410" s="38">
        <f t="shared" si="113"/>
        <v>2104926.9699999997</v>
      </c>
      <c r="K410" s="38">
        <f t="shared" si="113"/>
        <v>2159663.9799999995</v>
      </c>
    </row>
    <row r="411" spans="2:11">
      <c r="C411">
        <f>RiepilogoGen!D255</f>
        <v>23150101</v>
      </c>
      <c r="D411" t="str">
        <f>RiepilogoGen!E255</f>
        <v>DEBITI VERSO UTENTI</v>
      </c>
      <c r="E411" s="145" t="str">
        <f t="shared" ref="E411:E424" si="114">C411&amp;" "&amp;D411</f>
        <v>23150101 DEBITI VERSO UTENTI</v>
      </c>
      <c r="F411" s="57">
        <f>-1*SUMIF(RiepilogoGen!$D$2:$D$1191,'Riep StPatrim'!C411,RiepilogoGen!$O$2:$O$1191)</f>
        <v>1026.2299999999959</v>
      </c>
      <c r="G411" s="57">
        <f>-1*SUMIF(RiepilogoGen!$D$2:$D$1191,'Riep StPatrim'!C411,RiepilogoGen!$R$2:$R$1191)</f>
        <v>672841.76</v>
      </c>
      <c r="H411" s="58">
        <f>-1*SUMIF(RiepilogoGen!$D$2:$D$1191,'Riep StPatrim'!C411,RiepilogoGen!$U$2:$U$1191)</f>
        <v>646504.79</v>
      </c>
      <c r="I411" s="58">
        <f>-1*SUMIF(RiepilogoGen!$D$2:$D$1191,'Riep StPatrim'!C411,RiepilogoGen!$X$2:$X$1191)</f>
        <v>605783.16</v>
      </c>
      <c r="J411" s="58">
        <f>-1*SUMIF(RiepilogoGen!$D$2:$D$1191,'Riep StPatrim'!C411,RiepilogoGen!$AA$2:$AA$1191)</f>
        <v>610616.62</v>
      </c>
      <c r="K411" s="58">
        <f>-1*SUMIF(RiepilogoGen!$D$2:$D$1191,'Riep StPatrim'!C411,RiepilogoGen!$AD$2:$AD$1191)</f>
        <v>579010.8899999999</v>
      </c>
    </row>
    <row r="412" spans="2:11">
      <c r="C412">
        <f>RiepilogoGen!D256</f>
        <v>23150102</v>
      </c>
      <c r="D412" t="str">
        <f>RiepilogoGen!E256</f>
        <v>DEBITI VERSO PRIVATI DA PATRIMONIO</v>
      </c>
      <c r="E412" s="145" t="str">
        <f t="shared" si="114"/>
        <v>23150102 DEBITI VERSO PRIVATI DA PATRIMONIO</v>
      </c>
      <c r="F412" s="57">
        <f>-1*SUMIF(RiepilogoGen!$D$2:$D$1191,'Riep StPatrim'!C412,RiepilogoGen!$O$2:$O$1191)</f>
        <v>99198.25</v>
      </c>
      <c r="G412" s="57">
        <f>-1*SUMIF(RiepilogoGen!$D$2:$D$1191,'Riep StPatrim'!C412,RiepilogoGen!$R$2:$R$1191)</f>
        <v>243924.32</v>
      </c>
      <c r="H412" s="58">
        <f>-1*SUMIF(RiepilogoGen!$D$2:$D$1191,'Riep StPatrim'!C412,RiepilogoGen!$U$2:$U$1191)</f>
        <v>275702.68999999994</v>
      </c>
      <c r="I412" s="58">
        <f>-1*SUMIF(RiepilogoGen!$D$2:$D$1191,'Riep StPatrim'!C412,RiepilogoGen!$X$2:$X$1191)</f>
        <v>380877.08999999985</v>
      </c>
      <c r="J412" s="58">
        <f>-1*SUMIF(RiepilogoGen!$D$2:$D$1191,'Riep StPatrim'!C412,RiepilogoGen!$AA$2:$AA$1191)</f>
        <v>57552.75</v>
      </c>
      <c r="K412" s="58">
        <f>-1*SUMIF(RiepilogoGen!$D$2:$D$1191,'Riep StPatrim'!C412,RiepilogoGen!$AD$2:$AD$1191)</f>
        <v>80767.20000000007</v>
      </c>
    </row>
    <row r="413" spans="2:11">
      <c r="C413">
        <f>RiepilogoGen!D257</f>
        <v>23150103</v>
      </c>
      <c r="D413" t="str">
        <f>RiepilogoGen!E257</f>
        <v>DEBITI PER DEPOSITI CAUZIONALI GAPP</v>
      </c>
      <c r="E413" s="145" t="str">
        <f t="shared" si="114"/>
        <v>23150103 DEBITI PER DEPOSITI CAUZIONALI GAPP</v>
      </c>
      <c r="F413" s="57">
        <f>-1*SUMIF(RiepilogoGen!$D$2:$D$1191,'Riep StPatrim'!C413,RiepilogoGen!$O$2:$O$1191)</f>
        <v>0</v>
      </c>
      <c r="G413" s="57">
        <f>-1*SUMIF(RiepilogoGen!$D$2:$D$1191,'Riep StPatrim'!C413,RiepilogoGen!$R$2:$R$1191)</f>
        <v>862.5</v>
      </c>
      <c r="H413" s="58">
        <f>-1*SUMIF(RiepilogoGen!$D$2:$D$1191,'Riep StPatrim'!C413,RiepilogoGen!$U$2:$U$1191)</f>
        <v>3225</v>
      </c>
      <c r="I413" s="58">
        <f>-1*SUMIF(RiepilogoGen!$D$2:$D$1191,'Riep StPatrim'!C413,RiepilogoGen!$X$2:$X$1191)</f>
        <v>3187.5</v>
      </c>
      <c r="J413" s="58">
        <f>-1*SUMIF(RiepilogoGen!$D$2:$D$1191,'Riep StPatrim'!C413,RiepilogoGen!$AA$2:$AA$1191)</f>
        <v>2100</v>
      </c>
      <c r="K413" s="58">
        <f>-1*SUMIF(RiepilogoGen!$D$2:$D$1191,'Riep StPatrim'!C413,RiepilogoGen!$AD$2:$AD$1191)</f>
        <v>2100</v>
      </c>
    </row>
    <row r="414" spans="2:11">
      <c r="C414">
        <f>RiepilogoGen!D258</f>
        <v>23150104</v>
      </c>
      <c r="D414" t="str">
        <f>RiepilogoGen!E258</f>
        <v>DEBITI PER DEPOSITO DENARO UTENTI</v>
      </c>
      <c r="E414" s="145" t="str">
        <f t="shared" si="114"/>
        <v>23150104 DEBITI PER DEPOSITO DENARO UTENTI</v>
      </c>
      <c r="F414" s="57">
        <f>-1*SUMIF(RiepilogoGen!$D$2:$D$1191,'Riep StPatrim'!C414,RiepilogoGen!$O$2:$O$1191)</f>
        <v>12655.880000000005</v>
      </c>
      <c r="G414" s="57">
        <f>-1*SUMIF(RiepilogoGen!$D$2:$D$1191,'Riep StPatrim'!C414,RiepilogoGen!$R$2:$R$1191)</f>
        <v>894413.52</v>
      </c>
      <c r="H414" s="58">
        <f>-1*SUMIF(RiepilogoGen!$D$2:$D$1191,'Riep StPatrim'!C414,RiepilogoGen!$U$2:$U$1191)</f>
        <v>830748.81</v>
      </c>
      <c r="I414" s="58">
        <f>-1*SUMIF(RiepilogoGen!$D$2:$D$1191,'Riep StPatrim'!C414,RiepilogoGen!$X$2:$X$1191)</f>
        <v>857667.85</v>
      </c>
      <c r="J414" s="58">
        <f>-1*SUMIF(RiepilogoGen!$D$2:$D$1191,'Riep StPatrim'!C414,RiepilogoGen!$AA$2:$AA$1191)</f>
        <v>789468.82000000007</v>
      </c>
      <c r="K414" s="58">
        <f>-1*SUMIF(RiepilogoGen!$D$2:$D$1191,'Riep StPatrim'!C414,RiepilogoGen!$AD$2:$AD$1191)</f>
        <v>849175.72</v>
      </c>
    </row>
    <row r="415" spans="2:11">
      <c r="C415">
        <f>RiepilogoGen!D259</f>
        <v>23150105</v>
      </c>
      <c r="D415" t="str">
        <f>RiepilogoGen!E259</f>
        <v>DEBITI PER COLLABORATORI</v>
      </c>
      <c r="E415" s="145" t="str">
        <f t="shared" si="114"/>
        <v>23150105 DEBITI PER COLLABORATORI</v>
      </c>
      <c r="F415" s="57">
        <f>-1*SUMIF(RiepilogoGen!$D$2:$D$1191,'Riep StPatrim'!C415,RiepilogoGen!$O$2:$O$1191)</f>
        <v>3</v>
      </c>
      <c r="G415" s="57">
        <f>-1*SUMIF(RiepilogoGen!$D$2:$D$1191,'Riep StPatrim'!C415,RiepilogoGen!$R$2:$R$1191)</f>
        <v>0</v>
      </c>
      <c r="H415" s="58">
        <f>-1*SUMIF(RiepilogoGen!$D$2:$D$1191,'Riep StPatrim'!C415,RiepilogoGen!$U$2:$U$1191)</f>
        <v>0</v>
      </c>
      <c r="I415" s="58">
        <f>-1*SUMIF(RiepilogoGen!$D$2:$D$1191,'Riep StPatrim'!C415,RiepilogoGen!$X$2:$X$1191)</f>
        <v>0</v>
      </c>
      <c r="J415" s="58">
        <f>-1*SUMIF(RiepilogoGen!$D$2:$D$1191,'Riep StPatrim'!C415,RiepilogoGen!$AA$2:$AA$1191)</f>
        <v>0</v>
      </c>
      <c r="K415" s="58">
        <f>-1*SUMIF(RiepilogoGen!$D$2:$D$1191,'Riep StPatrim'!C415,RiepilogoGen!$AD$2:$AD$1191)</f>
        <v>0</v>
      </c>
    </row>
    <row r="416" spans="2:11">
      <c r="C416">
        <f>RiepilogoGen!D260</f>
        <v>23150106</v>
      </c>
      <c r="D416" t="str">
        <f>RiepilogoGen!E260</f>
        <v>DEBITI VERSO SINDACATI</v>
      </c>
      <c r="E416" s="145" t="str">
        <f t="shared" si="114"/>
        <v>23150106 DEBITI VERSO SINDACATI</v>
      </c>
      <c r="F416" s="57">
        <f>-1*SUMIF(RiepilogoGen!$D$2:$D$1191,'Riep StPatrim'!C416,RiepilogoGen!$O$2:$O$1191)</f>
        <v>266.02999999999884</v>
      </c>
      <c r="G416" s="57">
        <f>-1*SUMIF(RiepilogoGen!$D$2:$D$1191,'Riep StPatrim'!C416,RiepilogoGen!$R$2:$R$1191)</f>
        <v>2880.0400000000009</v>
      </c>
      <c r="H416" s="58">
        <f>-1*SUMIF(RiepilogoGen!$D$2:$D$1191,'Riep StPatrim'!C416,RiepilogoGen!$U$2:$U$1191)</f>
        <v>2980.3899999999994</v>
      </c>
      <c r="I416" s="58">
        <f>-1*SUMIF(RiepilogoGen!$D$2:$D$1191,'Riep StPatrim'!C416,RiepilogoGen!$X$2:$X$1191)</f>
        <v>2747.9500000000044</v>
      </c>
      <c r="J416" s="58">
        <f>-1*SUMIF(RiepilogoGen!$D$2:$D$1191,'Riep StPatrim'!C416,RiepilogoGen!$AA$2:$AA$1191)</f>
        <v>2672.5500000000029</v>
      </c>
      <c r="K416" s="58">
        <f>-1*SUMIF(RiepilogoGen!$D$2:$D$1191,'Riep StPatrim'!C416,RiepilogoGen!$AD$2:$AD$1191)</f>
        <v>3061.9799999999959</v>
      </c>
    </row>
    <row r="417" spans="2:11">
      <c r="C417">
        <f>RiepilogoGen!D261</f>
        <v>23150107</v>
      </c>
      <c r="D417" t="str">
        <f>RiepilogoGen!E261</f>
        <v>DEBITI PER PENSIONI IN CONTO RETTA</v>
      </c>
      <c r="E417" s="145" t="str">
        <f t="shared" si="114"/>
        <v>23150107 DEBITI PER PENSIONI IN CONTO RETTA</v>
      </c>
      <c r="F417" s="57">
        <f>-1*SUMIF(RiepilogoGen!$D$2:$D$1191,'Riep StPatrim'!C417,RiepilogoGen!$O$2:$O$1191)</f>
        <v>-37309.25</v>
      </c>
      <c r="G417" s="57">
        <f>-1*SUMIF(RiepilogoGen!$D$2:$D$1191,'Riep StPatrim'!C417,RiepilogoGen!$R$2:$R$1191)</f>
        <v>82110.260000000009</v>
      </c>
      <c r="H417" s="58">
        <f>-1*SUMIF(RiepilogoGen!$D$2:$D$1191,'Riep StPatrim'!C417,RiepilogoGen!$U$2:$U$1191)</f>
        <v>99857.10999999987</v>
      </c>
      <c r="I417" s="58">
        <f>-1*SUMIF(RiepilogoGen!$D$2:$D$1191,'Riep StPatrim'!C417,RiepilogoGen!$X$2:$X$1191)</f>
        <v>99284.630000000121</v>
      </c>
      <c r="J417" s="58">
        <f>-1*SUMIF(RiepilogoGen!$D$2:$D$1191,'Riep StPatrim'!C417,RiepilogoGen!$AA$2:$AA$1191)</f>
        <v>99244.080000000075</v>
      </c>
      <c r="K417" s="58">
        <f>-1*SUMIF(RiepilogoGen!$D$2:$D$1191,'Riep StPatrim'!C417,RiepilogoGen!$AD$2:$AD$1191)</f>
        <v>112893.85999999987</v>
      </c>
    </row>
    <row r="418" spans="2:11">
      <c r="C418">
        <f>RiepilogoGen!D262</f>
        <v>23150108</v>
      </c>
      <c r="D418" t="str">
        <f>RiepilogoGen!E262</f>
        <v>DEBITI PER DEPOSITO DENARO INQUILINI</v>
      </c>
      <c r="E418" s="145" t="str">
        <f>C418&amp;" "&amp;D418</f>
        <v>23150108 DEBITI PER DEPOSITO DENARO INQUILINI</v>
      </c>
      <c r="F418" s="57">
        <f>-1*SUMIF(RiepilogoGen!$D$2:$D$1191,'Riep StPatrim'!C418,RiepilogoGen!$O$2:$O$1191)</f>
        <v>-2124.27</v>
      </c>
      <c r="G418" s="57">
        <f>-1*SUMIF(RiepilogoGen!$D$2:$D$1191,'Riep StPatrim'!C418,RiepilogoGen!$R$2:$R$1191)</f>
        <v>322749.78999999998</v>
      </c>
      <c r="H418" s="58">
        <f>-1*SUMIF(RiepilogoGen!$D$2:$D$1191,'Riep StPatrim'!C418,RiepilogoGen!$U$2:$U$1191)</f>
        <v>484343.10000000003</v>
      </c>
      <c r="I418" s="58">
        <f>-1*SUMIF(RiepilogoGen!$D$2:$D$1191,'Riep StPatrim'!C418,RiepilogoGen!$X$2:$X$1191)</f>
        <v>491253.74</v>
      </c>
      <c r="J418" s="58">
        <f>-1*SUMIF(RiepilogoGen!$D$2:$D$1191,'Riep StPatrim'!C418,RiepilogoGen!$AA$2:$AA$1191)</f>
        <v>474012.87</v>
      </c>
      <c r="K418" s="58">
        <f>-1*SUMIF(RiepilogoGen!$D$2:$D$1191,'Riep StPatrim'!C418,RiepilogoGen!$AD$2:$AD$1191)</f>
        <v>453329.16000000003</v>
      </c>
    </row>
    <row r="419" spans="2:11">
      <c r="C419">
        <f>RiepilogoGen!D263</f>
        <v>23150109</v>
      </c>
      <c r="D419" t="str">
        <f>RiepilogoGen!E263</f>
        <v>DEBITI PER CESSIONE DEL QUINTO E PIGNORAMENTI DELLO STIPENDIO</v>
      </c>
      <c r="E419" s="145" t="str">
        <f>C419&amp;" "&amp;D419</f>
        <v>23150109 DEBITI PER CESSIONE DEL QUINTO E PIGNORAMENTI DELLO STIPENDIO</v>
      </c>
      <c r="F419" s="57">
        <f>-1*SUMIF(RiepilogoGen!$D$2:$D$1191,'Riep StPatrim'!C419,RiepilogoGen!$O$2:$O$1191)</f>
        <v>-514.21000000002095</v>
      </c>
      <c r="G419" s="57">
        <f>-1*SUMIF(RiepilogoGen!$D$2:$D$1191,'Riep StPatrim'!C419,RiepilogoGen!$R$2:$R$1191)</f>
        <v>22451.709999999963</v>
      </c>
      <c r="H419" s="58">
        <f>-1*SUMIF(RiepilogoGen!$D$2:$D$1191,'Riep StPatrim'!C419,RiepilogoGen!$U$2:$U$1191)</f>
        <v>22168.109999999986</v>
      </c>
      <c r="I419" s="58">
        <f>-1*SUMIF(RiepilogoGen!$D$2:$D$1191,'Riep StPatrim'!C419,RiepilogoGen!$X$2:$X$1191)</f>
        <v>23099.210000000021</v>
      </c>
      <c r="J419" s="58">
        <f>-1*SUMIF(RiepilogoGen!$D$2:$D$1191,'Riep StPatrim'!C419,RiepilogoGen!$AA$2:$AA$1191)</f>
        <v>21826.830000000016</v>
      </c>
      <c r="K419" s="58">
        <f>-1*SUMIF(RiepilogoGen!$D$2:$D$1191,'Riep StPatrim'!C419,RiepilogoGen!$AD$2:$AD$1191)</f>
        <v>20729.989999999991</v>
      </c>
    </row>
    <row r="420" spans="2:11">
      <c r="C420">
        <f>RiepilogoGen!D264</f>
        <v>23150110</v>
      </c>
      <c r="D420" t="str">
        <f>RiepilogoGen!E264</f>
        <v>DEBITI VERSO CIMAAV</v>
      </c>
      <c r="E420" s="145" t="str">
        <f>C420&amp;" "&amp;D420</f>
        <v>23150110 DEBITI VERSO CIMAAV</v>
      </c>
      <c r="F420" s="57">
        <f>-1*SUMIF(RiepilogoGen!$D$2:$D$1191,'Riep StPatrim'!C420,RiepilogoGen!$O$2:$O$1191)</f>
        <v>0</v>
      </c>
      <c r="G420" s="57">
        <f>-1*SUMIF(RiepilogoGen!$D$2:$D$1191,'Riep StPatrim'!C420,RiepilogoGen!$R$2:$R$1191)</f>
        <v>894.57999999999993</v>
      </c>
      <c r="H420" s="58">
        <f>-1*SUMIF(RiepilogoGen!$D$2:$D$1191,'Riep StPatrim'!C420,RiepilogoGen!$U$2:$U$1191)</f>
        <v>662.61000000000013</v>
      </c>
      <c r="I420" s="58">
        <f>-1*SUMIF(RiepilogoGen!$D$2:$D$1191,'Riep StPatrim'!C420,RiepilogoGen!$X$2:$X$1191)</f>
        <v>329.67000000000007</v>
      </c>
      <c r="J420" s="58">
        <f>-1*SUMIF(RiepilogoGen!$D$2:$D$1191,'Riep StPatrim'!C420,RiepilogoGen!$AA$2:$AA$1191)</f>
        <v>0</v>
      </c>
      <c r="K420" s="58">
        <f>-1*SUMIF(RiepilogoGen!$D$2:$D$1191,'Riep StPatrim'!C420,RiepilogoGen!$AD$2:$AD$1191)</f>
        <v>0</v>
      </c>
    </row>
    <row r="421" spans="2:11">
      <c r="C421">
        <f>RiepilogoGen!D265</f>
        <v>23150111</v>
      </c>
      <c r="D421" t="str">
        <f>RiepilogoGen!E265</f>
        <v>DEBITI PER EREDITA' VERSO ASP</v>
      </c>
      <c r="E421" s="145" t="str">
        <f>C421&amp;" "&amp;D421</f>
        <v>23150111 DEBITI PER EREDITA' VERSO ASP</v>
      </c>
      <c r="F421" s="57">
        <f>-1*SUMIF(RiepilogoGen!$D$2:$D$1191,'Riep StPatrim'!C421,RiepilogoGen!$O$2:$O$1191)</f>
        <v>0</v>
      </c>
      <c r="G421" s="57">
        <f>-1*SUMIF(RiepilogoGen!$D$2:$D$1191,'Riep StPatrim'!C421,RiepilogoGen!$R$2:$R$1191)</f>
        <v>0</v>
      </c>
      <c r="H421" s="58">
        <f>-1*SUMIF(RiepilogoGen!$D$2:$D$1191,'Riep StPatrim'!C421,RiepilogoGen!$U$2:$U$1191)</f>
        <v>0</v>
      </c>
      <c r="I421" s="58">
        <f>-1*SUMIF(RiepilogoGen!$D$2:$D$1191,'Riep StPatrim'!C421,RiepilogoGen!$X$2:$X$1191)</f>
        <v>0</v>
      </c>
      <c r="J421" s="58">
        <f>-1*SUMIF(RiepilogoGen!$D$2:$D$1191,'Riep StPatrim'!C421,RiepilogoGen!$AA$2:$AA$1191)</f>
        <v>3010.55</v>
      </c>
      <c r="K421" s="58">
        <f>-1*SUMIF(RiepilogoGen!$D$2:$D$1191,'Riep StPatrim'!C421,RiepilogoGen!$AD$2:$AD$1191)</f>
        <v>3010.55</v>
      </c>
    </row>
    <row r="422" spans="2:11">
      <c r="C422">
        <f>RiepilogoGen!D266</f>
        <v>23150120</v>
      </c>
      <c r="D422" t="str">
        <f>RiepilogoGen!E266</f>
        <v>DEBITI PER ALTRI DEPOSITI CAUZIONALI</v>
      </c>
      <c r="E422" s="145" t="str">
        <f>C422&amp;" "&amp;D422</f>
        <v>23150120 DEBITI PER ALTRI DEPOSITI CAUZIONALI</v>
      </c>
      <c r="F422" s="57">
        <f>-1*SUMIF(RiepilogoGen!$D$2:$D$1191,'Riep StPatrim'!C422,RiepilogoGen!$O$2:$O$1191)</f>
        <v>0</v>
      </c>
      <c r="G422" s="57">
        <f>-1*SUMIF(RiepilogoGen!$D$2:$D$1191,'Riep StPatrim'!C422,RiepilogoGen!$R$2:$R$1191)</f>
        <v>7069.41</v>
      </c>
      <c r="H422" s="58">
        <f>-1*SUMIF(RiepilogoGen!$D$2:$D$1191,'Riep StPatrim'!C422,RiepilogoGen!$U$2:$U$1191)</f>
        <v>3591.0699999999997</v>
      </c>
      <c r="I422" s="58">
        <f>-1*SUMIF(RiepilogoGen!$D$2:$D$1191,'Riep StPatrim'!C422,RiepilogoGen!$X$2:$X$1191)</f>
        <v>1301.81</v>
      </c>
      <c r="J422" s="58">
        <f>-1*SUMIF(RiepilogoGen!$D$2:$D$1191,'Riep StPatrim'!C422,RiepilogoGen!$AA$2:$AA$1191)</f>
        <v>1301.81</v>
      </c>
      <c r="K422" s="58">
        <f>-1*SUMIF(RiepilogoGen!$D$2:$D$1191,'Riep StPatrim'!C422,RiepilogoGen!$AD$2:$AD$1191)</f>
        <v>1301.81</v>
      </c>
    </row>
    <row r="423" spans="2:11">
      <c r="C423">
        <f>RiepilogoGen!D267</f>
        <v>23150151</v>
      </c>
      <c r="D423" t="str">
        <f>RiepilogoGen!E267</f>
        <v>DEBITI VERSO UTENTI PER ANTICIPI INCONTO RETTA</v>
      </c>
      <c r="E423" s="145" t="str">
        <f t="shared" si="114"/>
        <v>23150151 DEBITI VERSO UTENTI PER ANTICIPI INCONTO RETTA</v>
      </c>
      <c r="F423" s="57">
        <f>-1*SUMIF(RiepilogoGen!$D$2:$D$1191,'Riep StPatrim'!C423,RiepilogoGen!$O$2:$O$1191)</f>
        <v>9721.9599999999919</v>
      </c>
      <c r="G423" s="57">
        <f>-1*SUMIF(RiepilogoGen!$D$2:$D$1191,'Riep StPatrim'!C423,RiepilogoGen!$R$2:$R$1191)</f>
        <v>5035.9100000000035</v>
      </c>
      <c r="H423" s="58">
        <f>-1*SUMIF(RiepilogoGen!$D$2:$D$1191,'Riep StPatrim'!C423,RiepilogoGen!$U$2:$U$1191)</f>
        <v>2495.1500000000233</v>
      </c>
      <c r="I423" s="58">
        <f>-1*SUMIF(RiepilogoGen!$D$2:$D$1191,'Riep StPatrim'!C423,RiepilogoGen!$X$2:$X$1191)</f>
        <v>2851.0899999999965</v>
      </c>
      <c r="J423" s="58">
        <f>-1*SUMIF(RiepilogoGen!$D$2:$D$1191,'Riep StPatrim'!C423,RiepilogoGen!$AA$2:$AA$1191)</f>
        <v>6994.4099999999744</v>
      </c>
      <c r="K423" s="58">
        <f>-1*SUMIF(RiepilogoGen!$D$2:$D$1191,'Riep StPatrim'!C423,RiepilogoGen!$AD$2:$AD$1191)</f>
        <v>6887.9000000000233</v>
      </c>
    </row>
    <row r="424" spans="2:11">
      <c r="C424">
        <f>RiepilogoGen!D268</f>
        <v>23150188</v>
      </c>
      <c r="D424" t="str">
        <f>RiepilogoGen!E268</f>
        <v>ALTRI DEBITI VERSO PRIVATI</v>
      </c>
      <c r="E424" s="145" t="str">
        <f t="shared" si="114"/>
        <v>23150188 ALTRI DEBITI VERSO PRIVATI</v>
      </c>
      <c r="F424" s="57">
        <f>-1*SUMIF(RiepilogoGen!$D$2:$D$1191,'Riep StPatrim'!C424,RiepilogoGen!$O$2:$O$1191)</f>
        <v>40139.619999999995</v>
      </c>
      <c r="G424" s="57">
        <f>-1*SUMIF(RiepilogoGen!$D$2:$D$1191,'Riep StPatrim'!C424,RiepilogoGen!$R$2:$R$1191)</f>
        <v>15663.330000000075</v>
      </c>
      <c r="H424" s="58">
        <f>-1*SUMIF(RiepilogoGen!$D$2:$D$1191,'Riep StPatrim'!C424,RiepilogoGen!$U$2:$U$1191)</f>
        <v>39279.810000000056</v>
      </c>
      <c r="I424" s="58">
        <f>-1*SUMIF(RiepilogoGen!$D$2:$D$1191,'Riep StPatrim'!C424,RiepilogoGen!$X$2:$X$1191)</f>
        <v>41052.729999999981</v>
      </c>
      <c r="J424" s="58">
        <f>-1*SUMIF(RiepilogoGen!$D$2:$D$1191,'Riep StPatrim'!C424,RiepilogoGen!$AA$2:$AA$1191)</f>
        <v>36125.679999999935</v>
      </c>
      <c r="K424" s="58">
        <f>-1*SUMIF(RiepilogoGen!$D$2:$D$1191,'Riep StPatrim'!C424,RiepilogoGen!$AD$2:$AD$1191)</f>
        <v>47394.920000000158</v>
      </c>
    </row>
    <row r="425" spans="2:11">
      <c r="B425">
        <v>2316</v>
      </c>
      <c r="E425" s="144" t="s">
        <v>329</v>
      </c>
      <c r="F425" s="38">
        <f t="shared" ref="F425:K425" si="115">SUM(F426:F444)</f>
        <v>-9272805.4100000001</v>
      </c>
      <c r="G425" s="38">
        <f t="shared" si="115"/>
        <v>3698988.76</v>
      </c>
      <c r="H425" s="38">
        <f t="shared" si="115"/>
        <v>6073240.7800000003</v>
      </c>
      <c r="I425" s="38">
        <f t="shared" si="115"/>
        <v>6602093.6699999999</v>
      </c>
      <c r="J425" s="38">
        <f t="shared" si="115"/>
        <v>8392475.4199999999</v>
      </c>
      <c r="K425" s="38">
        <f t="shared" si="115"/>
        <v>11062481.01</v>
      </c>
    </row>
    <row r="426" spans="2:11">
      <c r="C426">
        <f>RiepilogoGen!D269</f>
        <v>23160109</v>
      </c>
      <c r="D426" t="str">
        <f>RiepilogoGen!E269</f>
        <v>ANNO 1999 DEBITI PER FATTURE DA RICEVERE</v>
      </c>
      <c r="E426" s="145" t="str">
        <f t="shared" ref="E426:E433" si="116">C426&amp;" "&amp;D426</f>
        <v>23160109 ANNO 1999 DEBITI PER FATTURE DA RICEVERE</v>
      </c>
      <c r="F426" s="57">
        <f>-1*SUMIF(RiepilogoGen!$D$2:$D$1191,'Riep StPatrim'!C426,RiepilogoGen!$O$2:$O$1191)</f>
        <v>0</v>
      </c>
      <c r="G426" s="57">
        <f>-1*SUMIF(RiepilogoGen!$D$2:$D$1191,'Riep StPatrim'!C426,RiepilogoGen!$R$2:$R$1191)</f>
        <v>0</v>
      </c>
      <c r="H426" s="58">
        <f>-1*SUMIF(RiepilogoGen!$D$2:$D$1191,'Riep StPatrim'!C426,RiepilogoGen!$U$2:$U$1191)</f>
        <v>0</v>
      </c>
      <c r="I426" s="58">
        <f>-1*SUMIF(RiepilogoGen!$D$2:$D$1191,'Riep StPatrim'!C426,RiepilogoGen!$X$2:$X$1191)</f>
        <v>0</v>
      </c>
      <c r="J426" s="58">
        <f>-1*SUMIF(RiepilogoGen!$D$2:$D$1191,'Riep StPatrim'!C426,RiepilogoGen!$AA$2:$AA$1191)</f>
        <v>0</v>
      </c>
      <c r="K426" s="58">
        <f>-1*SUMIF(RiepilogoGen!$D$2:$D$1191,'Riep StPatrim'!C426,RiepilogoGen!$AD$2:$AD$1191)</f>
        <v>0</v>
      </c>
    </row>
    <row r="427" spans="2:11">
      <c r="C427">
        <f>RiepilogoGen!D270</f>
        <v>23160112</v>
      </c>
      <c r="D427" t="str">
        <f>RiepilogoGen!E270</f>
        <v>ANNO 2002 DEBITI PER FATTURE DA RICEVERE</v>
      </c>
      <c r="E427" s="145" t="str">
        <f t="shared" si="116"/>
        <v>23160112 ANNO 2002 DEBITI PER FATTURE DA RICEVERE</v>
      </c>
      <c r="F427" s="57">
        <f>-1*SUMIF(RiepilogoGen!$D$2:$D$1191,'Riep StPatrim'!C427,RiepilogoGen!$O$2:$O$1191)</f>
        <v>0</v>
      </c>
      <c r="G427" s="57">
        <f>-1*SUMIF(RiepilogoGen!$D$2:$D$1191,'Riep StPatrim'!C427,RiepilogoGen!$R$2:$R$1191)</f>
        <v>0</v>
      </c>
      <c r="H427" s="58">
        <f>-1*SUMIF(RiepilogoGen!$D$2:$D$1191,'Riep StPatrim'!C427,RiepilogoGen!$U$2:$U$1191)</f>
        <v>0</v>
      </c>
      <c r="I427" s="58">
        <f>-1*SUMIF(RiepilogoGen!$D$2:$D$1191,'Riep StPatrim'!C427,RiepilogoGen!$X$2:$X$1191)</f>
        <v>0</v>
      </c>
      <c r="J427" s="58">
        <f>-1*SUMIF(RiepilogoGen!$D$2:$D$1191,'Riep StPatrim'!C427,RiepilogoGen!$AA$2:$AA$1191)</f>
        <v>0</v>
      </c>
      <c r="K427" s="58">
        <f>-1*SUMIF(RiepilogoGen!$D$2:$D$1191,'Riep StPatrim'!C427,RiepilogoGen!$AD$2:$AD$1191)</f>
        <v>0</v>
      </c>
    </row>
    <row r="428" spans="2:11">
      <c r="C428">
        <f>RiepilogoGen!D271</f>
        <v>23160113</v>
      </c>
      <c r="D428" t="str">
        <f>RiepilogoGen!E271</f>
        <v>ANNO 2003 DEBITI PER FATTURE DA RICEVERE</v>
      </c>
      <c r="E428" s="145" t="str">
        <f t="shared" si="116"/>
        <v>23160113 ANNO 2003 DEBITI PER FATTURE DA RICEVERE</v>
      </c>
      <c r="F428" s="57">
        <f>-1*SUMIF(RiepilogoGen!$D$2:$D$1191,'Riep StPatrim'!C428,RiepilogoGen!$O$2:$O$1191)</f>
        <v>0</v>
      </c>
      <c r="G428" s="57">
        <f>-1*SUMIF(RiepilogoGen!$D$2:$D$1191,'Riep StPatrim'!C428,RiepilogoGen!$R$2:$R$1191)</f>
        <v>0</v>
      </c>
      <c r="H428" s="58">
        <f>-1*SUMIF(RiepilogoGen!$D$2:$D$1191,'Riep StPatrim'!C428,RiepilogoGen!$U$2:$U$1191)</f>
        <v>0</v>
      </c>
      <c r="I428" s="58">
        <f>-1*SUMIF(RiepilogoGen!$D$2:$D$1191,'Riep StPatrim'!C428,RiepilogoGen!$X$2:$X$1191)</f>
        <v>0</v>
      </c>
      <c r="J428" s="58">
        <f>-1*SUMIF(RiepilogoGen!$D$2:$D$1191,'Riep StPatrim'!C428,RiepilogoGen!$AA$2:$AA$1191)</f>
        <v>0</v>
      </c>
      <c r="K428" s="58">
        <f>-1*SUMIF(RiepilogoGen!$D$2:$D$1191,'Riep StPatrim'!C428,RiepilogoGen!$AD$2:$AD$1191)</f>
        <v>0</v>
      </c>
    </row>
    <row r="429" spans="2:11">
      <c r="C429">
        <f>RiepilogoGen!D272</f>
        <v>23160114</v>
      </c>
      <c r="D429" t="str">
        <f>RiepilogoGen!E272</f>
        <v>ANNO 2004 DEBITI PER FATTURE DA RICEVERE</v>
      </c>
      <c r="E429" s="145" t="str">
        <f t="shared" si="116"/>
        <v>23160114 ANNO 2004 DEBITI PER FATTURE DA RICEVERE</v>
      </c>
      <c r="F429" s="57">
        <f>-1*SUMIF(RiepilogoGen!$D$2:$D$1191,'Riep StPatrim'!C429,RiepilogoGen!$O$2:$O$1191)</f>
        <v>0</v>
      </c>
      <c r="G429" s="57">
        <f>-1*SUMIF(RiepilogoGen!$D$2:$D$1191,'Riep StPatrim'!C429,RiepilogoGen!$R$2:$R$1191)</f>
        <v>0</v>
      </c>
      <c r="H429" s="58">
        <f>-1*SUMIF(RiepilogoGen!$D$2:$D$1191,'Riep StPatrim'!C429,RiepilogoGen!$U$2:$U$1191)</f>
        <v>0</v>
      </c>
      <c r="I429" s="58">
        <f>-1*SUMIF(RiepilogoGen!$D$2:$D$1191,'Riep StPatrim'!C429,RiepilogoGen!$X$2:$X$1191)</f>
        <v>0</v>
      </c>
      <c r="J429" s="58">
        <f>-1*SUMIF(RiepilogoGen!$D$2:$D$1191,'Riep StPatrim'!C429,RiepilogoGen!$AA$2:$AA$1191)</f>
        <v>0</v>
      </c>
      <c r="K429" s="58">
        <f>-1*SUMIF(RiepilogoGen!$D$2:$D$1191,'Riep StPatrim'!C429,RiepilogoGen!$AD$2:$AD$1191)</f>
        <v>0</v>
      </c>
    </row>
    <row r="430" spans="2:11">
      <c r="C430">
        <f>RiepilogoGen!D273</f>
        <v>23160115</v>
      </c>
      <c r="D430" t="str">
        <f>RiepilogoGen!E273</f>
        <v>ANNO 2005 DEBITI PER FATTURE DA RICEVERE</v>
      </c>
      <c r="E430" s="145" t="str">
        <f t="shared" si="116"/>
        <v>23160115 ANNO 2005 DEBITI PER FATTURE DA RICEVERE</v>
      </c>
      <c r="F430" s="57">
        <f>-1*SUMIF(RiepilogoGen!$D$2:$D$1191,'Riep StPatrim'!C430,RiepilogoGen!$O$2:$O$1191)</f>
        <v>0</v>
      </c>
      <c r="G430" s="57">
        <f>-1*SUMIF(RiepilogoGen!$D$2:$D$1191,'Riep StPatrim'!C430,RiepilogoGen!$R$2:$R$1191)</f>
        <v>0</v>
      </c>
      <c r="H430" s="58">
        <f>-1*SUMIF(RiepilogoGen!$D$2:$D$1191,'Riep StPatrim'!C430,RiepilogoGen!$U$2:$U$1191)</f>
        <v>0</v>
      </c>
      <c r="I430" s="58">
        <f>-1*SUMIF(RiepilogoGen!$D$2:$D$1191,'Riep StPatrim'!C430,RiepilogoGen!$X$2:$X$1191)</f>
        <v>0</v>
      </c>
      <c r="J430" s="58">
        <f>-1*SUMIF(RiepilogoGen!$D$2:$D$1191,'Riep StPatrim'!C430,RiepilogoGen!$AA$2:$AA$1191)</f>
        <v>0</v>
      </c>
      <c r="K430" s="58">
        <f>-1*SUMIF(RiepilogoGen!$D$2:$D$1191,'Riep StPatrim'!C430,RiepilogoGen!$AD$2:$AD$1191)</f>
        <v>0</v>
      </c>
    </row>
    <row r="431" spans="2:11">
      <c r="C431">
        <f>RiepilogoGen!D274</f>
        <v>23160116</v>
      </c>
      <c r="D431" t="str">
        <f>RiepilogoGen!E274</f>
        <v>ANNO 2006 DEBITI PER FATTURE DA RICEVERE</v>
      </c>
      <c r="E431" s="145" t="str">
        <f t="shared" si="116"/>
        <v>23160116 ANNO 2006 DEBITI PER FATTURE DA RICEVERE</v>
      </c>
      <c r="F431" s="57">
        <f>-1*SUMIF(RiepilogoGen!$D$2:$D$1191,'Riep StPatrim'!C431,RiepilogoGen!$O$2:$O$1191)</f>
        <v>0</v>
      </c>
      <c r="G431" s="57">
        <f>-1*SUMIF(RiepilogoGen!$D$2:$D$1191,'Riep StPatrim'!C431,RiepilogoGen!$R$2:$R$1191)</f>
        <v>402.83999999999969</v>
      </c>
      <c r="H431" s="58">
        <f>-1*SUMIF(RiepilogoGen!$D$2:$D$1191,'Riep StPatrim'!C431,RiepilogoGen!$U$2:$U$1191)</f>
        <v>402.83999999999969</v>
      </c>
      <c r="I431" s="58">
        <f>-1*SUMIF(RiepilogoGen!$D$2:$D$1191,'Riep StPatrim'!C431,RiepilogoGen!$X$2:$X$1191)</f>
        <v>0</v>
      </c>
      <c r="J431" s="58">
        <f>-1*SUMIF(RiepilogoGen!$D$2:$D$1191,'Riep StPatrim'!C431,RiepilogoGen!$AA$2:$AA$1191)</f>
        <v>0</v>
      </c>
      <c r="K431" s="58">
        <f>-1*SUMIF(RiepilogoGen!$D$2:$D$1191,'Riep StPatrim'!C431,RiepilogoGen!$AD$2:$AD$1191)</f>
        <v>0</v>
      </c>
    </row>
    <row r="432" spans="2:11">
      <c r="C432">
        <f>RiepilogoGen!D275</f>
        <v>23160117</v>
      </c>
      <c r="D432" t="str">
        <f>RiepilogoGen!E275</f>
        <v>ANNO 2007 DEBITI PER FATTURE DA RICEVERE</v>
      </c>
      <c r="E432" s="145" t="str">
        <f t="shared" si="116"/>
        <v>23160117 ANNO 2007 DEBITI PER FATTURE DA RICEVERE</v>
      </c>
      <c r="F432" s="57">
        <f>-1*SUMIF(RiepilogoGen!$D$2:$D$1191,'Riep StPatrim'!C432,RiepilogoGen!$O$2:$O$1191)</f>
        <v>0</v>
      </c>
      <c r="G432" s="57">
        <f>-1*SUMIF(RiepilogoGen!$D$2:$D$1191,'Riep StPatrim'!C432,RiepilogoGen!$R$2:$R$1191)</f>
        <v>1312.2199999999975</v>
      </c>
      <c r="H432" s="58">
        <f>-1*SUMIF(RiepilogoGen!$D$2:$D$1191,'Riep StPatrim'!C432,RiepilogoGen!$U$2:$U$1191)</f>
        <v>739.5199999999968</v>
      </c>
      <c r="I432" s="58">
        <f>-1*SUMIF(RiepilogoGen!$D$2:$D$1191,'Riep StPatrim'!C432,RiepilogoGen!$X$2:$X$1191)</f>
        <v>0</v>
      </c>
      <c r="J432" s="58">
        <f>-1*SUMIF(RiepilogoGen!$D$2:$D$1191,'Riep StPatrim'!C432,RiepilogoGen!$AA$2:$AA$1191)</f>
        <v>0</v>
      </c>
      <c r="K432" s="58">
        <f>-1*SUMIF(RiepilogoGen!$D$2:$D$1191,'Riep StPatrim'!C432,RiepilogoGen!$AD$2:$AD$1191)</f>
        <v>0</v>
      </c>
    </row>
    <row r="433" spans="3:11">
      <c r="C433">
        <f>RiepilogoGen!D276</f>
        <v>23160118</v>
      </c>
      <c r="D433" t="str">
        <f>RiepilogoGen!E276</f>
        <v>ANNO 2008 DEBITI PER FATTURE DA RICEVERE</v>
      </c>
      <c r="E433" s="145" t="str">
        <f t="shared" si="116"/>
        <v>23160118 ANNO 2008 DEBITI PER FATTURE DA RICEVERE</v>
      </c>
      <c r="F433" s="57">
        <f>-1*SUMIF(RiepilogoGen!$D$2:$D$1191,'Riep StPatrim'!C433,RiepilogoGen!$O$2:$O$1191)</f>
        <v>0</v>
      </c>
      <c r="G433" s="57">
        <f>-1*SUMIF(RiepilogoGen!$D$2:$D$1191,'Riep StPatrim'!C433,RiepilogoGen!$R$2:$R$1191)</f>
        <v>18983.580000000002</v>
      </c>
      <c r="H433" s="58">
        <f>-1*SUMIF(RiepilogoGen!$D$2:$D$1191,'Riep StPatrim'!C433,RiepilogoGen!$U$2:$U$1191)</f>
        <v>18503.580000000002</v>
      </c>
      <c r="I433" s="58">
        <f>-1*SUMIF(RiepilogoGen!$D$2:$D$1191,'Riep StPatrim'!C433,RiepilogoGen!$X$2:$X$1191)</f>
        <v>17903.580000000002</v>
      </c>
      <c r="J433" s="58">
        <f>-1*SUMIF(RiepilogoGen!$D$2:$D$1191,'Riep StPatrim'!C433,RiepilogoGen!$AA$2:$AA$1191)</f>
        <v>17903.580000000002</v>
      </c>
      <c r="K433" s="58">
        <f>-1*SUMIF(RiepilogoGen!$D$2:$D$1191,'Riep StPatrim'!C433,RiepilogoGen!$AD$2:$AD$1191)</f>
        <v>0</v>
      </c>
    </row>
    <row r="434" spans="3:11">
      <c r="C434">
        <f>RiepilogoGen!D277</f>
        <v>23160119</v>
      </c>
      <c r="D434" t="str">
        <f>RiepilogoGen!E277</f>
        <v>ANNO 2009 DEBITI PER FATTURE DA RICEVERE</v>
      </c>
      <c r="E434" s="145" t="str">
        <f t="shared" ref="E434:E439" si="117">C434&amp;" "&amp;D434</f>
        <v>23160119 ANNO 2009 DEBITI PER FATTURE DA RICEVERE</v>
      </c>
      <c r="F434" s="57">
        <f>-1*SUMIF(RiepilogoGen!$D$2:$D$1191,'Riep StPatrim'!C434,RiepilogoGen!$O$2:$O$1191)</f>
        <v>0</v>
      </c>
      <c r="G434" s="57">
        <f>-1*SUMIF(RiepilogoGen!$D$2:$D$1191,'Riep StPatrim'!C434,RiepilogoGen!$R$2:$R$1191)</f>
        <v>47445.55</v>
      </c>
      <c r="H434" s="58">
        <f>-1*SUMIF(RiepilogoGen!$D$2:$D$1191,'Riep StPatrim'!C434,RiepilogoGen!$U$2:$U$1191)</f>
        <v>47445.55</v>
      </c>
      <c r="I434" s="58">
        <f>-1*SUMIF(RiepilogoGen!$D$2:$D$1191,'Riep StPatrim'!C434,RiepilogoGen!$X$2:$X$1191)</f>
        <v>45046</v>
      </c>
      <c r="J434" s="58">
        <f>-1*SUMIF(RiepilogoGen!$D$2:$D$1191,'Riep StPatrim'!C434,RiepilogoGen!$AA$2:$AA$1191)</f>
        <v>45046</v>
      </c>
      <c r="K434" s="58">
        <f>-1*SUMIF(RiepilogoGen!$D$2:$D$1191,'Riep StPatrim'!C434,RiepilogoGen!$AD$2:$AD$1191)</f>
        <v>45046</v>
      </c>
    </row>
    <row r="435" spans="3:11">
      <c r="C435">
        <f>RiepilogoGen!D278</f>
        <v>23160120</v>
      </c>
      <c r="D435" t="str">
        <f>RiepilogoGen!E278</f>
        <v>ANNO 2010 DEBITI PER FATTURE DA RICEVERE</v>
      </c>
      <c r="E435" s="145" t="str">
        <f t="shared" si="117"/>
        <v>23160120 ANNO 2010 DEBITI PER FATTURE DA RICEVERE</v>
      </c>
      <c r="F435" s="57">
        <f>-1*SUMIF(RiepilogoGen!$D$2:$D$1191,'Riep StPatrim'!C435,RiepilogoGen!$O$2:$O$1191)</f>
        <v>0</v>
      </c>
      <c r="G435" s="57">
        <f>-1*SUMIF(RiepilogoGen!$D$2:$D$1191,'Riep StPatrim'!C435,RiepilogoGen!$R$2:$R$1191)</f>
        <v>50466.81</v>
      </c>
      <c r="H435" s="58">
        <f>-1*SUMIF(RiepilogoGen!$D$2:$D$1191,'Riep StPatrim'!C435,RiepilogoGen!$U$2:$U$1191)</f>
        <v>44150.229999999996</v>
      </c>
      <c r="I435" s="58">
        <f>-1*SUMIF(RiepilogoGen!$D$2:$D$1191,'Riep StPatrim'!C435,RiepilogoGen!$X$2:$X$1191)</f>
        <v>41731.800000000003</v>
      </c>
      <c r="J435" s="58">
        <f>-1*SUMIF(RiepilogoGen!$D$2:$D$1191,'Riep StPatrim'!C435,RiepilogoGen!$AA$2:$AA$1191)</f>
        <v>32216.000000000004</v>
      </c>
      <c r="K435" s="58">
        <f>-1*SUMIF(RiepilogoGen!$D$2:$D$1191,'Riep StPatrim'!C435,RiepilogoGen!$AD$2:$AD$1191)</f>
        <v>32216</v>
      </c>
    </row>
    <row r="436" spans="3:11">
      <c r="C436">
        <f>RiepilogoGen!D279</f>
        <v>23160121</v>
      </c>
      <c r="D436" t="str">
        <f>RiepilogoGen!E279</f>
        <v>ANNO 2011 DEBITI PER FATTURE DA RICEVERE</v>
      </c>
      <c r="E436" s="145" t="str">
        <f t="shared" si="117"/>
        <v>23160121 ANNO 2011 DEBITI PER FATTURE DA RICEVERE</v>
      </c>
      <c r="F436" s="57">
        <f>-1*SUMIF(RiepilogoGen!$D$2:$D$1191,'Riep StPatrim'!C436,RiepilogoGen!$O$2:$O$1191)</f>
        <v>0</v>
      </c>
      <c r="G436" s="57">
        <f>-1*SUMIF(RiepilogoGen!$D$2:$D$1191,'Riep StPatrim'!C436,RiepilogoGen!$R$2:$R$1191)</f>
        <v>41498.81</v>
      </c>
      <c r="H436" s="58">
        <f>-1*SUMIF(RiepilogoGen!$D$2:$D$1191,'Riep StPatrim'!C436,RiepilogoGen!$U$2:$U$1191)</f>
        <v>40584.299999999996</v>
      </c>
      <c r="I436" s="58">
        <f>-1*SUMIF(RiepilogoGen!$D$2:$D$1191,'Riep StPatrim'!C436,RiepilogoGen!$X$2:$X$1191)</f>
        <v>24808.140000000003</v>
      </c>
      <c r="J436" s="58">
        <f>-1*SUMIF(RiepilogoGen!$D$2:$D$1191,'Riep StPatrim'!C436,RiepilogoGen!$AA$2:$AA$1191)</f>
        <v>6940.2999999999993</v>
      </c>
      <c r="K436" s="58">
        <f>-1*SUMIF(RiepilogoGen!$D$2:$D$1191,'Riep StPatrim'!C436,RiepilogoGen!$AD$2:$AD$1191)</f>
        <v>6940.3</v>
      </c>
    </row>
    <row r="437" spans="3:11">
      <c r="C437">
        <f>RiepilogoGen!D280</f>
        <v>23160122</v>
      </c>
      <c r="D437" t="str">
        <f>RiepilogoGen!E280</f>
        <v>ANNO 2012 DEBITI PER FATTURE DA RICEVERE</v>
      </c>
      <c r="E437" s="145" t="str">
        <f t="shared" si="117"/>
        <v>23160122 ANNO 2012 DEBITI PER FATTURE DA RICEVERE</v>
      </c>
      <c r="F437" s="57">
        <f>-1*SUMIF(RiepilogoGen!$D$2:$D$1191,'Riep StPatrim'!C437,RiepilogoGen!$O$2:$O$1191)</f>
        <v>0</v>
      </c>
      <c r="G437" s="57">
        <f>-1*SUMIF(RiepilogoGen!$D$2:$D$1191,'Riep StPatrim'!C437,RiepilogoGen!$R$2:$R$1191)</f>
        <v>145109.51</v>
      </c>
      <c r="H437" s="58">
        <f>-1*SUMIF(RiepilogoGen!$D$2:$D$1191,'Riep StPatrim'!C437,RiepilogoGen!$U$2:$U$1191)</f>
        <v>139135.79</v>
      </c>
      <c r="I437" s="58">
        <f>-1*SUMIF(RiepilogoGen!$D$2:$D$1191,'Riep StPatrim'!C437,RiepilogoGen!$X$2:$X$1191)</f>
        <v>95861.300000000017</v>
      </c>
      <c r="J437" s="58">
        <f>-1*SUMIF(RiepilogoGen!$D$2:$D$1191,'Riep StPatrim'!C437,RiepilogoGen!$AA$2:$AA$1191)</f>
        <v>13882.390000000014</v>
      </c>
      <c r="K437" s="58">
        <f>-1*SUMIF(RiepilogoGen!$D$2:$D$1191,'Riep StPatrim'!C437,RiepilogoGen!$AD$2:$AD$1191)</f>
        <v>13882.39</v>
      </c>
    </row>
    <row r="438" spans="3:11">
      <c r="C438">
        <f>RiepilogoGen!D281</f>
        <v>23160123</v>
      </c>
      <c r="D438" t="str">
        <f>RiepilogoGen!E281</f>
        <v>ANNO 2013 DEBITI PER FATTURE DA RICEVERE</v>
      </c>
      <c r="E438" s="145" t="str">
        <f t="shared" si="117"/>
        <v>23160123 ANNO 2013 DEBITI PER FATTURE DA RICEVERE</v>
      </c>
      <c r="F438" s="57">
        <f>-1*SUMIF(RiepilogoGen!$D$2:$D$1191,'Riep StPatrim'!C438,RiepilogoGen!$O$2:$O$1191)</f>
        <v>0</v>
      </c>
      <c r="G438" s="57">
        <f>-1*SUMIF(RiepilogoGen!$D$2:$D$1191,'Riep StPatrim'!C438,RiepilogoGen!$R$2:$R$1191)</f>
        <v>354978.55000000005</v>
      </c>
      <c r="H438" s="58">
        <f>-1*SUMIF(RiepilogoGen!$D$2:$D$1191,'Riep StPatrim'!C438,RiepilogoGen!$U$2:$U$1191)</f>
        <v>116648.98000000001</v>
      </c>
      <c r="I438" s="58">
        <f>-1*SUMIF(RiepilogoGen!$D$2:$D$1191,'Riep StPatrim'!C438,RiepilogoGen!$X$2:$X$1191)</f>
        <v>103963.25</v>
      </c>
      <c r="J438" s="58">
        <f>-1*SUMIF(RiepilogoGen!$D$2:$D$1191,'Riep StPatrim'!C438,RiepilogoGen!$AA$2:$AA$1191)</f>
        <v>37032.22</v>
      </c>
      <c r="K438" s="58">
        <f>-1*SUMIF(RiepilogoGen!$D$2:$D$1191,'Riep StPatrim'!C438,RiepilogoGen!$AD$2:$AD$1191)</f>
        <v>23310.899999999998</v>
      </c>
    </row>
    <row r="439" spans="3:11">
      <c r="C439">
        <f>RiepilogoGen!D282</f>
        <v>23160124</v>
      </c>
      <c r="D439" t="str">
        <f>RiepilogoGen!E282</f>
        <v>ANNO 2014 DEBITI PER FATTURE DA RICEVERE</v>
      </c>
      <c r="E439" s="145" t="str">
        <f t="shared" si="117"/>
        <v>23160124 ANNO 2014 DEBITI PER FATTURE DA RICEVERE</v>
      </c>
      <c r="F439" s="57">
        <f>-1*SUMIF(RiepilogoGen!$D$2:$D$1191,'Riep StPatrim'!C439,RiepilogoGen!$O$2:$O$1191)</f>
        <v>0</v>
      </c>
      <c r="G439" s="57">
        <f>-1*SUMIF(RiepilogoGen!$D$2:$D$1191,'Riep StPatrim'!C439,RiepilogoGen!$R$2:$R$1191)</f>
        <v>2944830.17</v>
      </c>
      <c r="H439" s="58">
        <f>-1*SUMIF(RiepilogoGen!$D$2:$D$1191,'Riep StPatrim'!C439,RiepilogoGen!$U$2:$U$1191)</f>
        <v>614635.66000000015</v>
      </c>
      <c r="I439" s="58">
        <f>-1*SUMIF(RiepilogoGen!$D$2:$D$1191,'Riep StPatrim'!C439,RiepilogoGen!$X$2:$X$1191)</f>
        <v>132984.51</v>
      </c>
      <c r="J439" s="58">
        <f>-1*SUMIF(RiepilogoGen!$D$2:$D$1191,'Riep StPatrim'!C439,RiepilogoGen!$AA$2:$AA$1191)</f>
        <v>79359.210000000021</v>
      </c>
      <c r="K439" s="58">
        <f>-1*SUMIF(RiepilogoGen!$D$2:$D$1191,'Riep StPatrim'!C439,RiepilogoGen!$AD$2:$AD$1191)</f>
        <v>1836.929999999993</v>
      </c>
    </row>
    <row r="440" spans="3:11">
      <c r="C440">
        <f>RiepilogoGen!D283</f>
        <v>23160125</v>
      </c>
      <c r="D440" t="str">
        <f>RiepilogoGen!E283</f>
        <v>ANNO 2015 DEBITI PER FATTURE DA RICEVERE</v>
      </c>
      <c r="E440" s="145" t="str">
        <f>C440&amp;" "&amp;D440</f>
        <v>23160125 ANNO 2015 DEBITI PER FATTURE DA RICEVERE</v>
      </c>
      <c r="F440" s="57">
        <f>-1*SUMIF(RiepilogoGen!$D$2:$D$1191,'Riep StPatrim'!C440,RiepilogoGen!$O$2:$O$1191)</f>
        <v>0</v>
      </c>
      <c r="G440" s="57">
        <f>-1*SUMIF(RiepilogoGen!$D$2:$D$1191,'Riep StPatrim'!C440,RiepilogoGen!$R$2:$R$1191)</f>
        <v>0</v>
      </c>
      <c r="H440" s="58">
        <f>-1*SUMIF(RiepilogoGen!$D$2:$D$1191,'Riep StPatrim'!C440,RiepilogoGen!$U$2:$U$1191)</f>
        <v>4952551.66</v>
      </c>
      <c r="I440" s="58">
        <f>-1*SUMIF(RiepilogoGen!$D$2:$D$1191,'Riep StPatrim'!C440,RiepilogoGen!$X$2:$X$1191)</f>
        <v>78161.769999999553</v>
      </c>
      <c r="J440" s="58">
        <f>-1*SUMIF(RiepilogoGen!$D$2:$D$1191,'Riep StPatrim'!C440,RiepilogoGen!$AA$2:$AA$1191)</f>
        <v>0</v>
      </c>
      <c r="K440" s="58">
        <f>-1*SUMIF(RiepilogoGen!$D$2:$D$1191,'Riep StPatrim'!C440,RiepilogoGen!$AD$2:$AD$1191)</f>
        <v>0</v>
      </c>
    </row>
    <row r="441" spans="3:11">
      <c r="C441">
        <f>RiepilogoGen!D284</f>
        <v>23160126</v>
      </c>
      <c r="D441" t="str">
        <f>RiepilogoGen!E284</f>
        <v>ANNO 2016 DEBITI PER FATTURE DA RICEVERE</v>
      </c>
      <c r="E441" s="145" t="str">
        <f>C441&amp;" "&amp;D441</f>
        <v>23160126 ANNO 2016 DEBITI PER FATTURE DA RICEVERE</v>
      </c>
      <c r="F441" s="57">
        <f>-1*SUMIF(RiepilogoGen!$D$2:$D$1191,'Riep StPatrim'!C441,RiepilogoGen!$O$2:$O$1191)</f>
        <v>0</v>
      </c>
      <c r="G441" s="57">
        <f>-1*SUMIF(RiepilogoGen!$D$2:$D$1191,'Riep StPatrim'!C441,RiepilogoGen!$R$2:$R$1191)</f>
        <v>0</v>
      </c>
      <c r="H441" s="58">
        <f>-1*SUMIF(RiepilogoGen!$D$2:$D$1191,'Riep StPatrim'!C441,RiepilogoGen!$U$2:$U$1191)</f>
        <v>0</v>
      </c>
      <c r="I441" s="58">
        <f>-1*SUMIF(RiepilogoGen!$D$2:$D$1191,'Riep StPatrim'!C441,RiepilogoGen!$X$2:$X$1191)</f>
        <v>5985119.1900000004</v>
      </c>
      <c r="J441" s="58">
        <f>-1*SUMIF(RiepilogoGen!$D$2:$D$1191,'Riep StPatrim'!C441,RiepilogoGen!$AA$2:$AA$1191)</f>
        <v>275963.91000000015</v>
      </c>
      <c r="K441" s="58">
        <f>-1*SUMIF(RiepilogoGen!$D$2:$D$1191,'Riep StPatrim'!C441,RiepilogoGen!$AD$2:$AD$1191)</f>
        <v>85813.729999999981</v>
      </c>
    </row>
    <row r="442" spans="3:11">
      <c r="C442">
        <f>RiepilogoGen!D285</f>
        <v>23160127</v>
      </c>
      <c r="D442" t="str">
        <f>RiepilogoGen!E285</f>
        <v>ANNO 2017 DEBITI PER FATTURE DA RICEVERE</v>
      </c>
      <c r="E442" s="145" t="str">
        <f>C442&amp;" "&amp;D442</f>
        <v>23160127 ANNO 2017 DEBITI PER FATTURE DA RICEVERE</v>
      </c>
      <c r="F442" s="57">
        <f>-1*SUMIF(RiepilogoGen!$D$2:$D$1191,'Riep StPatrim'!C442,RiepilogoGen!$O$2:$O$1191)</f>
        <v>-39210.43</v>
      </c>
      <c r="G442" s="57">
        <f>-1*SUMIF(RiepilogoGen!$D$2:$D$1191,'Riep StPatrim'!C442,RiepilogoGen!$R$2:$R$1191)</f>
        <v>0</v>
      </c>
      <c r="H442" s="58">
        <f>-1*SUMIF(RiepilogoGen!$D$2:$D$1191,'Riep StPatrim'!C442,RiepilogoGen!$U$2:$U$1191)</f>
        <v>0</v>
      </c>
      <c r="I442" s="58">
        <f>-1*SUMIF(RiepilogoGen!$D$2:$D$1191,'Riep StPatrim'!C442,RiepilogoGen!$X$2:$X$1191)</f>
        <v>0</v>
      </c>
      <c r="J442" s="58">
        <f>-1*SUMIF(RiepilogoGen!$D$2:$D$1191,'Riep StPatrim'!C442,RiepilogoGen!$AA$2:$AA$1191)</f>
        <v>7748173.7999999998</v>
      </c>
      <c r="K442" s="58">
        <f>-1*SUMIF(RiepilogoGen!$D$2:$D$1191,'Riep StPatrim'!C442,RiepilogoGen!$AD$2:$AD$1191)</f>
        <v>203239.61999999918</v>
      </c>
    </row>
    <row r="443" spans="3:11">
      <c r="C443">
        <f>RiepilogoGen!D286</f>
        <v>23160128</v>
      </c>
      <c r="D443" t="str">
        <f>RiepilogoGen!E286</f>
        <v>ANNO 2018 DEBITI PER FATTURE DA RICEVERE</v>
      </c>
      <c r="E443" s="145" t="str">
        <f>C443&amp;" "&amp;D443</f>
        <v>23160128 ANNO 2018 DEBITI PER FATTURE DA RICEVERE</v>
      </c>
      <c r="F443" s="57">
        <f>-1*SUMIF(RiepilogoGen!$D$2:$D$1191,'Riep StPatrim'!C443,RiepilogoGen!$O$2:$O$1191)</f>
        <v>-9171800.75</v>
      </c>
      <c r="G443" s="57">
        <f>-1*SUMIF(RiepilogoGen!$D$2:$D$1191,'Riep StPatrim'!C443,RiepilogoGen!$R$2:$R$1191)</f>
        <v>0</v>
      </c>
      <c r="H443" s="58">
        <f>-1*SUMIF(RiepilogoGen!$D$2:$D$1191,'Riep StPatrim'!C443,RiepilogoGen!$U$2:$U$1191)</f>
        <v>0</v>
      </c>
      <c r="I443" s="58">
        <f>-1*SUMIF(RiepilogoGen!$D$2:$D$1191,'Riep StPatrim'!C443,RiepilogoGen!$X$2:$X$1191)</f>
        <v>0</v>
      </c>
      <c r="J443" s="58">
        <f>-1*SUMIF(RiepilogoGen!$D$2:$D$1191,'Riep StPatrim'!C443,RiepilogoGen!$AA$2:$AA$1191)</f>
        <v>0</v>
      </c>
      <c r="K443" s="58">
        <f>-1*SUMIF(RiepilogoGen!$D$2:$D$1191,'Riep StPatrim'!C443,RiepilogoGen!$AD$2:$AD$1191)</f>
        <v>10532277.720000001</v>
      </c>
    </row>
    <row r="444" spans="3:11">
      <c r="C444">
        <f>RiepilogoGen!D287</f>
        <v>23160201</v>
      </c>
      <c r="D444" t="str">
        <f>RiepilogoGen!E287</f>
        <v>NOTE DI ACCREDITO DA EMETTERE</v>
      </c>
      <c r="E444" s="145" t="str">
        <f>C444&amp;" "&amp;D444</f>
        <v>23160201 NOTE DI ACCREDITO DA EMETTERE</v>
      </c>
      <c r="F444" s="57">
        <f>-1*SUMIF(RiepilogoGen!$D$2:$D$1191,'Riep StPatrim'!C444,RiepilogoGen!$O$2:$O$1191)</f>
        <v>-61794.229999999996</v>
      </c>
      <c r="G444" s="57">
        <f>-1*SUMIF(RiepilogoGen!$D$2:$D$1191,'Riep StPatrim'!C444,RiepilogoGen!$R$2:$R$1191)</f>
        <v>93960.719999999972</v>
      </c>
      <c r="H444" s="58">
        <f>-1*SUMIF(RiepilogoGen!$D$2:$D$1191,'Riep StPatrim'!C444,RiepilogoGen!$U$2:$U$1191)</f>
        <v>98442.669999999984</v>
      </c>
      <c r="I444" s="58">
        <f>-1*SUMIF(RiepilogoGen!$D$2:$D$1191,'Riep StPatrim'!C444,RiepilogoGen!$X$2:$X$1191)</f>
        <v>76514.13</v>
      </c>
      <c r="J444" s="58">
        <f>-1*SUMIF(RiepilogoGen!$D$2:$D$1191,'Riep StPatrim'!C444,RiepilogoGen!$AA$2:$AA$1191)</f>
        <v>135958.01</v>
      </c>
      <c r="K444" s="58">
        <f>-1*SUMIF(RiepilogoGen!$D$2:$D$1191,'Riep StPatrim'!C444,RiepilogoGen!$AD$2:$AD$1191)</f>
        <v>117917.42</v>
      </c>
    </row>
    <row r="445" spans="3:11">
      <c r="E445" s="144"/>
      <c r="F445" s="36"/>
      <c r="G445" s="36"/>
      <c r="H445" s="36"/>
      <c r="I445" s="36"/>
      <c r="J445" s="36"/>
      <c r="K445" s="36"/>
    </row>
    <row r="446" spans="3:11" ht="18">
      <c r="E446" s="21" t="s">
        <v>330</v>
      </c>
      <c r="F446" s="39">
        <f t="shared" ref="F446:K446" si="118">+F425+F410+F406+F400+F386+F384+F382+F378+F376+F374+F372+F369+F367+F365+F362+F360</f>
        <v>-12818193.4</v>
      </c>
      <c r="G446" s="39">
        <f t="shared" si="118"/>
        <v>20504147.259999998</v>
      </c>
      <c r="H446" s="39">
        <f t="shared" si="118"/>
        <v>23404232.390000001</v>
      </c>
      <c r="I446" s="39">
        <f t="shared" si="118"/>
        <v>23107732.819999993</v>
      </c>
      <c r="J446" s="39">
        <f t="shared" si="118"/>
        <v>26514226.850000001</v>
      </c>
      <c r="K446" s="39">
        <f t="shared" si="118"/>
        <v>28164643.209999993</v>
      </c>
    </row>
    <row r="447" spans="3:11">
      <c r="E447" s="32"/>
      <c r="F447" s="42"/>
      <c r="G447" s="42"/>
      <c r="H447" s="42"/>
      <c r="I447" s="42"/>
      <c r="J447" s="42"/>
      <c r="K447" s="42"/>
    </row>
    <row r="448" spans="3:11">
      <c r="E448" s="32" t="s">
        <v>331</v>
      </c>
      <c r="F448" s="42"/>
      <c r="G448" s="42"/>
      <c r="H448" s="42"/>
      <c r="I448" s="42"/>
      <c r="J448" s="42"/>
      <c r="K448" s="42"/>
    </row>
    <row r="449" spans="2:11">
      <c r="B449">
        <v>2401</v>
      </c>
      <c r="E449" s="144" t="s">
        <v>332</v>
      </c>
      <c r="F449" s="38">
        <f t="shared" ref="F449:K449" si="119">+F450</f>
        <v>-4447.2</v>
      </c>
      <c r="G449" s="38">
        <f t="shared" si="119"/>
        <v>1851.65</v>
      </c>
      <c r="H449" s="38">
        <f t="shared" si="119"/>
        <v>1446.4700000000012</v>
      </c>
      <c r="I449" s="38">
        <f t="shared" si="119"/>
        <v>1564.11</v>
      </c>
      <c r="J449" s="38">
        <f t="shared" si="119"/>
        <v>219.99</v>
      </c>
      <c r="K449" s="38">
        <f t="shared" si="119"/>
        <v>4447.2</v>
      </c>
    </row>
    <row r="450" spans="2:11">
      <c r="C450">
        <f>RiepilogoGen!D288</f>
        <v>24010101</v>
      </c>
      <c r="D450" t="str">
        <f>RiepilogoGen!E288</f>
        <v>RATEI PASSIVI</v>
      </c>
      <c r="E450" s="145" t="str">
        <f>C450&amp;" "&amp;D450</f>
        <v>24010101 RATEI PASSIVI</v>
      </c>
      <c r="F450" s="57">
        <f>-1*SUMIF(RiepilogoGen!$D$2:$D$1191,'Riep StPatrim'!C450,RiepilogoGen!$O$2:$O$1191)</f>
        <v>-4447.2</v>
      </c>
      <c r="G450" s="57">
        <f>-1*SUMIF(RiepilogoGen!$D$2:$D$1191,'Riep StPatrim'!C450,RiepilogoGen!$R$2:$R$1191)</f>
        <v>1851.65</v>
      </c>
      <c r="H450" s="58">
        <f>-1*SUMIF(RiepilogoGen!$D$2:$D$1191,'Riep StPatrim'!C450,RiepilogoGen!$U$2:$U$1191)</f>
        <v>1446.4700000000012</v>
      </c>
      <c r="I450" s="58">
        <f>-1*SUMIF(RiepilogoGen!$D$2:$D$1191,'Riep StPatrim'!C450,RiepilogoGen!$X$2:$X$1191)</f>
        <v>1564.11</v>
      </c>
      <c r="J450" s="58">
        <f>-1*SUMIF(RiepilogoGen!$D$2:$D$1191,'Riep StPatrim'!C450,RiepilogoGen!$AA$2:$AA$1191)</f>
        <v>219.99</v>
      </c>
      <c r="K450" s="58">
        <f>-1*SUMIF(RiepilogoGen!$D$2:$D$1191,'Riep StPatrim'!C450,RiepilogoGen!$AD$2:$AD$1191)</f>
        <v>4447.2</v>
      </c>
    </row>
    <row r="451" spans="2:11">
      <c r="B451">
        <v>2402</v>
      </c>
      <c r="E451" s="144" t="s">
        <v>333</v>
      </c>
      <c r="F451" s="38">
        <f t="shared" ref="F451:K451" si="120">+F452</f>
        <v>-157342.57</v>
      </c>
      <c r="G451" s="38">
        <f t="shared" si="120"/>
        <v>227695.7</v>
      </c>
      <c r="H451" s="38">
        <f t="shared" si="120"/>
        <v>281264.28999999998</v>
      </c>
      <c r="I451" s="38">
        <f t="shared" si="120"/>
        <v>266476.21000000002</v>
      </c>
      <c r="J451" s="38">
        <f t="shared" si="120"/>
        <v>249913.87</v>
      </c>
      <c r="K451" s="38">
        <f t="shared" si="120"/>
        <v>157342.57</v>
      </c>
    </row>
    <row r="452" spans="2:11">
      <c r="C452">
        <f>RiepilogoGen!D289</f>
        <v>24020101</v>
      </c>
      <c r="D452" t="str">
        <f>RiepilogoGen!E289</f>
        <v>RISCONTI PASSIVI</v>
      </c>
      <c r="E452" s="145" t="str">
        <f>C452&amp;" "&amp;D452</f>
        <v>24020101 RISCONTI PASSIVI</v>
      </c>
      <c r="F452" s="57">
        <f>-1*SUMIF(RiepilogoGen!$D$2:$D$1191,'Riep StPatrim'!C452,RiepilogoGen!$O$2:$O$1191)</f>
        <v>-157342.57</v>
      </c>
      <c r="G452" s="57">
        <f>-1*SUMIF(RiepilogoGen!$D$2:$D$1191,'Riep StPatrim'!C452,RiepilogoGen!$R$2:$R$1191)</f>
        <v>227695.7</v>
      </c>
      <c r="H452" s="58">
        <f>-1*SUMIF(RiepilogoGen!$D$2:$D$1191,'Riep StPatrim'!C452,RiepilogoGen!$U$2:$U$1191)</f>
        <v>281264.28999999998</v>
      </c>
      <c r="I452" s="58">
        <f>-1*SUMIF(RiepilogoGen!$D$2:$D$1191,'Riep StPatrim'!C452,RiepilogoGen!$X$2:$X$1191)</f>
        <v>266476.21000000002</v>
      </c>
      <c r="J452" s="58">
        <f>-1*SUMIF(RiepilogoGen!$D$2:$D$1191,'Riep StPatrim'!C452,RiepilogoGen!$AA$2:$AA$1191)</f>
        <v>249913.87</v>
      </c>
      <c r="K452" s="58">
        <f>-1*SUMIF(RiepilogoGen!$D$2:$D$1191,'Riep StPatrim'!C452,RiepilogoGen!$AD$2:$AD$1191)</f>
        <v>157342.57</v>
      </c>
    </row>
    <row r="453" spans="2:11" ht="18">
      <c r="E453" s="21" t="s">
        <v>334</v>
      </c>
      <c r="F453" s="39">
        <f t="shared" ref="F453:K453" si="121">+F451+F449</f>
        <v>-161789.77000000002</v>
      </c>
      <c r="G453" s="39">
        <f t="shared" si="121"/>
        <v>229547.35</v>
      </c>
      <c r="H453" s="39">
        <f t="shared" si="121"/>
        <v>282710.76</v>
      </c>
      <c r="I453" s="39">
        <f t="shared" si="121"/>
        <v>268040.32000000001</v>
      </c>
      <c r="J453" s="39">
        <f t="shared" si="121"/>
        <v>250133.86</v>
      </c>
      <c r="K453" s="39">
        <f t="shared" si="121"/>
        <v>161789.77000000002</v>
      </c>
    </row>
    <row r="454" spans="2:11">
      <c r="E454" s="32"/>
      <c r="F454" s="42"/>
      <c r="G454" s="42"/>
      <c r="H454" s="42"/>
      <c r="I454" s="42"/>
      <c r="J454" s="42"/>
      <c r="K454" s="42"/>
    </row>
    <row r="455" spans="2:11" ht="20.25">
      <c r="E455" s="19" t="s">
        <v>335</v>
      </c>
      <c r="F455" s="41">
        <f t="shared" ref="F455:K455" si="122">+F453+F446+F357+F355+F328</f>
        <v>-13405877.07</v>
      </c>
      <c r="G455" s="41">
        <f t="shared" si="122"/>
        <v>163344040.63999999</v>
      </c>
      <c r="H455" s="41">
        <f t="shared" si="122"/>
        <v>197943538.80999997</v>
      </c>
      <c r="I455" s="41">
        <f t="shared" si="122"/>
        <v>195905799.29999998</v>
      </c>
      <c r="J455" s="41">
        <f t="shared" si="122"/>
        <v>194467854.56999999</v>
      </c>
      <c r="K455" s="41">
        <f t="shared" si="122"/>
        <v>192722789.15000001</v>
      </c>
    </row>
    <row r="456" spans="2:11">
      <c r="E456" s="148"/>
      <c r="F456" s="52"/>
      <c r="G456" s="52"/>
      <c r="H456" s="52"/>
      <c r="I456" s="52"/>
      <c r="J456" s="52"/>
      <c r="K456" s="52"/>
    </row>
    <row r="457" spans="2:11">
      <c r="E457" s="148"/>
      <c r="F457" s="52"/>
      <c r="G457" s="52"/>
      <c r="H457" s="52"/>
      <c r="I457" s="52"/>
      <c r="J457" s="52"/>
      <c r="K457" s="52"/>
    </row>
    <row r="458" spans="2:11">
      <c r="E458" s="32" t="s">
        <v>188</v>
      </c>
      <c r="F458" s="42"/>
      <c r="G458" s="42"/>
      <c r="H458" s="42"/>
      <c r="I458" s="42"/>
      <c r="J458" s="42"/>
      <c r="K458" s="42"/>
    </row>
    <row r="459" spans="2:11">
      <c r="B459">
        <v>9201</v>
      </c>
      <c r="E459" s="144" t="s">
        <v>287</v>
      </c>
      <c r="F459" s="38">
        <f t="shared" ref="F459:K459" si="123">+F460+F461</f>
        <v>0</v>
      </c>
      <c r="G459" s="38">
        <f t="shared" si="123"/>
        <v>52273.51</v>
      </c>
      <c r="H459" s="38">
        <f t="shared" si="123"/>
        <v>0</v>
      </c>
      <c r="I459" s="38">
        <f t="shared" si="123"/>
        <v>0</v>
      </c>
      <c r="J459" s="38">
        <f t="shared" si="123"/>
        <v>0</v>
      </c>
      <c r="K459" s="38">
        <f t="shared" si="123"/>
        <v>0</v>
      </c>
    </row>
    <row r="460" spans="2:11">
      <c r="C460">
        <f>RiepilogoGen!D635</f>
        <v>92010101</v>
      </c>
      <c r="D460" t="str">
        <f>RiepilogoGen!E635</f>
        <v>BENI DI TERZI PRESSO DI NOI</v>
      </c>
      <c r="E460" s="145" t="str">
        <f>C460&amp;" "&amp;D460</f>
        <v>92010101 BENI DI TERZI PRESSO DI NOI</v>
      </c>
      <c r="F460" s="57">
        <f>-1*SUMIF(RiepilogoGen!$D$2:$D$1191,'Riep StPatrim'!C460,RiepilogoGen!$O$2:$O$1191)</f>
        <v>0</v>
      </c>
      <c r="G460" s="57">
        <f>-1*SUMIF(RiepilogoGen!$D$2:$D$1191,'Riep StPatrim'!C460,RiepilogoGen!$R$2:$R$1191)</f>
        <v>13019.83</v>
      </c>
      <c r="H460" s="58">
        <f>-1*SUMIF(RiepilogoGen!$D$2:$D$1191,'Riep StPatrim'!C460,RiepilogoGen!$U$2:$U$1191)</f>
        <v>0</v>
      </c>
      <c r="I460" s="58">
        <f>-1*SUMIF(RiepilogoGen!$D$2:$D$1191,'Riep StPatrim'!C460,RiepilogoGen!$X$2:$X$1191)</f>
        <v>0</v>
      </c>
      <c r="J460" s="58">
        <f>-1*SUMIF(RiepilogoGen!$D$2:$D$1191,'Riep StPatrim'!C460,RiepilogoGen!$AA$2:$AA$1191)</f>
        <v>0</v>
      </c>
      <c r="K460" s="58">
        <f>-1*SUMIF(RiepilogoGen!$D$2:$D$1191,'Riep StPatrim'!C460,RiepilogoGen!$AD$2:$AD$1191)</f>
        <v>0</v>
      </c>
    </row>
    <row r="461" spans="2:11">
      <c r="C461">
        <f>RiepilogoGen!D636</f>
        <v>92010102</v>
      </c>
      <c r="D461" t="str">
        <f>RiepilogoGen!E636</f>
        <v>PENSIONI IN CONTO RETTA CONTO '000103050735'</v>
      </c>
      <c r="E461" s="145" t="str">
        <f>C461&amp;" "&amp;D461</f>
        <v>92010102 PENSIONI IN CONTO RETTA CONTO '000103050735'</v>
      </c>
      <c r="F461" s="57">
        <f>-1*SUMIF(RiepilogoGen!$D$2:$D$1191,'Riep StPatrim'!C461,RiepilogoGen!$O$2:$O$1191)</f>
        <v>0</v>
      </c>
      <c r="G461" s="57">
        <f>-1*SUMIF(RiepilogoGen!$D$2:$D$1191,'Riep StPatrim'!C461,RiepilogoGen!$R$2:$R$1191)</f>
        <v>39253.68</v>
      </c>
      <c r="H461" s="58">
        <f>-1*SUMIF(RiepilogoGen!$D$2:$D$1191,'Riep StPatrim'!C461,RiepilogoGen!$U$2:$U$1191)</f>
        <v>0</v>
      </c>
      <c r="I461" s="58">
        <f>-1*SUMIF(RiepilogoGen!$D$2:$D$1191,'Riep StPatrim'!C461,RiepilogoGen!$X$2:$X$1191)</f>
        <v>0</v>
      </c>
      <c r="J461" s="58">
        <f>-1*SUMIF(RiepilogoGen!$D$2:$D$1191,'Riep StPatrim'!C461,RiepilogoGen!$AA$2:$AA$1191)</f>
        <v>0</v>
      </c>
      <c r="K461" s="58">
        <f>-1*SUMIF(RiepilogoGen!$D$2:$D$1191,'Riep StPatrim'!C461,RiepilogoGen!$AD$2:$AD$1191)</f>
        <v>0</v>
      </c>
    </row>
    <row r="462" spans="2:11">
      <c r="B462">
        <v>9202</v>
      </c>
      <c r="E462" s="144" t="s">
        <v>288</v>
      </c>
      <c r="F462" s="38">
        <f t="shared" ref="F462:K462" si="124">+F463</f>
        <v>0</v>
      </c>
      <c r="G462" s="38">
        <f t="shared" si="124"/>
        <v>2881979.24</v>
      </c>
      <c r="H462" s="38">
        <f t="shared" si="124"/>
        <v>2881979.24</v>
      </c>
      <c r="I462" s="38">
        <f t="shared" si="124"/>
        <v>2881979.24</v>
      </c>
      <c r="J462" s="38">
        <f t="shared" si="124"/>
        <v>2881979.24</v>
      </c>
      <c r="K462" s="38">
        <f t="shared" si="124"/>
        <v>2881979.24</v>
      </c>
    </row>
    <row r="463" spans="2:11">
      <c r="C463">
        <f>RiepilogoGen!D637</f>
        <v>92020101</v>
      </c>
      <c r="D463" t="str">
        <f>RiepilogoGen!E637</f>
        <v>BENI NOSTRI PRESSO TERZI</v>
      </c>
      <c r="E463" s="145" t="str">
        <f>C463&amp;" "&amp;D463</f>
        <v>92020101 BENI NOSTRI PRESSO TERZI</v>
      </c>
      <c r="F463" s="57">
        <f>-1*SUMIF(RiepilogoGen!$D$2:$D$1191,'Riep StPatrim'!C463,RiepilogoGen!$O$2:$O$1191)</f>
        <v>0</v>
      </c>
      <c r="G463" s="57">
        <f>-1*SUMIF(RiepilogoGen!$D$2:$D$1191,'Riep StPatrim'!C463,RiepilogoGen!$R$2:$R$1191)</f>
        <v>2881979.24</v>
      </c>
      <c r="H463" s="58">
        <f>-1*SUMIF(RiepilogoGen!$D$2:$D$1191,'Riep StPatrim'!C463,RiepilogoGen!$U$2:$U$1191)</f>
        <v>2881979.24</v>
      </c>
      <c r="I463" s="58">
        <f>-1*SUMIF(RiepilogoGen!$D$2:$D$1191,'Riep StPatrim'!C463,RiepilogoGen!$X$2:$X$1191)</f>
        <v>2881979.24</v>
      </c>
      <c r="J463" s="58">
        <f>-1*SUMIF(RiepilogoGen!$D$2:$D$1191,'Riep StPatrim'!C463,RiepilogoGen!$AA$2:$AA$1191)</f>
        <v>2881979.24</v>
      </c>
      <c r="K463" s="58">
        <f>-1*SUMIF(RiepilogoGen!$D$2:$D$1191,'Riep StPatrim'!C463,RiepilogoGen!$AD$2:$AD$1191)</f>
        <v>2881979.24</v>
      </c>
    </row>
    <row r="464" spans="2:11">
      <c r="B464">
        <v>9203</v>
      </c>
      <c r="E464" s="144" t="s">
        <v>289</v>
      </c>
      <c r="F464" s="38">
        <f t="shared" ref="F464:K464" si="125">+F465+F466</f>
        <v>0</v>
      </c>
      <c r="G464" s="38">
        <f t="shared" si="125"/>
        <v>0</v>
      </c>
      <c r="H464" s="38">
        <f t="shared" si="125"/>
        <v>0</v>
      </c>
      <c r="I464" s="38">
        <f t="shared" si="125"/>
        <v>0</v>
      </c>
      <c r="J464" s="38">
        <f t="shared" si="125"/>
        <v>0</v>
      </c>
      <c r="K464" s="38">
        <f t="shared" si="125"/>
        <v>0</v>
      </c>
    </row>
    <row r="465" spans="2:11">
      <c r="C465">
        <f>RiepilogoGen!D638</f>
        <v>92030101</v>
      </c>
      <c r="D465" t="str">
        <f>RiepilogoGen!E638</f>
        <v>CONTI D'ORDINE PER LEASING</v>
      </c>
      <c r="E465" s="145" t="str">
        <f>C465&amp;" "&amp;D465</f>
        <v>92030101 CONTI D'ORDINE PER LEASING</v>
      </c>
      <c r="F465" s="57">
        <f>-1*SUMIF(RiepilogoGen!$D$2:$D$1191,'Riep StPatrim'!C465,RiepilogoGen!$O$2:$O$1191)</f>
        <v>0</v>
      </c>
      <c r="G465" s="57">
        <f>-1*SUMIF(RiepilogoGen!$D$2:$D$1191,'Riep StPatrim'!C465,RiepilogoGen!$R$2:$R$1191)</f>
        <v>0</v>
      </c>
      <c r="H465" s="58">
        <f>-1*SUMIF(RiepilogoGen!$D$2:$D$1191,'Riep StPatrim'!C465,RiepilogoGen!$U$2:$U$1191)</f>
        <v>0</v>
      </c>
      <c r="I465" s="58">
        <f>-1*SUMIF(RiepilogoGen!$D$2:$D$1191,'Riep StPatrim'!C465,RiepilogoGen!$X$2:$X$1191)</f>
        <v>0</v>
      </c>
      <c r="J465" s="58">
        <f>-1*SUMIF(RiepilogoGen!$D$2:$D$1191,'Riep StPatrim'!C465,RiepilogoGen!$AA$2:$AA$1191)</f>
        <v>0</v>
      </c>
      <c r="K465" s="58">
        <f>-1*SUMIF(RiepilogoGen!$D$2:$D$1191,'Riep StPatrim'!C465,RiepilogoGen!$AD$2:$AD$1191)</f>
        <v>0</v>
      </c>
    </row>
    <row r="466" spans="2:11">
      <c r="C466">
        <f>RiepilogoGen!D639</f>
        <v>92030102</v>
      </c>
      <c r="D466" t="str">
        <f>RiepilogoGen!E639</f>
        <v>ALTRI IMPEGNI DIVERSI</v>
      </c>
      <c r="E466" s="145" t="str">
        <f>C466&amp;" "&amp;D466</f>
        <v>92030102 ALTRI IMPEGNI DIVERSI</v>
      </c>
      <c r="F466" s="57">
        <f>-1*SUMIF(RiepilogoGen!$D$2:$D$1191,'Riep StPatrim'!C466,RiepilogoGen!$O$2:$O$1191)</f>
        <v>0</v>
      </c>
      <c r="G466" s="57">
        <f>-1*SUMIF(RiepilogoGen!$D$2:$D$1191,'Riep StPatrim'!C466,RiepilogoGen!$R$2:$R$1191)</f>
        <v>0</v>
      </c>
      <c r="H466" s="58">
        <f>-1*SUMIF(RiepilogoGen!$D$2:$D$1191,'Riep StPatrim'!C466,RiepilogoGen!$U$2:$U$1191)</f>
        <v>0</v>
      </c>
      <c r="I466" s="58">
        <f>-1*SUMIF(RiepilogoGen!$D$2:$D$1191,'Riep StPatrim'!C466,RiepilogoGen!$X$2:$X$1191)</f>
        <v>0</v>
      </c>
      <c r="J466" s="58">
        <f>-1*SUMIF(RiepilogoGen!$D$2:$D$1191,'Riep StPatrim'!C466,RiepilogoGen!$AA$2:$AA$1191)</f>
        <v>0</v>
      </c>
      <c r="K466" s="58">
        <f>-1*SUMIF(RiepilogoGen!$D$2:$D$1191,'Riep StPatrim'!C466,RiepilogoGen!$AD$2:$AD$1191)</f>
        <v>0</v>
      </c>
    </row>
    <row r="467" spans="2:11">
      <c r="B467">
        <v>9204</v>
      </c>
      <c r="E467" s="144" t="s">
        <v>290</v>
      </c>
      <c r="F467" s="38">
        <f t="shared" ref="F467:K467" si="126">+F468+F469</f>
        <v>0</v>
      </c>
      <c r="G467" s="38">
        <f t="shared" si="126"/>
        <v>0</v>
      </c>
      <c r="H467" s="38">
        <f t="shared" si="126"/>
        <v>0</v>
      </c>
      <c r="I467" s="38">
        <f t="shared" si="126"/>
        <v>60555</v>
      </c>
      <c r="J467" s="38">
        <f t="shared" si="126"/>
        <v>47915</v>
      </c>
      <c r="K467" s="38">
        <f t="shared" si="126"/>
        <v>0</v>
      </c>
    </row>
    <row r="468" spans="2:11">
      <c r="C468">
        <f>RiepilogoGen!D640</f>
        <v>92040101</v>
      </c>
      <c r="D468" t="str">
        <f>RiepilogoGen!E640</f>
        <v>FIDEJUSSIONI PASSIVE</v>
      </c>
      <c r="E468" s="145" t="str">
        <f>C468&amp;" "&amp;D468</f>
        <v>92040101 FIDEJUSSIONI PASSIVE</v>
      </c>
      <c r="F468" s="57">
        <f>-1*SUMIF(RiepilogoGen!$D$2:$D$1191,'Riep StPatrim'!C468,RiepilogoGen!$O$2:$O$1191)</f>
        <v>0</v>
      </c>
      <c r="G468" s="57">
        <f>-1*SUMIF(RiepilogoGen!$D$2:$D$1191,'Riep StPatrim'!C468,RiepilogoGen!$R$2:$R$1191)</f>
        <v>0</v>
      </c>
      <c r="H468" s="58">
        <f>-1*SUMIF(RiepilogoGen!$D$2:$D$1191,'Riep StPatrim'!C468,RiepilogoGen!$U$2:$U$1191)</f>
        <v>0</v>
      </c>
      <c r="I468" s="58">
        <f>-1*SUMIF(RiepilogoGen!$D$2:$D$1191,'Riep StPatrim'!C468,RiepilogoGen!$X$2:$X$1191)</f>
        <v>60555</v>
      </c>
      <c r="J468" s="58">
        <f>-1*SUMIF(RiepilogoGen!$D$2:$D$1191,'Riep StPatrim'!C468,RiepilogoGen!$AA$2:$AA$1191)</f>
        <v>47915</v>
      </c>
      <c r="K468" s="58">
        <f>-1*SUMIF(RiepilogoGen!$D$2:$D$1191,'Riep StPatrim'!C468,RiepilogoGen!$AD$2:$AD$1191)</f>
        <v>0</v>
      </c>
    </row>
    <row r="469" spans="2:11">
      <c r="C469">
        <f>RiepilogoGen!D641</f>
        <v>92040102</v>
      </c>
      <c r="D469" t="str">
        <f>RiepilogoGen!E641</f>
        <v>GARANZIE PRESTATE DIVERSE PER EX ASP IRIDES</v>
      </c>
      <c r="E469" s="145" t="str">
        <f>C469&amp;" "&amp;D469</f>
        <v>92040102 GARANZIE PRESTATE DIVERSE PER EX ASP IRIDES</v>
      </c>
      <c r="F469" s="57">
        <f>-1*SUMIF(RiepilogoGen!$D$2:$D$1191,'Riep StPatrim'!C469,RiepilogoGen!$O$2:$O$1191)</f>
        <v>0</v>
      </c>
      <c r="G469" s="57">
        <f>-1*SUMIF(RiepilogoGen!$D$2:$D$1191,'Riep StPatrim'!C469,RiepilogoGen!$R$2:$R$1191)</f>
        <v>0</v>
      </c>
      <c r="H469" s="58">
        <f>-1*SUMIF(RiepilogoGen!$D$2:$D$1191,'Riep StPatrim'!C469,RiepilogoGen!$U$2:$U$1191)</f>
        <v>0</v>
      </c>
      <c r="I469" s="58">
        <f>-1*SUMIF(RiepilogoGen!$D$2:$D$1191,'Riep StPatrim'!C469,RiepilogoGen!$X$2:$X$1191)</f>
        <v>0</v>
      </c>
      <c r="J469" s="58">
        <f>-1*SUMIF(RiepilogoGen!$D$2:$D$1191,'Riep StPatrim'!C469,RiepilogoGen!$AA$2:$AA$1191)</f>
        <v>0</v>
      </c>
      <c r="K469" s="58">
        <f>-1*SUMIF(RiepilogoGen!$D$2:$D$1191,'Riep StPatrim'!C469,RiepilogoGen!$AD$2:$AD$1191)</f>
        <v>0</v>
      </c>
    </row>
    <row r="470" spans="2:11">
      <c r="B470">
        <v>9205</v>
      </c>
      <c r="E470" s="144" t="s">
        <v>291</v>
      </c>
      <c r="F470" s="38">
        <f t="shared" ref="F470:K470" si="127">SUM(F471:F473)</f>
        <v>0</v>
      </c>
      <c r="G470" s="38">
        <f t="shared" si="127"/>
        <v>2464895.09</v>
      </c>
      <c r="H470" s="38">
        <f t="shared" si="127"/>
        <v>2451975.91</v>
      </c>
      <c r="I470" s="38">
        <f t="shared" si="127"/>
        <v>2192195.5499999998</v>
      </c>
      <c r="J470" s="38">
        <f t="shared" si="127"/>
        <v>3195605.7300000004</v>
      </c>
      <c r="K470" s="38">
        <f t="shared" si="127"/>
        <v>5356105.34</v>
      </c>
    </row>
    <row r="471" spans="2:11">
      <c r="C471">
        <f>RiepilogoGen!D642</f>
        <v>92050101</v>
      </c>
      <c r="D471" t="str">
        <f>RiepilogoGen!E642</f>
        <v>DEPOSITI CAUZIONALI INDISPONIBILI PRESSO IL TESORIERE CONTO '000103049393'</v>
      </c>
      <c r="E471" s="145" t="str">
        <f>C471&amp;" "&amp;D471</f>
        <v>92050101 DEPOSITI CAUZIONALI INDISPONIBILI PRESSO IL TESORIERE CONTO '000103049393'</v>
      </c>
      <c r="F471" s="57">
        <f>-1*SUMIF(RiepilogoGen!$D$2:$D$1191,'Riep StPatrim'!C471,RiepilogoGen!$O$2:$O$1191)</f>
        <v>0</v>
      </c>
      <c r="G471" s="57">
        <f>-1*SUMIF(RiepilogoGen!$D$2:$D$1191,'Riep StPatrim'!C471,RiepilogoGen!$R$2:$R$1191)</f>
        <v>750</v>
      </c>
      <c r="H471" s="58">
        <f>-1*SUMIF(RiepilogoGen!$D$2:$D$1191,'Riep StPatrim'!C471,RiepilogoGen!$U$2:$U$1191)</f>
        <v>9404.5</v>
      </c>
      <c r="I471" s="58">
        <f>-1*SUMIF(RiepilogoGen!$D$2:$D$1191,'Riep StPatrim'!C471,RiepilogoGen!$X$2:$X$1191)</f>
        <v>300</v>
      </c>
      <c r="J471" s="58">
        <f>-1*SUMIF(RiepilogoGen!$D$2:$D$1191,'Riep StPatrim'!C471,RiepilogoGen!$AA$2:$AA$1191)</f>
        <v>0</v>
      </c>
      <c r="K471" s="58">
        <f>-1*SUMIF(RiepilogoGen!$D$2:$D$1191,'Riep StPatrim'!C471,RiepilogoGen!$AD$2:$AD$1191)</f>
        <v>0</v>
      </c>
    </row>
    <row r="472" spans="2:11">
      <c r="C472">
        <f>RiepilogoGen!D643</f>
        <v>92050102</v>
      </c>
      <c r="D472" t="str">
        <f>RiepilogoGen!E643</f>
        <v>FIDEJUSSIONI ATTIVE</v>
      </c>
      <c r="E472" s="145" t="str">
        <f>C472&amp;" "&amp;D472</f>
        <v>92050102 FIDEJUSSIONI ATTIVE</v>
      </c>
      <c r="F472" s="57">
        <f>-1*SUMIF(RiepilogoGen!$D$2:$D$1191,'Riep StPatrim'!C472,RiepilogoGen!$O$2:$O$1191)</f>
        <v>0</v>
      </c>
      <c r="G472" s="57">
        <f>-1*SUMIF(RiepilogoGen!$D$2:$D$1191,'Riep StPatrim'!C472,RiepilogoGen!$R$2:$R$1191)</f>
        <v>1505010.32</v>
      </c>
      <c r="H472" s="58">
        <f>-1*SUMIF(RiepilogoGen!$D$2:$D$1191,'Riep StPatrim'!C472,RiepilogoGen!$U$2:$U$1191)</f>
        <v>1904451.04</v>
      </c>
      <c r="I472" s="58">
        <f>-1*SUMIF(RiepilogoGen!$D$2:$D$1191,'Riep StPatrim'!C472,RiepilogoGen!$X$2:$X$1191)</f>
        <v>1152870.3500000001</v>
      </c>
      <c r="J472" s="58">
        <f>-1*SUMIF(RiepilogoGen!$D$2:$D$1191,'Riep StPatrim'!C472,RiepilogoGen!$AA$2:$AA$1191)</f>
        <v>1157337.3600000001</v>
      </c>
      <c r="K472" s="58">
        <f>-1*SUMIF(RiepilogoGen!$D$2:$D$1191,'Riep StPatrim'!C472,RiepilogoGen!$AD$2:$AD$1191)</f>
        <v>1215851.1299999999</v>
      </c>
    </row>
    <row r="473" spans="2:11">
      <c r="C473">
        <f>RiepilogoGen!D644</f>
        <v>92050103</v>
      </c>
      <c r="D473" t="str">
        <f>RiepilogoGen!E644</f>
        <v>FIDEJUSSIONI ATTIVE PER LAVORI E APPALTI</v>
      </c>
      <c r="E473" s="145" t="str">
        <f>C473&amp;" "&amp;D473</f>
        <v>92050103 FIDEJUSSIONI ATTIVE PER LAVORI E APPALTI</v>
      </c>
      <c r="F473" s="57">
        <f>-1*SUMIF(RiepilogoGen!$D$2:$D$1191,'Riep StPatrim'!C473,RiepilogoGen!$O$2:$O$1191)</f>
        <v>0</v>
      </c>
      <c r="G473" s="57">
        <f>-1*SUMIF(RiepilogoGen!$D$2:$D$1191,'Riep StPatrim'!C473,RiepilogoGen!$R$2:$R$1191)</f>
        <v>959134.77</v>
      </c>
      <c r="H473" s="58">
        <f>-1*SUMIF(RiepilogoGen!$D$2:$D$1191,'Riep StPatrim'!C473,RiepilogoGen!$U$2:$U$1191)</f>
        <v>538120.37</v>
      </c>
      <c r="I473" s="58">
        <f>-1*SUMIF(RiepilogoGen!$D$2:$D$1191,'Riep StPatrim'!C473,RiepilogoGen!$X$2:$X$1191)</f>
        <v>1039025.2</v>
      </c>
      <c r="J473" s="58">
        <f>-1*SUMIF(RiepilogoGen!$D$2:$D$1191,'Riep StPatrim'!C473,RiepilogoGen!$AA$2:$AA$1191)</f>
        <v>2038268.37</v>
      </c>
      <c r="K473" s="58">
        <f>-1*SUMIF(RiepilogoGen!$D$2:$D$1191,'Riep StPatrim'!C473,RiepilogoGen!$AD$2:$AD$1191)</f>
        <v>4140254.21</v>
      </c>
    </row>
  </sheetData>
  <phoneticPr fontId="0" type="noConversion"/>
  <pageMargins left="0.19685039370078741" right="0.19685039370078741" top="0.23622047244094491" bottom="0.43307086614173229" header="0.19685039370078741" footer="0.19685039370078741"/>
  <pageSetup paperSize="9" scale="85" fitToHeight="10" orientation="portrait" r:id="rId1"/>
  <headerFooter alignWithMargins="0">
    <oddFooter>&amp;L&amp;A&amp;RPagina &amp;P di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Foglio7">
    <pageSetUpPr fitToPage="1"/>
  </sheetPr>
  <dimension ref="A4:I463"/>
  <sheetViews>
    <sheetView topLeftCell="C1" zoomScaleNormal="100" workbookViewId="0">
      <selection activeCell="C1" sqref="C1"/>
    </sheetView>
  </sheetViews>
  <sheetFormatPr defaultRowHeight="12.75"/>
  <cols>
    <col min="1" max="1" width="15.85546875" style="2" hidden="1" customWidth="1"/>
    <col min="2" max="2" width="139.85546875" style="2" hidden="1" customWidth="1"/>
    <col min="3" max="3" width="67.28515625" style="2" customWidth="1"/>
    <col min="4" max="4" width="26" style="11" hidden="1" customWidth="1"/>
    <col min="5" max="5" width="21.28515625" style="11" hidden="1" customWidth="1"/>
    <col min="6" max="6" width="20.5703125" style="11" hidden="1" customWidth="1"/>
    <col min="7" max="7" width="21.28515625" style="11" hidden="1" customWidth="1"/>
    <col min="8" max="8" width="20.5703125" style="11" bestFit="1" customWidth="1"/>
    <col min="9" max="9" width="24.28515625" style="11" bestFit="1" customWidth="1"/>
    <col min="10" max="16384" width="9.140625" style="2"/>
  </cols>
  <sheetData>
    <row r="4" spans="1:9" ht="15">
      <c r="C4" s="174" t="s">
        <v>1331</v>
      </c>
    </row>
    <row r="6" spans="1:9">
      <c r="C6" s="45"/>
    </row>
    <row r="7" spans="1:9">
      <c r="C7" s="45"/>
    </row>
    <row r="8" spans="1:9" ht="34.5" customHeight="1">
      <c r="C8" s="158" t="s">
        <v>673</v>
      </c>
      <c r="D8" s="159" t="s">
        <v>1758</v>
      </c>
      <c r="E8" s="159" t="s">
        <v>1245</v>
      </c>
      <c r="F8" s="159" t="s">
        <v>1387</v>
      </c>
      <c r="G8" s="159" t="s">
        <v>1592</v>
      </c>
      <c r="H8" s="159" t="s">
        <v>1671</v>
      </c>
      <c r="I8" s="159" t="s">
        <v>1716</v>
      </c>
    </row>
    <row r="9" spans="1:9" ht="15">
      <c r="C9" s="160"/>
      <c r="D9" s="12"/>
      <c r="E9" s="12"/>
      <c r="F9" s="12"/>
      <c r="G9" s="12"/>
      <c r="H9" s="12"/>
      <c r="I9" s="12"/>
    </row>
    <row r="10" spans="1:9">
      <c r="C10" s="161" t="s">
        <v>336</v>
      </c>
      <c r="D10" s="13"/>
      <c r="E10" s="13"/>
      <c r="F10" s="13"/>
      <c r="G10" s="13"/>
      <c r="H10" s="13"/>
      <c r="I10" s="13"/>
    </row>
    <row r="11" spans="1:9">
      <c r="C11" s="162" t="s">
        <v>337</v>
      </c>
      <c r="D11" s="14">
        <f t="shared" ref="D11:I11" si="0">+D12+D21+D23+D41</f>
        <v>11515807.629999999</v>
      </c>
      <c r="E11" s="14">
        <f t="shared" si="0"/>
        <v>36432439.109999999</v>
      </c>
      <c r="F11" s="14">
        <f t="shared" si="0"/>
        <v>42483291.320000008</v>
      </c>
      <c r="G11" s="14">
        <f t="shared" si="0"/>
        <v>46273236.960000001</v>
      </c>
      <c r="H11" s="14">
        <f t="shared" si="0"/>
        <v>52585775.229999997</v>
      </c>
      <c r="I11" s="14">
        <f t="shared" si="0"/>
        <v>59000716.919999987</v>
      </c>
    </row>
    <row r="12" spans="1:9">
      <c r="C12" s="163" t="s">
        <v>338</v>
      </c>
      <c r="D12" s="13">
        <f t="shared" ref="D12:I12" si="1">SUM(D13:D20)</f>
        <v>3345609.6199999996</v>
      </c>
      <c r="E12" s="13">
        <f t="shared" si="1"/>
        <v>12719754.440000001</v>
      </c>
      <c r="F12" s="13">
        <f t="shared" si="1"/>
        <v>10200737.939999999</v>
      </c>
      <c r="G12" s="13">
        <f t="shared" si="1"/>
        <v>10432199.450000001</v>
      </c>
      <c r="H12" s="13">
        <f t="shared" si="1"/>
        <v>10284468.569999998</v>
      </c>
      <c r="I12" s="13">
        <f t="shared" si="1"/>
        <v>10235384.479999999</v>
      </c>
    </row>
    <row r="13" spans="1:9">
      <c r="A13" s="2">
        <f>RiepilogoGen!D290</f>
        <v>30010101</v>
      </c>
      <c r="B13" s="2" t="str">
        <f>RiepilogoGen!E290</f>
        <v>RETTE ALBERGHIERE RESIDENZIALI</v>
      </c>
      <c r="C13" s="164" t="str">
        <f t="shared" ref="C13:C20" si="2">A13&amp;" "&amp;B13</f>
        <v>30010101 RETTE ALBERGHIERE RESIDENZIALI</v>
      </c>
      <c r="D13" s="53">
        <f>-1*SUMIF(RiepilogoGen!$D$2:$D$1191,A13,RiepilogoGen!$O$2:$O$1191)</f>
        <v>2707693.4499999997</v>
      </c>
      <c r="E13" s="53">
        <f>-1*SUMIF(RiepilogoGen!$D$2:$D$1191,A13,RiepilogoGen!$R$2:$R$1191)</f>
        <v>10829898.02</v>
      </c>
      <c r="F13" s="53">
        <f>-1*SUMIF(RiepilogoGen!$D$2:$D$1191,A13,RiepilogoGen!$U$2:$U$1191)</f>
        <v>8358970.71</v>
      </c>
      <c r="G13" s="53">
        <f>-1*SUMIF(RiepilogoGen!$D$2:$D$1191,A13,RiepilogoGen!$X$2:$X$1191)</f>
        <v>8409829.5099999998</v>
      </c>
      <c r="H13" s="53">
        <f>-1*SUMIF(RiepilogoGen!$D$2:$D$1191,A13,RiepilogoGen!$AA$2:$AA$1191)</f>
        <v>8288944.8499999996</v>
      </c>
      <c r="I13" s="53">
        <f>-1*SUMIF(RiepilogoGen!$D$2:$D$1191,A13,RiepilogoGen!$AD$2:$AD$1191)</f>
        <v>8283768.7200000007</v>
      </c>
    </row>
    <row r="14" spans="1:9">
      <c r="A14" s="2">
        <f>RiepilogoGen!D291</f>
        <v>30010102</v>
      </c>
      <c r="B14" s="2" t="str">
        <f>RiepilogoGen!E291</f>
        <v>RETTE ALBERGHIERE SEMIRESIDENZIALI</v>
      </c>
      <c r="C14" s="164" t="str">
        <f t="shared" si="2"/>
        <v>30010102 RETTE ALBERGHIERE SEMIRESIDENZIALI</v>
      </c>
      <c r="D14" s="53">
        <f>-1*SUMIF(RiepilogoGen!$D$2:$D$1191,A14,RiepilogoGen!$O$2:$O$1191)</f>
        <v>208328.36</v>
      </c>
      <c r="E14" s="53">
        <f>-1*SUMIF(RiepilogoGen!$D$2:$D$1191,A14,RiepilogoGen!$R$2:$R$1191)</f>
        <v>981789.39999999991</v>
      </c>
      <c r="F14" s="53">
        <f>-1*SUMIF(RiepilogoGen!$D$2:$D$1191,A14,RiepilogoGen!$U$2:$U$1191)</f>
        <v>885041.27</v>
      </c>
      <c r="G14" s="53">
        <f>-1*SUMIF(RiepilogoGen!$D$2:$D$1191,A14,RiepilogoGen!$X$2:$X$1191)</f>
        <v>913248.88</v>
      </c>
      <c r="H14" s="53">
        <f>-1*SUMIF(RiepilogoGen!$D$2:$D$1191,A14,RiepilogoGen!$AA$2:$AA$1191)</f>
        <v>907671</v>
      </c>
      <c r="I14" s="53">
        <f>-1*SUMIF(RiepilogoGen!$D$2:$D$1191,A14,RiepilogoGen!$AD$2:$AD$1191)</f>
        <v>893460.7</v>
      </c>
    </row>
    <row r="15" spans="1:9">
      <c r="A15" s="2">
        <f>RiepilogoGen!D292</f>
        <v>30010103</v>
      </c>
      <c r="B15" s="2" t="str">
        <f>RiepilogoGen!E292</f>
        <v>RETTE PER APPARTAMENTI PROTETTI</v>
      </c>
      <c r="C15" s="164" t="str">
        <f t="shared" si="2"/>
        <v>30010103 RETTE PER APPARTAMENTI PROTETTI</v>
      </c>
      <c r="D15" s="53">
        <f>-1*SUMIF(RiepilogoGen!$D$2:$D$1191,A15,RiepilogoGen!$O$2:$O$1191)</f>
        <v>282446.64</v>
      </c>
      <c r="E15" s="53">
        <f>-1*SUMIF(RiepilogoGen!$D$2:$D$1191,A15,RiepilogoGen!$R$2:$R$1191)</f>
        <v>899463.05</v>
      </c>
      <c r="F15" s="53">
        <f>-1*SUMIF(RiepilogoGen!$D$2:$D$1191,A15,RiepilogoGen!$U$2:$U$1191)</f>
        <v>899158.1100000001</v>
      </c>
      <c r="G15" s="53">
        <f>-1*SUMIF(RiepilogoGen!$D$2:$D$1191,A15,RiepilogoGen!$X$2:$X$1191)</f>
        <v>891714.15</v>
      </c>
      <c r="H15" s="53">
        <f>-1*SUMIF(RiepilogoGen!$D$2:$D$1191,A15,RiepilogoGen!$AA$2:$AA$1191)</f>
        <v>889673.87000000011</v>
      </c>
      <c r="I15" s="53">
        <f>-1*SUMIF(RiepilogoGen!$D$2:$D$1191,A15,RiepilogoGen!$AD$2:$AD$1191)</f>
        <v>878355.46</v>
      </c>
    </row>
    <row r="16" spans="1:9">
      <c r="A16" s="2">
        <f>RiepilogoGen!D293</f>
        <v>30010104</v>
      </c>
      <c r="B16" s="2" t="str">
        <f>RiepilogoGen!E293</f>
        <v>RETTE DISAGIO ADULTO</v>
      </c>
      <c r="C16" s="164" t="str">
        <f t="shared" si="2"/>
        <v>30010104 RETTE DISAGIO ADULTO</v>
      </c>
      <c r="D16" s="53">
        <f>-1*SUMIF(RiepilogoGen!$D$2:$D$1191,A16,RiepilogoGen!$O$2:$O$1191)</f>
        <v>17129.97</v>
      </c>
      <c r="E16" s="53">
        <f>-1*SUMIF(RiepilogoGen!$D$2:$D$1191,A16,RiepilogoGen!$R$2:$R$1191)</f>
        <v>8603.9699999999993</v>
      </c>
      <c r="F16" s="53">
        <f>-1*SUMIF(RiepilogoGen!$D$2:$D$1191,A16,RiepilogoGen!$U$2:$U$1191)</f>
        <v>52165.85</v>
      </c>
      <c r="G16" s="53">
        <f>-1*SUMIF(RiepilogoGen!$D$2:$D$1191,A16,RiepilogoGen!$X$2:$X$1191)</f>
        <v>205836.91</v>
      </c>
      <c r="H16" s="53">
        <f>-1*SUMIF(RiepilogoGen!$D$2:$D$1191,A16,RiepilogoGen!$AA$2:$AA$1191)</f>
        <v>166375.41999999998</v>
      </c>
      <c r="I16" s="53">
        <f>-1*SUMIF(RiepilogoGen!$D$2:$D$1191,A16,RiepilogoGen!$AD$2:$AD$1191)</f>
        <v>0</v>
      </c>
    </row>
    <row r="17" spans="1:9">
      <c r="A17" s="2">
        <f>RiepilogoGen!D294</f>
        <v>30010105</v>
      </c>
      <c r="B17" s="2" t="str">
        <f>RiepilogoGen!E294</f>
        <v>ALTRI RICAVI EX ASP IRIDES</v>
      </c>
      <c r="C17" s="164" t="str">
        <f t="shared" si="2"/>
        <v>30010105 ALTRI RICAVI EX ASP IRIDES</v>
      </c>
      <c r="D17" s="53">
        <f>-1*SUMIF(RiepilogoGen!$D$2:$D$1191,A17,RiepilogoGen!$O$2:$O$1191)</f>
        <v>0</v>
      </c>
      <c r="E17" s="53">
        <f>-1*SUMIF(RiepilogoGen!$D$2:$D$1191,A17,RiepilogoGen!$R$2:$R$1191)</f>
        <v>0</v>
      </c>
      <c r="F17" s="53">
        <f>-1*SUMIF(RiepilogoGen!$D$2:$D$1191,A17,RiepilogoGen!$U$2:$U$1191)</f>
        <v>0</v>
      </c>
      <c r="G17" s="53">
        <f>-1*SUMIF(RiepilogoGen!$D$2:$D$1191,A17,RiepilogoGen!$X$2:$X$1191)</f>
        <v>0</v>
      </c>
      <c r="H17" s="53">
        <f>-1*SUMIF(RiepilogoGen!$D$2:$D$1191,A17,RiepilogoGen!$AA$2:$AA$1191)</f>
        <v>0</v>
      </c>
      <c r="I17" s="53">
        <f>-1*SUMIF(RiepilogoGen!$D$2:$D$1191,A17,RiepilogoGen!$AD$2:$AD$1191)</f>
        <v>0</v>
      </c>
    </row>
    <row r="18" spans="1:9">
      <c r="A18" s="2">
        <f>RiepilogoGen!D295</f>
        <v>30010106</v>
      </c>
      <c r="B18" s="2" t="str">
        <f>RiepilogoGen!E295</f>
        <v>RETTE GRUPPI APPARTAMENTI MULTIUTENZA</v>
      </c>
      <c r="C18" s="164" t="str">
        <f t="shared" si="2"/>
        <v>30010106 RETTE GRUPPI APPARTAMENTI MULTIUTENZA</v>
      </c>
      <c r="D18" s="53">
        <f>-1*SUMIF(RiepilogoGen!$D$2:$D$1191,A18,RiepilogoGen!$O$2:$O$1191)</f>
        <v>33716.400000000001</v>
      </c>
      <c r="E18" s="53">
        <f>-1*SUMIF(RiepilogoGen!$D$2:$D$1191,A18,RiepilogoGen!$R$2:$R$1191)</f>
        <v>0</v>
      </c>
      <c r="F18" s="53">
        <f>-1*SUMIF(RiepilogoGen!$D$2:$D$1191,A18,RiepilogoGen!$U$2:$U$1191)</f>
        <v>0</v>
      </c>
      <c r="G18" s="53">
        <f>-1*SUMIF(RiepilogoGen!$D$2:$D$1191,A18,RiepilogoGen!$X$2:$X$1191)</f>
        <v>0</v>
      </c>
      <c r="H18" s="53">
        <f>-1*SUMIF(RiepilogoGen!$D$2:$D$1191,A18,RiepilogoGen!$AA$2:$AA$1191)</f>
        <v>5338.43</v>
      </c>
      <c r="I18" s="53">
        <f>-1*SUMIF(RiepilogoGen!$D$2:$D$1191,A18,RiepilogoGen!$AD$2:$AD$1191)</f>
        <v>127377.60000000001</v>
      </c>
    </row>
    <row r="19" spans="1:9">
      <c r="A19" s="2">
        <f>RiepilogoGen!D296</f>
        <v>30010107</v>
      </c>
      <c r="B19" s="2" t="str">
        <f>RiepilogoGen!E296</f>
        <v>RETTE COMUNITA' ALLOGGI ANZIANI</v>
      </c>
      <c r="C19" s="164" t="str">
        <f t="shared" si="2"/>
        <v>30010107 RETTE COMUNITA' ALLOGGI ANZIANI</v>
      </c>
      <c r="D19" s="53">
        <f>-1*SUMIF(RiepilogoGen!$D$2:$D$1191,A19,RiepilogoGen!$O$2:$O$1191)</f>
        <v>88759.8</v>
      </c>
      <c r="E19" s="53">
        <f>-1*SUMIF(RiepilogoGen!$D$2:$D$1191,A19,RiepilogoGen!$R$2:$R$1191)</f>
        <v>0</v>
      </c>
      <c r="F19" s="53">
        <f>-1*SUMIF(RiepilogoGen!$D$2:$D$1191,A19,RiepilogoGen!$U$2:$U$1191)</f>
        <v>0</v>
      </c>
      <c r="G19" s="53">
        <f>-1*SUMIF(RiepilogoGen!$D$2:$D$1191,A19,RiepilogoGen!$X$2:$X$1191)</f>
        <v>0</v>
      </c>
      <c r="H19" s="53">
        <f>-1*SUMIF(RiepilogoGen!$D$2:$D$1191,A19,RiepilogoGen!$AA$2:$AA$1191)</f>
        <v>0</v>
      </c>
      <c r="I19" s="53">
        <f>-1*SUMIF(RiepilogoGen!$D$2:$D$1191,A19,RiepilogoGen!$AD$2:$AD$1191)</f>
        <v>31010</v>
      </c>
    </row>
    <row r="20" spans="1:9">
      <c r="A20" s="2">
        <f>RiepilogoGen!D297</f>
        <v>30010188</v>
      </c>
      <c r="B20" s="2" t="str">
        <f>RiepilogoGen!E297</f>
        <v>ALTRE RETTE E PROVENTI SOCIO SANITARI</v>
      </c>
      <c r="C20" s="164" t="str">
        <f t="shared" si="2"/>
        <v>30010188 ALTRE RETTE E PROVENTI SOCIO SANITARI</v>
      </c>
      <c r="D20" s="53">
        <f>-1*SUMIF(RiepilogoGen!$D$2:$D$1191,A20,RiepilogoGen!$O$2:$O$1191)</f>
        <v>7535</v>
      </c>
      <c r="E20" s="53">
        <f>-1*SUMIF(RiepilogoGen!$D$2:$D$1191,A20,RiepilogoGen!$R$2:$R$1191)</f>
        <v>0</v>
      </c>
      <c r="F20" s="53">
        <f>-1*SUMIF(RiepilogoGen!$D$2:$D$1191,A20,RiepilogoGen!$U$2:$U$1191)</f>
        <v>5402</v>
      </c>
      <c r="G20" s="53">
        <f>-1*SUMIF(RiepilogoGen!$D$2:$D$1191,A20,RiepilogoGen!$X$2:$X$1191)</f>
        <v>11570</v>
      </c>
      <c r="H20" s="53">
        <f>-1*SUMIF(RiepilogoGen!$D$2:$D$1191,A20,RiepilogoGen!$AA$2:$AA$1191)</f>
        <v>26465</v>
      </c>
      <c r="I20" s="53">
        <f>-1*SUMIF(RiepilogoGen!$D$2:$D$1191,A20,RiepilogoGen!$AD$2:$AD$1191)</f>
        <v>21412</v>
      </c>
    </row>
    <row r="21" spans="1:9">
      <c r="C21" s="163" t="s">
        <v>339</v>
      </c>
      <c r="D21" s="13">
        <f t="shared" ref="D21:I21" si="3">+D22</f>
        <v>1871817.42</v>
      </c>
      <c r="E21" s="13">
        <f t="shared" si="3"/>
        <v>8669289.0700000003</v>
      </c>
      <c r="F21" s="13">
        <f t="shared" si="3"/>
        <v>6760441.1699999999</v>
      </c>
      <c r="G21" s="13">
        <f t="shared" si="3"/>
        <v>7143611.0499999998</v>
      </c>
      <c r="H21" s="13">
        <f t="shared" si="3"/>
        <v>7389777.96</v>
      </c>
      <c r="I21" s="13">
        <f t="shared" si="3"/>
        <v>7550819.29</v>
      </c>
    </row>
    <row r="22" spans="1:9">
      <c r="A22" s="2">
        <f>RiepilogoGen!D298</f>
        <v>30010201</v>
      </c>
      <c r="B22" s="2" t="str">
        <f>RiepilogoGen!E298</f>
        <v xml:space="preserve">RIMBORSO ONERI A RILIEVO SANITARIO </v>
      </c>
      <c r="C22" s="164" t="str">
        <f>A22&amp;" "&amp;B22</f>
        <v xml:space="preserve">30010201 RIMBORSO ONERI A RILIEVO SANITARIO </v>
      </c>
      <c r="D22" s="53">
        <f>-1*SUMIF(RiepilogoGen!$D$2:$D$1191,A22,RiepilogoGen!$O$2:$O$1191)</f>
        <v>1871817.42</v>
      </c>
      <c r="E22" s="53">
        <f>-1*SUMIF(RiepilogoGen!$D$2:$D$1191,A22,RiepilogoGen!$R$2:$R$1191)</f>
        <v>8669289.0700000003</v>
      </c>
      <c r="F22" s="53">
        <f>-1*SUMIF(RiepilogoGen!$D$2:$D$1191,A22,RiepilogoGen!$U$2:$U$1191)</f>
        <v>6760441.1699999999</v>
      </c>
      <c r="G22" s="53">
        <f>-1*SUMIF(RiepilogoGen!$D$2:$D$1191,A22,RiepilogoGen!$X$2:$X$1191)</f>
        <v>7143611.0499999998</v>
      </c>
      <c r="H22" s="53">
        <f>-1*SUMIF(RiepilogoGen!$D$2:$D$1191,A22,RiepilogoGen!$AA$2:$AA$1191)</f>
        <v>7389777.96</v>
      </c>
      <c r="I22" s="53">
        <f>-1*SUMIF(RiepilogoGen!$D$2:$D$1191,A22,RiepilogoGen!$AD$2:$AD$1191)</f>
        <v>7550819.29</v>
      </c>
    </row>
    <row r="23" spans="1:9">
      <c r="C23" s="163" t="s">
        <v>340</v>
      </c>
      <c r="D23" s="13">
        <f t="shared" ref="D23:I23" si="4">SUM(D24:D40)</f>
        <v>6278333.1799999997</v>
      </c>
      <c r="E23" s="13">
        <f t="shared" si="4"/>
        <v>14918480.880000003</v>
      </c>
      <c r="F23" s="13">
        <f t="shared" si="4"/>
        <v>25271657.570000004</v>
      </c>
      <c r="G23" s="13">
        <f t="shared" si="4"/>
        <v>28489894.140000001</v>
      </c>
      <c r="H23" s="13">
        <f t="shared" si="4"/>
        <v>34688003.130000003</v>
      </c>
      <c r="I23" s="13">
        <f t="shared" si="4"/>
        <v>40998356.599999994</v>
      </c>
    </row>
    <row r="24" spans="1:9">
      <c r="A24" s="2">
        <f>RiepilogoGen!D299</f>
        <v>30010301</v>
      </c>
      <c r="B24" s="2" t="str">
        <f>RiepilogoGen!E299</f>
        <v>RIMBORSI SPESE SANITARIE (COMPRESO ONERI PERSONALE SANITARIO)</v>
      </c>
      <c r="C24" s="164" t="str">
        <f>A24&amp;" "&amp;B24</f>
        <v>30010301 RIMBORSI SPESE SANITARIE (COMPRESO ONERI PERSONALE SANITARIO)</v>
      </c>
      <c r="D24" s="53">
        <f>-1*SUMIF(RiepilogoGen!$D$2:$D$1191,A24,RiepilogoGen!$O$2:$O$1191)</f>
        <v>746329.28</v>
      </c>
      <c r="E24" s="53">
        <f>-1*SUMIF(RiepilogoGen!$D$2:$D$1191,A24,RiepilogoGen!$R$2:$R$1191)</f>
        <v>4569817.05</v>
      </c>
      <c r="F24" s="53">
        <f>-1*SUMIF(RiepilogoGen!$D$2:$D$1191,A24,RiepilogoGen!$U$2:$U$1191)</f>
        <v>3375670.71</v>
      </c>
      <c r="G24" s="53">
        <f>-1*SUMIF(RiepilogoGen!$D$2:$D$1191,A24,RiepilogoGen!$X$2:$X$1191)</f>
        <v>3278519.83</v>
      </c>
      <c r="H24" s="53">
        <f>-1*SUMIF(RiepilogoGen!$D$2:$D$1191,A24,RiepilogoGen!$AA$2:$AA$1191)</f>
        <v>3092493.59</v>
      </c>
      <c r="I24" s="53">
        <f>-1*SUMIF(RiepilogoGen!$D$2:$D$1191,A24,RiepilogoGen!$AD$2:$AD$1191)</f>
        <v>3068097.17</v>
      </c>
    </row>
    <row r="25" spans="1:9">
      <c r="A25" s="2">
        <f>RiepilogoGen!D300</f>
        <v>30010302</v>
      </c>
      <c r="B25" s="2" t="str">
        <f>RiepilogoGen!E300</f>
        <v>RIMBORSI PER VOLONTARI DEL SERVIZIO CIVILE</v>
      </c>
      <c r="C25" s="164" t="str">
        <f>A25&amp;" "&amp;B25</f>
        <v>30010302 RIMBORSI PER VOLONTARI DEL SERVIZIO CIVILE</v>
      </c>
      <c r="D25" s="53">
        <f>-1*SUMIF(RiepilogoGen!$D$2:$D$1191,A25,RiepilogoGen!$O$2:$O$1191)</f>
        <v>0</v>
      </c>
      <c r="E25" s="53">
        <f>-1*SUMIF(RiepilogoGen!$D$2:$D$1191,A25,RiepilogoGen!$R$2:$R$1191)</f>
        <v>0</v>
      </c>
      <c r="F25" s="53">
        <f>-1*SUMIF(RiepilogoGen!$D$2:$D$1191,A25,RiepilogoGen!$U$2:$U$1191)</f>
        <v>0</v>
      </c>
      <c r="G25" s="53">
        <f>-1*SUMIF(RiepilogoGen!$D$2:$D$1191,A25,RiepilogoGen!$X$2:$X$1191)</f>
        <v>0</v>
      </c>
      <c r="H25" s="53">
        <f>-1*SUMIF(RiepilogoGen!$D$2:$D$1191,A25,RiepilogoGen!$AA$2:$AA$1191)</f>
        <v>0</v>
      </c>
      <c r="I25" s="53">
        <f>-1*SUMIF(RiepilogoGen!$D$2:$D$1191,A25,RiepilogoGen!$AD$2:$AD$1191)</f>
        <v>0</v>
      </c>
    </row>
    <row r="26" spans="1:9">
      <c r="A26" s="2">
        <f>RiepilogoGen!D301</f>
        <v>30010303</v>
      </c>
      <c r="B26" s="2" t="str">
        <f>RiepilogoGen!E301</f>
        <v>RIMBORSO FARMACI</v>
      </c>
      <c r="C26" s="165" t="str">
        <f t="shared" ref="C26:C31" si="5">A26&amp;" "&amp;B26</f>
        <v>30010303 RIMBORSO FARMACI</v>
      </c>
      <c r="D26" s="53">
        <f>-1*SUMIF(RiepilogoGen!$D$2:$D$1191,A26,RiepilogoGen!$O$2:$O$1191)</f>
        <v>4524.63</v>
      </c>
      <c r="E26" s="53">
        <f>-1*SUMIF(RiepilogoGen!$D$2:$D$1191,A26,RiepilogoGen!$R$2:$R$1191)</f>
        <v>21717.23</v>
      </c>
      <c r="F26" s="53">
        <f>-1*SUMIF(RiepilogoGen!$D$2:$D$1191,A26,RiepilogoGen!$U$2:$U$1191)</f>
        <v>16094.44</v>
      </c>
      <c r="G26" s="53">
        <f>-1*SUMIF(RiepilogoGen!$D$2:$D$1191,A26,RiepilogoGen!$X$2:$X$1191)</f>
        <v>16081.82</v>
      </c>
      <c r="H26" s="53">
        <f>-1*SUMIF(RiepilogoGen!$D$2:$D$1191,A26,RiepilogoGen!$AA$2:$AA$1191)</f>
        <v>14761.56</v>
      </c>
      <c r="I26" s="53">
        <f>-1*SUMIF(RiepilogoGen!$D$2:$D$1191,A26,RiepilogoGen!$AD$2:$AD$1191)</f>
        <v>13084.02</v>
      </c>
    </row>
    <row r="27" spans="1:9">
      <c r="A27" s="2">
        <f>RiepilogoGen!D302</f>
        <v>30010304</v>
      </c>
      <c r="B27" s="2" t="str">
        <f>RiepilogoGen!E302</f>
        <v>RIMBORSI PER CENTRI DIURNI IN SEDI COMUNALI (SCHEDA C1)</v>
      </c>
      <c r="C27" s="165" t="str">
        <f t="shared" si="5"/>
        <v>30010304 RIMBORSI PER CENTRI DIURNI IN SEDI COMUNALI (SCHEDA C1)</v>
      </c>
      <c r="D27" s="53">
        <f>-1*SUMIF(RiepilogoGen!$D$2:$D$1191,A27,RiepilogoGen!$O$2:$O$1191)</f>
        <v>0</v>
      </c>
      <c r="E27" s="53">
        <f>-1*SUMIF(RiepilogoGen!$D$2:$D$1191,A27,RiepilogoGen!$R$2:$R$1191)</f>
        <v>0</v>
      </c>
      <c r="F27" s="53">
        <f>-1*SUMIF(RiepilogoGen!$D$2:$D$1191,A27,RiepilogoGen!$U$2:$U$1191)</f>
        <v>0</v>
      </c>
      <c r="G27" s="53">
        <f>-1*SUMIF(RiepilogoGen!$D$2:$D$1191,A27,RiepilogoGen!$X$2:$X$1191)</f>
        <v>0</v>
      </c>
      <c r="H27" s="53">
        <f>-1*SUMIF(RiepilogoGen!$D$2:$D$1191,A27,RiepilogoGen!$AA$2:$AA$1191)</f>
        <v>0</v>
      </c>
      <c r="I27" s="53">
        <f>-1*SUMIF(RiepilogoGen!$D$2:$D$1191,A27,RiepilogoGen!$AD$2:$AD$1191)</f>
        <v>0</v>
      </c>
    </row>
    <row r="28" spans="1:9">
      <c r="A28" s="2">
        <f>RiepilogoGen!D303</f>
        <v>30010305</v>
      </c>
      <c r="B28" s="2" t="str">
        <f>RiepilogoGen!E303</f>
        <v>RIMBORSI PER STRUTTURE RESIDENZIALIIN SEDI COMUNALI (SCHEDA E)</v>
      </c>
      <c r="C28" s="165" t="str">
        <f t="shared" si="5"/>
        <v>30010305 RIMBORSI PER STRUTTURE RESIDENZIALIIN SEDI COMUNALI (SCHEDA E)</v>
      </c>
      <c r="D28" s="53">
        <f>-1*SUMIF(RiepilogoGen!$D$2:$D$1191,A28,RiepilogoGen!$O$2:$O$1191)</f>
        <v>0</v>
      </c>
      <c r="E28" s="53">
        <f>-1*SUMIF(RiepilogoGen!$D$2:$D$1191,A28,RiepilogoGen!$R$2:$R$1191)</f>
        <v>0</v>
      </c>
      <c r="F28" s="53">
        <f>-1*SUMIF(RiepilogoGen!$D$2:$D$1191,A28,RiepilogoGen!$U$2:$U$1191)</f>
        <v>0</v>
      </c>
      <c r="G28" s="53">
        <f>-1*SUMIF(RiepilogoGen!$D$2:$D$1191,A28,RiepilogoGen!$X$2:$X$1191)</f>
        <v>0</v>
      </c>
      <c r="H28" s="53">
        <f>-1*SUMIF(RiepilogoGen!$D$2:$D$1191,A28,RiepilogoGen!$AA$2:$AA$1191)</f>
        <v>0</v>
      </c>
      <c r="I28" s="53">
        <f>-1*SUMIF(RiepilogoGen!$D$2:$D$1191,A28,RiepilogoGen!$AD$2:$AD$1191)</f>
        <v>0</v>
      </c>
    </row>
    <row r="29" spans="1:9">
      <c r="A29" s="2">
        <f>RiepilogoGen!D304</f>
        <v>30010306</v>
      </c>
      <c r="B29" s="2" t="str">
        <f>RiepilogoGen!E304</f>
        <v>SERVIZIO PER LA CONTINUITA' ASSISTENZIALE NELLE DIMISSIONI PROTETTE (SCHEDA F)</v>
      </c>
      <c r="C29" s="165" t="str">
        <f t="shared" si="5"/>
        <v>30010306 SERVIZIO PER LA CONTINUITA' ASSISTENZIALE NELLE DIMISSIONI PROTETTE (SCHEDA F)</v>
      </c>
      <c r="D29" s="53">
        <f>-1*SUMIF(RiepilogoGen!$D$2:$D$1191,A29,RiepilogoGen!$O$2:$O$1191)</f>
        <v>0</v>
      </c>
      <c r="E29" s="53">
        <f>-1*SUMIF(RiepilogoGen!$D$2:$D$1191,A29,RiepilogoGen!$R$2:$R$1191)</f>
        <v>0</v>
      </c>
      <c r="F29" s="53">
        <f>-1*SUMIF(RiepilogoGen!$D$2:$D$1191,A29,RiepilogoGen!$U$2:$U$1191)</f>
        <v>0</v>
      </c>
      <c r="G29" s="53">
        <f>-1*SUMIF(RiepilogoGen!$D$2:$D$1191,A29,RiepilogoGen!$X$2:$X$1191)</f>
        <v>0</v>
      </c>
      <c r="H29" s="53">
        <f>-1*SUMIF(RiepilogoGen!$D$2:$D$1191,A29,RiepilogoGen!$AA$2:$AA$1191)</f>
        <v>0</v>
      </c>
      <c r="I29" s="53">
        <f>-1*SUMIF(RiepilogoGen!$D$2:$D$1191,A29,RiepilogoGen!$AD$2:$AD$1191)</f>
        <v>0</v>
      </c>
    </row>
    <row r="30" spans="1:9">
      <c r="A30" s="2">
        <f>RiepilogoGen!D305</f>
        <v>30010307</v>
      </c>
      <c r="B30" s="2" t="str">
        <f>RiepilogoGen!E305</f>
        <v>SERVIZI FORMATIVI PER LA DOMICILIARITA' (SCHEDA G)</v>
      </c>
      <c r="C30" s="165" t="str">
        <f t="shared" si="5"/>
        <v>30010307 SERVIZI FORMATIVI PER LA DOMICILIARITA' (SCHEDA G)</v>
      </c>
      <c r="D30" s="53">
        <f>-1*SUMIF(RiepilogoGen!$D$2:$D$1191,A30,RiepilogoGen!$O$2:$O$1191)</f>
        <v>0</v>
      </c>
      <c r="E30" s="53">
        <f>-1*SUMIF(RiepilogoGen!$D$2:$D$1191,A30,RiepilogoGen!$R$2:$R$1191)</f>
        <v>0</v>
      </c>
      <c r="F30" s="53">
        <f>-1*SUMIF(RiepilogoGen!$D$2:$D$1191,A30,RiepilogoGen!$U$2:$U$1191)</f>
        <v>0</v>
      </c>
      <c r="G30" s="53">
        <f>-1*SUMIF(RiepilogoGen!$D$2:$D$1191,A30,RiepilogoGen!$X$2:$X$1191)</f>
        <v>0</v>
      </c>
      <c r="H30" s="53">
        <f>-1*SUMIF(RiepilogoGen!$D$2:$D$1191,A30,RiepilogoGen!$AA$2:$AA$1191)</f>
        <v>0</v>
      </c>
      <c r="I30" s="53">
        <f>-1*SUMIF(RiepilogoGen!$D$2:$D$1191,A30,RiepilogoGen!$AD$2:$AD$1191)</f>
        <v>0</v>
      </c>
    </row>
    <row r="31" spans="1:9">
      <c r="A31" s="2">
        <f>RiepilogoGen!D306</f>
        <v>30010308</v>
      </c>
      <c r="B31" s="2" t="str">
        <f>RiepilogoGen!E306</f>
        <v>SERVIZI DI ASSISTENZA DOMICILIARE (SCHEDA B)</v>
      </c>
      <c r="C31" s="165" t="str">
        <f t="shared" si="5"/>
        <v>30010308 SERVIZI DI ASSISTENZA DOMICILIARE (SCHEDA B)</v>
      </c>
      <c r="D31" s="53">
        <f>-1*SUMIF(RiepilogoGen!$D$2:$D$1191,A31,RiepilogoGen!$O$2:$O$1191)</f>
        <v>0</v>
      </c>
      <c r="E31" s="53">
        <f>-1*SUMIF(RiepilogoGen!$D$2:$D$1191,A31,RiepilogoGen!$R$2:$R$1191)</f>
        <v>4913310.1900000004</v>
      </c>
      <c r="F31" s="53">
        <f>-1*SUMIF(RiepilogoGen!$D$2:$D$1191,A31,RiepilogoGen!$U$2:$U$1191)</f>
        <v>3182431.96</v>
      </c>
      <c r="G31" s="53">
        <f>-1*SUMIF(RiepilogoGen!$D$2:$D$1191,A31,RiepilogoGen!$X$2:$X$1191)</f>
        <v>3014512.97</v>
      </c>
      <c r="H31" s="53">
        <f>-1*SUMIF(RiepilogoGen!$D$2:$D$1191,A31,RiepilogoGen!$AA$2:$AA$1191)</f>
        <v>2171266.9700000002</v>
      </c>
      <c r="I31" s="53">
        <f>-1*SUMIF(RiepilogoGen!$D$2:$D$1191,A31,RiepilogoGen!$AD$2:$AD$1191)</f>
        <v>2275230.2799999998</v>
      </c>
    </row>
    <row r="32" spans="1:9">
      <c r="A32" s="2">
        <f>RiepilogoGen!D307</f>
        <v>30010309</v>
      </c>
      <c r="B32" s="2" t="str">
        <f>RiepilogoGen!E307</f>
        <v>SERVIZI PER LA PROMOZIONE DELLA DOMICILIARITÀ (SCHEDA B_P1)</v>
      </c>
      <c r="C32" s="165" t="str">
        <f t="shared" ref="C32:C40" si="6">A32&amp;" "&amp;B32</f>
        <v>30010309 SERVIZI PER LA PROMOZIONE DELLA DOMICILIARITÀ (SCHEDA B_P1)</v>
      </c>
      <c r="D32" s="53">
        <f>-1*SUMIF(RiepilogoGen!$D$2:$D$1191,A32,RiepilogoGen!$O$2:$O$1191)</f>
        <v>0</v>
      </c>
      <c r="E32" s="53">
        <f>-1*SUMIF(RiepilogoGen!$D$2:$D$1191,A32,RiepilogoGen!$R$2:$R$1191)</f>
        <v>600714.29</v>
      </c>
      <c r="F32" s="53">
        <f>-1*SUMIF(RiepilogoGen!$D$2:$D$1191,A32,RiepilogoGen!$U$2:$U$1191)</f>
        <v>652994</v>
      </c>
      <c r="G32" s="53">
        <f>-1*SUMIF(RiepilogoGen!$D$2:$D$1191,A32,RiepilogoGen!$X$2:$X$1191)</f>
        <v>675761.63</v>
      </c>
      <c r="H32" s="53">
        <f>-1*SUMIF(RiepilogoGen!$D$2:$D$1191,A32,RiepilogoGen!$AA$2:$AA$1191)</f>
        <v>840145.7</v>
      </c>
      <c r="I32" s="53">
        <f>-1*SUMIF(RiepilogoGen!$D$2:$D$1191,A32,RiepilogoGen!$AD$2:$AD$1191)</f>
        <v>988270.38</v>
      </c>
    </row>
    <row r="33" spans="1:9">
      <c r="A33" s="2">
        <f>RiepilogoGen!D308</f>
        <v>30010310</v>
      </c>
      <c r="B33" s="2" t="str">
        <f>RiepilogoGen!E308</f>
        <v>RIMBORSI SERVIZIO MINORI</v>
      </c>
      <c r="C33" s="165" t="str">
        <f t="shared" si="6"/>
        <v>30010310 RIMBORSI SERVIZIO MINORI</v>
      </c>
      <c r="D33" s="53">
        <f>-1*SUMIF(RiepilogoGen!$D$2:$D$1191,A33,RiepilogoGen!$O$2:$O$1191)</f>
        <v>0</v>
      </c>
      <c r="E33" s="53">
        <f>-1*SUMIF(RiepilogoGen!$D$2:$D$1191,A33,RiepilogoGen!$R$2:$R$1191)</f>
        <v>0</v>
      </c>
      <c r="F33" s="53">
        <f>-1*SUMIF(RiepilogoGen!$D$2:$D$1191,A33,RiepilogoGen!$U$2:$U$1191)</f>
        <v>11846415.630000001</v>
      </c>
      <c r="G33" s="53">
        <f>-1*SUMIF(RiepilogoGen!$D$2:$D$1191,A33,RiepilogoGen!$X$2:$X$1191)</f>
        <v>13750818.439999999</v>
      </c>
      <c r="H33" s="53">
        <f>-1*SUMIF(RiepilogoGen!$D$2:$D$1191,A33,RiepilogoGen!$AA$2:$AA$1191)</f>
        <v>11138591.57</v>
      </c>
      <c r="I33" s="53">
        <f>-1*SUMIF(RiepilogoGen!$D$2:$D$1191,A33,RiepilogoGen!$AD$2:$AD$1191)</f>
        <v>9837991.8300000001</v>
      </c>
    </row>
    <row r="34" spans="1:9">
      <c r="A34" s="2">
        <f>RiepilogoGen!D309</f>
        <v>30010311</v>
      </c>
      <c r="B34" s="2" t="str">
        <f>RiepilogoGen!E309</f>
        <v>RIMBORSI SERVIZIO NUOVE POVERTA'</v>
      </c>
      <c r="C34" s="165" t="str">
        <f t="shared" si="6"/>
        <v>30010311 RIMBORSI SERVIZIO NUOVE POVERTA'</v>
      </c>
      <c r="D34" s="53">
        <f>-1*SUMIF(RiepilogoGen!$D$2:$D$1191,A34,RiepilogoGen!$O$2:$O$1191)</f>
        <v>0</v>
      </c>
      <c r="E34" s="53">
        <f>-1*SUMIF(RiepilogoGen!$D$2:$D$1191,A34,RiepilogoGen!$R$2:$R$1191)</f>
        <v>6699.66</v>
      </c>
      <c r="F34" s="53">
        <f>-1*SUMIF(RiepilogoGen!$D$2:$D$1191,A34,RiepilogoGen!$U$2:$U$1191)</f>
        <v>0</v>
      </c>
      <c r="G34" s="53">
        <f>-1*SUMIF(RiepilogoGen!$D$2:$D$1191,A34,RiepilogoGen!$X$2:$X$1191)</f>
        <v>0</v>
      </c>
      <c r="H34" s="53">
        <f>-1*SUMIF(RiepilogoGen!$D$2:$D$1191,A34,RiepilogoGen!$AA$2:$AA$1191)</f>
        <v>0</v>
      </c>
      <c r="I34" s="53">
        <f>-1*SUMIF(RiepilogoGen!$D$2:$D$1191,A34,RiepilogoGen!$AD$2:$AD$1191)</f>
        <v>0</v>
      </c>
    </row>
    <row r="35" spans="1:9">
      <c r="A35" s="2">
        <f>RiepilogoGen!D310</f>
        <v>30010312</v>
      </c>
      <c r="B35" s="2" t="str">
        <f>RiepilogoGen!E310</f>
        <v>RIMBORSI SERVIZIO DISAGIO ADULTO</v>
      </c>
      <c r="C35" s="165" t="str">
        <f t="shared" si="6"/>
        <v>30010312 RIMBORSI SERVIZIO DISAGIO ADULTO</v>
      </c>
      <c r="D35" s="53">
        <f>-1*SUMIF(RiepilogoGen!$D$2:$D$1191,A35,RiepilogoGen!$O$2:$O$1191)</f>
        <v>8333.36</v>
      </c>
      <c r="E35" s="53">
        <f>-1*SUMIF(RiepilogoGen!$D$2:$D$1191,A35,RiepilogoGen!$R$2:$R$1191)</f>
        <v>3363481.14</v>
      </c>
      <c r="F35" s="53">
        <f>-1*SUMIF(RiepilogoGen!$D$2:$D$1191,A35,RiepilogoGen!$U$2:$U$1191)</f>
        <v>3510999.62</v>
      </c>
      <c r="G35" s="53">
        <f>-1*SUMIF(RiepilogoGen!$D$2:$D$1191,A35,RiepilogoGen!$X$2:$X$1191)</f>
        <v>4681233.17</v>
      </c>
      <c r="H35" s="53">
        <f>-1*SUMIF(RiepilogoGen!$D$2:$D$1191,A35,RiepilogoGen!$AA$2:$AA$1191)</f>
        <v>4314784.57</v>
      </c>
      <c r="I35" s="53">
        <f>-1*SUMIF(RiepilogoGen!$D$2:$D$1191,A35,RiepilogoGen!$AD$2:$AD$1191)</f>
        <v>4747077.38</v>
      </c>
    </row>
    <row r="36" spans="1:9">
      <c r="A36" s="2">
        <f>RiepilogoGen!D311</f>
        <v>30010313</v>
      </c>
      <c r="B36" s="2" t="str">
        <f>RiepilogoGen!E311</f>
        <v>RIMBORSI SERVIZIO IMMIGRATI</v>
      </c>
      <c r="C36" s="165" t="str">
        <f t="shared" si="6"/>
        <v>30010313 RIMBORSI SERVIZIO IMMIGRATI</v>
      </c>
      <c r="D36" s="53">
        <f>-1*SUMIF(RiepilogoGen!$D$2:$D$1191,A36,RiepilogoGen!$O$2:$O$1191)</f>
        <v>0</v>
      </c>
      <c r="E36" s="53">
        <f>-1*SUMIF(RiepilogoGen!$D$2:$D$1191,A36,RiepilogoGen!$R$2:$R$1191)</f>
        <v>1330189.1200000001</v>
      </c>
      <c r="F36" s="53">
        <f>-1*SUMIF(RiepilogoGen!$D$2:$D$1191,A36,RiepilogoGen!$U$2:$U$1191)</f>
        <v>2668720.69</v>
      </c>
      <c r="G36" s="53">
        <f>-1*SUMIF(RiepilogoGen!$D$2:$D$1191,A36,RiepilogoGen!$X$2:$X$1191)</f>
        <v>3059713.93</v>
      </c>
      <c r="H36" s="53">
        <f>-1*SUMIF(RiepilogoGen!$D$2:$D$1191,A36,RiepilogoGen!$AA$2:$AA$1191)</f>
        <v>60289.7</v>
      </c>
      <c r="I36" s="53">
        <f>-1*SUMIF(RiepilogoGen!$D$2:$D$1191,A36,RiepilogoGen!$AD$2:$AD$1191)</f>
        <v>0</v>
      </c>
    </row>
    <row r="37" spans="1:9">
      <c r="A37" s="2">
        <f>RiepilogoGen!D312</f>
        <v>30010314</v>
      </c>
      <c r="B37" s="2" t="str">
        <f>RiepilogoGen!E312</f>
        <v>RIMBORSI SERVIZIO PROTEZIONI INTENAZIONALI</v>
      </c>
      <c r="C37" s="165" t="str">
        <f t="shared" si="6"/>
        <v>30010314 RIMBORSI SERVIZIO PROTEZIONI INTENAZIONALI</v>
      </c>
      <c r="D37" s="53">
        <f>-1*SUMIF(RiepilogoGen!$D$2:$D$1191,A37,RiepilogoGen!$O$2:$O$1191)</f>
        <v>0</v>
      </c>
      <c r="E37" s="53">
        <f>-1*SUMIF(RiepilogoGen!$D$2:$D$1191,A37,RiepilogoGen!$R$2:$R$1191)</f>
        <v>0</v>
      </c>
      <c r="F37" s="53">
        <f>-1*SUMIF(RiepilogoGen!$D$2:$D$1191,A37,RiepilogoGen!$U$2:$U$1191)</f>
        <v>0</v>
      </c>
      <c r="G37" s="53">
        <f>-1*SUMIF(RiepilogoGen!$D$2:$D$1191,A37,RiepilogoGen!$X$2:$X$1191)</f>
        <v>0</v>
      </c>
      <c r="H37" s="53">
        <f>-1*SUMIF(RiepilogoGen!$D$2:$D$1191,A37,RiepilogoGen!$AA$2:$AA$1191)</f>
        <v>12011222.83</v>
      </c>
      <c r="I37" s="53">
        <f>-1*SUMIF(RiepilogoGen!$D$2:$D$1191,A37,RiepilogoGen!$AD$2:$AD$1191)</f>
        <v>17075498.09</v>
      </c>
    </row>
    <row r="38" spans="1:9">
      <c r="A38" s="2">
        <f>RiepilogoGen!D313</f>
        <v>30010315</v>
      </c>
      <c r="B38" s="2" t="str">
        <f>RiepilogoGen!E313</f>
        <v>RIMBORSI SERVIZIOTRANSIZIONE ABITATIVA</v>
      </c>
      <c r="C38" s="165" t="str">
        <f t="shared" si="6"/>
        <v>30010315 RIMBORSI SERVIZIOTRANSIZIONE ABITATIVA</v>
      </c>
      <c r="D38" s="53">
        <f>-1*SUMIF(RiepilogoGen!$D$2:$D$1191,A38,RiepilogoGen!$O$2:$O$1191)</f>
        <v>5514405.9100000001</v>
      </c>
      <c r="E38" s="53">
        <f>-1*SUMIF(RiepilogoGen!$D$2:$D$1191,A38,RiepilogoGen!$R$2:$R$1191)</f>
        <v>0</v>
      </c>
      <c r="F38" s="53">
        <f>-1*SUMIF(RiepilogoGen!$D$2:$D$1191,A38,RiepilogoGen!$U$2:$U$1191)</f>
        <v>0</v>
      </c>
      <c r="G38" s="53">
        <f>-1*SUMIF(RiepilogoGen!$D$2:$D$1191,A38,RiepilogoGen!$X$2:$X$1191)</f>
        <v>0</v>
      </c>
      <c r="H38" s="53">
        <f>-1*SUMIF(RiepilogoGen!$D$2:$D$1191,A38,RiepilogoGen!$AA$2:$AA$1191)</f>
        <v>1027459.7100000001</v>
      </c>
      <c r="I38" s="53">
        <f>-1*SUMIF(RiepilogoGen!$D$2:$D$1191,A38,RiepilogoGen!$AD$2:$AD$1191)</f>
        <v>1431433.86</v>
      </c>
    </row>
    <row r="39" spans="1:9">
      <c r="A39" s="2">
        <f>RiepilogoGen!D314</f>
        <v>30010316</v>
      </c>
      <c r="B39" s="2" t="str">
        <f>RiepilogoGen!E314</f>
        <v>RIMBORSI SERVIZIO PRIS PRONTO INTEVENTO SOCIALE</v>
      </c>
      <c r="C39" s="165" t="str">
        <f t="shared" si="6"/>
        <v>30010316 RIMBORSI SERVIZIO PRIS PRONTO INTEVENTO SOCIALE</v>
      </c>
      <c r="D39" s="53">
        <f>-1*SUMIF(RiepilogoGen!$D$2:$D$1191,A39,RiepilogoGen!$O$2:$O$1191)</f>
        <v>0</v>
      </c>
      <c r="E39" s="53">
        <f>-1*SUMIF(RiepilogoGen!$D$2:$D$1191,A39,RiepilogoGen!$R$2:$R$1191)</f>
        <v>0</v>
      </c>
      <c r="F39" s="53">
        <f>-1*SUMIF(RiepilogoGen!$D$2:$D$1191,A39,RiepilogoGen!$U$2:$U$1191)</f>
        <v>0</v>
      </c>
      <c r="G39" s="53">
        <f>-1*SUMIF(RiepilogoGen!$D$2:$D$1191,A39,RiepilogoGen!$X$2:$X$1191)</f>
        <v>0</v>
      </c>
      <c r="H39" s="53">
        <f>-1*SUMIF(RiepilogoGen!$D$2:$D$1191,A39,RiepilogoGen!$AA$2:$AA$1191)</f>
        <v>0</v>
      </c>
      <c r="I39" s="53">
        <f>-1*SUMIF(RiepilogoGen!$D$2:$D$1191,A39,RiepilogoGen!$AD$2:$AD$1191)</f>
        <v>1548982.4</v>
      </c>
    </row>
    <row r="40" spans="1:9">
      <c r="A40" s="2">
        <f>RiepilogoGen!D315</f>
        <v>30010388</v>
      </c>
      <c r="B40" s="2" t="str">
        <f>RiepilogoGen!E315</f>
        <v>ALTRI RIMBORSI SOCIO-SANITARI</v>
      </c>
      <c r="C40" s="164" t="str">
        <f t="shared" si="6"/>
        <v>30010388 ALTRI RIMBORSI SOCIO-SANITARI</v>
      </c>
      <c r="D40" s="53">
        <f>-1*SUMIF(RiepilogoGen!$D$2:$D$1191,A40,RiepilogoGen!$O$2:$O$1191)</f>
        <v>4740</v>
      </c>
      <c r="E40" s="53">
        <f>-1*SUMIF(RiepilogoGen!$D$2:$D$1191,A40,RiepilogoGen!$R$2:$R$1191)</f>
        <v>112552.2</v>
      </c>
      <c r="F40" s="53">
        <f>-1*SUMIF(RiepilogoGen!$D$2:$D$1191,A40,RiepilogoGen!$U$2:$U$1191)</f>
        <v>18330.52</v>
      </c>
      <c r="G40" s="53">
        <f>-1*SUMIF(RiepilogoGen!$D$2:$D$1191,A40,RiepilogoGen!$X$2:$X$1191)</f>
        <v>13252.35</v>
      </c>
      <c r="H40" s="53">
        <f>-1*SUMIF(RiepilogoGen!$D$2:$D$1191,A40,RiepilogoGen!$AA$2:$AA$1191)</f>
        <v>16986.93</v>
      </c>
      <c r="I40" s="53">
        <f>-1*SUMIF(RiepilogoGen!$D$2:$D$1191,A40,RiepilogoGen!$AD$2:$AD$1191)</f>
        <v>12691.19</v>
      </c>
    </row>
    <row r="41" spans="1:9">
      <c r="C41" s="163" t="s">
        <v>341</v>
      </c>
      <c r="D41" s="13">
        <f t="shared" ref="D41:I41" si="7">SUM(D42:D45)</f>
        <v>20047.41</v>
      </c>
      <c r="E41" s="13">
        <f t="shared" si="7"/>
        <v>124914.72</v>
      </c>
      <c r="F41" s="13">
        <f t="shared" si="7"/>
        <v>250454.64</v>
      </c>
      <c r="G41" s="13">
        <f t="shared" si="7"/>
        <v>207532.32</v>
      </c>
      <c r="H41" s="13">
        <f t="shared" si="7"/>
        <v>223525.57</v>
      </c>
      <c r="I41" s="13">
        <f t="shared" si="7"/>
        <v>216156.55000000002</v>
      </c>
    </row>
    <row r="42" spans="1:9">
      <c r="A42" s="2">
        <f>RiepilogoGen!D316</f>
        <v>30010401</v>
      </c>
      <c r="B42" s="2" t="str">
        <f>RiepilogoGen!E316</f>
        <v>TRASFERIMENTI DA ENTI PUBBLICI PER PROGETTI VINCOLATI</v>
      </c>
      <c r="C42" s="164" t="str">
        <f>A42&amp;" "&amp;B42</f>
        <v>30010401 TRASFERIMENTI DA ENTI PUBBLICI PER PROGETTI VINCOLATI</v>
      </c>
      <c r="D42" s="53">
        <f>-1*SUMIF(RiepilogoGen!$D$2:$D$1191,A42,RiepilogoGen!$O$2:$O$1191)</f>
        <v>0</v>
      </c>
      <c r="E42" s="53">
        <f>-1*SUMIF(RiepilogoGen!$D$2:$D$1191,A42,RiepilogoGen!$R$2:$R$1191)</f>
        <v>19000</v>
      </c>
      <c r="F42" s="53">
        <f>-1*SUMIF(RiepilogoGen!$D$2:$D$1191,A42,RiepilogoGen!$U$2:$U$1191)</f>
        <v>165609.76999999999</v>
      </c>
      <c r="G42" s="53">
        <f>-1*SUMIF(RiepilogoGen!$D$2:$D$1191,A42,RiepilogoGen!$X$2:$X$1191)</f>
        <v>124561</v>
      </c>
      <c r="H42" s="53">
        <f>-1*SUMIF(RiepilogoGen!$D$2:$D$1191,A42,RiepilogoGen!$AA$2:$AA$1191)</f>
        <v>150000</v>
      </c>
      <c r="I42" s="53">
        <f>-1*SUMIF(RiepilogoGen!$D$2:$D$1191,A42,RiepilogoGen!$AD$2:$AD$1191)</f>
        <v>150000</v>
      </c>
    </row>
    <row r="43" spans="1:9">
      <c r="A43" s="2">
        <f>RiepilogoGen!D317</f>
        <v>30010488</v>
      </c>
      <c r="B43" s="2" t="str">
        <f>RiepilogoGen!E317</f>
        <v>ALTRI RIMBORSI</v>
      </c>
      <c r="C43" s="164" t="str">
        <f>A43&amp;" "&amp;B43</f>
        <v>30010488 ALTRI RIMBORSI</v>
      </c>
      <c r="D43" s="53">
        <f>-1*SUMIF(RiepilogoGen!$D$2:$D$1191,A43,RiepilogoGen!$O$2:$O$1191)</f>
        <v>20046.099999999999</v>
      </c>
      <c r="E43" s="53">
        <f>-1*SUMIF(RiepilogoGen!$D$2:$D$1191,A43,RiepilogoGen!$R$2:$R$1191)</f>
        <v>105830</v>
      </c>
      <c r="F43" s="53">
        <f>-1*SUMIF(RiepilogoGen!$D$2:$D$1191,A43,RiepilogoGen!$U$2:$U$1191)</f>
        <v>84797.42</v>
      </c>
      <c r="G43" s="53">
        <f>-1*SUMIF(RiepilogoGen!$D$2:$D$1191,A43,RiepilogoGen!$X$2:$X$1191)</f>
        <v>82958.95</v>
      </c>
      <c r="H43" s="53">
        <f>-1*SUMIF(RiepilogoGen!$D$2:$D$1191,A43,RiepilogoGen!$AA$2:$AA$1191)</f>
        <v>73507.37</v>
      </c>
      <c r="I43" s="53">
        <f>-1*SUMIF(RiepilogoGen!$D$2:$D$1191,A43,RiepilogoGen!$AD$2:$AD$1191)</f>
        <v>66145.850000000006</v>
      </c>
    </row>
    <row r="44" spans="1:9">
      <c r="A44" s="2">
        <f>RiepilogoGen!D318</f>
        <v>30010489</v>
      </c>
      <c r="B44" s="2" t="str">
        <f>RiepilogoGen!E318</f>
        <v>RIMBORSO IMPOSTA DI BOLLO D.M.26 GIUGNO 2014</v>
      </c>
      <c r="C44" s="164" t="str">
        <f>A44&amp;" "&amp;B44</f>
        <v>30010489 RIMBORSO IMPOSTA DI BOLLO D.M.26 GIUGNO 2014</v>
      </c>
      <c r="D44" s="53">
        <f>-1*SUMIF(RiepilogoGen!$D$2:$D$1191,A44,RiepilogoGen!$O$2:$O$1191)</f>
        <v>0</v>
      </c>
      <c r="E44" s="53">
        <f>-1*SUMIF(RiepilogoGen!$D$2:$D$1191,A44,RiepilogoGen!$R$2:$R$1191)</f>
        <v>0</v>
      </c>
      <c r="F44" s="53">
        <f>-1*SUMIF(RiepilogoGen!$D$2:$D$1191,A44,RiepilogoGen!$U$2:$U$1191)</f>
        <v>0</v>
      </c>
      <c r="G44" s="53">
        <f>-1*SUMIF(RiepilogoGen!$D$2:$D$1191,A44,RiepilogoGen!$X$2:$X$1191)</f>
        <v>0</v>
      </c>
      <c r="H44" s="53">
        <f>-1*SUMIF(RiepilogoGen!$D$2:$D$1191,A44,RiepilogoGen!$AA$2:$AA$1191)</f>
        <v>0</v>
      </c>
      <c r="I44" s="53">
        <f>-1*SUMIF(RiepilogoGen!$D$2:$D$1191,A44,RiepilogoGen!$AD$2:$AD$1191)</f>
        <v>0</v>
      </c>
    </row>
    <row r="45" spans="1:9">
      <c r="A45" s="2">
        <f>RiepilogoGen!D319</f>
        <v>30010499</v>
      </c>
      <c r="B45" s="2" t="str">
        <f>RiepilogoGen!E319</f>
        <v>RIBASSI, ABBUONI E SCONTI ATTIVI</v>
      </c>
      <c r="C45" s="164" t="str">
        <f>A45&amp;" "&amp;B45</f>
        <v>30010499 RIBASSI, ABBUONI E SCONTI ATTIVI</v>
      </c>
      <c r="D45" s="53">
        <f>-1*SUMIF(RiepilogoGen!$D$2:$D$1191,A45,RiepilogoGen!$O$2:$O$1191)</f>
        <v>1.31</v>
      </c>
      <c r="E45" s="53">
        <f>-1*SUMIF(RiepilogoGen!$D$2:$D$1191,A45,RiepilogoGen!$R$2:$R$1191)</f>
        <v>84.72</v>
      </c>
      <c r="F45" s="53">
        <f>-1*SUMIF(RiepilogoGen!$D$2:$D$1191,A45,RiepilogoGen!$U$2:$U$1191)</f>
        <v>47.45</v>
      </c>
      <c r="G45" s="53">
        <f>-1*SUMIF(RiepilogoGen!$D$2:$D$1191,A45,RiepilogoGen!$X$2:$X$1191)</f>
        <v>12.37</v>
      </c>
      <c r="H45" s="53">
        <f>-1*SUMIF(RiepilogoGen!$D$2:$D$1191,A45,RiepilogoGen!$AA$2:$AA$1191)</f>
        <v>18.200000000000003</v>
      </c>
      <c r="I45" s="53">
        <f>-1*SUMIF(RiepilogoGen!$D$2:$D$1191,A45,RiepilogoGen!$AD$2:$AD$1191)</f>
        <v>10.7</v>
      </c>
    </row>
    <row r="46" spans="1:9">
      <c r="C46" s="162" t="s">
        <v>342</v>
      </c>
      <c r="D46" s="14">
        <f t="shared" ref="D46:I46" si="8">+D47+D49</f>
        <v>0</v>
      </c>
      <c r="E46" s="14">
        <f t="shared" si="8"/>
        <v>3605483.3</v>
      </c>
      <c r="F46" s="14">
        <f t="shared" si="8"/>
        <v>4860437.82</v>
      </c>
      <c r="G46" s="14">
        <f t="shared" si="8"/>
        <v>4793882.41</v>
      </c>
      <c r="H46" s="14">
        <f t="shared" si="8"/>
        <v>4794595.8899999997</v>
      </c>
      <c r="I46" s="14">
        <f t="shared" si="8"/>
        <v>4918526.2300000004</v>
      </c>
    </row>
    <row r="47" spans="1:9">
      <c r="C47" s="163" t="s">
        <v>343</v>
      </c>
      <c r="D47" s="13">
        <f t="shared" ref="D47:I47" si="9">+D48</f>
        <v>0</v>
      </c>
      <c r="E47" s="13">
        <f t="shared" si="9"/>
        <v>0</v>
      </c>
      <c r="F47" s="13">
        <f t="shared" si="9"/>
        <v>0</v>
      </c>
      <c r="G47" s="13">
        <f t="shared" si="9"/>
        <v>0</v>
      </c>
      <c r="H47" s="13">
        <f t="shared" si="9"/>
        <v>0</v>
      </c>
      <c r="I47" s="13">
        <f t="shared" si="9"/>
        <v>0</v>
      </c>
    </row>
    <row r="48" spans="1:9">
      <c r="A48" s="2">
        <f>RiepilogoGen!D320</f>
        <v>30020101</v>
      </c>
      <c r="B48" s="2" t="str">
        <f>RiepilogoGen!E320</f>
        <v>INCREMENTI DI IMMOBILIZZAZIONI PER LAVORI INTERNI</v>
      </c>
      <c r="C48" s="164" t="str">
        <f>A48&amp;" "&amp;B48</f>
        <v>30020101 INCREMENTI DI IMMOBILIZZAZIONI PER LAVORI INTERNI</v>
      </c>
      <c r="D48" s="53">
        <f>-1*SUMIF(RiepilogoGen!$D$2:$D$1191,A48,RiepilogoGen!$O$2:$O$1191)</f>
        <v>0</v>
      </c>
      <c r="E48" s="53">
        <f>-1*SUMIF(RiepilogoGen!$D$2:$D$1191,A48,RiepilogoGen!$R$2:$R$1191)</f>
        <v>0</v>
      </c>
      <c r="F48" s="53">
        <f>-1*SUMIF(RiepilogoGen!$D$2:$D$1191,A48,RiepilogoGen!$U$2:$U$1191)</f>
        <v>0</v>
      </c>
      <c r="G48" s="53">
        <f>-1*SUMIF(RiepilogoGen!$D$2:$D$1191,A48,RiepilogoGen!$X$2:$X$1191)</f>
        <v>0</v>
      </c>
      <c r="H48" s="53">
        <f>-1*SUMIF(RiepilogoGen!$D$2:$D$1191,A48,RiepilogoGen!$AA$2:$AA$1191)</f>
        <v>0</v>
      </c>
      <c r="I48" s="53">
        <f>-1*SUMIF(RiepilogoGen!$D$2:$D$1191,A48,RiepilogoGen!$AD$2:$AD$1191)</f>
        <v>0</v>
      </c>
    </row>
    <row r="49" spans="1:9">
      <c r="C49" s="163" t="s">
        <v>344</v>
      </c>
      <c r="D49" s="13">
        <f t="shared" ref="D49:I49" si="10">+D50</f>
        <v>0</v>
      </c>
      <c r="E49" s="13">
        <f t="shared" si="10"/>
        <v>3605483.3</v>
      </c>
      <c r="F49" s="13">
        <f t="shared" si="10"/>
        <v>4860437.82</v>
      </c>
      <c r="G49" s="13">
        <f t="shared" si="10"/>
        <v>4793882.41</v>
      </c>
      <c r="H49" s="13">
        <f t="shared" si="10"/>
        <v>4794595.8899999997</v>
      </c>
      <c r="I49" s="13">
        <f t="shared" si="10"/>
        <v>4918526.2300000004</v>
      </c>
    </row>
    <row r="50" spans="1:9">
      <c r="A50" s="2">
        <f>RiepilogoGen!D321</f>
        <v>30020201</v>
      </c>
      <c r="B50" s="2" t="str">
        <f>RiepilogoGen!E321</f>
        <v>QUOTA PER UTILIZZO CONTRIBUTI E DONAZIONI IN C/CAPITALE (STERILIZZAZIONE QUOTE AMMORTAMENTO)</v>
      </c>
      <c r="C50" s="164" t="str">
        <f>A50&amp;" "&amp;B50</f>
        <v>30020201 QUOTA PER UTILIZZO CONTRIBUTI E DONAZIONI IN C/CAPITALE (STERILIZZAZIONE QUOTE AMMORTAMENTO)</v>
      </c>
      <c r="D50" s="53">
        <f>-1*SUMIF(RiepilogoGen!$D$2:$D$1191,A50,RiepilogoGen!$O$2:$O$1191)</f>
        <v>0</v>
      </c>
      <c r="E50" s="53">
        <f>-1*SUMIF(RiepilogoGen!$D$2:$D$1191,A50,RiepilogoGen!$R$2:$R$1191)</f>
        <v>3605483.3</v>
      </c>
      <c r="F50" s="53">
        <f>-1*SUMIF(RiepilogoGen!$D$2:$D$1191,A50,RiepilogoGen!$U$2:$U$1191)</f>
        <v>4860437.82</v>
      </c>
      <c r="G50" s="53">
        <f>-1*SUMIF(RiepilogoGen!$D$2:$D$1191,A50,RiepilogoGen!$X$2:$X$1191)</f>
        <v>4793882.41</v>
      </c>
      <c r="H50" s="53">
        <f>-1*SUMIF(RiepilogoGen!$D$2:$D$1191,A50,RiepilogoGen!$AA$2:$AA$1191)</f>
        <v>4794595.8899999997</v>
      </c>
      <c r="I50" s="53">
        <f>-1*SUMIF(RiepilogoGen!$D$2:$D$1191,A50,RiepilogoGen!$AD$2:$AD$1191)</f>
        <v>4918526.2300000004</v>
      </c>
    </row>
    <row r="51" spans="1:9">
      <c r="C51" s="162" t="s">
        <v>345</v>
      </c>
      <c r="D51" s="14">
        <f t="shared" ref="D51:I51" si="11">+D52+D53</f>
        <v>0</v>
      </c>
      <c r="E51" s="14">
        <f t="shared" si="11"/>
        <v>-105150.18999999994</v>
      </c>
      <c r="F51" s="14">
        <f t="shared" si="11"/>
        <v>88099.899999999907</v>
      </c>
      <c r="G51" s="14">
        <f t="shared" si="11"/>
        <v>-824363.58</v>
      </c>
      <c r="H51" s="14">
        <f t="shared" si="11"/>
        <v>0</v>
      </c>
      <c r="I51" s="14">
        <f t="shared" si="11"/>
        <v>0</v>
      </c>
    </row>
    <row r="52" spans="1:9">
      <c r="A52" s="2">
        <f>RiepilogoGen!D322</f>
        <v>30030101</v>
      </c>
      <c r="B52" s="2" t="str">
        <f>RiepilogoGen!E322</f>
        <v>RIMANENZE ATTIVITÀ INIZIALI</v>
      </c>
      <c r="C52" s="164" t="str">
        <f>A52&amp;" "&amp;B52</f>
        <v>30030101 RIMANENZE ATTIVITÀ INIZIALI</v>
      </c>
      <c r="D52" s="53">
        <f>-1*SUMIF(RiepilogoGen!$D$2:$D$1191,A52,RiepilogoGen!$O$2:$O$1191)</f>
        <v>0</v>
      </c>
      <c r="E52" s="53">
        <f>-1*SUMIF(RiepilogoGen!$D$2:$D$1191,A52,RiepilogoGen!$R$2:$R$1191)</f>
        <v>-841413.87</v>
      </c>
      <c r="F52" s="53">
        <f>-1*SUMIF(RiepilogoGen!$D$2:$D$1191,A52,RiepilogoGen!$U$2:$U$1191)</f>
        <v>-736263.68000000005</v>
      </c>
      <c r="G52" s="53">
        <f>-1*SUMIF(RiepilogoGen!$D$2:$D$1191,A52,RiepilogoGen!$X$2:$X$1191)</f>
        <v>-824363.58</v>
      </c>
      <c r="H52" s="53">
        <f>-1*SUMIF(RiepilogoGen!$D$2:$D$1191,A52,RiepilogoGen!$AA$2:$AA$1191)</f>
        <v>0</v>
      </c>
      <c r="I52" s="53">
        <f>-1*SUMIF(RiepilogoGen!$D$2:$D$1191,A52,RiepilogoGen!$AD$2:$AD$1191)</f>
        <v>0</v>
      </c>
    </row>
    <row r="53" spans="1:9">
      <c r="A53" s="2">
        <f>RiepilogoGen!D323</f>
        <v>30030201</v>
      </c>
      <c r="B53" s="2" t="str">
        <f>RiepilogoGen!E323</f>
        <v>RIMANENZE ATTIVITÀ FINALI</v>
      </c>
      <c r="C53" s="164" t="str">
        <f>A53&amp;" "&amp;B53</f>
        <v>30030201 RIMANENZE ATTIVITÀ FINALI</v>
      </c>
      <c r="D53" s="53">
        <f>-1*SUMIF(RiepilogoGen!$D$2:$D$1191,A53,RiepilogoGen!$O$2:$O$1191)</f>
        <v>0</v>
      </c>
      <c r="E53" s="53">
        <f>-1*SUMIF(RiepilogoGen!$D$2:$D$1191,A53,RiepilogoGen!$R$2:$R$1191)</f>
        <v>736263.68000000005</v>
      </c>
      <c r="F53" s="53">
        <f>-1*SUMIF(RiepilogoGen!$D$2:$D$1191,A53,RiepilogoGen!$U$2:$U$1191)</f>
        <v>824363.58</v>
      </c>
      <c r="G53" s="53">
        <f>-1*SUMIF(RiepilogoGen!$D$2:$D$1191,A53,RiepilogoGen!$X$2:$X$1191)</f>
        <v>0</v>
      </c>
      <c r="H53" s="53">
        <f>-1*SUMIF(RiepilogoGen!$D$2:$D$1191,A53,RiepilogoGen!$AA$2:$AA$1191)</f>
        <v>0</v>
      </c>
      <c r="I53" s="53">
        <f>-1*SUMIF(RiepilogoGen!$D$2:$D$1191,A53,RiepilogoGen!$AD$2:$AD$1191)</f>
        <v>0</v>
      </c>
    </row>
    <row r="54" spans="1:9">
      <c r="C54" s="162" t="s">
        <v>346</v>
      </c>
      <c r="D54" s="14">
        <f t="shared" ref="D54:I54" si="12">+D55+D59+D75+D77+D84+D86</f>
        <v>3978142.12</v>
      </c>
      <c r="E54" s="14">
        <f t="shared" si="12"/>
        <v>8616070.5899999999</v>
      </c>
      <c r="F54" s="14">
        <f t="shared" si="12"/>
        <v>11200923.210000001</v>
      </c>
      <c r="G54" s="14">
        <f t="shared" si="12"/>
        <v>12878737.75</v>
      </c>
      <c r="H54" s="14">
        <f t="shared" si="12"/>
        <v>11151479.699999999</v>
      </c>
      <c r="I54" s="14">
        <f t="shared" si="12"/>
        <v>11173198.68</v>
      </c>
    </row>
    <row r="55" spans="1:9">
      <c r="C55" s="163" t="s">
        <v>347</v>
      </c>
      <c r="D55" s="13">
        <f t="shared" ref="D55:I55" si="13">SUM(D56:D58)</f>
        <v>3418037.49</v>
      </c>
      <c r="E55" s="13">
        <f t="shared" si="13"/>
        <v>5703942.8000000007</v>
      </c>
      <c r="F55" s="13">
        <f t="shared" si="13"/>
        <v>8050692.1899999995</v>
      </c>
      <c r="G55" s="13">
        <f t="shared" si="13"/>
        <v>8939391.0199999996</v>
      </c>
      <c r="H55" s="13">
        <f t="shared" si="13"/>
        <v>8747672.4399999995</v>
      </c>
      <c r="I55" s="13">
        <f t="shared" si="13"/>
        <v>8609085.5499999989</v>
      </c>
    </row>
    <row r="56" spans="1:9">
      <c r="A56" s="2">
        <f>RiepilogoGen!D324</f>
        <v>30040101</v>
      </c>
      <c r="B56" s="2" t="str">
        <f>RiepilogoGen!E324</f>
        <v>FITTI ATTIVI DA FONDI E TERRENI</v>
      </c>
      <c r="C56" s="164" t="str">
        <f>A56&amp;" "&amp;B56</f>
        <v>30040101 FITTI ATTIVI DA FONDI E TERRENI</v>
      </c>
      <c r="D56" s="53">
        <f>-1*SUMIF(RiepilogoGen!$D$2:$D$1191,A56,RiepilogoGen!$O$2:$O$1191)</f>
        <v>333814.63</v>
      </c>
      <c r="E56" s="53">
        <f>-1*SUMIF(RiepilogoGen!$D$2:$D$1191,A56,RiepilogoGen!$R$2:$R$1191)</f>
        <v>424348.82</v>
      </c>
      <c r="F56" s="53">
        <f>-1*SUMIF(RiepilogoGen!$D$2:$D$1191,A56,RiepilogoGen!$U$2:$U$1191)</f>
        <v>655580.06000000006</v>
      </c>
      <c r="G56" s="53">
        <f>-1*SUMIF(RiepilogoGen!$D$2:$D$1191,A56,RiepilogoGen!$X$2:$X$1191)</f>
        <v>1478973.3</v>
      </c>
      <c r="H56" s="53">
        <f>-1*SUMIF(RiepilogoGen!$D$2:$D$1191,A56,RiepilogoGen!$AA$2:$AA$1191)</f>
        <v>1467816.3699999999</v>
      </c>
      <c r="I56" s="53">
        <f>-1*SUMIF(RiepilogoGen!$D$2:$D$1191,A56,RiepilogoGen!$AD$2:$AD$1191)</f>
        <v>1477984.97</v>
      </c>
    </row>
    <row r="57" spans="1:9">
      <c r="A57" s="2">
        <f>RiepilogoGen!D325</f>
        <v>30040102</v>
      </c>
      <c r="B57" s="2" t="str">
        <f>RiepilogoGen!E325</f>
        <v>FITTI ATTIVI DA FABBRICATI URBANI</v>
      </c>
      <c r="C57" s="164" t="str">
        <f>A57&amp;" "&amp;B57</f>
        <v>30040102 FITTI ATTIVI DA FABBRICATI URBANI</v>
      </c>
      <c r="D57" s="53">
        <f>-1*SUMIF(RiepilogoGen!$D$2:$D$1191,A57,RiepilogoGen!$O$2:$O$1191)</f>
        <v>3032726.6700000004</v>
      </c>
      <c r="E57" s="53">
        <f>-1*SUMIF(RiepilogoGen!$D$2:$D$1191,A57,RiepilogoGen!$R$2:$R$1191)</f>
        <v>5013333.6500000004</v>
      </c>
      <c r="F57" s="53">
        <f>-1*SUMIF(RiepilogoGen!$D$2:$D$1191,A57,RiepilogoGen!$U$2:$U$1191)</f>
        <v>6709467.2999999998</v>
      </c>
      <c r="G57" s="53">
        <f>-1*SUMIF(RiepilogoGen!$D$2:$D$1191,A57,RiepilogoGen!$X$2:$X$1191)</f>
        <v>6773740.8700000001</v>
      </c>
      <c r="H57" s="53">
        <f>-1*SUMIF(RiepilogoGen!$D$2:$D$1191,A57,RiepilogoGen!$AA$2:$AA$1191)</f>
        <v>6711474.0699999994</v>
      </c>
      <c r="I57" s="53">
        <f>-1*SUMIF(RiepilogoGen!$D$2:$D$1191,A57,RiepilogoGen!$AD$2:$AD$1191)</f>
        <v>6591411.54</v>
      </c>
    </row>
    <row r="58" spans="1:9">
      <c r="A58" s="2">
        <f>RiepilogoGen!D326</f>
        <v>30040103</v>
      </c>
      <c r="B58" s="2" t="str">
        <f>RiepilogoGen!E326</f>
        <v>ALTRI FITTI ATTIVI ISTITUZIONALI</v>
      </c>
      <c r="C58" s="164" t="str">
        <f>A58&amp;" "&amp;B58</f>
        <v>30040103 ALTRI FITTI ATTIVI ISTITUZIONALI</v>
      </c>
      <c r="D58" s="53">
        <f>-1*SUMIF(RiepilogoGen!$D$2:$D$1191,A58,RiepilogoGen!$O$2:$O$1191)</f>
        <v>51496.19</v>
      </c>
      <c r="E58" s="53">
        <f>-1*SUMIF(RiepilogoGen!$D$2:$D$1191,A58,RiepilogoGen!$R$2:$R$1191)</f>
        <v>266260.32999999996</v>
      </c>
      <c r="F58" s="53">
        <f>-1*SUMIF(RiepilogoGen!$D$2:$D$1191,A58,RiepilogoGen!$U$2:$U$1191)</f>
        <v>685644.83</v>
      </c>
      <c r="G58" s="53">
        <f>-1*SUMIF(RiepilogoGen!$D$2:$D$1191,A58,RiepilogoGen!$X$2:$X$1191)</f>
        <v>686676.85</v>
      </c>
      <c r="H58" s="53">
        <f>-1*SUMIF(RiepilogoGen!$D$2:$D$1191,A58,RiepilogoGen!$AA$2:$AA$1191)</f>
        <v>568382</v>
      </c>
      <c r="I58" s="53">
        <f>-1*SUMIF(RiepilogoGen!$D$2:$D$1191,A58,RiepilogoGen!$AD$2:$AD$1191)</f>
        <v>539689.03999999992</v>
      </c>
    </row>
    <row r="59" spans="1:9">
      <c r="C59" s="163" t="s">
        <v>348</v>
      </c>
      <c r="D59" s="13">
        <f t="shared" ref="D59:I59" si="14">SUM(D60:D74)</f>
        <v>493448.09000000008</v>
      </c>
      <c r="E59" s="13">
        <f t="shared" si="14"/>
        <v>784699.83000000007</v>
      </c>
      <c r="F59" s="13">
        <f t="shared" si="14"/>
        <v>938721.4800000001</v>
      </c>
      <c r="G59" s="13">
        <f t="shared" si="14"/>
        <v>1011392.8600000001</v>
      </c>
      <c r="H59" s="13">
        <f t="shared" si="14"/>
        <v>966823.19</v>
      </c>
      <c r="I59" s="13">
        <f t="shared" si="14"/>
        <v>1018134.1300000002</v>
      </c>
    </row>
    <row r="60" spans="1:9">
      <c r="A60" s="2">
        <f>RiepilogoGen!D327</f>
        <v>30040201</v>
      </c>
      <c r="B60" s="2" t="str">
        <f>RiepilogoGen!E327</f>
        <v>CESSIONE DI BENI NON PLURIENNALI</v>
      </c>
      <c r="C60" s="164" t="str">
        <f t="shared" ref="C60:C74" si="15">A60&amp;" "&amp;B60</f>
        <v>30040201 CESSIONE DI BENI NON PLURIENNALI</v>
      </c>
      <c r="D60" s="53">
        <f>-1*SUMIF(RiepilogoGen!$D$2:$D$1191,A60,RiepilogoGen!$O$2:$O$1191)</f>
        <v>0</v>
      </c>
      <c r="E60" s="53">
        <f>-1*SUMIF(RiepilogoGen!$D$2:$D$1191,A60,RiepilogoGen!$R$2:$R$1191)</f>
        <v>0</v>
      </c>
      <c r="F60" s="53">
        <f>-1*SUMIF(RiepilogoGen!$D$2:$D$1191,A60,RiepilogoGen!$U$2:$U$1191)</f>
        <v>0</v>
      </c>
      <c r="G60" s="53">
        <f>-1*SUMIF(RiepilogoGen!$D$2:$D$1191,A60,RiepilogoGen!$X$2:$X$1191)</f>
        <v>199</v>
      </c>
      <c r="H60" s="53">
        <f>-1*SUMIF(RiepilogoGen!$D$2:$D$1191,A60,RiepilogoGen!$AA$2:$AA$1191)</f>
        <v>0</v>
      </c>
      <c r="I60" s="53">
        <f>-1*SUMIF(RiepilogoGen!$D$2:$D$1191,A60,RiepilogoGen!$AD$2:$AD$1191)</f>
        <v>0</v>
      </c>
    </row>
    <row r="61" spans="1:9">
      <c r="A61" s="2">
        <f>RiepilogoGen!D328</f>
        <v>30040202</v>
      </c>
      <c r="B61" s="2" t="str">
        <f>RiepilogoGen!E328</f>
        <v>RIMBORSO SPESE CONDOMINIALI DA CONDUTTORE</v>
      </c>
      <c r="C61" s="164" t="str">
        <f t="shared" si="15"/>
        <v>30040202 RIMBORSO SPESE CONDOMINIALI DA CONDUTTORE</v>
      </c>
      <c r="D61" s="53">
        <f>-1*SUMIF(RiepilogoGen!$D$2:$D$1191,A61,RiepilogoGen!$O$2:$O$1191)</f>
        <v>300897.36</v>
      </c>
      <c r="E61" s="53">
        <f>-1*SUMIF(RiepilogoGen!$D$2:$D$1191,A61,RiepilogoGen!$R$2:$R$1191)</f>
        <v>245138.74000000002</v>
      </c>
      <c r="F61" s="53">
        <f>-1*SUMIF(RiepilogoGen!$D$2:$D$1191,A61,RiepilogoGen!$U$2:$U$1191)</f>
        <v>485225.21</v>
      </c>
      <c r="G61" s="53">
        <f>-1*SUMIF(RiepilogoGen!$D$2:$D$1191,A61,RiepilogoGen!$X$2:$X$1191)</f>
        <v>502162.16</v>
      </c>
      <c r="H61" s="53">
        <f>-1*SUMIF(RiepilogoGen!$D$2:$D$1191,A61,RiepilogoGen!$AA$2:$AA$1191)</f>
        <v>382772.37</v>
      </c>
      <c r="I61" s="53">
        <f>-1*SUMIF(RiepilogoGen!$D$2:$D$1191,A61,RiepilogoGen!$AD$2:$AD$1191)</f>
        <v>558380.65</v>
      </c>
    </row>
    <row r="62" spans="1:9">
      <c r="A62" s="2">
        <f>RiepilogoGen!D329</f>
        <v>30040203</v>
      </c>
      <c r="B62" s="2" t="str">
        <f>RiepilogoGen!E329</f>
        <v>RIMBORSO SPESE LAVORI</v>
      </c>
      <c r="C62" s="164" t="str">
        <f t="shared" si="15"/>
        <v>30040203 RIMBORSO SPESE LAVORI</v>
      </c>
      <c r="D62" s="53">
        <f>-1*SUMIF(RiepilogoGen!$D$2:$D$1191,A62,RiepilogoGen!$O$2:$O$1191)</f>
        <v>1301.8800000000001</v>
      </c>
      <c r="E62" s="53">
        <f>-1*SUMIF(RiepilogoGen!$D$2:$D$1191,A62,RiepilogoGen!$R$2:$R$1191)</f>
        <v>16897.11</v>
      </c>
      <c r="F62" s="53">
        <f>-1*SUMIF(RiepilogoGen!$D$2:$D$1191,A62,RiepilogoGen!$U$2:$U$1191)</f>
        <v>9020.39</v>
      </c>
      <c r="G62" s="53">
        <f>-1*SUMIF(RiepilogoGen!$D$2:$D$1191,A62,RiepilogoGen!$X$2:$X$1191)</f>
        <v>31663.43</v>
      </c>
      <c r="H62" s="53">
        <f>-1*SUMIF(RiepilogoGen!$D$2:$D$1191,A62,RiepilogoGen!$AA$2:$AA$1191)</f>
        <v>8121.8799999999992</v>
      </c>
      <c r="I62" s="53">
        <f>-1*SUMIF(RiepilogoGen!$D$2:$D$1191,A62,RiepilogoGen!$AD$2:$AD$1191)</f>
        <v>3203.76</v>
      </c>
    </row>
    <row r="63" spans="1:9">
      <c r="A63" s="2">
        <f>RiepilogoGen!D330</f>
        <v>30040204</v>
      </c>
      <c r="B63" s="2" t="str">
        <f>RiepilogoGen!E330</f>
        <v>RIMBORSO SPESE DI VENDITA E PUBBLICAZIONE BANDI</v>
      </c>
      <c r="C63" s="164" t="str">
        <f t="shared" si="15"/>
        <v>30040204 RIMBORSO SPESE DI VENDITA E PUBBLICAZIONE BANDI</v>
      </c>
      <c r="D63" s="53">
        <f>-1*SUMIF(RiepilogoGen!$D$2:$D$1191,A63,RiepilogoGen!$O$2:$O$1191)</f>
        <v>0</v>
      </c>
      <c r="E63" s="53">
        <f>-1*SUMIF(RiepilogoGen!$D$2:$D$1191,A63,RiepilogoGen!$R$2:$R$1191)</f>
        <v>2185.37</v>
      </c>
      <c r="F63" s="53">
        <f>-1*SUMIF(RiepilogoGen!$D$2:$D$1191,A63,RiepilogoGen!$U$2:$U$1191)</f>
        <v>3101.61</v>
      </c>
      <c r="G63" s="53">
        <f>-1*SUMIF(RiepilogoGen!$D$2:$D$1191,A63,RiepilogoGen!$X$2:$X$1191)</f>
        <v>1004.13</v>
      </c>
      <c r="H63" s="53">
        <f>-1*SUMIF(RiepilogoGen!$D$2:$D$1191,A63,RiepilogoGen!$AA$2:$AA$1191)</f>
        <v>473.8</v>
      </c>
      <c r="I63" s="53">
        <f>-1*SUMIF(RiepilogoGen!$D$2:$D$1191,A63,RiepilogoGen!$AD$2:$AD$1191)</f>
        <v>14230.05</v>
      </c>
    </row>
    <row r="64" spans="1:9">
      <c r="A64" s="2">
        <f>RiepilogoGen!D331</f>
        <v>30040205</v>
      </c>
      <c r="B64" s="2" t="str">
        <f>RiepilogoGen!E331</f>
        <v>RIMBORSI INAIL</v>
      </c>
      <c r="C64" s="164" t="str">
        <f t="shared" si="15"/>
        <v>30040205 RIMBORSI INAIL</v>
      </c>
      <c r="D64" s="53">
        <f>-1*SUMIF(RiepilogoGen!$D$2:$D$1191,A64,RiepilogoGen!$O$2:$O$1191)</f>
        <v>2643.53</v>
      </c>
      <c r="E64" s="53">
        <f>-1*SUMIF(RiepilogoGen!$D$2:$D$1191,A64,RiepilogoGen!$R$2:$R$1191)</f>
        <v>11029.71</v>
      </c>
      <c r="F64" s="53">
        <f>-1*SUMIF(RiepilogoGen!$D$2:$D$1191,A64,RiepilogoGen!$U$2:$U$1191)</f>
        <v>9035.74</v>
      </c>
      <c r="G64" s="53">
        <f>-1*SUMIF(RiepilogoGen!$D$2:$D$1191,A64,RiepilogoGen!$X$2:$X$1191)</f>
        <v>7895.78</v>
      </c>
      <c r="H64" s="53">
        <f>-1*SUMIF(RiepilogoGen!$D$2:$D$1191,A64,RiepilogoGen!$AA$2:$AA$1191)</f>
        <v>23408.97</v>
      </c>
      <c r="I64" s="53">
        <f>-1*SUMIF(RiepilogoGen!$D$2:$D$1191,A64,RiepilogoGen!$AD$2:$AD$1191)</f>
        <v>27002.68</v>
      </c>
    </row>
    <row r="65" spans="1:9">
      <c r="A65" s="2">
        <f>RiepilogoGen!D332</f>
        <v>30040206</v>
      </c>
      <c r="B65" s="2" t="str">
        <f>RiepilogoGen!E332</f>
        <v>RIMBORSO COSTI ASSICURATIVI PER COLPA GRAVE</v>
      </c>
      <c r="C65" s="164" t="str">
        <f t="shared" si="15"/>
        <v>30040206 RIMBORSO COSTI ASSICURATIVI PER COLPA GRAVE</v>
      </c>
      <c r="D65" s="53">
        <f>-1*SUMIF(RiepilogoGen!$D$2:$D$1191,A65,RiepilogoGen!$O$2:$O$1191)</f>
        <v>0</v>
      </c>
      <c r="E65" s="53">
        <f>-1*SUMIF(RiepilogoGen!$D$2:$D$1191,A65,RiepilogoGen!$R$2:$R$1191)</f>
        <v>0</v>
      </c>
      <c r="F65" s="53">
        <f>-1*SUMIF(RiepilogoGen!$D$2:$D$1191,A65,RiepilogoGen!$U$2:$U$1191)</f>
        <v>0</v>
      </c>
      <c r="G65" s="53">
        <f>-1*SUMIF(RiepilogoGen!$D$2:$D$1191,A65,RiepilogoGen!$X$2:$X$1191)</f>
        <v>0</v>
      </c>
      <c r="H65" s="53">
        <f>-1*SUMIF(RiepilogoGen!$D$2:$D$1191,A65,RiepilogoGen!$AA$2:$AA$1191)</f>
        <v>0</v>
      </c>
      <c r="I65" s="53">
        <f>-1*SUMIF(RiepilogoGen!$D$2:$D$1191,A65,RiepilogoGen!$AD$2:$AD$1191)</f>
        <v>0</v>
      </c>
    </row>
    <row r="66" spans="1:9">
      <c r="A66" s="2">
        <f>RiepilogoGen!D333</f>
        <v>30040207</v>
      </c>
      <c r="B66" s="2" t="str">
        <f>RiepilogoGen!E333</f>
        <v>TASSE DI CONCORSO</v>
      </c>
      <c r="C66" s="164" t="str">
        <f t="shared" si="15"/>
        <v>30040207 TASSE DI CONCORSO</v>
      </c>
      <c r="D66" s="53">
        <f>-1*SUMIF(RiepilogoGen!$D$2:$D$1191,A66,RiepilogoGen!$O$2:$O$1191)</f>
        <v>2980</v>
      </c>
      <c r="E66" s="53">
        <f>-1*SUMIF(RiepilogoGen!$D$2:$D$1191,A66,RiepilogoGen!$R$2:$R$1191)</f>
        <v>0</v>
      </c>
      <c r="F66" s="53">
        <f>-1*SUMIF(RiepilogoGen!$D$2:$D$1191,A66,RiepilogoGen!$U$2:$U$1191)</f>
        <v>2580</v>
      </c>
      <c r="G66" s="53">
        <f>-1*SUMIF(RiepilogoGen!$D$2:$D$1191,A66,RiepilogoGen!$X$2:$X$1191)</f>
        <v>19770</v>
      </c>
      <c r="H66" s="53">
        <f>-1*SUMIF(RiepilogoGen!$D$2:$D$1191,A66,RiepilogoGen!$AA$2:$AA$1191)</f>
        <v>65221.43</v>
      </c>
      <c r="I66" s="53">
        <f>-1*SUMIF(RiepilogoGen!$D$2:$D$1191,A66,RiepilogoGen!$AD$2:$AD$1191)</f>
        <v>1270</v>
      </c>
    </row>
    <row r="67" spans="1:9">
      <c r="A67" s="2">
        <f>RiepilogoGen!D334</f>
        <v>30040208</v>
      </c>
      <c r="B67" s="2" t="str">
        <f>RiepilogoGen!E334</f>
        <v>ALTRI RIMBORSI PERSONALE DIPENDENTE</v>
      </c>
      <c r="C67" s="164" t="str">
        <f t="shared" si="15"/>
        <v>30040208 ALTRI RIMBORSI PERSONALE DIPENDENTE</v>
      </c>
      <c r="D67" s="53">
        <f>-1*SUMIF(RiepilogoGen!$D$2:$D$1191,A67,RiepilogoGen!$O$2:$O$1191)</f>
        <v>14717.09</v>
      </c>
      <c r="E67" s="53">
        <f>-1*SUMIF(RiepilogoGen!$D$2:$D$1191,A67,RiepilogoGen!$R$2:$R$1191)</f>
        <v>8679.2900000000009</v>
      </c>
      <c r="F67" s="53">
        <f>-1*SUMIF(RiepilogoGen!$D$2:$D$1191,A67,RiepilogoGen!$U$2:$U$1191)</f>
        <v>9021.2799999999988</v>
      </c>
      <c r="G67" s="53">
        <f>-1*SUMIF(RiepilogoGen!$D$2:$D$1191,A67,RiepilogoGen!$X$2:$X$1191)</f>
        <v>52530.030000000006</v>
      </c>
      <c r="H67" s="53">
        <f>-1*SUMIF(RiepilogoGen!$D$2:$D$1191,A67,RiepilogoGen!$AA$2:$AA$1191)</f>
        <v>38777.97</v>
      </c>
      <c r="I67" s="53">
        <f>-1*SUMIF(RiepilogoGen!$D$2:$D$1191,A67,RiepilogoGen!$AD$2:$AD$1191)</f>
        <v>41470.81</v>
      </c>
    </row>
    <row r="68" spans="1:9">
      <c r="A68" s="2">
        <f>RiepilogoGen!D335</f>
        <v>30040209</v>
      </c>
      <c r="B68" s="2" t="str">
        <f>RiepilogoGen!E335</f>
        <v>VITALIZI E LEGATI</v>
      </c>
      <c r="C68" s="164" t="str">
        <f t="shared" si="15"/>
        <v>30040209 VITALIZI E LEGATI</v>
      </c>
      <c r="D68" s="53">
        <f>-1*SUMIF(RiepilogoGen!$D$2:$D$1191,A68,RiepilogoGen!$O$2:$O$1191)</f>
        <v>0</v>
      </c>
      <c r="E68" s="53">
        <f>-1*SUMIF(RiepilogoGen!$D$2:$D$1191,A68,RiepilogoGen!$R$2:$R$1191)</f>
        <v>124738.68</v>
      </c>
      <c r="F68" s="53">
        <f>-1*SUMIF(RiepilogoGen!$D$2:$D$1191,A68,RiepilogoGen!$U$2:$U$1191)</f>
        <v>124736.67</v>
      </c>
      <c r="G68" s="53">
        <f>-1*SUMIF(RiepilogoGen!$D$2:$D$1191,A68,RiepilogoGen!$X$2:$X$1191)</f>
        <v>0</v>
      </c>
      <c r="H68" s="53">
        <f>-1*SUMIF(RiepilogoGen!$D$2:$D$1191,A68,RiepilogoGen!$AA$2:$AA$1191)</f>
        <v>0</v>
      </c>
      <c r="I68" s="53">
        <f>-1*SUMIF(RiepilogoGen!$D$2:$D$1191,A68,RiepilogoGen!$AD$2:$AD$1191)</f>
        <v>0</v>
      </c>
    </row>
    <row r="69" spans="1:9">
      <c r="A69" s="2">
        <f>RiepilogoGen!D336</f>
        <v>30040210</v>
      </c>
      <c r="B69" s="2" t="str">
        <f>RiepilogoGen!E336</f>
        <v>RIMBORSI ASSICURATIVI</v>
      </c>
      <c r="C69" s="164" t="str">
        <f t="shared" si="15"/>
        <v>30040210 RIMBORSI ASSICURATIVI</v>
      </c>
      <c r="D69" s="53">
        <f>-1*SUMIF(RiepilogoGen!$D$2:$D$1191,A69,RiepilogoGen!$O$2:$O$1191)</f>
        <v>2880</v>
      </c>
      <c r="E69" s="53">
        <f>-1*SUMIF(RiepilogoGen!$D$2:$D$1191,A69,RiepilogoGen!$R$2:$R$1191)</f>
        <v>98214.64</v>
      </c>
      <c r="F69" s="53">
        <f>-1*SUMIF(RiepilogoGen!$D$2:$D$1191,A69,RiepilogoGen!$U$2:$U$1191)</f>
        <v>23159.18</v>
      </c>
      <c r="G69" s="53">
        <f>-1*SUMIF(RiepilogoGen!$D$2:$D$1191,A69,RiepilogoGen!$X$2:$X$1191)</f>
        <v>53851.66</v>
      </c>
      <c r="H69" s="53">
        <f>-1*SUMIF(RiepilogoGen!$D$2:$D$1191,A69,RiepilogoGen!$AA$2:$AA$1191)</f>
        <v>24372.87</v>
      </c>
      <c r="I69" s="53">
        <f>-1*SUMIF(RiepilogoGen!$D$2:$D$1191,A69,RiepilogoGen!$AD$2:$AD$1191)</f>
        <v>34844.39</v>
      </c>
    </row>
    <row r="70" spans="1:9">
      <c r="A70" s="2">
        <f>RiepilogoGen!D337</f>
        <v>30040211</v>
      </c>
      <c r="B70" s="2" t="str">
        <f>RiepilogoGen!E337</f>
        <v>RIMBORSI SPESE DA CONDUTTORI REGISTRAZIONE CONTRATTI</v>
      </c>
      <c r="C70" s="164" t="str">
        <f>A70&amp;" "&amp;B70</f>
        <v>30040211 RIMBORSI SPESE DA CONDUTTORI REGISTRAZIONE CONTRATTI</v>
      </c>
      <c r="D70" s="53">
        <f>-1*SUMIF(RiepilogoGen!$D$2:$D$1191,A70,RiepilogoGen!$O$2:$O$1191)</f>
        <v>64156.08</v>
      </c>
      <c r="E70" s="53">
        <f>-1*SUMIF(RiepilogoGen!$D$2:$D$1191,A70,RiepilogoGen!$R$2:$R$1191)</f>
        <v>32806.53</v>
      </c>
      <c r="F70" s="53">
        <f>-1*SUMIF(RiepilogoGen!$D$2:$D$1191,A70,RiepilogoGen!$U$2:$U$1191)</f>
        <v>97739.82</v>
      </c>
      <c r="G70" s="53">
        <f>-1*SUMIF(RiepilogoGen!$D$2:$D$1191,A70,RiepilogoGen!$X$2:$X$1191)</f>
        <v>53593.36</v>
      </c>
      <c r="H70" s="53">
        <f>-1*SUMIF(RiepilogoGen!$D$2:$D$1191,A70,RiepilogoGen!$AA$2:$AA$1191)</f>
        <v>98546.97</v>
      </c>
      <c r="I70" s="53">
        <f>-1*SUMIF(RiepilogoGen!$D$2:$D$1191,A70,RiepilogoGen!$AD$2:$AD$1191)</f>
        <v>38273.279999999999</v>
      </c>
    </row>
    <row r="71" spans="1:9">
      <c r="A71" s="2">
        <f>RiepilogoGen!D338</f>
        <v>30040212</v>
      </c>
      <c r="B71" s="2" t="str">
        <f>RiepilogoGen!E338</f>
        <v>RIMBORSO CONTRIBUTO FOTOVOLTAICO</v>
      </c>
      <c r="C71" s="164" t="str">
        <f>A71&amp;" "&amp;B71</f>
        <v>30040212 RIMBORSO CONTRIBUTO FOTOVOLTAICO</v>
      </c>
      <c r="D71" s="53">
        <f>-1*SUMIF(RiepilogoGen!$D$2:$D$1191,A71,RiepilogoGen!$O$2:$O$1191)</f>
        <v>0</v>
      </c>
      <c r="E71" s="53">
        <f>-1*SUMIF(RiepilogoGen!$D$2:$D$1191,A71,RiepilogoGen!$R$2:$R$1191)</f>
        <v>0</v>
      </c>
      <c r="F71" s="53">
        <f>-1*SUMIF(RiepilogoGen!$D$2:$D$1191,A71,RiepilogoGen!$U$2:$U$1191)</f>
        <v>0</v>
      </c>
      <c r="G71" s="53">
        <f>-1*SUMIF(RiepilogoGen!$D$2:$D$1191,A71,RiepilogoGen!$X$2:$X$1191)</f>
        <v>0</v>
      </c>
      <c r="H71" s="53">
        <f>-1*SUMIF(RiepilogoGen!$D$2:$D$1191,A71,RiepilogoGen!$AA$2:$AA$1191)</f>
        <v>0</v>
      </c>
      <c r="I71" s="53">
        <f>-1*SUMIF(RiepilogoGen!$D$2:$D$1191,A71,RiepilogoGen!$AD$2:$AD$1191)</f>
        <v>0</v>
      </c>
    </row>
    <row r="72" spans="1:9">
      <c r="A72" s="2">
        <f>RiepilogoGen!D339</f>
        <v>30040213</v>
      </c>
      <c r="B72" s="2" t="str">
        <f>RiepilogoGen!E339</f>
        <v>RIMBORSO SPESE LEGALI</v>
      </c>
      <c r="C72" s="164" t="str">
        <f>A72&amp;" "&amp;B72</f>
        <v>30040213 RIMBORSO SPESE LEGALI</v>
      </c>
      <c r="D72" s="53">
        <f>-1*SUMIF(RiepilogoGen!$D$2:$D$1191,A72,RiepilogoGen!$O$2:$O$1191)</f>
        <v>1021.58</v>
      </c>
      <c r="E72" s="53">
        <f>-1*SUMIF(RiepilogoGen!$D$2:$D$1191,A72,RiepilogoGen!$R$2:$R$1191)</f>
        <v>0</v>
      </c>
      <c r="F72" s="53">
        <f>-1*SUMIF(RiepilogoGen!$D$2:$D$1191,A72,RiepilogoGen!$U$2:$U$1191)</f>
        <v>0</v>
      </c>
      <c r="G72" s="53">
        <f>-1*SUMIF(RiepilogoGen!$D$2:$D$1191,A72,RiepilogoGen!$X$2:$X$1191)</f>
        <v>0</v>
      </c>
      <c r="H72" s="53">
        <f>-1*SUMIF(RiepilogoGen!$D$2:$D$1191,A72,RiepilogoGen!$AA$2:$AA$1191)</f>
        <v>23740</v>
      </c>
      <c r="I72" s="53">
        <f>-1*SUMIF(RiepilogoGen!$D$2:$D$1191,A72,RiepilogoGen!$AD$2:$AD$1191)</f>
        <v>32095.14</v>
      </c>
    </row>
    <row r="73" spans="1:9">
      <c r="A73" s="2">
        <f>RiepilogoGen!D340</f>
        <v>30040288</v>
      </c>
      <c r="B73" s="2" t="str">
        <f>RiepilogoGen!E340</f>
        <v>ALTRI RIMBORSI</v>
      </c>
      <c r="C73" s="164" t="str">
        <f t="shared" si="15"/>
        <v>30040288 ALTRI RIMBORSI</v>
      </c>
      <c r="D73" s="53">
        <f>-1*SUMIF(RiepilogoGen!$D$2:$D$1191,A73,RiepilogoGen!$O$2:$O$1191)</f>
        <v>102850.57</v>
      </c>
      <c r="E73" s="53">
        <f>-1*SUMIF(RiepilogoGen!$D$2:$D$1191,A73,RiepilogoGen!$R$2:$R$1191)</f>
        <v>245009.67</v>
      </c>
      <c r="F73" s="53">
        <f>-1*SUMIF(RiepilogoGen!$D$2:$D$1191,A73,RiepilogoGen!$U$2:$U$1191)</f>
        <v>175101.08</v>
      </c>
      <c r="G73" s="53">
        <f>-1*SUMIF(RiepilogoGen!$D$2:$D$1191,A73,RiepilogoGen!$X$2:$X$1191)</f>
        <v>288723.31</v>
      </c>
      <c r="H73" s="53">
        <f>-1*SUMIF(RiepilogoGen!$D$2:$D$1191,A73,RiepilogoGen!$AA$2:$AA$1191)</f>
        <v>301386.93</v>
      </c>
      <c r="I73" s="53">
        <f>-1*SUMIF(RiepilogoGen!$D$2:$D$1191,A73,RiepilogoGen!$AD$2:$AD$1191)</f>
        <v>267363.37</v>
      </c>
    </row>
    <row r="74" spans="1:9">
      <c r="A74" s="2">
        <f>RiepilogoGen!D341</f>
        <v>30040299</v>
      </c>
      <c r="B74" s="2" t="str">
        <f>RiepilogoGen!E341</f>
        <v>ARROTONDAMENTI ATTIVI</v>
      </c>
      <c r="C74" s="164" t="str">
        <f t="shared" si="15"/>
        <v>30040299 ARROTONDAMENTI ATTIVI</v>
      </c>
      <c r="D74" s="53">
        <f>-1*SUMIF(RiepilogoGen!$D$2:$D$1191,A74,RiepilogoGen!$O$2:$O$1191)</f>
        <v>0</v>
      </c>
      <c r="E74" s="53">
        <f>-1*SUMIF(RiepilogoGen!$D$2:$D$1191,A74,RiepilogoGen!$R$2:$R$1191)</f>
        <v>0.09</v>
      </c>
      <c r="F74" s="53">
        <f>-1*SUMIF(RiepilogoGen!$D$2:$D$1191,A74,RiepilogoGen!$U$2:$U$1191)</f>
        <v>0.5</v>
      </c>
      <c r="G74" s="53">
        <f>-1*SUMIF(RiepilogoGen!$D$2:$D$1191,A74,RiepilogoGen!$X$2:$X$1191)</f>
        <v>0</v>
      </c>
      <c r="H74" s="53">
        <f>-1*SUMIF(RiepilogoGen!$D$2:$D$1191,A74,RiepilogoGen!$AA$2:$AA$1191)</f>
        <v>0</v>
      </c>
      <c r="I74" s="53">
        <f>-1*SUMIF(RiepilogoGen!$D$2:$D$1191,A74,RiepilogoGen!$AD$2:$AD$1191)</f>
        <v>0</v>
      </c>
    </row>
    <row r="75" spans="1:9">
      <c r="C75" s="163" t="s">
        <v>349</v>
      </c>
      <c r="D75" s="13">
        <f t="shared" ref="D75:I75" si="16">+D76</f>
        <v>0</v>
      </c>
      <c r="E75" s="13">
        <f t="shared" si="16"/>
        <v>0</v>
      </c>
      <c r="F75" s="13">
        <f t="shared" si="16"/>
        <v>0</v>
      </c>
      <c r="G75" s="13">
        <f t="shared" si="16"/>
        <v>0</v>
      </c>
      <c r="H75" s="13">
        <f t="shared" si="16"/>
        <v>0</v>
      </c>
      <c r="I75" s="13">
        <f t="shared" si="16"/>
        <v>0</v>
      </c>
    </row>
    <row r="76" spans="1:9">
      <c r="A76" s="2">
        <f>RiepilogoGen!D342</f>
        <v>30040301</v>
      </c>
      <c r="B76" s="2" t="str">
        <f>RiepilogoGen!E342</f>
        <v>PLUSVALENZE ORDINARIE</v>
      </c>
      <c r="C76" s="164" t="str">
        <f>A76&amp;" "&amp;B76</f>
        <v>30040301 PLUSVALENZE ORDINARIE</v>
      </c>
      <c r="D76" s="53">
        <f>-1*SUMIF(RiepilogoGen!$D$2:$D$1191,A76,RiepilogoGen!$O$2:$O$1191)</f>
        <v>0</v>
      </c>
      <c r="E76" s="53">
        <f>-1*SUMIF(RiepilogoGen!$D$2:$D$1191,A76,RiepilogoGen!$R$2:$R$1191)</f>
        <v>0</v>
      </c>
      <c r="F76" s="53">
        <f>-1*SUMIF(RiepilogoGen!$D$2:$D$1191,A76,RiepilogoGen!$U$2:$U$1191)</f>
        <v>0</v>
      </c>
      <c r="G76" s="53">
        <f>-1*SUMIF(RiepilogoGen!$D$2:$D$1191,A76,RiepilogoGen!$X$2:$X$1191)</f>
        <v>0</v>
      </c>
      <c r="H76" s="53">
        <f>-1*SUMIF(RiepilogoGen!$D$2:$D$1191,A76,RiepilogoGen!$AA$2:$AA$1191)</f>
        <v>0</v>
      </c>
      <c r="I76" s="53">
        <f>-1*SUMIF(RiepilogoGen!$D$2:$D$1191,A76,RiepilogoGen!$AD$2:$AD$1191)</f>
        <v>0</v>
      </c>
    </row>
    <row r="77" spans="1:9">
      <c r="C77" s="163" t="s">
        <v>350</v>
      </c>
      <c r="D77" s="13">
        <f t="shared" ref="D77:I77" si="17">SUM(D78:D83)</f>
        <v>58136.600000000006</v>
      </c>
      <c r="E77" s="13">
        <f t="shared" si="17"/>
        <v>472462.26</v>
      </c>
      <c r="F77" s="13">
        <f t="shared" si="17"/>
        <v>825421.06</v>
      </c>
      <c r="G77" s="13">
        <f t="shared" si="17"/>
        <v>1720248.57</v>
      </c>
      <c r="H77" s="13">
        <f t="shared" si="17"/>
        <v>1241364.9000000001</v>
      </c>
      <c r="I77" s="13">
        <f t="shared" si="17"/>
        <v>1430017.65</v>
      </c>
    </row>
    <row r="78" spans="1:9">
      <c r="A78" s="2">
        <f>RiepilogoGen!D343</f>
        <v>30040401</v>
      </c>
      <c r="B78" s="2" t="str">
        <f>RiepilogoGen!E343</f>
        <v>SOPRAVVENIENZE ATTIVE ORDINARIE ATTIVITÀ SOCIO-SANITARIA</v>
      </c>
      <c r="C78" s="164" t="str">
        <f t="shared" ref="C78:C83" si="18">A78&amp;" "&amp;B78</f>
        <v>30040401 SOPRAVVENIENZE ATTIVE ORDINARIE ATTIVITÀ SOCIO-SANITARIA</v>
      </c>
      <c r="D78" s="53">
        <f>-1*SUMIF(RiepilogoGen!$D$2:$D$1191,A78,RiepilogoGen!$O$2:$O$1191)</f>
        <v>19.64</v>
      </c>
      <c r="E78" s="53">
        <f>-1*SUMIF(RiepilogoGen!$D$2:$D$1191,A78,RiepilogoGen!$R$2:$R$1191)</f>
        <v>13794.47</v>
      </c>
      <c r="F78" s="53">
        <f>-1*SUMIF(RiepilogoGen!$D$2:$D$1191,A78,RiepilogoGen!$U$2:$U$1191)</f>
        <v>35796.51</v>
      </c>
      <c r="G78" s="53">
        <f>-1*SUMIF(RiepilogoGen!$D$2:$D$1191,A78,RiepilogoGen!$X$2:$X$1191)</f>
        <v>30616.27</v>
      </c>
      <c r="H78" s="53">
        <f>-1*SUMIF(RiepilogoGen!$D$2:$D$1191,A78,RiepilogoGen!$AA$2:$AA$1191)</f>
        <v>1025.27</v>
      </c>
      <c r="I78" s="53">
        <f>-1*SUMIF(RiepilogoGen!$D$2:$D$1191,A78,RiepilogoGen!$AD$2:$AD$1191)</f>
        <v>493.87</v>
      </c>
    </row>
    <row r="79" spans="1:9">
      <c r="A79" s="2">
        <f>RiepilogoGen!D344</f>
        <v>30040402</v>
      </c>
      <c r="B79" s="2" t="str">
        <f>RiepilogoGen!E344</f>
        <v>SOPRAVVENIENZE ATTIVE ORDINARIE ALTRE ATTIVITÀ</v>
      </c>
      <c r="C79" s="164" t="str">
        <f t="shared" si="18"/>
        <v>30040402 SOPRAVVENIENZE ATTIVE ORDINARIE ALTRE ATTIVITÀ</v>
      </c>
      <c r="D79" s="53">
        <f>-1*SUMIF(RiepilogoGen!$D$2:$D$1191,A79,RiepilogoGen!$O$2:$O$1191)</f>
        <v>56212.91</v>
      </c>
      <c r="E79" s="53">
        <f>-1*SUMIF(RiepilogoGen!$D$2:$D$1191,A79,RiepilogoGen!$R$2:$R$1191)</f>
        <v>182039.74</v>
      </c>
      <c r="F79" s="53">
        <f>-1*SUMIF(RiepilogoGen!$D$2:$D$1191,A79,RiepilogoGen!$U$2:$U$1191)</f>
        <v>425979.14</v>
      </c>
      <c r="G79" s="53">
        <f>-1*SUMIF(RiepilogoGen!$D$2:$D$1191,A79,RiepilogoGen!$X$2:$X$1191)</f>
        <v>928157.25</v>
      </c>
      <c r="H79" s="53">
        <f>-1*SUMIF(RiepilogoGen!$D$2:$D$1191,A79,RiepilogoGen!$AA$2:$AA$1191)</f>
        <v>910144.17</v>
      </c>
      <c r="I79" s="53">
        <f>-1*SUMIF(RiepilogoGen!$D$2:$D$1191,A79,RiepilogoGen!$AD$2:$AD$1191)</f>
        <v>537691.96</v>
      </c>
    </row>
    <row r="80" spans="1:9">
      <c r="A80" s="2">
        <f>RiepilogoGen!D345</f>
        <v>30040403</v>
      </c>
      <c r="B80" s="2" t="str">
        <f>RiepilogoGen!E345</f>
        <v>SOPRAVVENIENZE ATTIVE ORDINARIE PERSONALE DIPENDENTE</v>
      </c>
      <c r="C80" s="164" t="str">
        <f t="shared" si="18"/>
        <v>30040403 SOPRAVVENIENZE ATTIVE ORDINARIE PERSONALE DIPENDENTE</v>
      </c>
      <c r="D80" s="53">
        <f>-1*SUMIF(RiepilogoGen!$D$2:$D$1191,A80,RiepilogoGen!$O$2:$O$1191)</f>
        <v>0</v>
      </c>
      <c r="E80" s="53">
        <f>-1*SUMIF(RiepilogoGen!$D$2:$D$1191,A80,RiepilogoGen!$R$2:$R$1191)</f>
        <v>99994.97</v>
      </c>
      <c r="F80" s="53">
        <f>-1*SUMIF(RiepilogoGen!$D$2:$D$1191,A80,RiepilogoGen!$U$2:$U$1191)</f>
        <v>39096.75</v>
      </c>
      <c r="G80" s="53">
        <f>-1*SUMIF(RiepilogoGen!$D$2:$D$1191,A80,RiepilogoGen!$X$2:$X$1191)</f>
        <v>48290.64</v>
      </c>
      <c r="H80" s="53">
        <f>-1*SUMIF(RiepilogoGen!$D$2:$D$1191,A80,RiepilogoGen!$AA$2:$AA$1191)</f>
        <v>7745.05</v>
      </c>
      <c r="I80" s="53">
        <f>-1*SUMIF(RiepilogoGen!$D$2:$D$1191,A80,RiepilogoGen!$AD$2:$AD$1191)</f>
        <v>0</v>
      </c>
    </row>
    <row r="81" spans="1:9">
      <c r="A81" s="2">
        <f>RiepilogoGen!D346</f>
        <v>30040404</v>
      </c>
      <c r="B81" s="2" t="str">
        <f>RiepilogoGen!E346</f>
        <v>INSUSSISTENZE DEL PASSIVO ORDINARIE ATTIVITÀ SOCIO-SANITARIA</v>
      </c>
      <c r="C81" s="164" t="str">
        <f t="shared" si="18"/>
        <v>30040404 INSUSSISTENZE DEL PASSIVO ORDINARIE ATTIVITÀ SOCIO-SANITARIA</v>
      </c>
      <c r="D81" s="53">
        <f>-1*SUMIF(RiepilogoGen!$D$2:$D$1191,A81,RiepilogoGen!$O$2:$O$1191)</f>
        <v>0</v>
      </c>
      <c r="E81" s="53">
        <f>-1*SUMIF(RiepilogoGen!$D$2:$D$1191,A81,RiepilogoGen!$R$2:$R$1191)</f>
        <v>152962.07999999999</v>
      </c>
      <c r="F81" s="53">
        <f>-1*SUMIF(RiepilogoGen!$D$2:$D$1191,A81,RiepilogoGen!$U$2:$U$1191)</f>
        <v>36390.910000000003</v>
      </c>
      <c r="G81" s="53">
        <f>-1*SUMIF(RiepilogoGen!$D$2:$D$1191,A81,RiepilogoGen!$X$2:$X$1191)</f>
        <v>0</v>
      </c>
      <c r="H81" s="53">
        <f>-1*SUMIF(RiepilogoGen!$D$2:$D$1191,A81,RiepilogoGen!$AA$2:$AA$1191)</f>
        <v>0</v>
      </c>
      <c r="I81" s="53">
        <f>-1*SUMIF(RiepilogoGen!$D$2:$D$1191,A81,RiepilogoGen!$AD$2:$AD$1191)</f>
        <v>0</v>
      </c>
    </row>
    <row r="82" spans="1:9">
      <c r="A82" s="2">
        <f>RiepilogoGen!D347</f>
        <v>30040405</v>
      </c>
      <c r="B82" s="2" t="str">
        <f>RiepilogoGen!E347</f>
        <v>INSUSSISTENZE DEL PASSIVO ORDINARIE ALTRE ATTIVITÀ</v>
      </c>
      <c r="C82" s="164" t="str">
        <f t="shared" si="18"/>
        <v>30040405 INSUSSISTENZE DEL PASSIVO ORDINARIE ALTRE ATTIVITÀ</v>
      </c>
      <c r="D82" s="53">
        <f>-1*SUMIF(RiepilogoGen!$D$2:$D$1191,A82,RiepilogoGen!$O$2:$O$1191)</f>
        <v>1904.05</v>
      </c>
      <c r="E82" s="53">
        <f>-1*SUMIF(RiepilogoGen!$D$2:$D$1191,A82,RiepilogoGen!$R$2:$R$1191)</f>
        <v>23671</v>
      </c>
      <c r="F82" s="53">
        <f>-1*SUMIF(RiepilogoGen!$D$2:$D$1191,A82,RiepilogoGen!$U$2:$U$1191)</f>
        <v>245069.28</v>
      </c>
      <c r="G82" s="53">
        <f>-1*SUMIF(RiepilogoGen!$D$2:$D$1191,A82,RiepilogoGen!$X$2:$X$1191)</f>
        <v>713058.8</v>
      </c>
      <c r="H82" s="53">
        <f>-1*SUMIF(RiepilogoGen!$D$2:$D$1191,A82,RiepilogoGen!$AA$2:$AA$1191)</f>
        <v>297483.34000000003</v>
      </c>
      <c r="I82" s="53">
        <f>-1*SUMIF(RiepilogoGen!$D$2:$D$1191,A82,RiepilogoGen!$AD$2:$AD$1191)</f>
        <v>541428.24</v>
      </c>
    </row>
    <row r="83" spans="1:9">
      <c r="A83" s="2">
        <f>RiepilogoGen!D348</f>
        <v>30040406</v>
      </c>
      <c r="B83" s="2" t="str">
        <f>RiepilogoGen!E348</f>
        <v>INSUSSISTENZE DEL PASSIVO ORDINARIE PERSONALE DIPENDENTE</v>
      </c>
      <c r="C83" s="164" t="str">
        <f t="shared" si="18"/>
        <v>30040406 INSUSSISTENZE DEL PASSIVO ORDINARIE PERSONALE DIPENDENTE</v>
      </c>
      <c r="D83" s="53">
        <f>-1*SUMIF(RiepilogoGen!$D$2:$D$1191,A83,RiepilogoGen!$O$2:$O$1191)</f>
        <v>0</v>
      </c>
      <c r="E83" s="53">
        <f>-1*SUMIF(RiepilogoGen!$D$2:$D$1191,A83,RiepilogoGen!$R$2:$R$1191)</f>
        <v>0</v>
      </c>
      <c r="F83" s="53">
        <f>-1*SUMIF(RiepilogoGen!$D$2:$D$1191,A83,RiepilogoGen!$U$2:$U$1191)</f>
        <v>43088.47</v>
      </c>
      <c r="G83" s="53">
        <f>-1*SUMIF(RiepilogoGen!$D$2:$D$1191,A83,RiepilogoGen!$X$2:$X$1191)</f>
        <v>125.61</v>
      </c>
      <c r="H83" s="53">
        <f>-1*SUMIF(RiepilogoGen!$D$2:$D$1191,A83,RiepilogoGen!$AA$2:$AA$1191)</f>
        <v>24967.07</v>
      </c>
      <c r="I83" s="53">
        <f>-1*SUMIF(RiepilogoGen!$D$2:$D$1191,A83,RiepilogoGen!$AD$2:$AD$1191)</f>
        <v>350403.58</v>
      </c>
    </row>
    <row r="84" spans="1:9">
      <c r="C84" s="163" t="s">
        <v>351</v>
      </c>
      <c r="D84" s="13">
        <f t="shared" ref="D84:I84" si="19">+D85</f>
        <v>0</v>
      </c>
      <c r="E84" s="13">
        <f t="shared" si="19"/>
        <v>515</v>
      </c>
      <c r="F84" s="13">
        <f t="shared" si="19"/>
        <v>1200</v>
      </c>
      <c r="G84" s="13">
        <f t="shared" si="19"/>
        <v>21209.5</v>
      </c>
      <c r="H84" s="13">
        <f t="shared" si="19"/>
        <v>2340.9899999999998</v>
      </c>
      <c r="I84" s="13">
        <f t="shared" si="19"/>
        <v>1470</v>
      </c>
    </row>
    <row r="85" spans="1:9">
      <c r="A85" s="2">
        <f>RiepilogoGen!D349</f>
        <v>30040588</v>
      </c>
      <c r="B85" s="2" t="str">
        <f>RiepilogoGen!E349</f>
        <v>ALTRI RICAVI ISTITUZIONALI</v>
      </c>
      <c r="C85" s="164" t="str">
        <f>A85&amp;" "&amp;B85</f>
        <v>30040588 ALTRI RICAVI ISTITUZIONALI</v>
      </c>
      <c r="D85" s="53">
        <f>-1*SUMIF(RiepilogoGen!$D$2:$D$1191,A85,RiepilogoGen!$O$2:$O$1191)</f>
        <v>0</v>
      </c>
      <c r="E85" s="53">
        <f>-1*SUMIF(RiepilogoGen!$D$2:$D$1191,A85,RiepilogoGen!$R$2:$R$1191)</f>
        <v>515</v>
      </c>
      <c r="F85" s="53">
        <f>-1*SUMIF(RiepilogoGen!$D$2:$D$1191,A85,RiepilogoGen!$U$2:$U$1191)</f>
        <v>1200</v>
      </c>
      <c r="G85" s="53">
        <f>-1*SUMIF(RiepilogoGen!$D$2:$D$1191,A85,RiepilogoGen!$X$2:$X$1191)</f>
        <v>21209.5</v>
      </c>
      <c r="H85" s="53">
        <f>-1*SUMIF(RiepilogoGen!$D$2:$D$1191,A85,RiepilogoGen!$AA$2:$AA$1191)</f>
        <v>2340.9899999999998</v>
      </c>
      <c r="I85" s="53">
        <f>-1*SUMIF(RiepilogoGen!$D$2:$D$1191,A85,RiepilogoGen!$AD$2:$AD$1191)</f>
        <v>1470</v>
      </c>
    </row>
    <row r="86" spans="1:9">
      <c r="C86" s="163" t="s">
        <v>352</v>
      </c>
      <c r="D86" s="13">
        <f t="shared" ref="D86:I86" si="20">SUM(D87:D95)</f>
        <v>8519.9399999999987</v>
      </c>
      <c r="E86" s="13">
        <f t="shared" si="20"/>
        <v>1654450.7</v>
      </c>
      <c r="F86" s="13">
        <f t="shared" si="20"/>
        <v>1384888.48</v>
      </c>
      <c r="G86" s="13">
        <f t="shared" si="20"/>
        <v>1186495.8</v>
      </c>
      <c r="H86" s="13">
        <f t="shared" si="20"/>
        <v>193278.18</v>
      </c>
      <c r="I86" s="13">
        <f t="shared" si="20"/>
        <v>114491.34999999999</v>
      </c>
    </row>
    <row r="87" spans="1:9">
      <c r="A87" s="2">
        <f>RiepilogoGen!D350</f>
        <v>30040601</v>
      </c>
      <c r="B87" s="2" t="str">
        <f>RiepilogoGen!E350</f>
        <v>RICAVI PER ATTIVITÀ DI MENSA</v>
      </c>
      <c r="C87" s="164" t="str">
        <f t="shared" ref="C87:C94" si="21">A87&amp;" "&amp;B87</f>
        <v>30040601 RICAVI PER ATTIVITÀ DI MENSA</v>
      </c>
      <c r="D87" s="53">
        <f>-1*SUMIF(RiepilogoGen!$D$2:$D$1191,A87,RiepilogoGen!$O$2:$O$1191)</f>
        <v>2218.02</v>
      </c>
      <c r="E87" s="53">
        <f>-1*SUMIF(RiepilogoGen!$D$2:$D$1191,A87,RiepilogoGen!$R$2:$R$1191)</f>
        <v>21195.7</v>
      </c>
      <c r="F87" s="53">
        <f>-1*SUMIF(RiepilogoGen!$D$2:$D$1191,A87,RiepilogoGen!$U$2:$U$1191)</f>
        <v>14911.210000000001</v>
      </c>
      <c r="G87" s="53">
        <f>-1*SUMIF(RiepilogoGen!$D$2:$D$1191,A87,RiepilogoGen!$X$2:$X$1191)</f>
        <v>19316.210000000003</v>
      </c>
      <c r="H87" s="53">
        <f>-1*SUMIF(RiepilogoGen!$D$2:$D$1191,A87,RiepilogoGen!$AA$2:$AA$1191)</f>
        <v>20268.05</v>
      </c>
      <c r="I87" s="53">
        <f>-1*SUMIF(RiepilogoGen!$D$2:$D$1191,A87,RiepilogoGen!$AD$2:$AD$1191)</f>
        <v>15778.3</v>
      </c>
    </row>
    <row r="88" spans="1:9">
      <c r="A88" s="2">
        <f>RiepilogoGen!D351</f>
        <v>30040602</v>
      </c>
      <c r="B88" s="2" t="str">
        <f>RiepilogoGen!E351</f>
        <v>RICAVI DA SPONSORIZZAZIONI</v>
      </c>
      <c r="C88" s="164" t="str">
        <f t="shared" si="21"/>
        <v>30040602 RICAVI DA SPONSORIZZAZIONI</v>
      </c>
      <c r="D88" s="53">
        <f>-1*SUMIF(RiepilogoGen!$D$2:$D$1191,A88,RiepilogoGen!$O$2:$O$1191)</f>
        <v>0</v>
      </c>
      <c r="E88" s="53">
        <f>-1*SUMIF(RiepilogoGen!$D$2:$D$1191,A88,RiepilogoGen!$R$2:$R$1191)</f>
        <v>0</v>
      </c>
      <c r="F88" s="53">
        <f>-1*SUMIF(RiepilogoGen!$D$2:$D$1191,A88,RiepilogoGen!$U$2:$U$1191)</f>
        <v>0</v>
      </c>
      <c r="G88" s="53">
        <f>-1*SUMIF(RiepilogoGen!$D$2:$D$1191,A88,RiepilogoGen!$X$2:$X$1191)</f>
        <v>0</v>
      </c>
      <c r="H88" s="53">
        <f>-1*SUMIF(RiepilogoGen!$D$2:$D$1191,A88,RiepilogoGen!$AA$2:$AA$1191)</f>
        <v>0</v>
      </c>
      <c r="I88" s="53">
        <f>-1*SUMIF(RiepilogoGen!$D$2:$D$1191,A88,RiepilogoGen!$AD$2:$AD$1191)</f>
        <v>0</v>
      </c>
    </row>
    <row r="89" spans="1:9">
      <c r="A89" s="2">
        <f>RiepilogoGen!D352</f>
        <v>30040603</v>
      </c>
      <c r="B89" s="2" t="str">
        <f>RiepilogoGen!E352</f>
        <v>FITTI ATTIVI E CONCESSIONI (ASSOGGETTATI AD IVA)</v>
      </c>
      <c r="C89" s="164" t="str">
        <f t="shared" si="21"/>
        <v>30040603 FITTI ATTIVI E CONCESSIONI (ASSOGGETTATI AD IVA)</v>
      </c>
      <c r="D89" s="53">
        <f>-1*SUMIF(RiepilogoGen!$D$2:$D$1191,A89,RiepilogoGen!$O$2:$O$1191)</f>
        <v>2768.88</v>
      </c>
      <c r="E89" s="53">
        <f>-1*SUMIF(RiepilogoGen!$D$2:$D$1191,A89,RiepilogoGen!$R$2:$R$1191)</f>
        <v>8343.11</v>
      </c>
      <c r="F89" s="53">
        <f>-1*SUMIF(RiepilogoGen!$D$2:$D$1191,A89,RiepilogoGen!$U$2:$U$1191)</f>
        <v>3888.88</v>
      </c>
      <c r="G89" s="53">
        <f>-1*SUMIF(RiepilogoGen!$D$2:$D$1191,A89,RiepilogoGen!$X$2:$X$1191)</f>
        <v>1300</v>
      </c>
      <c r="H89" s="53">
        <f>-1*SUMIF(RiepilogoGen!$D$2:$D$1191,A89,RiepilogoGen!$AA$2:$AA$1191)</f>
        <v>4077.89</v>
      </c>
      <c r="I89" s="53">
        <f>-1*SUMIF(RiepilogoGen!$D$2:$D$1191,A89,RiepilogoGen!$AD$2:$AD$1191)</f>
        <v>15400.08</v>
      </c>
    </row>
    <row r="90" spans="1:9">
      <c r="A90" s="2">
        <f>RiepilogoGen!D353</f>
        <v>30040604</v>
      </c>
      <c r="B90" s="2" t="str">
        <f>RiepilogoGen!E353</f>
        <v>CONSULENZE IN CONVENZIONE</v>
      </c>
      <c r="C90" s="165" t="str">
        <f t="shared" si="21"/>
        <v>30040604 CONSULENZE IN CONVENZIONE</v>
      </c>
      <c r="D90" s="53">
        <f>-1*SUMIF(RiepilogoGen!$D$2:$D$1191,A90,RiepilogoGen!$O$2:$O$1191)</f>
        <v>0</v>
      </c>
      <c r="E90" s="53">
        <f>-1*SUMIF(RiepilogoGen!$D$2:$D$1191,A90,RiepilogoGen!$R$2:$R$1191)</f>
        <v>0</v>
      </c>
      <c r="F90" s="53">
        <f>-1*SUMIF(RiepilogoGen!$D$2:$D$1191,A90,RiepilogoGen!$U$2:$U$1191)</f>
        <v>0</v>
      </c>
      <c r="G90" s="53">
        <f>-1*SUMIF(RiepilogoGen!$D$2:$D$1191,A90,RiepilogoGen!$X$2:$X$1191)</f>
        <v>0</v>
      </c>
      <c r="H90" s="53">
        <f>-1*SUMIF(RiepilogoGen!$D$2:$D$1191,A90,RiepilogoGen!$AA$2:$AA$1191)</f>
        <v>0</v>
      </c>
      <c r="I90" s="53">
        <f>-1*SUMIF(RiepilogoGen!$D$2:$D$1191,A90,RiepilogoGen!$AD$2:$AD$1191)</f>
        <v>0</v>
      </c>
    </row>
    <row r="91" spans="1:9">
      <c r="A91" s="2">
        <f>RiepilogoGen!D354</f>
        <v>30040605</v>
      </c>
      <c r="B91" s="2" t="str">
        <f>RiepilogoGen!E354</f>
        <v>PROVENTI DA ATTIVITA' AGRICOLE</v>
      </c>
      <c r="C91" s="165" t="str">
        <f t="shared" si="21"/>
        <v>30040605 PROVENTI DA ATTIVITA' AGRICOLE</v>
      </c>
      <c r="D91" s="53">
        <f>-1*SUMIF(RiepilogoGen!$D$2:$D$1191,A91,RiepilogoGen!$O$2:$O$1191)</f>
        <v>0</v>
      </c>
      <c r="E91" s="53">
        <f>-1*SUMIF(RiepilogoGen!$D$2:$D$1191,A91,RiepilogoGen!$R$2:$R$1191)</f>
        <v>1160023.3499999999</v>
      </c>
      <c r="F91" s="53">
        <f>-1*SUMIF(RiepilogoGen!$D$2:$D$1191,A91,RiepilogoGen!$U$2:$U$1191)</f>
        <v>953253.12000000011</v>
      </c>
      <c r="G91" s="53">
        <f>-1*SUMIF(RiepilogoGen!$D$2:$D$1191,A91,RiepilogoGen!$X$2:$X$1191)</f>
        <v>864416.32</v>
      </c>
      <c r="H91" s="53">
        <f>-1*SUMIF(RiepilogoGen!$D$2:$D$1191,A91,RiepilogoGen!$AA$2:$AA$1191)</f>
        <v>0</v>
      </c>
      <c r="I91" s="53">
        <f>-1*SUMIF(RiepilogoGen!$D$2:$D$1191,A91,RiepilogoGen!$AD$2:$AD$1191)</f>
        <v>0</v>
      </c>
    </row>
    <row r="92" spans="1:9">
      <c r="A92" s="2">
        <f>RiepilogoGen!D355</f>
        <v>30040606</v>
      </c>
      <c r="B92" s="2" t="str">
        <f>RiepilogoGen!E355</f>
        <v>RICAVI DA FOTOVOLTAICO</v>
      </c>
      <c r="C92" s="165" t="str">
        <f>A92&amp;" "&amp;B92</f>
        <v>30040606 RICAVI DA FOTOVOLTAICO</v>
      </c>
      <c r="D92" s="53">
        <f>-1*SUMIF(RiepilogoGen!$D$2:$D$1191,A92,RiepilogoGen!$O$2:$O$1191)</f>
        <v>2753.04</v>
      </c>
      <c r="E92" s="53">
        <f>-1*SUMIF(RiepilogoGen!$D$2:$D$1191,A92,RiepilogoGen!$R$2:$R$1191)</f>
        <v>45796.310000000005</v>
      </c>
      <c r="F92" s="53">
        <f>-1*SUMIF(RiepilogoGen!$D$2:$D$1191,A92,RiepilogoGen!$U$2:$U$1191)</f>
        <v>35269.609999999993</v>
      </c>
      <c r="G92" s="53">
        <f>-1*SUMIF(RiepilogoGen!$D$2:$D$1191,A92,RiepilogoGen!$X$2:$X$1191)</f>
        <v>43517.69</v>
      </c>
      <c r="H92" s="53">
        <f>-1*SUMIF(RiepilogoGen!$D$2:$D$1191,A92,RiepilogoGen!$AA$2:$AA$1191)</f>
        <v>32155.93</v>
      </c>
      <c r="I92" s="53">
        <f>-1*SUMIF(RiepilogoGen!$D$2:$D$1191,A92,RiepilogoGen!$AD$2:$AD$1191)</f>
        <v>18289.079999999998</v>
      </c>
    </row>
    <row r="93" spans="1:9">
      <c r="A93" s="2">
        <f>RiepilogoGen!D356</f>
        <v>30040607</v>
      </c>
      <c r="B93" s="2" t="str">
        <f>RiepilogoGen!E356</f>
        <v>CONTRIBUTI DA FOTOVOLTAICO</v>
      </c>
      <c r="C93" s="165" t="str">
        <f>A93&amp;" "&amp;B93</f>
        <v>30040607 CONTRIBUTI DA FOTOVOLTAICO</v>
      </c>
      <c r="D93" s="53">
        <f>-1*SUMIF(RiepilogoGen!$D$2:$D$1191,A93,RiepilogoGen!$O$2:$O$1191)</f>
        <v>0</v>
      </c>
      <c r="E93" s="53">
        <f>-1*SUMIF(RiepilogoGen!$D$2:$D$1191,A93,RiepilogoGen!$R$2:$R$1191)</f>
        <v>0</v>
      </c>
      <c r="F93" s="53">
        <f>-1*SUMIF(RiepilogoGen!$D$2:$D$1191,A93,RiepilogoGen!$U$2:$U$1191)</f>
        <v>0</v>
      </c>
      <c r="G93" s="53">
        <f>-1*SUMIF(RiepilogoGen!$D$2:$D$1191,A93,RiepilogoGen!$X$2:$X$1191)</f>
        <v>0</v>
      </c>
      <c r="H93" s="53">
        <f>-1*SUMIF(RiepilogoGen!$D$2:$D$1191,A93,RiepilogoGen!$AA$2:$AA$1191)</f>
        <v>0</v>
      </c>
      <c r="I93" s="53">
        <f>-1*SUMIF(RiepilogoGen!$D$2:$D$1191,A93,RiepilogoGen!$AD$2:$AD$1191)</f>
        <v>0</v>
      </c>
    </row>
    <row r="94" spans="1:9">
      <c r="A94" s="2">
        <f>RiepilogoGen!D357</f>
        <v>30040688</v>
      </c>
      <c r="B94" s="2" t="str">
        <f>RiepilogoGen!E357</f>
        <v>RICAVI DA SERVIZI DIVERSI NON ISTITUZIONALI</v>
      </c>
      <c r="C94" s="165" t="str">
        <f t="shared" si="21"/>
        <v>30040688 RICAVI DA SERVIZI DIVERSI NON ISTITUZIONALI</v>
      </c>
      <c r="D94" s="53">
        <f>-1*SUMIF(RiepilogoGen!$D$2:$D$1191,A94,RiepilogoGen!$O$2:$O$1191)</f>
        <v>780</v>
      </c>
      <c r="E94" s="53">
        <f>-1*SUMIF(RiepilogoGen!$D$2:$D$1191,A94,RiepilogoGen!$R$2:$R$1191)</f>
        <v>419092.23</v>
      </c>
      <c r="F94" s="53">
        <f>-1*SUMIF(RiepilogoGen!$D$2:$D$1191,A94,RiepilogoGen!$U$2:$U$1191)</f>
        <v>377565.66000000003</v>
      </c>
      <c r="G94" s="53">
        <f>-1*SUMIF(RiepilogoGen!$D$2:$D$1191,A94,RiepilogoGen!$X$2:$X$1191)</f>
        <v>257945.58000000002</v>
      </c>
      <c r="H94" s="53">
        <f>-1*SUMIF(RiepilogoGen!$D$2:$D$1191,A94,RiepilogoGen!$AA$2:$AA$1191)</f>
        <v>136776.31</v>
      </c>
      <c r="I94" s="53">
        <f>-1*SUMIF(RiepilogoGen!$D$2:$D$1191,A94,RiepilogoGen!$AD$2:$AD$1191)</f>
        <v>65023.89</v>
      </c>
    </row>
    <row r="95" spans="1:9">
      <c r="A95" s="2">
        <f>RiepilogoGen!D358</f>
        <v>30040691</v>
      </c>
      <c r="B95" s="2" t="str">
        <f>RiepilogoGen!E358</f>
        <v>RIMBORSI ATTIVITA' AGRICOLA</v>
      </c>
      <c r="C95" s="165" t="str">
        <f>A95&amp;" "&amp;B95</f>
        <v>30040691 RIMBORSI ATTIVITA' AGRICOLA</v>
      </c>
      <c r="D95" s="53">
        <f>-1*SUMIF(RiepilogoGen!$D$2:$D$1191,A95,RiepilogoGen!$O$2:$O$1191)</f>
        <v>0</v>
      </c>
      <c r="E95" s="53">
        <f>-1*SUMIF(RiepilogoGen!$D$2:$D$1191,A95,RiepilogoGen!$R$2:$R$1191)</f>
        <v>0</v>
      </c>
      <c r="F95" s="53">
        <f>-1*SUMIF(RiepilogoGen!$D$2:$D$1191,A95,RiepilogoGen!$U$2:$U$1191)</f>
        <v>0</v>
      </c>
      <c r="G95" s="53">
        <f>-1*SUMIF(RiepilogoGen!$D$2:$D$1191,A95,RiepilogoGen!$X$2:$X$1191)</f>
        <v>0</v>
      </c>
      <c r="H95" s="53">
        <f>-1*SUMIF(RiepilogoGen!$D$2:$D$1191,A95,RiepilogoGen!$AA$2:$AA$1191)</f>
        <v>0</v>
      </c>
      <c r="I95" s="53">
        <f>-1*SUMIF(RiepilogoGen!$D$2:$D$1191,A95,RiepilogoGen!$AD$2:$AD$1191)</f>
        <v>0</v>
      </c>
    </row>
    <row r="96" spans="1:9">
      <c r="C96" s="162" t="s">
        <v>353</v>
      </c>
      <c r="D96" s="14">
        <f t="shared" ref="D96:I96" si="22">+D97+D99+D101+D103+D105+D108</f>
        <v>80930.850000000006</v>
      </c>
      <c r="E96" s="14">
        <f t="shared" si="22"/>
        <v>287788.26</v>
      </c>
      <c r="F96" s="14">
        <f t="shared" si="22"/>
        <v>17802.32</v>
      </c>
      <c r="G96" s="14">
        <f t="shared" si="22"/>
        <v>11988.619999999995</v>
      </c>
      <c r="H96" s="14">
        <f t="shared" si="22"/>
        <v>38012.769999999982</v>
      </c>
      <c r="I96" s="14">
        <f t="shared" si="22"/>
        <v>170692.51</v>
      </c>
    </row>
    <row r="97" spans="1:9">
      <c r="C97" s="163" t="s">
        <v>354</v>
      </c>
      <c r="D97" s="13">
        <f t="shared" ref="D97:I97" si="23">+D98</f>
        <v>0</v>
      </c>
      <c r="E97" s="13">
        <f t="shared" si="23"/>
        <v>0</v>
      </c>
      <c r="F97" s="13">
        <f t="shared" si="23"/>
        <v>9018.51</v>
      </c>
      <c r="G97" s="13">
        <f t="shared" si="23"/>
        <v>0</v>
      </c>
      <c r="H97" s="13">
        <f t="shared" si="23"/>
        <v>0</v>
      </c>
      <c r="I97" s="13">
        <f t="shared" si="23"/>
        <v>0</v>
      </c>
    </row>
    <row r="98" spans="1:9">
      <c r="A98" s="2">
        <f>RiepilogoGen!D359</f>
        <v>30050101</v>
      </c>
      <c r="B98" s="2" t="str">
        <f>RiepilogoGen!E359</f>
        <v>CONTRIBUTI DALLA REGIONE EMILIA-ROMAGNA</v>
      </c>
      <c r="C98" s="164" t="str">
        <f>A98&amp;" "&amp;B98</f>
        <v>30050101 CONTRIBUTI DALLA REGIONE EMILIA-ROMAGNA</v>
      </c>
      <c r="D98" s="53">
        <f>-1*SUMIF(RiepilogoGen!$D$2:$D$1191,A98,RiepilogoGen!$O$2:$O$1191)</f>
        <v>0</v>
      </c>
      <c r="E98" s="53">
        <f>-1*SUMIF(RiepilogoGen!$D$2:$D$1191,A98,RiepilogoGen!$R$2:$R$1191)</f>
        <v>0</v>
      </c>
      <c r="F98" s="53">
        <f>-1*SUMIF(RiepilogoGen!$D$2:$D$1191,A98,RiepilogoGen!$U$2:$U$1191)</f>
        <v>9018.51</v>
      </c>
      <c r="G98" s="53">
        <f>-1*SUMIF(RiepilogoGen!$D$2:$D$1191,A98,RiepilogoGen!$X$2:$X$1191)</f>
        <v>0</v>
      </c>
      <c r="H98" s="53">
        <f>-1*SUMIF(RiepilogoGen!$D$2:$D$1191,A98,RiepilogoGen!$AA$2:$AA$1191)</f>
        <v>0</v>
      </c>
      <c r="I98" s="53">
        <f>-1*SUMIF(RiepilogoGen!$D$2:$D$1191,A98,RiepilogoGen!$AD$2:$AD$1191)</f>
        <v>0</v>
      </c>
    </row>
    <row r="99" spans="1:9">
      <c r="C99" s="163" t="s">
        <v>355</v>
      </c>
      <c r="D99" s="13">
        <f t="shared" ref="D99:I99" si="24">+D100</f>
        <v>0</v>
      </c>
      <c r="E99" s="13">
        <f t="shared" si="24"/>
        <v>0</v>
      </c>
      <c r="F99" s="13">
        <f t="shared" si="24"/>
        <v>0</v>
      </c>
      <c r="G99" s="13">
        <f t="shared" si="24"/>
        <v>0</v>
      </c>
      <c r="H99" s="13">
        <f t="shared" si="24"/>
        <v>0</v>
      </c>
      <c r="I99" s="13">
        <f t="shared" si="24"/>
        <v>0</v>
      </c>
    </row>
    <row r="100" spans="1:9">
      <c r="A100" s="2">
        <f>RiepilogoGen!D360</f>
        <v>30050201</v>
      </c>
      <c r="B100" s="2" t="str">
        <f>RiepilogoGen!E360</f>
        <v>CONTRIBUTI DALLA PROVINCIA DI BOLOGNA</v>
      </c>
      <c r="C100" s="164" t="str">
        <f>A100&amp;" "&amp;B100</f>
        <v>30050201 CONTRIBUTI DALLA PROVINCIA DI BOLOGNA</v>
      </c>
      <c r="D100" s="53">
        <f>-1*SUMIF(RiepilogoGen!$D$2:$D$1191,A100,RiepilogoGen!$O$2:$O$1191)</f>
        <v>0</v>
      </c>
      <c r="E100" s="53">
        <f>-1*SUMIF(RiepilogoGen!$D$2:$D$1191,A100,RiepilogoGen!$R$2:$R$1191)</f>
        <v>0</v>
      </c>
      <c r="F100" s="53">
        <f>-1*SUMIF(RiepilogoGen!$D$2:$D$1191,A100,RiepilogoGen!$U$2:$U$1191)</f>
        <v>0</v>
      </c>
      <c r="G100" s="53">
        <f>-1*SUMIF(RiepilogoGen!$D$2:$D$1191,A100,RiepilogoGen!$X$2:$X$1191)</f>
        <v>0</v>
      </c>
      <c r="H100" s="53">
        <f>-1*SUMIF(RiepilogoGen!$D$2:$D$1191,A100,RiepilogoGen!$AA$2:$AA$1191)</f>
        <v>0</v>
      </c>
      <c r="I100" s="53">
        <f>-1*SUMIF(RiepilogoGen!$D$2:$D$1191,A100,RiepilogoGen!$AD$2:$AD$1191)</f>
        <v>0</v>
      </c>
    </row>
    <row r="101" spans="1:9">
      <c r="C101" s="163" t="s">
        <v>356</v>
      </c>
      <c r="D101" s="13">
        <f t="shared" ref="D101:I101" si="25">+D102</f>
        <v>0</v>
      </c>
      <c r="E101" s="13">
        <f t="shared" si="25"/>
        <v>12824.71</v>
      </c>
      <c r="F101" s="13">
        <f t="shared" si="25"/>
        <v>14</v>
      </c>
      <c r="G101" s="13">
        <f t="shared" si="25"/>
        <v>0</v>
      </c>
      <c r="H101" s="13">
        <f t="shared" si="25"/>
        <v>0</v>
      </c>
      <c r="I101" s="13">
        <f t="shared" si="25"/>
        <v>0</v>
      </c>
    </row>
    <row r="102" spans="1:9">
      <c r="A102" s="2">
        <f>RiepilogoGen!D361</f>
        <v>30050301</v>
      </c>
      <c r="B102" s="2" t="str">
        <f>RiepilogoGen!E361</f>
        <v>CONTRIBUTI DAI COMUNI DELL'AMBITO DISTRETTUALE</v>
      </c>
      <c r="C102" s="164" t="str">
        <f>A102&amp;" "&amp;B102</f>
        <v>30050301 CONTRIBUTI DAI COMUNI DELL'AMBITO DISTRETTUALE</v>
      </c>
      <c r="D102" s="53">
        <f>-1*SUMIF(RiepilogoGen!$D$2:$D$1191,A102,RiepilogoGen!$O$2:$O$1191)</f>
        <v>0</v>
      </c>
      <c r="E102" s="53">
        <f>-1*SUMIF(RiepilogoGen!$D$2:$D$1191,A102,RiepilogoGen!$R$2:$R$1191)</f>
        <v>12824.71</v>
      </c>
      <c r="F102" s="53">
        <f>-1*SUMIF(RiepilogoGen!$D$2:$D$1191,A102,RiepilogoGen!$U$2:$U$1191)</f>
        <v>14</v>
      </c>
      <c r="G102" s="53">
        <f>-1*SUMIF(RiepilogoGen!$D$2:$D$1191,A102,RiepilogoGen!$X$2:$X$1191)</f>
        <v>0</v>
      </c>
      <c r="H102" s="53">
        <f>-1*SUMIF(RiepilogoGen!$D$2:$D$1191,A102,RiepilogoGen!$AA$2:$AA$1191)</f>
        <v>0</v>
      </c>
      <c r="I102" s="53">
        <f>-1*SUMIF(RiepilogoGen!$D$2:$D$1191,A102,RiepilogoGen!$AD$2:$AD$1191)</f>
        <v>0</v>
      </c>
    </row>
    <row r="103" spans="1:9">
      <c r="C103" s="163" t="s">
        <v>357</v>
      </c>
      <c r="D103" s="13">
        <f t="shared" ref="D103:I103" si="26">+D104</f>
        <v>0</v>
      </c>
      <c r="E103" s="13">
        <f t="shared" si="26"/>
        <v>0</v>
      </c>
      <c r="F103" s="13">
        <f t="shared" si="26"/>
        <v>0</v>
      </c>
      <c r="G103" s="13">
        <f t="shared" si="26"/>
        <v>0</v>
      </c>
      <c r="H103" s="13">
        <f t="shared" si="26"/>
        <v>0</v>
      </c>
      <c r="I103" s="13">
        <f t="shared" si="26"/>
        <v>0</v>
      </c>
    </row>
    <row r="104" spans="1:9">
      <c r="A104" s="2">
        <f>RiepilogoGen!D362</f>
        <v>30050401</v>
      </c>
      <c r="B104" s="2" t="str">
        <f>RiepilogoGen!E362</f>
        <v>CONTRIBUTI DALL'AZIENDA SANITARIA DI BOLOGNA</v>
      </c>
      <c r="C104" s="164" t="str">
        <f>A104&amp;" "&amp;B104</f>
        <v>30050401 CONTRIBUTI DALL'AZIENDA SANITARIA DI BOLOGNA</v>
      </c>
      <c r="D104" s="53">
        <f>-1*SUMIF(RiepilogoGen!$D$2:$D$1191,A104,RiepilogoGen!$O$2:$O$1191)</f>
        <v>0</v>
      </c>
      <c r="E104" s="53">
        <f>-1*SUMIF(RiepilogoGen!$D$2:$D$1191,A104,RiepilogoGen!$R$2:$R$1191)</f>
        <v>0</v>
      </c>
      <c r="F104" s="53">
        <f>-1*SUMIF(RiepilogoGen!$D$2:$D$1191,A104,RiepilogoGen!$U$2:$U$1191)</f>
        <v>0</v>
      </c>
      <c r="G104" s="53">
        <f>-1*SUMIF(RiepilogoGen!$D$2:$D$1191,A104,RiepilogoGen!$X$2:$X$1191)</f>
        <v>0</v>
      </c>
      <c r="H104" s="53">
        <f>-1*SUMIF(RiepilogoGen!$D$2:$D$1191,A104,RiepilogoGen!$AA$2:$AA$1191)</f>
        <v>0</v>
      </c>
      <c r="I104" s="53">
        <f>-1*SUMIF(RiepilogoGen!$D$2:$D$1191,A104,RiepilogoGen!$AD$2:$AD$1191)</f>
        <v>0</v>
      </c>
    </row>
    <row r="105" spans="1:9">
      <c r="C105" s="163" t="s">
        <v>358</v>
      </c>
      <c r="D105" s="13">
        <f t="shared" ref="D105:I105" si="27">+D106+D107</f>
        <v>80930.850000000006</v>
      </c>
      <c r="E105" s="13">
        <f t="shared" si="27"/>
        <v>274963.55</v>
      </c>
      <c r="F105" s="13">
        <f t="shared" si="27"/>
        <v>3769.8099999999977</v>
      </c>
      <c r="G105" s="13">
        <f t="shared" si="27"/>
        <v>8988.6199999999953</v>
      </c>
      <c r="H105" s="13">
        <f t="shared" si="27"/>
        <v>22777.00999999998</v>
      </c>
      <c r="I105" s="13">
        <f t="shared" si="27"/>
        <v>161582.51</v>
      </c>
    </row>
    <row r="106" spans="1:9">
      <c r="A106" s="2">
        <f>RiepilogoGen!D363</f>
        <v>30050501</v>
      </c>
      <c r="B106" s="2" t="str">
        <f>RiepilogoGen!E363</f>
        <v>CONTRIBUTI DALLO STATO E DA ALTRI ENTI PUBBLICI</v>
      </c>
      <c r="C106" s="164" t="str">
        <f>A106&amp;" "&amp;B106</f>
        <v>30050501 CONTRIBUTI DALLO STATO E DA ALTRI ENTI PUBBLICI</v>
      </c>
      <c r="D106" s="53">
        <f>-1*SUMIF(RiepilogoGen!$D$2:$D$1191,A106,RiepilogoGen!$O$2:$O$1191)</f>
        <v>80930.850000000006</v>
      </c>
      <c r="E106" s="53">
        <f>-1*SUMIF(RiepilogoGen!$D$2:$D$1191,A106,RiepilogoGen!$R$2:$R$1191)</f>
        <v>40000</v>
      </c>
      <c r="F106" s="53">
        <f>-1*SUMIF(RiepilogoGen!$D$2:$D$1191,A106,RiepilogoGen!$U$2:$U$1191)</f>
        <v>3769.8099999999977</v>
      </c>
      <c r="G106" s="53">
        <f>-1*SUMIF(RiepilogoGen!$D$2:$D$1191,A106,RiepilogoGen!$X$2:$X$1191)</f>
        <v>8988.6199999999953</v>
      </c>
      <c r="H106" s="53">
        <f>-1*SUMIF(RiepilogoGen!$D$2:$D$1191,A106,RiepilogoGen!$AA$2:$AA$1191)</f>
        <v>22777.00999999998</v>
      </c>
      <c r="I106" s="53">
        <f>-1*SUMIF(RiepilogoGen!$D$2:$D$1191,A106,RiepilogoGen!$AD$2:$AD$1191)</f>
        <v>161582.51</v>
      </c>
    </row>
    <row r="107" spans="1:9">
      <c r="A107" s="2">
        <f>RiepilogoGen!D364</f>
        <v>30050502</v>
      </c>
      <c r="B107" s="2" t="str">
        <f>RiepilogoGen!E364</f>
        <v>CONTRIBUTI PER ATTIVITA' AGRICOLA</v>
      </c>
      <c r="C107" s="164" t="str">
        <f>A107&amp;" "&amp;B107</f>
        <v>30050502 CONTRIBUTI PER ATTIVITA' AGRICOLA</v>
      </c>
      <c r="D107" s="53">
        <f>-1*SUMIF(RiepilogoGen!$D$2:$D$1191,A107,RiepilogoGen!$O$2:$O$1191)</f>
        <v>0</v>
      </c>
      <c r="E107" s="53">
        <f>-1*SUMIF(RiepilogoGen!$D$2:$D$1191,A107,RiepilogoGen!$R$2:$R$1191)</f>
        <v>234963.55</v>
      </c>
      <c r="F107" s="53">
        <f>-1*SUMIF(RiepilogoGen!$D$2:$D$1191,A107,RiepilogoGen!$U$2:$U$1191)</f>
        <v>0</v>
      </c>
      <c r="G107" s="53">
        <f>-1*SUMIF(RiepilogoGen!$D$2:$D$1191,A107,RiepilogoGen!$X$2:$X$1191)</f>
        <v>0</v>
      </c>
      <c r="H107" s="53">
        <f>-1*SUMIF(RiepilogoGen!$D$2:$D$1191,A107,RiepilogoGen!$AA$2:$AA$1191)</f>
        <v>0</v>
      </c>
      <c r="I107" s="53">
        <f>-1*SUMIF(RiepilogoGen!$D$2:$D$1191,A107,RiepilogoGen!$AD$2:$AD$1191)</f>
        <v>0</v>
      </c>
    </row>
    <row r="108" spans="1:9">
      <c r="C108" s="163" t="s">
        <v>359</v>
      </c>
      <c r="D108" s="13">
        <f t="shared" ref="D108:I108" si="28">+D109+D110</f>
        <v>0</v>
      </c>
      <c r="E108" s="13">
        <f t="shared" si="28"/>
        <v>0</v>
      </c>
      <c r="F108" s="13">
        <f t="shared" si="28"/>
        <v>5000</v>
      </c>
      <c r="G108" s="13">
        <f t="shared" si="28"/>
        <v>3000</v>
      </c>
      <c r="H108" s="13">
        <f t="shared" si="28"/>
        <v>15235.76</v>
      </c>
      <c r="I108" s="13">
        <f t="shared" si="28"/>
        <v>9110</v>
      </c>
    </row>
    <row r="109" spans="1:9">
      <c r="A109" s="2">
        <f>RiepilogoGen!D365</f>
        <v>30050601</v>
      </c>
      <c r="B109" s="2" t="str">
        <f>RiepilogoGen!E365</f>
        <v>ALTRI CONTRIBUTI DA FOTOVOLTAICO</v>
      </c>
      <c r="C109" s="164" t="str">
        <f>A109&amp;" "&amp;B109</f>
        <v>30050601 ALTRI CONTRIBUTI DA FOTOVOLTAICO</v>
      </c>
      <c r="D109" s="53">
        <f>-1*SUMIF(RiepilogoGen!$D$2:$D$1191,A109,RiepilogoGen!$O$2:$O$1191)</f>
        <v>0</v>
      </c>
      <c r="E109" s="53">
        <f>-1*SUMIF(RiepilogoGen!$D$2:$D$1191,A109,RiepilogoGen!$R$2:$R$1191)</f>
        <v>0</v>
      </c>
      <c r="F109" s="53">
        <f>-1*SUMIF(RiepilogoGen!$D$2:$D$1191,A109,RiepilogoGen!$U$2:$U$1191)</f>
        <v>0</v>
      </c>
      <c r="G109" s="53">
        <f>-1*SUMIF(RiepilogoGen!$D$2:$D$1191,A109,RiepilogoGen!$X$2:$X$1191)</f>
        <v>0</v>
      </c>
      <c r="H109" s="53">
        <f>-1*SUMIF(RiepilogoGen!$D$2:$D$1191,A109,RiepilogoGen!$AA$2:$AA$1191)</f>
        <v>0</v>
      </c>
      <c r="I109" s="53">
        <f>-1*SUMIF(RiepilogoGen!$D$2:$D$1191,A109,RiepilogoGen!$AD$2:$AD$1191)</f>
        <v>0</v>
      </c>
    </row>
    <row r="110" spans="1:9">
      <c r="A110" s="2">
        <f>RiepilogoGen!D366</f>
        <v>30050688</v>
      </c>
      <c r="B110" s="2" t="str">
        <f>RiepilogoGen!E366</f>
        <v>ALTRI CONTRIBUTI DA PRIVATI</v>
      </c>
      <c r="C110" s="164" t="str">
        <f>A110&amp;" "&amp;B110</f>
        <v>30050688 ALTRI CONTRIBUTI DA PRIVATI</v>
      </c>
      <c r="D110" s="53">
        <f>-1*SUMIF(RiepilogoGen!$D$2:$D$1191,A110,RiepilogoGen!$O$2:$O$1191)</f>
        <v>0</v>
      </c>
      <c r="E110" s="53">
        <f>-1*SUMIF(RiepilogoGen!$D$2:$D$1191,A110,RiepilogoGen!$R$2:$R$1191)</f>
        <v>0</v>
      </c>
      <c r="F110" s="53">
        <f>-1*SUMIF(RiepilogoGen!$D$2:$D$1191,A110,RiepilogoGen!$U$2:$U$1191)</f>
        <v>5000</v>
      </c>
      <c r="G110" s="53">
        <f>-1*SUMIF(RiepilogoGen!$D$2:$D$1191,A110,RiepilogoGen!$X$2:$X$1191)</f>
        <v>3000</v>
      </c>
      <c r="H110" s="53">
        <f>-1*SUMIF(RiepilogoGen!$D$2:$D$1191,A110,RiepilogoGen!$AA$2:$AA$1191)</f>
        <v>15235.76</v>
      </c>
      <c r="I110" s="53">
        <f>-1*SUMIF(RiepilogoGen!$D$2:$D$1191,A110,RiepilogoGen!$AD$2:$AD$1191)</f>
        <v>9110</v>
      </c>
    </row>
    <row r="111" spans="1:9" ht="15.75">
      <c r="C111" s="166" t="s">
        <v>303</v>
      </c>
      <c r="D111" s="24">
        <f t="shared" ref="D111:I111" si="29">+D96+D54+D51+D46+D11</f>
        <v>15574880.6</v>
      </c>
      <c r="E111" s="24">
        <f t="shared" si="29"/>
        <v>48836631.07</v>
      </c>
      <c r="F111" s="24">
        <f t="shared" si="29"/>
        <v>58650554.570000008</v>
      </c>
      <c r="G111" s="24">
        <f t="shared" si="29"/>
        <v>63133482.159999996</v>
      </c>
      <c r="H111" s="24">
        <f t="shared" si="29"/>
        <v>68569863.590000004</v>
      </c>
      <c r="I111" s="24">
        <f t="shared" si="29"/>
        <v>75263134.339999989</v>
      </c>
    </row>
    <row r="112" spans="1:9">
      <c r="C112" s="167"/>
      <c r="D112" s="16"/>
      <c r="E112" s="16"/>
      <c r="F112" s="16"/>
      <c r="G112" s="16"/>
      <c r="H112" s="16"/>
      <c r="I112" s="16"/>
    </row>
    <row r="113" spans="1:9">
      <c r="C113" s="168"/>
      <c r="D113" s="17"/>
      <c r="E113" s="17"/>
      <c r="F113" s="17"/>
      <c r="G113" s="17"/>
      <c r="H113" s="17"/>
      <c r="I113" s="17"/>
    </row>
    <row r="114" spans="1:9">
      <c r="C114" s="167"/>
      <c r="D114" s="16"/>
      <c r="E114" s="16"/>
      <c r="F114" s="16"/>
      <c r="G114" s="16"/>
      <c r="H114" s="16"/>
      <c r="I114" s="16"/>
    </row>
    <row r="115" spans="1:9">
      <c r="C115" s="161"/>
      <c r="D115" s="13"/>
      <c r="E115" s="13"/>
      <c r="F115" s="13"/>
      <c r="G115" s="13"/>
      <c r="H115" s="13"/>
      <c r="I115" s="13"/>
    </row>
    <row r="116" spans="1:9">
      <c r="C116" s="161" t="s">
        <v>360</v>
      </c>
      <c r="D116" s="13"/>
      <c r="E116" s="13"/>
      <c r="F116" s="13"/>
      <c r="G116" s="13"/>
      <c r="H116" s="13"/>
      <c r="I116" s="13"/>
    </row>
    <row r="117" spans="1:9">
      <c r="C117" s="162" t="s">
        <v>361</v>
      </c>
      <c r="D117" s="14">
        <f t="shared" ref="D117:I117" si="30">+D118+D124</f>
        <v>156434.70000000001</v>
      </c>
      <c r="E117" s="14">
        <f t="shared" si="30"/>
        <v>1027248.5899999999</v>
      </c>
      <c r="F117" s="14">
        <f t="shared" si="30"/>
        <v>1016786.05</v>
      </c>
      <c r="G117" s="14">
        <f t="shared" si="30"/>
        <v>607172.68000000005</v>
      </c>
      <c r="H117" s="14">
        <f t="shared" si="30"/>
        <v>625810.3899999999</v>
      </c>
      <c r="I117" s="14">
        <f t="shared" si="30"/>
        <v>598671.94999999995</v>
      </c>
    </row>
    <row r="118" spans="1:9">
      <c r="C118" s="163" t="s">
        <v>431</v>
      </c>
      <c r="D118" s="13">
        <f t="shared" ref="D118:I118" si="31">SUM(D119:D123)</f>
        <v>85193.91</v>
      </c>
      <c r="E118" s="13">
        <f t="shared" si="31"/>
        <v>419607.11</v>
      </c>
      <c r="F118" s="13">
        <f t="shared" si="31"/>
        <v>334501.95</v>
      </c>
      <c r="G118" s="13">
        <f t="shared" si="31"/>
        <v>333018.05000000005</v>
      </c>
      <c r="H118" s="13">
        <f t="shared" si="31"/>
        <v>330368.18</v>
      </c>
      <c r="I118" s="13">
        <f t="shared" si="31"/>
        <v>328716.39999999997</v>
      </c>
    </row>
    <row r="119" spans="1:9">
      <c r="A119" s="2">
        <f>RiepilogoGen!D367</f>
        <v>40060101</v>
      </c>
      <c r="B119" s="2" t="str">
        <f>RiepilogoGen!E367</f>
        <v>FARMACI</v>
      </c>
      <c r="C119" s="164" t="str">
        <f>A119&amp;" "&amp;B119</f>
        <v>40060101 FARMACI</v>
      </c>
      <c r="D119" s="53">
        <f>SUMIF(RiepilogoGen!$D$2:$D$1191,A119,RiepilogoGen!$O$2:$O$1191)</f>
        <v>2551.1799999999998</v>
      </c>
      <c r="E119" s="53">
        <f>SUMIF(RiepilogoGen!$D$2:$D$1191,A119,RiepilogoGen!$R$2:$R$1191)</f>
        <v>51363.49</v>
      </c>
      <c r="F119" s="53">
        <f>SUMIF(RiepilogoGen!$D$2:$D$1191,A119,RiepilogoGen!$U$2:$U$1191)</f>
        <v>36597.99</v>
      </c>
      <c r="G119" s="53">
        <f>SUMIF(RiepilogoGen!$D$2:$D$1191,A119,RiepilogoGen!$X$2:$X$1191)</f>
        <v>32931.339999999997</v>
      </c>
      <c r="H119" s="53">
        <f>SUMIF(RiepilogoGen!$D$2:$D$1191,A119,RiepilogoGen!$AA$2:$AA$1191)</f>
        <v>44936.43</v>
      </c>
      <c r="I119" s="53">
        <f>SUMIF(RiepilogoGen!$D$2:$D$1191,A119,RiepilogoGen!$AD$2:$AD$1191)</f>
        <v>40162</v>
      </c>
    </row>
    <row r="120" spans="1:9">
      <c r="A120" s="2">
        <f>RiepilogoGen!D368</f>
        <v>40060102</v>
      </c>
      <c r="B120" s="2" t="str">
        <f>RiepilogoGen!E368</f>
        <v>PRESIDI PER INCONTINENZA</v>
      </c>
      <c r="C120" s="164" t="str">
        <f>A120&amp;" "&amp;B120</f>
        <v>40060102 PRESIDI PER INCONTINENZA</v>
      </c>
      <c r="D120" s="53">
        <f>SUMIF(RiepilogoGen!$D$2:$D$1191,A120,RiepilogoGen!$O$2:$O$1191)</f>
        <v>53957.98</v>
      </c>
      <c r="E120" s="53">
        <f>SUMIF(RiepilogoGen!$D$2:$D$1191,A120,RiepilogoGen!$R$2:$R$1191)</f>
        <v>240830.12</v>
      </c>
      <c r="F120" s="53">
        <f>SUMIF(RiepilogoGen!$D$2:$D$1191,A120,RiepilogoGen!$U$2:$U$1191)</f>
        <v>195213.53999999998</v>
      </c>
      <c r="G120" s="53">
        <f>SUMIF(RiepilogoGen!$D$2:$D$1191,A120,RiepilogoGen!$X$2:$X$1191)</f>
        <v>214836.14</v>
      </c>
      <c r="H120" s="53">
        <f>SUMIF(RiepilogoGen!$D$2:$D$1191,A120,RiepilogoGen!$AA$2:$AA$1191)</f>
        <v>180530.71999999997</v>
      </c>
      <c r="I120" s="53">
        <f>SUMIF(RiepilogoGen!$D$2:$D$1191,A120,RiepilogoGen!$AD$2:$AD$1191)</f>
        <v>211152.54</v>
      </c>
    </row>
    <row r="121" spans="1:9">
      <c r="A121" s="2">
        <f>RiepilogoGen!D369</f>
        <v>40060103</v>
      </c>
      <c r="B121" s="2" t="str">
        <f>RiepilogoGen!E369</f>
        <v>ALTRI PRESIDI SANITARI (OSSIGENO, MATERIALE PER MEDICAZIONE)</v>
      </c>
      <c r="C121" s="164" t="str">
        <f>A121&amp;" "&amp;B121</f>
        <v>40060103 ALTRI PRESIDI SANITARI (OSSIGENO, MATERIALE PER MEDICAZIONE)</v>
      </c>
      <c r="D121" s="53">
        <f>SUMIF(RiepilogoGen!$D$2:$D$1191,A121,RiepilogoGen!$O$2:$O$1191)</f>
        <v>4786.46</v>
      </c>
      <c r="E121" s="53">
        <f>SUMIF(RiepilogoGen!$D$2:$D$1191,A121,RiepilogoGen!$R$2:$R$1191)</f>
        <v>117670.29</v>
      </c>
      <c r="F121" s="53">
        <f>SUMIF(RiepilogoGen!$D$2:$D$1191,A121,RiepilogoGen!$U$2:$U$1191)</f>
        <v>92694.1</v>
      </c>
      <c r="G121" s="53">
        <f>SUMIF(RiepilogoGen!$D$2:$D$1191,A121,RiepilogoGen!$X$2:$X$1191)</f>
        <v>72220.820000000007</v>
      </c>
      <c r="H121" s="53">
        <f>SUMIF(RiepilogoGen!$D$2:$D$1191,A121,RiepilogoGen!$AA$2:$AA$1191)</f>
        <v>89194.32</v>
      </c>
      <c r="I121" s="53">
        <f>SUMIF(RiepilogoGen!$D$2:$D$1191,A121,RiepilogoGen!$AD$2:$AD$1191)</f>
        <v>73290.559999999998</v>
      </c>
    </row>
    <row r="122" spans="1:9">
      <c r="A122" s="2">
        <f>RiepilogoGen!D370</f>
        <v>40060104</v>
      </c>
      <c r="B122" s="2" t="str">
        <f>RiepilogoGen!E370</f>
        <v>ALTRI PRESIDI SANITARI DPI (GUANTI, CUFFIE, …)</v>
      </c>
      <c r="C122" s="164" t="str">
        <f>A122&amp;" "&amp;B122</f>
        <v>40060104 ALTRI PRESIDI SANITARI DPI (GUANTI, CUFFIE, …)</v>
      </c>
      <c r="D122" s="53">
        <f>SUMIF(RiepilogoGen!$D$2:$D$1191,A122,RiepilogoGen!$O$2:$O$1191)</f>
        <v>23038.48</v>
      </c>
      <c r="E122" s="53">
        <f>SUMIF(RiepilogoGen!$D$2:$D$1191,A122,RiepilogoGen!$R$2:$R$1191)</f>
        <v>0</v>
      </c>
      <c r="F122" s="53">
        <f>SUMIF(RiepilogoGen!$D$2:$D$1191,A122,RiepilogoGen!$U$2:$U$1191)</f>
        <v>0</v>
      </c>
      <c r="G122" s="53">
        <f>SUMIF(RiepilogoGen!$D$2:$D$1191,A122,RiepilogoGen!$X$2:$X$1191)</f>
        <v>0</v>
      </c>
      <c r="H122" s="53">
        <f>SUMIF(RiepilogoGen!$D$2:$D$1191,A122,RiepilogoGen!$AA$2:$AA$1191)</f>
        <v>0</v>
      </c>
      <c r="I122" s="53">
        <f>SUMIF(RiepilogoGen!$D$2:$D$1191,A122,RiepilogoGen!$AD$2:$AD$1191)</f>
        <v>0</v>
      </c>
    </row>
    <row r="123" spans="1:9">
      <c r="A123" s="2">
        <f>RiepilogoGen!D371</f>
        <v>40060188</v>
      </c>
      <c r="B123" s="2" t="str">
        <f>RiepilogoGen!E371</f>
        <v>ALTRI BENI SOCIO SANITARI</v>
      </c>
      <c r="C123" s="164" t="str">
        <f>A123&amp;" "&amp;B123</f>
        <v>40060188 ALTRI BENI SOCIO SANITARI</v>
      </c>
      <c r="D123" s="53">
        <f>SUMIF(RiepilogoGen!$D$2:$D$1191,A123,RiepilogoGen!$O$2:$O$1191)</f>
        <v>859.81</v>
      </c>
      <c r="E123" s="53">
        <f>SUMIF(RiepilogoGen!$D$2:$D$1191,A123,RiepilogoGen!$R$2:$R$1191)</f>
        <v>9743.2099999999991</v>
      </c>
      <c r="F123" s="53">
        <f>SUMIF(RiepilogoGen!$D$2:$D$1191,A123,RiepilogoGen!$U$2:$U$1191)</f>
        <v>9996.320000000007</v>
      </c>
      <c r="G123" s="53">
        <f>SUMIF(RiepilogoGen!$D$2:$D$1191,A123,RiepilogoGen!$X$2:$X$1191)</f>
        <v>13029.75</v>
      </c>
      <c r="H123" s="53">
        <f>SUMIF(RiepilogoGen!$D$2:$D$1191,A123,RiepilogoGen!$AA$2:$AA$1191)</f>
        <v>15706.710000000001</v>
      </c>
      <c r="I123" s="53">
        <f>SUMIF(RiepilogoGen!$D$2:$D$1191,A123,RiepilogoGen!$AD$2:$AD$1191)</f>
        <v>4111.3</v>
      </c>
    </row>
    <row r="124" spans="1:9">
      <c r="C124" s="163" t="s">
        <v>432</v>
      </c>
      <c r="D124" s="13">
        <f t="shared" ref="D124:I124" si="32">SUM(D125:D143)</f>
        <v>71240.789999999994</v>
      </c>
      <c r="E124" s="13">
        <f t="shared" si="32"/>
        <v>607641.47999999986</v>
      </c>
      <c r="F124" s="13">
        <f t="shared" si="32"/>
        <v>682284.1</v>
      </c>
      <c r="G124" s="13">
        <f t="shared" si="32"/>
        <v>274154.63</v>
      </c>
      <c r="H124" s="13">
        <f t="shared" si="32"/>
        <v>295442.20999999996</v>
      </c>
      <c r="I124" s="13">
        <f t="shared" si="32"/>
        <v>269955.55</v>
      </c>
    </row>
    <row r="125" spans="1:9">
      <c r="A125" s="2">
        <f>RiepilogoGen!D372</f>
        <v>40060201</v>
      </c>
      <c r="B125" s="2" t="str">
        <f>RiepilogoGen!E372</f>
        <v>GENERI ALIMENTARI</v>
      </c>
      <c r="C125" s="164" t="str">
        <f t="shared" ref="C125:C139" si="33">A125&amp;" "&amp;B125</f>
        <v>40060201 GENERI ALIMENTARI</v>
      </c>
      <c r="D125" s="53">
        <f>SUMIF(RiepilogoGen!$D$2:$D$1191,A125,RiepilogoGen!$O$2:$O$1191)</f>
        <v>87.07</v>
      </c>
      <c r="E125" s="53">
        <f>SUMIF(RiepilogoGen!$D$2:$D$1191,A125,RiepilogoGen!$R$2:$R$1191)</f>
        <v>1892.2</v>
      </c>
      <c r="F125" s="53">
        <f>SUMIF(RiepilogoGen!$D$2:$D$1191,A125,RiepilogoGen!$U$2:$U$1191)</f>
        <v>364.13</v>
      </c>
      <c r="G125" s="53">
        <f>SUMIF(RiepilogoGen!$D$2:$D$1191,A125,RiepilogoGen!$X$2:$X$1191)</f>
        <v>18.5</v>
      </c>
      <c r="H125" s="53">
        <f>SUMIF(RiepilogoGen!$D$2:$D$1191,A125,RiepilogoGen!$AA$2:$AA$1191)</f>
        <v>220.05</v>
      </c>
      <c r="I125" s="53">
        <f>SUMIF(RiepilogoGen!$D$2:$D$1191,A125,RiepilogoGen!$AD$2:$AD$1191)</f>
        <v>403.33</v>
      </c>
    </row>
    <row r="126" spans="1:9">
      <c r="A126" s="2">
        <f>RiepilogoGen!D373</f>
        <v>40060202</v>
      </c>
      <c r="B126" s="2" t="str">
        <f>RiepilogoGen!E373</f>
        <v>MATERIALI PULIZIE E CONVIVENZA</v>
      </c>
      <c r="C126" s="164" t="str">
        <f t="shared" si="33"/>
        <v>40060202 MATERIALI PULIZIE E CONVIVENZA</v>
      </c>
      <c r="D126" s="53">
        <f>SUMIF(RiepilogoGen!$D$2:$D$1191,A126,RiepilogoGen!$O$2:$O$1191)</f>
        <v>85.4</v>
      </c>
      <c r="E126" s="53">
        <f>SUMIF(RiepilogoGen!$D$2:$D$1191,A126,RiepilogoGen!$R$2:$R$1191)</f>
        <v>18822.88</v>
      </c>
      <c r="F126" s="53">
        <f>SUMIF(RiepilogoGen!$D$2:$D$1191,A126,RiepilogoGen!$U$2:$U$1191)</f>
        <v>15883.92</v>
      </c>
      <c r="G126" s="53">
        <f>SUMIF(RiepilogoGen!$D$2:$D$1191,A126,RiepilogoGen!$X$2:$X$1191)</f>
        <v>22268.560000000001</v>
      </c>
      <c r="H126" s="53">
        <f>SUMIF(RiepilogoGen!$D$2:$D$1191,A126,RiepilogoGen!$AA$2:$AA$1191)</f>
        <v>19877.71</v>
      </c>
      <c r="I126" s="53">
        <f>SUMIF(RiepilogoGen!$D$2:$D$1191,A126,RiepilogoGen!$AD$2:$AD$1191)</f>
        <v>10805.57</v>
      </c>
    </row>
    <row r="127" spans="1:9">
      <c r="A127" s="2">
        <f>RiepilogoGen!D374</f>
        <v>40060203</v>
      </c>
      <c r="B127" s="2" t="str">
        <f>RiepilogoGen!E374</f>
        <v>PRODOTTI PER L'IGIENE PERSONALE</v>
      </c>
      <c r="C127" s="164" t="str">
        <f>A127&amp;" "&amp;B127</f>
        <v>40060203 PRODOTTI PER L'IGIENE PERSONALE</v>
      </c>
      <c r="D127" s="53">
        <f>SUMIF(RiepilogoGen!$D$2:$D$1191,A127,RiepilogoGen!$O$2:$O$1191)</f>
        <v>6799.7099999999991</v>
      </c>
      <c r="E127" s="53">
        <f>SUMIF(RiepilogoGen!$D$2:$D$1191,A127,RiepilogoGen!$R$2:$R$1191)</f>
        <v>26130.94</v>
      </c>
      <c r="F127" s="53">
        <f>SUMIF(RiepilogoGen!$D$2:$D$1191,A127,RiepilogoGen!$U$2:$U$1191)</f>
        <v>38617</v>
      </c>
      <c r="G127" s="53">
        <f>SUMIF(RiepilogoGen!$D$2:$D$1191,A127,RiepilogoGen!$X$2:$X$1191)</f>
        <v>15543.949999999999</v>
      </c>
      <c r="H127" s="53">
        <f>SUMIF(RiepilogoGen!$D$2:$D$1191,A127,RiepilogoGen!$AA$2:$AA$1191)</f>
        <v>15602.819999999998</v>
      </c>
      <c r="I127" s="53">
        <f>SUMIF(RiepilogoGen!$D$2:$D$1191,A127,RiepilogoGen!$AD$2:$AD$1191)</f>
        <v>19399.66</v>
      </c>
    </row>
    <row r="128" spans="1:9">
      <c r="A128" s="2">
        <f>RiepilogoGen!D375</f>
        <v>40060204</v>
      </c>
      <c r="B128" s="2" t="str">
        <f>RiepilogoGen!E375</f>
        <v xml:space="preserve">ARTICOLI PER MANUTENZIONE </v>
      </c>
      <c r="C128" s="164" t="str">
        <f t="shared" si="33"/>
        <v xml:space="preserve">40060204 ARTICOLI PER MANUTENZIONE </v>
      </c>
      <c r="D128" s="53">
        <f>SUMIF(RiepilogoGen!$D$2:$D$1191,A128,RiepilogoGen!$O$2:$O$1191)</f>
        <v>25880</v>
      </c>
      <c r="E128" s="53">
        <f>SUMIF(RiepilogoGen!$D$2:$D$1191,A128,RiepilogoGen!$R$2:$R$1191)</f>
        <v>80427.98000000001</v>
      </c>
      <c r="F128" s="53">
        <f>SUMIF(RiepilogoGen!$D$2:$D$1191,A128,RiepilogoGen!$U$2:$U$1191)</f>
        <v>75558.61</v>
      </c>
      <c r="G128" s="53">
        <f>SUMIF(RiepilogoGen!$D$2:$D$1191,A128,RiepilogoGen!$X$2:$X$1191)</f>
        <v>60637.65</v>
      </c>
      <c r="H128" s="53">
        <f>SUMIF(RiepilogoGen!$D$2:$D$1191,A128,RiepilogoGen!$AA$2:$AA$1191)</f>
        <v>41421.08</v>
      </c>
      <c r="I128" s="53">
        <f>SUMIF(RiepilogoGen!$D$2:$D$1191,A128,RiepilogoGen!$AD$2:$AD$1191)</f>
        <v>49272.909999999996</v>
      </c>
    </row>
    <row r="129" spans="1:9">
      <c r="A129" s="2">
        <f>RiepilogoGen!D376</f>
        <v>40060205</v>
      </c>
      <c r="B129" s="2" t="str">
        <f>RiepilogoGen!E376</f>
        <v>CANCELLERIA, STAMPATI E MATERIALE DI CONSUMO HARDWARE</v>
      </c>
      <c r="C129" s="164" t="str">
        <f t="shared" si="33"/>
        <v>40060205 CANCELLERIA, STAMPATI E MATERIALE DI CONSUMO HARDWARE</v>
      </c>
      <c r="D129" s="53">
        <f>SUMIF(RiepilogoGen!$D$2:$D$1191,A129,RiepilogoGen!$O$2:$O$1191)</f>
        <v>2558.9</v>
      </c>
      <c r="E129" s="53">
        <f>SUMIF(RiepilogoGen!$D$2:$D$1191,A129,RiepilogoGen!$R$2:$R$1191)</f>
        <v>21702.719999999998</v>
      </c>
      <c r="F129" s="53">
        <f>SUMIF(RiepilogoGen!$D$2:$D$1191,A129,RiepilogoGen!$U$2:$U$1191)</f>
        <v>28365.89</v>
      </c>
      <c r="G129" s="53">
        <f>SUMIF(RiepilogoGen!$D$2:$D$1191,A129,RiepilogoGen!$X$2:$X$1191)</f>
        <v>25069.039999999997</v>
      </c>
      <c r="H129" s="53">
        <f>SUMIF(RiepilogoGen!$D$2:$D$1191,A129,RiepilogoGen!$AA$2:$AA$1191)</f>
        <v>19452.310000000001</v>
      </c>
      <c r="I129" s="53">
        <f>SUMIF(RiepilogoGen!$D$2:$D$1191,A129,RiepilogoGen!$AD$2:$AD$1191)</f>
        <v>19545.5</v>
      </c>
    </row>
    <row r="130" spans="1:9">
      <c r="A130" s="2">
        <f>RiepilogoGen!D377</f>
        <v>40060206</v>
      </c>
      <c r="B130" s="2" t="str">
        <f>RiepilogoGen!E377</f>
        <v>ABBONAMENTI, RIVISTE E LIBRI</v>
      </c>
      <c r="C130" s="164" t="str">
        <f t="shared" si="33"/>
        <v>40060206 ABBONAMENTI, RIVISTE E LIBRI</v>
      </c>
      <c r="D130" s="53">
        <f>SUMIF(RiepilogoGen!$D$2:$D$1191,A130,RiepilogoGen!$O$2:$O$1191)</f>
        <v>0</v>
      </c>
      <c r="E130" s="53">
        <f>SUMIF(RiepilogoGen!$D$2:$D$1191,A130,RiepilogoGen!$R$2:$R$1191)</f>
        <v>0</v>
      </c>
      <c r="F130" s="53">
        <f>SUMIF(RiepilogoGen!$D$2:$D$1191,A130,RiepilogoGen!$U$2:$U$1191)</f>
        <v>0</v>
      </c>
      <c r="G130" s="53">
        <f>SUMIF(RiepilogoGen!$D$2:$D$1191,A130,RiepilogoGen!$X$2:$X$1191)</f>
        <v>0</v>
      </c>
      <c r="H130" s="53">
        <f>SUMIF(RiepilogoGen!$D$2:$D$1191,A130,RiepilogoGen!$AA$2:$AA$1191)</f>
        <v>0</v>
      </c>
      <c r="I130" s="53">
        <f>SUMIF(RiepilogoGen!$D$2:$D$1191,A130,RiepilogoGen!$AD$2:$AD$1191)</f>
        <v>0</v>
      </c>
    </row>
    <row r="131" spans="1:9">
      <c r="A131" s="2">
        <f>RiepilogoGen!D378</f>
        <v>40060207</v>
      </c>
      <c r="B131" s="2" t="str">
        <f>RiepilogoGen!E378</f>
        <v>PIANTE FIORI ED ORNAMENTI</v>
      </c>
      <c r="C131" s="164" t="str">
        <f t="shared" si="33"/>
        <v>40060207 PIANTE FIORI ED ORNAMENTI</v>
      </c>
      <c r="D131" s="53">
        <f>SUMIF(RiepilogoGen!$D$2:$D$1191,A131,RiepilogoGen!$O$2:$O$1191)</f>
        <v>0</v>
      </c>
      <c r="E131" s="53">
        <f>SUMIF(RiepilogoGen!$D$2:$D$1191,A131,RiepilogoGen!$R$2:$R$1191)</f>
        <v>586.65</v>
      </c>
      <c r="F131" s="53">
        <f>SUMIF(RiepilogoGen!$D$2:$D$1191,A131,RiepilogoGen!$U$2:$U$1191)</f>
        <v>305.54000000000002</v>
      </c>
      <c r="G131" s="53">
        <f>SUMIF(RiepilogoGen!$D$2:$D$1191,A131,RiepilogoGen!$X$2:$X$1191)</f>
        <v>85.29</v>
      </c>
      <c r="H131" s="53">
        <f>SUMIF(RiepilogoGen!$D$2:$D$1191,A131,RiepilogoGen!$AA$2:$AA$1191)</f>
        <v>19</v>
      </c>
      <c r="I131" s="53">
        <f>SUMIF(RiepilogoGen!$D$2:$D$1191,A131,RiepilogoGen!$AD$2:$AD$1191)</f>
        <v>1047.1199999999999</v>
      </c>
    </row>
    <row r="132" spans="1:9">
      <c r="A132" s="2">
        <f>RiepilogoGen!D379</f>
        <v>40060208</v>
      </c>
      <c r="B132" s="2" t="str">
        <f>RiepilogoGen!E379</f>
        <v>DONI, ARTICOLI PER OSPITI E MATERIALE PER ANIMAZIONE</v>
      </c>
      <c r="C132" s="164" t="str">
        <f t="shared" si="33"/>
        <v>40060208 DONI, ARTICOLI PER OSPITI E MATERIALE PER ANIMAZIONE</v>
      </c>
      <c r="D132" s="53">
        <f>SUMIF(RiepilogoGen!$D$2:$D$1191,A132,RiepilogoGen!$O$2:$O$1191)</f>
        <v>2114.98</v>
      </c>
      <c r="E132" s="53">
        <f>SUMIF(RiepilogoGen!$D$2:$D$1191,A132,RiepilogoGen!$R$2:$R$1191)</f>
        <v>14758.06</v>
      </c>
      <c r="F132" s="53">
        <f>SUMIF(RiepilogoGen!$D$2:$D$1191,A132,RiepilogoGen!$U$2:$U$1191)</f>
        <v>11545.1</v>
      </c>
      <c r="G132" s="53">
        <f>SUMIF(RiepilogoGen!$D$2:$D$1191,A132,RiepilogoGen!$X$2:$X$1191)</f>
        <v>8313.49</v>
      </c>
      <c r="H132" s="53">
        <f>SUMIF(RiepilogoGen!$D$2:$D$1191,A132,RiepilogoGen!$AA$2:$AA$1191)</f>
        <v>8779.91</v>
      </c>
      <c r="I132" s="53">
        <f>SUMIF(RiepilogoGen!$D$2:$D$1191,A132,RiepilogoGen!$AD$2:$AD$1191)</f>
        <v>7853.45</v>
      </c>
    </row>
    <row r="133" spans="1:9">
      <c r="A133" s="2">
        <f>RiepilogoGen!D380</f>
        <v>40060209</v>
      </c>
      <c r="B133" s="2" t="str">
        <f>RiepilogoGen!E380</f>
        <v>VESTIARIO PERSONALE DIPENDENTE (DPI)</v>
      </c>
      <c r="C133" s="164" t="str">
        <f t="shared" si="33"/>
        <v>40060209 VESTIARIO PERSONALE DIPENDENTE (DPI)</v>
      </c>
      <c r="D133" s="53">
        <f>SUMIF(RiepilogoGen!$D$2:$D$1191,A133,RiepilogoGen!$O$2:$O$1191)</f>
        <v>914.71</v>
      </c>
      <c r="E133" s="53">
        <f>SUMIF(RiepilogoGen!$D$2:$D$1191,A133,RiepilogoGen!$R$2:$R$1191)</f>
        <v>11994.36</v>
      </c>
      <c r="F133" s="53">
        <f>SUMIF(RiepilogoGen!$D$2:$D$1191,A133,RiepilogoGen!$U$2:$U$1191)</f>
        <v>15030.83</v>
      </c>
      <c r="G133" s="53">
        <f>SUMIF(RiepilogoGen!$D$2:$D$1191,A133,RiepilogoGen!$X$2:$X$1191)</f>
        <v>4172.87</v>
      </c>
      <c r="H133" s="53">
        <f>SUMIF(RiepilogoGen!$D$2:$D$1191,A133,RiepilogoGen!$AA$2:$AA$1191)</f>
        <v>8418.93</v>
      </c>
      <c r="I133" s="53">
        <f>SUMIF(RiepilogoGen!$D$2:$D$1191,A133,RiepilogoGen!$AD$2:$AD$1191)</f>
        <v>7700.49</v>
      </c>
    </row>
    <row r="134" spans="1:9">
      <c r="A134" s="2">
        <f>RiepilogoGen!D381</f>
        <v>40060210</v>
      </c>
      <c r="B134" s="2" t="str">
        <f>RiepilogoGen!E381</f>
        <v>VESTIARIO OSPITI</v>
      </c>
      <c r="C134" s="164" t="str">
        <f t="shared" si="33"/>
        <v>40060210 VESTIARIO OSPITI</v>
      </c>
      <c r="D134" s="53">
        <f>SUMIF(RiepilogoGen!$D$2:$D$1191,A134,RiepilogoGen!$O$2:$O$1191)</f>
        <v>1469.38</v>
      </c>
      <c r="E134" s="53">
        <f>SUMIF(RiepilogoGen!$D$2:$D$1191,A134,RiepilogoGen!$R$2:$R$1191)</f>
        <v>20944.740000000002</v>
      </c>
      <c r="F134" s="53">
        <f>SUMIF(RiepilogoGen!$D$2:$D$1191,A134,RiepilogoGen!$U$2:$U$1191)</f>
        <v>18616.330000000002</v>
      </c>
      <c r="G134" s="53">
        <f>SUMIF(RiepilogoGen!$D$2:$D$1191,A134,RiepilogoGen!$X$2:$X$1191)</f>
        <v>8352.1200000000008</v>
      </c>
      <c r="H134" s="53">
        <f>SUMIF(RiepilogoGen!$D$2:$D$1191,A134,RiepilogoGen!$AA$2:$AA$1191)</f>
        <v>11743.72</v>
      </c>
      <c r="I134" s="53">
        <f>SUMIF(RiepilogoGen!$D$2:$D$1191,A134,RiepilogoGen!$AD$2:$AD$1191)</f>
        <v>5485.99</v>
      </c>
    </row>
    <row r="135" spans="1:9">
      <c r="A135" s="2">
        <f>RiepilogoGen!D382</f>
        <v>40060211</v>
      </c>
      <c r="B135" s="2" t="str">
        <f>RiepilogoGen!E382</f>
        <v>CARBURANTI E LUBRIFICANTI (ESERCIZIO AUTOMEZZI)</v>
      </c>
      <c r="C135" s="164" t="str">
        <f t="shared" si="33"/>
        <v>40060211 CARBURANTI E LUBRIFICANTI (ESERCIZIO AUTOMEZZI)</v>
      </c>
      <c r="D135" s="53">
        <f>SUMIF(RiepilogoGen!$D$2:$D$1191,A135,RiepilogoGen!$O$2:$O$1191)</f>
        <v>8342.08</v>
      </c>
      <c r="E135" s="53">
        <f>SUMIF(RiepilogoGen!$D$2:$D$1191,A135,RiepilogoGen!$R$2:$R$1191)</f>
        <v>27193.03</v>
      </c>
      <c r="F135" s="53">
        <f>SUMIF(RiepilogoGen!$D$2:$D$1191,A135,RiepilogoGen!$U$2:$U$1191)</f>
        <v>25036.799999999999</v>
      </c>
      <c r="G135" s="53">
        <f>SUMIF(RiepilogoGen!$D$2:$D$1191,A135,RiepilogoGen!$X$2:$X$1191)</f>
        <v>22243.19</v>
      </c>
      <c r="H135" s="53">
        <f>SUMIF(RiepilogoGen!$D$2:$D$1191,A135,RiepilogoGen!$AA$2:$AA$1191)</f>
        <v>27138.480000000003</v>
      </c>
      <c r="I135" s="53">
        <f>SUMIF(RiepilogoGen!$D$2:$D$1191,A135,RiepilogoGen!$AD$2:$AD$1191)</f>
        <v>28707.870000000003</v>
      </c>
    </row>
    <row r="136" spans="1:9">
      <c r="A136" s="2">
        <f>RiepilogoGen!D383</f>
        <v>40060212</v>
      </c>
      <c r="B136" s="2" t="str">
        <f>RiepilogoGen!E383</f>
        <v xml:space="preserve">MATERIALE A PERDERE PER REPARTI </v>
      </c>
      <c r="C136" s="164" t="str">
        <f t="shared" si="33"/>
        <v xml:space="preserve">40060212 MATERIALE A PERDERE PER REPARTI </v>
      </c>
      <c r="D136" s="53">
        <f>SUMIF(RiepilogoGen!$D$2:$D$1191,A136,RiepilogoGen!$O$2:$O$1191)</f>
        <v>18698.719999999998</v>
      </c>
      <c r="E136" s="53">
        <f>SUMIF(RiepilogoGen!$D$2:$D$1191,A136,RiepilogoGen!$R$2:$R$1191)</f>
        <v>93513.58</v>
      </c>
      <c r="F136" s="53">
        <f>SUMIF(RiepilogoGen!$D$2:$D$1191,A136,RiepilogoGen!$U$2:$U$1191)</f>
        <v>74818.489999999991</v>
      </c>
      <c r="G136" s="53">
        <f>SUMIF(RiepilogoGen!$D$2:$D$1191,A136,RiepilogoGen!$X$2:$X$1191)</f>
        <v>68868.819999999992</v>
      </c>
      <c r="H136" s="53">
        <f>SUMIF(RiepilogoGen!$D$2:$D$1191,A136,RiepilogoGen!$AA$2:$AA$1191)</f>
        <v>90484.479999999996</v>
      </c>
      <c r="I136" s="53">
        <f>SUMIF(RiepilogoGen!$D$2:$D$1191,A136,RiepilogoGen!$AD$2:$AD$1191)</f>
        <v>82983.11</v>
      </c>
    </row>
    <row r="137" spans="1:9">
      <c r="A137" s="2">
        <f>RiepilogoGen!D384</f>
        <v>40060213</v>
      </c>
      <c r="B137" s="2" t="str">
        <f>RiepilogoGen!E384</f>
        <v>MATERIALE DI GUARDAROBA (COPERTE, TELERIE E MATERASSI)</v>
      </c>
      <c r="C137" s="164" t="str">
        <f t="shared" si="33"/>
        <v>40060213 MATERIALE DI GUARDAROBA (COPERTE, TELERIE E MATERASSI)</v>
      </c>
      <c r="D137" s="53">
        <f>SUMIF(RiepilogoGen!$D$2:$D$1191,A137,RiepilogoGen!$O$2:$O$1191)</f>
        <v>15.7</v>
      </c>
      <c r="E137" s="53">
        <f>SUMIF(RiepilogoGen!$D$2:$D$1191,A137,RiepilogoGen!$R$2:$R$1191)</f>
        <v>5492.36</v>
      </c>
      <c r="F137" s="53">
        <f>SUMIF(RiepilogoGen!$D$2:$D$1191,A137,RiepilogoGen!$U$2:$U$1191)</f>
        <v>14829.55</v>
      </c>
      <c r="G137" s="53">
        <f>SUMIF(RiepilogoGen!$D$2:$D$1191,A137,RiepilogoGen!$X$2:$X$1191)</f>
        <v>3078.7</v>
      </c>
      <c r="H137" s="53">
        <f>SUMIF(RiepilogoGen!$D$2:$D$1191,A137,RiepilogoGen!$AA$2:$AA$1191)</f>
        <v>5595.87</v>
      </c>
      <c r="I137" s="53">
        <f>SUMIF(RiepilogoGen!$D$2:$D$1191,A137,RiepilogoGen!$AD$2:$AD$1191)</f>
        <v>2031.49</v>
      </c>
    </row>
    <row r="138" spans="1:9">
      <c r="A138" s="2">
        <f>RiepilogoGen!D385</f>
        <v>40060214</v>
      </c>
      <c r="B138" s="2" t="str">
        <f>RiepilogoGen!E385</f>
        <v>BENI PER L'ACCOGLIENZA (COPERTE, MATERASSI, SACCHI A PELO, ECC.)</v>
      </c>
      <c r="C138" s="165" t="str">
        <f>A138&amp;" "&amp;B138</f>
        <v>40060214 BENI PER L'ACCOGLIENZA (COPERTE, MATERASSI, SACCHI A PELO, ECC.)</v>
      </c>
      <c r="D138" s="53">
        <f>SUMIF(RiepilogoGen!$D$2:$D$1191,A138,RiepilogoGen!$O$2:$O$1191)</f>
        <v>0</v>
      </c>
      <c r="E138" s="53">
        <f>SUMIF(RiepilogoGen!$D$2:$D$1191,A138,RiepilogoGen!$R$2:$R$1191)</f>
        <v>0</v>
      </c>
      <c r="F138" s="53">
        <f>SUMIF(RiepilogoGen!$D$2:$D$1191,A138,RiepilogoGen!$U$2:$U$1191)</f>
        <v>0</v>
      </c>
      <c r="G138" s="53">
        <f>SUMIF(RiepilogoGen!$D$2:$D$1191,A138,RiepilogoGen!$X$2:$X$1191)</f>
        <v>13603.4</v>
      </c>
      <c r="H138" s="53">
        <f>SUMIF(RiepilogoGen!$D$2:$D$1191,A138,RiepilogoGen!$AA$2:$AA$1191)</f>
        <v>1200</v>
      </c>
      <c r="I138" s="53">
        <f>SUMIF(RiepilogoGen!$D$2:$D$1191,A138,RiepilogoGen!$AD$2:$AD$1191)</f>
        <v>0</v>
      </c>
    </row>
    <row r="139" spans="1:9">
      <c r="A139" s="2">
        <f>RiepilogoGen!D386</f>
        <v>40060288</v>
      </c>
      <c r="B139" s="2" t="str">
        <f>RiepilogoGen!E386</f>
        <v>ALTRI BENI TECNICO - ECONOMALI</v>
      </c>
      <c r="C139" s="165" t="str">
        <f t="shared" si="33"/>
        <v>40060288 ALTRI BENI TECNICO - ECONOMALI</v>
      </c>
      <c r="D139" s="53">
        <f>SUMIF(RiepilogoGen!$D$2:$D$1191,A139,RiepilogoGen!$O$2:$O$1191)</f>
        <v>4274.1399999999994</v>
      </c>
      <c r="E139" s="53">
        <f>SUMIF(RiepilogoGen!$D$2:$D$1191,A139,RiepilogoGen!$R$2:$R$1191)</f>
        <v>9836.59</v>
      </c>
      <c r="F139" s="53">
        <f>SUMIF(RiepilogoGen!$D$2:$D$1191,A139,RiepilogoGen!$U$2:$U$1191)</f>
        <v>27822.89</v>
      </c>
      <c r="G139" s="53">
        <f>SUMIF(RiepilogoGen!$D$2:$D$1191,A139,RiepilogoGen!$X$2:$X$1191)</f>
        <v>21157.05</v>
      </c>
      <c r="H139" s="53">
        <f>SUMIF(RiepilogoGen!$D$2:$D$1191,A139,RiepilogoGen!$AA$2:$AA$1191)</f>
        <v>45487.85</v>
      </c>
      <c r="I139" s="53">
        <f>SUMIF(RiepilogoGen!$D$2:$D$1191,A139,RiepilogoGen!$AD$2:$AD$1191)</f>
        <v>34719.060000000005</v>
      </c>
    </row>
    <row r="140" spans="1:9">
      <c r="A140" s="2">
        <f>RiepilogoGen!D387</f>
        <v>40060289</v>
      </c>
      <c r="B140" s="2" t="str">
        <f>RiepilogoGen!E387</f>
        <v>ALTRI BENI TECNICO - ECONOMALI (DPI)</v>
      </c>
      <c r="C140" s="165" t="str">
        <f>A140&amp;" "&amp;B140</f>
        <v>40060289 ALTRI BENI TECNICO - ECONOMALI (DPI)</v>
      </c>
      <c r="D140" s="53">
        <f>SUMIF(RiepilogoGen!$D$2:$D$1191,A140,RiepilogoGen!$O$2:$O$1191)</f>
        <v>0</v>
      </c>
      <c r="E140" s="53">
        <f>SUMIF(RiepilogoGen!$D$2:$D$1191,A140,RiepilogoGen!$R$2:$R$1191)</f>
        <v>0</v>
      </c>
      <c r="F140" s="53">
        <f>SUMIF(RiepilogoGen!$D$2:$D$1191,A140,RiepilogoGen!$U$2:$U$1191)</f>
        <v>0</v>
      </c>
      <c r="G140" s="53">
        <f>SUMIF(RiepilogoGen!$D$2:$D$1191,A140,RiepilogoGen!$X$2:$X$1191)</f>
        <v>0</v>
      </c>
      <c r="H140" s="53">
        <f>SUMIF(RiepilogoGen!$D$2:$D$1191,A140,RiepilogoGen!$AA$2:$AA$1191)</f>
        <v>0</v>
      </c>
      <c r="I140" s="53">
        <f>SUMIF(RiepilogoGen!$D$2:$D$1191,A140,RiepilogoGen!$AD$2:$AD$1191)</f>
        <v>0</v>
      </c>
    </row>
    <row r="141" spans="1:9">
      <c r="A141" s="2">
        <f>RiepilogoGen!D388</f>
        <v>40060290</v>
      </c>
      <c r="B141" s="2" t="str">
        <f>RiepilogoGen!E388</f>
        <v>MATERIE PRIME ATTIVITA' AGRICOLA</v>
      </c>
      <c r="C141" s="165" t="str">
        <f>A141&amp;" "&amp;B141</f>
        <v>40060290 MATERIE PRIME ATTIVITA' AGRICOLA</v>
      </c>
      <c r="D141" s="53">
        <f>SUMIF(RiepilogoGen!$D$2:$D$1191,A141,RiepilogoGen!$O$2:$O$1191)</f>
        <v>0</v>
      </c>
      <c r="E141" s="53">
        <f>SUMIF(RiepilogoGen!$D$2:$D$1191,A141,RiepilogoGen!$R$2:$R$1191)</f>
        <v>245520.81999999998</v>
      </c>
      <c r="F141" s="53">
        <f>SUMIF(RiepilogoGen!$D$2:$D$1191,A141,RiepilogoGen!$U$2:$U$1191)</f>
        <v>303120.61</v>
      </c>
      <c r="G141" s="53">
        <f>SUMIF(RiepilogoGen!$D$2:$D$1191,A141,RiepilogoGen!$X$2:$X$1191)</f>
        <v>0</v>
      </c>
      <c r="H141" s="53">
        <f>SUMIF(RiepilogoGen!$D$2:$D$1191,A141,RiepilogoGen!$AA$2:$AA$1191)</f>
        <v>0</v>
      </c>
      <c r="I141" s="53">
        <f>SUMIF(RiepilogoGen!$D$2:$D$1191,A141,RiepilogoGen!$AD$2:$AD$1191)</f>
        <v>0</v>
      </c>
    </row>
    <row r="142" spans="1:9">
      <c r="A142" s="2">
        <f>RiepilogoGen!D389</f>
        <v>40060291</v>
      </c>
      <c r="B142" s="2" t="str">
        <f>RiepilogoGen!E389</f>
        <v>MATERIALE DI CONSUMO ATTIVITA' AGRICOLA</v>
      </c>
      <c r="C142" s="165" t="str">
        <f>A142&amp;" "&amp;B142</f>
        <v>40060291 MATERIALE DI CONSUMO ATTIVITA' AGRICOLA</v>
      </c>
      <c r="D142" s="53">
        <f>SUMIF(RiepilogoGen!$D$2:$D$1191,A142,RiepilogoGen!$O$2:$O$1191)</f>
        <v>0</v>
      </c>
      <c r="E142" s="53">
        <f>SUMIF(RiepilogoGen!$D$2:$D$1191,A142,RiepilogoGen!$R$2:$R$1191)</f>
        <v>3232.6</v>
      </c>
      <c r="F142" s="53">
        <f>SUMIF(RiepilogoGen!$D$2:$D$1191,A142,RiepilogoGen!$U$2:$U$1191)</f>
        <v>3199.98</v>
      </c>
      <c r="G142" s="53">
        <f>SUMIF(RiepilogoGen!$D$2:$D$1191,A142,RiepilogoGen!$X$2:$X$1191)</f>
        <v>0</v>
      </c>
      <c r="H142" s="53">
        <f>SUMIF(RiepilogoGen!$D$2:$D$1191,A142,RiepilogoGen!$AA$2:$AA$1191)</f>
        <v>0</v>
      </c>
      <c r="I142" s="53">
        <f>SUMIF(RiepilogoGen!$D$2:$D$1191,A142,RiepilogoGen!$AD$2:$AD$1191)</f>
        <v>0</v>
      </c>
    </row>
    <row r="143" spans="1:9">
      <c r="A143" s="2">
        <f>RiepilogoGen!D390</f>
        <v>40060292</v>
      </c>
      <c r="B143" s="2" t="str">
        <f>RiepilogoGen!E390</f>
        <v>CARBURANTI E LUBRIFICANTI ATTIVITA' AGRICOLA (ESECIZIO AUTOMEZZI)</v>
      </c>
      <c r="C143" s="165" t="str">
        <f>A143&amp;" "&amp;B143</f>
        <v>40060292 CARBURANTI E LUBRIFICANTI ATTIVITA' AGRICOLA (ESECIZIO AUTOMEZZI)</v>
      </c>
      <c r="D143" s="53">
        <f>SUMIF(RiepilogoGen!$D$2:$D$1191,A143,RiepilogoGen!$O$2:$O$1191)</f>
        <v>0</v>
      </c>
      <c r="E143" s="53">
        <f>SUMIF(RiepilogoGen!$D$2:$D$1191,A143,RiepilogoGen!$R$2:$R$1191)</f>
        <v>25591.969999999998</v>
      </c>
      <c r="F143" s="53">
        <f>SUMIF(RiepilogoGen!$D$2:$D$1191,A143,RiepilogoGen!$U$2:$U$1191)</f>
        <v>29168.43</v>
      </c>
      <c r="G143" s="53">
        <f>SUMIF(RiepilogoGen!$D$2:$D$1191,A143,RiepilogoGen!$X$2:$X$1191)</f>
        <v>742</v>
      </c>
      <c r="H143" s="53">
        <f>SUMIF(RiepilogoGen!$D$2:$D$1191,A143,RiepilogoGen!$AA$2:$AA$1191)</f>
        <v>0</v>
      </c>
      <c r="I143" s="53">
        <f>SUMIF(RiepilogoGen!$D$2:$D$1191,A143,RiepilogoGen!$AD$2:$AD$1191)</f>
        <v>0</v>
      </c>
    </row>
    <row r="144" spans="1:9">
      <c r="C144" s="169" t="s">
        <v>362</v>
      </c>
      <c r="D144" s="14">
        <f t="shared" ref="D144:I144" si="34">+D145+D164+D176+D180+D186+D191+D202+D207+D225+D228+D235</f>
        <v>6548223.1800000006</v>
      </c>
      <c r="E144" s="14">
        <f t="shared" si="34"/>
        <v>26405645.050000001</v>
      </c>
      <c r="F144" s="14">
        <f t="shared" si="34"/>
        <v>33405319.170000002</v>
      </c>
      <c r="G144" s="14">
        <f t="shared" si="34"/>
        <v>35578594.890000001</v>
      </c>
      <c r="H144" s="14">
        <f t="shared" si="34"/>
        <v>41772068.100000001</v>
      </c>
      <c r="I144" s="14">
        <f t="shared" si="34"/>
        <v>48365713.809999987</v>
      </c>
    </row>
    <row r="145" spans="1:9">
      <c r="C145" s="170" t="s">
        <v>363</v>
      </c>
      <c r="D145" s="13">
        <f t="shared" ref="D145:I145" si="35">SUM(D146:D163)</f>
        <v>986766.62000000011</v>
      </c>
      <c r="E145" s="13">
        <f t="shared" si="35"/>
        <v>11098943.210000001</v>
      </c>
      <c r="F145" s="13">
        <f t="shared" si="35"/>
        <v>6732553.0599999987</v>
      </c>
      <c r="G145" s="13">
        <f t="shared" si="35"/>
        <v>7816477.8099999996</v>
      </c>
      <c r="H145" s="13">
        <f t="shared" si="35"/>
        <v>17882554.68</v>
      </c>
      <c r="I145" s="13">
        <f t="shared" si="35"/>
        <v>22841265.16</v>
      </c>
    </row>
    <row r="146" spans="1:9">
      <c r="A146" s="2">
        <f>RiepilogoGen!D391</f>
        <v>40070101</v>
      </c>
      <c r="B146" s="2" t="str">
        <f>RiepilogoGen!E391</f>
        <v xml:space="preserve">APPALTO GESTIONE ATTIVITÀ SOCIO ASSISTENZIALE </v>
      </c>
      <c r="C146" s="165" t="str">
        <f t="shared" ref="C146:C153" si="36">A146&amp;" "&amp;B146</f>
        <v xml:space="preserve">40070101 APPALTO GESTIONE ATTIVITÀ SOCIO ASSISTENZIALE </v>
      </c>
      <c r="D146" s="53">
        <f>SUMIF(RiepilogoGen!$D$2:$D$1191,A146,RiepilogoGen!$O$2:$O$1191)</f>
        <v>20436.490000000002</v>
      </c>
      <c r="E146" s="53">
        <f>SUMIF(RiepilogoGen!$D$2:$D$1191,A146,RiepilogoGen!$R$2:$R$1191)</f>
        <v>2282630.5699999998</v>
      </c>
      <c r="F146" s="53">
        <f>SUMIF(RiepilogoGen!$D$2:$D$1191,A146,RiepilogoGen!$U$2:$U$1191)</f>
        <v>145753.44</v>
      </c>
      <c r="G146" s="53">
        <f>SUMIF(RiepilogoGen!$D$2:$D$1191,A146,RiepilogoGen!$X$2:$X$1191)</f>
        <v>124800</v>
      </c>
      <c r="H146" s="53">
        <f>SUMIF(RiepilogoGen!$D$2:$D$1191,A146,RiepilogoGen!$AA$2:$AA$1191)</f>
        <v>124800</v>
      </c>
      <c r="I146" s="53">
        <f>SUMIF(RiepilogoGen!$D$2:$D$1191,A146,RiepilogoGen!$AD$2:$AD$1191)</f>
        <v>78740.100000000006</v>
      </c>
    </row>
    <row r="147" spans="1:9">
      <c r="A147" s="2">
        <f>RiepilogoGen!D392</f>
        <v>40070102</v>
      </c>
      <c r="B147" s="2" t="str">
        <f>RiepilogoGen!E392</f>
        <v>APPALTO GESTIONE ATTIVITÀ SOCIO SANITARIA</v>
      </c>
      <c r="C147" s="165" t="str">
        <f t="shared" si="36"/>
        <v>40070102 APPALTO GESTIONE ATTIVITÀ SOCIO SANITARIA</v>
      </c>
      <c r="D147" s="53">
        <f>SUMIF(RiepilogoGen!$D$2:$D$1191,A147,RiepilogoGen!$O$2:$O$1191)</f>
        <v>0</v>
      </c>
      <c r="E147" s="53">
        <f>SUMIF(RiepilogoGen!$D$2:$D$1191,A147,RiepilogoGen!$R$2:$R$1191)</f>
        <v>785304.17999999993</v>
      </c>
      <c r="F147" s="53">
        <f>SUMIF(RiepilogoGen!$D$2:$D$1191,A147,RiepilogoGen!$U$2:$U$1191)</f>
        <v>0</v>
      </c>
      <c r="G147" s="53">
        <f>SUMIF(RiepilogoGen!$D$2:$D$1191,A147,RiepilogoGen!$X$2:$X$1191)</f>
        <v>0</v>
      </c>
      <c r="H147" s="53">
        <f>SUMIF(RiepilogoGen!$D$2:$D$1191,A147,RiepilogoGen!$AA$2:$AA$1191)</f>
        <v>0</v>
      </c>
      <c r="I147" s="53">
        <f>SUMIF(RiepilogoGen!$D$2:$D$1191,A147,RiepilogoGen!$AD$2:$AD$1191)</f>
        <v>0</v>
      </c>
    </row>
    <row r="148" spans="1:9">
      <c r="A148" s="2">
        <f>RiepilogoGen!D393</f>
        <v>40070103</v>
      </c>
      <c r="B148" s="2" t="str">
        <f>RiepilogoGen!E393</f>
        <v>APPALTO GESTIONE ATTIVITÀ SERVIZIO DISAGIO ADULTI</v>
      </c>
      <c r="C148" s="165" t="str">
        <f t="shared" si="36"/>
        <v>40070103 APPALTO GESTIONE ATTIVITÀ SERVIZIO DISAGIO ADULTI</v>
      </c>
      <c r="D148" s="53">
        <f>SUMIF(RiepilogoGen!$D$2:$D$1191,A148,RiepilogoGen!$O$2:$O$1191)</f>
        <v>216037.29</v>
      </c>
      <c r="E148" s="53">
        <f>SUMIF(RiepilogoGen!$D$2:$D$1191,A148,RiepilogoGen!$R$2:$R$1191)</f>
        <v>2314926.3000000003</v>
      </c>
      <c r="F148" s="53">
        <f>SUMIF(RiepilogoGen!$D$2:$D$1191,A148,RiepilogoGen!$U$2:$U$1191)</f>
        <v>2492539.0699999998</v>
      </c>
      <c r="G148" s="53">
        <f>SUMIF(RiepilogoGen!$D$2:$D$1191,A148,RiepilogoGen!$X$2:$X$1191)</f>
        <v>3221971.49</v>
      </c>
      <c r="H148" s="53">
        <f>SUMIF(RiepilogoGen!$D$2:$D$1191,A148,RiepilogoGen!$AA$2:$AA$1191)</f>
        <v>3737115.2399999998</v>
      </c>
      <c r="I148" s="53">
        <f>SUMIF(RiepilogoGen!$D$2:$D$1191,A148,RiepilogoGen!$AD$2:$AD$1191)</f>
        <v>4542478.5199999996</v>
      </c>
    </row>
    <row r="149" spans="1:9">
      <c r="A149" s="2">
        <f>RiepilogoGen!D394</f>
        <v>40070104</v>
      </c>
      <c r="B149" s="2" t="str">
        <f>RiepilogoGen!E394</f>
        <v>APPALTO GESTIONE ATTIVITA' SERVIZIO IMMIGRATI</v>
      </c>
      <c r="C149" s="165" t="str">
        <f t="shared" si="36"/>
        <v>40070104 APPALTO GESTIONE ATTIVITA' SERVIZIO IMMIGRATI</v>
      </c>
      <c r="D149" s="53">
        <f>SUMIF(RiepilogoGen!$D$2:$D$1191,A149,RiepilogoGen!$O$2:$O$1191)</f>
        <v>0</v>
      </c>
      <c r="E149" s="53">
        <f>SUMIF(RiepilogoGen!$D$2:$D$1191,A149,RiepilogoGen!$R$2:$R$1191)</f>
        <v>1022970.4</v>
      </c>
      <c r="F149" s="53">
        <f>SUMIF(RiepilogoGen!$D$2:$D$1191,A149,RiepilogoGen!$U$2:$U$1191)</f>
        <v>1123911.43</v>
      </c>
      <c r="G149" s="53">
        <f>SUMIF(RiepilogoGen!$D$2:$D$1191,A149,RiepilogoGen!$X$2:$X$1191)</f>
        <v>1580316.14</v>
      </c>
      <c r="H149" s="53">
        <f>SUMIF(RiepilogoGen!$D$2:$D$1191,A149,RiepilogoGen!$AA$2:$AA$1191)</f>
        <v>0</v>
      </c>
      <c r="I149" s="53">
        <f>SUMIF(RiepilogoGen!$D$2:$D$1191,A149,RiepilogoGen!$AD$2:$AD$1191)</f>
        <v>0</v>
      </c>
    </row>
    <row r="150" spans="1:9">
      <c r="A150" s="2">
        <f>RiepilogoGen!D395</f>
        <v>40070105</v>
      </c>
      <c r="B150" s="2" t="str">
        <f>RiepilogoGen!E395</f>
        <v>APPALTO GESTIONE ATTIVITA' SERVIZIO NUOVE POVERTA'</v>
      </c>
      <c r="C150" s="165" t="str">
        <f t="shared" si="36"/>
        <v>40070105 APPALTO GESTIONE ATTIVITA' SERVIZIO NUOVE POVERTA'</v>
      </c>
      <c r="D150" s="53">
        <f>SUMIF(RiepilogoGen!$D$2:$D$1191,A150,RiepilogoGen!$O$2:$O$1191)</f>
        <v>0</v>
      </c>
      <c r="E150" s="53">
        <f>SUMIF(RiepilogoGen!$D$2:$D$1191,A150,RiepilogoGen!$R$2:$R$1191)</f>
        <v>0</v>
      </c>
      <c r="F150" s="53">
        <f>SUMIF(RiepilogoGen!$D$2:$D$1191,A150,RiepilogoGen!$U$2:$U$1191)</f>
        <v>0</v>
      </c>
      <c r="G150" s="53">
        <f>SUMIF(RiepilogoGen!$D$2:$D$1191,A150,RiepilogoGen!$X$2:$X$1191)</f>
        <v>0</v>
      </c>
      <c r="H150" s="53">
        <f>SUMIF(RiepilogoGen!$D$2:$D$1191,A150,RiepilogoGen!$AA$2:$AA$1191)</f>
        <v>0</v>
      </c>
      <c r="I150" s="53">
        <f>SUMIF(RiepilogoGen!$D$2:$D$1191,A150,RiepilogoGen!$AD$2:$AD$1191)</f>
        <v>0</v>
      </c>
    </row>
    <row r="151" spans="1:9">
      <c r="A151" s="2">
        <f>RiepilogoGen!D396</f>
        <v>40070106</v>
      </c>
      <c r="B151" s="2" t="str">
        <f>RiepilogoGen!E396</f>
        <v>APPALTO GESTIONE ATTIVITA' DOMICILIARE</v>
      </c>
      <c r="C151" s="165" t="str">
        <f t="shared" si="36"/>
        <v>40070106 APPALTO GESTIONE ATTIVITA' DOMICILIARE</v>
      </c>
      <c r="D151" s="53">
        <f>SUMIF(RiepilogoGen!$D$2:$D$1191,A151,RiepilogoGen!$O$2:$O$1191)</f>
        <v>450985.24</v>
      </c>
      <c r="E151" s="53">
        <f>SUMIF(RiepilogoGen!$D$2:$D$1191,A151,RiepilogoGen!$R$2:$R$1191)</f>
        <v>4680750.58</v>
      </c>
      <c r="F151" s="53">
        <f>SUMIF(RiepilogoGen!$D$2:$D$1191,A151,RiepilogoGen!$U$2:$U$1191)</f>
        <v>2959901.35</v>
      </c>
      <c r="G151" s="53">
        <f>SUMIF(RiepilogoGen!$D$2:$D$1191,A151,RiepilogoGen!$X$2:$X$1191)</f>
        <v>2880568.1799999997</v>
      </c>
      <c r="H151" s="53">
        <f>SUMIF(RiepilogoGen!$D$2:$D$1191,A151,RiepilogoGen!$AA$2:$AA$1191)</f>
        <v>1879345.85</v>
      </c>
      <c r="I151" s="53">
        <f>SUMIF(RiepilogoGen!$D$2:$D$1191,A151,RiepilogoGen!$AD$2:$AD$1191)</f>
        <v>1997012.9700000002</v>
      </c>
    </row>
    <row r="152" spans="1:9">
      <c r="A152" s="2">
        <f>RiepilogoGen!D397</f>
        <v>40070107</v>
      </c>
      <c r="B152" s="2" t="str">
        <f>RiepilogoGen!E397</f>
        <v>APPALTO GESTIONE CENTRI DIURNI</v>
      </c>
      <c r="C152" s="165" t="str">
        <f t="shared" si="36"/>
        <v>40070107 APPALTO GESTIONE CENTRI DIURNI</v>
      </c>
      <c r="D152" s="53">
        <f>SUMIF(RiepilogoGen!$D$2:$D$1191,A152,RiepilogoGen!$O$2:$O$1191)</f>
        <v>0</v>
      </c>
      <c r="E152" s="53">
        <f>SUMIF(RiepilogoGen!$D$2:$D$1191,A152,RiepilogoGen!$R$2:$R$1191)</f>
        <v>0</v>
      </c>
      <c r="F152" s="53">
        <f>SUMIF(RiepilogoGen!$D$2:$D$1191,A152,RiepilogoGen!$U$2:$U$1191)</f>
        <v>0</v>
      </c>
      <c r="G152" s="53">
        <f>SUMIF(RiepilogoGen!$D$2:$D$1191,A152,RiepilogoGen!$X$2:$X$1191)</f>
        <v>0</v>
      </c>
      <c r="H152" s="53">
        <f>SUMIF(RiepilogoGen!$D$2:$D$1191,A152,RiepilogoGen!$AA$2:$AA$1191)</f>
        <v>0</v>
      </c>
      <c r="I152" s="53">
        <f>SUMIF(RiepilogoGen!$D$2:$D$1191,A152,RiepilogoGen!$AD$2:$AD$1191)</f>
        <v>0</v>
      </c>
    </row>
    <row r="153" spans="1:9">
      <c r="A153" s="2">
        <f>RiepilogoGen!D398</f>
        <v>40070108</v>
      </c>
      <c r="B153" s="2" t="str">
        <f>RiepilogoGen!E398</f>
        <v>APPALTO SERVIZI FORMATIVI PER FAVORIRE LA DOMICILIARITA'</v>
      </c>
      <c r="C153" s="165" t="str">
        <f t="shared" si="36"/>
        <v>40070108 APPALTO SERVIZI FORMATIVI PER FAVORIRE LA DOMICILIARITA'</v>
      </c>
      <c r="D153" s="53">
        <f>SUMIF(RiepilogoGen!$D$2:$D$1191,A153,RiepilogoGen!$O$2:$O$1191)</f>
        <v>0</v>
      </c>
      <c r="E153" s="53">
        <f>SUMIF(RiepilogoGen!$D$2:$D$1191,A153,RiepilogoGen!$R$2:$R$1191)</f>
        <v>0</v>
      </c>
      <c r="F153" s="53">
        <f>SUMIF(RiepilogoGen!$D$2:$D$1191,A153,RiepilogoGen!$U$2:$U$1191)</f>
        <v>0</v>
      </c>
      <c r="G153" s="53">
        <f>SUMIF(RiepilogoGen!$D$2:$D$1191,A153,RiepilogoGen!$X$2:$X$1191)</f>
        <v>0</v>
      </c>
      <c r="H153" s="53">
        <f>SUMIF(RiepilogoGen!$D$2:$D$1191,A153,RiepilogoGen!$AA$2:$AA$1191)</f>
        <v>0</v>
      </c>
      <c r="I153" s="53">
        <f>SUMIF(RiepilogoGen!$D$2:$D$1191,A153,RiepilogoGen!$AD$2:$AD$1191)</f>
        <v>0</v>
      </c>
    </row>
    <row r="154" spans="1:9">
      <c r="A154" s="2">
        <f>RiepilogoGen!D399</f>
        <v>40070109</v>
      </c>
      <c r="B154" s="2" t="str">
        <f>RiepilogoGen!E399</f>
        <v>INTERVENTI SOCIO EDUCATIVI AI MINORI</v>
      </c>
      <c r="C154" s="165" t="str">
        <f t="shared" ref="C154:C163" si="37">A154&amp;" "&amp;B154</f>
        <v>40070109 INTERVENTI SOCIO EDUCATIVI AI MINORI</v>
      </c>
      <c r="D154" s="53">
        <f>SUMIF(RiepilogoGen!$D$2:$D$1191,A154,RiepilogoGen!$O$2:$O$1191)</f>
        <v>0</v>
      </c>
      <c r="E154" s="53">
        <f>SUMIF(RiepilogoGen!$D$2:$D$1191,A154,RiepilogoGen!$R$2:$R$1191)</f>
        <v>0</v>
      </c>
      <c r="F154" s="53">
        <f>SUMIF(RiepilogoGen!$D$2:$D$1191,A154,RiepilogoGen!$U$2:$U$1191)</f>
        <v>0</v>
      </c>
      <c r="G154" s="53">
        <f>SUMIF(RiepilogoGen!$D$2:$D$1191,A154,RiepilogoGen!$X$2:$X$1191)</f>
        <v>0</v>
      </c>
      <c r="H154" s="53">
        <f>SUMIF(RiepilogoGen!$D$2:$D$1191,A154,RiepilogoGen!$AA$2:$AA$1191)</f>
        <v>0</v>
      </c>
      <c r="I154" s="53">
        <f>SUMIF(RiepilogoGen!$D$2:$D$1191,A154,RiepilogoGen!$AD$2:$AD$1191)</f>
        <v>0</v>
      </c>
    </row>
    <row r="155" spans="1:9">
      <c r="A155" s="2">
        <f>RiepilogoGen!D400</f>
        <v>40070110</v>
      </c>
      <c r="B155" s="2" t="str">
        <f>RiepilogoGen!E400</f>
        <v>APPALTO GESTIONE ATTIVITÀ SOCIO ASSISTENZIALE ANIMATORI</v>
      </c>
      <c r="C155" s="165" t="str">
        <f t="shared" si="37"/>
        <v>40070110 APPALTO GESTIONE ATTIVITÀ SOCIO ASSISTENZIALE ANIMATORI</v>
      </c>
      <c r="D155" s="53">
        <f>SUMIF(RiepilogoGen!$D$2:$D$1191,A155,RiepilogoGen!$O$2:$O$1191)</f>
        <v>0</v>
      </c>
      <c r="E155" s="53">
        <f>SUMIF(RiepilogoGen!$D$2:$D$1191,A155,RiepilogoGen!$R$2:$R$1191)</f>
        <v>0</v>
      </c>
      <c r="F155" s="53">
        <f>SUMIF(RiepilogoGen!$D$2:$D$1191,A155,RiepilogoGen!$U$2:$U$1191)</f>
        <v>0</v>
      </c>
      <c r="G155" s="53">
        <f>SUMIF(RiepilogoGen!$D$2:$D$1191,A155,RiepilogoGen!$X$2:$X$1191)</f>
        <v>0</v>
      </c>
      <c r="H155" s="53">
        <f>SUMIF(RiepilogoGen!$D$2:$D$1191,A155,RiepilogoGen!$AA$2:$AA$1191)</f>
        <v>0</v>
      </c>
      <c r="I155" s="53">
        <f>SUMIF(RiepilogoGen!$D$2:$D$1191,A155,RiepilogoGen!$AD$2:$AD$1191)</f>
        <v>0</v>
      </c>
    </row>
    <row r="156" spans="1:9">
      <c r="A156" s="2">
        <f>RiepilogoGen!D401</f>
        <v>40070111</v>
      </c>
      <c r="B156" s="2" t="str">
        <f>RiepilogoGen!E401</f>
        <v>APPALTO SERVIZI ALL'INFANZIA</v>
      </c>
      <c r="C156" s="165" t="str">
        <f t="shared" si="37"/>
        <v>40070111 APPALTO SERVIZI ALL'INFANZIA</v>
      </c>
      <c r="D156" s="53">
        <f>SUMIF(RiepilogoGen!$D$2:$D$1191,A156,RiepilogoGen!$O$2:$O$1191)</f>
        <v>17681.79</v>
      </c>
      <c r="E156" s="53">
        <f>SUMIF(RiepilogoGen!$D$2:$D$1191,A156,RiepilogoGen!$R$2:$R$1191)</f>
        <v>12361.18</v>
      </c>
      <c r="F156" s="53">
        <f>SUMIF(RiepilogoGen!$D$2:$D$1191,A156,RiepilogoGen!$U$2:$U$1191)</f>
        <v>10447.77</v>
      </c>
      <c r="G156" s="53">
        <f>SUMIF(RiepilogoGen!$D$2:$D$1191,A156,RiepilogoGen!$X$2:$X$1191)</f>
        <v>8822</v>
      </c>
      <c r="H156" s="53">
        <f>SUMIF(RiepilogoGen!$D$2:$D$1191,A156,RiepilogoGen!$AA$2:$AA$1191)</f>
        <v>23676.400000000001</v>
      </c>
      <c r="I156" s="53">
        <f>SUMIF(RiepilogoGen!$D$2:$D$1191,A156,RiepilogoGen!$AD$2:$AD$1191)</f>
        <v>36871.46</v>
      </c>
    </row>
    <row r="157" spans="1:9">
      <c r="A157" s="2">
        <f>RiepilogoGen!D402</f>
        <v>40070112</v>
      </c>
      <c r="B157" s="2" t="str">
        <f>RiepilogoGen!E402</f>
        <v>APPALTO GESTIONE ATTIVITA' SERVIZIO PROTEZIONI INTERN.</v>
      </c>
      <c r="C157" s="165" t="str">
        <f t="shared" si="37"/>
        <v>40070112 APPALTO GESTIONE ATTIVITA' SERVIZIO PROTEZIONI INTERN.</v>
      </c>
      <c r="D157" s="53">
        <f>SUMIF(RiepilogoGen!$D$2:$D$1191,A157,RiepilogoGen!$O$2:$O$1191)</f>
        <v>209790.42</v>
      </c>
      <c r="E157" s="53">
        <f>SUMIF(RiepilogoGen!$D$2:$D$1191,A157,RiepilogoGen!$R$2:$R$1191)</f>
        <v>0</v>
      </c>
      <c r="F157" s="53">
        <f>SUMIF(RiepilogoGen!$D$2:$D$1191,A157,RiepilogoGen!$U$2:$U$1191)</f>
        <v>0</v>
      </c>
      <c r="G157" s="53">
        <f>SUMIF(RiepilogoGen!$D$2:$D$1191,A157,RiepilogoGen!$X$2:$X$1191)</f>
        <v>0</v>
      </c>
      <c r="H157" s="53">
        <f>SUMIF(RiepilogoGen!$D$2:$D$1191,A157,RiepilogoGen!$AA$2:$AA$1191)</f>
        <v>10298401.09</v>
      </c>
      <c r="I157" s="53">
        <f>SUMIF(RiepilogoGen!$D$2:$D$1191,A157,RiepilogoGen!$AD$2:$AD$1191)</f>
        <v>3177642.1799999997</v>
      </c>
    </row>
    <row r="158" spans="1:9">
      <c r="A158" s="2">
        <f>RiepilogoGen!D403</f>
        <v>40070113</v>
      </c>
      <c r="B158" s="2" t="str">
        <f>RiepilogoGen!E403</f>
        <v>APPALTO GESTIONE ATTIVITA' SERVIZIO MINORI</v>
      </c>
      <c r="C158" s="165" t="str">
        <f t="shared" si="37"/>
        <v>40070113 APPALTO GESTIONE ATTIVITA' SERVIZIO MINORI</v>
      </c>
      <c r="D158" s="53">
        <f>SUMIF(RiepilogoGen!$D$2:$D$1191,A158,RiepilogoGen!$O$2:$O$1191)</f>
        <v>0</v>
      </c>
      <c r="E158" s="53">
        <f>SUMIF(RiepilogoGen!$D$2:$D$1191,A158,RiepilogoGen!$R$2:$R$1191)</f>
        <v>0</v>
      </c>
      <c r="F158" s="53">
        <f>SUMIF(RiepilogoGen!$D$2:$D$1191,A158,RiepilogoGen!$U$2:$U$1191)</f>
        <v>0</v>
      </c>
      <c r="G158" s="53">
        <f>SUMIF(RiepilogoGen!$D$2:$D$1191,A158,RiepilogoGen!$X$2:$X$1191)</f>
        <v>0</v>
      </c>
      <c r="H158" s="53">
        <f>SUMIF(RiepilogoGen!$D$2:$D$1191,A158,RiepilogoGen!$AA$2:$AA$1191)</f>
        <v>0</v>
      </c>
      <c r="I158" s="53">
        <f>SUMIF(RiepilogoGen!$D$2:$D$1191,A158,RiepilogoGen!$AD$2:$AD$1191)</f>
        <v>0</v>
      </c>
    </row>
    <row r="159" spans="1:9">
      <c r="A159" s="2">
        <f>RiepilogoGen!D404</f>
        <v>40070114</v>
      </c>
      <c r="B159" s="2" t="str">
        <f>RiepilogoGen!E404</f>
        <v>APPALTO GESTIONE ATTIVITA' SERVIZIO TRANSIZIONE ABITATIVA</v>
      </c>
      <c r="C159" s="165" t="str">
        <f t="shared" si="37"/>
        <v>40070114 APPALTO GESTIONE ATTIVITA' SERVIZIO TRANSIZIONE ABITATIVA</v>
      </c>
      <c r="D159" s="53">
        <f>SUMIF(RiepilogoGen!$D$2:$D$1191,A159,RiepilogoGen!$O$2:$O$1191)</f>
        <v>0</v>
      </c>
      <c r="E159" s="53">
        <f>SUMIF(RiepilogoGen!$D$2:$D$1191,A159,RiepilogoGen!$R$2:$R$1191)</f>
        <v>0</v>
      </c>
      <c r="F159" s="53">
        <f>SUMIF(RiepilogoGen!$D$2:$D$1191,A159,RiepilogoGen!$U$2:$U$1191)</f>
        <v>0</v>
      </c>
      <c r="G159" s="53">
        <f>SUMIF(RiepilogoGen!$D$2:$D$1191,A159,RiepilogoGen!$X$2:$X$1191)</f>
        <v>0</v>
      </c>
      <c r="H159" s="53">
        <f>SUMIF(RiepilogoGen!$D$2:$D$1191,A159,RiepilogoGen!$AA$2:$AA$1191)</f>
        <v>669001.49</v>
      </c>
      <c r="I159" s="53">
        <f>SUMIF(RiepilogoGen!$D$2:$D$1191,A159,RiepilogoGen!$AD$2:$AD$1191)</f>
        <v>897125.72</v>
      </c>
    </row>
    <row r="160" spans="1:9">
      <c r="A160" s="2">
        <f>RiepilogoGen!D405</f>
        <v>40070115</v>
      </c>
      <c r="B160" s="2" t="str">
        <f>RiepilogoGen!E405</f>
        <v>GESTIONE SERVIZIO SPRAR ADULTI</v>
      </c>
      <c r="C160" s="165" t="str">
        <f t="shared" si="37"/>
        <v>40070115 GESTIONE SERVIZIO SPRAR ADULTI</v>
      </c>
      <c r="D160" s="53">
        <f>SUMIF(RiepilogoGen!$D$2:$D$1191,A160,RiepilogoGen!$O$2:$O$1191)</f>
        <v>0</v>
      </c>
      <c r="E160" s="53">
        <f>SUMIF(RiepilogoGen!$D$2:$D$1191,A160,RiepilogoGen!$R$2:$R$1191)</f>
        <v>0</v>
      </c>
      <c r="F160" s="53">
        <f>SUMIF(RiepilogoGen!$D$2:$D$1191,A160,RiepilogoGen!$U$2:$U$1191)</f>
        <v>0</v>
      </c>
      <c r="G160" s="53">
        <f>SUMIF(RiepilogoGen!$D$2:$D$1191,A160,RiepilogoGen!$X$2:$X$1191)</f>
        <v>0</v>
      </c>
      <c r="H160" s="53">
        <f>SUMIF(RiepilogoGen!$D$2:$D$1191,A160,RiepilogoGen!$AA$2:$AA$1191)</f>
        <v>1150214.6099999999</v>
      </c>
      <c r="I160" s="53">
        <f>SUMIF(RiepilogoGen!$D$2:$D$1191,A160,RiepilogoGen!$AD$2:$AD$1191)</f>
        <v>8472388.1900000013</v>
      </c>
    </row>
    <row r="161" spans="1:9">
      <c r="A161" s="2">
        <f>RiepilogoGen!D406</f>
        <v>40070116</v>
      </c>
      <c r="B161" s="2" t="str">
        <f>RiepilogoGen!E406</f>
        <v>GESTIONE SERVIZIO SPRAR MINORI</v>
      </c>
      <c r="C161" s="165" t="str">
        <f t="shared" si="37"/>
        <v>40070116 GESTIONE SERVIZIO SPRAR MINORI</v>
      </c>
      <c r="D161" s="53">
        <f>SUMIF(RiepilogoGen!$D$2:$D$1191,A161,RiepilogoGen!$O$2:$O$1191)</f>
        <v>0</v>
      </c>
      <c r="E161" s="53">
        <f>SUMIF(RiepilogoGen!$D$2:$D$1191,A161,RiepilogoGen!$R$2:$R$1191)</f>
        <v>0</v>
      </c>
      <c r="F161" s="53">
        <f>SUMIF(RiepilogoGen!$D$2:$D$1191,A161,RiepilogoGen!$U$2:$U$1191)</f>
        <v>0</v>
      </c>
      <c r="G161" s="53">
        <f>SUMIF(RiepilogoGen!$D$2:$D$1191,A161,RiepilogoGen!$X$2:$X$1191)</f>
        <v>0</v>
      </c>
      <c r="H161" s="53">
        <f>SUMIF(RiepilogoGen!$D$2:$D$1191,A161,RiepilogoGen!$AA$2:$AA$1191)</f>
        <v>0</v>
      </c>
      <c r="I161" s="53">
        <f>SUMIF(RiepilogoGen!$D$2:$D$1191,A161,RiepilogoGen!$AD$2:$AD$1191)</f>
        <v>2435822.0099999998</v>
      </c>
    </row>
    <row r="162" spans="1:9">
      <c r="A162" s="2">
        <f>RiepilogoGen!D407</f>
        <v>40070117</v>
      </c>
      <c r="B162" s="2" t="str">
        <f>RiepilogoGen!E407</f>
        <v>GESTIONE SERVIZIO SPRAR VULNERABILI</v>
      </c>
      <c r="C162" s="165" t="str">
        <f t="shared" si="37"/>
        <v>40070117 GESTIONE SERVIZIO SPRAR VULNERABILI</v>
      </c>
      <c r="D162" s="53">
        <f>SUMIF(RiepilogoGen!$D$2:$D$1191,A162,RiepilogoGen!$O$2:$O$1191)</f>
        <v>0</v>
      </c>
      <c r="E162" s="53">
        <f>SUMIF(RiepilogoGen!$D$2:$D$1191,A162,RiepilogoGen!$R$2:$R$1191)</f>
        <v>0</v>
      </c>
      <c r="F162" s="53">
        <f>SUMIF(RiepilogoGen!$D$2:$D$1191,A162,RiepilogoGen!$U$2:$U$1191)</f>
        <v>0</v>
      </c>
      <c r="G162" s="53">
        <f>SUMIF(RiepilogoGen!$D$2:$D$1191,A162,RiepilogoGen!$X$2:$X$1191)</f>
        <v>0</v>
      </c>
      <c r="H162" s="53">
        <f>SUMIF(RiepilogoGen!$D$2:$D$1191,A162,RiepilogoGen!$AA$2:$AA$1191)</f>
        <v>0</v>
      </c>
      <c r="I162" s="53">
        <f>SUMIF(RiepilogoGen!$D$2:$D$1191,A162,RiepilogoGen!$AD$2:$AD$1191)</f>
        <v>1203184.01</v>
      </c>
    </row>
    <row r="163" spans="1:9">
      <c r="A163" s="2">
        <f>RiepilogoGen!D408</f>
        <v>40070118</v>
      </c>
      <c r="B163" s="2" t="str">
        <f>RiepilogoGen!E408</f>
        <v>APPALTO GESTIONE PRONTO INTERVENTO SOCIALE</v>
      </c>
      <c r="C163" s="165" t="str">
        <f t="shared" si="37"/>
        <v>40070118 APPALTO GESTIONE PRONTO INTERVENTO SOCIALE</v>
      </c>
      <c r="D163" s="53">
        <f>SUMIF(RiepilogoGen!$D$2:$D$1191,A163,RiepilogoGen!$O$2:$O$1191)</f>
        <v>71835.39</v>
      </c>
      <c r="E163" s="53">
        <f>SUMIF(RiepilogoGen!$D$2:$D$1191,A163,RiepilogoGen!$R$2:$R$1191)</f>
        <v>0</v>
      </c>
      <c r="F163" s="53">
        <f>SUMIF(RiepilogoGen!$D$2:$D$1191,A163,RiepilogoGen!$U$2:$U$1191)</f>
        <v>0</v>
      </c>
      <c r="G163" s="53">
        <f>SUMIF(RiepilogoGen!$D$2:$D$1191,A163,RiepilogoGen!$X$2:$X$1191)</f>
        <v>0</v>
      </c>
      <c r="H163" s="53">
        <f>SUMIF(RiepilogoGen!$D$2:$D$1191,A163,RiepilogoGen!$AA$2:$AA$1191)</f>
        <v>0</v>
      </c>
      <c r="I163" s="53">
        <f>SUMIF(RiepilogoGen!$D$2:$D$1191,A163,RiepilogoGen!$AD$2:$AD$1191)</f>
        <v>0</v>
      </c>
    </row>
    <row r="164" spans="1:9">
      <c r="C164" s="170" t="s">
        <v>364</v>
      </c>
      <c r="D164" s="13">
        <f t="shared" ref="D164:I164" si="38">SUM(D165:D175)</f>
        <v>2227983.9700000002</v>
      </c>
      <c r="E164" s="13">
        <f t="shared" si="38"/>
        <v>4110699.46</v>
      </c>
      <c r="F164" s="13">
        <f t="shared" si="38"/>
        <v>13368930.800000001</v>
      </c>
      <c r="G164" s="13">
        <f t="shared" si="38"/>
        <v>15070414.609999999</v>
      </c>
      <c r="H164" s="13">
        <f t="shared" si="38"/>
        <v>11617651.52</v>
      </c>
      <c r="I164" s="13">
        <f t="shared" si="38"/>
        <v>12083987.719999999</v>
      </c>
    </row>
    <row r="165" spans="1:9">
      <c r="A165" s="2">
        <f>RiepilogoGen!D409</f>
        <v>40070201</v>
      </c>
      <c r="B165" s="2" t="str">
        <f>RiepilogoGen!E409</f>
        <v>SERVIZIO SMALTIMENTO RIFIUTI</v>
      </c>
      <c r="C165" s="165" t="str">
        <f t="shared" ref="C165:C173" si="39">A165&amp;" "&amp;B165</f>
        <v>40070201 SERVIZIO SMALTIMENTO RIFIUTI</v>
      </c>
      <c r="D165" s="53">
        <f>SUMIF(RiepilogoGen!$D$2:$D$1191,A165,RiepilogoGen!$O$2:$O$1191)</f>
        <v>4006.47</v>
      </c>
      <c r="E165" s="53">
        <f>SUMIF(RiepilogoGen!$D$2:$D$1191,A165,RiepilogoGen!$R$2:$R$1191)</f>
        <v>19481.64</v>
      </c>
      <c r="F165" s="53">
        <f>SUMIF(RiepilogoGen!$D$2:$D$1191,A165,RiepilogoGen!$U$2:$U$1191)</f>
        <v>17527.3</v>
      </c>
      <c r="G165" s="53">
        <f>SUMIF(RiepilogoGen!$D$2:$D$1191,A165,RiepilogoGen!$X$2:$X$1191)</f>
        <v>14945.37</v>
      </c>
      <c r="H165" s="53">
        <f>SUMIF(RiepilogoGen!$D$2:$D$1191,A165,RiepilogoGen!$AA$2:$AA$1191)</f>
        <v>15353.12</v>
      </c>
      <c r="I165" s="53">
        <f>SUMIF(RiepilogoGen!$D$2:$D$1191,A165,RiepilogoGen!$AD$2:$AD$1191)</f>
        <v>20745.87</v>
      </c>
    </row>
    <row r="166" spans="1:9">
      <c r="A166" s="2">
        <f>RiepilogoGen!D410</f>
        <v>40070202</v>
      </c>
      <c r="B166" s="2" t="str">
        <f>RiepilogoGen!E410</f>
        <v>SERVIZIO LAVANOLO</v>
      </c>
      <c r="C166" s="164" t="str">
        <f t="shared" si="39"/>
        <v>40070202 SERVIZIO LAVANOLO</v>
      </c>
      <c r="D166" s="53">
        <f>SUMIF(RiepilogoGen!$D$2:$D$1191,A166,RiepilogoGen!$O$2:$O$1191)</f>
        <v>51067.72</v>
      </c>
      <c r="E166" s="53">
        <f>SUMIF(RiepilogoGen!$D$2:$D$1191,A166,RiepilogoGen!$R$2:$R$1191)</f>
        <v>647122.35</v>
      </c>
      <c r="F166" s="53">
        <f>SUMIF(RiepilogoGen!$D$2:$D$1191,A166,RiepilogoGen!$U$2:$U$1191)</f>
        <v>501743.71</v>
      </c>
      <c r="G166" s="53">
        <f>SUMIF(RiepilogoGen!$D$2:$D$1191,A166,RiepilogoGen!$X$2:$X$1191)</f>
        <v>512818.22000000003</v>
      </c>
      <c r="H166" s="53">
        <f>SUMIF(RiepilogoGen!$D$2:$D$1191,A166,RiepilogoGen!$AA$2:$AA$1191)</f>
        <v>493327.18</v>
      </c>
      <c r="I166" s="53">
        <f>SUMIF(RiepilogoGen!$D$2:$D$1191,A166,RiepilogoGen!$AD$2:$AD$1191)</f>
        <v>543756.64</v>
      </c>
    </row>
    <row r="167" spans="1:9">
      <c r="A167" s="2">
        <f>RiepilogoGen!D411</f>
        <v>40070203</v>
      </c>
      <c r="B167" s="2" t="str">
        <f>RiepilogoGen!E411</f>
        <v>SERVIZIO DISINFESTAZIONE ED IGIENIZZAZIONE</v>
      </c>
      <c r="C167" s="164" t="str">
        <f t="shared" si="39"/>
        <v>40070203 SERVIZIO DISINFESTAZIONE ED IGIENIZZAZIONE</v>
      </c>
      <c r="D167" s="53">
        <f>SUMIF(RiepilogoGen!$D$2:$D$1191,A167,RiepilogoGen!$O$2:$O$1191)</f>
        <v>174824.82</v>
      </c>
      <c r="E167" s="53">
        <f>SUMIF(RiepilogoGen!$D$2:$D$1191,A167,RiepilogoGen!$R$2:$R$1191)</f>
        <v>1179458.96</v>
      </c>
      <c r="F167" s="53">
        <f>SUMIF(RiepilogoGen!$D$2:$D$1191,A167,RiepilogoGen!$U$2:$U$1191)</f>
        <v>1071812.9300000002</v>
      </c>
      <c r="G167" s="53">
        <f>SUMIF(RiepilogoGen!$D$2:$D$1191,A167,RiepilogoGen!$X$2:$X$1191)</f>
        <v>1079831.53</v>
      </c>
      <c r="H167" s="53">
        <f>SUMIF(RiepilogoGen!$D$2:$D$1191,A167,RiepilogoGen!$AA$2:$AA$1191)</f>
        <v>950823.66</v>
      </c>
      <c r="I167" s="53">
        <f>SUMIF(RiepilogoGen!$D$2:$D$1191,A167,RiepilogoGen!$AD$2:$AD$1191)</f>
        <v>959874.42</v>
      </c>
    </row>
    <row r="168" spans="1:9">
      <c r="A168" s="2">
        <f>RiepilogoGen!D412</f>
        <v>40070204</v>
      </c>
      <c r="B168" s="2" t="str">
        <f>RiepilogoGen!E412</f>
        <v>SERVIZIO DI MENSA</v>
      </c>
      <c r="C168" s="164" t="str">
        <f t="shared" si="39"/>
        <v>40070204 SERVIZIO DI MENSA</v>
      </c>
      <c r="D168" s="53">
        <f>SUMIF(RiepilogoGen!$D$2:$D$1191,A168,RiepilogoGen!$O$2:$O$1191)</f>
        <v>279233.44</v>
      </c>
      <c r="E168" s="53">
        <f>SUMIF(RiepilogoGen!$D$2:$D$1191,A168,RiepilogoGen!$R$2:$R$1191)</f>
        <v>2053795.05</v>
      </c>
      <c r="F168" s="53">
        <f>SUMIF(RiepilogoGen!$D$2:$D$1191,A168,RiepilogoGen!$U$2:$U$1191)</f>
        <v>1745672.0999999999</v>
      </c>
      <c r="G168" s="53">
        <f>SUMIF(RiepilogoGen!$D$2:$D$1191,A168,RiepilogoGen!$X$2:$X$1191)</f>
        <v>1755548.89</v>
      </c>
      <c r="H168" s="53">
        <f>SUMIF(RiepilogoGen!$D$2:$D$1191,A168,RiepilogoGen!$AA$2:$AA$1191)</f>
        <v>1721695.27</v>
      </c>
      <c r="I168" s="53">
        <f>SUMIF(RiepilogoGen!$D$2:$D$1191,A168,RiepilogoGen!$AD$2:$AD$1191)</f>
        <v>1697524.49</v>
      </c>
    </row>
    <row r="169" spans="1:9">
      <c r="A169" s="2">
        <f>RiepilogoGen!D413</f>
        <v>40070205</v>
      </c>
      <c r="B169" s="2" t="str">
        <f>RiepilogoGen!E413</f>
        <v>SERVIZIO DI VIGILANZA</v>
      </c>
      <c r="C169" s="164" t="str">
        <f t="shared" si="39"/>
        <v>40070205 SERVIZIO DI VIGILANZA</v>
      </c>
      <c r="D169" s="53">
        <f>SUMIF(RiepilogoGen!$D$2:$D$1191,A169,RiepilogoGen!$O$2:$O$1191)</f>
        <v>2113.41</v>
      </c>
      <c r="E169" s="53">
        <f>SUMIF(RiepilogoGen!$D$2:$D$1191,A169,RiepilogoGen!$R$2:$R$1191)</f>
        <v>0</v>
      </c>
      <c r="F169" s="53">
        <f>SUMIF(RiepilogoGen!$D$2:$D$1191,A169,RiepilogoGen!$U$2:$U$1191)</f>
        <v>0</v>
      </c>
      <c r="G169" s="53">
        <f>SUMIF(RiepilogoGen!$D$2:$D$1191,A169,RiepilogoGen!$X$2:$X$1191)</f>
        <v>837.53</v>
      </c>
      <c r="H169" s="53">
        <f>SUMIF(RiepilogoGen!$D$2:$D$1191,A169,RiepilogoGen!$AA$2:$AA$1191)</f>
        <v>10129.709999999999</v>
      </c>
      <c r="I169" s="53">
        <f>SUMIF(RiepilogoGen!$D$2:$D$1191,A169,RiepilogoGen!$AD$2:$AD$1191)</f>
        <v>9529.9500000000007</v>
      </c>
    </row>
    <row r="170" spans="1:9">
      <c r="A170" s="2">
        <f>RiepilogoGen!D414</f>
        <v>40070206</v>
      </c>
      <c r="B170" s="2" t="str">
        <f>RiepilogoGen!E414</f>
        <v>SERVICE PAGHE</v>
      </c>
      <c r="C170" s="164" t="str">
        <f t="shared" si="39"/>
        <v>40070206 SERVICE PAGHE</v>
      </c>
      <c r="D170" s="53">
        <f>SUMIF(RiepilogoGen!$D$2:$D$1191,A170,RiepilogoGen!$O$2:$O$1191)</f>
        <v>0</v>
      </c>
      <c r="E170" s="53">
        <f>SUMIF(RiepilogoGen!$D$2:$D$1191,A170,RiepilogoGen!$R$2:$R$1191)</f>
        <v>1830</v>
      </c>
      <c r="F170" s="53">
        <f>SUMIF(RiepilogoGen!$D$2:$D$1191,A170,RiepilogoGen!$U$2:$U$1191)</f>
        <v>0</v>
      </c>
      <c r="G170" s="53">
        <f>SUMIF(RiepilogoGen!$D$2:$D$1191,A170,RiepilogoGen!$X$2:$X$1191)</f>
        <v>0</v>
      </c>
      <c r="H170" s="53">
        <f>SUMIF(RiepilogoGen!$D$2:$D$1191,A170,RiepilogoGen!$AA$2:$AA$1191)</f>
        <v>0</v>
      </c>
      <c r="I170" s="53">
        <f>SUMIF(RiepilogoGen!$D$2:$D$1191,A170,RiepilogoGen!$AD$2:$AD$1191)</f>
        <v>0</v>
      </c>
    </row>
    <row r="171" spans="1:9">
      <c r="A171" s="2">
        <f>RiepilogoGen!D415</f>
        <v>40070207</v>
      </c>
      <c r="B171" s="2" t="str">
        <f>RiepilogoGen!E415</f>
        <v>SERVIZI DI MANUTENZIONE</v>
      </c>
      <c r="C171" s="164" t="str">
        <f>A171&amp;" "&amp;B171</f>
        <v>40070207 SERVIZI DI MANUTENZIONE</v>
      </c>
      <c r="D171" s="53">
        <f>SUMIF(RiepilogoGen!$D$2:$D$1191,A171,RiepilogoGen!$O$2:$O$1191)</f>
        <v>0</v>
      </c>
      <c r="E171" s="53">
        <f>SUMIF(RiepilogoGen!$D$2:$D$1191,A171,RiepilogoGen!$R$2:$R$1191)</f>
        <v>0</v>
      </c>
      <c r="F171" s="53">
        <f>SUMIF(RiepilogoGen!$D$2:$D$1191,A171,RiepilogoGen!$U$2:$U$1191)</f>
        <v>0</v>
      </c>
      <c r="G171" s="53">
        <f>SUMIF(RiepilogoGen!$D$2:$D$1191,A171,RiepilogoGen!$X$2:$X$1191)</f>
        <v>0</v>
      </c>
      <c r="H171" s="53">
        <f>SUMIF(RiepilogoGen!$D$2:$D$1191,A171,RiepilogoGen!$AA$2:$AA$1191)</f>
        <v>0</v>
      </c>
      <c r="I171" s="53">
        <f>SUMIF(RiepilogoGen!$D$2:$D$1191,A171,RiepilogoGen!$AD$2:$AD$1191)</f>
        <v>0</v>
      </c>
    </row>
    <row r="172" spans="1:9">
      <c r="A172" s="2">
        <f>RiepilogoGen!D416</f>
        <v>40070208</v>
      </c>
      <c r="B172" s="2" t="str">
        <f>RiepilogoGen!E416</f>
        <v>SERVIZIO MINORI</v>
      </c>
      <c r="C172" s="164" t="str">
        <f>A172&amp;" "&amp;B172</f>
        <v>40070208 SERVIZIO MINORI</v>
      </c>
      <c r="D172" s="53">
        <f>SUMIF(RiepilogoGen!$D$2:$D$1191,A172,RiepilogoGen!$O$2:$O$1191)</f>
        <v>1716738.11</v>
      </c>
      <c r="E172" s="53">
        <f>SUMIF(RiepilogoGen!$D$2:$D$1191,A172,RiepilogoGen!$R$2:$R$1191)</f>
        <v>0</v>
      </c>
      <c r="F172" s="53">
        <f>SUMIF(RiepilogoGen!$D$2:$D$1191,A172,RiepilogoGen!$U$2:$U$1191)</f>
        <v>9725577.0499999989</v>
      </c>
      <c r="G172" s="53">
        <f>SUMIF(RiepilogoGen!$D$2:$D$1191,A172,RiepilogoGen!$X$2:$X$1191)</f>
        <v>11669203.07</v>
      </c>
      <c r="H172" s="53">
        <f>SUMIF(RiepilogoGen!$D$2:$D$1191,A172,RiepilogoGen!$AA$2:$AA$1191)</f>
        <v>8422087.5800000001</v>
      </c>
      <c r="I172" s="53">
        <f>SUMIF(RiepilogoGen!$D$2:$D$1191,A172,RiepilogoGen!$AD$2:$AD$1191)</f>
        <v>8847886.7799999993</v>
      </c>
    </row>
    <row r="173" spans="1:9">
      <c r="A173" s="2">
        <f>RiepilogoGen!D417</f>
        <v>40070288</v>
      </c>
      <c r="B173" s="2" t="str">
        <f>RiepilogoGen!E417</f>
        <v>ALTRI SERVIZI ESTERNALIZZATI</v>
      </c>
      <c r="C173" s="164" t="str">
        <f t="shared" si="39"/>
        <v>40070288 ALTRI SERVIZI ESTERNALIZZATI</v>
      </c>
      <c r="D173" s="53">
        <f>SUMIF(RiepilogoGen!$D$2:$D$1191,A173,RiepilogoGen!$O$2:$O$1191)</f>
        <v>0</v>
      </c>
      <c r="E173" s="53">
        <f>SUMIF(RiepilogoGen!$D$2:$D$1191,A173,RiepilogoGen!$R$2:$R$1191)</f>
        <v>4250.16</v>
      </c>
      <c r="F173" s="53">
        <f>SUMIF(RiepilogoGen!$D$2:$D$1191,A173,RiepilogoGen!$U$2:$U$1191)</f>
        <v>18863.990000000002</v>
      </c>
      <c r="G173" s="53">
        <f>SUMIF(RiepilogoGen!$D$2:$D$1191,A173,RiepilogoGen!$X$2:$X$1191)</f>
        <v>37230</v>
      </c>
      <c r="H173" s="53">
        <f>SUMIF(RiepilogoGen!$D$2:$D$1191,A173,RiepilogoGen!$AA$2:$AA$1191)</f>
        <v>4235</v>
      </c>
      <c r="I173" s="53">
        <f>SUMIF(RiepilogoGen!$D$2:$D$1191,A173,RiepilogoGen!$AD$2:$AD$1191)</f>
        <v>4669.57</v>
      </c>
    </row>
    <row r="174" spans="1:9">
      <c r="A174" s="2">
        <f>RiepilogoGen!D418</f>
        <v>40070290</v>
      </c>
      <c r="B174" s="2" t="str">
        <f>RiepilogoGen!E418</f>
        <v>APPALTO LAVORAZIONE TERRENI</v>
      </c>
      <c r="C174" s="164" t="str">
        <f>A174&amp;" "&amp;B174</f>
        <v>40070290 APPALTO LAVORAZIONE TERRENI</v>
      </c>
      <c r="D174" s="53">
        <f>SUMIF(RiepilogoGen!$D$2:$D$1191,A174,RiepilogoGen!$O$2:$O$1191)</f>
        <v>0</v>
      </c>
      <c r="E174" s="53">
        <f>SUMIF(RiepilogoGen!$D$2:$D$1191,A174,RiepilogoGen!$R$2:$R$1191)</f>
        <v>204761.3</v>
      </c>
      <c r="F174" s="53">
        <f>SUMIF(RiepilogoGen!$D$2:$D$1191,A174,RiepilogoGen!$U$2:$U$1191)</f>
        <v>287733.71999999997</v>
      </c>
      <c r="G174" s="53">
        <f>SUMIF(RiepilogoGen!$D$2:$D$1191,A174,RiepilogoGen!$X$2:$X$1191)</f>
        <v>0</v>
      </c>
      <c r="H174" s="53">
        <f>SUMIF(RiepilogoGen!$D$2:$D$1191,A174,RiepilogoGen!$AA$2:$AA$1191)</f>
        <v>0</v>
      </c>
      <c r="I174" s="53">
        <f>SUMIF(RiepilogoGen!$D$2:$D$1191,A174,RiepilogoGen!$AD$2:$AD$1191)</f>
        <v>0</v>
      </c>
    </row>
    <row r="175" spans="1:9">
      <c r="A175" s="2">
        <f>RiepilogoGen!D419</f>
        <v>40070291</v>
      </c>
      <c r="B175" s="2" t="str">
        <f>RiepilogoGen!E419</f>
        <v>ALTRI SERVIZI ESTERNALIZZATI PER L'ATTIVITA' AGRICOLA</v>
      </c>
      <c r="C175" s="164" t="str">
        <f>A175&amp;" "&amp;B175</f>
        <v>40070291 ALTRI SERVIZI ESTERNALIZZATI PER L'ATTIVITA' AGRICOLA</v>
      </c>
      <c r="D175" s="53">
        <f>SUMIF(RiepilogoGen!$D$2:$D$1191,A175,RiepilogoGen!$O$2:$O$1191)</f>
        <v>0</v>
      </c>
      <c r="E175" s="53">
        <f>SUMIF(RiepilogoGen!$D$2:$D$1191,A175,RiepilogoGen!$R$2:$R$1191)</f>
        <v>0</v>
      </c>
      <c r="F175" s="53">
        <f>SUMIF(RiepilogoGen!$D$2:$D$1191,A175,RiepilogoGen!$U$2:$U$1191)</f>
        <v>0</v>
      </c>
      <c r="G175" s="53">
        <f>SUMIF(RiepilogoGen!$D$2:$D$1191,A175,RiepilogoGen!$X$2:$X$1191)</f>
        <v>0</v>
      </c>
      <c r="H175" s="53">
        <f>SUMIF(RiepilogoGen!$D$2:$D$1191,A175,RiepilogoGen!$AA$2:$AA$1191)</f>
        <v>0</v>
      </c>
      <c r="I175" s="53">
        <f>SUMIF(RiepilogoGen!$D$2:$D$1191,A175,RiepilogoGen!$AD$2:$AD$1191)</f>
        <v>0</v>
      </c>
    </row>
    <row r="176" spans="1:9">
      <c r="C176" s="163" t="s">
        <v>365</v>
      </c>
      <c r="D176" s="13">
        <f t="shared" ref="D176:I176" si="40">SUM(D177:D179)</f>
        <v>27232.18</v>
      </c>
      <c r="E176" s="13">
        <f t="shared" si="40"/>
        <v>187350.52</v>
      </c>
      <c r="F176" s="13">
        <f t="shared" si="40"/>
        <v>191750.65</v>
      </c>
      <c r="G176" s="13">
        <f t="shared" si="40"/>
        <v>179013.32</v>
      </c>
      <c r="H176" s="13">
        <f t="shared" si="40"/>
        <v>193541.52</v>
      </c>
      <c r="I176" s="13">
        <f t="shared" si="40"/>
        <v>157563.10999999999</v>
      </c>
    </row>
    <row r="177" spans="1:9">
      <c r="A177" s="2">
        <f>RiepilogoGen!D420</f>
        <v>40070301</v>
      </c>
      <c r="B177" s="2" t="str">
        <f>RiepilogoGen!E420</f>
        <v>SPESE DI TRASPORTO UTENTI</v>
      </c>
      <c r="C177" s="164" t="str">
        <f>A177&amp;" "&amp;B177</f>
        <v>40070301 SPESE DI TRASPORTO UTENTI</v>
      </c>
      <c r="D177" s="53">
        <f>SUMIF(RiepilogoGen!$D$2:$D$1191,A177,RiepilogoGen!$O$2:$O$1191)</f>
        <v>27232.18</v>
      </c>
      <c r="E177" s="53">
        <f>SUMIF(RiepilogoGen!$D$2:$D$1191,A177,RiepilogoGen!$R$2:$R$1191)</f>
        <v>167359.32</v>
      </c>
      <c r="F177" s="53">
        <f>SUMIF(RiepilogoGen!$D$2:$D$1191,A177,RiepilogoGen!$U$2:$U$1191)</f>
        <v>165697.97999999998</v>
      </c>
      <c r="G177" s="53">
        <f>SUMIF(RiepilogoGen!$D$2:$D$1191,A177,RiepilogoGen!$X$2:$X$1191)</f>
        <v>173577.52000000002</v>
      </c>
      <c r="H177" s="53">
        <f>SUMIF(RiepilogoGen!$D$2:$D$1191,A177,RiepilogoGen!$AA$2:$AA$1191)</f>
        <v>193541.52</v>
      </c>
      <c r="I177" s="53">
        <f>SUMIF(RiepilogoGen!$D$2:$D$1191,A177,RiepilogoGen!$AD$2:$AD$1191)</f>
        <v>157563.10999999999</v>
      </c>
    </row>
    <row r="178" spans="1:9">
      <c r="A178" s="2">
        <f>RiepilogoGen!D421</f>
        <v>40070388</v>
      </c>
      <c r="B178" s="2" t="str">
        <f>RiepilogoGen!E421</f>
        <v>ALTRE SPESE DI TRASPORTO</v>
      </c>
      <c r="C178" s="164" t="str">
        <f>A178&amp;" "&amp;B178</f>
        <v>40070388 ALTRE SPESE DI TRASPORTO</v>
      </c>
      <c r="D178" s="53">
        <f>SUMIF(RiepilogoGen!$D$2:$D$1191,A178,RiepilogoGen!$O$2:$O$1191)</f>
        <v>0</v>
      </c>
      <c r="E178" s="53">
        <f>SUMIF(RiepilogoGen!$D$2:$D$1191,A178,RiepilogoGen!$R$2:$R$1191)</f>
        <v>2579.4299999999998</v>
      </c>
      <c r="F178" s="53">
        <f>SUMIF(RiepilogoGen!$D$2:$D$1191,A178,RiepilogoGen!$U$2:$U$1191)</f>
        <v>197.79</v>
      </c>
      <c r="G178" s="53">
        <f>SUMIF(RiepilogoGen!$D$2:$D$1191,A178,RiepilogoGen!$X$2:$X$1191)</f>
        <v>5435.8</v>
      </c>
      <c r="H178" s="53">
        <f>SUMIF(RiepilogoGen!$D$2:$D$1191,A178,RiepilogoGen!$AA$2:$AA$1191)</f>
        <v>0</v>
      </c>
      <c r="I178" s="53">
        <f>SUMIF(RiepilogoGen!$D$2:$D$1191,A178,RiepilogoGen!$AD$2:$AD$1191)</f>
        <v>0</v>
      </c>
    </row>
    <row r="179" spans="1:9">
      <c r="A179" s="2">
        <f>RiepilogoGen!D422</f>
        <v>40070390</v>
      </c>
      <c r="B179" s="2" t="str">
        <f>RiepilogoGen!E422</f>
        <v xml:space="preserve">SPESE DI TRASPORTO ATTIVITA' AGRICOLA </v>
      </c>
      <c r="C179" s="164" t="str">
        <f>A179&amp;" "&amp;B179</f>
        <v xml:space="preserve">40070390 SPESE DI TRASPORTO ATTIVITA' AGRICOLA </v>
      </c>
      <c r="D179" s="53">
        <f>SUMIF(RiepilogoGen!$D$2:$D$1191,A179,RiepilogoGen!$O$2:$O$1191)</f>
        <v>0</v>
      </c>
      <c r="E179" s="53">
        <f>SUMIF(RiepilogoGen!$D$2:$D$1191,A179,RiepilogoGen!$R$2:$R$1191)</f>
        <v>17411.77</v>
      </c>
      <c r="F179" s="53">
        <f>SUMIF(RiepilogoGen!$D$2:$D$1191,A179,RiepilogoGen!$U$2:$U$1191)</f>
        <v>25854.880000000001</v>
      </c>
      <c r="G179" s="53">
        <f>SUMIF(RiepilogoGen!$D$2:$D$1191,A179,RiepilogoGen!$X$2:$X$1191)</f>
        <v>0</v>
      </c>
      <c r="H179" s="53">
        <f>SUMIF(RiepilogoGen!$D$2:$D$1191,A179,RiepilogoGen!$AA$2:$AA$1191)</f>
        <v>0</v>
      </c>
      <c r="I179" s="53">
        <f>SUMIF(RiepilogoGen!$D$2:$D$1191,A179,RiepilogoGen!$AD$2:$AD$1191)</f>
        <v>0</v>
      </c>
    </row>
    <row r="180" spans="1:9">
      <c r="C180" s="163" t="s">
        <v>366</v>
      </c>
      <c r="D180" s="13">
        <f t="shared" ref="D180:I180" si="41">SUM(D181:D185)</f>
        <v>407082.3</v>
      </c>
      <c r="E180" s="13">
        <f t="shared" si="41"/>
        <v>1742882.03</v>
      </c>
      <c r="F180" s="13">
        <f t="shared" si="41"/>
        <v>1634672.76</v>
      </c>
      <c r="G180" s="13">
        <f t="shared" si="41"/>
        <v>1483674.57</v>
      </c>
      <c r="H180" s="13">
        <f t="shared" si="41"/>
        <v>1373423.97</v>
      </c>
      <c r="I180" s="13">
        <f t="shared" si="41"/>
        <v>1216990.3900000001</v>
      </c>
    </row>
    <row r="181" spans="1:9">
      <c r="A181" s="2">
        <f>RiepilogoGen!D423</f>
        <v>40070401</v>
      </c>
      <c r="B181" s="2" t="str">
        <f>RiepilogoGen!E423</f>
        <v>CONSULENZE SOCIO-ASSISTENZIALI (PSICOLOGO)</v>
      </c>
      <c r="C181" s="164" t="str">
        <f>A181&amp;" "&amp;B181</f>
        <v>40070401 CONSULENZE SOCIO-ASSISTENZIALI (PSICOLOGO)</v>
      </c>
      <c r="D181" s="53">
        <f>SUMIF(RiepilogoGen!$D$2:$D$1191,A181,RiepilogoGen!$O$2:$O$1191)</f>
        <v>56701.48</v>
      </c>
      <c r="E181" s="53">
        <f>SUMIF(RiepilogoGen!$D$2:$D$1191,A181,RiepilogoGen!$R$2:$R$1191)</f>
        <v>131027.05</v>
      </c>
      <c r="F181" s="53">
        <f>SUMIF(RiepilogoGen!$D$2:$D$1191,A181,RiepilogoGen!$U$2:$U$1191)</f>
        <v>130431.09999999999</v>
      </c>
      <c r="G181" s="53">
        <f>SUMIF(RiepilogoGen!$D$2:$D$1191,A181,RiepilogoGen!$X$2:$X$1191)</f>
        <v>103501.33</v>
      </c>
      <c r="H181" s="53">
        <f>SUMIF(RiepilogoGen!$D$2:$D$1191,A181,RiepilogoGen!$AA$2:$AA$1191)</f>
        <v>127332.61</v>
      </c>
      <c r="I181" s="53">
        <f>SUMIF(RiepilogoGen!$D$2:$D$1191,A181,RiepilogoGen!$AD$2:$AD$1191)</f>
        <v>168794.52000000002</v>
      </c>
    </row>
    <row r="182" spans="1:9">
      <c r="A182" s="2">
        <f>RiepilogoGen!D424</f>
        <v>40070402</v>
      </c>
      <c r="B182" s="2" t="str">
        <f>RiepilogoGen!E424</f>
        <v>CONSULENZE SANITARIE (INFERMIERI E TERAPISTI)</v>
      </c>
      <c r="C182" s="164" t="str">
        <f>A182&amp;" "&amp;B182</f>
        <v>40070402 CONSULENZE SANITARIE (INFERMIERI E TERAPISTI)</v>
      </c>
      <c r="D182" s="53">
        <f>SUMIF(RiepilogoGen!$D$2:$D$1191,A182,RiepilogoGen!$O$2:$O$1191)</f>
        <v>208700.43</v>
      </c>
      <c r="E182" s="53">
        <f>SUMIF(RiepilogoGen!$D$2:$D$1191,A182,RiepilogoGen!$R$2:$R$1191)</f>
        <v>1134457.54</v>
      </c>
      <c r="F182" s="53">
        <f>SUMIF(RiepilogoGen!$D$2:$D$1191,A182,RiepilogoGen!$U$2:$U$1191)</f>
        <v>1070473.5</v>
      </c>
      <c r="G182" s="53">
        <f>SUMIF(RiepilogoGen!$D$2:$D$1191,A182,RiepilogoGen!$X$2:$X$1191)</f>
        <v>961186.45</v>
      </c>
      <c r="H182" s="53">
        <f>SUMIF(RiepilogoGen!$D$2:$D$1191,A182,RiepilogoGen!$AA$2:$AA$1191)</f>
        <v>837564.69</v>
      </c>
      <c r="I182" s="53">
        <f>SUMIF(RiepilogoGen!$D$2:$D$1191,A182,RiepilogoGen!$AD$2:$AD$1191)</f>
        <v>637240.88</v>
      </c>
    </row>
    <row r="183" spans="1:9">
      <c r="A183" s="2">
        <f>RiepilogoGen!D425</f>
        <v>40070403</v>
      </c>
      <c r="B183" s="2" t="str">
        <f>RiepilogoGen!E425</f>
        <v>CONSULENZE MEDICHE</v>
      </c>
      <c r="C183" s="164" t="str">
        <f>A183&amp;" "&amp;B183</f>
        <v>40070403 CONSULENZE MEDICHE</v>
      </c>
      <c r="D183" s="53">
        <f>SUMIF(RiepilogoGen!$D$2:$D$1191,A183,RiepilogoGen!$O$2:$O$1191)</f>
        <v>134699.07999999999</v>
      </c>
      <c r="E183" s="53">
        <f>SUMIF(RiepilogoGen!$D$2:$D$1191,A183,RiepilogoGen!$R$2:$R$1191)</f>
        <v>428102.79</v>
      </c>
      <c r="F183" s="53">
        <f>SUMIF(RiepilogoGen!$D$2:$D$1191,A183,RiepilogoGen!$U$2:$U$1191)</f>
        <v>402770.93</v>
      </c>
      <c r="G183" s="53">
        <f>SUMIF(RiepilogoGen!$D$2:$D$1191,A183,RiepilogoGen!$X$2:$X$1191)</f>
        <v>394014.25</v>
      </c>
      <c r="H183" s="53">
        <f>SUMIF(RiepilogoGen!$D$2:$D$1191,A183,RiepilogoGen!$AA$2:$AA$1191)</f>
        <v>385694.36</v>
      </c>
      <c r="I183" s="53">
        <f>SUMIF(RiepilogoGen!$D$2:$D$1191,A183,RiepilogoGen!$AD$2:$AD$1191)</f>
        <v>387135.03</v>
      </c>
    </row>
    <row r="184" spans="1:9">
      <c r="A184" s="2">
        <f>RiepilogoGen!D426</f>
        <v>40070404</v>
      </c>
      <c r="B184" s="2" t="str">
        <f>RiepilogoGen!E426</f>
        <v>CONSULENZE SOCIO EDUCATIVE</v>
      </c>
      <c r="C184" s="164" t="str">
        <f>A184&amp;" "&amp;B184</f>
        <v>40070404 CONSULENZE SOCIO EDUCATIVE</v>
      </c>
      <c r="D184" s="53">
        <f>SUMIF(RiepilogoGen!$D$2:$D$1191,A184,RiepilogoGen!$O$2:$O$1191)</f>
        <v>0</v>
      </c>
      <c r="E184" s="53">
        <f>SUMIF(RiepilogoGen!$D$2:$D$1191,A184,RiepilogoGen!$R$2:$R$1191)</f>
        <v>0</v>
      </c>
      <c r="F184" s="53">
        <f>SUMIF(RiepilogoGen!$D$2:$D$1191,A184,RiepilogoGen!$U$2:$U$1191)</f>
        <v>0</v>
      </c>
      <c r="G184" s="53">
        <f>SUMIF(RiepilogoGen!$D$2:$D$1191,A184,RiepilogoGen!$X$2:$X$1191)</f>
        <v>0</v>
      </c>
      <c r="H184" s="53">
        <f>SUMIF(RiepilogoGen!$D$2:$D$1191,A184,RiepilogoGen!$AA$2:$AA$1191)</f>
        <v>0</v>
      </c>
      <c r="I184" s="53">
        <f>SUMIF(RiepilogoGen!$D$2:$D$1191,A184,RiepilogoGen!$AD$2:$AD$1191)</f>
        <v>0</v>
      </c>
    </row>
    <row r="185" spans="1:9">
      <c r="A185" s="2">
        <f>RiepilogoGen!D427</f>
        <v>40070488</v>
      </c>
      <c r="B185" s="2" t="str">
        <f>RiepilogoGen!E427</f>
        <v>ALTRE CONSULENZE SOCIO-SANITARIE (PODOLOGO, PARRUCCHIERE)</v>
      </c>
      <c r="C185" s="164" t="str">
        <f>A185&amp;" "&amp;B185</f>
        <v>40070488 ALTRE CONSULENZE SOCIO-SANITARIE (PODOLOGO, PARRUCCHIERE)</v>
      </c>
      <c r="D185" s="53">
        <f>SUMIF(RiepilogoGen!$D$2:$D$1191,A185,RiepilogoGen!$O$2:$O$1191)</f>
        <v>6981.31</v>
      </c>
      <c r="E185" s="53">
        <f>SUMIF(RiepilogoGen!$D$2:$D$1191,A185,RiepilogoGen!$R$2:$R$1191)</f>
        <v>49294.65</v>
      </c>
      <c r="F185" s="53">
        <f>SUMIF(RiepilogoGen!$D$2:$D$1191,A185,RiepilogoGen!$U$2:$U$1191)</f>
        <v>30997.23</v>
      </c>
      <c r="G185" s="53">
        <f>SUMIF(RiepilogoGen!$D$2:$D$1191,A185,RiepilogoGen!$X$2:$X$1191)</f>
        <v>24972.54</v>
      </c>
      <c r="H185" s="53">
        <f>SUMIF(RiepilogoGen!$D$2:$D$1191,A185,RiepilogoGen!$AA$2:$AA$1191)</f>
        <v>22832.309999999998</v>
      </c>
      <c r="I185" s="53">
        <f>SUMIF(RiepilogoGen!$D$2:$D$1191,A185,RiepilogoGen!$AD$2:$AD$1191)</f>
        <v>23819.96</v>
      </c>
    </row>
    <row r="186" spans="1:9">
      <c r="C186" s="163" t="s">
        <v>367</v>
      </c>
      <c r="D186" s="13">
        <f t="shared" ref="D186:I186" si="42">SUM(D187:D190)</f>
        <v>89969.87</v>
      </c>
      <c r="E186" s="13">
        <f t="shared" si="42"/>
        <v>334037.56</v>
      </c>
      <c r="F186" s="13">
        <f t="shared" si="42"/>
        <v>357127.66000000003</v>
      </c>
      <c r="G186" s="13">
        <f t="shared" si="42"/>
        <v>301013.71999999997</v>
      </c>
      <c r="H186" s="13">
        <f t="shared" si="42"/>
        <v>370297.72</v>
      </c>
      <c r="I186" s="13">
        <f t="shared" si="42"/>
        <v>300959.23</v>
      </c>
    </row>
    <row r="187" spans="1:9">
      <c r="A187" s="2">
        <f>RiepilogoGen!D428</f>
        <v>40070501</v>
      </c>
      <c r="B187" s="2" t="str">
        <f>RiepilogoGen!E428</f>
        <v>CONSULENZE AMMINISTRATIVE</v>
      </c>
      <c r="C187" s="164" t="str">
        <f>A187&amp;" "&amp;B187</f>
        <v>40070501 CONSULENZE AMMINISTRATIVE</v>
      </c>
      <c r="D187" s="53">
        <f>SUMIF(RiepilogoGen!$D$2:$D$1191,A187,RiepilogoGen!$O$2:$O$1191)</f>
        <v>23577.4</v>
      </c>
      <c r="E187" s="53">
        <f>SUMIF(RiepilogoGen!$D$2:$D$1191,A187,RiepilogoGen!$R$2:$R$1191)</f>
        <v>83383.12</v>
      </c>
      <c r="F187" s="53">
        <f>SUMIF(RiepilogoGen!$D$2:$D$1191,A187,RiepilogoGen!$U$2:$U$1191)</f>
        <v>67703.929999999993</v>
      </c>
      <c r="G187" s="53">
        <f>SUMIF(RiepilogoGen!$D$2:$D$1191,A187,RiepilogoGen!$X$2:$X$1191)</f>
        <v>106184.92</v>
      </c>
      <c r="H187" s="53">
        <f>SUMIF(RiepilogoGen!$D$2:$D$1191,A187,RiepilogoGen!$AA$2:$AA$1191)</f>
        <v>109538.07</v>
      </c>
      <c r="I187" s="53">
        <f>SUMIF(RiepilogoGen!$D$2:$D$1191,A187,RiepilogoGen!$AD$2:$AD$1191)</f>
        <v>101416.27</v>
      </c>
    </row>
    <row r="188" spans="1:9">
      <c r="A188" s="2">
        <f>RiepilogoGen!D429</f>
        <v>40070502</v>
      </c>
      <c r="B188" s="2" t="str">
        <f>RiepilogoGen!E429</f>
        <v>CONSULENZE TECNICHE</v>
      </c>
      <c r="C188" s="164" t="str">
        <f>A188&amp;" "&amp;B188</f>
        <v>40070502 CONSULENZE TECNICHE</v>
      </c>
      <c r="D188" s="53">
        <f>SUMIF(RiepilogoGen!$D$2:$D$1191,A188,RiepilogoGen!$O$2:$O$1191)</f>
        <v>10951.31</v>
      </c>
      <c r="E188" s="53">
        <f>SUMIF(RiepilogoGen!$D$2:$D$1191,A188,RiepilogoGen!$R$2:$R$1191)</f>
        <v>90629.87</v>
      </c>
      <c r="F188" s="53">
        <f>SUMIF(RiepilogoGen!$D$2:$D$1191,A188,RiepilogoGen!$U$2:$U$1191)</f>
        <v>91769.04</v>
      </c>
      <c r="G188" s="53">
        <f>SUMIF(RiepilogoGen!$D$2:$D$1191,A188,RiepilogoGen!$X$2:$X$1191)</f>
        <v>43785.919999999998</v>
      </c>
      <c r="H188" s="53">
        <f>SUMIF(RiepilogoGen!$D$2:$D$1191,A188,RiepilogoGen!$AA$2:$AA$1191)</f>
        <v>97984.26</v>
      </c>
      <c r="I188" s="53">
        <f>SUMIF(RiepilogoGen!$D$2:$D$1191,A188,RiepilogoGen!$AD$2:$AD$1191)</f>
        <v>16744.669999999984</v>
      </c>
    </row>
    <row r="189" spans="1:9">
      <c r="A189" s="2">
        <f>RiepilogoGen!D430</f>
        <v>40070503</v>
      </c>
      <c r="B189" s="2" t="str">
        <f>RiepilogoGen!E430</f>
        <v>CONSULENZE LEGALI</v>
      </c>
      <c r="C189" s="164" t="str">
        <f>A189&amp;" "&amp;B189</f>
        <v>40070503 CONSULENZE LEGALI</v>
      </c>
      <c r="D189" s="53">
        <f>SUMIF(RiepilogoGen!$D$2:$D$1191,A189,RiepilogoGen!$O$2:$O$1191)</f>
        <v>33158.239999999998</v>
      </c>
      <c r="E189" s="53">
        <f>SUMIF(RiepilogoGen!$D$2:$D$1191,A189,RiepilogoGen!$R$2:$R$1191)</f>
        <v>112633.64</v>
      </c>
      <c r="F189" s="53">
        <f>SUMIF(RiepilogoGen!$D$2:$D$1191,A189,RiepilogoGen!$U$2:$U$1191)</f>
        <v>110095.41</v>
      </c>
      <c r="G189" s="53">
        <f>SUMIF(RiepilogoGen!$D$2:$D$1191,A189,RiepilogoGen!$X$2:$X$1191)</f>
        <v>44999.99</v>
      </c>
      <c r="H189" s="53">
        <f>SUMIF(RiepilogoGen!$D$2:$D$1191,A189,RiepilogoGen!$AA$2:$AA$1191)</f>
        <v>56748.85</v>
      </c>
      <c r="I189" s="53">
        <f>SUMIF(RiepilogoGen!$D$2:$D$1191,A189,RiepilogoGen!$AD$2:$AD$1191)</f>
        <v>77971.23000000001</v>
      </c>
    </row>
    <row r="190" spans="1:9">
      <c r="A190" s="2">
        <f>RiepilogoGen!D431</f>
        <v>40070504</v>
      </c>
      <c r="B190" s="2" t="str">
        <f>RiepilogoGen!E431</f>
        <v>CONSULENZE INFORMATICHE</v>
      </c>
      <c r="C190" s="164" t="str">
        <f>A190&amp;" "&amp;B190</f>
        <v>40070504 CONSULENZE INFORMATICHE</v>
      </c>
      <c r="D190" s="53">
        <f>SUMIF(RiepilogoGen!$D$2:$D$1191,A190,RiepilogoGen!$O$2:$O$1191)</f>
        <v>22282.92</v>
      </c>
      <c r="E190" s="53">
        <f>SUMIF(RiepilogoGen!$D$2:$D$1191,A190,RiepilogoGen!$R$2:$R$1191)</f>
        <v>47390.93</v>
      </c>
      <c r="F190" s="53">
        <f>SUMIF(RiepilogoGen!$D$2:$D$1191,A190,RiepilogoGen!$U$2:$U$1191)</f>
        <v>87559.28</v>
      </c>
      <c r="G190" s="53">
        <f>SUMIF(RiepilogoGen!$D$2:$D$1191,A190,RiepilogoGen!$X$2:$X$1191)</f>
        <v>106042.89000000001</v>
      </c>
      <c r="H190" s="53">
        <f>SUMIF(RiepilogoGen!$D$2:$D$1191,A190,RiepilogoGen!$AA$2:$AA$1191)</f>
        <v>106026.54</v>
      </c>
      <c r="I190" s="53">
        <f>SUMIF(RiepilogoGen!$D$2:$D$1191,A190,RiepilogoGen!$AD$2:$AD$1191)</f>
        <v>104827.06</v>
      </c>
    </row>
    <row r="191" spans="1:9">
      <c r="C191" s="170" t="s">
        <v>368</v>
      </c>
      <c r="D191" s="13">
        <f t="shared" ref="D191:I191" si="43">SUM(D192:D201)</f>
        <v>1245817.46</v>
      </c>
      <c r="E191" s="13">
        <f t="shared" si="43"/>
        <v>3771168.4499999997</v>
      </c>
      <c r="F191" s="13">
        <f t="shared" si="43"/>
        <v>4573811.5000000009</v>
      </c>
      <c r="G191" s="13">
        <f t="shared" si="43"/>
        <v>4288058</v>
      </c>
      <c r="H191" s="13">
        <f t="shared" si="43"/>
        <v>4298486.42</v>
      </c>
      <c r="I191" s="13">
        <f t="shared" si="43"/>
        <v>4809340.9399999995</v>
      </c>
    </row>
    <row r="192" spans="1:9">
      <c r="A192" s="2">
        <f>RiepilogoGen!D432</f>
        <v>40070601</v>
      </c>
      <c r="B192" s="2" t="str">
        <f>RiepilogoGen!E432</f>
        <v>COLLABORAZIONI SOCIO-ASSISTENZIALI (PSICOLOGO E ADB)</v>
      </c>
      <c r="C192" s="165" t="str">
        <f t="shared" ref="C192:C199" si="44">A192&amp;" "&amp;B192</f>
        <v>40070601 COLLABORAZIONI SOCIO-ASSISTENZIALI (PSICOLOGO E ADB)</v>
      </c>
      <c r="D192" s="53">
        <f>SUMIF(RiepilogoGen!$D$2:$D$1191,A192,RiepilogoGen!$O$2:$O$1191)</f>
        <v>685458.57</v>
      </c>
      <c r="E192" s="53">
        <f>SUMIF(RiepilogoGen!$D$2:$D$1191,A192,RiepilogoGen!$R$2:$R$1191)</f>
        <v>2242647.6999999997</v>
      </c>
      <c r="F192" s="53">
        <f>SUMIF(RiepilogoGen!$D$2:$D$1191,A192,RiepilogoGen!$U$2:$U$1191)</f>
        <v>2474836.9000000004</v>
      </c>
      <c r="G192" s="53">
        <f>SUMIF(RiepilogoGen!$D$2:$D$1191,A192,RiepilogoGen!$X$2:$X$1191)</f>
        <v>2438519.58</v>
      </c>
      <c r="H192" s="53">
        <f>SUMIF(RiepilogoGen!$D$2:$D$1191,A192,RiepilogoGen!$AA$2:$AA$1191)</f>
        <v>2908659.51</v>
      </c>
      <c r="I192" s="53">
        <f>SUMIF(RiepilogoGen!$D$2:$D$1191,A192,RiepilogoGen!$AD$2:$AD$1191)</f>
        <v>3191043.9899999998</v>
      </c>
    </row>
    <row r="193" spans="1:9">
      <c r="A193" s="2">
        <f>RiepilogoGen!D433</f>
        <v>40070602</v>
      </c>
      <c r="B193" s="2" t="str">
        <f>RiepilogoGen!E433</f>
        <v>COLLABORAZIONI SANITARIE (INFERMIERI E TERAPISTI)</v>
      </c>
      <c r="C193" s="165" t="str">
        <f t="shared" si="44"/>
        <v>40070602 COLLABORAZIONI SANITARIE (INFERMIERI E TERAPISTI)</v>
      </c>
      <c r="D193" s="53">
        <f>SUMIF(RiepilogoGen!$D$2:$D$1191,A193,RiepilogoGen!$O$2:$O$1191)</f>
        <v>504817.33</v>
      </c>
      <c r="E193" s="53">
        <f>SUMIF(RiepilogoGen!$D$2:$D$1191,A193,RiepilogoGen!$R$2:$R$1191)</f>
        <v>521101.07</v>
      </c>
      <c r="F193" s="53">
        <f>SUMIF(RiepilogoGen!$D$2:$D$1191,A193,RiepilogoGen!$U$2:$U$1191)</f>
        <v>685368.4</v>
      </c>
      <c r="G193" s="53">
        <f>SUMIF(RiepilogoGen!$D$2:$D$1191,A193,RiepilogoGen!$X$2:$X$1191)</f>
        <v>891040.04</v>
      </c>
      <c r="H193" s="53">
        <f>SUMIF(RiepilogoGen!$D$2:$D$1191,A193,RiepilogoGen!$AA$2:$AA$1191)</f>
        <v>1092069.75</v>
      </c>
      <c r="I193" s="53">
        <f>SUMIF(RiepilogoGen!$D$2:$D$1191,A193,RiepilogoGen!$AD$2:$AD$1191)</f>
        <v>1483290.9</v>
      </c>
    </row>
    <row r="194" spans="1:9">
      <c r="A194" s="2">
        <f>RiepilogoGen!D434</f>
        <v>40070603</v>
      </c>
      <c r="B194" s="2" t="str">
        <f>RiepilogoGen!E434</f>
        <v>COLLABORAZIONI SOCIO-EDUCATIVE</v>
      </c>
      <c r="C194" s="164" t="str">
        <f t="shared" si="44"/>
        <v>40070603 COLLABORAZIONI SOCIO-EDUCATIVE</v>
      </c>
      <c r="D194" s="53">
        <f>SUMIF(RiepilogoGen!$D$2:$D$1191,A194,RiepilogoGen!$O$2:$O$1191)</f>
        <v>11988.55</v>
      </c>
      <c r="E194" s="53">
        <f>SUMIF(RiepilogoGen!$D$2:$D$1191,A194,RiepilogoGen!$R$2:$R$1191)</f>
        <v>0</v>
      </c>
      <c r="F194" s="53">
        <f>SUMIF(RiepilogoGen!$D$2:$D$1191,A194,RiepilogoGen!$U$2:$U$1191)</f>
        <v>0</v>
      </c>
      <c r="G194" s="53">
        <f>SUMIF(RiepilogoGen!$D$2:$D$1191,A194,RiepilogoGen!$X$2:$X$1191)</f>
        <v>134116.94</v>
      </c>
      <c r="H194" s="53">
        <f>SUMIF(RiepilogoGen!$D$2:$D$1191,A194,RiepilogoGen!$AA$2:$AA$1191)</f>
        <v>98513.57</v>
      </c>
      <c r="I194" s="53">
        <f>SUMIF(RiepilogoGen!$D$2:$D$1191,A194,RiepilogoGen!$AD$2:$AD$1191)</f>
        <v>1585.91</v>
      </c>
    </row>
    <row r="195" spans="1:9">
      <c r="A195" s="2">
        <f>RiepilogoGen!D435</f>
        <v>40070604</v>
      </c>
      <c r="B195" s="2" t="str">
        <f>RiepilogoGen!E435</f>
        <v>COLLABORAZIONI AMMINISTRATIVE</v>
      </c>
      <c r="C195" s="164" t="str">
        <f t="shared" si="44"/>
        <v>40070604 COLLABORAZIONI AMMINISTRATIVE</v>
      </c>
      <c r="D195" s="53">
        <f>SUMIF(RiepilogoGen!$D$2:$D$1191,A195,RiepilogoGen!$O$2:$O$1191)</f>
        <v>0</v>
      </c>
      <c r="E195" s="53">
        <f>SUMIF(RiepilogoGen!$D$2:$D$1191,A195,RiepilogoGen!$R$2:$R$1191)</f>
        <v>708300.53</v>
      </c>
      <c r="F195" s="53">
        <f>SUMIF(RiepilogoGen!$D$2:$D$1191,A195,RiepilogoGen!$U$2:$U$1191)</f>
        <v>1052644.3900000001</v>
      </c>
      <c r="G195" s="53">
        <f>SUMIF(RiepilogoGen!$D$2:$D$1191,A195,RiepilogoGen!$X$2:$X$1191)</f>
        <v>278449.14999999997</v>
      </c>
      <c r="H195" s="53">
        <f>SUMIF(RiepilogoGen!$D$2:$D$1191,A195,RiepilogoGen!$AA$2:$AA$1191)</f>
        <v>0</v>
      </c>
      <c r="I195" s="53">
        <f>SUMIF(RiepilogoGen!$D$2:$D$1191,A195,RiepilogoGen!$AD$2:$AD$1191)</f>
        <v>0</v>
      </c>
    </row>
    <row r="196" spans="1:9">
      <c r="A196" s="2">
        <f>RiepilogoGen!D436</f>
        <v>40070605</v>
      </c>
      <c r="B196" s="2" t="str">
        <f>RiepilogoGen!E436</f>
        <v>COLLABORAZIONI TECNICHE</v>
      </c>
      <c r="C196" s="164" t="str">
        <f t="shared" si="44"/>
        <v>40070605 COLLABORAZIONI TECNICHE</v>
      </c>
      <c r="D196" s="53">
        <f>SUMIF(RiepilogoGen!$D$2:$D$1191,A196,RiepilogoGen!$O$2:$O$1191)</f>
        <v>1076.26</v>
      </c>
      <c r="E196" s="53">
        <f>SUMIF(RiepilogoGen!$D$2:$D$1191,A196,RiepilogoGen!$R$2:$R$1191)</f>
        <v>141984.71</v>
      </c>
      <c r="F196" s="53">
        <f>SUMIF(RiepilogoGen!$D$2:$D$1191,A196,RiepilogoGen!$U$2:$U$1191)</f>
        <v>132393.98000000001</v>
      </c>
      <c r="G196" s="53">
        <f>SUMIF(RiepilogoGen!$D$2:$D$1191,A196,RiepilogoGen!$X$2:$X$1191)</f>
        <v>56207.14</v>
      </c>
      <c r="H196" s="53">
        <f>SUMIF(RiepilogoGen!$D$2:$D$1191,A196,RiepilogoGen!$AA$2:$AA$1191)</f>
        <v>0</v>
      </c>
      <c r="I196" s="53">
        <f>SUMIF(RiepilogoGen!$D$2:$D$1191,A196,RiepilogoGen!$AD$2:$AD$1191)</f>
        <v>0</v>
      </c>
    </row>
    <row r="197" spans="1:9">
      <c r="A197" s="2">
        <f>RiepilogoGen!D437</f>
        <v>40070606</v>
      </c>
      <c r="B197" s="2" t="str">
        <f>RiepilogoGen!E437</f>
        <v>COLLABORAZIONI LEGALI</v>
      </c>
      <c r="C197" s="164" t="str">
        <f t="shared" si="44"/>
        <v>40070606 COLLABORAZIONI LEGALI</v>
      </c>
      <c r="D197" s="53">
        <f>SUMIF(RiepilogoGen!$D$2:$D$1191,A197,RiepilogoGen!$O$2:$O$1191)</f>
        <v>0</v>
      </c>
      <c r="E197" s="53">
        <f>SUMIF(RiepilogoGen!$D$2:$D$1191,A197,RiepilogoGen!$R$2:$R$1191)</f>
        <v>0</v>
      </c>
      <c r="F197" s="53">
        <f>SUMIF(RiepilogoGen!$D$2:$D$1191,A197,RiepilogoGen!$U$2:$U$1191)</f>
        <v>0</v>
      </c>
      <c r="G197" s="53">
        <f>SUMIF(RiepilogoGen!$D$2:$D$1191,A197,RiepilogoGen!$X$2:$X$1191)</f>
        <v>0</v>
      </c>
      <c r="H197" s="53">
        <f>SUMIF(RiepilogoGen!$D$2:$D$1191,A197,RiepilogoGen!$AA$2:$AA$1191)</f>
        <v>0</v>
      </c>
      <c r="I197" s="53">
        <f>SUMIF(RiepilogoGen!$D$2:$D$1191,A197,RiepilogoGen!$AD$2:$AD$1191)</f>
        <v>0</v>
      </c>
    </row>
    <row r="198" spans="1:9">
      <c r="A198" s="2">
        <f>RiepilogoGen!D438</f>
        <v>40070607</v>
      </c>
      <c r="B198" s="2" t="str">
        <f>RiepilogoGen!E438</f>
        <v>COLLABORAZIONI INFORMATICHE</v>
      </c>
      <c r="C198" s="164" t="str">
        <f t="shared" si="44"/>
        <v>40070607 COLLABORAZIONI INFORMATICHE</v>
      </c>
      <c r="D198" s="53">
        <f>SUMIF(RiepilogoGen!$D$2:$D$1191,A198,RiepilogoGen!$O$2:$O$1191)</f>
        <v>0</v>
      </c>
      <c r="E198" s="53">
        <f>SUMIF(RiepilogoGen!$D$2:$D$1191,A198,RiepilogoGen!$R$2:$R$1191)</f>
        <v>0</v>
      </c>
      <c r="F198" s="53">
        <f>SUMIF(RiepilogoGen!$D$2:$D$1191,A198,RiepilogoGen!$U$2:$U$1191)</f>
        <v>0</v>
      </c>
      <c r="G198" s="53">
        <f>SUMIF(RiepilogoGen!$D$2:$D$1191,A198,RiepilogoGen!$X$2:$X$1191)</f>
        <v>0</v>
      </c>
      <c r="H198" s="53">
        <f>SUMIF(RiepilogoGen!$D$2:$D$1191,A198,RiepilogoGen!$AA$2:$AA$1191)</f>
        <v>0</v>
      </c>
      <c r="I198" s="53">
        <f>SUMIF(RiepilogoGen!$D$2:$D$1191,A198,RiepilogoGen!$AD$2:$AD$1191)</f>
        <v>0</v>
      </c>
    </row>
    <row r="199" spans="1:9">
      <c r="A199" s="2">
        <f>RiepilogoGen!D439</f>
        <v>40070608</v>
      </c>
      <c r="B199" s="2" t="str">
        <f>RiepilogoGen!E439</f>
        <v>BORSE DI STUDIO/VOUCHER</v>
      </c>
      <c r="C199" s="164" t="str">
        <f t="shared" si="44"/>
        <v>40070608 BORSE DI STUDIO/VOUCHER</v>
      </c>
      <c r="D199" s="53">
        <f>SUMIF(RiepilogoGen!$D$2:$D$1191,A199,RiepilogoGen!$O$2:$O$1191)</f>
        <v>0</v>
      </c>
      <c r="E199" s="53">
        <f>SUMIF(RiepilogoGen!$D$2:$D$1191,A199,RiepilogoGen!$R$2:$R$1191)</f>
        <v>0</v>
      </c>
      <c r="F199" s="53">
        <f>SUMIF(RiepilogoGen!$D$2:$D$1191,A199,RiepilogoGen!$U$2:$U$1191)</f>
        <v>0</v>
      </c>
      <c r="G199" s="53">
        <f>SUMIF(RiepilogoGen!$D$2:$D$1191,A199,RiepilogoGen!$X$2:$X$1191)</f>
        <v>0</v>
      </c>
      <c r="H199" s="53">
        <f>SUMIF(RiepilogoGen!$D$2:$D$1191,A199,RiepilogoGen!$AA$2:$AA$1191)</f>
        <v>0</v>
      </c>
      <c r="I199" s="53">
        <f>SUMIF(RiepilogoGen!$D$2:$D$1191,A199,RiepilogoGen!$AD$2:$AD$1191)</f>
        <v>0</v>
      </c>
    </row>
    <row r="200" spans="1:9">
      <c r="A200" s="2">
        <f>RiepilogoGen!D440</f>
        <v>40070609</v>
      </c>
      <c r="B200" s="2" t="str">
        <f>RiepilogoGen!E440</f>
        <v>ALTRE COLLABORAZIONI SOCIO-ASSISTENZIALI (PARRUCCHIERE E PODOLOGO)</v>
      </c>
      <c r="C200" s="164" t="str">
        <f>A200&amp;" "&amp;B200</f>
        <v>40070609 ALTRE COLLABORAZIONI SOCIO-ASSISTENZIALI (PARRUCCHIERE E PODOLOGO)</v>
      </c>
      <c r="D200" s="53">
        <f>SUMIF(RiepilogoGen!$D$2:$D$1191,A200,RiepilogoGen!$O$2:$O$1191)</f>
        <v>0</v>
      </c>
      <c r="E200" s="53">
        <f>SUMIF(RiepilogoGen!$D$2:$D$1191,A200,RiepilogoGen!$R$2:$R$1191)</f>
        <v>0</v>
      </c>
      <c r="F200" s="53">
        <f>SUMIF(RiepilogoGen!$D$2:$D$1191,A200,RiepilogoGen!$U$2:$U$1191)</f>
        <v>3225.92</v>
      </c>
      <c r="G200" s="53">
        <f>SUMIF(RiepilogoGen!$D$2:$D$1191,A200,RiepilogoGen!$X$2:$X$1191)</f>
        <v>236139</v>
      </c>
      <c r="H200" s="53">
        <f>SUMIF(RiepilogoGen!$D$2:$D$1191,A200,RiepilogoGen!$AA$2:$AA$1191)</f>
        <v>8029.48</v>
      </c>
      <c r="I200" s="53">
        <f>SUMIF(RiepilogoGen!$D$2:$D$1191,A200,RiepilogoGen!$AD$2:$AD$1191)</f>
        <v>0</v>
      </c>
    </row>
    <row r="201" spans="1:9">
      <c r="A201" s="2">
        <f>RiepilogoGen!D441</f>
        <v>40070610</v>
      </c>
      <c r="B201" s="2" t="str">
        <f>RiepilogoGen!E441</f>
        <v xml:space="preserve">ALTRE COLLABORAZIONI  </v>
      </c>
      <c r="C201" s="164" t="str">
        <f>A201&amp;" "&amp;B201</f>
        <v xml:space="preserve">40070610 ALTRE COLLABORAZIONI  </v>
      </c>
      <c r="D201" s="53">
        <f>SUMIF(RiepilogoGen!$D$2:$D$1191,A201,RiepilogoGen!$O$2:$O$1191)</f>
        <v>42476.75</v>
      </c>
      <c r="E201" s="53">
        <f>SUMIF(RiepilogoGen!$D$2:$D$1191,A201,RiepilogoGen!$R$2:$R$1191)</f>
        <v>157134.44</v>
      </c>
      <c r="F201" s="53">
        <f>SUMIF(RiepilogoGen!$D$2:$D$1191,A201,RiepilogoGen!$U$2:$U$1191)</f>
        <v>225341.91</v>
      </c>
      <c r="G201" s="53">
        <f>SUMIF(RiepilogoGen!$D$2:$D$1191,A201,RiepilogoGen!$X$2:$X$1191)</f>
        <v>253586.14999999997</v>
      </c>
      <c r="H201" s="53">
        <f>SUMIF(RiepilogoGen!$D$2:$D$1191,A201,RiepilogoGen!$AA$2:$AA$1191)</f>
        <v>191214.11000000002</v>
      </c>
      <c r="I201" s="53">
        <f>SUMIF(RiepilogoGen!$D$2:$D$1191,A201,RiepilogoGen!$AD$2:$AD$1191)</f>
        <v>133420.14000000001</v>
      </c>
    </row>
    <row r="202" spans="1:9">
      <c r="C202" s="163" t="s">
        <v>369</v>
      </c>
      <c r="D202" s="13">
        <f t="shared" ref="D202:I202" si="45">SUM(D203:D206)</f>
        <v>201629.83000000002</v>
      </c>
      <c r="E202" s="13">
        <f t="shared" si="45"/>
        <v>1909920.23</v>
      </c>
      <c r="F202" s="13">
        <f t="shared" si="45"/>
        <v>2091620.7600000002</v>
      </c>
      <c r="G202" s="13">
        <f t="shared" si="45"/>
        <v>2125025.0100000002</v>
      </c>
      <c r="H202" s="13">
        <f t="shared" si="45"/>
        <v>2056019.4399999997</v>
      </c>
      <c r="I202" s="13">
        <f t="shared" si="45"/>
        <v>1959784.8699999999</v>
      </c>
    </row>
    <row r="203" spans="1:9">
      <c r="A203" s="2">
        <f>RiepilogoGen!D442</f>
        <v>40070701</v>
      </c>
      <c r="B203" s="2" t="str">
        <f>RiepilogoGen!E442</f>
        <v>SPESE TELEFONICHE ED INTERNET</v>
      </c>
      <c r="C203" s="164" t="str">
        <f>A203&amp;" "&amp;B203</f>
        <v>40070701 SPESE TELEFONICHE ED INTERNET</v>
      </c>
      <c r="D203" s="53">
        <f>SUMIF(RiepilogoGen!$D$2:$D$1191,A203,RiepilogoGen!$O$2:$O$1191)</f>
        <v>9974.36</v>
      </c>
      <c r="E203" s="53">
        <f>SUMIF(RiepilogoGen!$D$2:$D$1191,A203,RiepilogoGen!$R$2:$R$1191)</f>
        <v>157392.42000000001</v>
      </c>
      <c r="F203" s="53">
        <f>SUMIF(RiepilogoGen!$D$2:$D$1191,A203,RiepilogoGen!$U$2:$U$1191)</f>
        <v>125148.90000000001</v>
      </c>
      <c r="G203" s="53">
        <f>SUMIF(RiepilogoGen!$D$2:$D$1191,A203,RiepilogoGen!$X$2:$X$1191)</f>
        <v>115296.65</v>
      </c>
      <c r="H203" s="53">
        <f>SUMIF(RiepilogoGen!$D$2:$D$1191,A203,RiepilogoGen!$AA$2:$AA$1191)</f>
        <v>119637.93999999999</v>
      </c>
      <c r="I203" s="53">
        <f>SUMIF(RiepilogoGen!$D$2:$D$1191,A203,RiepilogoGen!$AD$2:$AD$1191)</f>
        <v>115478.92</v>
      </c>
    </row>
    <row r="204" spans="1:9">
      <c r="A204" s="2">
        <f>RiepilogoGen!D443</f>
        <v>40070702</v>
      </c>
      <c r="B204" s="2" t="str">
        <f>RiepilogoGen!E443</f>
        <v>ENERGIA ELETTRICA</v>
      </c>
      <c r="C204" s="164" t="str">
        <f>A204&amp;" "&amp;B204</f>
        <v>40070702 ENERGIA ELETTRICA</v>
      </c>
      <c r="D204" s="53">
        <f>SUMIF(RiepilogoGen!$D$2:$D$1191,A204,RiepilogoGen!$O$2:$O$1191)</f>
        <v>55544.26</v>
      </c>
      <c r="E204" s="53">
        <f>SUMIF(RiepilogoGen!$D$2:$D$1191,A204,RiepilogoGen!$R$2:$R$1191)</f>
        <v>785926.23</v>
      </c>
      <c r="F204" s="53">
        <f>SUMIF(RiepilogoGen!$D$2:$D$1191,A204,RiepilogoGen!$U$2:$U$1191)</f>
        <v>838074.2</v>
      </c>
      <c r="G204" s="53">
        <f>SUMIF(RiepilogoGen!$D$2:$D$1191,A204,RiepilogoGen!$X$2:$X$1191)</f>
        <v>764568.03</v>
      </c>
      <c r="H204" s="53">
        <f>SUMIF(RiepilogoGen!$D$2:$D$1191,A204,RiepilogoGen!$AA$2:$AA$1191)</f>
        <v>764712.71</v>
      </c>
      <c r="I204" s="53">
        <f>SUMIF(RiepilogoGen!$D$2:$D$1191,A204,RiepilogoGen!$AD$2:$AD$1191)</f>
        <v>744165.47</v>
      </c>
    </row>
    <row r="205" spans="1:9">
      <c r="A205" s="2">
        <f>RiepilogoGen!D444</f>
        <v>40070703</v>
      </c>
      <c r="B205" s="2" t="str">
        <f>RiepilogoGen!E444</f>
        <v>GAS E RISCALDAMENTO</v>
      </c>
      <c r="C205" s="164" t="str">
        <f>A205&amp;" "&amp;B205</f>
        <v>40070703 GAS E RISCALDAMENTO</v>
      </c>
      <c r="D205" s="53">
        <f>SUMIF(RiepilogoGen!$D$2:$D$1191,A205,RiepilogoGen!$O$2:$O$1191)</f>
        <v>53719.199999999997</v>
      </c>
      <c r="E205" s="53">
        <f>SUMIF(RiepilogoGen!$D$2:$D$1191,A205,RiepilogoGen!$R$2:$R$1191)</f>
        <v>704771.69</v>
      </c>
      <c r="F205" s="53">
        <f>SUMIF(RiepilogoGen!$D$2:$D$1191,A205,RiepilogoGen!$U$2:$U$1191)</f>
        <v>769875.75</v>
      </c>
      <c r="G205" s="53">
        <f>SUMIF(RiepilogoGen!$D$2:$D$1191,A205,RiepilogoGen!$X$2:$X$1191)</f>
        <v>839911.38</v>
      </c>
      <c r="H205" s="53">
        <f>SUMIF(RiepilogoGen!$D$2:$D$1191,A205,RiepilogoGen!$AA$2:$AA$1191)</f>
        <v>694933.61</v>
      </c>
      <c r="I205" s="53">
        <f>SUMIF(RiepilogoGen!$D$2:$D$1191,A205,RiepilogoGen!$AD$2:$AD$1191)</f>
        <v>723728.51</v>
      </c>
    </row>
    <row r="206" spans="1:9">
      <c r="A206" s="2">
        <f>RiepilogoGen!D445</f>
        <v>40070704</v>
      </c>
      <c r="B206" s="2" t="str">
        <f>RiepilogoGen!E445</f>
        <v>ACQUA</v>
      </c>
      <c r="C206" s="164" t="str">
        <f>A206&amp;" "&amp;B206</f>
        <v>40070704 ACQUA</v>
      </c>
      <c r="D206" s="53">
        <f>SUMIF(RiepilogoGen!$D$2:$D$1191,A206,RiepilogoGen!$O$2:$O$1191)</f>
        <v>82392.009999999995</v>
      </c>
      <c r="E206" s="53">
        <f>SUMIF(RiepilogoGen!$D$2:$D$1191,A206,RiepilogoGen!$R$2:$R$1191)</f>
        <v>261829.89</v>
      </c>
      <c r="F206" s="53">
        <f>SUMIF(RiepilogoGen!$D$2:$D$1191,A206,RiepilogoGen!$U$2:$U$1191)</f>
        <v>358521.91000000003</v>
      </c>
      <c r="G206" s="53">
        <f>SUMIF(RiepilogoGen!$D$2:$D$1191,A206,RiepilogoGen!$X$2:$X$1191)</f>
        <v>405248.95</v>
      </c>
      <c r="H206" s="53">
        <f>SUMIF(RiepilogoGen!$D$2:$D$1191,A206,RiepilogoGen!$AA$2:$AA$1191)</f>
        <v>476735.18</v>
      </c>
      <c r="I206" s="53">
        <f>SUMIF(RiepilogoGen!$D$2:$D$1191,A206,RiepilogoGen!$AD$2:$AD$1191)</f>
        <v>376411.97000000003</v>
      </c>
    </row>
    <row r="207" spans="1:9">
      <c r="C207" s="163" t="s">
        <v>370</v>
      </c>
      <c r="D207" s="13">
        <f t="shared" ref="D207:I207" si="46">SUM(D208:D224)</f>
        <v>131572.94</v>
      </c>
      <c r="E207" s="13">
        <f t="shared" si="46"/>
        <v>1352347.8300000003</v>
      </c>
      <c r="F207" s="13">
        <f t="shared" si="46"/>
        <v>1672480.79</v>
      </c>
      <c r="G207" s="13">
        <f t="shared" si="46"/>
        <v>1427065.51</v>
      </c>
      <c r="H207" s="13">
        <f t="shared" si="46"/>
        <v>1344240.2</v>
      </c>
      <c r="I207" s="13">
        <f t="shared" si="46"/>
        <v>1265491.21</v>
      </c>
    </row>
    <row r="208" spans="1:9">
      <c r="A208" s="2">
        <f>RiepilogoGen!D446</f>
        <v>40070801</v>
      </c>
      <c r="B208" s="2" t="str">
        <f>RiepilogoGen!E446</f>
        <v>MANUTENZIONI E RIPARAZIONI FABBRICATI ISTITUZIONALI</v>
      </c>
      <c r="C208" s="164" t="str">
        <f t="shared" ref="C208:C224" si="47">A208&amp;" "&amp;B208</f>
        <v>40070801 MANUTENZIONI E RIPARAZIONI FABBRICATI ISTITUZIONALI</v>
      </c>
      <c r="D208" s="53">
        <f>SUMIF(RiepilogoGen!$D$2:$D$1191,A208,RiepilogoGen!$O$2:$O$1191)</f>
        <v>7142.81</v>
      </c>
      <c r="E208" s="53">
        <f>SUMIF(RiepilogoGen!$D$2:$D$1191,A208,RiepilogoGen!$R$2:$R$1191)</f>
        <v>252154.35</v>
      </c>
      <c r="F208" s="53">
        <f>SUMIF(RiepilogoGen!$D$2:$D$1191,A208,RiepilogoGen!$U$2:$U$1191)</f>
        <v>209714.93</v>
      </c>
      <c r="G208" s="53">
        <f>SUMIF(RiepilogoGen!$D$2:$D$1191,A208,RiepilogoGen!$X$2:$X$1191)</f>
        <v>224567</v>
      </c>
      <c r="H208" s="53">
        <f>SUMIF(RiepilogoGen!$D$2:$D$1191,A208,RiepilogoGen!$AA$2:$AA$1191)</f>
        <v>224771.14</v>
      </c>
      <c r="I208" s="53">
        <f>SUMIF(RiepilogoGen!$D$2:$D$1191,A208,RiepilogoGen!$AD$2:$AD$1191)</f>
        <v>250229.73</v>
      </c>
    </row>
    <row r="209" spans="1:9">
      <c r="A209" s="2">
        <f>RiepilogoGen!D447</f>
        <v>40070802</v>
      </c>
      <c r="B209" s="2" t="str">
        <f>RiepilogoGen!E447</f>
        <v>MANUTENZIONI E RIPARAZIONI FABBRICATI URBANI</v>
      </c>
      <c r="C209" s="164" t="str">
        <f t="shared" si="47"/>
        <v>40070802 MANUTENZIONI E RIPARAZIONI FABBRICATI URBANI</v>
      </c>
      <c r="D209" s="53">
        <f>SUMIF(RiepilogoGen!$D$2:$D$1191,A209,RiepilogoGen!$O$2:$O$1191)</f>
        <v>30882.69</v>
      </c>
      <c r="E209" s="53">
        <f>SUMIF(RiepilogoGen!$D$2:$D$1191,A209,RiepilogoGen!$R$2:$R$1191)</f>
        <v>225263.12</v>
      </c>
      <c r="F209" s="53">
        <f>SUMIF(RiepilogoGen!$D$2:$D$1191,A209,RiepilogoGen!$U$2:$U$1191)</f>
        <v>490092.87</v>
      </c>
      <c r="G209" s="53">
        <f>SUMIF(RiepilogoGen!$D$2:$D$1191,A209,RiepilogoGen!$X$2:$X$1191)</f>
        <v>390385.49</v>
      </c>
      <c r="H209" s="53">
        <f>SUMIF(RiepilogoGen!$D$2:$D$1191,A209,RiepilogoGen!$AA$2:$AA$1191)</f>
        <v>361463.94</v>
      </c>
      <c r="I209" s="53">
        <f>SUMIF(RiepilogoGen!$D$2:$D$1191,A209,RiepilogoGen!$AD$2:$AD$1191)</f>
        <v>257135</v>
      </c>
    </row>
    <row r="210" spans="1:9">
      <c r="A210" s="2">
        <f>RiepilogoGen!D448</f>
        <v>40070803</v>
      </c>
      <c r="B210" s="2" t="str">
        <f>RiepilogoGen!E448</f>
        <v>MANUTENZIONI E RIPARAZIONI TERRENI</v>
      </c>
      <c r="C210" s="164" t="str">
        <f t="shared" si="47"/>
        <v>40070803 MANUTENZIONI E RIPARAZIONI TERRENI</v>
      </c>
      <c r="D210" s="53">
        <f>SUMIF(RiepilogoGen!$D$2:$D$1191,A210,RiepilogoGen!$O$2:$O$1191)</f>
        <v>0</v>
      </c>
      <c r="E210" s="53">
        <f>SUMIF(RiepilogoGen!$D$2:$D$1191,A210,RiepilogoGen!$R$2:$R$1191)</f>
        <v>2216</v>
      </c>
      <c r="F210" s="53">
        <f>SUMIF(RiepilogoGen!$D$2:$D$1191,A210,RiepilogoGen!$U$2:$U$1191)</f>
        <v>1028</v>
      </c>
      <c r="G210" s="53">
        <f>SUMIF(RiepilogoGen!$D$2:$D$1191,A210,RiepilogoGen!$X$2:$X$1191)</f>
        <v>15</v>
      </c>
      <c r="H210" s="53">
        <f>SUMIF(RiepilogoGen!$D$2:$D$1191,A210,RiepilogoGen!$AA$2:$AA$1191)</f>
        <v>0</v>
      </c>
      <c r="I210" s="53">
        <f>SUMIF(RiepilogoGen!$D$2:$D$1191,A210,RiepilogoGen!$AD$2:$AD$1191)</f>
        <v>0</v>
      </c>
    </row>
    <row r="211" spans="1:9">
      <c r="A211" s="2">
        <f>RiepilogoGen!D449</f>
        <v>40070804</v>
      </c>
      <c r="B211" s="2" t="str">
        <f>RiepilogoGen!E449</f>
        <v>CANONI MANUTENZIONE IMPIANTI E MACCHINARI</v>
      </c>
      <c r="C211" s="164" t="str">
        <f t="shared" si="47"/>
        <v>40070804 CANONI MANUTENZIONE IMPIANTI E MACCHINARI</v>
      </c>
      <c r="D211" s="53">
        <f>SUMIF(RiepilogoGen!$D$2:$D$1191,A211,RiepilogoGen!$O$2:$O$1191)</f>
        <v>11625.33</v>
      </c>
      <c r="E211" s="53">
        <f>SUMIF(RiepilogoGen!$D$2:$D$1191,A211,RiepilogoGen!$R$2:$R$1191)</f>
        <v>436330.37</v>
      </c>
      <c r="F211" s="53">
        <f>SUMIF(RiepilogoGen!$D$2:$D$1191,A211,RiepilogoGen!$U$2:$U$1191)</f>
        <v>433769.87</v>
      </c>
      <c r="G211" s="53">
        <f>SUMIF(RiepilogoGen!$D$2:$D$1191,A211,RiepilogoGen!$X$2:$X$1191)</f>
        <v>391090.69</v>
      </c>
      <c r="H211" s="53">
        <f>SUMIF(RiepilogoGen!$D$2:$D$1191,A211,RiepilogoGen!$AA$2:$AA$1191)</f>
        <v>376468.58</v>
      </c>
      <c r="I211" s="53">
        <f>SUMIF(RiepilogoGen!$D$2:$D$1191,A211,RiepilogoGen!$AD$2:$AD$1191)</f>
        <v>417258.06</v>
      </c>
    </row>
    <row r="212" spans="1:9">
      <c r="A212" s="2">
        <f>RiepilogoGen!D450</f>
        <v>40070805</v>
      </c>
      <c r="B212" s="2" t="str">
        <f>RiepilogoGen!E450</f>
        <v>CANONI MANUTENZIONE HARDWARE E SOTFWARE MACCHINE D'UFFICIO</v>
      </c>
      <c r="C212" s="164" t="str">
        <f t="shared" si="47"/>
        <v>40070805 CANONI MANUTENZIONE HARDWARE E SOTFWARE MACCHINE D'UFFICIO</v>
      </c>
      <c r="D212" s="53">
        <f>SUMIF(RiepilogoGen!$D$2:$D$1191,A212,RiepilogoGen!$O$2:$O$1191)</f>
        <v>59805.5</v>
      </c>
      <c r="E212" s="53">
        <f>SUMIF(RiepilogoGen!$D$2:$D$1191,A212,RiepilogoGen!$R$2:$R$1191)</f>
        <v>74339.009999999995</v>
      </c>
      <c r="F212" s="53">
        <f>SUMIF(RiepilogoGen!$D$2:$D$1191,A212,RiepilogoGen!$U$2:$U$1191)</f>
        <v>108305.72</v>
      </c>
      <c r="G212" s="53">
        <f>SUMIF(RiepilogoGen!$D$2:$D$1191,A212,RiepilogoGen!$X$2:$X$1191)</f>
        <v>110541.84</v>
      </c>
      <c r="H212" s="53">
        <f>SUMIF(RiepilogoGen!$D$2:$D$1191,A212,RiepilogoGen!$AA$2:$AA$1191)</f>
        <v>108664.14</v>
      </c>
      <c r="I212" s="53">
        <f>SUMIF(RiepilogoGen!$D$2:$D$1191,A212,RiepilogoGen!$AD$2:$AD$1191)</f>
        <v>112381.89</v>
      </c>
    </row>
    <row r="213" spans="1:9">
      <c r="A213" s="2">
        <f>RiepilogoGen!D451</f>
        <v>40070806</v>
      </c>
      <c r="B213" s="2" t="str">
        <f>RiepilogoGen!E451</f>
        <v>CANONI MANUTENZIONE BENI E ATTREZZATURE PER ATTIVITA' SOCIO EDUCATIVE</v>
      </c>
      <c r="C213" s="164" t="str">
        <f t="shared" si="47"/>
        <v>40070806 CANONI MANUTENZIONE BENI E ATTREZZATURE PER ATTIVITA' SOCIO EDUCATIVE</v>
      </c>
      <c r="D213" s="53">
        <f>SUMIF(RiepilogoGen!$D$2:$D$1191,A213,RiepilogoGen!$O$2:$O$1191)</f>
        <v>0</v>
      </c>
      <c r="E213" s="53">
        <f>SUMIF(RiepilogoGen!$D$2:$D$1191,A213,RiepilogoGen!$R$2:$R$1191)</f>
        <v>38456.03</v>
      </c>
      <c r="F213" s="53">
        <f>SUMIF(RiepilogoGen!$D$2:$D$1191,A213,RiepilogoGen!$U$2:$U$1191)</f>
        <v>36193.46</v>
      </c>
      <c r="G213" s="53">
        <f>SUMIF(RiepilogoGen!$D$2:$D$1191,A213,RiepilogoGen!$X$2:$X$1191)</f>
        <v>36939.870000000003</v>
      </c>
      <c r="H213" s="53">
        <f>SUMIF(RiepilogoGen!$D$2:$D$1191,A213,RiepilogoGen!$AA$2:$AA$1191)</f>
        <v>37396.25</v>
      </c>
      <c r="I213" s="53">
        <f>SUMIF(RiepilogoGen!$D$2:$D$1191,A213,RiepilogoGen!$AD$2:$AD$1191)</f>
        <v>37373.89</v>
      </c>
    </row>
    <row r="214" spans="1:9">
      <c r="A214" s="2">
        <f>RiepilogoGen!D452</f>
        <v>40070807</v>
      </c>
      <c r="B214" s="2" t="str">
        <f>RiepilogoGen!E452</f>
        <v>MANUTENZIONI E RIPARAZIONI BENI E ATREZZATURE SOCIO EDUCATIVE SANITARIE</v>
      </c>
      <c r="C214" s="164" t="str">
        <f t="shared" si="47"/>
        <v>40070807 MANUTENZIONI E RIPARAZIONI BENI E ATREZZATURE SOCIO EDUCATIVE SANITARIE</v>
      </c>
      <c r="D214" s="53">
        <f>SUMIF(RiepilogoGen!$D$2:$D$1191,A214,RiepilogoGen!$O$2:$O$1191)</f>
        <v>2910.93</v>
      </c>
      <c r="E214" s="53">
        <f>SUMIF(RiepilogoGen!$D$2:$D$1191,A214,RiepilogoGen!$R$2:$R$1191)</f>
        <v>5443.78</v>
      </c>
      <c r="F214" s="53">
        <f>SUMIF(RiepilogoGen!$D$2:$D$1191,A214,RiepilogoGen!$U$2:$U$1191)</f>
        <v>4079.82</v>
      </c>
      <c r="G214" s="53">
        <f>SUMIF(RiepilogoGen!$D$2:$D$1191,A214,RiepilogoGen!$X$2:$X$1191)</f>
        <v>7073.48</v>
      </c>
      <c r="H214" s="53">
        <f>SUMIF(RiepilogoGen!$D$2:$D$1191,A214,RiepilogoGen!$AA$2:$AA$1191)</f>
        <v>6022.88</v>
      </c>
      <c r="I214" s="53">
        <f>SUMIF(RiepilogoGen!$D$2:$D$1191,A214,RiepilogoGen!$AD$2:$AD$1191)</f>
        <v>10101.030000000001</v>
      </c>
    </row>
    <row r="215" spans="1:9">
      <c r="A215" s="2">
        <f>RiepilogoGen!D453</f>
        <v>40070808</v>
      </c>
      <c r="B215" s="2" t="str">
        <f>RiepilogoGen!E453</f>
        <v>CANONI MANUTENZIONE BENI E ATTREZZATURE TECNICO ECONOMALI</v>
      </c>
      <c r="C215" s="164" t="str">
        <f t="shared" si="47"/>
        <v>40070808 CANONI MANUTENZIONE BENI E ATTREZZATURE TECNICO ECONOMALI</v>
      </c>
      <c r="D215" s="53">
        <f>SUMIF(RiepilogoGen!$D$2:$D$1191,A215,RiepilogoGen!$O$2:$O$1191)</f>
        <v>0</v>
      </c>
      <c r="E215" s="53">
        <f>SUMIF(RiepilogoGen!$D$2:$D$1191,A215,RiepilogoGen!$R$2:$R$1191)</f>
        <v>0</v>
      </c>
      <c r="F215" s="53">
        <f>SUMIF(RiepilogoGen!$D$2:$D$1191,A215,RiepilogoGen!$U$2:$U$1191)</f>
        <v>0</v>
      </c>
      <c r="G215" s="53">
        <f>SUMIF(RiepilogoGen!$D$2:$D$1191,A215,RiepilogoGen!$X$2:$X$1191)</f>
        <v>0</v>
      </c>
      <c r="H215" s="53">
        <f>SUMIF(RiepilogoGen!$D$2:$D$1191,A215,RiepilogoGen!$AA$2:$AA$1191)</f>
        <v>0</v>
      </c>
      <c r="I215" s="53">
        <f>SUMIF(RiepilogoGen!$D$2:$D$1191,A215,RiepilogoGen!$AD$2:$AD$1191)</f>
        <v>0</v>
      </c>
    </row>
    <row r="216" spans="1:9">
      <c r="A216" s="2">
        <f>RiepilogoGen!D454</f>
        <v>40070809</v>
      </c>
      <c r="B216" s="2" t="str">
        <f>RiepilogoGen!E454</f>
        <v>MANUTENZIONE E RIPARAZIONI AUTOMEZZI</v>
      </c>
      <c r="C216" s="164" t="str">
        <f t="shared" si="47"/>
        <v>40070809 MANUTENZIONE E RIPARAZIONI AUTOMEZZI</v>
      </c>
      <c r="D216" s="53">
        <f>SUMIF(RiepilogoGen!$D$2:$D$1191,A216,RiepilogoGen!$O$2:$O$1191)</f>
        <v>16771.13</v>
      </c>
      <c r="E216" s="53">
        <f>SUMIF(RiepilogoGen!$D$2:$D$1191,A216,RiepilogoGen!$R$2:$R$1191)</f>
        <v>35629.449999999997</v>
      </c>
      <c r="F216" s="53">
        <f>SUMIF(RiepilogoGen!$D$2:$D$1191,A216,RiepilogoGen!$U$2:$U$1191)</f>
        <v>44705.119999999995</v>
      </c>
      <c r="G216" s="53">
        <f>SUMIF(RiepilogoGen!$D$2:$D$1191,A216,RiepilogoGen!$X$2:$X$1191)</f>
        <v>53981.66</v>
      </c>
      <c r="H216" s="53">
        <f>SUMIF(RiepilogoGen!$D$2:$D$1191,A216,RiepilogoGen!$AA$2:$AA$1191)</f>
        <v>66292.010000000009</v>
      </c>
      <c r="I216" s="53">
        <f>SUMIF(RiepilogoGen!$D$2:$D$1191,A216,RiepilogoGen!$AD$2:$AD$1191)</f>
        <v>54661.17</v>
      </c>
    </row>
    <row r="217" spans="1:9">
      <c r="A217" s="2">
        <f>RiepilogoGen!D455</f>
        <v>40070810</v>
      </c>
      <c r="B217" s="2" t="str">
        <f>RiepilogoGen!E455</f>
        <v>MANUTENZIONI SU BENI DI TERZI (MOBILI E IMMOBILI)</v>
      </c>
      <c r="C217" s="164" t="str">
        <f t="shared" ref="C217:C223" si="48">A217&amp;" "&amp;B217</f>
        <v>40070810 MANUTENZIONI SU BENI DI TERZI (MOBILI E IMMOBILI)</v>
      </c>
      <c r="D217" s="53">
        <f>SUMIF(RiepilogoGen!$D$2:$D$1191,A217,RiepilogoGen!$O$2:$O$1191)</f>
        <v>336.17</v>
      </c>
      <c r="E217" s="53">
        <f>SUMIF(RiepilogoGen!$D$2:$D$1191,A217,RiepilogoGen!$R$2:$R$1191)</f>
        <v>105770.86</v>
      </c>
      <c r="F217" s="53">
        <f>SUMIF(RiepilogoGen!$D$2:$D$1191,A217,RiepilogoGen!$U$2:$U$1191)</f>
        <v>186403.4</v>
      </c>
      <c r="G217" s="53">
        <f>SUMIF(RiepilogoGen!$D$2:$D$1191,A217,RiepilogoGen!$X$2:$X$1191)</f>
        <v>107818.95000000001</v>
      </c>
      <c r="H217" s="53">
        <f>SUMIF(RiepilogoGen!$D$2:$D$1191,A217,RiepilogoGen!$AA$2:$AA$1191)</f>
        <v>48783.61</v>
      </c>
      <c r="I217" s="53">
        <f>SUMIF(RiepilogoGen!$D$2:$D$1191,A217,RiepilogoGen!$AD$2:$AD$1191)</f>
        <v>31745.919999999998</v>
      </c>
    </row>
    <row r="218" spans="1:9">
      <c r="A218" s="2">
        <f>RiepilogoGen!D456</f>
        <v>40070811</v>
      </c>
      <c r="B218" s="2" t="str">
        <f>RiepilogoGen!E456</f>
        <v>MANUTENZIONI VERDE</v>
      </c>
      <c r="C218" s="164" t="str">
        <f t="shared" si="48"/>
        <v>40070811 MANUTENZIONI VERDE</v>
      </c>
      <c r="D218" s="53">
        <f>SUMIF(RiepilogoGen!$D$2:$D$1191,A218,RiepilogoGen!$O$2:$O$1191)</f>
        <v>0</v>
      </c>
      <c r="E218" s="53">
        <f>SUMIF(RiepilogoGen!$D$2:$D$1191,A218,RiepilogoGen!$R$2:$R$1191)</f>
        <v>75915.400000000009</v>
      </c>
      <c r="F218" s="53">
        <f>SUMIF(RiepilogoGen!$D$2:$D$1191,A218,RiepilogoGen!$U$2:$U$1191)</f>
        <v>86900.52</v>
      </c>
      <c r="G218" s="53">
        <f>SUMIF(RiepilogoGen!$D$2:$D$1191,A218,RiepilogoGen!$X$2:$X$1191)</f>
        <v>60413.07</v>
      </c>
      <c r="H218" s="53">
        <f>SUMIF(RiepilogoGen!$D$2:$D$1191,A218,RiepilogoGen!$AA$2:$AA$1191)</f>
        <v>81079.510000000009</v>
      </c>
      <c r="I218" s="53">
        <f>SUMIF(RiepilogoGen!$D$2:$D$1191,A218,RiepilogoGen!$AD$2:$AD$1191)</f>
        <v>72563.570000000007</v>
      </c>
    </row>
    <row r="219" spans="1:9">
      <c r="A219" s="2">
        <f>RiepilogoGen!D457</f>
        <v>40070812</v>
      </c>
      <c r="B219" s="2" t="str">
        <f>RiepilogoGen!E457</f>
        <v>MANUTENZIONI E RIPARAZIONI DELL'ATTIVITA' AGRICOLA (MOBILI E IMMOBILI)</v>
      </c>
      <c r="C219" s="164" t="str">
        <f t="shared" si="48"/>
        <v>40070812 MANUTENZIONI E RIPARAZIONI DELL'ATTIVITA' AGRICOLA (MOBILI E IMMOBILI)</v>
      </c>
      <c r="D219" s="53">
        <f>SUMIF(RiepilogoGen!$D$2:$D$1191,A219,RiepilogoGen!$O$2:$O$1191)</f>
        <v>0</v>
      </c>
      <c r="E219" s="53">
        <f>SUMIF(RiepilogoGen!$D$2:$D$1191,A219,RiepilogoGen!$R$2:$R$1191)</f>
        <v>15247.11</v>
      </c>
      <c r="F219" s="53">
        <f>SUMIF(RiepilogoGen!$D$2:$D$1191,A219,RiepilogoGen!$U$2:$U$1191)</f>
        <v>4881.96</v>
      </c>
      <c r="G219" s="53">
        <f>SUMIF(RiepilogoGen!$D$2:$D$1191,A219,RiepilogoGen!$X$2:$X$1191)</f>
        <v>1431.4</v>
      </c>
      <c r="H219" s="53">
        <f>SUMIF(RiepilogoGen!$D$2:$D$1191,A219,RiepilogoGen!$AA$2:$AA$1191)</f>
        <v>0</v>
      </c>
      <c r="I219" s="53">
        <f>SUMIF(RiepilogoGen!$D$2:$D$1191,A219,RiepilogoGen!$AD$2:$AD$1191)</f>
        <v>0</v>
      </c>
    </row>
    <row r="220" spans="1:9">
      <c r="A220" s="2">
        <f>RiepilogoGen!D458</f>
        <v>40070813</v>
      </c>
      <c r="B220" s="2" t="str">
        <f>RiepilogoGen!E458</f>
        <v>CANONI MANUTENZIONI E RIPARAZIONI FABBRICATI ISTITUZIONALI</v>
      </c>
      <c r="C220" s="164" t="str">
        <f t="shared" si="48"/>
        <v>40070813 CANONI MANUTENZIONI E RIPARAZIONI FABBRICATI ISTITUZIONALI</v>
      </c>
      <c r="D220" s="53">
        <f>SUMIF(RiepilogoGen!$D$2:$D$1191,A220,RiepilogoGen!$O$2:$O$1191)</f>
        <v>0</v>
      </c>
      <c r="E220" s="53">
        <f>SUMIF(RiepilogoGen!$D$2:$D$1191,A220,RiepilogoGen!$R$2:$R$1191)</f>
        <v>40757.770000000004</v>
      </c>
      <c r="F220" s="53">
        <f>SUMIF(RiepilogoGen!$D$2:$D$1191,A220,RiepilogoGen!$U$2:$U$1191)</f>
        <v>0</v>
      </c>
      <c r="G220" s="53">
        <f>SUMIF(RiepilogoGen!$D$2:$D$1191,A220,RiepilogoGen!$X$2:$X$1191)</f>
        <v>0</v>
      </c>
      <c r="H220" s="53">
        <f>SUMIF(RiepilogoGen!$D$2:$D$1191,A220,RiepilogoGen!$AA$2:$AA$1191)</f>
        <v>0</v>
      </c>
      <c r="I220" s="53">
        <f>SUMIF(RiepilogoGen!$D$2:$D$1191,A220,RiepilogoGen!$AD$2:$AD$1191)</f>
        <v>0</v>
      </c>
    </row>
    <row r="221" spans="1:9">
      <c r="A221" s="2">
        <f>RiepilogoGen!D459</f>
        <v>40070814</v>
      </c>
      <c r="B221" s="2" t="str">
        <f>RiepilogoGen!E459</f>
        <v>MANUTENZIONE IMPIANTI E MACCHINARI</v>
      </c>
      <c r="C221" s="164" t="str">
        <f t="shared" si="48"/>
        <v>40070814 MANUTENZIONE IMPIANTI E MACCHINARI</v>
      </c>
      <c r="D221" s="53">
        <f>SUMIF(RiepilogoGen!$D$2:$D$1191,A221,RiepilogoGen!$O$2:$O$1191)</f>
        <v>0</v>
      </c>
      <c r="E221" s="53">
        <f>SUMIF(RiepilogoGen!$D$2:$D$1191,A221,RiepilogoGen!$R$2:$R$1191)</f>
        <v>7227.51</v>
      </c>
      <c r="F221" s="53">
        <f>SUMIF(RiepilogoGen!$D$2:$D$1191,A221,RiepilogoGen!$U$2:$U$1191)</f>
        <v>0</v>
      </c>
      <c r="G221" s="53">
        <f>SUMIF(RiepilogoGen!$D$2:$D$1191,A221,RiepilogoGen!$X$2:$X$1191)</f>
        <v>0</v>
      </c>
      <c r="H221" s="53">
        <f>SUMIF(RiepilogoGen!$D$2:$D$1191,A221,RiepilogoGen!$AA$2:$AA$1191)</f>
        <v>0</v>
      </c>
      <c r="I221" s="53">
        <f>SUMIF(RiepilogoGen!$D$2:$D$1191,A221,RiepilogoGen!$AD$2:$AD$1191)</f>
        <v>0</v>
      </c>
    </row>
    <row r="222" spans="1:9">
      <c r="A222" s="2">
        <f>RiepilogoGen!D460</f>
        <v>40070815</v>
      </c>
      <c r="B222" s="2" t="str">
        <f>RiepilogoGen!E460</f>
        <v>MANUTENZIONE HARDWARE, SOFTWARE E MACCHINE UFFICIO</v>
      </c>
      <c r="C222" s="164" t="str">
        <f t="shared" si="48"/>
        <v>40070815 MANUTENZIONE HARDWARE, SOFTWARE E MACCHINE UFFICIO</v>
      </c>
      <c r="D222" s="53">
        <f>SUMIF(RiepilogoGen!$D$2:$D$1191,A222,RiepilogoGen!$O$2:$O$1191)</f>
        <v>0</v>
      </c>
      <c r="E222" s="53">
        <f>SUMIF(RiepilogoGen!$D$2:$D$1191,A222,RiepilogoGen!$R$2:$R$1191)</f>
        <v>0</v>
      </c>
      <c r="F222" s="53">
        <f>SUMIF(RiepilogoGen!$D$2:$D$1191,A222,RiepilogoGen!$U$2:$U$1191)</f>
        <v>0</v>
      </c>
      <c r="G222" s="53">
        <f>SUMIF(RiepilogoGen!$D$2:$D$1191,A222,RiepilogoGen!$X$2:$X$1191)</f>
        <v>0</v>
      </c>
      <c r="H222" s="53">
        <f>SUMIF(RiepilogoGen!$D$2:$D$1191,A222,RiepilogoGen!$AA$2:$AA$1191)</f>
        <v>0</v>
      </c>
      <c r="I222" s="53">
        <f>SUMIF(RiepilogoGen!$D$2:$D$1191,A222,RiepilogoGen!$AD$2:$AD$1191)</f>
        <v>0</v>
      </c>
    </row>
    <row r="223" spans="1:9">
      <c r="A223" s="2">
        <f>RiepilogoGen!D461</f>
        <v>40070816</v>
      </c>
      <c r="B223" s="2" t="str">
        <f>RiepilogoGen!E461</f>
        <v>MANUTENZIONE BENI MOBILI DI PREGIO ARTISTICO</v>
      </c>
      <c r="C223" s="164" t="str">
        <f t="shared" si="48"/>
        <v>40070816 MANUTENZIONE BENI MOBILI DI PREGIO ARTISTICO</v>
      </c>
      <c r="D223" s="53">
        <f>SUMIF(RiepilogoGen!$D$2:$D$1191,A223,RiepilogoGen!$O$2:$O$1191)</f>
        <v>0</v>
      </c>
      <c r="E223" s="53">
        <f>SUMIF(RiepilogoGen!$D$2:$D$1191,A223,RiepilogoGen!$R$2:$R$1191)</f>
        <v>0</v>
      </c>
      <c r="F223" s="53">
        <f>SUMIF(RiepilogoGen!$D$2:$D$1191,A223,RiepilogoGen!$U$2:$U$1191)</f>
        <v>0</v>
      </c>
      <c r="G223" s="53">
        <f>SUMIF(RiepilogoGen!$D$2:$D$1191,A223,RiepilogoGen!$X$2:$X$1191)</f>
        <v>1342</v>
      </c>
      <c r="H223" s="53">
        <f>SUMIF(RiepilogoGen!$D$2:$D$1191,A223,RiepilogoGen!$AA$2:$AA$1191)</f>
        <v>0</v>
      </c>
      <c r="I223" s="53">
        <f>SUMIF(RiepilogoGen!$D$2:$D$1191,A223,RiepilogoGen!$AD$2:$AD$1191)</f>
        <v>0</v>
      </c>
    </row>
    <row r="224" spans="1:9">
      <c r="A224" s="2">
        <f>RiepilogoGen!D462</f>
        <v>40070888</v>
      </c>
      <c r="B224" s="2" t="str">
        <f>RiepilogoGen!E462</f>
        <v>ALTRE MANUTENZIONI E RIPARAZIONI</v>
      </c>
      <c r="C224" s="164" t="str">
        <f t="shared" si="47"/>
        <v>40070888 ALTRE MANUTENZIONI E RIPARAZIONI</v>
      </c>
      <c r="D224" s="53">
        <f>SUMIF(RiepilogoGen!$D$2:$D$1191,A224,RiepilogoGen!$O$2:$O$1191)</f>
        <v>2098.38</v>
      </c>
      <c r="E224" s="53">
        <f>SUMIF(RiepilogoGen!$D$2:$D$1191,A224,RiepilogoGen!$R$2:$R$1191)</f>
        <v>37597.07</v>
      </c>
      <c r="F224" s="53">
        <f>SUMIF(RiepilogoGen!$D$2:$D$1191,A224,RiepilogoGen!$U$2:$U$1191)</f>
        <v>66405.12000000001</v>
      </c>
      <c r="G224" s="53">
        <f>SUMIF(RiepilogoGen!$D$2:$D$1191,A224,RiepilogoGen!$X$2:$X$1191)</f>
        <v>41465.06</v>
      </c>
      <c r="H224" s="53">
        <f>SUMIF(RiepilogoGen!$D$2:$D$1191,A224,RiepilogoGen!$AA$2:$AA$1191)</f>
        <v>33298.14</v>
      </c>
      <c r="I224" s="53">
        <f>SUMIF(RiepilogoGen!$D$2:$D$1191,A224,RiepilogoGen!$AD$2:$AD$1191)</f>
        <v>22040.95</v>
      </c>
    </row>
    <row r="225" spans="1:9">
      <c r="C225" s="163" t="s">
        <v>371</v>
      </c>
      <c r="D225" s="13">
        <f t="shared" ref="D225:I225" si="49">SUM(D226:D227)</f>
        <v>18591.2</v>
      </c>
      <c r="E225" s="13">
        <f t="shared" si="49"/>
        <v>53123.340000000004</v>
      </c>
      <c r="F225" s="13">
        <f t="shared" si="49"/>
        <v>63839.5</v>
      </c>
      <c r="G225" s="13">
        <f t="shared" si="49"/>
        <v>64506.81</v>
      </c>
      <c r="H225" s="13">
        <f t="shared" si="49"/>
        <v>64091.22</v>
      </c>
      <c r="I225" s="13">
        <f t="shared" si="49"/>
        <v>62559.73000000001</v>
      </c>
    </row>
    <row r="226" spans="1:9">
      <c r="A226" s="2">
        <f>RiepilogoGen!D463</f>
        <v>40070901</v>
      </c>
      <c r="B226" s="2" t="str">
        <f>RiepilogoGen!E463</f>
        <v>COMPENSI, ONERI E COSTI PER CONSIGLIO DI AMMINISTRAZIONE</v>
      </c>
      <c r="C226" s="164" t="str">
        <f>A226&amp;" "&amp;B226</f>
        <v>40070901 COMPENSI, ONERI E COSTI PER CONSIGLIO DI AMMINISTRAZIONE</v>
      </c>
      <c r="D226" s="53">
        <f>SUMIF(RiepilogoGen!$D$2:$D$1191,A226,RiepilogoGen!$O$2:$O$1191)</f>
        <v>18591.2</v>
      </c>
      <c r="E226" s="53">
        <f>SUMIF(RiepilogoGen!$D$2:$D$1191,A226,RiepilogoGen!$R$2:$R$1191)</f>
        <v>41281.200000000004</v>
      </c>
      <c r="F226" s="53">
        <f>SUMIF(RiepilogoGen!$D$2:$D$1191,A226,RiepilogoGen!$U$2:$U$1191)</f>
        <v>43538.7</v>
      </c>
      <c r="G226" s="53">
        <f>SUMIF(RiepilogoGen!$D$2:$D$1191,A226,RiepilogoGen!$X$2:$X$1191)</f>
        <v>44706.68</v>
      </c>
      <c r="H226" s="53">
        <f>SUMIF(RiepilogoGen!$D$2:$D$1191,A226,RiepilogoGen!$AA$2:$AA$1191)</f>
        <v>44334.42</v>
      </c>
      <c r="I226" s="53">
        <f>SUMIF(RiepilogoGen!$D$2:$D$1191,A226,RiepilogoGen!$AD$2:$AD$1191)</f>
        <v>44788.600000000006</v>
      </c>
    </row>
    <row r="227" spans="1:9">
      <c r="A227" s="2">
        <f>RiepilogoGen!D464</f>
        <v>40070902</v>
      </c>
      <c r="B227" s="2" t="str">
        <f>RiepilogoGen!E464</f>
        <v>COMPENSI, ONERI E COSTI PER COLLEGIO DEI REVISORI</v>
      </c>
      <c r="C227" s="164" t="str">
        <f>A227&amp;" "&amp;B227</f>
        <v>40070902 COMPENSI, ONERI E COSTI PER COLLEGIO DEI REVISORI</v>
      </c>
      <c r="D227" s="53">
        <f>SUMIF(RiepilogoGen!$D$2:$D$1191,A227,RiepilogoGen!$O$2:$O$1191)</f>
        <v>0</v>
      </c>
      <c r="E227" s="53">
        <f>SUMIF(RiepilogoGen!$D$2:$D$1191,A227,RiepilogoGen!$R$2:$R$1191)</f>
        <v>11842.14</v>
      </c>
      <c r="F227" s="53">
        <f>SUMIF(RiepilogoGen!$D$2:$D$1191,A227,RiepilogoGen!$U$2:$U$1191)</f>
        <v>20300.8</v>
      </c>
      <c r="G227" s="53">
        <f>SUMIF(RiepilogoGen!$D$2:$D$1191,A227,RiepilogoGen!$X$2:$X$1191)</f>
        <v>19800.13</v>
      </c>
      <c r="H227" s="53">
        <f>SUMIF(RiepilogoGen!$D$2:$D$1191,A227,RiepilogoGen!$AA$2:$AA$1191)</f>
        <v>19756.8</v>
      </c>
      <c r="I227" s="53">
        <f>SUMIF(RiepilogoGen!$D$2:$D$1191,A227,RiepilogoGen!$AD$2:$AD$1191)</f>
        <v>17771.13</v>
      </c>
    </row>
    <row r="228" spans="1:9">
      <c r="C228" s="163" t="s">
        <v>372</v>
      </c>
      <c r="D228" s="13">
        <f t="shared" ref="D228:I228" si="50">SUM(D229:D234)</f>
        <v>364730.14</v>
      </c>
      <c r="E228" s="13">
        <f t="shared" si="50"/>
        <v>313698.39999999997</v>
      </c>
      <c r="F228" s="13">
        <f t="shared" si="50"/>
        <v>393233.03</v>
      </c>
      <c r="G228" s="13">
        <f t="shared" si="50"/>
        <v>366254.77</v>
      </c>
      <c r="H228" s="13">
        <f t="shared" si="50"/>
        <v>382457.88</v>
      </c>
      <c r="I228" s="13">
        <f t="shared" si="50"/>
        <v>454797.96</v>
      </c>
    </row>
    <row r="229" spans="1:9">
      <c r="A229" s="2">
        <f>RiepilogoGen!D465</f>
        <v>40071001</v>
      </c>
      <c r="B229" s="2" t="str">
        <f>RiepilogoGen!E465</f>
        <v>ASSICURAZIONE PER LA RESPONSABILITÀ CIVILE (RCT E RCO)</v>
      </c>
      <c r="C229" s="164" t="str">
        <f t="shared" ref="C229:C234" si="51">A229&amp;" "&amp;B229</f>
        <v>40071001 ASSICURAZIONE PER LA RESPONSABILITÀ CIVILE (RCT E RCO)</v>
      </c>
      <c r="D229" s="53">
        <f>SUMIF(RiepilogoGen!$D$2:$D$1191,A229,RiepilogoGen!$O$2:$O$1191)</f>
        <v>103680</v>
      </c>
      <c r="E229" s="53">
        <f>SUMIF(RiepilogoGen!$D$2:$D$1191,A229,RiepilogoGen!$R$2:$R$1191)</f>
        <v>123074</v>
      </c>
      <c r="F229" s="53">
        <f>SUMIF(RiepilogoGen!$D$2:$D$1191,A229,RiepilogoGen!$U$2:$U$1191)</f>
        <v>136280</v>
      </c>
      <c r="G229" s="53">
        <f>SUMIF(RiepilogoGen!$D$2:$D$1191,A229,RiepilogoGen!$X$2:$X$1191)</f>
        <v>103680</v>
      </c>
      <c r="H229" s="53">
        <f>SUMIF(RiepilogoGen!$D$2:$D$1191,A229,RiepilogoGen!$AA$2:$AA$1191)</f>
        <v>107000</v>
      </c>
      <c r="I229" s="53">
        <f>SUMIF(RiepilogoGen!$D$2:$D$1191,A229,RiepilogoGen!$AD$2:$AD$1191)</f>
        <v>142000</v>
      </c>
    </row>
    <row r="230" spans="1:9">
      <c r="A230" s="2">
        <f>RiepilogoGen!D466</f>
        <v>40071002</v>
      </c>
      <c r="B230" s="2" t="str">
        <f>RiepilogoGen!E466</f>
        <v>ASSICURAZIONE INCENDI E ALL RISK BENI MOBILI E IMMOBILI</v>
      </c>
      <c r="C230" s="164" t="str">
        <f t="shared" si="51"/>
        <v>40071002 ASSICURAZIONE INCENDI E ALL RISK BENI MOBILI E IMMOBILI</v>
      </c>
      <c r="D230" s="53">
        <f>SUMIF(RiepilogoGen!$D$2:$D$1191,A230,RiepilogoGen!$O$2:$O$1191)</f>
        <v>194034.32</v>
      </c>
      <c r="E230" s="53">
        <f>SUMIF(RiepilogoGen!$D$2:$D$1191,A230,RiepilogoGen!$R$2:$R$1191)</f>
        <v>126696.18999999999</v>
      </c>
      <c r="F230" s="53">
        <f>SUMIF(RiepilogoGen!$D$2:$D$1191,A230,RiepilogoGen!$U$2:$U$1191)</f>
        <v>191059.07</v>
      </c>
      <c r="G230" s="53">
        <f>SUMIF(RiepilogoGen!$D$2:$D$1191,A230,RiepilogoGen!$X$2:$X$1191)</f>
        <v>196661.32</v>
      </c>
      <c r="H230" s="53">
        <f>SUMIF(RiepilogoGen!$D$2:$D$1191,A230,RiepilogoGen!$AA$2:$AA$1191)</f>
        <v>198160</v>
      </c>
      <c r="I230" s="53">
        <f>SUMIF(RiepilogoGen!$D$2:$D$1191,A230,RiepilogoGen!$AD$2:$AD$1191)</f>
        <v>225000</v>
      </c>
    </row>
    <row r="231" spans="1:9">
      <c r="A231" s="2">
        <f>RiepilogoGen!D467</f>
        <v>40071003</v>
      </c>
      <c r="B231" s="2" t="str">
        <f>RiepilogoGen!E467</f>
        <v>ASSICURAZIONE RC AUTOMEZZI E CASKO AUTO DIPENDENTI</v>
      </c>
      <c r="C231" s="164" t="str">
        <f t="shared" si="51"/>
        <v>40071003 ASSICURAZIONE RC AUTOMEZZI E CASKO AUTO DIPENDENTI</v>
      </c>
      <c r="D231" s="53">
        <f>SUMIF(RiepilogoGen!$D$2:$D$1191,A231,RiepilogoGen!$O$2:$O$1191)</f>
        <v>31474.9</v>
      </c>
      <c r="E231" s="53">
        <f>SUMIF(RiepilogoGen!$D$2:$D$1191,A231,RiepilogoGen!$R$2:$R$1191)</f>
        <v>30249.41</v>
      </c>
      <c r="F231" s="53">
        <f>SUMIF(RiepilogoGen!$D$2:$D$1191,A231,RiepilogoGen!$U$2:$U$1191)</f>
        <v>30161.200000000001</v>
      </c>
      <c r="G231" s="53">
        <f>SUMIF(RiepilogoGen!$D$2:$D$1191,A231,RiepilogoGen!$X$2:$X$1191)</f>
        <v>25764.81</v>
      </c>
      <c r="H231" s="53">
        <f>SUMIF(RiepilogoGen!$D$2:$D$1191,A231,RiepilogoGen!$AA$2:$AA$1191)</f>
        <v>35000</v>
      </c>
      <c r="I231" s="53">
        <f>SUMIF(RiepilogoGen!$D$2:$D$1191,A231,RiepilogoGen!$AD$2:$AD$1191)</f>
        <v>35000</v>
      </c>
    </row>
    <row r="232" spans="1:9">
      <c r="A232" s="2">
        <f>RiepilogoGen!D468</f>
        <v>40071004</v>
      </c>
      <c r="B232" s="2" t="str">
        <f>RiepilogoGen!E468</f>
        <v>POLIZZA INFORTUNI PER NON DIPENDENTI</v>
      </c>
      <c r="C232" s="164" t="str">
        <f t="shared" si="51"/>
        <v>40071004 POLIZZA INFORTUNI PER NON DIPENDENTI</v>
      </c>
      <c r="D232" s="53">
        <f>SUMIF(RiepilogoGen!$D$2:$D$1191,A232,RiepilogoGen!$O$2:$O$1191)</f>
        <v>5345</v>
      </c>
      <c r="E232" s="53">
        <f>SUMIF(RiepilogoGen!$D$2:$D$1191,A232,RiepilogoGen!$R$2:$R$1191)</f>
        <v>2377.1600000000003</v>
      </c>
      <c r="F232" s="53">
        <f>SUMIF(RiepilogoGen!$D$2:$D$1191,A232,RiepilogoGen!$U$2:$U$1191)</f>
        <v>3064</v>
      </c>
      <c r="G232" s="53">
        <f>SUMIF(RiepilogoGen!$D$2:$D$1191,A232,RiepilogoGen!$X$2:$X$1191)</f>
        <v>5345</v>
      </c>
      <c r="H232" s="53">
        <f>SUMIF(RiepilogoGen!$D$2:$D$1191,A232,RiepilogoGen!$AA$2:$AA$1191)</f>
        <v>6400</v>
      </c>
      <c r="I232" s="53">
        <f>SUMIF(RiepilogoGen!$D$2:$D$1191,A232,RiepilogoGen!$AD$2:$AD$1191)</f>
        <v>16900</v>
      </c>
    </row>
    <row r="233" spans="1:9">
      <c r="A233" s="2">
        <f>RiepilogoGen!D469</f>
        <v>40071005</v>
      </c>
      <c r="B233" s="2" t="str">
        <f>RiepilogoGen!E469</f>
        <v>TUTELA GIUDIZIARIA</v>
      </c>
      <c r="C233" s="164" t="str">
        <f t="shared" si="51"/>
        <v>40071005 TUTELA GIUDIZIARIA</v>
      </c>
      <c r="D233" s="53">
        <f>SUMIF(RiepilogoGen!$D$2:$D$1191,A233,RiepilogoGen!$O$2:$O$1191)</f>
        <v>28000</v>
      </c>
      <c r="E233" s="53">
        <f>SUMIF(RiepilogoGen!$D$2:$D$1191,A233,RiepilogoGen!$R$2:$R$1191)</f>
        <v>21806</v>
      </c>
      <c r="F233" s="53">
        <f>SUMIF(RiepilogoGen!$D$2:$D$1191,A233,RiepilogoGen!$U$2:$U$1191)</f>
        <v>21010</v>
      </c>
      <c r="G233" s="53">
        <f>SUMIF(RiepilogoGen!$D$2:$D$1191,A233,RiepilogoGen!$X$2:$X$1191)</f>
        <v>28000</v>
      </c>
      <c r="H233" s="53">
        <f>SUMIF(RiepilogoGen!$D$2:$D$1191,A233,RiepilogoGen!$AA$2:$AA$1191)</f>
        <v>28382</v>
      </c>
      <c r="I233" s="53">
        <f>SUMIF(RiepilogoGen!$D$2:$D$1191,A233,RiepilogoGen!$AD$2:$AD$1191)</f>
        <v>28382</v>
      </c>
    </row>
    <row r="234" spans="1:9">
      <c r="A234" s="2">
        <f>RiepilogoGen!D470</f>
        <v>40071006</v>
      </c>
      <c r="B234" s="2" t="str">
        <f>RiepilogoGen!E470</f>
        <v>ASSICURAZIONE PER RC PATRIMONIALE</v>
      </c>
      <c r="C234" s="164" t="str">
        <f t="shared" si="51"/>
        <v>40071006 ASSICURAZIONE PER RC PATRIMONIALE</v>
      </c>
      <c r="D234" s="53">
        <f>SUMIF(RiepilogoGen!$D$2:$D$1191,A234,RiepilogoGen!$O$2:$O$1191)</f>
        <v>2195.92</v>
      </c>
      <c r="E234" s="53">
        <f>SUMIF(RiepilogoGen!$D$2:$D$1191,A234,RiepilogoGen!$R$2:$R$1191)</f>
        <v>9495.64</v>
      </c>
      <c r="F234" s="53">
        <f>SUMIF(RiepilogoGen!$D$2:$D$1191,A234,RiepilogoGen!$U$2:$U$1191)</f>
        <v>11658.76</v>
      </c>
      <c r="G234" s="53">
        <f>SUMIF(RiepilogoGen!$D$2:$D$1191,A234,RiepilogoGen!$X$2:$X$1191)</f>
        <v>6803.64</v>
      </c>
      <c r="H234" s="53">
        <f>SUMIF(RiepilogoGen!$D$2:$D$1191,A234,RiepilogoGen!$AA$2:$AA$1191)</f>
        <v>7515.8799999999992</v>
      </c>
      <c r="I234" s="53">
        <f>SUMIF(RiepilogoGen!$D$2:$D$1191,A234,RiepilogoGen!$AD$2:$AD$1191)</f>
        <v>7515.96</v>
      </c>
    </row>
    <row r="235" spans="1:9">
      <c r="C235" s="163" t="s">
        <v>373</v>
      </c>
      <c r="D235" s="13">
        <f t="shared" ref="D235:I235" si="52">SUM(D236:D248)</f>
        <v>846846.67</v>
      </c>
      <c r="E235" s="13">
        <f t="shared" si="52"/>
        <v>1531474.02</v>
      </c>
      <c r="F235" s="13">
        <f t="shared" si="52"/>
        <v>2325298.6599999997</v>
      </c>
      <c r="G235" s="13">
        <f t="shared" si="52"/>
        <v>2457090.7600000002</v>
      </c>
      <c r="H235" s="13">
        <f t="shared" si="52"/>
        <v>2189303.5300000003</v>
      </c>
      <c r="I235" s="13">
        <f t="shared" si="52"/>
        <v>3212973.4899999993</v>
      </c>
    </row>
    <row r="236" spans="1:9">
      <c r="A236" s="2">
        <f>RiepilogoGen!D471</f>
        <v>40071101</v>
      </c>
      <c r="B236" s="2" t="str">
        <f>RiepilogoGen!E471</f>
        <v>MANIFESTAZIONI ED ANIMAZIONI PER OSPITI</v>
      </c>
      <c r="C236" s="164" t="str">
        <f t="shared" ref="C236:C247" si="53">A236&amp;" "&amp;B236</f>
        <v>40071101 MANIFESTAZIONI ED ANIMAZIONI PER OSPITI</v>
      </c>
      <c r="D236" s="53">
        <f>SUMIF(RiepilogoGen!$D$2:$D$1191,A236,RiepilogoGen!$O$2:$O$1191)</f>
        <v>1486.94</v>
      </c>
      <c r="E236" s="53">
        <f>SUMIF(RiepilogoGen!$D$2:$D$1191,A236,RiepilogoGen!$R$2:$R$1191)</f>
        <v>33145.58</v>
      </c>
      <c r="F236" s="53">
        <f>SUMIF(RiepilogoGen!$D$2:$D$1191,A236,RiepilogoGen!$U$2:$U$1191)</f>
        <v>16446.41</v>
      </c>
      <c r="G236" s="53">
        <f>SUMIF(RiepilogoGen!$D$2:$D$1191,A236,RiepilogoGen!$X$2:$X$1191)</f>
        <v>11896.51</v>
      </c>
      <c r="H236" s="53">
        <f>SUMIF(RiepilogoGen!$D$2:$D$1191,A236,RiepilogoGen!$AA$2:$AA$1191)</f>
        <v>7682.67</v>
      </c>
      <c r="I236" s="53">
        <f>SUMIF(RiepilogoGen!$D$2:$D$1191,A236,RiepilogoGen!$AD$2:$AD$1191)</f>
        <v>7800.95</v>
      </c>
    </row>
    <row r="237" spans="1:9">
      <c r="A237" s="2">
        <f>RiepilogoGen!D472</f>
        <v>40071102</v>
      </c>
      <c r="B237" s="2" t="str">
        <f>RiepilogoGen!E472</f>
        <v>SPESE FUNERARIE OSPITI</v>
      </c>
      <c r="C237" s="164" t="str">
        <f t="shared" si="53"/>
        <v>40071102 SPESE FUNERARIE OSPITI</v>
      </c>
      <c r="D237" s="53">
        <f>SUMIF(RiepilogoGen!$D$2:$D$1191,A237,RiepilogoGen!$O$2:$O$1191)</f>
        <v>0</v>
      </c>
      <c r="E237" s="53">
        <f>SUMIF(RiepilogoGen!$D$2:$D$1191,A237,RiepilogoGen!$R$2:$R$1191)</f>
        <v>0</v>
      </c>
      <c r="F237" s="53">
        <f>SUMIF(RiepilogoGen!$D$2:$D$1191,A237,RiepilogoGen!$U$2:$U$1191)</f>
        <v>0</v>
      </c>
      <c r="G237" s="53">
        <f>SUMIF(RiepilogoGen!$D$2:$D$1191,A237,RiepilogoGen!$X$2:$X$1191)</f>
        <v>0</v>
      </c>
      <c r="H237" s="53">
        <f>SUMIF(RiepilogoGen!$D$2:$D$1191,A237,RiepilogoGen!$AA$2:$AA$1191)</f>
        <v>0</v>
      </c>
      <c r="I237" s="53">
        <f>SUMIF(RiepilogoGen!$D$2:$D$1191,A237,RiepilogoGen!$AD$2:$AD$1191)</f>
        <v>0</v>
      </c>
    </row>
    <row r="238" spans="1:9">
      <c r="A238" s="2">
        <f>RiepilogoGen!D473</f>
        <v>40071103</v>
      </c>
      <c r="B238" s="2" t="str">
        <f>RiepilogoGen!E473</f>
        <v>COSTI DI PUBBLICITÀ PER PROMOZIONE ATTIVITÀ</v>
      </c>
      <c r="C238" s="164" t="str">
        <f t="shared" si="53"/>
        <v>40071103 COSTI DI PUBBLICITÀ PER PROMOZIONE ATTIVITÀ</v>
      </c>
      <c r="D238" s="53">
        <f>SUMIF(RiepilogoGen!$D$2:$D$1191,A238,RiepilogoGen!$O$2:$O$1191)</f>
        <v>0</v>
      </c>
      <c r="E238" s="53">
        <f>SUMIF(RiepilogoGen!$D$2:$D$1191,A238,RiepilogoGen!$R$2:$R$1191)</f>
        <v>0</v>
      </c>
      <c r="F238" s="53">
        <f>SUMIF(RiepilogoGen!$D$2:$D$1191,A238,RiepilogoGen!$U$2:$U$1191)</f>
        <v>0</v>
      </c>
      <c r="G238" s="53">
        <f>SUMIF(RiepilogoGen!$D$2:$D$1191,A238,RiepilogoGen!$X$2:$X$1191)</f>
        <v>157.19999999999999</v>
      </c>
      <c r="H238" s="53">
        <f>SUMIF(RiepilogoGen!$D$2:$D$1191,A238,RiepilogoGen!$AA$2:$AA$1191)</f>
        <v>0</v>
      </c>
      <c r="I238" s="53">
        <f>SUMIF(RiepilogoGen!$D$2:$D$1191,A238,RiepilogoGen!$AD$2:$AD$1191)</f>
        <v>0</v>
      </c>
    </row>
    <row r="239" spans="1:9">
      <c r="A239" s="2">
        <f>RiepilogoGen!D474</f>
        <v>40071104</v>
      </c>
      <c r="B239" s="2" t="str">
        <f>RiepilogoGen!E474</f>
        <v>COSTI DI PUBBLICITÀ PER PUBBLICAZIONE BANDI ANNUALI</v>
      </c>
      <c r="C239" s="164" t="str">
        <f t="shared" si="53"/>
        <v>40071104 COSTI DI PUBBLICITÀ PER PUBBLICAZIONE BANDI ANNUALI</v>
      </c>
      <c r="D239" s="53">
        <f>SUMIF(RiepilogoGen!$D$2:$D$1191,A239,RiepilogoGen!$O$2:$O$1191)</f>
        <v>1051.99</v>
      </c>
      <c r="E239" s="53">
        <f>SUMIF(RiepilogoGen!$D$2:$D$1191,A239,RiepilogoGen!$R$2:$R$1191)</f>
        <v>4751.2</v>
      </c>
      <c r="F239" s="53">
        <f>SUMIF(RiepilogoGen!$D$2:$D$1191,A239,RiepilogoGen!$U$2:$U$1191)</f>
        <v>21478.639999999999</v>
      </c>
      <c r="G239" s="53">
        <f>SUMIF(RiepilogoGen!$D$2:$D$1191,A239,RiepilogoGen!$X$2:$X$1191)</f>
        <v>9832.77</v>
      </c>
      <c r="H239" s="53">
        <f>SUMIF(RiepilogoGen!$D$2:$D$1191,A239,RiepilogoGen!$AA$2:$AA$1191)</f>
        <v>23147.94</v>
      </c>
      <c r="I239" s="53">
        <f>SUMIF(RiepilogoGen!$D$2:$D$1191,A239,RiepilogoGen!$AD$2:$AD$1191)</f>
        <v>25582.09</v>
      </c>
    </row>
    <row r="240" spans="1:9">
      <c r="A240" s="2">
        <f>RiepilogoGen!D475</f>
        <v>40071105</v>
      </c>
      <c r="B240" s="2" t="str">
        <f>RiepilogoGen!E475</f>
        <v>ASSISTENZA RELIGIOSA</v>
      </c>
      <c r="C240" s="164" t="str">
        <f t="shared" si="53"/>
        <v>40071105 ASSISTENZA RELIGIOSA</v>
      </c>
      <c r="D240" s="53">
        <f>SUMIF(RiepilogoGen!$D$2:$D$1191,A240,RiepilogoGen!$O$2:$O$1191)</f>
        <v>0</v>
      </c>
      <c r="E240" s="53">
        <f>SUMIF(RiepilogoGen!$D$2:$D$1191,A240,RiepilogoGen!$R$2:$R$1191)</f>
        <v>0</v>
      </c>
      <c r="F240" s="53">
        <f>SUMIF(RiepilogoGen!$D$2:$D$1191,A240,RiepilogoGen!$U$2:$U$1191)</f>
        <v>0</v>
      </c>
      <c r="G240" s="53">
        <f>SUMIF(RiepilogoGen!$D$2:$D$1191,A240,RiepilogoGen!$X$2:$X$1191)</f>
        <v>0</v>
      </c>
      <c r="H240" s="53">
        <f>SUMIF(RiepilogoGen!$D$2:$D$1191,A240,RiepilogoGen!$AA$2:$AA$1191)</f>
        <v>0</v>
      </c>
      <c r="I240" s="53">
        <f>SUMIF(RiepilogoGen!$D$2:$D$1191,A240,RiepilogoGen!$AD$2:$AD$1191)</f>
        <v>0</v>
      </c>
    </row>
    <row r="241" spans="1:9">
      <c r="A241" s="2">
        <f>RiepilogoGen!D476</f>
        <v>40071106</v>
      </c>
      <c r="B241" s="2" t="str">
        <f>RiepilogoGen!E476</f>
        <v>PRESTAZIONI EXTRA PER VITALIZI E LEGATI (FIORI E LUCI VOTIVE)</v>
      </c>
      <c r="C241" s="164" t="str">
        <f t="shared" si="53"/>
        <v>40071106 PRESTAZIONI EXTRA PER VITALIZI E LEGATI (FIORI E LUCI VOTIVE)</v>
      </c>
      <c r="D241" s="53">
        <f>SUMIF(RiepilogoGen!$D$2:$D$1191,A241,RiepilogoGen!$O$2:$O$1191)</f>
        <v>0</v>
      </c>
      <c r="E241" s="53">
        <f>SUMIF(RiepilogoGen!$D$2:$D$1191,A241,RiepilogoGen!$R$2:$R$1191)</f>
        <v>12139.6</v>
      </c>
      <c r="F241" s="53">
        <f>SUMIF(RiepilogoGen!$D$2:$D$1191,A241,RiepilogoGen!$U$2:$U$1191)</f>
        <v>12090.41</v>
      </c>
      <c r="G241" s="53">
        <f>SUMIF(RiepilogoGen!$D$2:$D$1191,A241,RiepilogoGen!$X$2:$X$1191)</f>
        <v>7839.97</v>
      </c>
      <c r="H241" s="53">
        <f>SUMIF(RiepilogoGen!$D$2:$D$1191,A241,RiepilogoGen!$AA$2:$AA$1191)</f>
        <v>15420.87</v>
      </c>
      <c r="I241" s="53">
        <f>SUMIF(RiepilogoGen!$D$2:$D$1191,A241,RiepilogoGen!$AD$2:$AD$1191)</f>
        <v>10399.030000000001</v>
      </c>
    </row>
    <row r="242" spans="1:9">
      <c r="A242" s="2">
        <f>RiepilogoGen!D477</f>
        <v>40071107</v>
      </c>
      <c r="B242" s="2" t="str">
        <f>RiepilogoGen!E477</f>
        <v>ALTRI SUSSIDI E BORSE LAVORO</v>
      </c>
      <c r="C242" s="164" t="str">
        <f t="shared" si="53"/>
        <v>40071107 ALTRI SUSSIDI E BORSE LAVORO</v>
      </c>
      <c r="D242" s="53">
        <f>SUMIF(RiepilogoGen!$D$2:$D$1191,A242,RiepilogoGen!$O$2:$O$1191)</f>
        <v>438845.42</v>
      </c>
      <c r="E242" s="53">
        <f>SUMIF(RiepilogoGen!$D$2:$D$1191,A242,RiepilogoGen!$R$2:$R$1191)</f>
        <v>542814.26</v>
      </c>
      <c r="F242" s="53">
        <f>SUMIF(RiepilogoGen!$D$2:$D$1191,A242,RiepilogoGen!$U$2:$U$1191)</f>
        <v>791647.41</v>
      </c>
      <c r="G242" s="53">
        <f>SUMIF(RiepilogoGen!$D$2:$D$1191,A242,RiepilogoGen!$X$2:$X$1191)</f>
        <v>787159.95</v>
      </c>
      <c r="H242" s="53">
        <f>SUMIF(RiepilogoGen!$D$2:$D$1191,A242,RiepilogoGen!$AA$2:$AA$1191)</f>
        <v>934001.6</v>
      </c>
      <c r="I242" s="53">
        <f>SUMIF(RiepilogoGen!$D$2:$D$1191,A242,RiepilogoGen!$AD$2:$AD$1191)</f>
        <v>1075806.3299999998</v>
      </c>
    </row>
    <row r="243" spans="1:9">
      <c r="A243" s="2">
        <f>RiepilogoGen!D478</f>
        <v>40071108</v>
      </c>
      <c r="B243" s="2" t="str">
        <f>RiepilogoGen!E478</f>
        <v>FORMAZIONE E AGGIONAMENTO PERSONALE NON DIPENDENTE</v>
      </c>
      <c r="C243" s="164" t="str">
        <f t="shared" si="53"/>
        <v>40071108 FORMAZIONE E AGGIONAMENTO PERSONALE NON DIPENDENTE</v>
      </c>
      <c r="D243" s="53">
        <f>SUMIF(RiepilogoGen!$D$2:$D$1191,A243,RiepilogoGen!$O$2:$O$1191)</f>
        <v>0</v>
      </c>
      <c r="E243" s="53">
        <f>SUMIF(RiepilogoGen!$D$2:$D$1191,A243,RiepilogoGen!$R$2:$R$1191)</f>
        <v>0</v>
      </c>
      <c r="F243" s="53">
        <f>SUMIF(RiepilogoGen!$D$2:$D$1191,A243,RiepilogoGen!$U$2:$U$1191)</f>
        <v>0</v>
      </c>
      <c r="G243" s="53">
        <f>SUMIF(RiepilogoGen!$D$2:$D$1191,A243,RiepilogoGen!$X$2:$X$1191)</f>
        <v>0</v>
      </c>
      <c r="H243" s="53">
        <f>SUMIF(RiepilogoGen!$D$2:$D$1191,A243,RiepilogoGen!$AA$2:$AA$1191)</f>
        <v>0</v>
      </c>
      <c r="I243" s="53">
        <f>SUMIF(RiepilogoGen!$D$2:$D$1191,A243,RiepilogoGen!$AD$2:$AD$1191)</f>
        <v>0</v>
      </c>
    </row>
    <row r="244" spans="1:9">
      <c r="A244" s="2">
        <f>RiepilogoGen!D479</f>
        <v>40071109</v>
      </c>
      <c r="B244" s="2" t="str">
        <f>RiepilogoGen!E479</f>
        <v>PUBBLICAZIONI</v>
      </c>
      <c r="C244" s="164" t="str">
        <f t="shared" si="53"/>
        <v>40071109 PUBBLICAZIONI</v>
      </c>
      <c r="D244" s="53">
        <f>SUMIF(RiepilogoGen!$D$2:$D$1191,A244,RiepilogoGen!$O$2:$O$1191)</f>
        <v>0</v>
      </c>
      <c r="E244" s="53">
        <f>SUMIF(RiepilogoGen!$D$2:$D$1191,A244,RiepilogoGen!$R$2:$R$1191)</f>
        <v>-32391.690000000002</v>
      </c>
      <c r="F244" s="53">
        <f>SUMIF(RiepilogoGen!$D$2:$D$1191,A244,RiepilogoGen!$U$2:$U$1191)</f>
        <v>0</v>
      </c>
      <c r="G244" s="53">
        <f>SUMIF(RiepilogoGen!$D$2:$D$1191,A244,RiepilogoGen!$X$2:$X$1191)</f>
        <v>13855.81</v>
      </c>
      <c r="H244" s="53">
        <f>SUMIF(RiepilogoGen!$D$2:$D$1191,A244,RiepilogoGen!$AA$2:$AA$1191)</f>
        <v>2299</v>
      </c>
      <c r="I244" s="53">
        <f>SUMIF(RiepilogoGen!$D$2:$D$1191,A244,RiepilogoGen!$AD$2:$AD$1191)</f>
        <v>2221.19</v>
      </c>
    </row>
    <row r="245" spans="1:9">
      <c r="A245" s="2">
        <f>RiepilogoGen!D480</f>
        <v>40071110</v>
      </c>
      <c r="B245" s="2" t="str">
        <f>RiepilogoGen!E480</f>
        <v>SERVIZIO DI PRIMO INTERVENTO PER L'ACCOGLIENZA (PERNOTTAMENTI, PASTI)</v>
      </c>
      <c r="C245" s="165" t="str">
        <f t="shared" si="53"/>
        <v>40071110 SERVIZIO DI PRIMO INTERVENTO PER L'ACCOGLIENZA (PERNOTTAMENTI, PASTI)</v>
      </c>
      <c r="D245" s="53">
        <f>SUMIF(RiepilogoGen!$D$2:$D$1191,A245,RiepilogoGen!$O$2:$O$1191)</f>
        <v>319071.17</v>
      </c>
      <c r="E245" s="53">
        <f>SUMIF(RiepilogoGen!$D$2:$D$1191,A245,RiepilogoGen!$R$2:$R$1191)</f>
        <v>208368.36</v>
      </c>
      <c r="F245" s="53">
        <f>SUMIF(RiepilogoGen!$D$2:$D$1191,A245,RiepilogoGen!$U$2:$U$1191)</f>
        <v>233443.51</v>
      </c>
      <c r="G245" s="53">
        <f>SUMIF(RiepilogoGen!$D$2:$D$1191,A245,RiepilogoGen!$X$2:$X$1191)</f>
        <v>363560.2</v>
      </c>
      <c r="H245" s="53">
        <f>SUMIF(RiepilogoGen!$D$2:$D$1191,A245,RiepilogoGen!$AA$2:$AA$1191)</f>
        <v>528808.93999999994</v>
      </c>
      <c r="I245" s="53">
        <f>SUMIF(RiepilogoGen!$D$2:$D$1191,A245,RiepilogoGen!$AD$2:$AD$1191)</f>
        <v>1623292.3399999999</v>
      </c>
    </row>
    <row r="246" spans="1:9">
      <c r="A246" s="2">
        <f>RiepilogoGen!D481</f>
        <v>40071111</v>
      </c>
      <c r="B246" s="2" t="str">
        <f>RiepilogoGen!E481</f>
        <v>SPESE AGGIUNTIVE PER SERVIZIO MINORI</v>
      </c>
      <c r="C246" s="165" t="str">
        <f>A246&amp;" "&amp;B246</f>
        <v>40071111 SPESE AGGIUNTIVE PER SERVIZIO MINORI</v>
      </c>
      <c r="D246" s="53">
        <f>SUMIF(RiepilogoGen!$D$2:$D$1191,A246,RiepilogoGen!$O$2:$O$1191)</f>
        <v>60636.480000000003</v>
      </c>
      <c r="E246" s="53">
        <f>SUMIF(RiepilogoGen!$D$2:$D$1191,A246,RiepilogoGen!$R$2:$R$1191)</f>
        <v>0</v>
      </c>
      <c r="F246" s="53">
        <f>SUMIF(RiepilogoGen!$D$2:$D$1191,A246,RiepilogoGen!$U$2:$U$1191)</f>
        <v>1142935.68</v>
      </c>
      <c r="G246" s="53">
        <f>SUMIF(RiepilogoGen!$D$2:$D$1191,A246,RiepilogoGen!$X$2:$X$1191)</f>
        <v>1211249.29</v>
      </c>
      <c r="H246" s="53">
        <f>SUMIF(RiepilogoGen!$D$2:$D$1191,A246,RiepilogoGen!$AA$2:$AA$1191)</f>
        <v>534781.79</v>
      </c>
      <c r="I246" s="53">
        <f>SUMIF(RiepilogoGen!$D$2:$D$1191,A246,RiepilogoGen!$AD$2:$AD$1191)</f>
        <v>287165.77999999997</v>
      </c>
    </row>
    <row r="247" spans="1:9">
      <c r="A247" s="2">
        <f>RiepilogoGen!D482</f>
        <v>40071188</v>
      </c>
      <c r="B247" s="2" t="str">
        <f>RiepilogoGen!E482</f>
        <v>ALTRI SERVIZI</v>
      </c>
      <c r="C247" s="165" t="str">
        <f t="shared" si="53"/>
        <v>40071188 ALTRI SERVIZI</v>
      </c>
      <c r="D247" s="53">
        <f>SUMIF(RiepilogoGen!$D$2:$D$1191,A247,RiepilogoGen!$O$2:$O$1191)</f>
        <v>25754.67</v>
      </c>
      <c r="E247" s="53">
        <f>SUMIF(RiepilogoGen!$D$2:$D$1191,A247,RiepilogoGen!$R$2:$R$1191)</f>
        <v>762646.71</v>
      </c>
      <c r="F247" s="53">
        <f>SUMIF(RiepilogoGen!$D$2:$D$1191,A247,RiepilogoGen!$U$2:$U$1191)</f>
        <v>107256.59999999999</v>
      </c>
      <c r="G247" s="53">
        <f>SUMIF(RiepilogoGen!$D$2:$D$1191,A247,RiepilogoGen!$X$2:$X$1191)</f>
        <v>51539.06</v>
      </c>
      <c r="H247" s="53">
        <f>SUMIF(RiepilogoGen!$D$2:$D$1191,A247,RiepilogoGen!$AA$2:$AA$1191)</f>
        <v>143160.72</v>
      </c>
      <c r="I247" s="53">
        <f>SUMIF(RiepilogoGen!$D$2:$D$1191,A247,RiepilogoGen!$AD$2:$AD$1191)</f>
        <v>180705.78</v>
      </c>
    </row>
    <row r="248" spans="1:9">
      <c r="A248" s="2">
        <f>RiepilogoGen!D483</f>
        <v>40071191</v>
      </c>
      <c r="B248" s="2" t="str">
        <f>RiepilogoGen!E483</f>
        <v>ALTRI COSTI PER ATTIVITA' AGRICOLA</v>
      </c>
      <c r="C248" s="165" t="str">
        <f>A248&amp;" "&amp;B248</f>
        <v>40071191 ALTRI COSTI PER ATTIVITA' AGRICOLA</v>
      </c>
      <c r="D248" s="53">
        <f>SUMIF(RiepilogoGen!$D$2:$D$1191,A248,RiepilogoGen!$O$2:$O$1191)</f>
        <v>0</v>
      </c>
      <c r="E248" s="53">
        <f>SUMIF(RiepilogoGen!$D$2:$D$1191,A248,RiepilogoGen!$R$2:$R$1191)</f>
        <v>0</v>
      </c>
      <c r="F248" s="53">
        <f>SUMIF(RiepilogoGen!$D$2:$D$1191,A248,RiepilogoGen!$U$2:$U$1191)</f>
        <v>0</v>
      </c>
      <c r="G248" s="53">
        <f>SUMIF(RiepilogoGen!$D$2:$D$1191,A248,RiepilogoGen!$X$2:$X$1191)</f>
        <v>0</v>
      </c>
      <c r="H248" s="53">
        <f>SUMIF(RiepilogoGen!$D$2:$D$1191,A248,RiepilogoGen!$AA$2:$AA$1191)</f>
        <v>0</v>
      </c>
      <c r="I248" s="53">
        <f>SUMIF(RiepilogoGen!$D$2:$D$1191,A248,RiepilogoGen!$AD$2:$AD$1191)</f>
        <v>0</v>
      </c>
    </row>
    <row r="249" spans="1:9">
      <c r="C249" s="169" t="s">
        <v>374</v>
      </c>
      <c r="D249" s="14">
        <f t="shared" ref="D249:I249" si="54">+D250+D254+D256</f>
        <v>35551.83</v>
      </c>
      <c r="E249" s="14">
        <f t="shared" si="54"/>
        <v>50751.95</v>
      </c>
      <c r="F249" s="14">
        <f t="shared" si="54"/>
        <v>36841.43</v>
      </c>
      <c r="G249" s="14">
        <f t="shared" si="54"/>
        <v>60666.39</v>
      </c>
      <c r="H249" s="14">
        <f t="shared" si="54"/>
        <v>100040.88</v>
      </c>
      <c r="I249" s="14">
        <f t="shared" si="54"/>
        <v>109416.39</v>
      </c>
    </row>
    <row r="250" spans="1:9">
      <c r="C250" s="163" t="s">
        <v>375</v>
      </c>
      <c r="D250" s="13">
        <f t="shared" ref="D250:I250" si="55">+D251+D252+D253</f>
        <v>18288.07</v>
      </c>
      <c r="E250" s="13">
        <f t="shared" si="55"/>
        <v>19926.3</v>
      </c>
      <c r="F250" s="13">
        <f t="shared" si="55"/>
        <v>32.4</v>
      </c>
      <c r="G250" s="13">
        <f t="shared" si="55"/>
        <v>19899.919999999998</v>
      </c>
      <c r="H250" s="13">
        <f t="shared" si="55"/>
        <v>40360.9</v>
      </c>
      <c r="I250" s="13">
        <f t="shared" si="55"/>
        <v>60068.800000000003</v>
      </c>
    </row>
    <row r="251" spans="1:9">
      <c r="A251" s="2">
        <f>RiepilogoGen!D484</f>
        <v>40080101</v>
      </c>
      <c r="B251" s="2" t="str">
        <f>RiepilogoGen!E484</f>
        <v>FITTI PASSIVI</v>
      </c>
      <c r="C251" s="164" t="str">
        <f>A251&amp;" "&amp;B251</f>
        <v>40080101 FITTI PASSIVI</v>
      </c>
      <c r="D251" s="53">
        <f>SUMIF(RiepilogoGen!$D$2:$D$1191,A251,RiepilogoGen!$O$2:$O$1191)</f>
        <v>18288.07</v>
      </c>
      <c r="E251" s="53">
        <f>SUMIF(RiepilogoGen!$D$2:$D$1191,A251,RiepilogoGen!$R$2:$R$1191)</f>
        <v>19581</v>
      </c>
      <c r="F251" s="53">
        <f>SUMIF(RiepilogoGen!$D$2:$D$1191,A251,RiepilogoGen!$U$2:$U$1191)</f>
        <v>0</v>
      </c>
      <c r="G251" s="53">
        <f>SUMIF(RiepilogoGen!$D$2:$D$1191,A251,RiepilogoGen!$X$2:$X$1191)</f>
        <v>19899.919999999998</v>
      </c>
      <c r="H251" s="53">
        <f>SUMIF(RiepilogoGen!$D$2:$D$1191,A251,RiepilogoGen!$AA$2:$AA$1191)</f>
        <v>40360.9</v>
      </c>
      <c r="I251" s="53">
        <f>SUMIF(RiepilogoGen!$D$2:$D$1191,A251,RiepilogoGen!$AD$2:$AD$1191)</f>
        <v>60068.800000000003</v>
      </c>
    </row>
    <row r="252" spans="1:9">
      <c r="A252" s="2">
        <f>RiepilogoGen!D485</f>
        <v>40080102</v>
      </c>
      <c r="B252" s="2" t="str">
        <f>RiepilogoGen!E485</f>
        <v>CONCESSIONI D'USO</v>
      </c>
      <c r="C252" s="164" t="str">
        <f>A252&amp;" "&amp;B252</f>
        <v>40080102 CONCESSIONI D'USO</v>
      </c>
      <c r="D252" s="53">
        <f>SUMIF(RiepilogoGen!$D$2:$D$1191,A252,RiepilogoGen!$O$2:$O$1191)</f>
        <v>0</v>
      </c>
      <c r="E252" s="53">
        <f>SUMIF(RiepilogoGen!$D$2:$D$1191,A252,RiepilogoGen!$R$2:$R$1191)</f>
        <v>345.3</v>
      </c>
      <c r="F252" s="53">
        <f>SUMIF(RiepilogoGen!$D$2:$D$1191,A252,RiepilogoGen!$U$2:$U$1191)</f>
        <v>32.4</v>
      </c>
      <c r="G252" s="53">
        <f>SUMIF(RiepilogoGen!$D$2:$D$1191,A252,RiepilogoGen!$X$2:$X$1191)</f>
        <v>0</v>
      </c>
      <c r="H252" s="53">
        <f>SUMIF(RiepilogoGen!$D$2:$D$1191,A252,RiepilogoGen!$AA$2:$AA$1191)</f>
        <v>0</v>
      </c>
      <c r="I252" s="53">
        <f>SUMIF(RiepilogoGen!$D$2:$D$1191,A252,RiepilogoGen!$AD$2:$AD$1191)</f>
        <v>0</v>
      </c>
    </row>
    <row r="253" spans="1:9">
      <c r="A253" s="2">
        <f>RiepilogoGen!D486</f>
        <v>40080190</v>
      </c>
      <c r="B253" s="2" t="str">
        <f>RiepilogoGen!E486</f>
        <v>STOCCAGGIO PRODOTTI AGRICOLI</v>
      </c>
      <c r="C253" s="164" t="str">
        <f>A253&amp;" "&amp;B253</f>
        <v>40080190 STOCCAGGIO PRODOTTI AGRICOLI</v>
      </c>
      <c r="D253" s="53">
        <f>SUMIF(RiepilogoGen!$D$2:$D$1191,A253,RiepilogoGen!$O$2:$O$1191)</f>
        <v>0</v>
      </c>
      <c r="E253" s="53">
        <f>SUMIF(RiepilogoGen!$D$2:$D$1191,A253,RiepilogoGen!$R$2:$R$1191)</f>
        <v>0</v>
      </c>
      <c r="F253" s="53">
        <f>SUMIF(RiepilogoGen!$D$2:$D$1191,A253,RiepilogoGen!$U$2:$U$1191)</f>
        <v>0</v>
      </c>
      <c r="G253" s="53">
        <f>SUMIF(RiepilogoGen!$D$2:$D$1191,A253,RiepilogoGen!$X$2:$X$1191)</f>
        <v>0</v>
      </c>
      <c r="H253" s="53">
        <f>SUMIF(RiepilogoGen!$D$2:$D$1191,A253,RiepilogoGen!$AA$2:$AA$1191)</f>
        <v>0</v>
      </c>
      <c r="I253" s="53">
        <f>SUMIF(RiepilogoGen!$D$2:$D$1191,A253,RiepilogoGen!$AD$2:$AD$1191)</f>
        <v>0</v>
      </c>
    </row>
    <row r="254" spans="1:9">
      <c r="C254" s="163" t="s">
        <v>376</v>
      </c>
      <c r="D254" s="13">
        <f t="shared" ref="D254:I254" si="56">+D255</f>
        <v>0</v>
      </c>
      <c r="E254" s="13">
        <f t="shared" si="56"/>
        <v>0</v>
      </c>
      <c r="F254" s="13">
        <f t="shared" si="56"/>
        <v>0</v>
      </c>
      <c r="G254" s="13">
        <f t="shared" si="56"/>
        <v>0</v>
      </c>
      <c r="H254" s="13">
        <f t="shared" si="56"/>
        <v>0</v>
      </c>
      <c r="I254" s="13">
        <f t="shared" si="56"/>
        <v>0</v>
      </c>
    </row>
    <row r="255" spans="1:9">
      <c r="A255" s="2">
        <f>RiepilogoGen!D487</f>
        <v>40080201</v>
      </c>
      <c r="B255" s="2" t="str">
        <f>RiepilogoGen!E487</f>
        <v>CANONI DI LOCAZIONE FINANZIARIA</v>
      </c>
      <c r="C255" s="164" t="str">
        <f>A255&amp;" "&amp;B255</f>
        <v>40080201 CANONI DI LOCAZIONE FINANZIARIA</v>
      </c>
      <c r="D255" s="53">
        <f>SUMIF(RiepilogoGen!$D$2:$D$1191,A255,RiepilogoGen!$O$2:$O$1191)</f>
        <v>0</v>
      </c>
      <c r="E255" s="53">
        <f>SUMIF(RiepilogoGen!$D$2:$D$1191,A255,RiepilogoGen!$R$2:$R$1191)</f>
        <v>0</v>
      </c>
      <c r="F255" s="53">
        <f>SUMIF(RiepilogoGen!$D$2:$D$1191,A255,RiepilogoGen!$U$2:$U$1191)</f>
        <v>0</v>
      </c>
      <c r="G255" s="53">
        <f>SUMIF(RiepilogoGen!$D$2:$D$1191,A255,RiepilogoGen!$X$2:$X$1191)</f>
        <v>0</v>
      </c>
      <c r="H255" s="53">
        <f>SUMIF(RiepilogoGen!$D$2:$D$1191,A255,RiepilogoGen!$AA$2:$AA$1191)</f>
        <v>0</v>
      </c>
      <c r="I255" s="53">
        <f>SUMIF(RiepilogoGen!$D$2:$D$1191,A255,RiepilogoGen!$AD$2:$AD$1191)</f>
        <v>0</v>
      </c>
    </row>
    <row r="256" spans="1:9">
      <c r="C256" s="163" t="s">
        <v>377</v>
      </c>
      <c r="D256" s="13">
        <f t="shared" ref="D256:I256" si="57">+D257+D258</f>
        <v>17263.760000000002</v>
      </c>
      <c r="E256" s="13">
        <f t="shared" si="57"/>
        <v>30825.65</v>
      </c>
      <c r="F256" s="13">
        <f t="shared" si="57"/>
        <v>36809.03</v>
      </c>
      <c r="G256" s="13">
        <f t="shared" si="57"/>
        <v>40766.47</v>
      </c>
      <c r="H256" s="13">
        <f t="shared" si="57"/>
        <v>59679.98</v>
      </c>
      <c r="I256" s="13">
        <f t="shared" si="57"/>
        <v>49347.59</v>
      </c>
    </row>
    <row r="257" spans="1:9">
      <c r="A257" s="2">
        <f>RiepilogoGen!D488</f>
        <v>40080301</v>
      </c>
      <c r="B257" s="2" t="str">
        <f>RiepilogoGen!E488</f>
        <v>SERVICE</v>
      </c>
      <c r="C257" s="164" t="str">
        <f>A257&amp;" "&amp;B257</f>
        <v>40080301 SERVICE</v>
      </c>
      <c r="D257" s="53">
        <f>SUMIF(RiepilogoGen!$D$2:$D$1191,A257,RiepilogoGen!$O$2:$O$1191)</f>
        <v>11667.830000000002</v>
      </c>
      <c r="E257" s="53">
        <f>SUMIF(RiepilogoGen!$D$2:$D$1191,A257,RiepilogoGen!$R$2:$R$1191)</f>
        <v>24296.91</v>
      </c>
      <c r="F257" s="53">
        <f>SUMIF(RiepilogoGen!$D$2:$D$1191,A257,RiepilogoGen!$U$2:$U$1191)</f>
        <v>29596.92</v>
      </c>
      <c r="G257" s="53">
        <f>SUMIF(RiepilogoGen!$D$2:$D$1191,A257,RiepilogoGen!$X$2:$X$1191)</f>
        <v>29806.620000000003</v>
      </c>
      <c r="H257" s="53">
        <f>SUMIF(RiepilogoGen!$D$2:$D$1191,A257,RiepilogoGen!$AA$2:$AA$1191)</f>
        <v>30644.140000000003</v>
      </c>
      <c r="I257" s="53">
        <f>SUMIF(RiepilogoGen!$D$2:$D$1191,A257,RiepilogoGen!$AD$2:$AD$1191)</f>
        <v>32347.5</v>
      </c>
    </row>
    <row r="258" spans="1:9">
      <c r="A258" s="2">
        <f>RiepilogoGen!D489</f>
        <v>40080302</v>
      </c>
      <c r="B258" s="2" t="str">
        <f>RiepilogoGen!E489</f>
        <v>NOLEGGI</v>
      </c>
      <c r="C258" s="164" t="str">
        <f>A258&amp;" "&amp;B258</f>
        <v>40080302 NOLEGGI</v>
      </c>
      <c r="D258" s="53">
        <f>SUMIF(RiepilogoGen!$D$2:$D$1191,A258,RiepilogoGen!$O$2:$O$1191)</f>
        <v>5595.93</v>
      </c>
      <c r="E258" s="53">
        <f>SUMIF(RiepilogoGen!$D$2:$D$1191,A258,RiepilogoGen!$R$2:$R$1191)</f>
        <v>6528.74</v>
      </c>
      <c r="F258" s="53">
        <f>SUMIF(RiepilogoGen!$D$2:$D$1191,A258,RiepilogoGen!$U$2:$U$1191)</f>
        <v>7212.1100000000006</v>
      </c>
      <c r="G258" s="53">
        <f>SUMIF(RiepilogoGen!$D$2:$D$1191,A258,RiepilogoGen!$X$2:$X$1191)</f>
        <v>10959.85</v>
      </c>
      <c r="H258" s="53">
        <f>SUMIF(RiepilogoGen!$D$2:$D$1191,A258,RiepilogoGen!$AA$2:$AA$1191)</f>
        <v>29035.84</v>
      </c>
      <c r="I258" s="53">
        <f>SUMIF(RiepilogoGen!$D$2:$D$1191,A258,RiepilogoGen!$AD$2:$AD$1191)</f>
        <v>17000.09</v>
      </c>
    </row>
    <row r="259" spans="1:9">
      <c r="C259" s="162" t="s">
        <v>378</v>
      </c>
      <c r="D259" s="14">
        <f t="shared" ref="D259:I259" si="58">+D260+D269+D275+D277</f>
        <v>5769512.4200000009</v>
      </c>
      <c r="E259" s="14">
        <f t="shared" si="58"/>
        <v>13522711.91</v>
      </c>
      <c r="F259" s="14">
        <f t="shared" si="58"/>
        <v>13722478.620000001</v>
      </c>
      <c r="G259" s="14">
        <f t="shared" si="58"/>
        <v>14106822.389999999</v>
      </c>
      <c r="H259" s="14">
        <f t="shared" si="58"/>
        <v>14195033.210000001</v>
      </c>
      <c r="I259" s="14">
        <f t="shared" si="58"/>
        <v>14682733.039999999</v>
      </c>
    </row>
    <row r="260" spans="1:9">
      <c r="C260" s="163" t="s">
        <v>379</v>
      </c>
      <c r="D260" s="13">
        <f t="shared" ref="D260:I260" si="59">SUM(D261:D268)</f>
        <v>4448502.8600000003</v>
      </c>
      <c r="E260" s="13">
        <f t="shared" si="59"/>
        <v>10449839.210000001</v>
      </c>
      <c r="F260" s="13">
        <f t="shared" si="59"/>
        <v>10611927.710000001</v>
      </c>
      <c r="G260" s="13">
        <f t="shared" si="59"/>
        <v>10978736.119999999</v>
      </c>
      <c r="H260" s="13">
        <f t="shared" si="59"/>
        <v>10990973.520000001</v>
      </c>
      <c r="I260" s="13">
        <f t="shared" si="59"/>
        <v>11363457.16</v>
      </c>
    </row>
    <row r="261" spans="1:9">
      <c r="A261" s="2">
        <f>RiepilogoGen!D490</f>
        <v>40090101</v>
      </c>
      <c r="B261" s="2" t="str">
        <f>RiepilogoGen!E490</f>
        <v>COMPETENZE FISSE</v>
      </c>
      <c r="C261" s="164" t="str">
        <f t="shared" ref="C261:C268" si="60">A261&amp;" "&amp;B261</f>
        <v>40090101 COMPETENZE FISSE</v>
      </c>
      <c r="D261" s="53">
        <f>SUMIF(RiepilogoGen!$D$2:$D$1191,A261,RiepilogoGen!$O$2:$O$1191)</f>
        <v>4177980.14</v>
      </c>
      <c r="E261" s="53">
        <f>SUMIF(RiepilogoGen!$D$2:$D$1191,A261,RiepilogoGen!$R$2:$R$1191)</f>
        <v>9433885.1900000013</v>
      </c>
      <c r="F261" s="53">
        <f>SUMIF(RiepilogoGen!$D$2:$D$1191,A261,RiepilogoGen!$U$2:$U$1191)</f>
        <v>9458721.5600000005</v>
      </c>
      <c r="G261" s="53">
        <f>SUMIF(RiepilogoGen!$D$2:$D$1191,A261,RiepilogoGen!$X$2:$X$1191)</f>
        <v>9709910.209999999</v>
      </c>
      <c r="H261" s="53">
        <f>SUMIF(RiepilogoGen!$D$2:$D$1191,A261,RiepilogoGen!$AA$2:$AA$1191)</f>
        <v>9728528.0300000012</v>
      </c>
      <c r="I261" s="53">
        <f>SUMIF(RiepilogoGen!$D$2:$D$1191,A261,RiepilogoGen!$AD$2:$AD$1191)</f>
        <v>10364067.74</v>
      </c>
    </row>
    <row r="262" spans="1:9">
      <c r="A262" s="2">
        <f>RiepilogoGen!D491</f>
        <v>40090102</v>
      </c>
      <c r="B262" s="2" t="str">
        <f>RiepilogoGen!E491</f>
        <v>COMPETENZE VARIABILI (STRAORDINARIO, TURNO)</v>
      </c>
      <c r="C262" s="164" t="str">
        <f t="shared" si="60"/>
        <v>40090102 COMPETENZE VARIABILI (STRAORDINARIO, TURNO)</v>
      </c>
      <c r="D262" s="53">
        <f>SUMIF(RiepilogoGen!$D$2:$D$1191,A262,RiepilogoGen!$O$2:$O$1191)</f>
        <v>5466.71</v>
      </c>
      <c r="E262" s="53">
        <f>SUMIF(RiepilogoGen!$D$2:$D$1191,A262,RiepilogoGen!$R$2:$R$1191)</f>
        <v>36085.589999999997</v>
      </c>
      <c r="F262" s="53">
        <f>SUMIF(RiepilogoGen!$D$2:$D$1191,A262,RiepilogoGen!$U$2:$U$1191)</f>
        <v>41671.480000000003</v>
      </c>
      <c r="G262" s="53">
        <f>SUMIF(RiepilogoGen!$D$2:$D$1191,A262,RiepilogoGen!$X$2:$X$1191)</f>
        <v>44930.54</v>
      </c>
      <c r="H262" s="53">
        <f>SUMIF(RiepilogoGen!$D$2:$D$1191,A262,RiepilogoGen!$AA$2:$AA$1191)</f>
        <v>47210</v>
      </c>
      <c r="I262" s="53">
        <f>SUMIF(RiepilogoGen!$D$2:$D$1191,A262,RiepilogoGen!$AD$2:$AD$1191)</f>
        <v>30028.670000000002</v>
      </c>
    </row>
    <row r="263" spans="1:9">
      <c r="A263" s="2">
        <f>RiepilogoGen!D492</f>
        <v>40090103</v>
      </c>
      <c r="B263" s="2" t="str">
        <f>RiepilogoGen!E492</f>
        <v>ALTRE COMPETENZE PER INCENTIVAZIONE ALLA PRODUTTIVITA'</v>
      </c>
      <c r="C263" s="164" t="str">
        <f t="shared" si="60"/>
        <v>40090103 ALTRE COMPETENZE PER INCENTIVAZIONE ALLA PRODUTTIVITA'</v>
      </c>
      <c r="D263" s="53">
        <f>SUMIF(RiepilogoGen!$D$2:$D$1191,A263,RiepilogoGen!$O$2:$O$1191)</f>
        <v>265056.01</v>
      </c>
      <c r="E263" s="53">
        <f>SUMIF(RiepilogoGen!$D$2:$D$1191,A263,RiepilogoGen!$R$2:$R$1191)</f>
        <v>1130819.74</v>
      </c>
      <c r="F263" s="53">
        <f>SUMIF(RiepilogoGen!$D$2:$D$1191,A263,RiepilogoGen!$U$2:$U$1191)</f>
        <v>1233883.17</v>
      </c>
      <c r="G263" s="53">
        <f>SUMIF(RiepilogoGen!$D$2:$D$1191,A263,RiepilogoGen!$X$2:$X$1191)</f>
        <v>1199335.6399999999</v>
      </c>
      <c r="H263" s="53">
        <f>SUMIF(RiepilogoGen!$D$2:$D$1191,A263,RiepilogoGen!$AA$2:$AA$1191)</f>
        <v>1155433.4500000002</v>
      </c>
      <c r="I263" s="53">
        <f>SUMIF(RiepilogoGen!$D$2:$D$1191,A263,RiepilogoGen!$AD$2:$AD$1191)</f>
        <v>908165.67999999993</v>
      </c>
    </row>
    <row r="264" spans="1:9">
      <c r="A264" s="2">
        <f>RiepilogoGen!D493</f>
        <v>40090104</v>
      </c>
      <c r="B264" s="2" t="str">
        <f>RiepilogoGen!E493</f>
        <v xml:space="preserve">ALTRE COMPETENZE </v>
      </c>
      <c r="C264" s="164" t="str">
        <f t="shared" si="60"/>
        <v xml:space="preserve">40090104 ALTRE COMPETENZE </v>
      </c>
      <c r="D264" s="53">
        <f>SUMIF(RiepilogoGen!$D$2:$D$1191,A264,RiepilogoGen!$O$2:$O$1191)</f>
        <v>0</v>
      </c>
      <c r="E264" s="53">
        <f>SUMIF(RiepilogoGen!$D$2:$D$1191,A264,RiepilogoGen!$R$2:$R$1191)</f>
        <v>0</v>
      </c>
      <c r="F264" s="53">
        <f>SUMIF(RiepilogoGen!$D$2:$D$1191,A264,RiepilogoGen!$U$2:$U$1191)</f>
        <v>0</v>
      </c>
      <c r="G264" s="53">
        <f>SUMIF(RiepilogoGen!$D$2:$D$1191,A264,RiepilogoGen!$X$2:$X$1191)</f>
        <v>110867</v>
      </c>
      <c r="H264" s="53">
        <f>SUMIF(RiepilogoGen!$D$2:$D$1191,A264,RiepilogoGen!$AA$2:$AA$1191)</f>
        <v>0</v>
      </c>
      <c r="I264" s="53">
        <f>SUMIF(RiepilogoGen!$D$2:$D$1191,A264,RiepilogoGen!$AD$2:$AD$1191)</f>
        <v>0</v>
      </c>
    </row>
    <row r="265" spans="1:9">
      <c r="A265" s="2">
        <f>RiepilogoGen!D494</f>
        <v>40090120</v>
      </c>
      <c r="B265" s="2" t="str">
        <f>RiepilogoGen!E494</f>
        <v>COMPETENZE FISSE PERSONALE AGRICOLO</v>
      </c>
      <c r="C265" s="164" t="str">
        <f t="shared" si="60"/>
        <v>40090120 COMPETENZE FISSE PERSONALE AGRICOLO</v>
      </c>
      <c r="D265" s="53">
        <f>SUMIF(RiepilogoGen!$D$2:$D$1191,A265,RiepilogoGen!$O$2:$O$1191)</f>
        <v>0</v>
      </c>
      <c r="E265" s="53">
        <f>SUMIF(RiepilogoGen!$D$2:$D$1191,A265,RiepilogoGen!$R$2:$R$1191)</f>
        <v>0</v>
      </c>
      <c r="F265" s="53">
        <f>SUMIF(RiepilogoGen!$D$2:$D$1191,A265,RiepilogoGen!$U$2:$U$1191)</f>
        <v>0</v>
      </c>
      <c r="G265" s="53">
        <f>SUMIF(RiepilogoGen!$D$2:$D$1191,A265,RiepilogoGen!$X$2:$X$1191)</f>
        <v>0</v>
      </c>
      <c r="H265" s="53">
        <f>SUMIF(RiepilogoGen!$D$2:$D$1191,A265,RiepilogoGen!$AA$2:$AA$1191)</f>
        <v>0</v>
      </c>
      <c r="I265" s="53">
        <f>SUMIF(RiepilogoGen!$D$2:$D$1191,A265,RiepilogoGen!$AD$2:$AD$1191)</f>
        <v>0</v>
      </c>
    </row>
    <row r="266" spans="1:9">
      <c r="A266" s="2">
        <f>RiepilogoGen!D495</f>
        <v>40090121</v>
      </c>
      <c r="B266" s="2" t="str">
        <f>RiepilogoGen!E495</f>
        <v>COMPETENZE PER LAVORO STRAORDINARIO</v>
      </c>
      <c r="C266" s="164" t="str">
        <f t="shared" si="60"/>
        <v>40090121 COMPETENZE PER LAVORO STRAORDINARIO</v>
      </c>
      <c r="D266" s="53">
        <f>SUMIF(RiepilogoGen!$D$2:$D$1191,A266,RiepilogoGen!$O$2:$O$1191)</f>
        <v>0</v>
      </c>
      <c r="E266" s="53">
        <f>SUMIF(RiepilogoGen!$D$2:$D$1191,A266,RiepilogoGen!$R$2:$R$1191)</f>
        <v>0</v>
      </c>
      <c r="F266" s="53">
        <f>SUMIF(RiepilogoGen!$D$2:$D$1191,A266,RiepilogoGen!$U$2:$U$1191)</f>
        <v>0</v>
      </c>
      <c r="G266" s="53">
        <f>SUMIF(RiepilogoGen!$D$2:$D$1191,A266,RiepilogoGen!$X$2:$X$1191)</f>
        <v>0</v>
      </c>
      <c r="H266" s="53">
        <f>SUMIF(RiepilogoGen!$D$2:$D$1191,A266,RiepilogoGen!$AA$2:$AA$1191)</f>
        <v>0</v>
      </c>
      <c r="I266" s="53">
        <f>SUMIF(RiepilogoGen!$D$2:$D$1191,A266,RiepilogoGen!$AD$2:$AD$1191)</f>
        <v>0</v>
      </c>
    </row>
    <row r="267" spans="1:9">
      <c r="A267" s="2">
        <f>RiepilogoGen!D496</f>
        <v>40090130</v>
      </c>
      <c r="B267" s="2" t="str">
        <f>RiepilogoGen!E496</f>
        <v>VARIAZIONE FONDI PERSONALE DIPENDENTE (FERIE E RECUPERO ORE)</v>
      </c>
      <c r="C267" s="164" t="str">
        <f t="shared" si="60"/>
        <v>40090130 VARIAZIONE FONDI PERSONALE DIPENDENTE (FERIE E RECUPERO ORE)</v>
      </c>
      <c r="D267" s="53">
        <f>SUMIF(RiepilogoGen!$D$2:$D$1191,A267,RiepilogoGen!$O$2:$O$1191)</f>
        <v>0</v>
      </c>
      <c r="E267" s="53">
        <f>SUMIF(RiepilogoGen!$D$2:$D$1191,A267,RiepilogoGen!$R$2:$R$1191)</f>
        <v>-14659.179999999997</v>
      </c>
      <c r="F267" s="53">
        <f>SUMIF(RiepilogoGen!$D$2:$D$1191,A267,RiepilogoGen!$U$2:$U$1191)</f>
        <v>13971.690000000002</v>
      </c>
      <c r="G267" s="53">
        <f>SUMIF(RiepilogoGen!$D$2:$D$1191,A267,RiepilogoGen!$X$2:$X$1191)</f>
        <v>78405.350000000006</v>
      </c>
      <c r="H267" s="53">
        <f>SUMIF(RiepilogoGen!$D$2:$D$1191,A267,RiepilogoGen!$AA$2:$AA$1191)</f>
        <v>165080.22999999998</v>
      </c>
      <c r="I267" s="53">
        <f>SUMIF(RiepilogoGen!$D$2:$D$1191,A267,RiepilogoGen!$AD$2:$AD$1191)</f>
        <v>136195.38999999998</v>
      </c>
    </row>
    <row r="268" spans="1:9">
      <c r="A268" s="2">
        <f>RiepilogoGen!D497</f>
        <v>40090150</v>
      </c>
      <c r="B268" s="2" t="str">
        <f>RiepilogoGen!E497</f>
        <v>RIMBORSO COMPETENZE PERSONALE IN COMANDO E PRESTATO</v>
      </c>
      <c r="C268" s="164" t="str">
        <f t="shared" si="60"/>
        <v>40090150 RIMBORSO COMPETENZE PERSONALE IN COMANDO E PRESTATO</v>
      </c>
      <c r="D268" s="53">
        <f>SUMIF(RiepilogoGen!$D$2:$D$1191,A268,RiepilogoGen!$O$2:$O$1191)</f>
        <v>0</v>
      </c>
      <c r="E268" s="53">
        <f>SUMIF(RiepilogoGen!$D$2:$D$1191,A268,RiepilogoGen!$R$2:$R$1191)</f>
        <v>-136292.13</v>
      </c>
      <c r="F268" s="53">
        <f>SUMIF(RiepilogoGen!$D$2:$D$1191,A268,RiepilogoGen!$U$2:$U$1191)</f>
        <v>-136320.19</v>
      </c>
      <c r="G268" s="53">
        <f>SUMIF(RiepilogoGen!$D$2:$D$1191,A268,RiepilogoGen!$X$2:$X$1191)</f>
        <v>-164712.62</v>
      </c>
      <c r="H268" s="53">
        <f>SUMIF(RiepilogoGen!$D$2:$D$1191,A268,RiepilogoGen!$AA$2:$AA$1191)</f>
        <v>-105278.18999999999</v>
      </c>
      <c r="I268" s="53">
        <f>SUMIF(RiepilogoGen!$D$2:$D$1191,A268,RiepilogoGen!$AD$2:$AD$1191)</f>
        <v>-75000.320000000007</v>
      </c>
    </row>
    <row r="269" spans="1:9">
      <c r="C269" s="163" t="s">
        <v>380</v>
      </c>
      <c r="D269" s="13">
        <f t="shared" ref="D269:I269" si="61">SUM(D270:D274)</f>
        <v>1276073.44</v>
      </c>
      <c r="E269" s="13">
        <f t="shared" si="61"/>
        <v>2859829.51</v>
      </c>
      <c r="F269" s="13">
        <f t="shared" si="61"/>
        <v>2914513.02</v>
      </c>
      <c r="G269" s="13">
        <f t="shared" si="61"/>
        <v>2949672.24</v>
      </c>
      <c r="H269" s="13">
        <f t="shared" si="61"/>
        <v>2996050.4</v>
      </c>
      <c r="I269" s="13">
        <f t="shared" si="61"/>
        <v>3105409.7899999996</v>
      </c>
    </row>
    <row r="270" spans="1:9">
      <c r="A270" s="2">
        <f>RiepilogoGen!D498</f>
        <v>40090201</v>
      </c>
      <c r="B270" s="2" t="str">
        <f>RiepilogoGen!E498</f>
        <v>ONERI SU COMPETENZE FISSE E VARIABILI</v>
      </c>
      <c r="C270" s="164" t="str">
        <f>A270&amp;" "&amp;B270</f>
        <v>40090201 ONERI SU COMPETENZE FISSE E VARIABILI</v>
      </c>
      <c r="D270" s="53">
        <f>SUMIF(RiepilogoGen!$D$2:$D$1191,A270,RiepilogoGen!$O$2:$O$1191)</f>
        <v>1170484.47</v>
      </c>
      <c r="E270" s="53">
        <f>SUMIF(RiepilogoGen!$D$2:$D$1191,A270,RiepilogoGen!$R$2:$R$1191)</f>
        <v>2782374.23</v>
      </c>
      <c r="F270" s="53">
        <f>SUMIF(RiepilogoGen!$D$2:$D$1191,A270,RiepilogoGen!$U$2:$U$1191)</f>
        <v>2823023.86</v>
      </c>
      <c r="G270" s="53">
        <f>SUMIF(RiepilogoGen!$D$2:$D$1191,A270,RiepilogoGen!$X$2:$X$1191)</f>
        <v>2878593.97</v>
      </c>
      <c r="H270" s="53">
        <f>SUMIF(RiepilogoGen!$D$2:$D$1191,A270,RiepilogoGen!$AA$2:$AA$1191)</f>
        <v>2870799.92</v>
      </c>
      <c r="I270" s="53">
        <f>SUMIF(RiepilogoGen!$D$2:$D$1191,A270,RiepilogoGen!$AD$2:$AD$1191)</f>
        <v>2973116.26</v>
      </c>
    </row>
    <row r="271" spans="1:9">
      <c r="A271" s="2">
        <f>RiepilogoGen!D499</f>
        <v>40090202</v>
      </c>
      <c r="B271" s="2" t="str">
        <f>RiepilogoGen!E499</f>
        <v>INAIL</v>
      </c>
      <c r="C271" s="164" t="str">
        <f>A271&amp;" "&amp;B271</f>
        <v>40090202 INAIL</v>
      </c>
      <c r="D271" s="53">
        <f>SUMIF(RiepilogoGen!$D$2:$D$1191,A271,RiepilogoGen!$O$2:$O$1191)</f>
        <v>105588.97</v>
      </c>
      <c r="E271" s="53">
        <f>SUMIF(RiepilogoGen!$D$2:$D$1191,A271,RiepilogoGen!$R$2:$R$1191)</f>
        <v>119430.44</v>
      </c>
      <c r="F271" s="53">
        <f>SUMIF(RiepilogoGen!$D$2:$D$1191,A271,RiepilogoGen!$U$2:$U$1191)</f>
        <v>122614.09999999999</v>
      </c>
      <c r="G271" s="53">
        <f>SUMIF(RiepilogoGen!$D$2:$D$1191,A271,RiepilogoGen!$X$2:$X$1191)</f>
        <v>89238.13</v>
      </c>
      <c r="H271" s="53">
        <f>SUMIF(RiepilogoGen!$D$2:$D$1191,A271,RiepilogoGen!$AA$2:$AA$1191)</f>
        <v>100054.73</v>
      </c>
      <c r="I271" s="53">
        <f>SUMIF(RiepilogoGen!$D$2:$D$1191,A271,RiepilogoGen!$AD$2:$AD$1191)</f>
        <v>108331.66</v>
      </c>
    </row>
    <row r="272" spans="1:9">
      <c r="A272" s="2">
        <f>RiepilogoGen!D500</f>
        <v>40090220</v>
      </c>
      <c r="B272" s="2" t="str">
        <f>RiepilogoGen!E500</f>
        <v>ONERI SU COMPETENZE PERSONALE AGRICOLO</v>
      </c>
      <c r="C272" s="164" t="str">
        <f>A272&amp;" "&amp;B272</f>
        <v>40090220 ONERI SU COMPETENZE PERSONALE AGRICOLO</v>
      </c>
      <c r="D272" s="53">
        <f>SUMIF(RiepilogoGen!$D$2:$D$1191,A272,RiepilogoGen!$O$2:$O$1191)</f>
        <v>0</v>
      </c>
      <c r="E272" s="53">
        <f>SUMIF(RiepilogoGen!$D$2:$D$1191,A272,RiepilogoGen!$R$2:$R$1191)</f>
        <v>0</v>
      </c>
      <c r="F272" s="53">
        <f>SUMIF(RiepilogoGen!$D$2:$D$1191,A272,RiepilogoGen!$U$2:$U$1191)</f>
        <v>0</v>
      </c>
      <c r="G272" s="53">
        <f>SUMIF(RiepilogoGen!$D$2:$D$1191,A272,RiepilogoGen!$X$2:$X$1191)</f>
        <v>0</v>
      </c>
      <c r="H272" s="53">
        <f>SUMIF(RiepilogoGen!$D$2:$D$1191,A272,RiepilogoGen!$AA$2:$AA$1191)</f>
        <v>0</v>
      </c>
      <c r="I272" s="53">
        <f>SUMIF(RiepilogoGen!$D$2:$D$1191,A272,RiepilogoGen!$AD$2:$AD$1191)</f>
        <v>0</v>
      </c>
    </row>
    <row r="273" spans="1:9">
      <c r="A273" s="2">
        <f>RiepilogoGen!D501</f>
        <v>40090230</v>
      </c>
      <c r="B273" s="2" t="str">
        <f>RiepilogoGen!E501</f>
        <v>ONERI SU VARIAZIONE FONDI</v>
      </c>
      <c r="C273" s="164" t="str">
        <f>A273&amp;" "&amp;B273</f>
        <v>40090230 ONERI SU VARIAZIONE FONDI</v>
      </c>
      <c r="D273" s="53">
        <f>SUMIF(RiepilogoGen!$D$2:$D$1191,A273,RiepilogoGen!$O$2:$O$1191)</f>
        <v>0</v>
      </c>
      <c r="E273" s="53">
        <f>SUMIF(RiepilogoGen!$D$2:$D$1191,A273,RiepilogoGen!$R$2:$R$1191)</f>
        <v>-5601.98</v>
      </c>
      <c r="F273" s="53">
        <f>SUMIF(RiepilogoGen!$D$2:$D$1191,A273,RiepilogoGen!$U$2:$U$1191)</f>
        <v>5652.1500000000015</v>
      </c>
      <c r="G273" s="53">
        <f>SUMIF(RiepilogoGen!$D$2:$D$1191,A273,RiepilogoGen!$X$2:$X$1191)</f>
        <v>26272.33</v>
      </c>
      <c r="H273" s="53">
        <f>SUMIF(RiepilogoGen!$D$2:$D$1191,A273,RiepilogoGen!$AA$2:$AA$1191)</f>
        <v>53447.270000000004</v>
      </c>
      <c r="I273" s="53">
        <f>SUMIF(RiepilogoGen!$D$2:$D$1191,A273,RiepilogoGen!$AD$2:$AD$1191)</f>
        <v>44264.53</v>
      </c>
    </row>
    <row r="274" spans="1:9">
      <c r="A274" s="2">
        <f>RiepilogoGen!D502</f>
        <v>40090250</v>
      </c>
      <c r="B274" s="2" t="str">
        <f>RiepilogoGen!E502</f>
        <v>RIMBORSO ONERI SOCIALI PERSONALE IN COMANDO E PRESTATO</v>
      </c>
      <c r="C274" s="164" t="str">
        <f>A274&amp;" "&amp;B274</f>
        <v>40090250 RIMBORSO ONERI SOCIALI PERSONALE IN COMANDO E PRESTATO</v>
      </c>
      <c r="D274" s="53">
        <f>SUMIF(RiepilogoGen!$D$2:$D$1191,A274,RiepilogoGen!$O$2:$O$1191)</f>
        <v>0</v>
      </c>
      <c r="E274" s="53">
        <f>SUMIF(RiepilogoGen!$D$2:$D$1191,A274,RiepilogoGen!$R$2:$R$1191)</f>
        <v>-36373.18</v>
      </c>
      <c r="F274" s="53">
        <f>SUMIF(RiepilogoGen!$D$2:$D$1191,A274,RiepilogoGen!$U$2:$U$1191)</f>
        <v>-36777.089999999997</v>
      </c>
      <c r="G274" s="53">
        <f>SUMIF(RiepilogoGen!$D$2:$D$1191,A274,RiepilogoGen!$X$2:$X$1191)</f>
        <v>-44432.19</v>
      </c>
      <c r="H274" s="53">
        <f>SUMIF(RiepilogoGen!$D$2:$D$1191,A274,RiepilogoGen!$AA$2:$AA$1191)</f>
        <v>-28251.52</v>
      </c>
      <c r="I274" s="53">
        <f>SUMIF(RiepilogoGen!$D$2:$D$1191,A274,RiepilogoGen!$AD$2:$AD$1191)</f>
        <v>-20302.66</v>
      </c>
    </row>
    <row r="275" spans="1:9">
      <c r="C275" s="163" t="s">
        <v>381</v>
      </c>
      <c r="D275" s="13">
        <f t="shared" ref="D275:I275" si="62">+D276</f>
        <v>0</v>
      </c>
      <c r="E275" s="13">
        <f t="shared" si="62"/>
        <v>4176.1899999999996</v>
      </c>
      <c r="F275" s="13">
        <f t="shared" si="62"/>
        <v>4202.92</v>
      </c>
      <c r="G275" s="13">
        <f t="shared" si="62"/>
        <v>2030.42</v>
      </c>
      <c r="H275" s="13">
        <f t="shared" si="62"/>
        <v>0</v>
      </c>
      <c r="I275" s="13">
        <f t="shared" si="62"/>
        <v>0</v>
      </c>
    </row>
    <row r="276" spans="1:9">
      <c r="A276" s="2">
        <f>RiepilogoGen!D503</f>
        <v>40090301</v>
      </c>
      <c r="B276" s="2" t="str">
        <f>RiepilogoGen!E503</f>
        <v>TRATTAMENTO DI FINE RAPPORTO</v>
      </c>
      <c r="C276" s="164" t="str">
        <f>A276&amp;" "&amp;B276</f>
        <v>40090301 TRATTAMENTO DI FINE RAPPORTO</v>
      </c>
      <c r="D276" s="53">
        <f>SUMIF(RiepilogoGen!$D$2:$D$1191,A276,RiepilogoGen!$O$2:$O$1191)</f>
        <v>0</v>
      </c>
      <c r="E276" s="53">
        <f>SUMIF(RiepilogoGen!$D$2:$D$1191,A276,RiepilogoGen!$R$2:$R$1191)</f>
        <v>4176.1899999999996</v>
      </c>
      <c r="F276" s="53">
        <f>SUMIF(RiepilogoGen!$D$2:$D$1191,A276,RiepilogoGen!$U$2:$U$1191)</f>
        <v>4202.92</v>
      </c>
      <c r="G276" s="53">
        <f>SUMIF(RiepilogoGen!$D$2:$D$1191,A276,RiepilogoGen!$X$2:$X$1191)</f>
        <v>2030.42</v>
      </c>
      <c r="H276" s="53">
        <f>SUMIF(RiepilogoGen!$D$2:$D$1191,A276,RiepilogoGen!$AA$2:$AA$1191)</f>
        <v>0</v>
      </c>
      <c r="I276" s="53">
        <f>SUMIF(RiepilogoGen!$D$2:$D$1191,A276,RiepilogoGen!$AD$2:$AD$1191)</f>
        <v>0</v>
      </c>
    </row>
    <row r="277" spans="1:9">
      <c r="C277" s="163" t="s">
        <v>382</v>
      </c>
      <c r="D277" s="13">
        <f t="shared" ref="D277:I277" si="63">SUM(D278:D284)</f>
        <v>44936.119999999995</v>
      </c>
      <c r="E277" s="13">
        <f t="shared" si="63"/>
        <v>208867.00000000003</v>
      </c>
      <c r="F277" s="13">
        <f t="shared" si="63"/>
        <v>191834.97</v>
      </c>
      <c r="G277" s="13">
        <f t="shared" si="63"/>
        <v>176383.61000000002</v>
      </c>
      <c r="H277" s="13">
        <f t="shared" si="63"/>
        <v>208009.29</v>
      </c>
      <c r="I277" s="13">
        <f t="shared" si="63"/>
        <v>213866.09</v>
      </c>
    </row>
    <row r="278" spans="1:9">
      <c r="A278" s="2">
        <f>RiepilogoGen!D504</f>
        <v>40090401</v>
      </c>
      <c r="B278" s="2" t="str">
        <f>RiepilogoGen!E504</f>
        <v>COSTI PER LA FORMAZIONE E AGGIORNAMENTO</v>
      </c>
      <c r="C278" s="164" t="str">
        <f t="shared" ref="C278:C284" si="64">A278&amp;" "&amp;B278</f>
        <v>40090401 COSTI PER LA FORMAZIONE E AGGIORNAMENTO</v>
      </c>
      <c r="D278" s="53">
        <f>SUMIF(RiepilogoGen!$D$2:$D$1191,A278,RiepilogoGen!$O$2:$O$1191)</f>
        <v>13511.31</v>
      </c>
      <c r="E278" s="53">
        <f>SUMIF(RiepilogoGen!$D$2:$D$1191,A278,RiepilogoGen!$R$2:$R$1191)</f>
        <v>91026.31</v>
      </c>
      <c r="F278" s="53">
        <f>SUMIF(RiepilogoGen!$D$2:$D$1191,A278,RiepilogoGen!$U$2:$U$1191)</f>
        <v>89780.15</v>
      </c>
      <c r="G278" s="53">
        <f>SUMIF(RiepilogoGen!$D$2:$D$1191,A278,RiepilogoGen!$X$2:$X$1191)</f>
        <v>65216.260000000009</v>
      </c>
      <c r="H278" s="53">
        <f>SUMIF(RiepilogoGen!$D$2:$D$1191,A278,RiepilogoGen!$AA$2:$AA$1191)</f>
        <v>53953.36</v>
      </c>
      <c r="I278" s="53">
        <f>SUMIF(RiepilogoGen!$D$2:$D$1191,A278,RiepilogoGen!$AD$2:$AD$1191)</f>
        <v>81648.53</v>
      </c>
    </row>
    <row r="279" spans="1:9">
      <c r="A279" s="2">
        <f>RiepilogoGen!D505</f>
        <v>40090402</v>
      </c>
      <c r="B279" s="2" t="str">
        <f>RiepilogoGen!E505</f>
        <v>INDENNITÀ SOSTITUTIVA DI VESTIARIO E CALZATURE</v>
      </c>
      <c r="C279" s="164" t="str">
        <f t="shared" si="64"/>
        <v>40090402 INDENNITÀ SOSTITUTIVA DI VESTIARIO E CALZATURE</v>
      </c>
      <c r="D279" s="53">
        <f>SUMIF(RiepilogoGen!$D$2:$D$1191,A279,RiepilogoGen!$O$2:$O$1191)</f>
        <v>0</v>
      </c>
      <c r="E279" s="53">
        <f>SUMIF(RiepilogoGen!$D$2:$D$1191,A279,RiepilogoGen!$R$2:$R$1191)</f>
        <v>0</v>
      </c>
      <c r="F279" s="53">
        <f>SUMIF(RiepilogoGen!$D$2:$D$1191,A279,RiepilogoGen!$U$2:$U$1191)</f>
        <v>0</v>
      </c>
      <c r="G279" s="53">
        <f>SUMIF(RiepilogoGen!$D$2:$D$1191,A279,RiepilogoGen!$X$2:$X$1191)</f>
        <v>0</v>
      </c>
      <c r="H279" s="53">
        <f>SUMIF(RiepilogoGen!$D$2:$D$1191,A279,RiepilogoGen!$AA$2:$AA$1191)</f>
        <v>0</v>
      </c>
      <c r="I279" s="53">
        <f>SUMIF(RiepilogoGen!$D$2:$D$1191,A279,RiepilogoGen!$AD$2:$AD$1191)</f>
        <v>0</v>
      </c>
    </row>
    <row r="280" spans="1:9">
      <c r="A280" s="2">
        <f>RiepilogoGen!D506</f>
        <v>40090403</v>
      </c>
      <c r="B280" s="2" t="str">
        <f>RiepilogoGen!E506</f>
        <v>SPESE SANITARIE PER IL PERSONALE DIPENDENTE</v>
      </c>
      <c r="C280" s="164" t="str">
        <f>A280&amp;" "&amp;B280</f>
        <v>40090403 SPESE SANITARIE PER IL PERSONALE DIPENDENTE</v>
      </c>
      <c r="D280" s="53">
        <f>SUMIF(RiepilogoGen!$D$2:$D$1191,A280,RiepilogoGen!$O$2:$O$1191)</f>
        <v>320</v>
      </c>
      <c r="E280" s="53">
        <f>SUMIF(RiepilogoGen!$D$2:$D$1191,A280,RiepilogoGen!$R$2:$R$1191)</f>
        <v>8916.75</v>
      </c>
      <c r="F280" s="53">
        <f>SUMIF(RiepilogoGen!$D$2:$D$1191,A280,RiepilogoGen!$U$2:$U$1191)</f>
        <v>13233.32</v>
      </c>
      <c r="G280" s="53">
        <f>SUMIF(RiepilogoGen!$D$2:$D$1191,A280,RiepilogoGen!$X$2:$X$1191)</f>
        <v>13196.98</v>
      </c>
      <c r="H280" s="53">
        <f>SUMIF(RiepilogoGen!$D$2:$D$1191,A280,RiepilogoGen!$AA$2:$AA$1191)</f>
        <v>12544.33</v>
      </c>
      <c r="I280" s="53">
        <f>SUMIF(RiepilogoGen!$D$2:$D$1191,A280,RiepilogoGen!$AD$2:$AD$1191)</f>
        <v>18483.87</v>
      </c>
    </row>
    <row r="281" spans="1:9">
      <c r="A281" s="2">
        <f>RiepilogoGen!D507</f>
        <v>40090404</v>
      </c>
      <c r="B281" s="2" t="str">
        <f>RiepilogoGen!E507</f>
        <v>SPESE COMMISSIONI GIUDICATRICI E ALTRE SPESE DI CONCORSI</v>
      </c>
      <c r="C281" s="164" t="str">
        <f t="shared" si="64"/>
        <v>40090404 SPESE COMMISSIONI GIUDICATRICI E ALTRE SPESE DI CONCORSI</v>
      </c>
      <c r="D281" s="53">
        <f>SUMIF(RiepilogoGen!$D$2:$D$1191,A281,RiepilogoGen!$O$2:$O$1191)</f>
        <v>0</v>
      </c>
      <c r="E281" s="53">
        <f>SUMIF(RiepilogoGen!$D$2:$D$1191,A281,RiepilogoGen!$R$2:$R$1191)</f>
        <v>0</v>
      </c>
      <c r="F281" s="53">
        <f>SUMIF(RiepilogoGen!$D$2:$D$1191,A281,RiepilogoGen!$U$2:$U$1191)</f>
        <v>133.28</v>
      </c>
      <c r="G281" s="53">
        <f>SUMIF(RiepilogoGen!$D$2:$D$1191,A281,RiepilogoGen!$X$2:$X$1191)</f>
        <v>15727.63</v>
      </c>
      <c r="H281" s="53">
        <f>SUMIF(RiepilogoGen!$D$2:$D$1191,A281,RiepilogoGen!$AA$2:$AA$1191)</f>
        <v>46577.82</v>
      </c>
      <c r="I281" s="53">
        <f>SUMIF(RiepilogoGen!$D$2:$D$1191,A281,RiepilogoGen!$AD$2:$AD$1191)</f>
        <v>13011.7</v>
      </c>
    </row>
    <row r="282" spans="1:9">
      <c r="A282" s="2">
        <f>RiepilogoGen!D508</f>
        <v>40090405</v>
      </c>
      <c r="B282" s="2" t="str">
        <f>RiepilogoGen!E508</f>
        <v>RIMBORSI SPESE TRASFERTE (NON PER AGGIORNAMENTO)</v>
      </c>
      <c r="C282" s="164" t="str">
        <f t="shared" si="64"/>
        <v>40090405 RIMBORSI SPESE TRASFERTE (NON PER AGGIORNAMENTO)</v>
      </c>
      <c r="D282" s="53">
        <f>SUMIF(RiepilogoGen!$D$2:$D$1191,A282,RiepilogoGen!$O$2:$O$1191)</f>
        <v>1295.5999999999999</v>
      </c>
      <c r="E282" s="53">
        <f>SUMIF(RiepilogoGen!$D$2:$D$1191,A282,RiepilogoGen!$R$2:$R$1191)</f>
        <v>11909.74</v>
      </c>
      <c r="F282" s="53">
        <f>SUMIF(RiepilogoGen!$D$2:$D$1191,A282,RiepilogoGen!$U$2:$U$1191)</f>
        <v>4586.5</v>
      </c>
      <c r="G282" s="53">
        <f>SUMIF(RiepilogoGen!$D$2:$D$1191,A282,RiepilogoGen!$X$2:$X$1191)</f>
        <v>2896.41</v>
      </c>
      <c r="H282" s="53">
        <f>SUMIF(RiepilogoGen!$D$2:$D$1191,A282,RiepilogoGen!$AA$2:$AA$1191)</f>
        <v>4081.65</v>
      </c>
      <c r="I282" s="53">
        <f>SUMIF(RiepilogoGen!$D$2:$D$1191,A282,RiepilogoGen!$AD$2:$AD$1191)</f>
        <v>8607.0499999999993</v>
      </c>
    </row>
    <row r="283" spans="1:9">
      <c r="A283" s="2">
        <f>RiepilogoGen!D509</f>
        <v>40090406</v>
      </c>
      <c r="B283" s="2" t="str">
        <f>RiepilogoGen!E509</f>
        <v>BUONI PASTO E MENSA</v>
      </c>
      <c r="C283" s="164" t="str">
        <f t="shared" si="64"/>
        <v>40090406 BUONI PASTO E MENSA</v>
      </c>
      <c r="D283" s="53">
        <f>SUMIF(RiepilogoGen!$D$2:$D$1191,A283,RiepilogoGen!$O$2:$O$1191)</f>
        <v>29809.21</v>
      </c>
      <c r="E283" s="53">
        <f>SUMIF(RiepilogoGen!$D$2:$D$1191,A283,RiepilogoGen!$R$2:$R$1191)</f>
        <v>82404.850000000006</v>
      </c>
      <c r="F283" s="53">
        <f>SUMIF(RiepilogoGen!$D$2:$D$1191,A283,RiepilogoGen!$U$2:$U$1191)</f>
        <v>84101.72</v>
      </c>
      <c r="G283" s="53">
        <f>SUMIF(RiepilogoGen!$D$2:$D$1191,A283,RiepilogoGen!$X$2:$X$1191)</f>
        <v>79346.33</v>
      </c>
      <c r="H283" s="53">
        <f>SUMIF(RiepilogoGen!$D$2:$D$1191,A283,RiepilogoGen!$AA$2:$AA$1191)</f>
        <v>83354.13</v>
      </c>
      <c r="I283" s="53">
        <f>SUMIF(RiepilogoGen!$D$2:$D$1191,A283,RiepilogoGen!$AD$2:$AD$1191)</f>
        <v>81489.94</v>
      </c>
    </row>
    <row r="284" spans="1:9">
      <c r="A284" s="2">
        <f>RiepilogoGen!D510</f>
        <v>40090488</v>
      </c>
      <c r="B284" s="2" t="str">
        <f>RiepilogoGen!E510</f>
        <v>ALTRI COSTI PERSONALE DIPENDENTE</v>
      </c>
      <c r="C284" s="164" t="str">
        <f t="shared" si="64"/>
        <v>40090488 ALTRI COSTI PERSONALE DIPENDENTE</v>
      </c>
      <c r="D284" s="53">
        <f>SUMIF(RiepilogoGen!$D$2:$D$1191,A284,RiepilogoGen!$O$2:$O$1191)</f>
        <v>0</v>
      </c>
      <c r="E284" s="53">
        <f>SUMIF(RiepilogoGen!$D$2:$D$1191,A284,RiepilogoGen!$R$2:$R$1191)</f>
        <v>14609.35</v>
      </c>
      <c r="F284" s="53">
        <f>SUMIF(RiepilogoGen!$D$2:$D$1191,A284,RiepilogoGen!$U$2:$U$1191)</f>
        <v>0</v>
      </c>
      <c r="G284" s="53">
        <f>SUMIF(RiepilogoGen!$D$2:$D$1191,A284,RiepilogoGen!$X$2:$X$1191)</f>
        <v>0</v>
      </c>
      <c r="H284" s="53">
        <f>SUMIF(RiepilogoGen!$D$2:$D$1191,A284,RiepilogoGen!$AA$2:$AA$1191)</f>
        <v>7498</v>
      </c>
      <c r="I284" s="53">
        <f>SUMIF(RiepilogoGen!$D$2:$D$1191,A284,RiepilogoGen!$AD$2:$AD$1191)</f>
        <v>10625</v>
      </c>
    </row>
    <row r="285" spans="1:9">
      <c r="C285" s="162" t="s">
        <v>383</v>
      </c>
      <c r="D285" s="14">
        <f t="shared" ref="D285:I285" si="65">+D286+D300+D318+D322</f>
        <v>0</v>
      </c>
      <c r="E285" s="14">
        <f t="shared" si="65"/>
        <v>4468510.17</v>
      </c>
      <c r="F285" s="14">
        <f t="shared" si="65"/>
        <v>5824603.9299999988</v>
      </c>
      <c r="G285" s="14">
        <f t="shared" si="65"/>
        <v>6562199.4700000007</v>
      </c>
      <c r="H285" s="14">
        <f t="shared" si="65"/>
        <v>6036399.629999998</v>
      </c>
      <c r="I285" s="14">
        <f t="shared" si="65"/>
        <v>6031507.669999999</v>
      </c>
    </row>
    <row r="286" spans="1:9">
      <c r="C286" s="163" t="s">
        <v>433</v>
      </c>
      <c r="D286" s="13">
        <f t="shared" ref="D286:I286" si="66">SUM(D287:D299)</f>
        <v>0</v>
      </c>
      <c r="E286" s="13">
        <f t="shared" si="66"/>
        <v>161099.09</v>
      </c>
      <c r="F286" s="13">
        <f t="shared" si="66"/>
        <v>171354.96</v>
      </c>
      <c r="G286" s="13">
        <f t="shared" si="66"/>
        <v>153617.57</v>
      </c>
      <c r="H286" s="13">
        <f t="shared" si="66"/>
        <v>142323.01999999999</v>
      </c>
      <c r="I286" s="13">
        <f t="shared" si="66"/>
        <v>126956.06999999999</v>
      </c>
    </row>
    <row r="287" spans="1:9">
      <c r="A287" s="2">
        <f>RiepilogoGen!D511</f>
        <v>40100111</v>
      </c>
      <c r="B287" s="2" t="str">
        <f>RiepilogoGen!E511</f>
        <v>AMMORTAMENTO COSTI DI IMPIANTO E DI AMPLIAMENTO</v>
      </c>
      <c r="C287" s="164" t="str">
        <f t="shared" ref="C287:C298" si="67">A287&amp;" "&amp;B287</f>
        <v>40100111 AMMORTAMENTO COSTI DI IMPIANTO E DI AMPLIAMENTO</v>
      </c>
      <c r="D287" s="53">
        <f>SUMIF(RiepilogoGen!$D$2:$D$1191,A287,RiepilogoGen!$O$2:$O$1191)</f>
        <v>0</v>
      </c>
      <c r="E287" s="53">
        <f>SUMIF(RiepilogoGen!$D$2:$D$1191,A287,RiepilogoGen!$R$2:$R$1191)</f>
        <v>13052.720000000001</v>
      </c>
      <c r="F287" s="53">
        <f>SUMIF(RiepilogoGen!$D$2:$D$1191,A287,RiepilogoGen!$U$2:$U$1191)</f>
        <v>23678.400000000001</v>
      </c>
      <c r="G287" s="53">
        <f>SUMIF(RiepilogoGen!$D$2:$D$1191,A287,RiepilogoGen!$X$2:$X$1191)</f>
        <v>24681.22</v>
      </c>
      <c r="H287" s="53">
        <f>SUMIF(RiepilogoGen!$D$2:$D$1191,A287,RiepilogoGen!$AA$2:$AA$1191)</f>
        <v>24681.22</v>
      </c>
      <c r="I287" s="53">
        <f>SUMIF(RiepilogoGen!$D$2:$D$1191,A287,RiepilogoGen!$AD$2:$AD$1191)</f>
        <v>24681.22</v>
      </c>
    </row>
    <row r="288" spans="1:9">
      <c r="A288" s="2">
        <f>RiepilogoGen!D512</f>
        <v>40100121</v>
      </c>
      <c r="B288" s="2" t="str">
        <f>RiepilogoGen!E512</f>
        <v>AMMORTAMENTO COSTI DI RICERCA E SVILUPPO</v>
      </c>
      <c r="C288" s="164" t="str">
        <f t="shared" si="67"/>
        <v>40100121 AMMORTAMENTO COSTI DI RICERCA E SVILUPPO</v>
      </c>
      <c r="D288" s="53">
        <f>SUMIF(RiepilogoGen!$D$2:$D$1191,A288,RiepilogoGen!$O$2:$O$1191)</f>
        <v>0</v>
      </c>
      <c r="E288" s="53">
        <f>SUMIF(RiepilogoGen!$D$2:$D$1191,A288,RiepilogoGen!$R$2:$R$1191)</f>
        <v>0</v>
      </c>
      <c r="F288" s="53">
        <f>SUMIF(RiepilogoGen!$D$2:$D$1191,A288,RiepilogoGen!$U$2:$U$1191)</f>
        <v>0</v>
      </c>
      <c r="G288" s="53">
        <f>SUMIF(RiepilogoGen!$D$2:$D$1191,A288,RiepilogoGen!$X$2:$X$1191)</f>
        <v>0</v>
      </c>
      <c r="H288" s="53">
        <f>SUMIF(RiepilogoGen!$D$2:$D$1191,A288,RiepilogoGen!$AA$2:$AA$1191)</f>
        <v>0</v>
      </c>
      <c r="I288" s="53">
        <f>SUMIF(RiepilogoGen!$D$2:$D$1191,A288,RiepilogoGen!$AD$2:$AD$1191)</f>
        <v>0</v>
      </c>
    </row>
    <row r="289" spans="1:9">
      <c r="A289" s="2">
        <f>RiepilogoGen!D513</f>
        <v>40100122</v>
      </c>
      <c r="B289" s="2" t="str">
        <f>RiepilogoGen!E513</f>
        <v>AMMORTAMENTO COSTI DI PUBBLICITÀ</v>
      </c>
      <c r="C289" s="164" t="str">
        <f t="shared" si="67"/>
        <v>40100122 AMMORTAMENTO COSTI DI PUBBLICITÀ</v>
      </c>
      <c r="D289" s="53">
        <f>SUMIF(RiepilogoGen!$D$2:$D$1191,A289,RiepilogoGen!$O$2:$O$1191)</f>
        <v>0</v>
      </c>
      <c r="E289" s="53">
        <f>SUMIF(RiepilogoGen!$D$2:$D$1191,A289,RiepilogoGen!$R$2:$R$1191)</f>
        <v>0</v>
      </c>
      <c r="F289" s="53">
        <f>SUMIF(RiepilogoGen!$D$2:$D$1191,A289,RiepilogoGen!$U$2:$U$1191)</f>
        <v>0</v>
      </c>
      <c r="G289" s="53">
        <f>SUMIF(RiepilogoGen!$D$2:$D$1191,A289,RiepilogoGen!$X$2:$X$1191)</f>
        <v>0</v>
      </c>
      <c r="H289" s="53">
        <f>SUMIF(RiepilogoGen!$D$2:$D$1191,A289,RiepilogoGen!$AA$2:$AA$1191)</f>
        <v>0</v>
      </c>
      <c r="I289" s="53">
        <f>SUMIF(RiepilogoGen!$D$2:$D$1191,A289,RiepilogoGen!$AD$2:$AD$1191)</f>
        <v>0</v>
      </c>
    </row>
    <row r="290" spans="1:9">
      <c r="A290" s="2">
        <f>RiepilogoGen!D514</f>
        <v>40100131</v>
      </c>
      <c r="B290" s="2" t="str">
        <f>RiepilogoGen!E514</f>
        <v>AMMORTAMENTO SOFTWARE E ALTRI DIRITTI DI UTILIZZAZIONE DELLE OPERE D'INGEGNO</v>
      </c>
      <c r="C290" s="164" t="str">
        <f t="shared" si="67"/>
        <v>40100131 AMMORTAMENTO SOFTWARE E ALTRI DIRITTI DI UTILIZZAZIONE DELLE OPERE D'INGEGNO</v>
      </c>
      <c r="D290" s="53">
        <f>SUMIF(RiepilogoGen!$D$2:$D$1191,A290,RiepilogoGen!$O$2:$O$1191)</f>
        <v>0</v>
      </c>
      <c r="E290" s="53">
        <f>SUMIF(RiepilogoGen!$D$2:$D$1191,A290,RiepilogoGen!$R$2:$R$1191)</f>
        <v>63372.42</v>
      </c>
      <c r="F290" s="53">
        <f>SUMIF(RiepilogoGen!$D$2:$D$1191,A290,RiepilogoGen!$U$2:$U$1191)</f>
        <v>70248.83</v>
      </c>
      <c r="G290" s="53">
        <f>SUMIF(RiepilogoGen!$D$2:$D$1191,A290,RiepilogoGen!$X$2:$X$1191)</f>
        <v>68680.94</v>
      </c>
      <c r="H290" s="53">
        <f>SUMIF(RiepilogoGen!$D$2:$D$1191,A290,RiepilogoGen!$AA$2:$AA$1191)</f>
        <v>79185.759999999995</v>
      </c>
      <c r="I290" s="53">
        <f>SUMIF(RiepilogoGen!$D$2:$D$1191,A290,RiepilogoGen!$AD$2:$AD$1191)</f>
        <v>80759.03</v>
      </c>
    </row>
    <row r="291" spans="1:9">
      <c r="A291" s="2">
        <f>RiepilogoGen!D515</f>
        <v>40100132</v>
      </c>
      <c r="B291" s="2" t="str">
        <f>RiepilogoGen!E515</f>
        <v>AMMORTAMENTO BREVETTI</v>
      </c>
      <c r="C291" s="164" t="str">
        <f t="shared" si="67"/>
        <v>40100132 AMMORTAMENTO BREVETTI</v>
      </c>
      <c r="D291" s="53">
        <f>SUMIF(RiepilogoGen!$D$2:$D$1191,A291,RiepilogoGen!$O$2:$O$1191)</f>
        <v>0</v>
      </c>
      <c r="E291" s="53">
        <f>SUMIF(RiepilogoGen!$D$2:$D$1191,A291,RiepilogoGen!$R$2:$R$1191)</f>
        <v>0</v>
      </c>
      <c r="F291" s="53">
        <f>SUMIF(RiepilogoGen!$D$2:$D$1191,A291,RiepilogoGen!$U$2:$U$1191)</f>
        <v>0</v>
      </c>
      <c r="G291" s="53">
        <f>SUMIF(RiepilogoGen!$D$2:$D$1191,A291,RiepilogoGen!$X$2:$X$1191)</f>
        <v>0</v>
      </c>
      <c r="H291" s="53">
        <f>SUMIF(RiepilogoGen!$D$2:$D$1191,A291,RiepilogoGen!$AA$2:$AA$1191)</f>
        <v>0</v>
      </c>
      <c r="I291" s="53">
        <f>SUMIF(RiepilogoGen!$D$2:$D$1191,A291,RiepilogoGen!$AD$2:$AD$1191)</f>
        <v>0</v>
      </c>
    </row>
    <row r="292" spans="1:9">
      <c r="A292" s="2">
        <f>RiepilogoGen!D516</f>
        <v>40100141</v>
      </c>
      <c r="B292" s="2" t="str">
        <f>RiepilogoGen!E516</f>
        <v>AMMORTAMENTO CONCESSIONI, LICENZE, MARCHI E DIRITTI SIMILI</v>
      </c>
      <c r="C292" s="164" t="str">
        <f t="shared" si="67"/>
        <v>40100141 AMMORTAMENTO CONCESSIONI, LICENZE, MARCHI E DIRITTI SIMILI</v>
      </c>
      <c r="D292" s="53">
        <f>SUMIF(RiepilogoGen!$D$2:$D$1191,A292,RiepilogoGen!$O$2:$O$1191)</f>
        <v>0</v>
      </c>
      <c r="E292" s="53">
        <f>SUMIF(RiepilogoGen!$D$2:$D$1191,A292,RiepilogoGen!$R$2:$R$1191)</f>
        <v>0</v>
      </c>
      <c r="F292" s="53">
        <f>SUMIF(RiepilogoGen!$D$2:$D$1191,A292,RiepilogoGen!$U$2:$U$1191)</f>
        <v>0</v>
      </c>
      <c r="G292" s="53">
        <f>SUMIF(RiepilogoGen!$D$2:$D$1191,A292,RiepilogoGen!$X$2:$X$1191)</f>
        <v>0</v>
      </c>
      <c r="H292" s="53">
        <f>SUMIF(RiepilogoGen!$D$2:$D$1191,A292,RiepilogoGen!$AA$2:$AA$1191)</f>
        <v>0</v>
      </c>
      <c r="I292" s="53">
        <f>SUMIF(RiepilogoGen!$D$2:$D$1191,A292,RiepilogoGen!$AD$2:$AD$1191)</f>
        <v>0</v>
      </c>
    </row>
    <row r="293" spans="1:9">
      <c r="A293" s="2">
        <f>RiepilogoGen!D517</f>
        <v>40100151</v>
      </c>
      <c r="B293" s="2" t="str">
        <f>RiepilogoGen!E517</f>
        <v>AMMORTAMENTO MIGLIORIE SU STRUTTURA MARGHERITA</v>
      </c>
      <c r="C293" s="164" t="str">
        <f t="shared" si="67"/>
        <v>40100151 AMMORTAMENTO MIGLIORIE SU STRUTTURA MARGHERITA</v>
      </c>
      <c r="D293" s="53">
        <f>SUMIF(RiepilogoGen!$D$2:$D$1191,A293,RiepilogoGen!$O$2:$O$1191)</f>
        <v>0</v>
      </c>
      <c r="E293" s="53">
        <f>SUMIF(RiepilogoGen!$D$2:$D$1191,A293,RiepilogoGen!$R$2:$R$1191)</f>
        <v>208.38</v>
      </c>
      <c r="F293" s="53">
        <f>SUMIF(RiepilogoGen!$D$2:$D$1191,A293,RiepilogoGen!$U$2:$U$1191)</f>
        <v>208.38</v>
      </c>
      <c r="G293" s="53">
        <f>SUMIF(RiepilogoGen!$D$2:$D$1191,A293,RiepilogoGen!$X$2:$X$1191)</f>
        <v>0</v>
      </c>
      <c r="H293" s="53">
        <f>SUMIF(RiepilogoGen!$D$2:$D$1191,A293,RiepilogoGen!$AA$2:$AA$1191)</f>
        <v>0</v>
      </c>
      <c r="I293" s="53">
        <f>SUMIF(RiepilogoGen!$D$2:$D$1191,A293,RiepilogoGen!$AD$2:$AD$1191)</f>
        <v>0</v>
      </c>
    </row>
    <row r="294" spans="1:9">
      <c r="A294" s="2">
        <f>RiepilogoGen!D518</f>
        <v>40100152</v>
      </c>
      <c r="B294" s="2" t="str">
        <f>RiepilogoGen!E518</f>
        <v>AMMORTAMENTO MIGLIORIE SU STRUTTURA MADRE TERESA</v>
      </c>
      <c r="C294" s="164" t="str">
        <f t="shared" si="67"/>
        <v>40100152 AMMORTAMENTO MIGLIORIE SU STRUTTURA MADRE TERESA</v>
      </c>
      <c r="D294" s="53">
        <f>SUMIF(RiepilogoGen!$D$2:$D$1191,A294,RiepilogoGen!$O$2:$O$1191)</f>
        <v>0</v>
      </c>
      <c r="E294" s="53">
        <f>SUMIF(RiepilogoGen!$D$2:$D$1191,A294,RiepilogoGen!$R$2:$R$1191)</f>
        <v>5863.94</v>
      </c>
      <c r="F294" s="53">
        <f>SUMIF(RiepilogoGen!$D$2:$D$1191,A294,RiepilogoGen!$U$2:$U$1191)</f>
        <v>0</v>
      </c>
      <c r="G294" s="53">
        <f>SUMIF(RiepilogoGen!$D$2:$D$1191,A294,RiepilogoGen!$X$2:$X$1191)</f>
        <v>208.38</v>
      </c>
      <c r="H294" s="53">
        <f>SUMIF(RiepilogoGen!$D$2:$D$1191,A294,RiepilogoGen!$AA$2:$AA$1191)</f>
        <v>172.98</v>
      </c>
      <c r="I294" s="53">
        <f>SUMIF(RiepilogoGen!$D$2:$D$1191,A294,RiepilogoGen!$AD$2:$AD$1191)</f>
        <v>0</v>
      </c>
    </row>
    <row r="295" spans="1:9">
      <c r="A295" s="2">
        <f>RiepilogoGen!D519</f>
        <v>40100153</v>
      </c>
      <c r="B295" s="2" t="str">
        <f>RiepilogoGen!E519</f>
        <v>AMMORTAMENTO MIGLIORIE SU BENI DI TERZI</v>
      </c>
      <c r="C295" s="164" t="str">
        <f t="shared" si="67"/>
        <v>40100153 AMMORTAMENTO MIGLIORIE SU BENI DI TERZI</v>
      </c>
      <c r="D295" s="53">
        <f>SUMIF(RiepilogoGen!$D$2:$D$1191,A295,RiepilogoGen!$O$2:$O$1191)</f>
        <v>0</v>
      </c>
      <c r="E295" s="53">
        <f>SUMIF(RiepilogoGen!$D$2:$D$1191,A295,RiepilogoGen!$R$2:$R$1191)</f>
        <v>1029.01</v>
      </c>
      <c r="F295" s="53">
        <f>SUMIF(RiepilogoGen!$D$2:$D$1191,A295,RiepilogoGen!$U$2:$U$1191)</f>
        <v>1030.24</v>
      </c>
      <c r="G295" s="53">
        <f>SUMIF(RiepilogoGen!$D$2:$D$1191,A295,RiepilogoGen!$X$2:$X$1191)</f>
        <v>1468.94</v>
      </c>
      <c r="H295" s="53">
        <f>SUMIF(RiepilogoGen!$D$2:$D$1191,A295,RiepilogoGen!$AA$2:$AA$1191)</f>
        <v>1468.94</v>
      </c>
      <c r="I295" s="53">
        <f>SUMIF(RiepilogoGen!$D$2:$D$1191,A295,RiepilogoGen!$AD$2:$AD$1191)</f>
        <v>1221.51</v>
      </c>
    </row>
    <row r="296" spans="1:9">
      <c r="A296" s="2">
        <f>RiepilogoGen!D520</f>
        <v>40100171</v>
      </c>
      <c r="B296" s="2" t="str">
        <f>RiepilogoGen!E520</f>
        <v>AMMORTAMENTO COSTO PUBBLICAZIONI BANDI PLURIENNALI</v>
      </c>
      <c r="C296" s="164" t="str">
        <f t="shared" si="67"/>
        <v>40100171 AMMORTAMENTO COSTO PUBBLICAZIONI BANDI PLURIENNALI</v>
      </c>
      <c r="D296" s="53">
        <f>SUMIF(RiepilogoGen!$D$2:$D$1191,A296,RiepilogoGen!$O$2:$O$1191)</f>
        <v>0</v>
      </c>
      <c r="E296" s="53">
        <f>SUMIF(RiepilogoGen!$D$2:$D$1191,A296,RiepilogoGen!$R$2:$R$1191)</f>
        <v>2512.4900000000002</v>
      </c>
      <c r="F296" s="53">
        <f>SUMIF(RiepilogoGen!$D$2:$D$1191,A296,RiepilogoGen!$U$2:$U$1191)</f>
        <v>3046.43</v>
      </c>
      <c r="G296" s="53">
        <f>SUMIF(RiepilogoGen!$D$2:$D$1191,A296,RiepilogoGen!$X$2:$X$1191)</f>
        <v>2431.14</v>
      </c>
      <c r="H296" s="53">
        <f>SUMIF(RiepilogoGen!$D$2:$D$1191,A296,RiepilogoGen!$AA$2:$AA$1191)</f>
        <v>2092.84</v>
      </c>
      <c r="I296" s="53">
        <f>SUMIF(RiepilogoGen!$D$2:$D$1191,A296,RiepilogoGen!$AD$2:$AD$1191)</f>
        <v>1837.93</v>
      </c>
    </row>
    <row r="297" spans="1:9">
      <c r="A297" s="2">
        <f>RiepilogoGen!D521</f>
        <v>40100172</v>
      </c>
      <c r="B297" s="2" t="str">
        <f>RiepilogoGen!E521</f>
        <v>AMMORTAMENTO FORMAZIONE E CONSULENZE PLURIENNALI</v>
      </c>
      <c r="C297" s="164" t="str">
        <f t="shared" si="67"/>
        <v>40100172 AMMORTAMENTO FORMAZIONE E CONSULENZE PLURIENNALI</v>
      </c>
      <c r="D297" s="53">
        <f>SUMIF(RiepilogoGen!$D$2:$D$1191,A297,RiepilogoGen!$O$2:$O$1191)</f>
        <v>0</v>
      </c>
      <c r="E297" s="53">
        <f>SUMIF(RiepilogoGen!$D$2:$D$1191,A297,RiepilogoGen!$R$2:$R$1191)</f>
        <v>55313.86</v>
      </c>
      <c r="F297" s="53">
        <f>SUMIF(RiepilogoGen!$D$2:$D$1191,A297,RiepilogoGen!$U$2:$U$1191)</f>
        <v>44713.38</v>
      </c>
      <c r="G297" s="53">
        <f>SUMIF(RiepilogoGen!$D$2:$D$1191,A297,RiepilogoGen!$X$2:$X$1191)</f>
        <v>28583.27</v>
      </c>
      <c r="H297" s="53">
        <f>SUMIF(RiepilogoGen!$D$2:$D$1191,A297,RiepilogoGen!$AA$2:$AA$1191)</f>
        <v>17191.689999999999</v>
      </c>
      <c r="I297" s="53">
        <f>SUMIF(RiepilogoGen!$D$2:$D$1191,A297,RiepilogoGen!$AD$2:$AD$1191)</f>
        <v>10210.18</v>
      </c>
    </row>
    <row r="298" spans="1:9">
      <c r="A298" s="2">
        <f>RiepilogoGen!D522</f>
        <v>40100178</v>
      </c>
      <c r="B298" s="2" t="str">
        <f>RiepilogoGen!E522</f>
        <v>AMMORTAMENTO ONERI PLURIENNALI SU MUTUO</v>
      </c>
      <c r="C298" s="164" t="str">
        <f t="shared" si="67"/>
        <v>40100178 AMMORTAMENTO ONERI PLURIENNALI SU MUTUO</v>
      </c>
      <c r="D298" s="53">
        <f>SUMIF(RiepilogoGen!$D$2:$D$1191,A298,RiepilogoGen!$O$2:$O$1191)</f>
        <v>0</v>
      </c>
      <c r="E298" s="53">
        <f>SUMIF(RiepilogoGen!$D$2:$D$1191,A298,RiepilogoGen!$R$2:$R$1191)</f>
        <v>825.5</v>
      </c>
      <c r="F298" s="53">
        <f>SUMIF(RiepilogoGen!$D$2:$D$1191,A298,RiepilogoGen!$U$2:$U$1191)</f>
        <v>825.5</v>
      </c>
      <c r="G298" s="53">
        <f>SUMIF(RiepilogoGen!$D$2:$D$1191,A298,RiepilogoGen!$X$2:$X$1191)</f>
        <v>825.5</v>
      </c>
      <c r="H298" s="53">
        <f>SUMIF(RiepilogoGen!$D$2:$D$1191,A298,RiepilogoGen!$AA$2:$AA$1191)</f>
        <v>825.5</v>
      </c>
      <c r="I298" s="53">
        <f>SUMIF(RiepilogoGen!$D$2:$D$1191,A298,RiepilogoGen!$AD$2:$AD$1191)</f>
        <v>825.5</v>
      </c>
    </row>
    <row r="299" spans="1:9">
      <c r="A299" s="2">
        <f>RiepilogoGen!D523</f>
        <v>40100179</v>
      </c>
      <c r="B299" s="2" t="str">
        <f>RiepilogoGen!E523</f>
        <v>AMMORTAM ENTO ALTRE IMMOBILIZZAZIONI IMMATERIALI</v>
      </c>
      <c r="C299" s="164" t="str">
        <f>A299&amp;" "&amp;B299</f>
        <v>40100179 AMMORTAM ENTO ALTRE IMMOBILIZZAZIONI IMMATERIALI</v>
      </c>
      <c r="D299" s="53">
        <f>SUMIF(RiepilogoGen!$D$2:$D$1191,A299,RiepilogoGen!$O$2:$O$1191)</f>
        <v>0</v>
      </c>
      <c r="E299" s="53">
        <f>SUMIF(RiepilogoGen!$D$2:$D$1191,A299,RiepilogoGen!$R$2:$R$1191)</f>
        <v>18920.77</v>
      </c>
      <c r="F299" s="53">
        <f>SUMIF(RiepilogoGen!$D$2:$D$1191,A299,RiepilogoGen!$U$2:$U$1191)</f>
        <v>27603.8</v>
      </c>
      <c r="G299" s="53">
        <f>SUMIF(RiepilogoGen!$D$2:$D$1191,A299,RiepilogoGen!$X$2:$X$1191)</f>
        <v>26738.18</v>
      </c>
      <c r="H299" s="53">
        <f>SUMIF(RiepilogoGen!$D$2:$D$1191,A299,RiepilogoGen!$AA$2:$AA$1191)</f>
        <v>16704.09</v>
      </c>
      <c r="I299" s="53">
        <f>SUMIF(RiepilogoGen!$D$2:$D$1191,A299,RiepilogoGen!$AD$2:$AD$1191)</f>
        <v>7420.7</v>
      </c>
    </row>
    <row r="300" spans="1:9">
      <c r="C300" s="163" t="s">
        <v>434</v>
      </c>
      <c r="D300" s="13">
        <f t="shared" ref="D300:I300" si="68">SUM(D301:D317)</f>
        <v>0</v>
      </c>
      <c r="E300" s="13">
        <f t="shared" si="68"/>
        <v>4089929.08</v>
      </c>
      <c r="F300" s="13">
        <f t="shared" si="68"/>
        <v>5454491.8499999987</v>
      </c>
      <c r="G300" s="13">
        <f t="shared" si="68"/>
        <v>5436528.9400000004</v>
      </c>
      <c r="H300" s="13">
        <f t="shared" si="68"/>
        <v>5494915.9299999988</v>
      </c>
      <c r="I300" s="13">
        <f t="shared" si="68"/>
        <v>5550690.9399999985</v>
      </c>
    </row>
    <row r="301" spans="1:9">
      <c r="A301" s="2">
        <f>RiepilogoGen!D524</f>
        <v>40100203</v>
      </c>
      <c r="B301" s="2" t="str">
        <f>RiepilogoGen!E524</f>
        <v>AMMORTAMENTO FABBRICATI DEL PATRIMONIO INDISPONIBILE</v>
      </c>
      <c r="C301" s="164" t="str">
        <f t="shared" ref="C301:C310" si="69">A301&amp;" "&amp;B301</f>
        <v>40100203 AMMORTAMENTO FABBRICATI DEL PATRIMONIO INDISPONIBILE</v>
      </c>
      <c r="D301" s="53">
        <f>SUMIF(RiepilogoGen!$D$2:$D$1191,A301,RiepilogoGen!$O$2:$O$1191)</f>
        <v>0</v>
      </c>
      <c r="E301" s="53">
        <f>SUMIF(RiepilogoGen!$D$2:$D$1191,A301,RiepilogoGen!$R$2:$R$1191)</f>
        <v>1267027.19</v>
      </c>
      <c r="F301" s="53">
        <f>SUMIF(RiepilogoGen!$D$2:$D$1191,A301,RiepilogoGen!$U$2:$U$1191)</f>
        <v>1629727.79</v>
      </c>
      <c r="G301" s="53">
        <f>SUMIF(RiepilogoGen!$D$2:$D$1191,A301,RiepilogoGen!$X$2:$X$1191)</f>
        <v>1629488.35</v>
      </c>
      <c r="H301" s="53">
        <f>SUMIF(RiepilogoGen!$D$2:$D$1191,A301,RiepilogoGen!$AA$2:$AA$1191)</f>
        <v>1629695.18</v>
      </c>
      <c r="I301" s="53">
        <f>SUMIF(RiepilogoGen!$D$2:$D$1191,A301,RiepilogoGen!$AD$2:$AD$1191)</f>
        <v>1645269.68</v>
      </c>
    </row>
    <row r="302" spans="1:9">
      <c r="A302" s="2">
        <f>RiepilogoGen!D525</f>
        <v>40100204</v>
      </c>
      <c r="B302" s="2" t="str">
        <f>RiepilogoGen!E525</f>
        <v>AMMORTAMENTO FABBRICATI DEL PATRIMONIO DISPONIBILE</v>
      </c>
      <c r="C302" s="164" t="str">
        <f t="shared" si="69"/>
        <v>40100204 AMMORTAMENTO FABBRICATI DEL PATRIMONIO DISPONIBILE</v>
      </c>
      <c r="D302" s="53">
        <f>SUMIF(RiepilogoGen!$D$2:$D$1191,A302,RiepilogoGen!$O$2:$O$1191)</f>
        <v>0</v>
      </c>
      <c r="E302" s="53">
        <f>SUMIF(RiepilogoGen!$D$2:$D$1191,A302,RiepilogoGen!$R$2:$R$1191)</f>
        <v>1813252.04</v>
      </c>
      <c r="F302" s="53">
        <f>SUMIF(RiepilogoGen!$D$2:$D$1191,A302,RiepilogoGen!$U$2:$U$1191)</f>
        <v>2892299.44</v>
      </c>
      <c r="G302" s="53">
        <f>SUMIF(RiepilogoGen!$D$2:$D$1191,A302,RiepilogoGen!$X$2:$X$1191)</f>
        <v>2892258.8</v>
      </c>
      <c r="H302" s="53">
        <f>SUMIF(RiepilogoGen!$D$2:$D$1191,A302,RiepilogoGen!$AA$2:$AA$1191)</f>
        <v>2934630.38</v>
      </c>
      <c r="I302" s="53">
        <f>SUMIF(RiepilogoGen!$D$2:$D$1191,A302,RiepilogoGen!$AD$2:$AD$1191)</f>
        <v>2942738.24</v>
      </c>
    </row>
    <row r="303" spans="1:9">
      <c r="A303" s="2">
        <f>RiepilogoGen!D526</f>
        <v>40100205</v>
      </c>
      <c r="B303" s="2" t="str">
        <f>RiepilogoGen!E526</f>
        <v>AMMORTAMENTO FABBRICATI DI PREGIO ARTISTICO DEL PATRIMONIO INDISPONIBILE</v>
      </c>
      <c r="C303" s="164" t="str">
        <f t="shared" si="69"/>
        <v>40100205 AMMORTAMENTO FABBRICATI DI PREGIO ARTISTICO DEL PATRIMONIO INDISPONIBILE</v>
      </c>
      <c r="D303" s="53">
        <f>SUMIF(RiepilogoGen!$D$2:$D$1191,A303,RiepilogoGen!$O$2:$O$1191)</f>
        <v>0</v>
      </c>
      <c r="E303" s="53">
        <f>SUMIF(RiepilogoGen!$D$2:$D$1191,A303,RiepilogoGen!$R$2:$R$1191)</f>
        <v>123649.59999999999</v>
      </c>
      <c r="F303" s="53">
        <f>SUMIF(RiepilogoGen!$D$2:$D$1191,A303,RiepilogoGen!$U$2:$U$1191)</f>
        <v>123649.60000000001</v>
      </c>
      <c r="G303" s="53">
        <f>SUMIF(RiepilogoGen!$D$2:$D$1191,A303,RiepilogoGen!$X$2:$X$1191)</f>
        <v>123649.60000000001</v>
      </c>
      <c r="H303" s="53">
        <f>SUMIF(RiepilogoGen!$D$2:$D$1191,A303,RiepilogoGen!$AA$2:$AA$1191)</f>
        <v>123649.59999999999</v>
      </c>
      <c r="I303" s="53">
        <f>SUMIF(RiepilogoGen!$D$2:$D$1191,A303,RiepilogoGen!$AD$2:$AD$1191)</f>
        <v>123649.60000000001</v>
      </c>
    </row>
    <row r="304" spans="1:9">
      <c r="A304" s="2">
        <f>RiepilogoGen!D527</f>
        <v>40100206</v>
      </c>
      <c r="B304" s="2" t="str">
        <f>RiepilogoGen!E527</f>
        <v>AMMORTAMENTO FABBRICATI DI PREGIO ARTISTICO DEL PATRIMONIO DISPONIBILE</v>
      </c>
      <c r="C304" s="164" t="str">
        <f t="shared" si="69"/>
        <v>40100206 AMMORTAMENTO FABBRICATI DI PREGIO ARTISTICO DEL PATRIMONIO DISPONIBILE</v>
      </c>
      <c r="D304" s="53">
        <f>SUMIF(RiepilogoGen!$D$2:$D$1191,A304,RiepilogoGen!$O$2:$O$1191)</f>
        <v>0</v>
      </c>
      <c r="E304" s="53">
        <f>SUMIF(RiepilogoGen!$D$2:$D$1191,A304,RiepilogoGen!$R$2:$R$1191)</f>
        <v>302540.43</v>
      </c>
      <c r="F304" s="53">
        <f>SUMIF(RiepilogoGen!$D$2:$D$1191,A304,RiepilogoGen!$U$2:$U$1191)</f>
        <v>302540.43</v>
      </c>
      <c r="G304" s="53">
        <f>SUMIF(RiepilogoGen!$D$2:$D$1191,A304,RiepilogoGen!$X$2:$X$1191)</f>
        <v>302540.43</v>
      </c>
      <c r="H304" s="53">
        <f>SUMIF(RiepilogoGen!$D$2:$D$1191,A304,RiepilogoGen!$AA$2:$AA$1191)</f>
        <v>302544.68</v>
      </c>
      <c r="I304" s="53">
        <f>SUMIF(RiepilogoGen!$D$2:$D$1191,A304,RiepilogoGen!$AD$2:$AD$1191)</f>
        <v>304136.27</v>
      </c>
    </row>
    <row r="305" spans="1:9">
      <c r="A305" s="2">
        <f>RiepilogoGen!D528</f>
        <v>40100207</v>
      </c>
      <c r="B305" s="2" t="str">
        <f>RiepilogoGen!E528</f>
        <v xml:space="preserve">AMMORTAMENTO IMPIANTI, MACCHINARI </v>
      </c>
      <c r="C305" s="164" t="str">
        <f t="shared" si="69"/>
        <v xml:space="preserve">40100207 AMMORTAMENTO IMPIANTI, MACCHINARI </v>
      </c>
      <c r="D305" s="53">
        <f>SUMIF(RiepilogoGen!$D$2:$D$1191,A305,RiepilogoGen!$O$2:$O$1191)</f>
        <v>0</v>
      </c>
      <c r="E305" s="53">
        <f>SUMIF(RiepilogoGen!$D$2:$D$1191,A305,RiepilogoGen!$R$2:$R$1191)</f>
        <v>174378.9</v>
      </c>
      <c r="F305" s="53">
        <f>SUMIF(RiepilogoGen!$D$2:$D$1191,A305,RiepilogoGen!$U$2:$U$1191)</f>
        <v>160790.07999999999</v>
      </c>
      <c r="G305" s="53">
        <f>SUMIF(RiepilogoGen!$D$2:$D$1191,A305,RiepilogoGen!$X$2:$X$1191)</f>
        <v>175262.65</v>
      </c>
      <c r="H305" s="53">
        <f>SUMIF(RiepilogoGen!$D$2:$D$1191,A305,RiepilogoGen!$AA$2:$AA$1191)</f>
        <v>183066.01</v>
      </c>
      <c r="I305" s="53">
        <f>SUMIF(RiepilogoGen!$D$2:$D$1191,A305,RiepilogoGen!$AD$2:$AD$1191)</f>
        <v>197473.29</v>
      </c>
    </row>
    <row r="306" spans="1:9">
      <c r="A306" s="2">
        <f>RiepilogoGen!D529</f>
        <v>40100208</v>
      </c>
      <c r="B306" s="2" t="str">
        <f>RiepilogoGen!E529</f>
        <v>AMMORTAMENTO ATTREZZATURE SOCIO-ASSISTENZIALI E SANITARIE ED EDUCATIVE</v>
      </c>
      <c r="C306" s="164" t="str">
        <f t="shared" si="69"/>
        <v>40100208 AMMORTAMENTO ATTREZZATURE SOCIO-ASSISTENZIALI E SANITARIE ED EDUCATIVE</v>
      </c>
      <c r="D306" s="53">
        <f>SUMIF(RiepilogoGen!$D$2:$D$1191,A306,RiepilogoGen!$O$2:$O$1191)</f>
        <v>0</v>
      </c>
      <c r="E306" s="53">
        <f>SUMIF(RiepilogoGen!$D$2:$D$1191,A306,RiepilogoGen!$R$2:$R$1191)</f>
        <v>55771.03</v>
      </c>
      <c r="F306" s="53">
        <f>SUMIF(RiepilogoGen!$D$2:$D$1191,A306,RiepilogoGen!$U$2:$U$1191)</f>
        <v>59757.7</v>
      </c>
      <c r="G306" s="53">
        <f>SUMIF(RiepilogoGen!$D$2:$D$1191,A306,RiepilogoGen!$X$2:$X$1191)</f>
        <v>55286.9</v>
      </c>
      <c r="H306" s="53">
        <f>SUMIF(RiepilogoGen!$D$2:$D$1191,A306,RiepilogoGen!$AA$2:$AA$1191)</f>
        <v>68830.929999999993</v>
      </c>
      <c r="I306" s="53">
        <f>SUMIF(RiepilogoGen!$D$2:$D$1191,A306,RiepilogoGen!$AD$2:$AD$1191)</f>
        <v>70688.399999999994</v>
      </c>
    </row>
    <row r="307" spans="1:9">
      <c r="A307" s="2">
        <f>RiepilogoGen!D530</f>
        <v>40100209</v>
      </c>
      <c r="B307" s="2" t="str">
        <f>RiepilogoGen!E530</f>
        <v>AMMORTAMENTO MOBILI E ARREDI</v>
      </c>
      <c r="C307" s="164" t="str">
        <f t="shared" si="69"/>
        <v>40100209 AMMORTAMENTO MOBILI E ARREDI</v>
      </c>
      <c r="D307" s="53">
        <f>SUMIF(RiepilogoGen!$D$2:$D$1191,A307,RiepilogoGen!$O$2:$O$1191)</f>
        <v>0</v>
      </c>
      <c r="E307" s="53">
        <f>SUMIF(RiepilogoGen!$D$2:$D$1191,A307,RiepilogoGen!$R$2:$R$1191)</f>
        <v>191671.31</v>
      </c>
      <c r="F307" s="53">
        <f>SUMIF(RiepilogoGen!$D$2:$D$1191,A307,RiepilogoGen!$U$2:$U$1191)</f>
        <v>161256.81</v>
      </c>
      <c r="G307" s="53">
        <f>SUMIF(RiepilogoGen!$D$2:$D$1191,A307,RiepilogoGen!$X$2:$X$1191)</f>
        <v>119087.65</v>
      </c>
      <c r="H307" s="53">
        <f>SUMIF(RiepilogoGen!$D$2:$D$1191,A307,RiepilogoGen!$AA$2:$AA$1191)</f>
        <v>126688.58</v>
      </c>
      <c r="I307" s="53">
        <f>SUMIF(RiepilogoGen!$D$2:$D$1191,A307,RiepilogoGen!$AD$2:$AD$1191)</f>
        <v>130095.39</v>
      </c>
    </row>
    <row r="308" spans="1:9">
      <c r="A308" s="2">
        <f>RiepilogoGen!D531</f>
        <v>40100211</v>
      </c>
      <c r="B308" s="2" t="str">
        <f>RiepilogoGen!E531</f>
        <v>AMMORTAMENTO MACCHINE D'UFFICIO ELETTROMECCANICHE ED ELETTRONICHE, COMPUTERS ED ALTRI STRUMENTI ELETTRONICI ED INFORMATICI</v>
      </c>
      <c r="C308" s="164" t="str">
        <f t="shared" si="69"/>
        <v>40100211 AMMORTAMENTO MACCHINE D'UFFICIO ELETTROMECCANICHE ED ELETTRONICHE, COMPUTERS ED ALTRI STRUMENTI ELETTRONICI ED INFORMATICI</v>
      </c>
      <c r="D308" s="53">
        <f>SUMIF(RiepilogoGen!$D$2:$D$1191,A308,RiepilogoGen!$O$2:$O$1191)</f>
        <v>0</v>
      </c>
      <c r="E308" s="53">
        <f>SUMIF(RiepilogoGen!$D$2:$D$1191,A308,RiepilogoGen!$R$2:$R$1191)</f>
        <v>44786.1</v>
      </c>
      <c r="F308" s="53">
        <f>SUMIF(RiepilogoGen!$D$2:$D$1191,A308,RiepilogoGen!$U$2:$U$1191)</f>
        <v>38777.68</v>
      </c>
      <c r="G308" s="53">
        <f>SUMIF(RiepilogoGen!$D$2:$D$1191,A308,RiepilogoGen!$X$2:$X$1191)</f>
        <v>58209.54</v>
      </c>
      <c r="H308" s="53">
        <f>SUMIF(RiepilogoGen!$D$2:$D$1191,A308,RiepilogoGen!$AA$2:$AA$1191)</f>
        <v>55537.57</v>
      </c>
      <c r="I308" s="53">
        <f>SUMIF(RiepilogoGen!$D$2:$D$1191,A308,RiepilogoGen!$AD$2:$AD$1191)</f>
        <v>46405.14</v>
      </c>
    </row>
    <row r="309" spans="1:9">
      <c r="A309" s="2">
        <f>RiepilogoGen!D532</f>
        <v>40100212</v>
      </c>
      <c r="B309" s="2" t="str">
        <f>RiepilogoGen!E532</f>
        <v xml:space="preserve">AMMORTAMENTO AUTOMEZZI </v>
      </c>
      <c r="C309" s="164" t="str">
        <f t="shared" si="69"/>
        <v xml:space="preserve">40100212 AMMORTAMENTO AUTOMEZZI </v>
      </c>
      <c r="D309" s="53">
        <f>SUMIF(RiepilogoGen!$D$2:$D$1191,A309,RiepilogoGen!$O$2:$O$1191)</f>
        <v>0</v>
      </c>
      <c r="E309" s="53">
        <f>SUMIF(RiepilogoGen!$D$2:$D$1191,A309,RiepilogoGen!$R$2:$R$1191)</f>
        <v>24301.02</v>
      </c>
      <c r="F309" s="53">
        <f>SUMIF(RiepilogoGen!$D$2:$D$1191,A309,RiepilogoGen!$U$2:$U$1191)</f>
        <v>16820.39</v>
      </c>
      <c r="G309" s="53">
        <f>SUMIF(RiepilogoGen!$D$2:$D$1191,A309,RiepilogoGen!$X$2:$X$1191)</f>
        <v>13355.51</v>
      </c>
      <c r="H309" s="53">
        <f>SUMIF(RiepilogoGen!$D$2:$D$1191,A309,RiepilogoGen!$AA$2:$AA$1191)</f>
        <v>702.62</v>
      </c>
      <c r="I309" s="53">
        <f>SUMIF(RiepilogoGen!$D$2:$D$1191,A309,RiepilogoGen!$AD$2:$AD$1191)</f>
        <v>23971.58</v>
      </c>
    </row>
    <row r="310" spans="1:9">
      <c r="A310" s="2">
        <f>RiepilogoGen!D533</f>
        <v>40100213</v>
      </c>
      <c r="B310" s="2" t="str">
        <f>RiepilogoGen!E533</f>
        <v>AMMORTAMENTO ALTRI BENI MATERIALI TECNICO-ECONOMALI</v>
      </c>
      <c r="C310" s="164" t="str">
        <f t="shared" si="69"/>
        <v>40100213 AMMORTAMENTO ALTRI BENI MATERIALI TECNICO-ECONOMALI</v>
      </c>
      <c r="D310" s="53">
        <f>SUMIF(RiepilogoGen!$D$2:$D$1191,A310,RiepilogoGen!$O$2:$O$1191)</f>
        <v>0</v>
      </c>
      <c r="E310" s="53">
        <f>SUMIF(RiepilogoGen!$D$2:$D$1191,A310,RiepilogoGen!$R$2:$R$1191)</f>
        <v>60397.52</v>
      </c>
      <c r="F310" s="53">
        <f>SUMIF(RiepilogoGen!$D$2:$D$1191,A310,RiepilogoGen!$U$2:$U$1191)</f>
        <v>37956.120000000003</v>
      </c>
      <c r="G310" s="53">
        <f>SUMIF(RiepilogoGen!$D$2:$D$1191,A310,RiepilogoGen!$X$2:$X$1191)</f>
        <v>39318.86</v>
      </c>
      <c r="H310" s="53">
        <f>SUMIF(RiepilogoGen!$D$2:$D$1191,A310,RiepilogoGen!$AA$2:$AA$1191)</f>
        <v>54979.61</v>
      </c>
      <c r="I310" s="53">
        <f>SUMIF(RiepilogoGen!$D$2:$D$1191,A310,RiepilogoGen!$AD$2:$AD$1191)</f>
        <v>54073.08</v>
      </c>
    </row>
    <row r="311" spans="1:9">
      <c r="A311" s="2">
        <f>RiepilogoGen!D534</f>
        <v>40100214</v>
      </c>
      <c r="B311" s="2" t="str">
        <f>RiepilogoGen!E534</f>
        <v>AMMORTAMENTO MANUTENZIONI INCREMENTATIVE FABBRICATI AGRICOLI</v>
      </c>
      <c r="C311" s="164" t="str">
        <f t="shared" ref="C311:C316" si="70">A311&amp;" "&amp;B311</f>
        <v>40100214 AMMORTAMENTO MANUTENZIONI INCREMENTATIVE FABBRICATI AGRICOLI</v>
      </c>
      <c r="D311" s="53">
        <f>SUMIF(RiepilogoGen!$D$2:$D$1191,A311,RiepilogoGen!$O$2:$O$1191)</f>
        <v>0</v>
      </c>
      <c r="E311" s="53">
        <f>SUMIF(RiepilogoGen!$D$2:$D$1191,A311,RiepilogoGen!$R$2:$R$1191)</f>
        <v>0</v>
      </c>
      <c r="F311" s="53">
        <f>SUMIF(RiepilogoGen!$D$2:$D$1191,A311,RiepilogoGen!$U$2:$U$1191)</f>
        <v>0</v>
      </c>
      <c r="G311" s="53">
        <f>SUMIF(RiepilogoGen!$D$2:$D$1191,A311,RiepilogoGen!$X$2:$X$1191)</f>
        <v>0</v>
      </c>
      <c r="H311" s="53">
        <f>SUMIF(RiepilogoGen!$D$2:$D$1191,A311,RiepilogoGen!$AA$2:$AA$1191)</f>
        <v>0</v>
      </c>
      <c r="I311" s="53">
        <f>SUMIF(RiepilogoGen!$D$2:$D$1191,A311,RiepilogoGen!$AD$2:$AD$1191)</f>
        <v>0</v>
      </c>
    </row>
    <row r="312" spans="1:9">
      <c r="A312" s="2">
        <f>RiepilogoGen!D535</f>
        <v>40100290</v>
      </c>
      <c r="B312" s="2" t="str">
        <f>RiepilogoGen!E535</f>
        <v>AMMORTAMENTO AUTOMEZZI PER ATTIVITA' AGRICOLA</v>
      </c>
      <c r="C312" s="164" t="str">
        <f t="shared" si="70"/>
        <v>40100290 AMMORTAMENTO AUTOMEZZI PER ATTIVITA' AGRICOLA</v>
      </c>
      <c r="D312" s="53">
        <f>SUMIF(RiepilogoGen!$D$2:$D$1191,A312,RiepilogoGen!$O$2:$O$1191)</f>
        <v>0</v>
      </c>
      <c r="E312" s="53">
        <f>SUMIF(RiepilogoGen!$D$2:$D$1191,A312,RiepilogoGen!$R$2:$R$1191)</f>
        <v>6356.88</v>
      </c>
      <c r="F312" s="53">
        <f>SUMIF(RiepilogoGen!$D$2:$D$1191,A312,RiepilogoGen!$U$2:$U$1191)</f>
        <v>6356.88</v>
      </c>
      <c r="G312" s="53">
        <f>SUMIF(RiepilogoGen!$D$2:$D$1191,A312,RiepilogoGen!$X$2:$X$1191)</f>
        <v>5137.46</v>
      </c>
      <c r="H312" s="53">
        <f>SUMIF(RiepilogoGen!$D$2:$D$1191,A312,RiepilogoGen!$AA$2:$AA$1191)</f>
        <v>0</v>
      </c>
      <c r="I312" s="53">
        <f>SUMIF(RiepilogoGen!$D$2:$D$1191,A312,RiepilogoGen!$AD$2:$AD$1191)</f>
        <v>0</v>
      </c>
    </row>
    <row r="313" spans="1:9">
      <c r="A313" s="2">
        <f>RiepilogoGen!D536</f>
        <v>40100291</v>
      </c>
      <c r="B313" s="2" t="str">
        <f>RiepilogoGen!E536</f>
        <v>ATTREZZATURE PER ATTIVITA' AGRICOLA (ivi inclusi carrelli elevatori e mezzi di trasporto interni)</v>
      </c>
      <c r="C313" s="164" t="str">
        <f t="shared" si="70"/>
        <v>40100291 ATTREZZATURE PER ATTIVITA' AGRICOLA (ivi inclusi carrelli elevatori e mezzi di trasporto interni)</v>
      </c>
      <c r="D313" s="53">
        <f>SUMIF(RiepilogoGen!$D$2:$D$1191,A313,RiepilogoGen!$O$2:$O$1191)</f>
        <v>0</v>
      </c>
      <c r="E313" s="53">
        <f>SUMIF(RiepilogoGen!$D$2:$D$1191,A313,RiepilogoGen!$R$2:$R$1191)</f>
        <v>4933.66</v>
      </c>
      <c r="F313" s="53">
        <f>SUMIF(RiepilogoGen!$D$2:$D$1191,A313,RiepilogoGen!$U$2:$U$1191)</f>
        <v>3695.53</v>
      </c>
      <c r="G313" s="53">
        <f>SUMIF(RiepilogoGen!$D$2:$D$1191,A313,RiepilogoGen!$X$2:$X$1191)</f>
        <v>2977</v>
      </c>
      <c r="H313" s="53">
        <f>SUMIF(RiepilogoGen!$D$2:$D$1191,A313,RiepilogoGen!$AA$2:$AA$1191)</f>
        <v>1768.05</v>
      </c>
      <c r="I313" s="53">
        <f>SUMIF(RiepilogoGen!$D$2:$D$1191,A313,RiepilogoGen!$AD$2:$AD$1191)</f>
        <v>1210.8399999999999</v>
      </c>
    </row>
    <row r="314" spans="1:9">
      <c r="A314" s="2">
        <f>RiepilogoGen!D537</f>
        <v>40100292</v>
      </c>
      <c r="B314" s="2" t="str">
        <f>RiepilogoGen!E537</f>
        <v>AMMORTAMENTO MACCHINE AGRICOLE (compresi trattori)</v>
      </c>
      <c r="C314" s="164" t="str">
        <f t="shared" si="70"/>
        <v>40100292 AMMORTAMENTO MACCHINE AGRICOLE (compresi trattori)</v>
      </c>
      <c r="D314" s="53">
        <f>SUMIF(RiepilogoGen!$D$2:$D$1191,A314,RiepilogoGen!$O$2:$O$1191)</f>
        <v>0</v>
      </c>
      <c r="E314" s="53">
        <f>SUMIF(RiepilogoGen!$D$2:$D$1191,A314,RiepilogoGen!$R$2:$R$1191)</f>
        <v>7884</v>
      </c>
      <c r="F314" s="53">
        <f>SUMIF(RiepilogoGen!$D$2:$D$1191,A314,RiepilogoGen!$U$2:$U$1191)</f>
        <v>7884</v>
      </c>
      <c r="G314" s="53">
        <f>SUMIF(RiepilogoGen!$D$2:$D$1191,A314,RiepilogoGen!$X$2:$X$1191)</f>
        <v>6976.79</v>
      </c>
      <c r="H314" s="53">
        <f>SUMIF(RiepilogoGen!$D$2:$D$1191,A314,RiepilogoGen!$AA$2:$AA$1191)</f>
        <v>0</v>
      </c>
      <c r="I314" s="53">
        <f>SUMIF(RiepilogoGen!$D$2:$D$1191,A314,RiepilogoGen!$AD$2:$AD$1191)</f>
        <v>0</v>
      </c>
    </row>
    <row r="315" spans="1:9">
      <c r="A315" s="2">
        <f>RiepilogoGen!D538</f>
        <v>40100294</v>
      </c>
      <c r="B315" s="2" t="str">
        <f>RiepilogoGen!E538</f>
        <v>AMMORTAMENTO IMPIANTI E MACCHINARI ATTIVITA' AGRICOLA</v>
      </c>
      <c r="C315" s="164" t="str">
        <f t="shared" si="70"/>
        <v>40100294 AMMORTAMENTO IMPIANTI E MACCHINARI ATTIVITA' AGRICOLA</v>
      </c>
      <c r="D315" s="53">
        <f>SUMIF(RiepilogoGen!$D$2:$D$1191,A315,RiepilogoGen!$O$2:$O$1191)</f>
        <v>0</v>
      </c>
      <c r="E315" s="53">
        <f>SUMIF(RiepilogoGen!$D$2:$D$1191,A315,RiepilogoGen!$R$2:$R$1191)</f>
        <v>11958.31</v>
      </c>
      <c r="F315" s="53">
        <f>SUMIF(RiepilogoGen!$D$2:$D$1191,A315,RiepilogoGen!$U$2:$U$1191)</f>
        <v>11958.31</v>
      </c>
      <c r="G315" s="53">
        <f>SUMIF(RiepilogoGen!$D$2:$D$1191,A315,RiepilogoGen!$X$2:$X$1191)</f>
        <v>11958.31</v>
      </c>
      <c r="H315" s="53">
        <f>SUMIF(RiepilogoGen!$D$2:$D$1191,A315,RiepilogoGen!$AA$2:$AA$1191)</f>
        <v>11801.63</v>
      </c>
      <c r="I315" s="53">
        <f>SUMIF(RiepilogoGen!$D$2:$D$1191,A315,RiepilogoGen!$AD$2:$AD$1191)</f>
        <v>10131.93</v>
      </c>
    </row>
    <row r="316" spans="1:9">
      <c r="A316" s="2">
        <f>RiepilogoGen!D539</f>
        <v>40100295</v>
      </c>
      <c r="B316" s="2" t="str">
        <f>RiepilogoGen!E539</f>
        <v>AMMORTAMENTO ALTRI BENI PER ATTIVITA' AGRICOLA</v>
      </c>
      <c r="C316" s="164" t="str">
        <f t="shared" si="70"/>
        <v>40100295 AMMORTAMENTO ALTRI BENI PER ATTIVITA' AGRICOLA</v>
      </c>
      <c r="D316" s="53">
        <f>SUMIF(RiepilogoGen!$D$2:$D$1191,A316,RiepilogoGen!$O$2:$O$1191)</f>
        <v>0</v>
      </c>
      <c r="E316" s="53">
        <f>SUMIF(RiepilogoGen!$D$2:$D$1191,A316,RiepilogoGen!$R$2:$R$1191)</f>
        <v>1021.09</v>
      </c>
      <c r="F316" s="53">
        <f>SUMIF(RiepilogoGen!$D$2:$D$1191,A316,RiepilogoGen!$U$2:$U$1191)</f>
        <v>1021.09</v>
      </c>
      <c r="G316" s="53">
        <f>SUMIF(RiepilogoGen!$D$2:$D$1191,A316,RiepilogoGen!$X$2:$X$1191)</f>
        <v>1021.09</v>
      </c>
      <c r="H316" s="53">
        <f>SUMIF(RiepilogoGen!$D$2:$D$1191,A316,RiepilogoGen!$AA$2:$AA$1191)</f>
        <v>1021.09</v>
      </c>
      <c r="I316" s="53">
        <f>SUMIF(RiepilogoGen!$D$2:$D$1191,A316,RiepilogoGen!$AD$2:$AD$1191)</f>
        <v>847.5</v>
      </c>
    </row>
    <row r="317" spans="1:9">
      <c r="A317" s="2">
        <f>RiepilogoGen!D540</f>
        <v>40100392</v>
      </c>
      <c r="B317" s="2" t="str">
        <f>RiepilogoGen!E540</f>
        <v>AMMORTAMENTO AUTOVEICOLI DA TRASPORTO</v>
      </c>
      <c r="C317" s="164" t="str">
        <f>A317&amp;" "&amp;B317</f>
        <v>40100392 AMMORTAMENTO AUTOVEICOLI DA TRASPORTO</v>
      </c>
      <c r="D317" s="53">
        <f>SUMIF(RiepilogoGen!$D$2:$D$1191,A317,RiepilogoGen!$O$2:$O$1191)</f>
        <v>0</v>
      </c>
      <c r="E317" s="53">
        <f>SUMIF(RiepilogoGen!$D$2:$D$1191,A317,RiepilogoGen!$R$2:$R$1191)</f>
        <v>0</v>
      </c>
      <c r="F317" s="53">
        <f>SUMIF(RiepilogoGen!$D$2:$D$1191,A317,RiepilogoGen!$U$2:$U$1191)</f>
        <v>0</v>
      </c>
      <c r="G317" s="53">
        <f>SUMIF(RiepilogoGen!$D$2:$D$1191,A317,RiepilogoGen!$X$2:$X$1191)</f>
        <v>0</v>
      </c>
      <c r="H317" s="53">
        <f>SUMIF(RiepilogoGen!$D$2:$D$1191,A317,RiepilogoGen!$AA$2:$AA$1191)</f>
        <v>0</v>
      </c>
      <c r="I317" s="53">
        <f>SUMIF(RiepilogoGen!$D$2:$D$1191,A317,RiepilogoGen!$AD$2:$AD$1191)</f>
        <v>0</v>
      </c>
    </row>
    <row r="318" spans="1:9">
      <c r="C318" s="163" t="s">
        <v>435</v>
      </c>
      <c r="D318" s="13">
        <f t="shared" ref="D318:I318" si="71">SUM(D319:D321)</f>
        <v>0</v>
      </c>
      <c r="E318" s="13">
        <f t="shared" si="71"/>
        <v>21483.5</v>
      </c>
      <c r="F318" s="13">
        <f t="shared" si="71"/>
        <v>0</v>
      </c>
      <c r="G318" s="13">
        <f t="shared" si="71"/>
        <v>0</v>
      </c>
      <c r="H318" s="13">
        <f t="shared" si="71"/>
        <v>0</v>
      </c>
      <c r="I318" s="13">
        <f t="shared" si="71"/>
        <v>0</v>
      </c>
    </row>
    <row r="319" spans="1:9">
      <c r="A319" s="2">
        <f>RiepilogoGen!D541</f>
        <v>40100301</v>
      </c>
      <c r="B319" s="2" t="str">
        <f>RiepilogoGen!E541</f>
        <v>SVALUTAZIONE DELLE IMMOBILIZZAZIONI IMMATERIALI</v>
      </c>
      <c r="C319" s="164" t="str">
        <f>A319&amp;" "&amp;B319</f>
        <v>40100301 SVALUTAZIONE DELLE IMMOBILIZZAZIONI IMMATERIALI</v>
      </c>
      <c r="D319" s="53">
        <f>SUMIF(RiepilogoGen!$D$2:$D$1191,A319,RiepilogoGen!$O$2:$O$1191)</f>
        <v>0</v>
      </c>
      <c r="E319" s="53">
        <f>SUMIF(RiepilogoGen!$D$2:$D$1191,A319,RiepilogoGen!$R$2:$R$1191)</f>
        <v>0</v>
      </c>
      <c r="F319" s="53">
        <f>SUMIF(RiepilogoGen!$D$2:$D$1191,A319,RiepilogoGen!$U$2:$U$1191)</f>
        <v>0</v>
      </c>
      <c r="G319" s="53">
        <f>SUMIF(RiepilogoGen!$D$2:$D$1191,A319,RiepilogoGen!$X$2:$X$1191)</f>
        <v>0</v>
      </c>
      <c r="H319" s="53">
        <f>SUMIF(RiepilogoGen!$D$2:$D$1191,A319,RiepilogoGen!$AA$2:$AA$1191)</f>
        <v>0</v>
      </c>
      <c r="I319" s="53">
        <f>SUMIF(RiepilogoGen!$D$2:$D$1191,A319,RiepilogoGen!$AD$2:$AD$1191)</f>
        <v>0</v>
      </c>
    </row>
    <row r="320" spans="1:9">
      <c r="A320" s="2">
        <f>RiepilogoGen!D542</f>
        <v>40100302</v>
      </c>
      <c r="B320" s="2" t="str">
        <f>RiepilogoGen!E542</f>
        <v>SVALUTAZIONE DELLE IMMOBILIZZAZIONI MATERIALI</v>
      </c>
      <c r="C320" s="164" t="str">
        <f>A320&amp;" "&amp;B320</f>
        <v>40100302 SVALUTAZIONE DELLE IMMOBILIZZAZIONI MATERIALI</v>
      </c>
      <c r="D320" s="53">
        <f>SUMIF(RiepilogoGen!$D$2:$D$1191,A320,RiepilogoGen!$O$2:$O$1191)</f>
        <v>0</v>
      </c>
      <c r="E320" s="53">
        <f>SUMIF(RiepilogoGen!$D$2:$D$1191,A320,RiepilogoGen!$R$2:$R$1191)</f>
        <v>0</v>
      </c>
      <c r="F320" s="53">
        <f>SUMIF(RiepilogoGen!$D$2:$D$1191,A320,RiepilogoGen!$U$2:$U$1191)</f>
        <v>0</v>
      </c>
      <c r="G320" s="53">
        <f>SUMIF(RiepilogoGen!$D$2:$D$1191,A320,RiepilogoGen!$X$2:$X$1191)</f>
        <v>0</v>
      </c>
      <c r="H320" s="53">
        <f>SUMIF(RiepilogoGen!$D$2:$D$1191,A320,RiepilogoGen!$AA$2:$AA$1191)</f>
        <v>0</v>
      </c>
      <c r="I320" s="53">
        <f>SUMIF(RiepilogoGen!$D$2:$D$1191,A320,RiepilogoGen!$AD$2:$AD$1191)</f>
        <v>0</v>
      </c>
    </row>
    <row r="321" spans="1:9">
      <c r="A321" s="2">
        <f>RiepilogoGen!D543</f>
        <v>40100303</v>
      </c>
      <c r="B321" s="2" t="str">
        <f>RiepilogoGen!E543</f>
        <v xml:space="preserve">SVALUTAZIONE CREDITI </v>
      </c>
      <c r="C321" s="164" t="str">
        <f>A321&amp;" "&amp;B321</f>
        <v xml:space="preserve">40100303 SVALUTAZIONE CREDITI </v>
      </c>
      <c r="D321" s="53">
        <f>SUMIF(RiepilogoGen!$D$2:$D$1191,A321,RiepilogoGen!$O$2:$O$1191)</f>
        <v>0</v>
      </c>
      <c r="E321" s="53">
        <f>SUMIF(RiepilogoGen!$D$2:$D$1191,A321,RiepilogoGen!$R$2:$R$1191)</f>
        <v>21483.5</v>
      </c>
      <c r="F321" s="53">
        <f>SUMIF(RiepilogoGen!$D$2:$D$1191,A321,RiepilogoGen!$U$2:$U$1191)</f>
        <v>0</v>
      </c>
      <c r="G321" s="53">
        <f>SUMIF(RiepilogoGen!$D$2:$D$1191,A321,RiepilogoGen!$X$2:$X$1191)</f>
        <v>0</v>
      </c>
      <c r="H321" s="53">
        <f>SUMIF(RiepilogoGen!$D$2:$D$1191,A321,RiepilogoGen!$AA$2:$AA$1191)</f>
        <v>0</v>
      </c>
      <c r="I321" s="53">
        <f>SUMIF(RiepilogoGen!$D$2:$D$1191,A321,RiepilogoGen!$AD$2:$AD$1191)</f>
        <v>0</v>
      </c>
    </row>
    <row r="322" spans="1:9">
      <c r="C322" s="163" t="s">
        <v>430</v>
      </c>
      <c r="D322" s="13">
        <f t="shared" ref="D322:I322" si="72">SUM(D323)</f>
        <v>0</v>
      </c>
      <c r="E322" s="13">
        <f t="shared" si="72"/>
        <v>195998.5</v>
      </c>
      <c r="F322" s="13">
        <f t="shared" si="72"/>
        <v>198757.12</v>
      </c>
      <c r="G322" s="13">
        <f t="shared" si="72"/>
        <v>972052.96</v>
      </c>
      <c r="H322" s="13">
        <f t="shared" si="72"/>
        <v>399160.68</v>
      </c>
      <c r="I322" s="13">
        <f t="shared" si="72"/>
        <v>353860.66</v>
      </c>
    </row>
    <row r="323" spans="1:9">
      <c r="A323" s="2">
        <f>RiepilogoGen!D544</f>
        <v>40100401</v>
      </c>
      <c r="B323" s="2" t="str">
        <f>RiepilogoGen!E544</f>
        <v>SVALUTAZIONE DEI CREDITI COMPRESI NELL'ATTIVO CIRCOLANTE</v>
      </c>
      <c r="C323" s="164" t="str">
        <f>A323&amp;" "&amp;B323</f>
        <v>40100401 SVALUTAZIONE DEI CREDITI COMPRESI NELL'ATTIVO CIRCOLANTE</v>
      </c>
      <c r="D323" s="53">
        <f>SUMIF(RiepilogoGen!$D$2:$D$1191,A323,RiepilogoGen!$O$2:$O$1191)</f>
        <v>0</v>
      </c>
      <c r="E323" s="53">
        <f>SUMIF(RiepilogoGen!$D$2:$D$1191,A323,RiepilogoGen!$R$2:$R$1191)</f>
        <v>195998.5</v>
      </c>
      <c r="F323" s="53">
        <f>SUMIF(RiepilogoGen!$D$2:$D$1191,A323,RiepilogoGen!$U$2:$U$1191)</f>
        <v>198757.12</v>
      </c>
      <c r="G323" s="53">
        <f>SUMIF(RiepilogoGen!$D$2:$D$1191,A323,RiepilogoGen!$X$2:$X$1191)</f>
        <v>972052.96</v>
      </c>
      <c r="H323" s="53">
        <f>SUMIF(RiepilogoGen!$D$2:$D$1191,A323,RiepilogoGen!$AA$2:$AA$1191)</f>
        <v>399160.68</v>
      </c>
      <c r="I323" s="53">
        <f>SUMIF(RiepilogoGen!$D$2:$D$1191,A323,RiepilogoGen!$AD$2:$AD$1191)</f>
        <v>353860.66</v>
      </c>
    </row>
    <row r="324" spans="1:9">
      <c r="C324" s="162" t="s">
        <v>384</v>
      </c>
      <c r="D324" s="14">
        <f t="shared" ref="D324:I324" si="73">+D325+D328</f>
        <v>98029.760000000009</v>
      </c>
      <c r="E324" s="14">
        <f t="shared" si="73"/>
        <v>132203</v>
      </c>
      <c r="F324" s="14">
        <f t="shared" si="73"/>
        <v>-18008.809999999998</v>
      </c>
      <c r="G324" s="14">
        <f t="shared" si="73"/>
        <v>27965.670000000002</v>
      </c>
      <c r="H324" s="14">
        <f t="shared" si="73"/>
        <v>-2329.2599999999948</v>
      </c>
      <c r="I324" s="14">
        <f t="shared" si="73"/>
        <v>7457.9200000000019</v>
      </c>
    </row>
    <row r="325" spans="1:9">
      <c r="C325" s="163" t="s">
        <v>428</v>
      </c>
      <c r="D325" s="13">
        <f t="shared" ref="D325:I325" si="74">+D326+D327</f>
        <v>33669.550000000003</v>
      </c>
      <c r="E325" s="13">
        <f t="shared" si="74"/>
        <v>67344.58</v>
      </c>
      <c r="F325" s="13">
        <f t="shared" si="74"/>
        <v>-6110.0299999999988</v>
      </c>
      <c r="G325" s="13">
        <f t="shared" si="74"/>
        <v>9747.369999999999</v>
      </c>
      <c r="H325" s="13">
        <f t="shared" si="74"/>
        <v>-3791.75</v>
      </c>
      <c r="I325" s="13">
        <f t="shared" si="74"/>
        <v>-3232.2500000000036</v>
      </c>
    </row>
    <row r="326" spans="1:9">
      <c r="A326" s="2">
        <f>RiepilogoGen!D545</f>
        <v>40110101</v>
      </c>
      <c r="B326" s="2" t="str">
        <f>RiepilogoGen!E545</f>
        <v>RIMANENZE INIZIALI DI PRODOTTI SOCIO SANITARI</v>
      </c>
      <c r="C326" s="164" t="str">
        <f>A326&amp;" "&amp;B326</f>
        <v>40110101 RIMANENZE INIZIALI DI PRODOTTI SOCIO SANITARI</v>
      </c>
      <c r="D326" s="53">
        <f>SUMIF(RiepilogoGen!$D$2:$D$1191,A326,RiepilogoGen!$O$2:$O$1191)</f>
        <v>33669.550000000003</v>
      </c>
      <c r="E326" s="53">
        <f>SUMIF(RiepilogoGen!$D$2:$D$1191,A326,RiepilogoGen!$R$2:$R$1191)</f>
        <v>97627.47</v>
      </c>
      <c r="F326" s="53">
        <f>SUMIF(RiepilogoGen!$D$2:$D$1191,A326,RiepilogoGen!$U$2:$U$1191)</f>
        <v>30282.89</v>
      </c>
      <c r="G326" s="53">
        <f>SUMIF(RiepilogoGen!$D$2:$D$1191,A326,RiepilogoGen!$X$2:$X$1191)</f>
        <v>36392.92</v>
      </c>
      <c r="H326" s="53">
        <f>SUMIF(RiepilogoGen!$D$2:$D$1191,A326,RiepilogoGen!$AA$2:$AA$1191)</f>
        <v>26645.55</v>
      </c>
      <c r="I326" s="53">
        <f>SUMIF(RiepilogoGen!$D$2:$D$1191,A326,RiepilogoGen!$AD$2:$AD$1191)</f>
        <v>30437.3</v>
      </c>
    </row>
    <row r="327" spans="1:9">
      <c r="A327" s="2">
        <f>RiepilogoGen!D546</f>
        <v>40110102</v>
      </c>
      <c r="B327" s="2" t="str">
        <f>RiepilogoGen!E546</f>
        <v>RIMANENZE FINALI DI PRODOTTI SOCIO SANITARI</v>
      </c>
      <c r="C327" s="164" t="str">
        <f>A327&amp;" "&amp;B327</f>
        <v>40110102 RIMANENZE FINALI DI PRODOTTI SOCIO SANITARI</v>
      </c>
      <c r="D327" s="53">
        <f>SUMIF(RiepilogoGen!$D$2:$D$1191,A327,RiepilogoGen!$O$2:$O$1191)</f>
        <v>0</v>
      </c>
      <c r="E327" s="53">
        <f>SUMIF(RiepilogoGen!$D$2:$D$1191,A327,RiepilogoGen!$R$2:$R$1191)</f>
        <v>-30282.89</v>
      </c>
      <c r="F327" s="53">
        <f>SUMIF(RiepilogoGen!$D$2:$D$1191,A327,RiepilogoGen!$U$2:$U$1191)</f>
        <v>-36392.92</v>
      </c>
      <c r="G327" s="53">
        <f>SUMIF(RiepilogoGen!$D$2:$D$1191,A327,RiepilogoGen!$X$2:$X$1191)</f>
        <v>-26645.55</v>
      </c>
      <c r="H327" s="53">
        <f>SUMIF(RiepilogoGen!$D$2:$D$1191,A327,RiepilogoGen!$AA$2:$AA$1191)</f>
        <v>-30437.3</v>
      </c>
      <c r="I327" s="53">
        <f>SUMIF(RiepilogoGen!$D$2:$D$1191,A327,RiepilogoGen!$AD$2:$AD$1191)</f>
        <v>-33669.550000000003</v>
      </c>
    </row>
    <row r="328" spans="1:9">
      <c r="C328" s="163" t="s">
        <v>429</v>
      </c>
      <c r="D328" s="13">
        <f t="shared" ref="D328:I328" si="75">+D329+D330+D331+D332</f>
        <v>64360.21</v>
      </c>
      <c r="E328" s="13">
        <f t="shared" si="75"/>
        <v>64858.42</v>
      </c>
      <c r="F328" s="13">
        <f t="shared" si="75"/>
        <v>-11898.779999999999</v>
      </c>
      <c r="G328" s="13">
        <f t="shared" si="75"/>
        <v>18218.300000000003</v>
      </c>
      <c r="H328" s="13">
        <f t="shared" si="75"/>
        <v>1462.4900000000052</v>
      </c>
      <c r="I328" s="13">
        <f t="shared" si="75"/>
        <v>10690.170000000006</v>
      </c>
    </row>
    <row r="329" spans="1:9">
      <c r="A329" s="2">
        <f>RiepilogoGen!D547</f>
        <v>40110201</v>
      </c>
      <c r="B329" s="2" t="str">
        <f>RiepilogoGen!E547</f>
        <v>RIMANENZE INIZIALI DI PRODOTTI TECNICO-ECONOMALI</v>
      </c>
      <c r="C329" s="164" t="str">
        <f>A329&amp;" "&amp;B329</f>
        <v>40110201 RIMANENZE INIZIALI DI PRODOTTI TECNICO-ECONOMALI</v>
      </c>
      <c r="D329" s="53">
        <f>SUMIF(RiepilogoGen!$D$2:$D$1191,A329,RiepilogoGen!$O$2:$O$1191)</f>
        <v>64360.21</v>
      </c>
      <c r="E329" s="53">
        <f>SUMIF(RiepilogoGen!$D$2:$D$1191,A329,RiepilogoGen!$R$2:$R$1191)</f>
        <v>147690.81</v>
      </c>
      <c r="F329" s="53">
        <f>SUMIF(RiepilogoGen!$D$2:$D$1191,A329,RiepilogoGen!$U$2:$U$1191)</f>
        <v>82832.39</v>
      </c>
      <c r="G329" s="53">
        <f>SUMIF(RiepilogoGen!$D$2:$D$1191,A329,RiepilogoGen!$X$2:$X$1191)</f>
        <v>94731.17</v>
      </c>
      <c r="H329" s="53">
        <f>SUMIF(RiepilogoGen!$D$2:$D$1191,A329,RiepilogoGen!$AA$2:$AA$1191)</f>
        <v>76512.87</v>
      </c>
      <c r="I329" s="53">
        <f>SUMIF(RiepilogoGen!$D$2:$D$1191,A329,RiepilogoGen!$AD$2:$AD$1191)</f>
        <v>75050.38</v>
      </c>
    </row>
    <row r="330" spans="1:9">
      <c r="A330" s="2">
        <f>RiepilogoGen!D548</f>
        <v>40110202</v>
      </c>
      <c r="B330" s="2" t="str">
        <f>RiepilogoGen!E548</f>
        <v>RIMANENZE FINALI DI PRODOTTI TECNICO-ECONOMALI</v>
      </c>
      <c r="C330" s="164" t="str">
        <f>A330&amp;" "&amp;B330</f>
        <v>40110202 RIMANENZE FINALI DI PRODOTTI TECNICO-ECONOMALI</v>
      </c>
      <c r="D330" s="53">
        <f>SUMIF(RiepilogoGen!$D$2:$D$1191,A330,RiepilogoGen!$O$2:$O$1191)</f>
        <v>0</v>
      </c>
      <c r="E330" s="53">
        <f>SUMIF(RiepilogoGen!$D$2:$D$1191,A330,RiepilogoGen!$R$2:$R$1191)</f>
        <v>-82832.39</v>
      </c>
      <c r="F330" s="53">
        <f>SUMIF(RiepilogoGen!$D$2:$D$1191,A330,RiepilogoGen!$U$2:$U$1191)</f>
        <v>-94731.17</v>
      </c>
      <c r="G330" s="53">
        <f>SUMIF(RiepilogoGen!$D$2:$D$1191,A330,RiepilogoGen!$X$2:$X$1191)</f>
        <v>-76512.87</v>
      </c>
      <c r="H330" s="53">
        <f>SUMIF(RiepilogoGen!$D$2:$D$1191,A330,RiepilogoGen!$AA$2:$AA$1191)</f>
        <v>-75050.37999999999</v>
      </c>
      <c r="I330" s="53">
        <f>SUMIF(RiepilogoGen!$D$2:$D$1191,A330,RiepilogoGen!$AD$2:$AD$1191)</f>
        <v>-64360.21</v>
      </c>
    </row>
    <row r="331" spans="1:9">
      <c r="A331" s="2">
        <f>RiepilogoGen!D549</f>
        <v>40110290</v>
      </c>
      <c r="B331" s="2" t="str">
        <f>RiepilogoGen!E549</f>
        <v>RIMANENZE INIZIALI AGRICOLE</v>
      </c>
      <c r="C331" s="164" t="str">
        <f>A331&amp;" "&amp;B331</f>
        <v>40110290 RIMANENZE INIZIALI AGRICOLE</v>
      </c>
      <c r="D331" s="53">
        <f>SUMIF(RiepilogoGen!$D$2:$D$1191,A331,RiepilogoGen!$O$2:$O$1191)</f>
        <v>0</v>
      </c>
      <c r="E331" s="53">
        <f>SUMIF(RiepilogoGen!$D$2:$D$1191,A331,RiepilogoGen!$R$2:$R$1191)</f>
        <v>0</v>
      </c>
      <c r="F331" s="53">
        <f>SUMIF(RiepilogoGen!$D$2:$D$1191,A331,RiepilogoGen!$U$2:$U$1191)</f>
        <v>0</v>
      </c>
      <c r="G331" s="53">
        <f>SUMIF(RiepilogoGen!$D$2:$D$1191,A331,RiepilogoGen!$X$2:$X$1191)</f>
        <v>0</v>
      </c>
      <c r="H331" s="53">
        <f>SUMIF(RiepilogoGen!$D$2:$D$1191,A331,RiepilogoGen!$AA$2:$AA$1191)</f>
        <v>0</v>
      </c>
      <c r="I331" s="53">
        <f>SUMIF(RiepilogoGen!$D$2:$D$1191,A331,RiepilogoGen!$AD$2:$AD$1191)</f>
        <v>0</v>
      </c>
    </row>
    <row r="332" spans="1:9">
      <c r="A332" s="2">
        <f>RiepilogoGen!D550</f>
        <v>40110291</v>
      </c>
      <c r="B332" s="2" t="str">
        <f>RiepilogoGen!E550</f>
        <v>RIMANENTE FINALI AGRICOLE</v>
      </c>
      <c r="C332" s="164" t="str">
        <f>A332&amp;" "&amp;B332</f>
        <v>40110291 RIMANENTE FINALI AGRICOLE</v>
      </c>
      <c r="D332" s="53">
        <f>SUMIF(RiepilogoGen!$D$2:$D$1191,A332,RiepilogoGen!$O$2:$O$1191)</f>
        <v>0</v>
      </c>
      <c r="E332" s="53">
        <f>SUMIF(RiepilogoGen!$D$2:$D$1191,A332,RiepilogoGen!$R$2:$R$1191)</f>
        <v>0</v>
      </c>
      <c r="F332" s="53">
        <f>SUMIF(RiepilogoGen!$D$2:$D$1191,A332,RiepilogoGen!$U$2:$U$1191)</f>
        <v>0</v>
      </c>
      <c r="G332" s="53">
        <f>SUMIF(RiepilogoGen!$D$2:$D$1191,A332,RiepilogoGen!$X$2:$X$1191)</f>
        <v>0</v>
      </c>
      <c r="H332" s="53">
        <f>SUMIF(RiepilogoGen!$D$2:$D$1191,A332,RiepilogoGen!$AA$2:$AA$1191)</f>
        <v>0</v>
      </c>
      <c r="I332" s="53">
        <f>SUMIF(RiepilogoGen!$D$2:$D$1191,A332,RiepilogoGen!$AD$2:$AD$1191)</f>
        <v>0</v>
      </c>
    </row>
    <row r="333" spans="1:9">
      <c r="C333" s="162" t="s">
        <v>385</v>
      </c>
      <c r="D333" s="14">
        <f t="shared" ref="D333:I333" si="76">SUM(D334:D342)</f>
        <v>4035.93</v>
      </c>
      <c r="E333" s="14">
        <f t="shared" si="76"/>
        <v>143612</v>
      </c>
      <c r="F333" s="14">
        <f t="shared" si="76"/>
        <v>218937.9</v>
      </c>
      <c r="G333" s="14">
        <f t="shared" si="76"/>
        <v>499856.55000000005</v>
      </c>
      <c r="H333" s="14">
        <f t="shared" si="76"/>
        <v>223902.41</v>
      </c>
      <c r="I333" s="14">
        <f t="shared" si="76"/>
        <v>135697.99</v>
      </c>
    </row>
    <row r="334" spans="1:9">
      <c r="A334" s="2">
        <f>RiepilogoGen!D551</f>
        <v>40120111</v>
      </c>
      <c r="B334" s="2" t="str">
        <f>RiepilogoGen!E551</f>
        <v>ACCANTONAMENTI IMPOSTE PER ACCERTAMENTI IN ATTO O PRESUNTI</v>
      </c>
      <c r="C334" s="164" t="str">
        <f t="shared" ref="C334:C339" si="77">A334&amp;" "&amp;B334</f>
        <v>40120111 ACCANTONAMENTI IMPOSTE PER ACCERTAMENTI IN ATTO O PRESUNTI</v>
      </c>
      <c r="D334" s="53">
        <f>SUMIF(RiepilogoGen!$D$2:$D$1191,A334,RiepilogoGen!$O$2:$O$1191)</f>
        <v>0</v>
      </c>
      <c r="E334" s="53">
        <f>SUMIF(RiepilogoGen!$D$2:$D$1191,A334,RiepilogoGen!$R$2:$R$1191)</f>
        <v>0</v>
      </c>
      <c r="F334" s="53">
        <f>SUMIF(RiepilogoGen!$D$2:$D$1191,A334,RiepilogoGen!$U$2:$U$1191)</f>
        <v>0</v>
      </c>
      <c r="G334" s="53">
        <f>SUMIF(RiepilogoGen!$D$2:$D$1191,A334,RiepilogoGen!$X$2:$X$1191)</f>
        <v>0</v>
      </c>
      <c r="H334" s="53">
        <f>SUMIF(RiepilogoGen!$D$2:$D$1191,A334,RiepilogoGen!$AA$2:$AA$1191)</f>
        <v>14000</v>
      </c>
      <c r="I334" s="53">
        <f>SUMIF(RiepilogoGen!$D$2:$D$1191,A334,RiepilogoGen!$AD$2:$AD$1191)</f>
        <v>21564</v>
      </c>
    </row>
    <row r="335" spans="1:9">
      <c r="A335" s="2">
        <f>RiepilogoGen!D552</f>
        <v>40120112</v>
      </c>
      <c r="B335" s="2" t="str">
        <f>RiepilogoGen!E552</f>
        <v>ACCANTONAMENTI IMPOSTE DIFFERITE</v>
      </c>
      <c r="C335" s="164" t="str">
        <f t="shared" si="77"/>
        <v>40120112 ACCANTONAMENTI IMPOSTE DIFFERITE</v>
      </c>
      <c r="D335" s="53">
        <f>SUMIF(RiepilogoGen!$D$2:$D$1191,A335,RiepilogoGen!$O$2:$O$1191)</f>
        <v>0</v>
      </c>
      <c r="E335" s="53">
        <f>SUMIF(RiepilogoGen!$D$2:$D$1191,A335,RiepilogoGen!$R$2:$R$1191)</f>
        <v>0</v>
      </c>
      <c r="F335" s="53">
        <f>SUMIF(RiepilogoGen!$D$2:$D$1191,A335,RiepilogoGen!$U$2:$U$1191)</f>
        <v>0</v>
      </c>
      <c r="G335" s="53">
        <f>SUMIF(RiepilogoGen!$D$2:$D$1191,A335,RiepilogoGen!$X$2:$X$1191)</f>
        <v>0</v>
      </c>
      <c r="H335" s="53">
        <f>SUMIF(RiepilogoGen!$D$2:$D$1191,A335,RiepilogoGen!$AA$2:$AA$1191)</f>
        <v>0</v>
      </c>
      <c r="I335" s="53">
        <f>SUMIF(RiepilogoGen!$D$2:$D$1191,A335,RiepilogoGen!$AD$2:$AD$1191)</f>
        <v>0</v>
      </c>
    </row>
    <row r="336" spans="1:9">
      <c r="A336" s="2">
        <f>RiepilogoGen!D553</f>
        <v>40120121</v>
      </c>
      <c r="B336" s="2" t="str">
        <f>RiepilogoGen!E553</f>
        <v>ACCANTONAMENTI PER CONTROVERSIE LEGALI IN CORSO O PRESUNTE</v>
      </c>
      <c r="C336" s="164" t="str">
        <f t="shared" si="77"/>
        <v>40120121 ACCANTONAMENTI PER CONTROVERSIE LEGALI IN CORSO O PRESUNTE</v>
      </c>
      <c r="D336" s="53">
        <f>SUMIF(RiepilogoGen!$D$2:$D$1191,A336,RiepilogoGen!$O$2:$O$1191)</f>
        <v>4035.93</v>
      </c>
      <c r="E336" s="53">
        <f>SUMIF(RiepilogoGen!$D$2:$D$1191,A336,RiepilogoGen!$R$2:$R$1191)</f>
        <v>143612</v>
      </c>
      <c r="F336" s="53">
        <f>SUMIF(RiepilogoGen!$D$2:$D$1191,A336,RiepilogoGen!$U$2:$U$1191)</f>
        <v>218937.9</v>
      </c>
      <c r="G336" s="53">
        <f>SUMIF(RiepilogoGen!$D$2:$D$1191,A336,RiepilogoGen!$X$2:$X$1191)</f>
        <v>499856.55000000005</v>
      </c>
      <c r="H336" s="53">
        <f>SUMIF(RiepilogoGen!$D$2:$D$1191,A336,RiepilogoGen!$AA$2:$AA$1191)</f>
        <v>209902.41</v>
      </c>
      <c r="I336" s="53">
        <f>SUMIF(RiepilogoGen!$D$2:$D$1191,A336,RiepilogoGen!$AD$2:$AD$1191)</f>
        <v>114133.99</v>
      </c>
    </row>
    <row r="337" spans="1:9">
      <c r="A337" s="2">
        <f>RiepilogoGen!D554</f>
        <v>40120122</v>
      </c>
      <c r="B337" s="2" t="str">
        <f>RiepilogoGen!E554</f>
        <v>ACCANTONAMENTI RISCHI NON COPERTI DA ASSICURAZIONI (COMPRESO FRANCHIGIE)</v>
      </c>
      <c r="C337" s="164" t="str">
        <f t="shared" si="77"/>
        <v>40120122 ACCANTONAMENTI RISCHI NON COPERTI DA ASSICURAZIONI (COMPRESO FRANCHIGIE)</v>
      </c>
      <c r="D337" s="53">
        <f>SUMIF(RiepilogoGen!$D$2:$D$1191,A337,RiepilogoGen!$O$2:$O$1191)</f>
        <v>0</v>
      </c>
      <c r="E337" s="53">
        <f>SUMIF(RiepilogoGen!$D$2:$D$1191,A337,RiepilogoGen!$R$2:$R$1191)</f>
        <v>0</v>
      </c>
      <c r="F337" s="53">
        <f>SUMIF(RiepilogoGen!$D$2:$D$1191,A337,RiepilogoGen!$U$2:$U$1191)</f>
        <v>0</v>
      </c>
      <c r="G337" s="53">
        <f>SUMIF(RiepilogoGen!$D$2:$D$1191,A337,RiepilogoGen!$X$2:$X$1191)</f>
        <v>0</v>
      </c>
      <c r="H337" s="53">
        <f>SUMIF(RiepilogoGen!$D$2:$D$1191,A337,RiepilogoGen!$AA$2:$AA$1191)</f>
        <v>0</v>
      </c>
      <c r="I337" s="53">
        <f>SUMIF(RiepilogoGen!$D$2:$D$1191,A337,RiepilogoGen!$AD$2:$AD$1191)</f>
        <v>0</v>
      </c>
    </row>
    <row r="338" spans="1:9">
      <c r="A338" s="2">
        <f>RiepilogoGen!D555</f>
        <v>40120123</v>
      </c>
      <c r="B338" s="2" t="str">
        <f>RiepilogoGen!E555</f>
        <v>ACCANTONAMENTI RISCHI SU CREDITI</v>
      </c>
      <c r="C338" s="164" t="str">
        <f t="shared" si="77"/>
        <v>40120123 ACCANTONAMENTI RISCHI SU CREDITI</v>
      </c>
      <c r="D338" s="53">
        <f>SUMIF(RiepilogoGen!$D$2:$D$1191,A338,RiepilogoGen!$O$2:$O$1191)</f>
        <v>0</v>
      </c>
      <c r="E338" s="53">
        <f>SUMIF(RiepilogoGen!$D$2:$D$1191,A338,RiepilogoGen!$R$2:$R$1191)</f>
        <v>0</v>
      </c>
      <c r="F338" s="53">
        <f>SUMIF(RiepilogoGen!$D$2:$D$1191,A338,RiepilogoGen!$U$2:$U$1191)</f>
        <v>0</v>
      </c>
      <c r="G338" s="53">
        <f>SUMIF(RiepilogoGen!$D$2:$D$1191,A338,RiepilogoGen!$X$2:$X$1191)</f>
        <v>0</v>
      </c>
      <c r="H338" s="53">
        <f>SUMIF(RiepilogoGen!$D$2:$D$1191,A338,RiepilogoGen!$AA$2:$AA$1191)</f>
        <v>0</v>
      </c>
      <c r="I338" s="53">
        <f>SUMIF(RiepilogoGen!$D$2:$D$1191,A338,RiepilogoGen!$AD$2:$AD$1191)</f>
        <v>0</v>
      </c>
    </row>
    <row r="339" spans="1:9">
      <c r="A339" s="2">
        <f>RiepilogoGen!D556</f>
        <v>40120124</v>
      </c>
      <c r="B339" s="2" t="str">
        <f>RiepilogoGen!E556</f>
        <v>ACCANTONAMENTI PER LA CORRESPONSIONE DELL'EQUO INDENNIZZO</v>
      </c>
      <c r="C339" s="164" t="str">
        <f t="shared" si="77"/>
        <v>40120124 ACCANTONAMENTI PER LA CORRESPONSIONE DELL'EQUO INDENNIZZO</v>
      </c>
      <c r="D339" s="53">
        <f>SUMIF(RiepilogoGen!$D$2:$D$1191,A339,RiepilogoGen!$O$2:$O$1191)</f>
        <v>0</v>
      </c>
      <c r="E339" s="53">
        <f>SUMIF(RiepilogoGen!$D$2:$D$1191,A339,RiepilogoGen!$R$2:$R$1191)</f>
        <v>0</v>
      </c>
      <c r="F339" s="53">
        <f>SUMIF(RiepilogoGen!$D$2:$D$1191,A339,RiepilogoGen!$U$2:$U$1191)</f>
        <v>0</v>
      </c>
      <c r="G339" s="53">
        <f>SUMIF(RiepilogoGen!$D$2:$D$1191,A339,RiepilogoGen!$X$2:$X$1191)</f>
        <v>0</v>
      </c>
      <c r="H339" s="53">
        <f>SUMIF(RiepilogoGen!$D$2:$D$1191,A339,RiepilogoGen!$AA$2:$AA$1191)</f>
        <v>0</v>
      </c>
      <c r="I339" s="53">
        <f>SUMIF(RiepilogoGen!$D$2:$D$1191,A339,RiepilogoGen!$AD$2:$AD$1191)</f>
        <v>0</v>
      </c>
    </row>
    <row r="340" spans="1:9">
      <c r="A340" s="2">
        <f>RiepilogoGen!D557</f>
        <v>40120125</v>
      </c>
      <c r="B340" s="2" t="str">
        <f>RiepilogoGen!E557</f>
        <v>ACCANTONAMENTI PRESTITI SULL'ONORE</v>
      </c>
      <c r="C340" s="164" t="str">
        <f>A340&amp;" "&amp;B340</f>
        <v>40120125 ACCANTONAMENTI PRESTITI SULL'ONORE</v>
      </c>
      <c r="D340" s="53">
        <f>SUMIF(RiepilogoGen!$D$2:$D$1191,A340,RiepilogoGen!$O$2:$O$1191)</f>
        <v>0</v>
      </c>
      <c r="E340" s="53">
        <f>SUMIF(RiepilogoGen!$D$2:$D$1191,A340,RiepilogoGen!$R$2:$R$1191)</f>
        <v>0</v>
      </c>
      <c r="F340" s="53">
        <f>SUMIF(RiepilogoGen!$D$2:$D$1191,A340,RiepilogoGen!$U$2:$U$1191)</f>
        <v>0</v>
      </c>
      <c r="G340" s="53">
        <f>SUMIF(RiepilogoGen!$D$2:$D$1191,A340,RiepilogoGen!$X$2:$X$1191)</f>
        <v>0</v>
      </c>
      <c r="H340" s="53">
        <f>SUMIF(RiepilogoGen!$D$2:$D$1191,A340,RiepilogoGen!$AA$2:$AA$1191)</f>
        <v>0</v>
      </c>
      <c r="I340" s="53">
        <f>SUMIF(RiepilogoGen!$D$2:$D$1191,A340,RiepilogoGen!$AD$2:$AD$1191)</f>
        <v>0</v>
      </c>
    </row>
    <row r="341" spans="1:9">
      <c r="A341" s="2">
        <f>RiepilogoGen!D558</f>
        <v>40120126</v>
      </c>
      <c r="B341" s="2" t="str">
        <f>RiepilogoGen!E558</f>
        <v>ACCANTONAMENTI PER GARANZIA MICROCREDITO PER LA CASA</v>
      </c>
      <c r="C341" s="164" t="str">
        <f>A341&amp;" "&amp;B341</f>
        <v>40120126 ACCANTONAMENTI PER GARANZIA MICROCREDITO PER LA CASA</v>
      </c>
      <c r="D341" s="53">
        <f>SUMIF(RiepilogoGen!$D$2:$D$1191,A341,RiepilogoGen!$O$2:$O$1191)</f>
        <v>0</v>
      </c>
      <c r="E341" s="53">
        <f>SUMIF(RiepilogoGen!$D$2:$D$1191,A341,RiepilogoGen!$R$2:$R$1191)</f>
        <v>0</v>
      </c>
      <c r="F341" s="53">
        <f>SUMIF(RiepilogoGen!$D$2:$D$1191,A341,RiepilogoGen!$U$2:$U$1191)</f>
        <v>0</v>
      </c>
      <c r="G341" s="53">
        <f>SUMIF(RiepilogoGen!$D$2:$D$1191,A341,RiepilogoGen!$X$2:$X$1191)</f>
        <v>0</v>
      </c>
      <c r="H341" s="53">
        <f>SUMIF(RiepilogoGen!$D$2:$D$1191,A341,RiepilogoGen!$AA$2:$AA$1191)</f>
        <v>0</v>
      </c>
      <c r="I341" s="53">
        <f>SUMIF(RiepilogoGen!$D$2:$D$1191,A341,RiepilogoGen!$AD$2:$AD$1191)</f>
        <v>0</v>
      </c>
    </row>
    <row r="342" spans="1:9">
      <c r="A342" s="2">
        <f>RiepilogoGen!D559</f>
        <v>40120127</v>
      </c>
      <c r="B342" s="2" t="str">
        <f>RiepilogoGen!E559</f>
        <v>ACCANTONAMENTI PER GARANZIA MICROCREDITO ALLE INGIUNZIONI DI PAGAMENTO</v>
      </c>
      <c r="C342" s="164" t="str">
        <f>A342&amp;" "&amp;B342</f>
        <v>40120127 ACCANTONAMENTI PER GARANZIA MICROCREDITO ALLE INGIUNZIONI DI PAGAMENTO</v>
      </c>
      <c r="D342" s="53">
        <f>SUMIF(RiepilogoGen!$D$2:$D$1191,A342,RiepilogoGen!$O$2:$O$1191)</f>
        <v>0</v>
      </c>
      <c r="E342" s="53">
        <f>SUMIF(RiepilogoGen!$D$2:$D$1191,A342,RiepilogoGen!$R$2:$R$1191)</f>
        <v>0</v>
      </c>
      <c r="F342" s="53">
        <f>SUMIF(RiepilogoGen!$D$2:$D$1191,A342,RiepilogoGen!$U$2:$U$1191)</f>
        <v>0</v>
      </c>
      <c r="G342" s="53">
        <f>SUMIF(RiepilogoGen!$D$2:$D$1191,A342,RiepilogoGen!$X$2:$X$1191)</f>
        <v>0</v>
      </c>
      <c r="H342" s="53">
        <f>SUMIF(RiepilogoGen!$D$2:$D$1191,A342,RiepilogoGen!$AA$2:$AA$1191)</f>
        <v>0</v>
      </c>
      <c r="I342" s="53">
        <f>SUMIF(RiepilogoGen!$D$2:$D$1191,A342,RiepilogoGen!$AD$2:$AD$1191)</f>
        <v>0</v>
      </c>
    </row>
    <row r="343" spans="1:9">
      <c r="C343" s="162" t="s">
        <v>386</v>
      </c>
      <c r="D343" s="14">
        <f t="shared" ref="D343:I343" si="78">SUM(D344:D350)</f>
        <v>0</v>
      </c>
      <c r="E343" s="14">
        <f t="shared" si="78"/>
        <v>426716.38</v>
      </c>
      <c r="F343" s="14">
        <f t="shared" si="78"/>
        <v>40353.360000000001</v>
      </c>
      <c r="G343" s="14">
        <f t="shared" si="78"/>
        <v>278620.45999999996</v>
      </c>
      <c r="H343" s="14">
        <f t="shared" si="78"/>
        <v>569417.86</v>
      </c>
      <c r="I343" s="14">
        <f t="shared" si="78"/>
        <v>265004.46999999997</v>
      </c>
    </row>
    <row r="344" spans="1:9">
      <c r="A344" s="2">
        <f>RiepilogoGen!D560</f>
        <v>40130103</v>
      </c>
      <c r="B344" s="2" t="str">
        <f>RiepilogoGen!E560</f>
        <v>ACCANTONAMENTI ONERI A UTILITÀ RIPARTITA PERSONALE IN QUIESCENZA</v>
      </c>
      <c r="C344" s="164" t="str">
        <f t="shared" ref="C344:C349" si="79">A344&amp;" "&amp;B344</f>
        <v>40130103 ACCANTONAMENTI ONERI A UTILITÀ RIPARTITA PERSONALE IN QUIESCENZA</v>
      </c>
      <c r="D344" s="53">
        <f>SUMIF(RiepilogoGen!$D$2:$D$1191,A344,RiepilogoGen!$O$2:$O$1191)</f>
        <v>0</v>
      </c>
      <c r="E344" s="53">
        <f>SUMIF(RiepilogoGen!$D$2:$D$1191,A344,RiepilogoGen!$R$2:$R$1191)</f>
        <v>0</v>
      </c>
      <c r="F344" s="53">
        <f>SUMIF(RiepilogoGen!$D$2:$D$1191,A344,RiepilogoGen!$U$2:$U$1191)</f>
        <v>0</v>
      </c>
      <c r="G344" s="53">
        <f>SUMIF(RiepilogoGen!$D$2:$D$1191,A344,RiepilogoGen!$X$2:$X$1191)</f>
        <v>0</v>
      </c>
      <c r="H344" s="53">
        <f>SUMIF(RiepilogoGen!$D$2:$D$1191,A344,RiepilogoGen!$AA$2:$AA$1191)</f>
        <v>0</v>
      </c>
      <c r="I344" s="53">
        <f>SUMIF(RiepilogoGen!$D$2:$D$1191,A344,RiepilogoGen!$AD$2:$AD$1191)</f>
        <v>0</v>
      </c>
    </row>
    <row r="345" spans="1:9">
      <c r="A345" s="2">
        <f>RiepilogoGen!D561</f>
        <v>40130109</v>
      </c>
      <c r="B345" s="2" t="str">
        <f>RiepilogoGen!E561</f>
        <v>ACCANTONAMENTI SPESE LEGALI</v>
      </c>
      <c r="C345" s="164" t="str">
        <f t="shared" si="79"/>
        <v>40130109 ACCANTONAMENTI SPESE LEGALI</v>
      </c>
      <c r="D345" s="53">
        <f>SUMIF(RiepilogoGen!$D$2:$D$1191,A345,RiepilogoGen!$O$2:$O$1191)</f>
        <v>0</v>
      </c>
      <c r="E345" s="53">
        <f>SUMIF(RiepilogoGen!$D$2:$D$1191,A345,RiepilogoGen!$R$2:$R$1191)</f>
        <v>26791.38</v>
      </c>
      <c r="F345" s="53">
        <f>SUMIF(RiepilogoGen!$D$2:$D$1191,A345,RiepilogoGen!$U$2:$U$1191)</f>
        <v>40353.360000000001</v>
      </c>
      <c r="G345" s="53">
        <f>SUMIF(RiepilogoGen!$D$2:$D$1191,A345,RiepilogoGen!$X$2:$X$1191)</f>
        <v>170220.46</v>
      </c>
      <c r="H345" s="53">
        <f>SUMIF(RiepilogoGen!$D$2:$D$1191,A345,RiepilogoGen!$AA$2:$AA$1191)</f>
        <v>98918.64</v>
      </c>
      <c r="I345" s="53">
        <f>SUMIF(RiepilogoGen!$D$2:$D$1191,A345,RiepilogoGen!$AD$2:$AD$1191)</f>
        <v>131904.47</v>
      </c>
    </row>
    <row r="346" spans="1:9">
      <c r="A346" s="2">
        <f>RiepilogoGen!D562</f>
        <v>40130111</v>
      </c>
      <c r="B346" s="2" t="str">
        <f>RiepilogoGen!E562</f>
        <v>ACCANTONAMENTI MANUTENZIONI CICLICHE FABBRICATI ISTITUZIONALI</v>
      </c>
      <c r="C346" s="164" t="str">
        <f t="shared" si="79"/>
        <v>40130111 ACCANTONAMENTI MANUTENZIONI CICLICHE FABBRICATI ISTITUZIONALI</v>
      </c>
      <c r="D346" s="53">
        <f>SUMIF(RiepilogoGen!$D$2:$D$1191,A346,RiepilogoGen!$O$2:$O$1191)</f>
        <v>0</v>
      </c>
      <c r="E346" s="53">
        <f>SUMIF(RiepilogoGen!$D$2:$D$1191,A346,RiepilogoGen!$R$2:$R$1191)</f>
        <v>120950</v>
      </c>
      <c r="F346" s="53">
        <f>SUMIF(RiepilogoGen!$D$2:$D$1191,A346,RiepilogoGen!$U$2:$U$1191)</f>
        <v>0</v>
      </c>
      <c r="G346" s="53">
        <f>SUMIF(RiepilogoGen!$D$2:$D$1191,A346,RiepilogoGen!$X$2:$X$1191)</f>
        <v>98400</v>
      </c>
      <c r="H346" s="53">
        <f>SUMIF(RiepilogoGen!$D$2:$D$1191,A346,RiepilogoGen!$AA$2:$AA$1191)</f>
        <v>105600</v>
      </c>
      <c r="I346" s="53">
        <f>SUMIF(RiepilogoGen!$D$2:$D$1191,A346,RiepilogoGen!$AD$2:$AD$1191)</f>
        <v>0</v>
      </c>
    </row>
    <row r="347" spans="1:9">
      <c r="A347" s="2">
        <f>RiepilogoGen!D563</f>
        <v>40130112</v>
      </c>
      <c r="B347" s="2" t="str">
        <f>RiepilogoGen!E563</f>
        <v>ACCANTONAMENTI MANUTENZIONI CICLICHE FABBRICATI URBANI E FONDI</v>
      </c>
      <c r="C347" s="164" t="str">
        <f t="shared" si="79"/>
        <v>40130112 ACCANTONAMENTI MANUTENZIONI CICLICHE FABBRICATI URBANI E FONDI</v>
      </c>
      <c r="D347" s="53">
        <f>SUMIF(RiepilogoGen!$D$2:$D$1191,A347,RiepilogoGen!$O$2:$O$1191)</f>
        <v>0</v>
      </c>
      <c r="E347" s="53">
        <f>SUMIF(RiepilogoGen!$D$2:$D$1191,A347,RiepilogoGen!$R$2:$R$1191)</f>
        <v>278975</v>
      </c>
      <c r="F347" s="53">
        <f>SUMIF(RiepilogoGen!$D$2:$D$1191,A347,RiepilogoGen!$U$2:$U$1191)</f>
        <v>0</v>
      </c>
      <c r="G347" s="53">
        <f>SUMIF(RiepilogoGen!$D$2:$D$1191,A347,RiepilogoGen!$X$2:$X$1191)</f>
        <v>0</v>
      </c>
      <c r="H347" s="53">
        <f>SUMIF(RiepilogoGen!$D$2:$D$1191,A347,RiepilogoGen!$AA$2:$AA$1191)</f>
        <v>97000</v>
      </c>
      <c r="I347" s="53">
        <f>SUMIF(RiepilogoGen!$D$2:$D$1191,A347,RiepilogoGen!$AD$2:$AD$1191)</f>
        <v>133100</v>
      </c>
    </row>
    <row r="348" spans="1:9" ht="10.5" customHeight="1">
      <c r="A348" s="2">
        <f>RiepilogoGen!D564</f>
        <v>40130113</v>
      </c>
      <c r="B348" s="2" t="str">
        <f>RiepilogoGen!E564</f>
        <v>ACCANTONAMENTI INTERESSI PASSIVI FORNITORI</v>
      </c>
      <c r="C348" s="164" t="str">
        <f t="shared" si="79"/>
        <v>40130113 ACCANTONAMENTI INTERESSI PASSIVI FORNITORI</v>
      </c>
      <c r="D348" s="53">
        <f>SUMIF(RiepilogoGen!$D$2:$D$1191,A348,RiepilogoGen!$O$2:$O$1191)</f>
        <v>0</v>
      </c>
      <c r="E348" s="53">
        <f>SUMIF(RiepilogoGen!$D$2:$D$1191,A348,RiepilogoGen!$R$2:$R$1191)</f>
        <v>0</v>
      </c>
      <c r="F348" s="53">
        <f>SUMIF(RiepilogoGen!$D$2:$D$1191,A348,RiepilogoGen!$U$2:$U$1191)</f>
        <v>0</v>
      </c>
      <c r="G348" s="53">
        <f>SUMIF(RiepilogoGen!$D$2:$D$1191,A348,RiepilogoGen!$X$2:$X$1191)</f>
        <v>0</v>
      </c>
      <c r="H348" s="53">
        <f>SUMIF(RiepilogoGen!$D$2:$D$1191,A348,RiepilogoGen!$AA$2:$AA$1191)</f>
        <v>0</v>
      </c>
      <c r="I348" s="53">
        <f>SUMIF(RiepilogoGen!$D$2:$D$1191,A348,RiepilogoGen!$AD$2:$AD$1191)</f>
        <v>0</v>
      </c>
    </row>
    <row r="349" spans="1:9" ht="10.5" customHeight="1">
      <c r="A349" s="2">
        <f>RiepilogoGen!D565</f>
        <v>40130114</v>
      </c>
      <c r="B349" s="2" t="str">
        <f>RiepilogoGen!E565</f>
        <v>ACCANTONAMENTI MANUTENZIONI CICLICHE BENI MOBILI E ATTREZZATURE</v>
      </c>
      <c r="C349" s="164" t="str">
        <f t="shared" si="79"/>
        <v>40130114 ACCANTONAMENTI MANUTENZIONI CICLICHE BENI MOBILI E ATTREZZATURE</v>
      </c>
      <c r="D349" s="53">
        <f>SUMIF(RiepilogoGen!$D$2:$D$1191,A349,RiepilogoGen!$O$2:$O$1191)</f>
        <v>0</v>
      </c>
      <c r="E349" s="53">
        <f>SUMIF(RiepilogoGen!$D$2:$D$1191,A349,RiepilogoGen!$R$2:$R$1191)</f>
        <v>0</v>
      </c>
      <c r="F349" s="53">
        <f>SUMIF(RiepilogoGen!$D$2:$D$1191,A349,RiepilogoGen!$U$2:$U$1191)</f>
        <v>0</v>
      </c>
      <c r="G349" s="53">
        <f>SUMIF(RiepilogoGen!$D$2:$D$1191,A349,RiepilogoGen!$X$2:$X$1191)</f>
        <v>10000</v>
      </c>
      <c r="H349" s="53">
        <f>SUMIF(RiepilogoGen!$D$2:$D$1191,A349,RiepilogoGen!$AA$2:$AA$1191)</f>
        <v>22020</v>
      </c>
      <c r="I349" s="53">
        <f>SUMIF(RiepilogoGen!$D$2:$D$1191,A349,RiepilogoGen!$AD$2:$AD$1191)</f>
        <v>0</v>
      </c>
    </row>
    <row r="350" spans="1:9" ht="10.5" customHeight="1">
      <c r="A350" s="2">
        <f>RiepilogoGen!D566</f>
        <v>40130115</v>
      </c>
      <c r="B350" s="2" t="str">
        <f>RiepilogoGen!E566</f>
        <v>ACCANTONAMENTO EROGAZIONE ALLA TRANSIZIONE ABITATIVA</v>
      </c>
      <c r="C350" s="164" t="str">
        <f>A350&amp;" "&amp;B350</f>
        <v>40130115 ACCANTONAMENTO EROGAZIONE ALLA TRANSIZIONE ABITATIVA</v>
      </c>
      <c r="D350" s="53">
        <f>SUMIF(RiepilogoGen!$D$2:$D$1191,A350,RiepilogoGen!$O$2:$O$1191)</f>
        <v>0</v>
      </c>
      <c r="E350" s="53">
        <f>SUMIF(RiepilogoGen!$D$2:$D$1191,A350,RiepilogoGen!$R$2:$R$1191)</f>
        <v>0</v>
      </c>
      <c r="F350" s="53">
        <f>SUMIF(RiepilogoGen!$D$2:$D$1191,A350,RiepilogoGen!$U$2:$U$1191)</f>
        <v>0</v>
      </c>
      <c r="G350" s="53">
        <f>SUMIF(RiepilogoGen!$D$2:$D$1191,A350,RiepilogoGen!$X$2:$X$1191)</f>
        <v>0</v>
      </c>
      <c r="H350" s="53">
        <f>SUMIF(RiepilogoGen!$D$2:$D$1191,A350,RiepilogoGen!$AA$2:$AA$1191)</f>
        <v>245879.22</v>
      </c>
      <c r="I350" s="53">
        <f>SUMIF(RiepilogoGen!$D$2:$D$1191,A350,RiepilogoGen!$AD$2:$AD$1191)</f>
        <v>0</v>
      </c>
    </row>
    <row r="351" spans="1:9">
      <c r="C351" s="162" t="s">
        <v>387</v>
      </c>
      <c r="D351" s="14">
        <f t="shared" ref="D351:I351" si="80">+D352+D360+D365+D370+D377+D379+D386</f>
        <v>638881.94000000006</v>
      </c>
      <c r="E351" s="14">
        <f t="shared" si="80"/>
        <v>1951238.64</v>
      </c>
      <c r="F351" s="14">
        <f t="shared" si="80"/>
        <v>3212344.4699999997</v>
      </c>
      <c r="G351" s="14">
        <f t="shared" si="80"/>
        <v>3135382.8000000003</v>
      </c>
      <c r="H351" s="14">
        <f t="shared" si="80"/>
        <v>2737925.03</v>
      </c>
      <c r="I351" s="14">
        <f t="shared" si="80"/>
        <v>2926338.89</v>
      </c>
    </row>
    <row r="352" spans="1:9">
      <c r="C352" s="163" t="s">
        <v>388</v>
      </c>
      <c r="D352" s="13">
        <f t="shared" ref="D352:I352" si="81">SUM(D353:D359)</f>
        <v>119864.10000000002</v>
      </c>
      <c r="E352" s="13">
        <f t="shared" si="81"/>
        <v>342435.49000000005</v>
      </c>
      <c r="F352" s="13">
        <f t="shared" si="81"/>
        <v>438650.72</v>
      </c>
      <c r="G352" s="13">
        <f t="shared" si="81"/>
        <v>434491.01999999996</v>
      </c>
      <c r="H352" s="13">
        <f t="shared" si="81"/>
        <v>384256.73999999993</v>
      </c>
      <c r="I352" s="13">
        <f t="shared" si="81"/>
        <v>390707.15999999992</v>
      </c>
    </row>
    <row r="353" spans="1:9">
      <c r="A353" s="2">
        <f>RiepilogoGen!D567</f>
        <v>40140101</v>
      </c>
      <c r="B353" s="2" t="str">
        <f>RiepilogoGen!E567</f>
        <v>SPESE POSTALI, VALORI BOLLATI E DIRITTI DI SEGRETERIA</v>
      </c>
      <c r="C353" s="164" t="str">
        <f t="shared" ref="C353:C359" si="82">A353&amp;" "&amp;B353</f>
        <v>40140101 SPESE POSTALI, VALORI BOLLATI E DIRITTI DI SEGRETERIA</v>
      </c>
      <c r="D353" s="53">
        <f>SUMIF(RiepilogoGen!$D$2:$D$1191,A353,RiepilogoGen!$O$2:$O$1191)</f>
        <v>1978.53</v>
      </c>
      <c r="E353" s="53">
        <f>SUMIF(RiepilogoGen!$D$2:$D$1191,A353,RiepilogoGen!$R$2:$R$1191)</f>
        <v>9201.99</v>
      </c>
      <c r="F353" s="53">
        <f>SUMIF(RiepilogoGen!$D$2:$D$1191,A353,RiepilogoGen!$U$2:$U$1191)</f>
        <v>8192.08</v>
      </c>
      <c r="G353" s="53">
        <f>SUMIF(RiepilogoGen!$D$2:$D$1191,A353,RiepilogoGen!$X$2:$X$1191)</f>
        <v>9059.9500000000007</v>
      </c>
      <c r="H353" s="53">
        <f>SUMIF(RiepilogoGen!$D$2:$D$1191,A353,RiepilogoGen!$AA$2:$AA$1191)</f>
        <v>7194.44</v>
      </c>
      <c r="I353" s="53">
        <f>SUMIF(RiepilogoGen!$D$2:$D$1191,A353,RiepilogoGen!$AD$2:$AD$1191)</f>
        <v>5391.7699999999995</v>
      </c>
    </row>
    <row r="354" spans="1:9">
      <c r="A354" s="2">
        <f>RiepilogoGen!D568</f>
        <v>40140102</v>
      </c>
      <c r="B354" s="2" t="str">
        <f>RiepilogoGen!E568</f>
        <v>SPESE DI RAPPRESENTANZA</v>
      </c>
      <c r="C354" s="164" t="str">
        <f t="shared" si="82"/>
        <v>40140102 SPESE DI RAPPRESENTANZA</v>
      </c>
      <c r="D354" s="53">
        <f>SUMIF(RiepilogoGen!$D$2:$D$1191,A354,RiepilogoGen!$O$2:$O$1191)</f>
        <v>420.29</v>
      </c>
      <c r="E354" s="53">
        <f>SUMIF(RiepilogoGen!$D$2:$D$1191,A354,RiepilogoGen!$R$2:$R$1191)</f>
        <v>419.9</v>
      </c>
      <c r="F354" s="53">
        <f>SUMIF(RiepilogoGen!$D$2:$D$1191,A354,RiepilogoGen!$U$2:$U$1191)</f>
        <v>834.01</v>
      </c>
      <c r="G354" s="53">
        <f>SUMIF(RiepilogoGen!$D$2:$D$1191,A354,RiepilogoGen!$X$2:$X$1191)</f>
        <v>1643.65</v>
      </c>
      <c r="H354" s="53">
        <f>SUMIF(RiepilogoGen!$D$2:$D$1191,A354,RiepilogoGen!$AA$2:$AA$1191)</f>
        <v>1513.79</v>
      </c>
      <c r="I354" s="53">
        <f>SUMIF(RiepilogoGen!$D$2:$D$1191,A354,RiepilogoGen!$AD$2:$AD$1191)</f>
        <v>913.53</v>
      </c>
    </row>
    <row r="355" spans="1:9">
      <c r="A355" s="2">
        <f>RiepilogoGen!D569</f>
        <v>40140103</v>
      </c>
      <c r="B355" s="2" t="str">
        <f>RiepilogoGen!E569</f>
        <v>SPESE CONDOMINIALI</v>
      </c>
      <c r="C355" s="164" t="str">
        <f t="shared" si="82"/>
        <v>40140103 SPESE CONDOMINIALI</v>
      </c>
      <c r="D355" s="53">
        <f>SUMIF(RiepilogoGen!$D$2:$D$1191,A355,RiepilogoGen!$O$2:$O$1191)</f>
        <v>108566.42</v>
      </c>
      <c r="E355" s="53">
        <f>SUMIF(RiepilogoGen!$D$2:$D$1191,A355,RiepilogoGen!$R$2:$R$1191)</f>
        <v>297770.75</v>
      </c>
      <c r="F355" s="53">
        <f>SUMIF(RiepilogoGen!$D$2:$D$1191,A355,RiepilogoGen!$U$2:$U$1191)</f>
        <v>390917.05999999994</v>
      </c>
      <c r="G355" s="53">
        <f>SUMIF(RiepilogoGen!$D$2:$D$1191,A355,RiepilogoGen!$X$2:$X$1191)</f>
        <v>382597.01999999996</v>
      </c>
      <c r="H355" s="53">
        <f>SUMIF(RiepilogoGen!$D$2:$D$1191,A355,RiepilogoGen!$AA$2:$AA$1191)</f>
        <v>290063.37</v>
      </c>
      <c r="I355" s="53">
        <f>SUMIF(RiepilogoGen!$D$2:$D$1191,A355,RiepilogoGen!$AD$2:$AD$1191)</f>
        <v>310585.83999999997</v>
      </c>
    </row>
    <row r="356" spans="1:9">
      <c r="A356" s="2">
        <f>RiepilogoGen!D570</f>
        <v>40140104</v>
      </c>
      <c r="B356" s="2" t="str">
        <f>RiepilogoGen!E570</f>
        <v>QUOTE ASSOCIATIVE (ISCRIZIONI)</v>
      </c>
      <c r="C356" s="164" t="str">
        <f t="shared" si="82"/>
        <v>40140104 QUOTE ASSOCIATIVE (ISCRIZIONI)</v>
      </c>
      <c r="D356" s="53">
        <f>SUMIF(RiepilogoGen!$D$2:$D$1191,A356,RiepilogoGen!$O$2:$O$1191)</f>
        <v>453</v>
      </c>
      <c r="E356" s="53">
        <f>SUMIF(RiepilogoGen!$D$2:$D$1191,A356,RiepilogoGen!$R$2:$R$1191)</f>
        <v>600</v>
      </c>
      <c r="F356" s="53">
        <f>SUMIF(RiepilogoGen!$D$2:$D$1191,A356,RiepilogoGen!$U$2:$U$1191)</f>
        <v>750</v>
      </c>
      <c r="G356" s="53">
        <f>SUMIF(RiepilogoGen!$D$2:$D$1191,A356,RiepilogoGen!$X$2:$X$1191)</f>
        <v>1610</v>
      </c>
      <c r="H356" s="53">
        <f>SUMIF(RiepilogoGen!$D$2:$D$1191,A356,RiepilogoGen!$AA$2:$AA$1191)</f>
        <v>3610</v>
      </c>
      <c r="I356" s="53">
        <f>SUMIF(RiepilogoGen!$D$2:$D$1191,A356,RiepilogoGen!$AD$2:$AD$1191)</f>
        <v>9945</v>
      </c>
    </row>
    <row r="357" spans="1:9">
      <c r="A357" s="2">
        <f>RiepilogoGen!D571</f>
        <v>40140105</v>
      </c>
      <c r="B357" s="2" t="str">
        <f>RiepilogoGen!E571</f>
        <v>ONERI BANCARI E SPESE DI TESORERIA</v>
      </c>
      <c r="C357" s="164" t="str">
        <f t="shared" si="82"/>
        <v>40140105 ONERI BANCARI E SPESE DI TESORERIA</v>
      </c>
      <c r="D357" s="53">
        <f>SUMIF(RiepilogoGen!$D$2:$D$1191,A357,RiepilogoGen!$O$2:$O$1191)</f>
        <v>239.63</v>
      </c>
      <c r="E357" s="53">
        <f>SUMIF(RiepilogoGen!$D$2:$D$1191,A357,RiepilogoGen!$R$2:$R$1191)</f>
        <v>27563.07</v>
      </c>
      <c r="F357" s="53">
        <f>SUMIF(RiepilogoGen!$D$2:$D$1191,A357,RiepilogoGen!$U$2:$U$1191)</f>
        <v>28810.899999999998</v>
      </c>
      <c r="G357" s="53">
        <f>SUMIF(RiepilogoGen!$D$2:$D$1191,A357,RiepilogoGen!$X$2:$X$1191)</f>
        <v>29033.19</v>
      </c>
      <c r="H357" s="53">
        <f>SUMIF(RiepilogoGen!$D$2:$D$1191,A357,RiepilogoGen!$AA$2:$AA$1191)</f>
        <v>71254.679999999993</v>
      </c>
      <c r="I357" s="53">
        <f>SUMIF(RiepilogoGen!$D$2:$D$1191,A357,RiepilogoGen!$AD$2:$AD$1191)</f>
        <v>42395.8</v>
      </c>
    </row>
    <row r="358" spans="1:9">
      <c r="A358" s="2">
        <f>RiepilogoGen!D572</f>
        <v>40140106</v>
      </c>
      <c r="B358" s="2" t="str">
        <f>RiepilogoGen!E572</f>
        <v>ABBONAMENTI A RIVISTE E LIBRI</v>
      </c>
      <c r="C358" s="164" t="str">
        <f t="shared" si="82"/>
        <v>40140106 ABBONAMENTI A RIVISTE E LIBRI</v>
      </c>
      <c r="D358" s="53">
        <f>SUMIF(RiepilogoGen!$D$2:$D$1191,A358,RiepilogoGen!$O$2:$O$1191)</f>
        <v>7789.38</v>
      </c>
      <c r="E358" s="53">
        <f>SUMIF(RiepilogoGen!$D$2:$D$1191,A358,RiepilogoGen!$R$2:$R$1191)</f>
        <v>6879.78</v>
      </c>
      <c r="F358" s="53">
        <f>SUMIF(RiepilogoGen!$D$2:$D$1191,A358,RiepilogoGen!$U$2:$U$1191)</f>
        <v>8926.16</v>
      </c>
      <c r="G358" s="53">
        <f>SUMIF(RiepilogoGen!$D$2:$D$1191,A358,RiepilogoGen!$X$2:$X$1191)</f>
        <v>8867.27</v>
      </c>
      <c r="H358" s="53">
        <f>SUMIF(RiepilogoGen!$D$2:$D$1191,A358,RiepilogoGen!$AA$2:$AA$1191)</f>
        <v>9176.0500000000011</v>
      </c>
      <c r="I358" s="53">
        <f>SUMIF(RiepilogoGen!$D$2:$D$1191,A358,RiepilogoGen!$AD$2:$AD$1191)</f>
        <v>9967.2400000000016</v>
      </c>
    </row>
    <row r="359" spans="1:9">
      <c r="A359" s="2">
        <f>RiepilogoGen!D573</f>
        <v>40140188</v>
      </c>
      <c r="B359" s="2" t="str">
        <f>RiepilogoGen!E573</f>
        <v>ALTRI COSTI AMMINISTRATIVI</v>
      </c>
      <c r="C359" s="164" t="str">
        <f t="shared" si="82"/>
        <v>40140188 ALTRI COSTI AMMINISTRATIVI</v>
      </c>
      <c r="D359" s="53">
        <f>SUMIF(RiepilogoGen!$D$2:$D$1191,A359,RiepilogoGen!$O$2:$O$1191)</f>
        <v>416.85</v>
      </c>
      <c r="E359" s="53">
        <f>SUMIF(RiepilogoGen!$D$2:$D$1191,A359,RiepilogoGen!$R$2:$R$1191)</f>
        <v>0</v>
      </c>
      <c r="F359" s="53">
        <f>SUMIF(RiepilogoGen!$D$2:$D$1191,A359,RiepilogoGen!$U$2:$U$1191)</f>
        <v>220.51</v>
      </c>
      <c r="G359" s="53">
        <f>SUMIF(RiepilogoGen!$D$2:$D$1191,A359,RiepilogoGen!$X$2:$X$1191)</f>
        <v>1679.94</v>
      </c>
      <c r="H359" s="53">
        <f>SUMIF(RiepilogoGen!$D$2:$D$1191,A359,RiepilogoGen!$AA$2:$AA$1191)</f>
        <v>1444.41</v>
      </c>
      <c r="I359" s="53">
        <f>SUMIF(RiepilogoGen!$D$2:$D$1191,A359,RiepilogoGen!$AD$2:$AD$1191)</f>
        <v>11507.98</v>
      </c>
    </row>
    <row r="360" spans="1:9">
      <c r="C360" s="163" t="s">
        <v>389</v>
      </c>
      <c r="D360" s="13">
        <f t="shared" ref="D360:I360" si="83">SUM(D361:D364)</f>
        <v>120444.68</v>
      </c>
      <c r="E360" s="13">
        <f t="shared" si="83"/>
        <v>1104296.46</v>
      </c>
      <c r="F360" s="13">
        <f t="shared" si="83"/>
        <v>1729924.03</v>
      </c>
      <c r="G360" s="13">
        <f t="shared" si="83"/>
        <v>1665441.24</v>
      </c>
      <c r="H360" s="13">
        <f t="shared" si="83"/>
        <v>1666371.21</v>
      </c>
      <c r="I360" s="13">
        <f t="shared" si="83"/>
        <v>1660524.1300000001</v>
      </c>
    </row>
    <row r="361" spans="1:9">
      <c r="A361" s="2">
        <f>RiepilogoGen!D574</f>
        <v>40140201</v>
      </c>
      <c r="B361" s="2" t="str">
        <f>RiepilogoGen!E574</f>
        <v>IMU</v>
      </c>
      <c r="C361" s="164" t="str">
        <f>A361&amp;" "&amp;B361</f>
        <v>40140201 IMU</v>
      </c>
      <c r="D361" s="53">
        <f>SUMIF(RiepilogoGen!$D$2:$D$1191,A361,RiepilogoGen!$O$2:$O$1191)</f>
        <v>0</v>
      </c>
      <c r="E361" s="53">
        <f>SUMIF(RiepilogoGen!$D$2:$D$1191,A361,RiepilogoGen!$R$2:$R$1191)</f>
        <v>1003005</v>
      </c>
      <c r="F361" s="53">
        <f>SUMIF(RiepilogoGen!$D$2:$D$1191,A361,RiepilogoGen!$U$2:$U$1191)</f>
        <v>1571156</v>
      </c>
      <c r="G361" s="53">
        <f>SUMIF(RiepilogoGen!$D$2:$D$1191,A361,RiepilogoGen!$X$2:$X$1191)</f>
        <v>1508363</v>
      </c>
      <c r="H361" s="53">
        <f>SUMIF(RiepilogoGen!$D$2:$D$1191,A361,RiepilogoGen!$AA$2:$AA$1191)</f>
        <v>1511016</v>
      </c>
      <c r="I361" s="53">
        <f>SUMIF(RiepilogoGen!$D$2:$D$1191,A361,RiepilogoGen!$AD$2:$AD$1191)</f>
        <v>1520661</v>
      </c>
    </row>
    <row r="362" spans="1:9">
      <c r="A362" s="2">
        <f>RiepilogoGen!D575</f>
        <v>40140203</v>
      </c>
      <c r="B362" s="2" t="str">
        <f>RiepilogoGen!E575</f>
        <v>IMPOSTA DI REGISTRO</v>
      </c>
      <c r="C362" s="164" t="str">
        <f>A362&amp;" "&amp;B362</f>
        <v>40140203 IMPOSTA DI REGISTRO</v>
      </c>
      <c r="D362" s="53">
        <f>SUMIF(RiepilogoGen!$D$2:$D$1191,A362,RiepilogoGen!$O$2:$O$1191)</f>
        <v>115794.18</v>
      </c>
      <c r="E362" s="53">
        <f>SUMIF(RiepilogoGen!$D$2:$D$1191,A362,RiepilogoGen!$R$2:$R$1191)</f>
        <v>91144.33</v>
      </c>
      <c r="F362" s="53">
        <f>SUMIF(RiepilogoGen!$D$2:$D$1191,A362,RiepilogoGen!$U$2:$U$1191)</f>
        <v>143998.53</v>
      </c>
      <c r="G362" s="53">
        <f>SUMIF(RiepilogoGen!$D$2:$D$1191,A362,RiepilogoGen!$X$2:$X$1191)</f>
        <v>138771.74</v>
      </c>
      <c r="H362" s="53">
        <f>SUMIF(RiepilogoGen!$D$2:$D$1191,A362,RiepilogoGen!$AA$2:$AA$1191)</f>
        <v>138765.31</v>
      </c>
      <c r="I362" s="53">
        <f>SUMIF(RiepilogoGen!$D$2:$D$1191,A362,RiepilogoGen!$AD$2:$AD$1191)</f>
        <v>123121.52999999998</v>
      </c>
    </row>
    <row r="363" spans="1:9">
      <c r="A363" s="2">
        <f>RiepilogoGen!D576</f>
        <v>40140204</v>
      </c>
      <c r="B363" s="2" t="str">
        <f>RiepilogoGen!E576</f>
        <v>IMPOSTA DI BOLLO</v>
      </c>
      <c r="C363" s="164" t="str">
        <f>A363&amp;" "&amp;B363</f>
        <v>40140204 IMPOSTA DI BOLLO</v>
      </c>
      <c r="D363" s="53">
        <f>SUMIF(RiepilogoGen!$D$2:$D$1191,A363,RiepilogoGen!$O$2:$O$1191)</f>
        <v>4487</v>
      </c>
      <c r="E363" s="53">
        <f>SUMIF(RiepilogoGen!$D$2:$D$1191,A363,RiepilogoGen!$R$2:$R$1191)</f>
        <v>10123.89</v>
      </c>
      <c r="F363" s="53">
        <f>SUMIF(RiepilogoGen!$D$2:$D$1191,A363,RiepilogoGen!$U$2:$U$1191)</f>
        <v>14769.5</v>
      </c>
      <c r="G363" s="53">
        <f>SUMIF(RiepilogoGen!$D$2:$D$1191,A363,RiepilogoGen!$X$2:$X$1191)</f>
        <v>18306.5</v>
      </c>
      <c r="H363" s="53">
        <f>SUMIF(RiepilogoGen!$D$2:$D$1191,A363,RiepilogoGen!$AA$2:$AA$1191)</f>
        <v>15664.74</v>
      </c>
      <c r="I363" s="53">
        <f>SUMIF(RiepilogoGen!$D$2:$D$1191,A363,RiepilogoGen!$AD$2:$AD$1191)</f>
        <v>16741.600000000002</v>
      </c>
    </row>
    <row r="364" spans="1:9">
      <c r="A364" s="2">
        <f>RiepilogoGen!D577</f>
        <v>40140288</v>
      </c>
      <c r="B364" s="2" t="str">
        <f>RiepilogoGen!E577</f>
        <v>ALTRE IMPOSTE NON SUL REDDITO</v>
      </c>
      <c r="C364" s="164" t="str">
        <f>A364&amp;" "&amp;B364</f>
        <v>40140288 ALTRE IMPOSTE NON SUL REDDITO</v>
      </c>
      <c r="D364" s="53">
        <f>SUMIF(RiepilogoGen!$D$2:$D$1191,A364,RiepilogoGen!$O$2:$O$1191)</f>
        <v>163.5</v>
      </c>
      <c r="E364" s="53">
        <f>SUMIF(RiepilogoGen!$D$2:$D$1191,A364,RiepilogoGen!$R$2:$R$1191)</f>
        <v>23.24</v>
      </c>
      <c r="F364" s="53">
        <f>SUMIF(RiepilogoGen!$D$2:$D$1191,A364,RiepilogoGen!$U$2:$U$1191)</f>
        <v>0</v>
      </c>
      <c r="G364" s="53">
        <f>SUMIF(RiepilogoGen!$D$2:$D$1191,A364,RiepilogoGen!$X$2:$X$1191)</f>
        <v>0</v>
      </c>
      <c r="H364" s="53">
        <f>SUMIF(RiepilogoGen!$D$2:$D$1191,A364,RiepilogoGen!$AA$2:$AA$1191)</f>
        <v>925.16</v>
      </c>
      <c r="I364" s="53">
        <f>SUMIF(RiepilogoGen!$D$2:$D$1191,A364,RiepilogoGen!$AD$2:$AD$1191)</f>
        <v>0</v>
      </c>
    </row>
    <row r="365" spans="1:9">
      <c r="C365" s="163" t="s">
        <v>390</v>
      </c>
      <c r="D365" s="13">
        <f t="shared" ref="D365:I365" si="84">SUM(D366:D369)</f>
        <v>333488.16000000003</v>
      </c>
      <c r="E365" s="13">
        <f t="shared" si="84"/>
        <v>378791.93</v>
      </c>
      <c r="F365" s="13">
        <f t="shared" si="84"/>
        <v>353970.67999999993</v>
      </c>
      <c r="G365" s="13">
        <f t="shared" si="84"/>
        <v>333997.44</v>
      </c>
      <c r="H365" s="13">
        <f t="shared" si="84"/>
        <v>335041.2</v>
      </c>
      <c r="I365" s="13">
        <f t="shared" si="84"/>
        <v>340506.98999999993</v>
      </c>
    </row>
    <row r="366" spans="1:9">
      <c r="A366" s="2">
        <f>RiepilogoGen!D578</f>
        <v>40140301</v>
      </c>
      <c r="B366" s="2" t="str">
        <f>RiepilogoGen!E578</f>
        <v>TASSA SMALTIMENTO RIFIUTI</v>
      </c>
      <c r="C366" s="164" t="str">
        <f>A366&amp;" "&amp;B366</f>
        <v>40140301 TASSA SMALTIMENTO RIFIUTI</v>
      </c>
      <c r="D366" s="53">
        <f>SUMIF(RiepilogoGen!$D$2:$D$1191,A366,RiepilogoGen!$O$2:$O$1191)</f>
        <v>223561</v>
      </c>
      <c r="E366" s="53">
        <f>SUMIF(RiepilogoGen!$D$2:$D$1191,A366,RiepilogoGen!$R$2:$R$1191)</f>
        <v>271663</v>
      </c>
      <c r="F366" s="53">
        <f>SUMIF(RiepilogoGen!$D$2:$D$1191,A366,RiepilogoGen!$U$2:$U$1191)</f>
        <v>225111.65</v>
      </c>
      <c r="G366" s="53">
        <f>SUMIF(RiepilogoGen!$D$2:$D$1191,A366,RiepilogoGen!$X$2:$X$1191)</f>
        <v>224264.02</v>
      </c>
      <c r="H366" s="53">
        <f>SUMIF(RiepilogoGen!$D$2:$D$1191,A366,RiepilogoGen!$AA$2:$AA$1191)</f>
        <v>220678.39999999999</v>
      </c>
      <c r="I366" s="53">
        <f>SUMIF(RiepilogoGen!$D$2:$D$1191,A366,RiepilogoGen!$AD$2:$AD$1191)</f>
        <v>223349</v>
      </c>
    </row>
    <row r="367" spans="1:9">
      <c r="A367" s="2">
        <f>RiepilogoGen!D579</f>
        <v>40140302</v>
      </c>
      <c r="B367" s="2" t="str">
        <f>RiepilogoGen!E579</f>
        <v>TASSA DI PROPRIETÀ AUTOMEZZI</v>
      </c>
      <c r="C367" s="164" t="str">
        <f>A367&amp;" "&amp;B367</f>
        <v>40140302 TASSA DI PROPRIETÀ AUTOMEZZI</v>
      </c>
      <c r="D367" s="53">
        <f>SUMIF(RiepilogoGen!$D$2:$D$1191,A367,RiepilogoGen!$O$2:$O$1191)</f>
        <v>3618.29</v>
      </c>
      <c r="E367" s="53">
        <f>SUMIF(RiepilogoGen!$D$2:$D$1191,A367,RiepilogoGen!$R$2:$R$1191)</f>
        <v>3767.2599999999998</v>
      </c>
      <c r="F367" s="53">
        <f>SUMIF(RiepilogoGen!$D$2:$D$1191,A367,RiepilogoGen!$U$2:$U$1191)</f>
        <v>3404.74</v>
      </c>
      <c r="G367" s="53">
        <f>SUMIF(RiepilogoGen!$D$2:$D$1191,A367,RiepilogoGen!$X$2:$X$1191)</f>
        <v>3802.2300000000005</v>
      </c>
      <c r="H367" s="53">
        <f>SUMIF(RiepilogoGen!$D$2:$D$1191,A367,RiepilogoGen!$AA$2:$AA$1191)</f>
        <v>3615.59</v>
      </c>
      <c r="I367" s="53">
        <f>SUMIF(RiepilogoGen!$D$2:$D$1191,A367,RiepilogoGen!$AD$2:$AD$1191)</f>
        <v>3811.86</v>
      </c>
    </row>
    <row r="368" spans="1:9">
      <c r="A368" s="2">
        <f>RiepilogoGen!D580</f>
        <v>40140303</v>
      </c>
      <c r="B368" s="2" t="str">
        <f>RiepilogoGen!E580</f>
        <v>TRIBUTI A CONSORZI DI BONIFICA</v>
      </c>
      <c r="C368" s="164" t="str">
        <f>A368&amp;" "&amp;B368</f>
        <v>40140303 TRIBUTI A CONSORZI DI BONIFICA</v>
      </c>
      <c r="D368" s="53">
        <f>SUMIF(RiepilogoGen!$D$2:$D$1191,A368,RiepilogoGen!$O$2:$O$1191)</f>
        <v>101814.62</v>
      </c>
      <c r="E368" s="53">
        <f>SUMIF(RiepilogoGen!$D$2:$D$1191,A368,RiepilogoGen!$R$2:$R$1191)</f>
        <v>93584.23</v>
      </c>
      <c r="F368" s="53">
        <f>SUMIF(RiepilogoGen!$D$2:$D$1191,A368,RiepilogoGen!$U$2:$U$1191)</f>
        <v>117251.06999999999</v>
      </c>
      <c r="G368" s="53">
        <f>SUMIF(RiepilogoGen!$D$2:$D$1191,A368,RiepilogoGen!$X$2:$X$1191)</f>
        <v>101182.48</v>
      </c>
      <c r="H368" s="53">
        <f>SUMIF(RiepilogoGen!$D$2:$D$1191,A368,RiepilogoGen!$AA$2:$AA$1191)</f>
        <v>105362.69</v>
      </c>
      <c r="I368" s="53">
        <f>SUMIF(RiepilogoGen!$D$2:$D$1191,A368,RiepilogoGen!$AD$2:$AD$1191)</f>
        <v>105993.22</v>
      </c>
    </row>
    <row r="369" spans="1:9">
      <c r="A369" s="2">
        <f>RiepilogoGen!D581</f>
        <v>40140388</v>
      </c>
      <c r="B369" s="2" t="str">
        <f>RiepilogoGen!E581</f>
        <v>ALTRE TASSE</v>
      </c>
      <c r="C369" s="164" t="str">
        <f>A369&amp;" "&amp;B369</f>
        <v>40140388 ALTRE TASSE</v>
      </c>
      <c r="D369" s="53">
        <f>SUMIF(RiepilogoGen!$D$2:$D$1191,A369,RiepilogoGen!$O$2:$O$1191)</f>
        <v>4494.25</v>
      </c>
      <c r="E369" s="53">
        <f>SUMIF(RiepilogoGen!$D$2:$D$1191,A369,RiepilogoGen!$R$2:$R$1191)</f>
        <v>9777.44</v>
      </c>
      <c r="F369" s="53">
        <f>SUMIF(RiepilogoGen!$D$2:$D$1191,A369,RiepilogoGen!$U$2:$U$1191)</f>
        <v>8203.2200000000012</v>
      </c>
      <c r="G369" s="53">
        <f>SUMIF(RiepilogoGen!$D$2:$D$1191,A369,RiepilogoGen!$X$2:$X$1191)</f>
        <v>4748.71</v>
      </c>
      <c r="H369" s="53">
        <f>SUMIF(RiepilogoGen!$D$2:$D$1191,A369,RiepilogoGen!$AA$2:$AA$1191)</f>
        <v>5384.52</v>
      </c>
      <c r="I369" s="53">
        <f>SUMIF(RiepilogoGen!$D$2:$D$1191,A369,RiepilogoGen!$AD$2:$AD$1191)</f>
        <v>7352.91</v>
      </c>
    </row>
    <row r="370" spans="1:9">
      <c r="C370" s="163" t="s">
        <v>391</v>
      </c>
      <c r="D370" s="13">
        <f t="shared" ref="D370:I370" si="85">SUM(D371:D376)</f>
        <v>6910.6799999999994</v>
      </c>
      <c r="E370" s="13">
        <f t="shared" si="85"/>
        <v>6205.18</v>
      </c>
      <c r="F370" s="13">
        <f t="shared" si="85"/>
        <v>9602.89</v>
      </c>
      <c r="G370" s="13">
        <f t="shared" si="85"/>
        <v>16176.929999999998</v>
      </c>
      <c r="H370" s="13">
        <f t="shared" si="85"/>
        <v>24468.230000000003</v>
      </c>
      <c r="I370" s="13">
        <f t="shared" si="85"/>
        <v>15389.210000000003</v>
      </c>
    </row>
    <row r="371" spans="1:9">
      <c r="A371" s="2">
        <f>RiepilogoGen!D582</f>
        <v>40140401</v>
      </c>
      <c r="B371" s="2" t="str">
        <f>RiepilogoGen!E582</f>
        <v>PERDITE SU CREDITI</v>
      </c>
      <c r="C371" s="164" t="str">
        <f t="shared" ref="C371:C376" si="86">A371&amp;" "&amp;B371</f>
        <v>40140401 PERDITE SU CREDITI</v>
      </c>
      <c r="D371" s="53">
        <f>SUMIF(RiepilogoGen!$D$2:$D$1191,A371,RiepilogoGen!$O$2:$O$1191)</f>
        <v>0</v>
      </c>
      <c r="E371" s="53">
        <f>SUMIF(RiepilogoGen!$D$2:$D$1191,A371,RiepilogoGen!$R$2:$R$1191)</f>
        <v>0</v>
      </c>
      <c r="F371" s="53">
        <f>SUMIF(RiepilogoGen!$D$2:$D$1191,A371,RiepilogoGen!$U$2:$U$1191)</f>
        <v>0</v>
      </c>
      <c r="G371" s="53">
        <f>SUMIF(RiepilogoGen!$D$2:$D$1191,A371,RiepilogoGen!$X$2:$X$1191)</f>
        <v>0</v>
      </c>
      <c r="H371" s="53">
        <f>SUMIF(RiepilogoGen!$D$2:$D$1191,A371,RiepilogoGen!$AA$2:$AA$1191)</f>
        <v>0</v>
      </c>
      <c r="I371" s="53">
        <f>SUMIF(RiepilogoGen!$D$2:$D$1191,A371,RiepilogoGen!$AD$2:$AD$1191)</f>
        <v>0</v>
      </c>
    </row>
    <row r="372" spans="1:9">
      <c r="A372" s="2">
        <f>RiepilogoGen!D583</f>
        <v>40140402</v>
      </c>
      <c r="B372" s="2" t="str">
        <f>RiepilogoGen!E583</f>
        <v>ARROTONDAMENTI RIBASSI E ABBUONI PASSIVI</v>
      </c>
      <c r="C372" s="164" t="str">
        <f t="shared" si="86"/>
        <v>40140402 ARROTONDAMENTI RIBASSI E ABBUONI PASSIVI</v>
      </c>
      <c r="D372" s="53">
        <f>SUMIF(RiepilogoGen!$D$2:$D$1191,A372,RiepilogoGen!$O$2:$O$1191)</f>
        <v>8.19</v>
      </c>
      <c r="E372" s="53">
        <f>SUMIF(RiepilogoGen!$D$2:$D$1191,A372,RiepilogoGen!$R$2:$R$1191)</f>
        <v>16.490000000000002</v>
      </c>
      <c r="F372" s="53">
        <f>SUMIF(RiepilogoGen!$D$2:$D$1191,A372,RiepilogoGen!$U$2:$U$1191)</f>
        <v>25.57</v>
      </c>
      <c r="G372" s="53">
        <f>SUMIF(RiepilogoGen!$D$2:$D$1191,A372,RiepilogoGen!$X$2:$X$1191)</f>
        <v>36.82</v>
      </c>
      <c r="H372" s="53">
        <f>SUMIF(RiepilogoGen!$D$2:$D$1191,A372,RiepilogoGen!$AA$2:$AA$1191)</f>
        <v>21.63</v>
      </c>
      <c r="I372" s="53">
        <f>SUMIF(RiepilogoGen!$D$2:$D$1191,A372,RiepilogoGen!$AD$2:$AD$1191)</f>
        <v>18.43</v>
      </c>
    </row>
    <row r="373" spans="1:9">
      <c r="A373" s="2">
        <f>RiepilogoGen!D584</f>
        <v>40140403</v>
      </c>
      <c r="B373" s="2" t="str">
        <f>RiepilogoGen!E584</f>
        <v>ALTRI ONERI DIVERSI DI GESTIONE</v>
      </c>
      <c r="C373" s="164" t="str">
        <f t="shared" si="86"/>
        <v>40140403 ALTRI ONERI DIVERSI DI GESTIONE</v>
      </c>
      <c r="D373" s="53">
        <f>SUMIF(RiepilogoGen!$D$2:$D$1191,A373,RiepilogoGen!$O$2:$O$1191)</f>
        <v>0</v>
      </c>
      <c r="E373" s="53">
        <f>SUMIF(RiepilogoGen!$D$2:$D$1191,A373,RiepilogoGen!$R$2:$R$1191)</f>
        <v>0</v>
      </c>
      <c r="F373" s="53">
        <f>SUMIF(RiepilogoGen!$D$2:$D$1191,A373,RiepilogoGen!$U$2:$U$1191)</f>
        <v>0</v>
      </c>
      <c r="G373" s="53">
        <f>SUMIF(RiepilogoGen!$D$2:$D$1191,A373,RiepilogoGen!$X$2:$X$1191)</f>
        <v>0</v>
      </c>
      <c r="H373" s="53">
        <f>SUMIF(RiepilogoGen!$D$2:$D$1191,A373,RiepilogoGen!$AA$2:$AA$1191)</f>
        <v>0</v>
      </c>
      <c r="I373" s="53">
        <f>SUMIF(RiepilogoGen!$D$2:$D$1191,A373,RiepilogoGen!$AD$2:$AD$1191)</f>
        <v>0</v>
      </c>
    </row>
    <row r="374" spans="1:9">
      <c r="A374" s="2">
        <f>RiepilogoGen!D585</f>
        <v>40140404</v>
      </c>
      <c r="B374" s="2" t="str">
        <f>RiepilogoGen!E585</f>
        <v>SPESE LEGALI</v>
      </c>
      <c r="C374" s="164" t="str">
        <f t="shared" si="86"/>
        <v>40140404 SPESE LEGALI</v>
      </c>
      <c r="D374" s="53">
        <f>SUMIF(RiepilogoGen!$D$2:$D$1191,A374,RiepilogoGen!$O$2:$O$1191)</f>
        <v>5668.66</v>
      </c>
      <c r="E374" s="53">
        <f>SUMIF(RiepilogoGen!$D$2:$D$1191,A374,RiepilogoGen!$R$2:$R$1191)</f>
        <v>3962.94</v>
      </c>
      <c r="F374" s="53">
        <f>SUMIF(RiepilogoGen!$D$2:$D$1191,A374,RiepilogoGen!$U$2:$U$1191)</f>
        <v>7343</v>
      </c>
      <c r="G374" s="53">
        <f>SUMIF(RiepilogoGen!$D$2:$D$1191,A374,RiepilogoGen!$X$2:$X$1191)</f>
        <v>11614.48</v>
      </c>
      <c r="H374" s="53">
        <f>SUMIF(RiepilogoGen!$D$2:$D$1191,A374,RiepilogoGen!$AA$2:$AA$1191)</f>
        <v>16091.310000000001</v>
      </c>
      <c r="I374" s="53">
        <f>SUMIF(RiepilogoGen!$D$2:$D$1191,A374,RiepilogoGen!$AD$2:$AD$1191)</f>
        <v>9035.8200000000015</v>
      </c>
    </row>
    <row r="375" spans="1:9">
      <c r="A375" s="2">
        <f>RiepilogoGen!D586</f>
        <v>40140405</v>
      </c>
      <c r="B375" s="2" t="str">
        <f>RiepilogoGen!E586</f>
        <v>SANZIONI AMMINISTRATIVE,SANATORIE,MULTE</v>
      </c>
      <c r="C375" s="164" t="str">
        <f t="shared" si="86"/>
        <v>40140405 SANZIONI AMMINISTRATIVE,SANATORIE,MULTE</v>
      </c>
      <c r="D375" s="53">
        <f>SUMIF(RiepilogoGen!$D$2:$D$1191,A375,RiepilogoGen!$O$2:$O$1191)</f>
        <v>1233.83</v>
      </c>
      <c r="E375" s="53">
        <f>SUMIF(RiepilogoGen!$D$2:$D$1191,A375,RiepilogoGen!$R$2:$R$1191)</f>
        <v>882.75</v>
      </c>
      <c r="F375" s="53">
        <f>SUMIF(RiepilogoGen!$D$2:$D$1191,A375,RiepilogoGen!$U$2:$U$1191)</f>
        <v>546.32000000000005</v>
      </c>
      <c r="G375" s="53">
        <f>SUMIF(RiepilogoGen!$D$2:$D$1191,A375,RiepilogoGen!$X$2:$X$1191)</f>
        <v>2879.8</v>
      </c>
      <c r="H375" s="53">
        <f>SUMIF(RiepilogoGen!$D$2:$D$1191,A375,RiepilogoGen!$AA$2:$AA$1191)</f>
        <v>8263.89</v>
      </c>
      <c r="I375" s="53">
        <f>SUMIF(RiepilogoGen!$D$2:$D$1191,A375,RiepilogoGen!$AD$2:$AD$1191)</f>
        <v>5771.96</v>
      </c>
    </row>
    <row r="376" spans="1:9">
      <c r="A376" s="2">
        <f>RiepilogoGen!D587</f>
        <v>40140406</v>
      </c>
      <c r="B376" s="2" t="str">
        <f>RiepilogoGen!E587</f>
        <v>SPESE PER ESECUZIONE SFRATTI</v>
      </c>
      <c r="C376" s="164" t="str">
        <f t="shared" si="86"/>
        <v>40140406 SPESE PER ESECUZIONE SFRATTI</v>
      </c>
      <c r="D376" s="53">
        <f>SUMIF(RiepilogoGen!$D$2:$D$1191,A376,RiepilogoGen!$O$2:$O$1191)</f>
        <v>0</v>
      </c>
      <c r="E376" s="53">
        <f>SUMIF(RiepilogoGen!$D$2:$D$1191,A376,RiepilogoGen!$R$2:$R$1191)</f>
        <v>1343</v>
      </c>
      <c r="F376" s="53">
        <f>SUMIF(RiepilogoGen!$D$2:$D$1191,A376,RiepilogoGen!$U$2:$U$1191)</f>
        <v>1688</v>
      </c>
      <c r="G376" s="53">
        <f>SUMIF(RiepilogoGen!$D$2:$D$1191,A376,RiepilogoGen!$X$2:$X$1191)</f>
        <v>1645.83</v>
      </c>
      <c r="H376" s="53">
        <f>SUMIF(RiepilogoGen!$D$2:$D$1191,A376,RiepilogoGen!$AA$2:$AA$1191)</f>
        <v>91.4</v>
      </c>
      <c r="I376" s="53">
        <f>SUMIF(RiepilogoGen!$D$2:$D$1191,A376,RiepilogoGen!$AD$2:$AD$1191)</f>
        <v>563</v>
      </c>
    </row>
    <row r="377" spans="1:9">
      <c r="C377" s="163" t="s">
        <v>392</v>
      </c>
      <c r="D377" s="13">
        <f t="shared" ref="D377:I377" si="87">+D378</f>
        <v>0</v>
      </c>
      <c r="E377" s="13">
        <f t="shared" si="87"/>
        <v>0</v>
      </c>
      <c r="F377" s="13">
        <f t="shared" si="87"/>
        <v>496.02</v>
      </c>
      <c r="G377" s="13">
        <f t="shared" si="87"/>
        <v>2040.1</v>
      </c>
      <c r="H377" s="13">
        <f t="shared" si="87"/>
        <v>1367.11</v>
      </c>
      <c r="I377" s="13">
        <f t="shared" si="87"/>
        <v>0</v>
      </c>
    </row>
    <row r="378" spans="1:9">
      <c r="A378" s="2">
        <f>RiepilogoGen!D588</f>
        <v>40140501</v>
      </c>
      <c r="B378" s="2" t="str">
        <f>RiepilogoGen!E588</f>
        <v>MINUSVALENZE ORDINARIE</v>
      </c>
      <c r="C378" s="164" t="str">
        <f>A378&amp;" "&amp;B378</f>
        <v>40140501 MINUSVALENZE ORDINARIE</v>
      </c>
      <c r="D378" s="53">
        <f>SUMIF(RiepilogoGen!$D$2:$D$1191,A378,RiepilogoGen!$O$2:$O$1191)</f>
        <v>0</v>
      </c>
      <c r="E378" s="53">
        <f>SUMIF(RiepilogoGen!$D$2:$D$1191,A378,RiepilogoGen!$R$2:$R$1191)</f>
        <v>0</v>
      </c>
      <c r="F378" s="53">
        <f>SUMIF(RiepilogoGen!$D$2:$D$1191,A378,RiepilogoGen!$U$2:$U$1191)</f>
        <v>496.02</v>
      </c>
      <c r="G378" s="53">
        <f>SUMIF(RiepilogoGen!$D$2:$D$1191,A378,RiepilogoGen!$X$2:$X$1191)</f>
        <v>2040.1</v>
      </c>
      <c r="H378" s="53">
        <f>SUMIF(RiepilogoGen!$D$2:$D$1191,A378,RiepilogoGen!$AA$2:$AA$1191)</f>
        <v>1367.11</v>
      </c>
      <c r="I378" s="53">
        <f>SUMIF(RiepilogoGen!$D$2:$D$1191,A378,RiepilogoGen!$AD$2:$AD$1191)</f>
        <v>0</v>
      </c>
    </row>
    <row r="379" spans="1:9">
      <c r="C379" s="163" t="s">
        <v>393</v>
      </c>
      <c r="D379" s="13">
        <f t="shared" ref="D379:I379" si="88">SUM(D380:D385)</f>
        <v>51674.32</v>
      </c>
      <c r="E379" s="13">
        <f t="shared" si="88"/>
        <v>98986.739999999991</v>
      </c>
      <c r="F379" s="13">
        <f t="shared" si="88"/>
        <v>675918.79999999993</v>
      </c>
      <c r="G379" s="13">
        <f t="shared" si="88"/>
        <v>656990.78000000014</v>
      </c>
      <c r="H379" s="13">
        <f t="shared" si="88"/>
        <v>304808.15999999997</v>
      </c>
      <c r="I379" s="13">
        <f t="shared" si="88"/>
        <v>491082.7</v>
      </c>
    </row>
    <row r="380" spans="1:9">
      <c r="A380" s="2">
        <f>RiepilogoGen!D589</f>
        <v>40140601</v>
      </c>
      <c r="B380" s="2" t="str">
        <f>RiepilogoGen!E589</f>
        <v>SOPRAVVENIENZE PASSIVE ORDINARIE ATTIVITÀ SOCIO-SANITARIA</v>
      </c>
      <c r="C380" s="164" t="str">
        <f t="shared" ref="C380:C385" si="89">A380&amp;" "&amp;B380</f>
        <v>40140601 SOPRAVVENIENZE PASSIVE ORDINARIE ATTIVITÀ SOCIO-SANITARIA</v>
      </c>
      <c r="D380" s="53">
        <f>SUMIF(RiepilogoGen!$D$2:$D$1191,A380,RiepilogoGen!$O$2:$O$1191)</f>
        <v>47213.15</v>
      </c>
      <c r="E380" s="53">
        <f>SUMIF(RiepilogoGen!$D$2:$D$1191,A380,RiepilogoGen!$R$2:$R$1191)</f>
        <v>22135.01</v>
      </c>
      <c r="F380" s="53">
        <f>SUMIF(RiepilogoGen!$D$2:$D$1191,A380,RiepilogoGen!$U$2:$U$1191)</f>
        <v>28253.29</v>
      </c>
      <c r="G380" s="53">
        <f>SUMIF(RiepilogoGen!$D$2:$D$1191,A380,RiepilogoGen!$X$2:$X$1191)</f>
        <v>362363.34</v>
      </c>
      <c r="H380" s="53">
        <f>SUMIF(RiepilogoGen!$D$2:$D$1191,A380,RiepilogoGen!$AA$2:$AA$1191)</f>
        <v>33797.57</v>
      </c>
      <c r="I380" s="53">
        <f>SUMIF(RiepilogoGen!$D$2:$D$1191,A380,RiepilogoGen!$AD$2:$AD$1191)</f>
        <v>29839.519999999997</v>
      </c>
    </row>
    <row r="381" spans="1:9">
      <c r="A381" s="2">
        <f>RiepilogoGen!D590</f>
        <v>40140602</v>
      </c>
      <c r="B381" s="2" t="str">
        <f>RiepilogoGen!E590</f>
        <v>SOPRAVVENIENZE PASSIVE ORDINARIE ALTRE ATTIVITÀ</v>
      </c>
      <c r="C381" s="164" t="str">
        <f t="shared" si="89"/>
        <v>40140602 SOPRAVVENIENZE PASSIVE ORDINARIE ALTRE ATTIVITÀ</v>
      </c>
      <c r="D381" s="53">
        <f>SUMIF(RiepilogoGen!$D$2:$D$1191,A381,RiepilogoGen!$O$2:$O$1191)</f>
        <v>2894.31</v>
      </c>
      <c r="E381" s="53">
        <f>SUMIF(RiepilogoGen!$D$2:$D$1191,A381,RiepilogoGen!$R$2:$R$1191)</f>
        <v>46776.32</v>
      </c>
      <c r="F381" s="53">
        <f>SUMIF(RiepilogoGen!$D$2:$D$1191,A381,RiepilogoGen!$U$2:$U$1191)</f>
        <v>456526.55</v>
      </c>
      <c r="G381" s="53">
        <f>SUMIF(RiepilogoGen!$D$2:$D$1191,A381,RiepilogoGen!$X$2:$X$1191)</f>
        <v>235234.99000000002</v>
      </c>
      <c r="H381" s="53">
        <f>SUMIF(RiepilogoGen!$D$2:$D$1191,A381,RiepilogoGen!$AA$2:$AA$1191)</f>
        <v>118465.68</v>
      </c>
      <c r="I381" s="53">
        <f>SUMIF(RiepilogoGen!$D$2:$D$1191,A381,RiepilogoGen!$AD$2:$AD$1191)</f>
        <v>398134.75</v>
      </c>
    </row>
    <row r="382" spans="1:9">
      <c r="A382" s="2">
        <f>RiepilogoGen!D591</f>
        <v>40140603</v>
      </c>
      <c r="B382" s="2" t="str">
        <f>RiepilogoGen!E591</f>
        <v>SOPRAVVENIENZE PASSIVE ORDINARIE PERSONALE DIPENDENTE</v>
      </c>
      <c r="C382" s="164" t="str">
        <f t="shared" si="89"/>
        <v>40140603 SOPRAVVENIENZE PASSIVE ORDINARIE PERSONALE DIPENDENTE</v>
      </c>
      <c r="D382" s="53">
        <f>SUMIF(RiepilogoGen!$D$2:$D$1191,A382,RiepilogoGen!$O$2:$O$1191)</f>
        <v>60.06</v>
      </c>
      <c r="E382" s="53">
        <f>SUMIF(RiepilogoGen!$D$2:$D$1191,A382,RiepilogoGen!$R$2:$R$1191)</f>
        <v>29232.06</v>
      </c>
      <c r="F382" s="53">
        <f>SUMIF(RiepilogoGen!$D$2:$D$1191,A382,RiepilogoGen!$U$2:$U$1191)</f>
        <v>148059</v>
      </c>
      <c r="G382" s="53">
        <f>SUMIF(RiepilogoGen!$D$2:$D$1191,A382,RiepilogoGen!$X$2:$X$1191)</f>
        <v>4666.79</v>
      </c>
      <c r="H382" s="53">
        <f>SUMIF(RiepilogoGen!$D$2:$D$1191,A382,RiepilogoGen!$AA$2:$AA$1191)</f>
        <v>7330.83</v>
      </c>
      <c r="I382" s="53">
        <f>SUMIF(RiepilogoGen!$D$2:$D$1191,A382,RiepilogoGen!$AD$2:$AD$1191)</f>
        <v>3660.63</v>
      </c>
    </row>
    <row r="383" spans="1:9">
      <c r="A383" s="2">
        <f>RiepilogoGen!D592</f>
        <v>40140604</v>
      </c>
      <c r="B383" s="2" t="str">
        <f>RiepilogoGen!E592</f>
        <v>INSUSSISTENZE DELL'ATTIVO ORDINARIE ATTIVITÀ SOCIO-SANITARIA</v>
      </c>
      <c r="C383" s="164" t="str">
        <f t="shared" si="89"/>
        <v>40140604 INSUSSISTENZE DELL'ATTIVO ORDINARIE ATTIVITÀ SOCIO-SANITARIA</v>
      </c>
      <c r="D383" s="53">
        <f>SUMIF(RiepilogoGen!$D$2:$D$1191,A383,RiepilogoGen!$O$2:$O$1191)</f>
        <v>0</v>
      </c>
      <c r="E383" s="53">
        <f>SUMIF(RiepilogoGen!$D$2:$D$1191,A383,RiepilogoGen!$R$2:$R$1191)</f>
        <v>154.26</v>
      </c>
      <c r="F383" s="53">
        <f>SUMIF(RiepilogoGen!$D$2:$D$1191,A383,RiepilogoGen!$U$2:$U$1191)</f>
        <v>16979.349999999999</v>
      </c>
      <c r="G383" s="53">
        <f>SUMIF(RiepilogoGen!$D$2:$D$1191,A383,RiepilogoGen!$X$2:$X$1191)</f>
        <v>603.85</v>
      </c>
      <c r="H383" s="53">
        <f>SUMIF(RiepilogoGen!$D$2:$D$1191,A383,RiepilogoGen!$AA$2:$AA$1191)</f>
        <v>0</v>
      </c>
      <c r="I383" s="53">
        <f>SUMIF(RiepilogoGen!$D$2:$D$1191,A383,RiepilogoGen!$AD$2:$AD$1191)</f>
        <v>0</v>
      </c>
    </row>
    <row r="384" spans="1:9">
      <c r="A384" s="2">
        <f>RiepilogoGen!D593</f>
        <v>40140605</v>
      </c>
      <c r="B384" s="2" t="str">
        <f>RiepilogoGen!E593</f>
        <v>INSUSSISTENZE DELL'ATTIVO ORDINARIE ALTRE ATTIVITÀ</v>
      </c>
      <c r="C384" s="164" t="str">
        <f t="shared" si="89"/>
        <v>40140605 INSUSSISTENZE DELL'ATTIVO ORDINARIE ALTRE ATTIVITÀ</v>
      </c>
      <c r="D384" s="53">
        <f>SUMIF(RiepilogoGen!$D$2:$D$1191,A384,RiepilogoGen!$O$2:$O$1191)</f>
        <v>1506.8</v>
      </c>
      <c r="E384" s="53">
        <f>SUMIF(RiepilogoGen!$D$2:$D$1191,A384,RiepilogoGen!$R$2:$R$1191)</f>
        <v>689.09</v>
      </c>
      <c r="F384" s="53">
        <f>SUMIF(RiepilogoGen!$D$2:$D$1191,A384,RiepilogoGen!$U$2:$U$1191)</f>
        <v>13046.67</v>
      </c>
      <c r="G384" s="53">
        <f>SUMIF(RiepilogoGen!$D$2:$D$1191,A384,RiepilogoGen!$X$2:$X$1191)</f>
        <v>53488.3</v>
      </c>
      <c r="H384" s="53">
        <f>SUMIF(RiepilogoGen!$D$2:$D$1191,A384,RiepilogoGen!$AA$2:$AA$1191)</f>
        <v>145214.07999999999</v>
      </c>
      <c r="I384" s="53">
        <f>SUMIF(RiepilogoGen!$D$2:$D$1191,A384,RiepilogoGen!$AD$2:$AD$1191)</f>
        <v>59447.8</v>
      </c>
    </row>
    <row r="385" spans="1:9">
      <c r="A385" s="2">
        <f>RiepilogoGen!D594</f>
        <v>40140606</v>
      </c>
      <c r="B385" s="2" t="str">
        <f>RiepilogoGen!E594</f>
        <v>INSUSSISTENZE DELL'ATTIVO ORDINARIE PERSONALE DIPENDENTE</v>
      </c>
      <c r="C385" s="164" t="str">
        <f t="shared" si="89"/>
        <v>40140606 INSUSSISTENZE DELL'ATTIVO ORDINARIE PERSONALE DIPENDENTE</v>
      </c>
      <c r="D385" s="53">
        <f>SUMIF(RiepilogoGen!$D$2:$D$1191,A385,RiepilogoGen!$O$2:$O$1191)</f>
        <v>0</v>
      </c>
      <c r="E385" s="53">
        <f>SUMIF(RiepilogoGen!$D$2:$D$1191,A385,RiepilogoGen!$R$2:$R$1191)</f>
        <v>0</v>
      </c>
      <c r="F385" s="53">
        <f>SUMIF(RiepilogoGen!$D$2:$D$1191,A385,RiepilogoGen!$U$2:$U$1191)</f>
        <v>13053.94</v>
      </c>
      <c r="G385" s="53">
        <f>SUMIF(RiepilogoGen!$D$2:$D$1191,A385,RiepilogoGen!$X$2:$X$1191)</f>
        <v>633.51</v>
      </c>
      <c r="H385" s="53">
        <f>SUMIF(RiepilogoGen!$D$2:$D$1191,A385,RiepilogoGen!$AA$2:$AA$1191)</f>
        <v>0</v>
      </c>
      <c r="I385" s="53">
        <f>SUMIF(RiepilogoGen!$D$2:$D$1191,A385,RiepilogoGen!$AD$2:$AD$1191)</f>
        <v>0</v>
      </c>
    </row>
    <row r="386" spans="1:9">
      <c r="C386" s="163" t="s">
        <v>394</v>
      </c>
      <c r="D386" s="13">
        <f t="shared" ref="D386:I386" si="90">+D387</f>
        <v>6500</v>
      </c>
      <c r="E386" s="13">
        <f t="shared" si="90"/>
        <v>20522.84</v>
      </c>
      <c r="F386" s="13">
        <f t="shared" si="90"/>
        <v>3781.33</v>
      </c>
      <c r="G386" s="13">
        <f t="shared" si="90"/>
        <v>26245.289999999997</v>
      </c>
      <c r="H386" s="13">
        <f t="shared" si="90"/>
        <v>21612.38</v>
      </c>
      <c r="I386" s="13">
        <f t="shared" si="90"/>
        <v>28128.7</v>
      </c>
    </row>
    <row r="387" spans="1:9">
      <c r="A387" s="2">
        <f>RiepilogoGen!D595</f>
        <v>40140701</v>
      </c>
      <c r="B387" s="2" t="str">
        <f>RiepilogoGen!E595</f>
        <v>CONTRIBUTI EROGATI DA ENTI AD AZIENDE NON-PROFIT</v>
      </c>
      <c r="C387" s="164" t="str">
        <f>A387&amp;" "&amp;B387</f>
        <v>40140701 CONTRIBUTI EROGATI DA ENTI AD AZIENDE NON-PROFIT</v>
      </c>
      <c r="D387" s="53">
        <f>SUMIF(RiepilogoGen!$D$2:$D$1191,A387,RiepilogoGen!$O$2:$O$1191)</f>
        <v>6500</v>
      </c>
      <c r="E387" s="53">
        <f>SUMIF(RiepilogoGen!$D$2:$D$1191,A387,RiepilogoGen!$R$2:$R$1191)</f>
        <v>20522.84</v>
      </c>
      <c r="F387" s="53">
        <f>SUMIF(RiepilogoGen!$D$2:$D$1191,A387,RiepilogoGen!$U$2:$U$1191)</f>
        <v>3781.33</v>
      </c>
      <c r="G387" s="53">
        <f>SUMIF(RiepilogoGen!$D$2:$D$1191,A387,RiepilogoGen!$X$2:$X$1191)</f>
        <v>26245.289999999997</v>
      </c>
      <c r="H387" s="53">
        <f>SUMIF(RiepilogoGen!$D$2:$D$1191,A387,RiepilogoGen!$AA$2:$AA$1191)</f>
        <v>21612.38</v>
      </c>
      <c r="I387" s="53">
        <f>SUMIF(RiepilogoGen!$D$2:$D$1191,A387,RiepilogoGen!$AD$2:$AD$1191)</f>
        <v>28128.7</v>
      </c>
    </row>
    <row r="388" spans="1:9" ht="15.75">
      <c r="C388" s="166" t="s">
        <v>305</v>
      </c>
      <c r="D388" s="24">
        <f t="shared" ref="D388:I388" si="91">+D351+D343+D333+D324+D285+D259+D249+D144+D117</f>
        <v>13250669.760000002</v>
      </c>
      <c r="E388" s="24">
        <f t="shared" si="91"/>
        <v>48128637.689999998</v>
      </c>
      <c r="F388" s="24">
        <f t="shared" si="91"/>
        <v>57459656.119999997</v>
      </c>
      <c r="G388" s="24">
        <f t="shared" si="91"/>
        <v>60857281.300000004</v>
      </c>
      <c r="H388" s="24">
        <f t="shared" si="91"/>
        <v>66258268.25</v>
      </c>
      <c r="I388" s="24">
        <f t="shared" si="91"/>
        <v>73122542.12999998</v>
      </c>
    </row>
    <row r="389" spans="1:9">
      <c r="C389" s="162"/>
      <c r="D389" s="15"/>
      <c r="E389" s="15"/>
      <c r="F389" s="15"/>
      <c r="G389" s="15"/>
      <c r="H389" s="15"/>
      <c r="I389" s="15"/>
    </row>
    <row r="390" spans="1:9">
      <c r="C390" s="161"/>
      <c r="D390" s="13"/>
      <c r="E390" s="13"/>
      <c r="F390" s="13"/>
      <c r="G390" s="13"/>
      <c r="H390" s="13"/>
      <c r="I390" s="13"/>
    </row>
    <row r="391" spans="1:9" ht="18">
      <c r="C391" s="171" t="s">
        <v>395</v>
      </c>
      <c r="D391" s="22">
        <f t="shared" ref="D391:I391" si="92">+D111-D388</f>
        <v>2324210.839999998</v>
      </c>
      <c r="E391" s="22">
        <f t="shared" si="92"/>
        <v>707993.38000000268</v>
      </c>
      <c r="F391" s="22">
        <f t="shared" si="92"/>
        <v>1190898.4500000104</v>
      </c>
      <c r="G391" s="22">
        <f t="shared" si="92"/>
        <v>2276200.859999992</v>
      </c>
      <c r="H391" s="22">
        <f t="shared" si="92"/>
        <v>2311595.3400000036</v>
      </c>
      <c r="I391" s="22">
        <f t="shared" si="92"/>
        <v>2140592.2100000083</v>
      </c>
    </row>
    <row r="392" spans="1:9">
      <c r="C392" s="168"/>
      <c r="D392" s="17"/>
      <c r="E392" s="17"/>
      <c r="F392" s="17"/>
      <c r="G392" s="17"/>
      <c r="H392" s="17"/>
      <c r="I392" s="17"/>
    </row>
    <row r="393" spans="1:9">
      <c r="C393" s="167"/>
      <c r="D393" s="16"/>
      <c r="E393" s="16"/>
      <c r="F393" s="16"/>
      <c r="G393" s="16"/>
      <c r="H393" s="16"/>
      <c r="I393" s="16"/>
    </row>
    <row r="394" spans="1:9">
      <c r="C394" s="161"/>
      <c r="D394" s="13"/>
      <c r="E394" s="13"/>
      <c r="F394" s="13"/>
      <c r="G394" s="13"/>
      <c r="H394" s="13"/>
      <c r="I394" s="13"/>
    </row>
    <row r="395" spans="1:9">
      <c r="C395" s="161" t="s">
        <v>396</v>
      </c>
      <c r="D395" s="13"/>
      <c r="E395" s="13"/>
      <c r="F395" s="13"/>
      <c r="G395" s="13"/>
      <c r="H395" s="13"/>
      <c r="I395" s="13"/>
    </row>
    <row r="396" spans="1:9">
      <c r="C396" s="162" t="s">
        <v>397</v>
      </c>
      <c r="D396" s="14">
        <f t="shared" ref="D396:I396" si="93">+D397+D399</f>
        <v>0</v>
      </c>
      <c r="E396" s="14">
        <f t="shared" si="93"/>
        <v>0</v>
      </c>
      <c r="F396" s="14">
        <f t="shared" si="93"/>
        <v>0</v>
      </c>
      <c r="G396" s="14">
        <f t="shared" si="93"/>
        <v>0</v>
      </c>
      <c r="H396" s="14">
        <f t="shared" si="93"/>
        <v>0</v>
      </c>
      <c r="I396" s="14">
        <f t="shared" si="93"/>
        <v>0</v>
      </c>
    </row>
    <row r="397" spans="1:9">
      <c r="C397" s="163" t="s">
        <v>398</v>
      </c>
      <c r="D397" s="13">
        <f t="shared" ref="D397:I397" si="94">+D398</f>
        <v>0</v>
      </c>
      <c r="E397" s="13">
        <f t="shared" si="94"/>
        <v>0</v>
      </c>
      <c r="F397" s="13">
        <f t="shared" si="94"/>
        <v>0</v>
      </c>
      <c r="G397" s="13">
        <f t="shared" si="94"/>
        <v>0</v>
      </c>
      <c r="H397" s="13">
        <f t="shared" si="94"/>
        <v>0</v>
      </c>
      <c r="I397" s="13">
        <f t="shared" si="94"/>
        <v>0</v>
      </c>
    </row>
    <row r="398" spans="1:9">
      <c r="A398" s="2">
        <f>RiepilogoGen!D596</f>
        <v>50150101</v>
      </c>
      <c r="B398" s="2" t="str">
        <f>RiepilogoGen!E596</f>
        <v>PROVENTI DA PARTECIPAZIONI IN SOCIETÀ PARTECIPATE</v>
      </c>
      <c r="C398" s="164" t="str">
        <f>A398&amp;" "&amp;B398</f>
        <v>50150101 PROVENTI DA PARTECIPAZIONI IN SOCIETÀ PARTECIPATE</v>
      </c>
      <c r="D398" s="53">
        <f>-1*SUMIF(RiepilogoGen!$D$2:$D$1191,A398,RiepilogoGen!$O$2:$O$1191)</f>
        <v>0</v>
      </c>
      <c r="E398" s="53">
        <f>-1*SUMIF(RiepilogoGen!$D$2:$D$1191,A398,RiepilogoGen!$R$2:$R$1191)</f>
        <v>0</v>
      </c>
      <c r="F398" s="53">
        <f>-1*SUMIF(RiepilogoGen!$D$2:$D$1191,A398,RiepilogoGen!$U$2:$U$1191)</f>
        <v>0</v>
      </c>
      <c r="G398" s="53">
        <f>-1*SUMIF(RiepilogoGen!$D$2:$D$1191,A398,RiepilogoGen!$X$2:$X$1191)</f>
        <v>0</v>
      </c>
      <c r="H398" s="53">
        <f>-1*SUMIF(RiepilogoGen!$D$2:$D$1191,A398,RiepilogoGen!$AA$2:$AA$1191)</f>
        <v>0</v>
      </c>
      <c r="I398" s="53">
        <f>-1*SUMIF(RiepilogoGen!$D$2:$D$1191,A398,RiepilogoGen!$AD$2:$AD$1191)</f>
        <v>0</v>
      </c>
    </row>
    <row r="399" spans="1:9">
      <c r="C399" s="163" t="s">
        <v>399</v>
      </c>
      <c r="D399" s="13">
        <f t="shared" ref="D399:I399" si="95">+D400</f>
        <v>0</v>
      </c>
      <c r="E399" s="13">
        <f t="shared" si="95"/>
        <v>0</v>
      </c>
      <c r="F399" s="13">
        <f t="shared" si="95"/>
        <v>0</v>
      </c>
      <c r="G399" s="13">
        <f t="shared" si="95"/>
        <v>0</v>
      </c>
      <c r="H399" s="13">
        <f t="shared" si="95"/>
        <v>0</v>
      </c>
      <c r="I399" s="13">
        <f t="shared" si="95"/>
        <v>0</v>
      </c>
    </row>
    <row r="400" spans="1:9">
      <c r="A400" s="2">
        <f>RiepilogoGen!D597</f>
        <v>50150201</v>
      </c>
      <c r="B400" s="2" t="str">
        <f>RiepilogoGen!E597</f>
        <v>PROVENTI DA PARTECIPAZIONI DA ALTRI SOGGETTI</v>
      </c>
      <c r="C400" s="164" t="str">
        <f>A400&amp;" "&amp;B400</f>
        <v>50150201 PROVENTI DA PARTECIPAZIONI DA ALTRI SOGGETTI</v>
      </c>
      <c r="D400" s="53">
        <f>-1*SUMIF(RiepilogoGen!$D$2:$D$1191,A400,RiepilogoGen!$O$2:$O$1191)</f>
        <v>0</v>
      </c>
      <c r="E400" s="53">
        <f>-1*SUMIF(RiepilogoGen!$D$2:$D$1191,A400,RiepilogoGen!$R$2:$R$1191)</f>
        <v>0</v>
      </c>
      <c r="F400" s="53">
        <f>-1*SUMIF(RiepilogoGen!$D$2:$D$1191,A400,RiepilogoGen!$U$2:$U$1191)</f>
        <v>0</v>
      </c>
      <c r="G400" s="53">
        <f>-1*SUMIF(RiepilogoGen!$D$2:$D$1191,A400,RiepilogoGen!$X$2:$X$1191)</f>
        <v>0</v>
      </c>
      <c r="H400" s="53">
        <f>-1*SUMIF(RiepilogoGen!$D$2:$D$1191,A400,RiepilogoGen!$AA$2:$AA$1191)</f>
        <v>0</v>
      </c>
      <c r="I400" s="53">
        <f>-1*SUMIF(RiepilogoGen!$D$2:$D$1191,A400,RiepilogoGen!$AD$2:$AD$1191)</f>
        <v>0</v>
      </c>
    </row>
    <row r="401" spans="1:9">
      <c r="C401" s="162" t="s">
        <v>400</v>
      </c>
      <c r="D401" s="14">
        <f t="shared" ref="D401:I401" si="96">+D402+D404+D406</f>
        <v>25057.219999999998</v>
      </c>
      <c r="E401" s="14">
        <f t="shared" si="96"/>
        <v>17629.879999999997</v>
      </c>
      <c r="F401" s="14">
        <f t="shared" si="96"/>
        <v>81682.789999999994</v>
      </c>
      <c r="G401" s="14">
        <f t="shared" si="96"/>
        <v>76087.929999999993</v>
      </c>
      <c r="H401" s="14">
        <f t="shared" si="96"/>
        <v>76558.17</v>
      </c>
      <c r="I401" s="14">
        <f t="shared" si="96"/>
        <v>76124.2</v>
      </c>
    </row>
    <row r="402" spans="1:9">
      <c r="C402" s="163" t="s">
        <v>401</v>
      </c>
      <c r="D402" s="13">
        <f t="shared" ref="D402:I402" si="97">+D403</f>
        <v>25049.839999999997</v>
      </c>
      <c r="E402" s="13">
        <f t="shared" si="97"/>
        <v>0</v>
      </c>
      <c r="F402" s="13">
        <f t="shared" si="97"/>
        <v>76042.37</v>
      </c>
      <c r="G402" s="13">
        <f t="shared" si="97"/>
        <v>75706.399999999994</v>
      </c>
      <c r="H402" s="13">
        <f t="shared" si="97"/>
        <v>75567.179999999993</v>
      </c>
      <c r="I402" s="13">
        <f t="shared" si="97"/>
        <v>75567.179999999993</v>
      </c>
    </row>
    <row r="403" spans="1:9">
      <c r="A403" s="2">
        <f>RiepilogoGen!D598</f>
        <v>50160101</v>
      </c>
      <c r="B403" s="2" t="str">
        <f>RiepilogoGen!E598</f>
        <v>INTERESSI ATTIVI SU TITOLI DELL'ATTIVO CIRCOLANTE</v>
      </c>
      <c r="C403" s="164" t="str">
        <f>A403&amp;" "&amp;B403</f>
        <v>50160101 INTERESSI ATTIVI SU TITOLI DELL'ATTIVO CIRCOLANTE</v>
      </c>
      <c r="D403" s="53">
        <f>-1*SUMIF(RiepilogoGen!$D$2:$D$1191,A403,RiepilogoGen!$O$2:$O$1191)</f>
        <v>25049.839999999997</v>
      </c>
      <c r="E403" s="53">
        <f>-1*SUMIF(RiepilogoGen!$D$2:$D$1191,A403,RiepilogoGen!$R$2:$R$1191)</f>
        <v>0</v>
      </c>
      <c r="F403" s="53">
        <f>-1*SUMIF(RiepilogoGen!$D$2:$D$1191,A403,RiepilogoGen!$U$2:$U$1191)</f>
        <v>76042.37</v>
      </c>
      <c r="G403" s="53">
        <f>-1*SUMIF(RiepilogoGen!$D$2:$D$1191,A403,RiepilogoGen!$X$2:$X$1191)</f>
        <v>75706.399999999994</v>
      </c>
      <c r="H403" s="53">
        <f>-1*SUMIF(RiepilogoGen!$D$2:$D$1191,A403,RiepilogoGen!$AA$2:$AA$1191)</f>
        <v>75567.179999999993</v>
      </c>
      <c r="I403" s="53">
        <f>-1*SUMIF(RiepilogoGen!$D$2:$D$1191,A403,RiepilogoGen!$AD$2:$AD$1191)</f>
        <v>75567.179999999993</v>
      </c>
    </row>
    <row r="404" spans="1:9">
      <c r="C404" s="163" t="s">
        <v>402</v>
      </c>
      <c r="D404" s="13">
        <f t="shared" ref="D404:I404" si="98">+D405</f>
        <v>7.38</v>
      </c>
      <c r="E404" s="13">
        <f t="shared" si="98"/>
        <v>16723.28</v>
      </c>
      <c r="F404" s="13">
        <f t="shared" si="98"/>
        <v>5564.91</v>
      </c>
      <c r="G404" s="13">
        <f t="shared" si="98"/>
        <v>381.53</v>
      </c>
      <c r="H404" s="13">
        <f t="shared" si="98"/>
        <v>277.05</v>
      </c>
      <c r="I404" s="13">
        <f t="shared" si="98"/>
        <v>555.28</v>
      </c>
    </row>
    <row r="405" spans="1:9">
      <c r="A405" s="2">
        <f>RiepilogoGen!D599</f>
        <v>50160201</v>
      </c>
      <c r="B405" s="2" t="str">
        <f>RiepilogoGen!E599</f>
        <v>INTERESSI ATTIVI BANCARI E POSTALI</v>
      </c>
      <c r="C405" s="164" t="str">
        <f>A405&amp;" "&amp;B405</f>
        <v>50160201 INTERESSI ATTIVI BANCARI E POSTALI</v>
      </c>
      <c r="D405" s="53">
        <f>-1*SUMIF(RiepilogoGen!$D$2:$D$1191,A405,RiepilogoGen!$O$2:$O$1191)</f>
        <v>7.38</v>
      </c>
      <c r="E405" s="53">
        <f>-1*SUMIF(RiepilogoGen!$D$2:$D$1191,A405,RiepilogoGen!$R$2:$R$1191)</f>
        <v>16723.28</v>
      </c>
      <c r="F405" s="53">
        <f>-1*SUMIF(RiepilogoGen!$D$2:$D$1191,A405,RiepilogoGen!$U$2:$U$1191)</f>
        <v>5564.91</v>
      </c>
      <c r="G405" s="53">
        <f>-1*SUMIF(RiepilogoGen!$D$2:$D$1191,A405,RiepilogoGen!$X$2:$X$1191)</f>
        <v>381.53</v>
      </c>
      <c r="H405" s="53">
        <f>-1*SUMIF(RiepilogoGen!$D$2:$D$1191,A405,RiepilogoGen!$AA$2:$AA$1191)</f>
        <v>277.05</v>
      </c>
      <c r="I405" s="53">
        <f>-1*SUMIF(RiepilogoGen!$D$2:$D$1191,A405,RiepilogoGen!$AD$2:$AD$1191)</f>
        <v>555.28</v>
      </c>
    </row>
    <row r="406" spans="1:9">
      <c r="C406" s="163" t="s">
        <v>403</v>
      </c>
      <c r="D406" s="13">
        <f t="shared" ref="D406:I406" si="99">+D407+D408</f>
        <v>0</v>
      </c>
      <c r="E406" s="13">
        <f t="shared" si="99"/>
        <v>906.59999999999991</v>
      </c>
      <c r="F406" s="13">
        <f t="shared" si="99"/>
        <v>75.510000000000005</v>
      </c>
      <c r="G406" s="13">
        <f t="shared" si="99"/>
        <v>0</v>
      </c>
      <c r="H406" s="13">
        <f t="shared" si="99"/>
        <v>713.93999999999994</v>
      </c>
      <c r="I406" s="13">
        <f t="shared" si="99"/>
        <v>1.74</v>
      </c>
    </row>
    <row r="407" spans="1:9">
      <c r="A407" s="2">
        <f>RiepilogoGen!D600</f>
        <v>50160301</v>
      </c>
      <c r="B407" s="2" t="str">
        <f>RiepilogoGen!E600</f>
        <v>INTERESSI ATTIVI DA CLIENTI/INQUILINI</v>
      </c>
      <c r="C407" s="164" t="str">
        <f>A407&amp;" "&amp;B407</f>
        <v>50160301 INTERESSI ATTIVI DA CLIENTI/INQUILINI</v>
      </c>
      <c r="D407" s="53">
        <f>-1*SUMIF(RiepilogoGen!$D$2:$D$1191,A407,RiepilogoGen!$O$2:$O$1191)</f>
        <v>0</v>
      </c>
      <c r="E407" s="53">
        <f>-1*SUMIF(RiepilogoGen!$D$2:$D$1191,A407,RiepilogoGen!$R$2:$R$1191)</f>
        <v>12.8</v>
      </c>
      <c r="F407" s="53">
        <f>-1*SUMIF(RiepilogoGen!$D$2:$D$1191,A407,RiepilogoGen!$U$2:$U$1191)</f>
        <v>75.510000000000005</v>
      </c>
      <c r="G407" s="53">
        <f>-1*SUMIF(RiepilogoGen!$D$2:$D$1191,A407,RiepilogoGen!$X$2:$X$1191)</f>
        <v>0</v>
      </c>
      <c r="H407" s="53">
        <f>-1*SUMIF(RiepilogoGen!$D$2:$D$1191,A407,RiepilogoGen!$AA$2:$AA$1191)</f>
        <v>58.89</v>
      </c>
      <c r="I407" s="53">
        <f>-1*SUMIF(RiepilogoGen!$D$2:$D$1191,A407,RiepilogoGen!$AD$2:$AD$1191)</f>
        <v>1.74</v>
      </c>
    </row>
    <row r="408" spans="1:9">
      <c r="A408" s="2">
        <f>RiepilogoGen!D601</f>
        <v>50160302</v>
      </c>
      <c r="B408" s="2" t="str">
        <f>RiepilogoGen!E601</f>
        <v xml:space="preserve">ALTRI PROVENTI FINANZIARI </v>
      </c>
      <c r="C408" s="164" t="str">
        <f>A408&amp;" "&amp;B408</f>
        <v xml:space="preserve">50160302 ALTRI PROVENTI FINANZIARI </v>
      </c>
      <c r="D408" s="53">
        <f>-1*SUMIF(RiepilogoGen!$D$2:$D$1191,A408,RiepilogoGen!$O$2:$O$1191)</f>
        <v>0</v>
      </c>
      <c r="E408" s="53">
        <f>-1*SUMIF(RiepilogoGen!$D$2:$D$1191,A408,RiepilogoGen!$R$2:$R$1191)</f>
        <v>893.8</v>
      </c>
      <c r="F408" s="53">
        <f>-1*SUMIF(RiepilogoGen!$D$2:$D$1191,A408,RiepilogoGen!$U$2:$U$1191)</f>
        <v>0</v>
      </c>
      <c r="G408" s="53">
        <f>-1*SUMIF(RiepilogoGen!$D$2:$D$1191,A408,RiepilogoGen!$X$2:$X$1191)</f>
        <v>0</v>
      </c>
      <c r="H408" s="53">
        <f>-1*SUMIF(RiepilogoGen!$D$2:$D$1191,A408,RiepilogoGen!$AA$2:$AA$1191)</f>
        <v>655.04999999999995</v>
      </c>
      <c r="I408" s="53">
        <f>-1*SUMIF(RiepilogoGen!$D$2:$D$1191,A408,RiepilogoGen!$AD$2:$AD$1191)</f>
        <v>0</v>
      </c>
    </row>
    <row r="409" spans="1:9">
      <c r="C409" s="162" t="s">
        <v>404</v>
      </c>
      <c r="D409" s="14">
        <f t="shared" ref="D409:I409" si="100">+D410+D412+D414</f>
        <v>9341.44</v>
      </c>
      <c r="E409" s="14">
        <f t="shared" si="100"/>
        <v>57950.47</v>
      </c>
      <c r="F409" s="14">
        <f t="shared" si="100"/>
        <v>44388.299999999996</v>
      </c>
      <c r="G409" s="14">
        <f t="shared" si="100"/>
        <v>38349.590000000004</v>
      </c>
      <c r="H409" s="14">
        <f t="shared" si="100"/>
        <v>25880.17</v>
      </c>
      <c r="I409" s="14">
        <f t="shared" si="100"/>
        <v>23202.09</v>
      </c>
    </row>
    <row r="410" spans="1:9">
      <c r="C410" s="163" t="s">
        <v>405</v>
      </c>
      <c r="D410" s="13">
        <f t="shared" ref="D410:I410" si="101">+D411</f>
        <v>9322.4500000000007</v>
      </c>
      <c r="E410" s="13">
        <f t="shared" si="101"/>
        <v>55557.97</v>
      </c>
      <c r="F410" s="13">
        <f t="shared" si="101"/>
        <v>42715.77</v>
      </c>
      <c r="G410" s="13">
        <f t="shared" si="101"/>
        <v>32669.33</v>
      </c>
      <c r="H410" s="13">
        <f t="shared" si="101"/>
        <v>25879.98</v>
      </c>
      <c r="I410" s="13">
        <f t="shared" si="101"/>
        <v>23106</v>
      </c>
    </row>
    <row r="411" spans="1:9">
      <c r="A411" s="2">
        <f>RiepilogoGen!D602</f>
        <v>50170101</v>
      </c>
      <c r="B411" s="2" t="str">
        <f>RiepilogoGen!E602</f>
        <v>INTERESSI PASSIVI SU MUTUI</v>
      </c>
      <c r="C411" s="164" t="str">
        <f>A411&amp;" "&amp;B411</f>
        <v>50170101 INTERESSI PASSIVI SU MUTUI</v>
      </c>
      <c r="D411" s="53">
        <f>SUMIF(RiepilogoGen!$D$2:$D$1191,A411,RiepilogoGen!$O$2:$O$1191)</f>
        <v>9322.4500000000007</v>
      </c>
      <c r="E411" s="53">
        <f>SUMIF(RiepilogoGen!$D$2:$D$1191,A411,RiepilogoGen!$R$2:$R$1191)</f>
        <v>55557.97</v>
      </c>
      <c r="F411" s="53">
        <f>SUMIF(RiepilogoGen!$D$2:$D$1191,A411,RiepilogoGen!$U$2:$U$1191)</f>
        <v>42715.77</v>
      </c>
      <c r="G411" s="53">
        <f>SUMIF(RiepilogoGen!$D$2:$D$1191,A411,RiepilogoGen!$X$2:$X$1191)</f>
        <v>32669.33</v>
      </c>
      <c r="H411" s="53">
        <f>SUMIF(RiepilogoGen!$D$2:$D$1191,A411,RiepilogoGen!$AA$2:$AA$1191)</f>
        <v>25879.98</v>
      </c>
      <c r="I411" s="53">
        <f>SUMIF(RiepilogoGen!$D$2:$D$1191,A411,RiepilogoGen!$AD$2:$AD$1191)</f>
        <v>23106</v>
      </c>
    </row>
    <row r="412" spans="1:9">
      <c r="C412" s="163" t="s">
        <v>406</v>
      </c>
      <c r="D412" s="13">
        <f t="shared" ref="D412:I412" si="102">+D413</f>
        <v>0</v>
      </c>
      <c r="E412" s="13">
        <f t="shared" si="102"/>
        <v>-23.640000000000004</v>
      </c>
      <c r="F412" s="13">
        <f t="shared" si="102"/>
        <v>0.57999999999999996</v>
      </c>
      <c r="G412" s="13">
        <f t="shared" si="102"/>
        <v>0.52</v>
      </c>
      <c r="H412" s="13">
        <f t="shared" si="102"/>
        <v>0.19</v>
      </c>
      <c r="I412" s="13">
        <f t="shared" si="102"/>
        <v>0</v>
      </c>
    </row>
    <row r="413" spans="1:9">
      <c r="A413" s="2">
        <f>RiepilogoGen!D603</f>
        <v>50170201</v>
      </c>
      <c r="B413" s="2" t="str">
        <f>RiepilogoGen!E603</f>
        <v xml:space="preserve">INTERESSI PASSIVI BANCARI </v>
      </c>
      <c r="C413" s="164" t="str">
        <f>A413&amp;" "&amp;B413</f>
        <v xml:space="preserve">50170201 INTERESSI PASSIVI BANCARI </v>
      </c>
      <c r="D413" s="53">
        <f>SUMIF(RiepilogoGen!$D$2:$D$1191,A413,RiepilogoGen!$O$2:$O$1191)</f>
        <v>0</v>
      </c>
      <c r="E413" s="53">
        <f>SUMIF(RiepilogoGen!$D$2:$D$1191,A413,RiepilogoGen!$R$2:$R$1191)</f>
        <v>-23.640000000000004</v>
      </c>
      <c r="F413" s="53">
        <f>SUMIF(RiepilogoGen!$D$2:$D$1191,A413,RiepilogoGen!$U$2:$U$1191)</f>
        <v>0.57999999999999996</v>
      </c>
      <c r="G413" s="53">
        <f>SUMIF(RiepilogoGen!$D$2:$D$1191,A413,RiepilogoGen!$X$2:$X$1191)</f>
        <v>0.52</v>
      </c>
      <c r="H413" s="53">
        <f>SUMIF(RiepilogoGen!$D$2:$D$1191,A413,RiepilogoGen!$AA$2:$AA$1191)</f>
        <v>0.19</v>
      </c>
      <c r="I413" s="53">
        <f>SUMIF(RiepilogoGen!$D$2:$D$1191,A413,RiepilogoGen!$AD$2:$AD$1191)</f>
        <v>0</v>
      </c>
    </row>
    <row r="414" spans="1:9">
      <c r="C414" s="163" t="s">
        <v>407</v>
      </c>
      <c r="D414" s="13">
        <f t="shared" ref="D414:I414" si="103">+D415+D416+D417</f>
        <v>18.989999999999998</v>
      </c>
      <c r="E414" s="13">
        <f t="shared" si="103"/>
        <v>2416.1400000000003</v>
      </c>
      <c r="F414" s="13">
        <f t="shared" si="103"/>
        <v>1671.9499999999998</v>
      </c>
      <c r="G414" s="13">
        <f t="shared" si="103"/>
        <v>5679.74</v>
      </c>
      <c r="H414" s="13">
        <f t="shared" si="103"/>
        <v>0</v>
      </c>
      <c r="I414" s="13">
        <f t="shared" si="103"/>
        <v>96.09</v>
      </c>
    </row>
    <row r="415" spans="1:9">
      <c r="A415" s="2">
        <f>RiepilogoGen!D604</f>
        <v>50170301</v>
      </c>
      <c r="B415" s="2" t="str">
        <f>RiepilogoGen!E604</f>
        <v>INTERESSI PASSIVI FORNITORI</v>
      </c>
      <c r="C415" s="164" t="str">
        <f>A415&amp;" "&amp;B415</f>
        <v>50170301 INTERESSI PASSIVI FORNITORI</v>
      </c>
      <c r="D415" s="53">
        <f>SUMIF(RiepilogoGen!$D$2:$D$1191,A415,RiepilogoGen!$O$2:$O$1191)</f>
        <v>18.989999999999998</v>
      </c>
      <c r="E415" s="53">
        <f>SUMIF(RiepilogoGen!$D$2:$D$1191,A415,RiepilogoGen!$R$2:$R$1191)</f>
        <v>2405.86</v>
      </c>
      <c r="F415" s="53">
        <f>SUMIF(RiepilogoGen!$D$2:$D$1191,A415,RiepilogoGen!$U$2:$U$1191)</f>
        <v>1206.07</v>
      </c>
      <c r="G415" s="53">
        <f>SUMIF(RiepilogoGen!$D$2:$D$1191,A415,RiepilogoGen!$X$2:$X$1191)</f>
        <v>5679.74</v>
      </c>
      <c r="H415" s="53">
        <f>SUMIF(RiepilogoGen!$D$2:$D$1191,A415,RiepilogoGen!$AA$2:$AA$1191)</f>
        <v>0</v>
      </c>
      <c r="I415" s="53">
        <f>SUMIF(RiepilogoGen!$D$2:$D$1191,A415,RiepilogoGen!$AD$2:$AD$1191)</f>
        <v>96.09</v>
      </c>
    </row>
    <row r="416" spans="1:9">
      <c r="A416" s="2">
        <f>RiepilogoGen!D605</f>
        <v>50170302</v>
      </c>
      <c r="B416" s="2" t="str">
        <f>RiepilogoGen!E605</f>
        <v>INTERESSI PASSIVI SU DEPOSITI CAUZIONALI</v>
      </c>
      <c r="C416" s="164" t="str">
        <f>A416&amp;" "&amp;B416</f>
        <v>50170302 INTERESSI PASSIVI SU DEPOSITI CAUZIONALI</v>
      </c>
      <c r="D416" s="53">
        <f>SUMIF(RiepilogoGen!$D$2:$D$1191,A416,RiepilogoGen!$O$2:$O$1191)</f>
        <v>0</v>
      </c>
      <c r="E416" s="53">
        <f>SUMIF(RiepilogoGen!$D$2:$D$1191,A416,RiepilogoGen!$R$2:$R$1191)</f>
        <v>0</v>
      </c>
      <c r="F416" s="53">
        <f>SUMIF(RiepilogoGen!$D$2:$D$1191,A416,RiepilogoGen!$U$2:$U$1191)</f>
        <v>250</v>
      </c>
      <c r="G416" s="53">
        <f>SUMIF(RiepilogoGen!$D$2:$D$1191,A416,RiepilogoGen!$X$2:$X$1191)</f>
        <v>0</v>
      </c>
      <c r="H416" s="53">
        <f>SUMIF(RiepilogoGen!$D$2:$D$1191,A416,RiepilogoGen!$AA$2:$AA$1191)</f>
        <v>0</v>
      </c>
      <c r="I416" s="53">
        <f>SUMIF(RiepilogoGen!$D$2:$D$1191,A416,RiepilogoGen!$AD$2:$AD$1191)</f>
        <v>0</v>
      </c>
    </row>
    <row r="417" spans="1:9">
      <c r="A417" s="2">
        <f>RiepilogoGen!D606</f>
        <v>50170388</v>
      </c>
      <c r="B417" s="2" t="str">
        <f>RiepilogoGen!E606</f>
        <v>ALTRI ONERI FINANZIARI</v>
      </c>
      <c r="C417" s="164" t="str">
        <f>A417&amp;" "&amp;B417</f>
        <v>50170388 ALTRI ONERI FINANZIARI</v>
      </c>
      <c r="D417" s="53">
        <f>SUMIF(RiepilogoGen!$D$2:$D$1191,A417,RiepilogoGen!$O$2:$O$1191)</f>
        <v>0</v>
      </c>
      <c r="E417" s="53">
        <f>SUMIF(RiepilogoGen!$D$2:$D$1191,A417,RiepilogoGen!$R$2:$R$1191)</f>
        <v>10.28</v>
      </c>
      <c r="F417" s="53">
        <f>SUMIF(RiepilogoGen!$D$2:$D$1191,A417,RiepilogoGen!$U$2:$U$1191)</f>
        <v>215.88</v>
      </c>
      <c r="G417" s="53">
        <f>SUMIF(RiepilogoGen!$D$2:$D$1191,A417,RiepilogoGen!$X$2:$X$1191)</f>
        <v>0</v>
      </c>
      <c r="H417" s="53">
        <f>SUMIF(RiepilogoGen!$D$2:$D$1191,A417,RiepilogoGen!$AA$2:$AA$1191)</f>
        <v>0</v>
      </c>
      <c r="I417" s="53">
        <f>SUMIF(RiepilogoGen!$D$2:$D$1191,A417,RiepilogoGen!$AD$2:$AD$1191)</f>
        <v>0</v>
      </c>
    </row>
    <row r="418" spans="1:9" ht="15.75">
      <c r="C418" s="166" t="s">
        <v>408</v>
      </c>
      <c r="D418" s="24">
        <f t="shared" ref="D418:I418" si="104">+D396+D401-D409</f>
        <v>15715.779999999997</v>
      </c>
      <c r="E418" s="24">
        <f t="shared" si="104"/>
        <v>-40320.590000000004</v>
      </c>
      <c r="F418" s="24">
        <f t="shared" si="104"/>
        <v>37294.49</v>
      </c>
      <c r="G418" s="24">
        <f t="shared" si="104"/>
        <v>37738.339999999989</v>
      </c>
      <c r="H418" s="24">
        <f t="shared" si="104"/>
        <v>50678</v>
      </c>
      <c r="I418" s="24">
        <f t="shared" si="104"/>
        <v>52922.11</v>
      </c>
    </row>
    <row r="419" spans="1:9">
      <c r="C419" s="161"/>
      <c r="D419" s="15"/>
      <c r="E419" s="15"/>
      <c r="F419" s="15"/>
      <c r="G419" s="15"/>
      <c r="H419" s="15"/>
      <c r="I419" s="15"/>
    </row>
    <row r="420" spans="1:9">
      <c r="C420" s="161" t="s">
        <v>409</v>
      </c>
      <c r="D420" s="15"/>
      <c r="E420" s="15"/>
      <c r="F420" s="15"/>
      <c r="G420" s="15"/>
      <c r="H420" s="15"/>
      <c r="I420" s="15"/>
    </row>
    <row r="421" spans="1:9">
      <c r="C421" s="162" t="s">
        <v>410</v>
      </c>
      <c r="D421" s="14">
        <f t="shared" ref="D421:I421" si="105">+D422+D424</f>
        <v>0</v>
      </c>
      <c r="E421" s="14">
        <f t="shared" si="105"/>
        <v>0</v>
      </c>
      <c r="F421" s="14">
        <f t="shared" si="105"/>
        <v>0</v>
      </c>
      <c r="G421" s="14">
        <f t="shared" si="105"/>
        <v>0</v>
      </c>
      <c r="H421" s="14">
        <f t="shared" si="105"/>
        <v>0</v>
      </c>
      <c r="I421" s="14">
        <f t="shared" si="105"/>
        <v>0</v>
      </c>
    </row>
    <row r="422" spans="1:9">
      <c r="C422" s="163" t="s">
        <v>411</v>
      </c>
      <c r="D422" s="13">
        <f t="shared" ref="D422:I422" si="106">+D423</f>
        <v>0</v>
      </c>
      <c r="E422" s="13">
        <f t="shared" si="106"/>
        <v>0</v>
      </c>
      <c r="F422" s="13">
        <f t="shared" si="106"/>
        <v>0</v>
      </c>
      <c r="G422" s="13">
        <f t="shared" si="106"/>
        <v>0</v>
      </c>
      <c r="H422" s="13">
        <f t="shared" si="106"/>
        <v>0</v>
      </c>
      <c r="I422" s="13">
        <f t="shared" si="106"/>
        <v>0</v>
      </c>
    </row>
    <row r="423" spans="1:9">
      <c r="A423" s="2">
        <f>RiepilogoGen!D607</f>
        <v>60180101</v>
      </c>
      <c r="B423" s="2" t="str">
        <f>RiepilogoGen!E607</f>
        <v>RIVALUTAZIONI DI PARTECIPAZIONI</v>
      </c>
      <c r="C423" s="164" t="str">
        <f>A423&amp;" "&amp;B423</f>
        <v>60180101 RIVALUTAZIONI DI PARTECIPAZIONI</v>
      </c>
      <c r="D423" s="53">
        <f>-1*SUMIF(RiepilogoGen!$D$2:$D$1191,A423,RiepilogoGen!$O$2:$O$1191)</f>
        <v>0</v>
      </c>
      <c r="E423" s="53">
        <f>-1*SUMIF(RiepilogoGen!$D$2:$D$1191,A423,RiepilogoGen!$R$2:$R$1191)</f>
        <v>0</v>
      </c>
      <c r="F423" s="53">
        <f>-1*SUMIF(RiepilogoGen!$D$2:$D$1191,A423,RiepilogoGen!$U$2:$U$1191)</f>
        <v>0</v>
      </c>
      <c r="G423" s="53">
        <f>-1*SUMIF(RiepilogoGen!$D$2:$D$1191,A423,RiepilogoGen!$X$2:$X$1191)</f>
        <v>0</v>
      </c>
      <c r="H423" s="53">
        <f>-1*SUMIF(RiepilogoGen!$D$2:$D$1191,A423,RiepilogoGen!$AA$2:$AA$1191)</f>
        <v>0</v>
      </c>
      <c r="I423" s="53">
        <f>-1*SUMIF(RiepilogoGen!$D$2:$D$1191,A423,RiepilogoGen!$AD$2:$AD$1191)</f>
        <v>0</v>
      </c>
    </row>
    <row r="424" spans="1:9">
      <c r="C424" s="163" t="s">
        <v>412</v>
      </c>
      <c r="D424" s="13">
        <f t="shared" ref="D424:I424" si="107">+D425</f>
        <v>0</v>
      </c>
      <c r="E424" s="13">
        <f t="shared" si="107"/>
        <v>0</v>
      </c>
      <c r="F424" s="13">
        <f t="shared" si="107"/>
        <v>0</v>
      </c>
      <c r="G424" s="13">
        <f t="shared" si="107"/>
        <v>0</v>
      </c>
      <c r="H424" s="13">
        <f t="shared" si="107"/>
        <v>0</v>
      </c>
      <c r="I424" s="13">
        <f t="shared" si="107"/>
        <v>0</v>
      </c>
    </row>
    <row r="425" spans="1:9">
      <c r="A425" s="2">
        <f>RiepilogoGen!D608</f>
        <v>60180201</v>
      </c>
      <c r="B425" s="2" t="str">
        <f>RiepilogoGen!E608</f>
        <v>RIVALUTAZIONI DI ALTRI VALORI MOBILIARI</v>
      </c>
      <c r="C425" s="164" t="str">
        <f>A425&amp;" "&amp;B425</f>
        <v>60180201 RIVALUTAZIONI DI ALTRI VALORI MOBILIARI</v>
      </c>
      <c r="D425" s="53">
        <f>-1*SUMIF(RiepilogoGen!$D$2:$D$1191,A425,RiepilogoGen!$O$2:$O$1191)</f>
        <v>0</v>
      </c>
      <c r="E425" s="53">
        <f>-1*SUMIF(RiepilogoGen!$D$2:$D$1191,A425,RiepilogoGen!$R$2:$R$1191)</f>
        <v>0</v>
      </c>
      <c r="F425" s="53">
        <f>-1*SUMIF(RiepilogoGen!$D$2:$D$1191,A425,RiepilogoGen!$U$2:$U$1191)</f>
        <v>0</v>
      </c>
      <c r="G425" s="53">
        <f>-1*SUMIF(RiepilogoGen!$D$2:$D$1191,A425,RiepilogoGen!$X$2:$X$1191)</f>
        <v>0</v>
      </c>
      <c r="H425" s="53">
        <f>-1*SUMIF(RiepilogoGen!$D$2:$D$1191,A425,RiepilogoGen!$AA$2:$AA$1191)</f>
        <v>0</v>
      </c>
      <c r="I425" s="53">
        <f>-1*SUMIF(RiepilogoGen!$D$2:$D$1191,A425,RiepilogoGen!$AD$2:$AD$1191)</f>
        <v>0</v>
      </c>
    </row>
    <row r="426" spans="1:9">
      <c r="C426" s="162" t="s">
        <v>413</v>
      </c>
      <c r="D426" s="14">
        <f t="shared" ref="D426:I426" si="108">+D427+D429</f>
        <v>0</v>
      </c>
      <c r="E426" s="14">
        <f t="shared" si="108"/>
        <v>0</v>
      </c>
      <c r="F426" s="14">
        <f t="shared" si="108"/>
        <v>0</v>
      </c>
      <c r="G426" s="14">
        <f t="shared" si="108"/>
        <v>0</v>
      </c>
      <c r="H426" s="14">
        <f t="shared" si="108"/>
        <v>0</v>
      </c>
      <c r="I426" s="14">
        <f t="shared" si="108"/>
        <v>14.52</v>
      </c>
    </row>
    <row r="427" spans="1:9">
      <c r="C427" s="163" t="s">
        <v>411</v>
      </c>
      <c r="D427" s="13">
        <f t="shared" ref="D427:I427" si="109">+D428</f>
        <v>0</v>
      </c>
      <c r="E427" s="13">
        <f t="shared" si="109"/>
        <v>0</v>
      </c>
      <c r="F427" s="13">
        <f t="shared" si="109"/>
        <v>0</v>
      </c>
      <c r="G427" s="13">
        <f t="shared" si="109"/>
        <v>0</v>
      </c>
      <c r="H427" s="13">
        <f t="shared" si="109"/>
        <v>0</v>
      </c>
      <c r="I427" s="13">
        <f t="shared" si="109"/>
        <v>0</v>
      </c>
    </row>
    <row r="428" spans="1:9">
      <c r="A428" s="2">
        <f>RiepilogoGen!D609</f>
        <v>60190101</v>
      </c>
      <c r="B428" s="2" t="str">
        <f>RiepilogoGen!E609</f>
        <v>SVALUTAZIONI DI PARTECIPAZIONI</v>
      </c>
      <c r="C428" s="164" t="str">
        <f>A428&amp;" "&amp;B428</f>
        <v>60190101 SVALUTAZIONI DI PARTECIPAZIONI</v>
      </c>
      <c r="D428" s="53">
        <f>SUMIF(RiepilogoGen!$D$2:$D$1191,A428,RiepilogoGen!$O$2:$O$1191)</f>
        <v>0</v>
      </c>
      <c r="E428" s="53">
        <f>SUMIF(RiepilogoGen!$D$2:$D$1191,A428,RiepilogoGen!$R$2:$R$1191)</f>
        <v>0</v>
      </c>
      <c r="F428" s="53">
        <f>SUMIF(RiepilogoGen!$D$2:$D$1191,A428,RiepilogoGen!$U$2:$U$1191)</f>
        <v>0</v>
      </c>
      <c r="G428" s="53">
        <f>SUMIF(RiepilogoGen!$D$2:$D$1191,A428,RiepilogoGen!$X$2:$X$1191)</f>
        <v>0</v>
      </c>
      <c r="H428" s="53">
        <f>SUMIF(RiepilogoGen!$D$2:$D$1191,A428,RiepilogoGen!$AA$2:$AA$1191)</f>
        <v>0</v>
      </c>
      <c r="I428" s="53">
        <f>SUMIF(RiepilogoGen!$D$2:$D$1191,A428,RiepilogoGen!$AD$2:$AD$1191)</f>
        <v>0</v>
      </c>
    </row>
    <row r="429" spans="1:9">
      <c r="C429" s="163" t="s">
        <v>412</v>
      </c>
      <c r="D429" s="13">
        <f t="shared" ref="D429:I429" si="110">+D430</f>
        <v>0</v>
      </c>
      <c r="E429" s="13">
        <f t="shared" si="110"/>
        <v>0</v>
      </c>
      <c r="F429" s="13">
        <f t="shared" si="110"/>
        <v>0</v>
      </c>
      <c r="G429" s="13">
        <f t="shared" si="110"/>
        <v>0</v>
      </c>
      <c r="H429" s="13">
        <f t="shared" si="110"/>
        <v>0</v>
      </c>
      <c r="I429" s="13">
        <f t="shared" si="110"/>
        <v>14.52</v>
      </c>
    </row>
    <row r="430" spans="1:9">
      <c r="A430" s="2">
        <f>RiepilogoGen!D610</f>
        <v>60190201</v>
      </c>
      <c r="B430" s="2" t="str">
        <f>RiepilogoGen!E610</f>
        <v>SVALUTAZIONI DI ALTRI VALORI MOBILIARI</v>
      </c>
      <c r="C430" s="164" t="str">
        <f>A430&amp;" "&amp;B430</f>
        <v>60190201 SVALUTAZIONI DI ALTRI VALORI MOBILIARI</v>
      </c>
      <c r="D430" s="53">
        <f>SUMIF(RiepilogoGen!$D$2:$D$1191,A430,RiepilogoGen!$O$2:$O$1191)</f>
        <v>0</v>
      </c>
      <c r="E430" s="53">
        <f>SUMIF(RiepilogoGen!$D$2:$D$1191,A430,RiepilogoGen!$R$2:$R$1191)</f>
        <v>0</v>
      </c>
      <c r="F430" s="53">
        <f>SUMIF(RiepilogoGen!$D$2:$D$1191,A430,RiepilogoGen!$U$2:$U$1191)</f>
        <v>0</v>
      </c>
      <c r="G430" s="53">
        <f>SUMIF(RiepilogoGen!$D$2:$D$1191,A430,RiepilogoGen!$X$2:$X$1191)</f>
        <v>0</v>
      </c>
      <c r="H430" s="53">
        <f>SUMIF(RiepilogoGen!$D$2:$D$1191,A430,RiepilogoGen!$AA$2:$AA$1191)</f>
        <v>0</v>
      </c>
      <c r="I430" s="53">
        <f>SUMIF(RiepilogoGen!$D$2:$D$1191,A430,RiepilogoGen!$AD$2:$AD$1191)</f>
        <v>14.52</v>
      </c>
    </row>
    <row r="431" spans="1:9" ht="15.75">
      <c r="C431" s="166" t="s">
        <v>414</v>
      </c>
      <c r="D431" s="24">
        <f t="shared" ref="D431:I431" si="111">+D421-D426</f>
        <v>0</v>
      </c>
      <c r="E431" s="24">
        <f t="shared" si="111"/>
        <v>0</v>
      </c>
      <c r="F431" s="24">
        <f t="shared" si="111"/>
        <v>0</v>
      </c>
      <c r="G431" s="24">
        <f t="shared" si="111"/>
        <v>0</v>
      </c>
      <c r="H431" s="24">
        <f t="shared" si="111"/>
        <v>0</v>
      </c>
      <c r="I431" s="24">
        <f t="shared" si="111"/>
        <v>-14.52</v>
      </c>
    </row>
    <row r="432" spans="1:9">
      <c r="C432" s="161"/>
      <c r="D432" s="15"/>
      <c r="E432" s="15"/>
      <c r="F432" s="15"/>
      <c r="G432" s="15"/>
      <c r="H432" s="15"/>
      <c r="I432" s="15"/>
    </row>
    <row r="433" spans="1:9">
      <c r="C433" s="161" t="s">
        <v>415</v>
      </c>
      <c r="D433" s="15"/>
      <c r="E433" s="15"/>
      <c r="F433" s="15"/>
      <c r="G433" s="15"/>
      <c r="H433" s="15"/>
      <c r="I433" s="15"/>
    </row>
    <row r="434" spans="1:9">
      <c r="C434" s="162" t="s">
        <v>416</v>
      </c>
      <c r="D434" s="14">
        <f t="shared" ref="D434:I434" si="112">+D435+D438+D440</f>
        <v>1000</v>
      </c>
      <c r="E434" s="14">
        <f t="shared" si="112"/>
        <v>292030.11</v>
      </c>
      <c r="F434" s="14">
        <f t="shared" si="112"/>
        <v>1255506.24</v>
      </c>
      <c r="G434" s="14">
        <f t="shared" si="112"/>
        <v>3866.78</v>
      </c>
      <c r="H434" s="14">
        <f t="shared" si="112"/>
        <v>7837.77</v>
      </c>
      <c r="I434" s="14">
        <f t="shared" si="112"/>
        <v>9744.09</v>
      </c>
    </row>
    <row r="435" spans="1:9">
      <c r="C435" s="163" t="s">
        <v>417</v>
      </c>
      <c r="D435" s="13">
        <f t="shared" ref="D435:I435" si="113">+D436+D437</f>
        <v>1000</v>
      </c>
      <c r="E435" s="13">
        <f t="shared" si="113"/>
        <v>10</v>
      </c>
      <c r="F435" s="13">
        <f t="shared" si="113"/>
        <v>241.9</v>
      </c>
      <c r="G435" s="13">
        <f t="shared" si="113"/>
        <v>3866.78</v>
      </c>
      <c r="H435" s="13">
        <f t="shared" si="113"/>
        <v>7837.77</v>
      </c>
      <c r="I435" s="13">
        <f t="shared" si="113"/>
        <v>8291.75</v>
      </c>
    </row>
    <row r="436" spans="1:9">
      <c r="A436" s="2">
        <f>RiepilogoGen!D611</f>
        <v>70200101</v>
      </c>
      <c r="B436" s="2" t="str">
        <f>RiepilogoGen!E611</f>
        <v>DONAZIONI, LASCITI ED EROGAZIONI LIBERALI</v>
      </c>
      <c r="C436" s="164" t="str">
        <f>A436&amp;" "&amp;B436</f>
        <v>70200101 DONAZIONI, LASCITI ED EROGAZIONI LIBERALI</v>
      </c>
      <c r="D436" s="53">
        <f>-1*SUMIF(RiepilogoGen!$D$2:$D$1191,A436,RiepilogoGen!$O$2:$O$1191)</f>
        <v>1000</v>
      </c>
      <c r="E436" s="53">
        <f>-1*SUMIF(RiepilogoGen!$D$2:$D$1191,A436,RiepilogoGen!$R$2:$R$1191)</f>
        <v>10</v>
      </c>
      <c r="F436" s="53">
        <f>-1*SUMIF(RiepilogoGen!$D$2:$D$1191,A436,RiepilogoGen!$U$2:$U$1191)</f>
        <v>0</v>
      </c>
      <c r="G436" s="53">
        <f>-1*SUMIF(RiepilogoGen!$D$2:$D$1191,A436,RiepilogoGen!$X$2:$X$1191)</f>
        <v>2591.7800000000002</v>
      </c>
      <c r="H436" s="53">
        <f>-1*SUMIF(RiepilogoGen!$D$2:$D$1191,A436,RiepilogoGen!$AA$2:$AA$1191)</f>
        <v>3787.77</v>
      </c>
      <c r="I436" s="53">
        <f>-1*SUMIF(RiepilogoGen!$D$2:$D$1191,A436,RiepilogoGen!$AD$2:$AD$1191)</f>
        <v>1509.52</v>
      </c>
    </row>
    <row r="437" spans="1:9">
      <c r="A437" s="2">
        <f>RiepilogoGen!D612</f>
        <v>70200102</v>
      </c>
      <c r="B437" s="2" t="str">
        <f>RiepilogoGen!E612</f>
        <v>DONAZIONI DEDUCIBILI/DETRAIBILI</v>
      </c>
      <c r="C437" s="164" t="str">
        <f>A437&amp;" "&amp;B437</f>
        <v>70200102 DONAZIONI DEDUCIBILI/DETRAIBILI</v>
      </c>
      <c r="D437" s="53">
        <f>-1*SUMIF(RiepilogoGen!$D$2:$D$1191,A437,RiepilogoGen!$O$2:$O$1191)</f>
        <v>0</v>
      </c>
      <c r="E437" s="53">
        <f>-1*SUMIF(RiepilogoGen!$D$2:$D$1191,A437,RiepilogoGen!$R$2:$R$1191)</f>
        <v>0</v>
      </c>
      <c r="F437" s="53">
        <f>-1*SUMIF(RiepilogoGen!$D$2:$D$1191,A437,RiepilogoGen!$U$2:$U$1191)</f>
        <v>241.9</v>
      </c>
      <c r="G437" s="53">
        <f>-1*SUMIF(RiepilogoGen!$D$2:$D$1191,A437,RiepilogoGen!$X$2:$X$1191)</f>
        <v>1275</v>
      </c>
      <c r="H437" s="53">
        <f>-1*SUMIF(RiepilogoGen!$D$2:$D$1191,A437,RiepilogoGen!$AA$2:$AA$1191)</f>
        <v>4050</v>
      </c>
      <c r="I437" s="53">
        <f>-1*SUMIF(RiepilogoGen!$D$2:$D$1191,A437,RiepilogoGen!$AD$2:$AD$1191)</f>
        <v>6782.23</v>
      </c>
    </row>
    <row r="438" spans="1:9">
      <c r="C438" s="163" t="s">
        <v>418</v>
      </c>
      <c r="D438" s="13">
        <f t="shared" ref="D438:I438" si="114">+D439</f>
        <v>0</v>
      </c>
      <c r="E438" s="13">
        <f t="shared" si="114"/>
        <v>0</v>
      </c>
      <c r="F438" s="13">
        <f t="shared" si="114"/>
        <v>1242516.3</v>
      </c>
      <c r="G438" s="13">
        <f t="shared" si="114"/>
        <v>0</v>
      </c>
      <c r="H438" s="13">
        <f t="shared" si="114"/>
        <v>0</v>
      </c>
      <c r="I438" s="13">
        <f t="shared" si="114"/>
        <v>1452.34</v>
      </c>
    </row>
    <row r="439" spans="1:9">
      <c r="A439" s="2">
        <f>RiepilogoGen!D613</f>
        <v>70200201</v>
      </c>
      <c r="B439" s="2" t="str">
        <f>RiepilogoGen!E613</f>
        <v>PLUSVALENZE STRAORDINARIE</v>
      </c>
      <c r="C439" s="164" t="str">
        <f>A439&amp;" "&amp;B439</f>
        <v>70200201 PLUSVALENZE STRAORDINARIE</v>
      </c>
      <c r="D439" s="53">
        <f>-1*SUMIF(RiepilogoGen!$D$2:$D$1191,A439,RiepilogoGen!$O$2:$O$1191)</f>
        <v>0</v>
      </c>
      <c r="E439" s="53">
        <f>-1*SUMIF(RiepilogoGen!$D$2:$D$1191,A439,RiepilogoGen!$R$2:$R$1191)</f>
        <v>0</v>
      </c>
      <c r="F439" s="53">
        <f>-1*SUMIF(RiepilogoGen!$D$2:$D$1191,A439,RiepilogoGen!$U$2:$U$1191)</f>
        <v>1242516.3</v>
      </c>
      <c r="G439" s="53">
        <f>-1*SUMIF(RiepilogoGen!$D$2:$D$1191,A439,RiepilogoGen!$X$2:$X$1191)</f>
        <v>0</v>
      </c>
      <c r="H439" s="53">
        <f>-1*SUMIF(RiepilogoGen!$D$2:$D$1191,A439,RiepilogoGen!$AA$2:$AA$1191)</f>
        <v>0</v>
      </c>
      <c r="I439" s="53">
        <f>-1*SUMIF(RiepilogoGen!$D$2:$D$1191,A439,RiepilogoGen!$AD$2:$AD$1191)</f>
        <v>1452.34</v>
      </c>
    </row>
    <row r="440" spans="1:9">
      <c r="C440" s="163" t="s">
        <v>419</v>
      </c>
      <c r="D440" s="13">
        <f t="shared" ref="D440:I440" si="115">SUM(D441:D444)</f>
        <v>0</v>
      </c>
      <c r="E440" s="13">
        <f t="shared" si="115"/>
        <v>292020.11</v>
      </c>
      <c r="F440" s="13">
        <f t="shared" si="115"/>
        <v>12748.04</v>
      </c>
      <c r="G440" s="13">
        <f t="shared" si="115"/>
        <v>0</v>
      </c>
      <c r="H440" s="13">
        <f t="shared" si="115"/>
        <v>0</v>
      </c>
      <c r="I440" s="13">
        <f t="shared" si="115"/>
        <v>0</v>
      </c>
    </row>
    <row r="441" spans="1:9">
      <c r="A441" s="2">
        <f>RiepilogoGen!D614</f>
        <v>70200301</v>
      </c>
      <c r="B441" s="2" t="str">
        <f>RiepilogoGen!E614</f>
        <v>INSUSSISTENZE DEL PASSIVO STRAORDINARIE</v>
      </c>
      <c r="C441" s="164" t="str">
        <f>A441&amp;" "&amp;B441</f>
        <v>70200301 INSUSSISTENZE DEL PASSIVO STRAORDINARIE</v>
      </c>
      <c r="D441" s="53">
        <f>-1*SUMIF(RiepilogoGen!$D$2:$D$1191,A441,RiepilogoGen!$O$2:$O$1191)</f>
        <v>0</v>
      </c>
      <c r="E441" s="53">
        <f>-1*SUMIF(RiepilogoGen!$D$2:$D$1191,A441,RiepilogoGen!$R$2:$R$1191)</f>
        <v>0</v>
      </c>
      <c r="F441" s="53">
        <f>-1*SUMIF(RiepilogoGen!$D$2:$D$1191,A441,RiepilogoGen!$U$2:$U$1191)</f>
        <v>0</v>
      </c>
      <c r="G441" s="53">
        <f>-1*SUMIF(RiepilogoGen!$D$2:$D$1191,A441,RiepilogoGen!$X$2:$X$1191)</f>
        <v>0</v>
      </c>
      <c r="H441" s="53">
        <f>-1*SUMIF(RiepilogoGen!$D$2:$D$1191,A441,RiepilogoGen!$AA$2:$AA$1191)</f>
        <v>0</v>
      </c>
      <c r="I441" s="53">
        <f>-1*SUMIF(RiepilogoGen!$D$2:$D$1191,A441,RiepilogoGen!$AD$2:$AD$1191)</f>
        <v>0</v>
      </c>
    </row>
    <row r="442" spans="1:9">
      <c r="A442" s="2">
        <f>RiepilogoGen!D615</f>
        <v>70200302</v>
      </c>
      <c r="B442" s="2" t="str">
        <f>RiepilogoGen!E615</f>
        <v>SOPRAVVENIENZE ATTIVE STRAORDINARIE</v>
      </c>
      <c r="C442" s="164" t="str">
        <f>A442&amp;" "&amp;B442</f>
        <v>70200302 SOPRAVVENIENZE ATTIVE STRAORDINARIE</v>
      </c>
      <c r="D442" s="53">
        <f>-1*SUMIF(RiepilogoGen!$D$2:$D$1191,A442,RiepilogoGen!$O$2:$O$1191)</f>
        <v>0</v>
      </c>
      <c r="E442" s="53">
        <f>-1*SUMIF(RiepilogoGen!$D$2:$D$1191,A442,RiepilogoGen!$R$2:$R$1191)</f>
        <v>292020.11</v>
      </c>
      <c r="F442" s="53">
        <f>-1*SUMIF(RiepilogoGen!$D$2:$D$1191,A442,RiepilogoGen!$U$2:$U$1191)</f>
        <v>12748.04</v>
      </c>
      <c r="G442" s="53">
        <f>-1*SUMIF(RiepilogoGen!$D$2:$D$1191,A442,RiepilogoGen!$X$2:$X$1191)</f>
        <v>0</v>
      </c>
      <c r="H442" s="53">
        <f>-1*SUMIF(RiepilogoGen!$D$2:$D$1191,A442,RiepilogoGen!$AA$2:$AA$1191)</f>
        <v>0</v>
      </c>
      <c r="I442" s="53">
        <f>-1*SUMIF(RiepilogoGen!$D$2:$D$1191,A442,RiepilogoGen!$AD$2:$AD$1191)</f>
        <v>0</v>
      </c>
    </row>
    <row r="443" spans="1:9">
      <c r="A443" s="2">
        <f>RiepilogoGen!D616</f>
        <v>70200381</v>
      </c>
      <c r="B443" s="2" t="str">
        <f>RiepilogoGen!E616</f>
        <v>ALTRE INSUSSISTENZE DEL PASSIVO STRAORDINARIE</v>
      </c>
      <c r="C443" s="164" t="str">
        <f>A443&amp;" "&amp;B443</f>
        <v>70200381 ALTRE INSUSSISTENZE DEL PASSIVO STRAORDINARIE</v>
      </c>
      <c r="D443" s="53">
        <f>-1*SUMIF(RiepilogoGen!$D$2:$D$1191,A443,RiepilogoGen!$O$2:$O$1191)</f>
        <v>0</v>
      </c>
      <c r="E443" s="53">
        <f>-1*SUMIF(RiepilogoGen!$D$2:$D$1191,A443,RiepilogoGen!$R$2:$R$1191)</f>
        <v>0</v>
      </c>
      <c r="F443" s="53">
        <f>-1*SUMIF(RiepilogoGen!$D$2:$D$1191,A443,RiepilogoGen!$U$2:$U$1191)</f>
        <v>0</v>
      </c>
      <c r="G443" s="53">
        <f>-1*SUMIF(RiepilogoGen!$D$2:$D$1191,A443,RiepilogoGen!$X$2:$X$1191)</f>
        <v>0</v>
      </c>
      <c r="H443" s="53">
        <f>-1*SUMIF(RiepilogoGen!$D$2:$D$1191,A443,RiepilogoGen!$AA$2:$AA$1191)</f>
        <v>0</v>
      </c>
      <c r="I443" s="53">
        <f>-1*SUMIF(RiepilogoGen!$D$2:$D$1191,A443,RiepilogoGen!$AD$2:$AD$1191)</f>
        <v>0</v>
      </c>
    </row>
    <row r="444" spans="1:9">
      <c r="A444" s="2">
        <f>RiepilogoGen!D617</f>
        <v>70200382</v>
      </c>
      <c r="B444" s="2" t="str">
        <f>RiepilogoGen!E617</f>
        <v>ALTRE SOPRAVVENIENZE ATTIVE STRAORDINARIE</v>
      </c>
      <c r="C444" s="164" t="str">
        <f>A444&amp;" "&amp;B444</f>
        <v>70200382 ALTRE SOPRAVVENIENZE ATTIVE STRAORDINARIE</v>
      </c>
      <c r="D444" s="53">
        <f>-1*SUMIF(RiepilogoGen!$D$2:$D$1191,A444,RiepilogoGen!$O$2:$O$1191)</f>
        <v>0</v>
      </c>
      <c r="E444" s="53">
        <f>-1*SUMIF(RiepilogoGen!$D$2:$D$1191,A444,RiepilogoGen!$R$2:$R$1191)</f>
        <v>0</v>
      </c>
      <c r="F444" s="53">
        <f>-1*SUMIF(RiepilogoGen!$D$2:$D$1191,A444,RiepilogoGen!$U$2:$U$1191)</f>
        <v>0</v>
      </c>
      <c r="G444" s="53">
        <f>-1*SUMIF(RiepilogoGen!$D$2:$D$1191,A444,RiepilogoGen!$X$2:$X$1191)</f>
        <v>0</v>
      </c>
      <c r="H444" s="53">
        <f>-1*SUMIF(RiepilogoGen!$D$2:$D$1191,A444,RiepilogoGen!$AA$2:$AA$1191)</f>
        <v>0</v>
      </c>
      <c r="I444" s="53">
        <f>-1*SUMIF(RiepilogoGen!$D$2:$D$1191,A444,RiepilogoGen!$AD$2:$AD$1191)</f>
        <v>0</v>
      </c>
    </row>
    <row r="445" spans="1:9">
      <c r="C445" s="162" t="s">
        <v>420</v>
      </c>
      <c r="D445" s="14">
        <f t="shared" ref="D445:I445" si="116">+D446+D448</f>
        <v>0</v>
      </c>
      <c r="E445" s="14">
        <f t="shared" si="116"/>
        <v>0</v>
      </c>
      <c r="F445" s="14">
        <f t="shared" si="116"/>
        <v>0</v>
      </c>
      <c r="G445" s="14">
        <f t="shared" si="116"/>
        <v>0</v>
      </c>
      <c r="H445" s="14">
        <f t="shared" si="116"/>
        <v>0</v>
      </c>
      <c r="I445" s="14">
        <f t="shared" si="116"/>
        <v>10850.37</v>
      </c>
    </row>
    <row r="446" spans="1:9">
      <c r="C446" s="163" t="s">
        <v>421</v>
      </c>
      <c r="D446" s="13">
        <f t="shared" ref="D446:I446" si="117">+D447</f>
        <v>0</v>
      </c>
      <c r="E446" s="13">
        <f t="shared" si="117"/>
        <v>0</v>
      </c>
      <c r="F446" s="13">
        <f t="shared" si="117"/>
        <v>0</v>
      </c>
      <c r="G446" s="13">
        <f t="shared" si="117"/>
        <v>0</v>
      </c>
      <c r="H446" s="13">
        <f t="shared" si="117"/>
        <v>0</v>
      </c>
      <c r="I446" s="13">
        <f t="shared" si="117"/>
        <v>10850.37</v>
      </c>
    </row>
    <row r="447" spans="1:9">
      <c r="A447" s="2">
        <f>RiepilogoGen!D618</f>
        <v>70210101</v>
      </c>
      <c r="B447" s="2" t="str">
        <f>RiepilogoGen!E618</f>
        <v>MINUSVALENZE STRAORDINARIE</v>
      </c>
      <c r="C447" s="164" t="str">
        <f>A447&amp;" "&amp;B447</f>
        <v>70210101 MINUSVALENZE STRAORDINARIE</v>
      </c>
      <c r="D447" s="53">
        <f>SUMIF(RiepilogoGen!$D$2:$D$1191,A447,RiepilogoGen!$O$2:$O$1191)</f>
        <v>0</v>
      </c>
      <c r="E447" s="53">
        <f>SUMIF(RiepilogoGen!$D$2:$D$1191,A447,RiepilogoGen!$R$2:$R$1191)</f>
        <v>0</v>
      </c>
      <c r="F447" s="53">
        <f>SUMIF(RiepilogoGen!$D$2:$D$1191,A447,RiepilogoGen!$U$2:$U$1191)</f>
        <v>0</v>
      </c>
      <c r="G447" s="53">
        <f>SUMIF(RiepilogoGen!$D$2:$D$1191,A447,RiepilogoGen!$X$2:$X$1191)</f>
        <v>0</v>
      </c>
      <c r="H447" s="53">
        <f>SUMIF(RiepilogoGen!$D$2:$D$1191,A447,RiepilogoGen!$AA$2:$AA$1191)</f>
        <v>0</v>
      </c>
      <c r="I447" s="53">
        <f>SUMIF(RiepilogoGen!$D$2:$D$1191,A447,RiepilogoGen!$AD$2:$AD$1191)</f>
        <v>10850.37</v>
      </c>
    </row>
    <row r="448" spans="1:9">
      <c r="C448" s="163" t="s">
        <v>422</v>
      </c>
      <c r="D448" s="13">
        <f t="shared" ref="D448:I448" si="118">+D449+D450</f>
        <v>0</v>
      </c>
      <c r="E448" s="13">
        <f t="shared" si="118"/>
        <v>0</v>
      </c>
      <c r="F448" s="13">
        <f t="shared" si="118"/>
        <v>0</v>
      </c>
      <c r="G448" s="13">
        <f t="shared" si="118"/>
        <v>0</v>
      </c>
      <c r="H448" s="13">
        <f t="shared" si="118"/>
        <v>0</v>
      </c>
      <c r="I448" s="13">
        <f t="shared" si="118"/>
        <v>0</v>
      </c>
    </row>
    <row r="449" spans="1:9">
      <c r="A449" s="2">
        <f>RiepilogoGen!D619</f>
        <v>70210201</v>
      </c>
      <c r="B449" s="2" t="str">
        <f>RiepilogoGen!E619</f>
        <v>SOPRAVVENIENZE PASSIVE STRAORDINARIE</v>
      </c>
      <c r="C449" s="164" t="str">
        <f>A449&amp;" "&amp;B449</f>
        <v>70210201 SOPRAVVENIENZE PASSIVE STRAORDINARIE</v>
      </c>
      <c r="D449" s="53">
        <f>SUMIF(RiepilogoGen!$D$2:$D$1191,A449,RiepilogoGen!$O$2:$O$1191)</f>
        <v>0</v>
      </c>
      <c r="E449" s="53">
        <f>SUMIF(RiepilogoGen!$D$2:$D$1191,A449,RiepilogoGen!$R$2:$R$1191)</f>
        <v>0</v>
      </c>
      <c r="F449" s="53">
        <f>SUMIF(RiepilogoGen!$D$2:$D$1191,A449,RiepilogoGen!$U$2:$U$1191)</f>
        <v>0</v>
      </c>
      <c r="G449" s="53">
        <f>SUMIF(RiepilogoGen!$D$2:$D$1191,A449,RiepilogoGen!$X$2:$X$1191)</f>
        <v>0</v>
      </c>
      <c r="H449" s="53">
        <f>SUMIF(RiepilogoGen!$D$2:$D$1191,A449,RiepilogoGen!$AA$2:$AA$1191)</f>
        <v>0</v>
      </c>
      <c r="I449" s="53">
        <f>SUMIF(RiepilogoGen!$D$2:$D$1191,A449,RiepilogoGen!$AD$2:$AD$1191)</f>
        <v>0</v>
      </c>
    </row>
    <row r="450" spans="1:9">
      <c r="A450" s="2">
        <f>RiepilogoGen!D620</f>
        <v>70210202</v>
      </c>
      <c r="B450" s="2" t="str">
        <f>RiepilogoGen!E620</f>
        <v>INSUSSISTENZE DELL'ATTIVO STRAORDINARIE</v>
      </c>
      <c r="C450" s="164" t="str">
        <f>A450&amp;" "&amp;B450</f>
        <v>70210202 INSUSSISTENZE DELL'ATTIVO STRAORDINARIE</v>
      </c>
      <c r="D450" s="53">
        <f>SUMIF(RiepilogoGen!$D$2:$D$1191,A450,RiepilogoGen!$O$2:$O$1191)</f>
        <v>0</v>
      </c>
      <c r="E450" s="53">
        <f>SUMIF(RiepilogoGen!$D$2:$D$1191,A450,RiepilogoGen!$R$2:$R$1191)</f>
        <v>0</v>
      </c>
      <c r="F450" s="53">
        <f>SUMIF(RiepilogoGen!$D$2:$D$1191,A450,RiepilogoGen!$U$2:$U$1191)</f>
        <v>0</v>
      </c>
      <c r="G450" s="53">
        <f>SUMIF(RiepilogoGen!$D$2:$D$1191,A450,RiepilogoGen!$X$2:$X$1191)</f>
        <v>0</v>
      </c>
      <c r="H450" s="53">
        <f>SUMIF(RiepilogoGen!$D$2:$D$1191,A450,RiepilogoGen!$AA$2:$AA$1191)</f>
        <v>0</v>
      </c>
      <c r="I450" s="53">
        <f>SUMIF(RiepilogoGen!$D$2:$D$1191,A450,RiepilogoGen!$AD$2:$AD$1191)</f>
        <v>0</v>
      </c>
    </row>
    <row r="451" spans="1:9" ht="15.75">
      <c r="C451" s="166" t="s">
        <v>423</v>
      </c>
      <c r="D451" s="24">
        <f t="shared" ref="D451:I451" si="119">+D434-D445</f>
        <v>1000</v>
      </c>
      <c r="E451" s="24">
        <f t="shared" si="119"/>
        <v>292030.11</v>
      </c>
      <c r="F451" s="24">
        <f t="shared" si="119"/>
        <v>1255506.24</v>
      </c>
      <c r="G451" s="24">
        <f t="shared" si="119"/>
        <v>3866.78</v>
      </c>
      <c r="H451" s="24">
        <f t="shared" si="119"/>
        <v>7837.77</v>
      </c>
      <c r="I451" s="24">
        <f t="shared" si="119"/>
        <v>-1106.2800000000007</v>
      </c>
    </row>
    <row r="452" spans="1:9">
      <c r="C452" s="161"/>
      <c r="D452" s="15"/>
      <c r="E452" s="15"/>
      <c r="F452" s="15"/>
      <c r="G452" s="15"/>
      <c r="H452" s="15"/>
      <c r="I452" s="15"/>
    </row>
    <row r="453" spans="1:9" ht="18">
      <c r="C453" s="171" t="s">
        <v>1727</v>
      </c>
      <c r="D453" s="22">
        <f t="shared" ref="D453:I453" si="120">+D391+D418+D431+D451</f>
        <v>2340926.6199999978</v>
      </c>
      <c r="E453" s="22">
        <f t="shared" si="120"/>
        <v>959702.9000000027</v>
      </c>
      <c r="F453" s="22">
        <f t="shared" si="120"/>
        <v>2483699.1800000104</v>
      </c>
      <c r="G453" s="22">
        <f t="shared" si="120"/>
        <v>2317805.9799999916</v>
      </c>
      <c r="H453" s="22">
        <f t="shared" si="120"/>
        <v>2370111.1100000036</v>
      </c>
      <c r="I453" s="22">
        <f t="shared" si="120"/>
        <v>2192393.5200000084</v>
      </c>
    </row>
    <row r="454" spans="1:9">
      <c r="C454" s="161"/>
      <c r="D454" s="15"/>
      <c r="E454" s="15"/>
      <c r="F454" s="15"/>
      <c r="G454" s="15"/>
      <c r="H454" s="15"/>
      <c r="I454" s="15"/>
    </row>
    <row r="455" spans="1:9">
      <c r="C455" s="161" t="s">
        <v>424</v>
      </c>
      <c r="D455" s="15"/>
      <c r="E455" s="15"/>
      <c r="F455" s="15"/>
      <c r="G455" s="15"/>
      <c r="H455" s="15"/>
      <c r="I455" s="15"/>
    </row>
    <row r="456" spans="1:9">
      <c r="C456" s="162" t="s">
        <v>425</v>
      </c>
      <c r="D456" s="14">
        <f>SUM(D457:D459)</f>
        <v>498424.85000000009</v>
      </c>
      <c r="E456" s="14">
        <f>SUM(E457:E459)</f>
        <v>1098253.21</v>
      </c>
      <c r="F456" s="14">
        <f>SUM(F457:F459)</f>
        <v>1155648.43</v>
      </c>
      <c r="G456" s="14">
        <f>SUM(G457:G459)</f>
        <v>1159016.92</v>
      </c>
      <c r="H456" s="14">
        <f>SUM(H457:H459)</f>
        <v>1151085.6099999999</v>
      </c>
      <c r="I456" s="14">
        <f>+I457+I458</f>
        <v>1258135.8900000001</v>
      </c>
    </row>
    <row r="457" spans="1:9">
      <c r="A457" s="2">
        <f>RiepilogoGen!D621</f>
        <v>80220101</v>
      </c>
      <c r="B457" s="2" t="str">
        <f>RiepilogoGen!E621</f>
        <v>IRAP PERSONALE DIPENDENTE</v>
      </c>
      <c r="C457" s="164" t="str">
        <f>A457&amp;" "&amp;B457</f>
        <v>80220101 IRAP PERSONALE DIPENDENTE</v>
      </c>
      <c r="D457" s="53">
        <f>SUMIF(RiepilogoGen!$D$2:$D$1191,A457,RiepilogoGen!$O$2:$O$1191)</f>
        <v>287166.67</v>
      </c>
      <c r="E457" s="53">
        <f>SUMIF(RiepilogoGen!$D$2:$D$1191,A457,RiepilogoGen!$R$2:$R$1191)</f>
        <v>870435.09000000008</v>
      </c>
      <c r="F457" s="53">
        <f>SUMIF(RiepilogoGen!$D$2:$D$1191,A457,RiepilogoGen!$U$2:$U$1191)</f>
        <v>876943.26</v>
      </c>
      <c r="G457" s="53">
        <f>SUMIF(RiepilogoGen!$D$2:$D$1191,A457,RiepilogoGen!$X$2:$X$1191)</f>
        <v>889699.33</v>
      </c>
      <c r="H457" s="53">
        <f>SUMIF(RiepilogoGen!$D$2:$D$1191,A457,RiepilogoGen!$AA$2:$AA$1191)</f>
        <v>879335.64</v>
      </c>
      <c r="I457" s="53">
        <f>SUMIF(RiepilogoGen!$D$2:$D$1191,A457,RiepilogoGen!$AD$2:$AD$1191)</f>
        <v>916901.63</v>
      </c>
    </row>
    <row r="458" spans="1:9">
      <c r="A458" s="2">
        <f>RiepilogoGen!D622</f>
        <v>80220102</v>
      </c>
      <c r="B458" s="2" t="str">
        <f>RiepilogoGen!E622</f>
        <v>IRAP ALTRI</v>
      </c>
      <c r="C458" s="164" t="str">
        <f>A458&amp;" "&amp;B458</f>
        <v>80220102 IRAP ALTRI</v>
      </c>
      <c r="D458" s="53">
        <f>SUMIF(RiepilogoGen!$D$2:$D$1191,A458,RiepilogoGen!$O$2:$O$1191)</f>
        <v>211258.18000000011</v>
      </c>
      <c r="E458" s="53">
        <f>SUMIF(RiepilogoGen!$D$2:$D$1191,A458,RiepilogoGen!$R$2:$R$1191)</f>
        <v>227818.12</v>
      </c>
      <c r="F458" s="53">
        <f>SUMIF(RiepilogoGen!$D$2:$D$1191,A458,RiepilogoGen!$U$2:$U$1191)</f>
        <v>278705.17</v>
      </c>
      <c r="G458" s="53">
        <f>SUMIF(RiepilogoGen!$D$2:$D$1191,A458,RiepilogoGen!$X$2:$X$1191)</f>
        <v>269317.59000000003</v>
      </c>
      <c r="H458" s="53">
        <f>SUMIF(RiepilogoGen!$D$2:$D$1191,A458,RiepilogoGen!$AA$2:$AA$1191)</f>
        <v>271749.96999999997</v>
      </c>
      <c r="I458" s="53">
        <f>SUMIF(RiepilogoGen!$D$2:$D$1191,A458,RiepilogoGen!$AD$2:$AD$1191)</f>
        <v>341234.26</v>
      </c>
    </row>
    <row r="459" spans="1:9">
      <c r="A459" s="2">
        <f>RiepilogoGen!D623</f>
        <v>80220103</v>
      </c>
      <c r="B459" s="2" t="str">
        <f>RiepilogoGen!E623</f>
        <v>IRAP AGRICOLI</v>
      </c>
      <c r="C459" s="164" t="str">
        <f>A459&amp;" "&amp;B459</f>
        <v>80220103 IRAP AGRICOLI</v>
      </c>
      <c r="D459" s="53">
        <f>SUMIF(RiepilogoGen!$D$2:$D$1191,A459,RiepilogoGen!$O$2:$O$1191)</f>
        <v>0</v>
      </c>
      <c r="E459" s="53">
        <f>SUMIF(RiepilogoGen!$D$2:$D$1191,A459,RiepilogoGen!$R$2:$R$1191)</f>
        <v>0</v>
      </c>
      <c r="F459" s="53">
        <f>SUMIF(RiepilogoGen!$D$2:$D$1191,A459,RiepilogoGen!$U$2:$U$1191)</f>
        <v>0</v>
      </c>
      <c r="G459" s="53">
        <f>SUMIF(RiepilogoGen!$D$2:$D$1191,A459,RiepilogoGen!$X$2:$X$1191)</f>
        <v>0</v>
      </c>
      <c r="H459" s="53">
        <f>SUMIF(RiepilogoGen!$D$2:$D$1191,A459,RiepilogoGen!$AA$2:$AA$1191)</f>
        <v>0</v>
      </c>
      <c r="I459" s="53">
        <f>SUMIF(RiepilogoGen!$D$2:$D$1191,A459,RiepilogoGen!$AD$2:$AD$1191)</f>
        <v>0</v>
      </c>
    </row>
    <row r="460" spans="1:9">
      <c r="C460" s="162" t="s">
        <v>426</v>
      </c>
      <c r="D460" s="14">
        <f t="shared" ref="D460:I460" si="121">+D461</f>
        <v>0</v>
      </c>
      <c r="E460" s="14">
        <f t="shared" si="121"/>
        <v>770875.1</v>
      </c>
      <c r="F460" s="14">
        <f t="shared" si="121"/>
        <v>862243</v>
      </c>
      <c r="G460" s="14">
        <f t="shared" si="121"/>
        <v>997884.12</v>
      </c>
      <c r="H460" s="14">
        <f t="shared" si="121"/>
        <v>920718</v>
      </c>
      <c r="I460" s="14">
        <f t="shared" si="121"/>
        <v>774855</v>
      </c>
    </row>
    <row r="461" spans="1:9">
      <c r="A461" s="2">
        <f>RiepilogoGen!D624</f>
        <v>80220201</v>
      </c>
      <c r="B461" s="2" t="str">
        <f>RiepilogoGen!E624</f>
        <v>IRES</v>
      </c>
      <c r="C461" s="164" t="str">
        <f>A461&amp;" "&amp;B461</f>
        <v>80220201 IRES</v>
      </c>
      <c r="D461" s="53">
        <f>SUMIF(RiepilogoGen!$D$2:$D$1191,A461,RiepilogoGen!$O$2:$O$1191)</f>
        <v>0</v>
      </c>
      <c r="E461" s="53">
        <f>SUMIF(RiepilogoGen!$D$2:$D$1191,A461,RiepilogoGen!$R$2:$R$1191)</f>
        <v>770875.1</v>
      </c>
      <c r="F461" s="53">
        <f>SUMIF(RiepilogoGen!$D$2:$D$1191,A461,RiepilogoGen!$U$2:$U$1191)</f>
        <v>862243</v>
      </c>
      <c r="G461" s="53">
        <f>SUMIF(RiepilogoGen!$D$2:$D$1191,A461,RiepilogoGen!$X$2:$X$1191)</f>
        <v>997884.12</v>
      </c>
      <c r="H461" s="53">
        <f>SUMIF(RiepilogoGen!$D$2:$D$1191,A461,RiepilogoGen!$AA$2:$AA$1191)</f>
        <v>920718</v>
      </c>
      <c r="I461" s="53">
        <f>SUMIF(RiepilogoGen!$D$2:$D$1191,A461,RiepilogoGen!$AD$2:$AD$1191)</f>
        <v>774855</v>
      </c>
    </row>
    <row r="462" spans="1:9">
      <c r="C462" s="161"/>
      <c r="D462" s="13"/>
      <c r="E462" s="13"/>
      <c r="F462" s="13"/>
      <c r="G462" s="13"/>
      <c r="H462" s="13"/>
      <c r="I462" s="13"/>
    </row>
    <row r="463" spans="1:9" ht="20.25">
      <c r="C463" s="172" t="s">
        <v>427</v>
      </c>
      <c r="D463" s="20">
        <f t="shared" ref="D463:I463" si="122">+D453-D456-D460</f>
        <v>1842501.7699999977</v>
      </c>
      <c r="E463" s="20">
        <f t="shared" si="122"/>
        <v>-909425.40999999724</v>
      </c>
      <c r="F463" s="20">
        <f t="shared" si="122"/>
        <v>465807.75000001048</v>
      </c>
      <c r="G463" s="20">
        <f t="shared" si="122"/>
        <v>160904.93999999168</v>
      </c>
      <c r="H463" s="20">
        <f t="shared" si="122"/>
        <v>298307.50000000373</v>
      </c>
      <c r="I463" s="20">
        <f t="shared" si="122"/>
        <v>159402.63000000827</v>
      </c>
    </row>
  </sheetData>
  <phoneticPr fontId="0" type="noConversion"/>
  <pageMargins left="0.19685039370078741" right="0.19685039370078741" top="0.56999999999999995" bottom="0.45" header="0.51181102362204722" footer="0.18"/>
  <pageSetup paperSize="9" scale="91" fitToHeight="10" orientation="portrait" r:id="rId1"/>
  <headerFooter alignWithMargins="0">
    <oddFooter>&amp;L&amp;A&amp;RPagina &amp;P di &amp;N</oddFooter>
  </headerFooter>
  <rowBreaks count="1" manualBreakCount="1">
    <brk id="451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Foglio3">
    <pageSetUpPr fitToPage="1"/>
  </sheetPr>
  <dimension ref="A3:T186"/>
  <sheetViews>
    <sheetView topLeftCell="D1" zoomScale="91" zoomScaleNormal="91" workbookViewId="0">
      <pane ySplit="8" topLeftCell="A9" activePane="bottomLeft" state="frozen"/>
      <selection activeCell="D1" sqref="D1"/>
      <selection pane="bottomLeft" activeCell="D160" sqref="D160"/>
    </sheetView>
  </sheetViews>
  <sheetFormatPr defaultRowHeight="12.75"/>
  <cols>
    <col min="1" max="1" width="9" hidden="1" customWidth="1"/>
    <col min="2" max="2" width="5.140625" hidden="1" customWidth="1"/>
    <col min="3" max="3" width="8" hidden="1" customWidth="1"/>
    <col min="4" max="4" width="63.140625" style="2" customWidth="1"/>
    <col min="5" max="5" width="21.7109375" style="3" hidden="1" customWidth="1"/>
    <col min="6" max="10" width="23.140625" style="3" hidden="1" customWidth="1"/>
    <col min="11" max="12" width="19.5703125" style="99" hidden="1" customWidth="1"/>
    <col min="13" max="13" width="19" style="99" hidden="1" customWidth="1"/>
    <col min="14" max="14" width="19.5703125" style="99" hidden="1" customWidth="1"/>
    <col min="15" max="15" width="19" style="99" bestFit="1" customWidth="1"/>
    <col min="16" max="16" width="19.5703125" style="99" bestFit="1" customWidth="1"/>
    <col min="17" max="17" width="19.7109375" style="99" hidden="1" customWidth="1"/>
    <col min="18" max="18" width="15" style="85" hidden="1" customWidth="1"/>
    <col min="20" max="20" width="10.140625" bestFit="1" customWidth="1"/>
  </cols>
  <sheetData>
    <row r="3" spans="1:18" ht="15">
      <c r="D3" s="174" t="s">
        <v>1331</v>
      </c>
    </row>
    <row r="4" spans="1:18">
      <c r="A4" s="43" t="s">
        <v>848</v>
      </c>
      <c r="B4" s="43" t="s">
        <v>841</v>
      </c>
      <c r="C4" s="43" t="s">
        <v>844</v>
      </c>
    </row>
    <row r="5" spans="1:18">
      <c r="A5" s="43"/>
      <c r="B5" s="43"/>
      <c r="C5" s="43"/>
    </row>
    <row r="6" spans="1:18">
      <c r="A6" s="43"/>
      <c r="B6" s="43"/>
      <c r="C6" s="43"/>
    </row>
    <row r="7" spans="1:18">
      <c r="A7" s="43"/>
      <c r="B7" s="43"/>
      <c r="C7" s="43"/>
    </row>
    <row r="8" spans="1:18" ht="36.75" customHeight="1">
      <c r="D8" s="55" t="s">
        <v>220</v>
      </c>
      <c r="E8" s="56" t="s">
        <v>1758</v>
      </c>
      <c r="F8" s="56" t="s">
        <v>1245</v>
      </c>
      <c r="G8" s="56" t="s">
        <v>1387</v>
      </c>
      <c r="H8" s="56" t="s">
        <v>1592</v>
      </c>
      <c r="I8" s="56" t="s">
        <v>1671</v>
      </c>
      <c r="J8" s="56" t="s">
        <v>1716</v>
      </c>
      <c r="K8" s="100" t="s">
        <v>1758</v>
      </c>
      <c r="L8" s="100" t="s">
        <v>1245</v>
      </c>
      <c r="M8" s="100" t="s">
        <v>1387</v>
      </c>
      <c r="N8" s="100" t="s">
        <v>1592</v>
      </c>
      <c r="O8" s="100" t="s">
        <v>1671</v>
      </c>
      <c r="P8" s="100" t="s">
        <v>1716</v>
      </c>
      <c r="Q8" s="100"/>
      <c r="R8" s="113"/>
    </row>
    <row r="9" spans="1:18" ht="15.75">
      <c r="D9" s="31"/>
      <c r="E9" s="35"/>
      <c r="F9" s="36"/>
      <c r="G9" s="36"/>
      <c r="H9" s="36"/>
      <c r="I9" s="36"/>
      <c r="J9" s="36"/>
      <c r="K9" s="101"/>
      <c r="L9" s="101"/>
      <c r="M9" s="101"/>
      <c r="N9" s="101"/>
      <c r="O9" s="101"/>
      <c r="P9" s="101"/>
      <c r="Q9" s="101"/>
      <c r="R9" s="114"/>
    </row>
    <row r="10" spans="1:18" ht="15.75">
      <c r="D10" s="34" t="s">
        <v>221</v>
      </c>
      <c r="E10" s="37"/>
      <c r="F10" s="37"/>
      <c r="G10" s="37"/>
      <c r="H10" s="37"/>
      <c r="I10" s="37"/>
      <c r="J10" s="37"/>
      <c r="K10" s="102"/>
      <c r="L10" s="102"/>
      <c r="M10" s="102"/>
      <c r="N10" s="102"/>
      <c r="O10" s="102"/>
      <c r="P10" s="102"/>
      <c r="Q10" s="102"/>
      <c r="R10" s="92"/>
    </row>
    <row r="11" spans="1:18" ht="15">
      <c r="D11" s="25"/>
      <c r="E11" s="37"/>
      <c r="F11" s="37"/>
      <c r="G11" s="37"/>
      <c r="H11" s="37"/>
      <c r="I11" s="37"/>
      <c r="J11" s="37"/>
      <c r="K11" s="102"/>
      <c r="L11" s="102"/>
      <c r="M11" s="102"/>
      <c r="N11" s="102"/>
      <c r="O11" s="102"/>
      <c r="P11" s="102"/>
      <c r="Q11" s="102"/>
      <c r="R11" s="92"/>
    </row>
    <row r="12" spans="1:18" ht="12.75" customHeight="1">
      <c r="D12" s="26" t="s">
        <v>222</v>
      </c>
      <c r="E12" s="38"/>
      <c r="F12" s="36"/>
      <c r="G12" s="37"/>
      <c r="H12" s="37"/>
      <c r="I12" s="37"/>
      <c r="J12" s="37"/>
      <c r="K12" s="102"/>
      <c r="L12" s="102"/>
      <c r="M12" s="102"/>
      <c r="N12" s="102"/>
      <c r="O12" s="102"/>
      <c r="P12" s="102"/>
      <c r="Q12" s="102"/>
      <c r="R12" s="92"/>
    </row>
    <row r="13" spans="1:18" ht="12.75" customHeight="1">
      <c r="C13">
        <v>100101</v>
      </c>
      <c r="D13" s="28" t="s">
        <v>223</v>
      </c>
      <c r="E13" s="36">
        <f>SUMIF(RiepilogoGen!$C$2:$C$1191,C13,RiepilogoGen!$O$2:$O$1191)</f>
        <v>0</v>
      </c>
      <c r="F13" s="36">
        <f>SUMIF(RiepilogoGen!$C$2:$C$1191,C13,RiepilogoGen!$R$2:$R$1191)</f>
        <v>0</v>
      </c>
      <c r="G13" s="37">
        <f>SUMIF(RiepilogoGen!$C$2:$C$1191,C13,RiepilogoGen!$U$2:$U$1191)</f>
        <v>0</v>
      </c>
      <c r="H13" s="37">
        <f>SUMIF(RiepilogoGen!$C$2:$C$1191,C13,RiepilogoGen!$X$2:$X$1191)</f>
        <v>0</v>
      </c>
      <c r="I13" s="37">
        <f>SUMIF(RiepilogoGen!$C$2:$C$1191,C13,RiepilogoGen!$AA$2:$AA$1191)</f>
        <v>0</v>
      </c>
      <c r="J13" s="37">
        <f>SUMIF(RiepilogoGen!$C$2:$C$1191,C13,RiepilogoGen!$AD$2:$AD$1191)</f>
        <v>0</v>
      </c>
      <c r="K13" s="102">
        <f>ROUND('Riep StPatrim'!F13,0)</f>
        <v>0</v>
      </c>
      <c r="L13" s="102">
        <f>ROUND('Riep StPatrim'!G13,0)</f>
        <v>0</v>
      </c>
      <c r="M13" s="102">
        <f>ROUND('Riep StPatrim'!H13,0)</f>
        <v>0</v>
      </c>
      <c r="N13" s="102">
        <f>ROUND('Riep StPatrim'!I13,0)</f>
        <v>0</v>
      </c>
      <c r="O13" s="102">
        <f>ROUND('Riep StPatrim'!J13,0)</f>
        <v>0</v>
      </c>
      <c r="P13" s="102">
        <f>ROUND('Riep StPatrim'!K13,0)</f>
        <v>0</v>
      </c>
      <c r="Q13" s="102">
        <f>P13-N13</f>
        <v>0</v>
      </c>
      <c r="R13" s="92">
        <f>IF(N13=0,IF(P13&lt;&gt;0,1,0),(P13/N13)-1)</f>
        <v>0</v>
      </c>
    </row>
    <row r="14" spans="1:18" ht="12.75" customHeight="1">
      <c r="C14">
        <v>100201</v>
      </c>
      <c r="D14" s="28" t="s">
        <v>224</v>
      </c>
      <c r="E14" s="36">
        <f>SUMIF(RiepilogoGen!$C$2:$C$1191,C14,RiepilogoGen!$O$2:$O$1191)</f>
        <v>0</v>
      </c>
      <c r="F14" s="36">
        <f>SUMIF(RiepilogoGen!$C$2:$C$1191,C14,RiepilogoGen!$R$2:$R$1191)</f>
        <v>0</v>
      </c>
      <c r="G14" s="37">
        <f>SUMIF(RiepilogoGen!$C$2:$C$1191,C14,RiepilogoGen!$U$2:$U$1191)</f>
        <v>0</v>
      </c>
      <c r="H14" s="37">
        <f>SUMIF(RiepilogoGen!$C$2:$C$1191,C14,RiepilogoGen!$X$2:$X$1191)</f>
        <v>0</v>
      </c>
      <c r="I14" s="37">
        <f>SUMIF(RiepilogoGen!$C$2:$C$1191,C14,RiepilogoGen!$AA$2:$AA$1191)</f>
        <v>0</v>
      </c>
      <c r="J14" s="37">
        <f>SUMIF(RiepilogoGen!$C$2:$C$1191,C14,RiepilogoGen!$AD$2:$AD$1191)</f>
        <v>798694.18</v>
      </c>
      <c r="K14" s="102">
        <f>ROUND('Riep StPatrim'!F15,0)</f>
        <v>0</v>
      </c>
      <c r="L14" s="102">
        <f>ROUND('Riep StPatrim'!G15,0)</f>
        <v>0</v>
      </c>
      <c r="M14" s="102">
        <f>ROUND('Riep StPatrim'!H15,0)</f>
        <v>0</v>
      </c>
      <c r="N14" s="102">
        <f>ROUND('Riep StPatrim'!I15,0)</f>
        <v>0</v>
      </c>
      <c r="O14" s="102">
        <f>ROUND('Riep StPatrim'!J15,0)</f>
        <v>0</v>
      </c>
      <c r="P14" s="102">
        <f>ROUND('Riep StPatrim'!K15,0)</f>
        <v>798694</v>
      </c>
      <c r="Q14" s="102">
        <f t="shared" ref="Q14:Q77" si="0">P14-N14</f>
        <v>798694</v>
      </c>
      <c r="R14" s="92">
        <f t="shared" ref="R14:R77" si="1">IF(N14=0,IF(P14&lt;&gt;0,1,0),(P14/N14)-1)</f>
        <v>1</v>
      </c>
    </row>
    <row r="15" spans="1:18" ht="12.75" customHeight="1">
      <c r="C15">
        <v>100203</v>
      </c>
      <c r="D15" s="28" t="s">
        <v>225</v>
      </c>
      <c r="E15" s="36">
        <f>SUMIF(RiepilogoGen!$C$2:$C$1191,C15,RiepilogoGen!$O$2:$O$1191)</f>
        <v>0</v>
      </c>
      <c r="F15" s="36">
        <f>SUMIF(RiepilogoGen!$C$2:$C$1191,C15,RiepilogoGen!$R$2:$R$1191)</f>
        <v>0</v>
      </c>
      <c r="G15" s="37">
        <f>SUMIF(RiepilogoGen!$C$2:$C$1191,C15,RiepilogoGen!$U$2:$U$1191)</f>
        <v>0</v>
      </c>
      <c r="H15" s="37">
        <f>SUMIF(RiepilogoGen!$C$2:$C$1191,C15,RiepilogoGen!$X$2:$X$1191)</f>
        <v>0</v>
      </c>
      <c r="I15" s="37">
        <f>SUMIF(RiepilogoGen!$C$2:$C$1191,C15,RiepilogoGen!$AA$2:$AA$1191)</f>
        <v>0</v>
      </c>
      <c r="J15" s="37">
        <f>SUMIF(RiepilogoGen!$C$2:$C$1191,C15,RiepilogoGen!$AD$2:$AD$1191)</f>
        <v>0</v>
      </c>
      <c r="K15" s="102">
        <f>ROUND('Riep StPatrim'!F17,0)</f>
        <v>0</v>
      </c>
      <c r="L15" s="102">
        <f>ROUND('Riep StPatrim'!G17,0)</f>
        <v>0</v>
      </c>
      <c r="M15" s="102">
        <f>ROUND('Riep StPatrim'!H17,0)</f>
        <v>0</v>
      </c>
      <c r="N15" s="102">
        <f>ROUND('Riep StPatrim'!I17,0)</f>
        <v>0</v>
      </c>
      <c r="O15" s="102">
        <f>ROUND('Riep StPatrim'!J17,0)</f>
        <v>0</v>
      </c>
      <c r="P15" s="102">
        <f>ROUND('Riep StPatrim'!K17,0)</f>
        <v>0</v>
      </c>
      <c r="Q15" s="102">
        <f t="shared" si="0"/>
        <v>0</v>
      </c>
      <c r="R15" s="92">
        <f t="shared" si="1"/>
        <v>0</v>
      </c>
    </row>
    <row r="16" spans="1:18" ht="18">
      <c r="D16" s="21" t="s">
        <v>226</v>
      </c>
      <c r="E16" s="39">
        <f t="shared" ref="E16:K16" si="2">SUM(E13:E15)</f>
        <v>0</v>
      </c>
      <c r="F16" s="39">
        <f t="shared" si="2"/>
        <v>0</v>
      </c>
      <c r="G16" s="39">
        <f t="shared" si="2"/>
        <v>0</v>
      </c>
      <c r="H16" s="39">
        <f t="shared" si="2"/>
        <v>0</v>
      </c>
      <c r="I16" s="39">
        <f t="shared" si="2"/>
        <v>0</v>
      </c>
      <c r="J16" s="39">
        <f t="shared" si="2"/>
        <v>798694.18</v>
      </c>
      <c r="K16" s="103">
        <f t="shared" si="2"/>
        <v>0</v>
      </c>
      <c r="L16" s="103">
        <f>SUM(L13:L15)</f>
        <v>0</v>
      </c>
      <c r="M16" s="103">
        <f>SUM(M13:M15)</f>
        <v>0</v>
      </c>
      <c r="N16" s="103">
        <f>SUM(N13:N15)</f>
        <v>0</v>
      </c>
      <c r="O16" s="103">
        <f>SUM(O13:O15)</f>
        <v>0</v>
      </c>
      <c r="P16" s="103">
        <f>SUM(P13:P15)</f>
        <v>798694</v>
      </c>
      <c r="Q16" s="103">
        <f t="shared" si="0"/>
        <v>798694</v>
      </c>
      <c r="R16" s="94">
        <f t="shared" si="1"/>
        <v>1</v>
      </c>
    </row>
    <row r="17" spans="3:18">
      <c r="D17" s="26"/>
      <c r="E17" s="38"/>
      <c r="F17" s="36"/>
      <c r="G17" s="37"/>
      <c r="H17" s="37"/>
      <c r="I17" s="37"/>
      <c r="J17" s="37"/>
      <c r="K17" s="102"/>
      <c r="L17" s="102"/>
      <c r="M17" s="102"/>
      <c r="N17" s="102"/>
      <c r="O17" s="102"/>
      <c r="P17" s="102"/>
      <c r="Q17" s="102">
        <f t="shared" si="0"/>
        <v>0</v>
      </c>
      <c r="R17" s="92">
        <f t="shared" si="1"/>
        <v>0</v>
      </c>
    </row>
    <row r="18" spans="3:18" ht="12.75" customHeight="1">
      <c r="D18" s="29" t="s">
        <v>227</v>
      </c>
      <c r="E18" s="38"/>
      <c r="F18" s="36"/>
      <c r="G18" s="37"/>
      <c r="H18" s="37"/>
      <c r="I18" s="37"/>
      <c r="J18" s="37"/>
      <c r="K18" s="102"/>
      <c r="L18" s="102"/>
      <c r="M18" s="102"/>
      <c r="N18" s="102"/>
      <c r="O18" s="102"/>
      <c r="P18" s="102"/>
      <c r="Q18" s="102">
        <f t="shared" si="0"/>
        <v>0</v>
      </c>
      <c r="R18" s="92">
        <f t="shared" si="1"/>
        <v>0</v>
      </c>
    </row>
    <row r="19" spans="3:18" ht="12.75" customHeight="1">
      <c r="D19" s="26" t="s">
        <v>228</v>
      </c>
      <c r="E19" s="38"/>
      <c r="F19" s="36"/>
      <c r="G19" s="37"/>
      <c r="H19" s="37"/>
      <c r="I19" s="37"/>
      <c r="J19" s="37"/>
      <c r="K19" s="102"/>
      <c r="L19" s="102"/>
      <c r="M19" s="102"/>
      <c r="N19" s="102"/>
      <c r="O19" s="102"/>
      <c r="P19" s="102"/>
      <c r="Q19" s="102">
        <f t="shared" si="0"/>
        <v>0</v>
      </c>
      <c r="R19" s="92">
        <f t="shared" si="1"/>
        <v>0</v>
      </c>
    </row>
    <row r="20" spans="3:18" ht="12.75" customHeight="1">
      <c r="C20">
        <v>110101</v>
      </c>
      <c r="D20" s="28" t="s">
        <v>229</v>
      </c>
      <c r="E20" s="36">
        <f>SUMIF(RiepilogoGen!$C$2:$C$1191,C20,RiepilogoGen!$O$2:$O$1191)</f>
        <v>0</v>
      </c>
      <c r="F20" s="36">
        <f>SUMIF(RiepilogoGen!$C$2:$C$1191,C20,RiepilogoGen!$R$2:$R$1191)</f>
        <v>87931.74</v>
      </c>
      <c r="G20" s="37">
        <f>SUMIF(RiepilogoGen!$C$2:$C$1191,C20,RiepilogoGen!$U$2:$U$1191)</f>
        <v>86674.98000000001</v>
      </c>
      <c r="H20" s="37">
        <f>SUMIF(RiepilogoGen!$C$2:$C$1191,C20,RiepilogoGen!$X$2:$X$1191)</f>
        <v>61993.760000000009</v>
      </c>
      <c r="I20" s="37">
        <f>SUMIF(RiepilogoGen!$C$2:$C$1191,C20,RiepilogoGen!$AA$2:$AA$1191)</f>
        <v>37312.540000000008</v>
      </c>
      <c r="J20" s="37">
        <f>SUMIF(RiepilogoGen!$C$2:$C$1191,C20,RiepilogoGen!$AD$2:$AD$1191)</f>
        <v>12631.320000000007</v>
      </c>
      <c r="K20" s="102">
        <f>ROUND('Riep StPatrim'!F23,0)</f>
        <v>0</v>
      </c>
      <c r="L20" s="102">
        <f>ROUND('Riep StPatrim'!G23,0)</f>
        <v>87932</v>
      </c>
      <c r="M20" s="102">
        <f>ROUND('Riep StPatrim'!H23,0)</f>
        <v>86675</v>
      </c>
      <c r="N20" s="102">
        <f>ROUND('Riep StPatrim'!I23,0)</f>
        <v>61994</v>
      </c>
      <c r="O20" s="102">
        <f>ROUND('Riep StPatrim'!J23,0)</f>
        <v>37313</v>
      </c>
      <c r="P20" s="102">
        <f>ROUND('Riep StPatrim'!K23,0)</f>
        <v>12631</v>
      </c>
      <c r="Q20" s="102">
        <f t="shared" si="0"/>
        <v>-49363</v>
      </c>
      <c r="R20" s="92">
        <f t="shared" si="1"/>
        <v>-0.79625447623963608</v>
      </c>
    </row>
    <row r="21" spans="3:18" ht="12.75" customHeight="1">
      <c r="C21">
        <v>110102</v>
      </c>
      <c r="D21" s="28" t="s">
        <v>230</v>
      </c>
      <c r="E21" s="36">
        <f>SUMIF(RiepilogoGen!$C$2:$C$1191,C21,RiepilogoGen!$O$2:$O$1191)</f>
        <v>0</v>
      </c>
      <c r="F21" s="36">
        <f>SUMIF(RiepilogoGen!$C$2:$C$1191,C21,RiepilogoGen!$R$2:$R$1191)</f>
        <v>0</v>
      </c>
      <c r="G21" s="37">
        <f>SUMIF(RiepilogoGen!$C$2:$C$1191,C21,RiepilogoGen!$U$2:$U$1191)</f>
        <v>0</v>
      </c>
      <c r="H21" s="37">
        <f>SUMIF(RiepilogoGen!$C$2:$C$1191,C21,RiepilogoGen!$X$2:$X$1191)</f>
        <v>0</v>
      </c>
      <c r="I21" s="37">
        <f>SUMIF(RiepilogoGen!$C$2:$C$1191,C21,RiepilogoGen!$AA$2:$AA$1191)</f>
        <v>0</v>
      </c>
      <c r="J21" s="37">
        <f>SUMIF(RiepilogoGen!$C$2:$C$1191,C21,RiepilogoGen!$AD$2:$AD$1191)</f>
        <v>0</v>
      </c>
      <c r="K21" s="102">
        <f>ROUND('Riep StPatrim'!F26,0)</f>
        <v>0</v>
      </c>
      <c r="L21" s="102">
        <f>ROUND('Riep StPatrim'!G26,0)</f>
        <v>0</v>
      </c>
      <c r="M21" s="102">
        <f>ROUND('Riep StPatrim'!H26,0)</f>
        <v>0</v>
      </c>
      <c r="N21" s="102">
        <f>ROUND('Riep StPatrim'!I26,0)</f>
        <v>0</v>
      </c>
      <c r="O21" s="102">
        <f>ROUND('Riep StPatrim'!J26,0)</f>
        <v>0</v>
      </c>
      <c r="P21" s="102">
        <f>ROUND('Riep StPatrim'!K26,0)</f>
        <v>0</v>
      </c>
      <c r="Q21" s="102">
        <f t="shared" si="0"/>
        <v>0</v>
      </c>
      <c r="R21" s="92">
        <f t="shared" si="1"/>
        <v>0</v>
      </c>
    </row>
    <row r="22" spans="3:18" ht="12.75" customHeight="1">
      <c r="C22">
        <v>110103</v>
      </c>
      <c r="D22" s="28" t="s">
        <v>231</v>
      </c>
      <c r="E22" s="36">
        <f>SUMIF(RiepilogoGen!$C$2:$C$1191,C22,RiepilogoGen!$O$2:$O$1191)</f>
        <v>0</v>
      </c>
      <c r="F22" s="36">
        <f>SUMIF(RiepilogoGen!$C$2:$C$1191,C22,RiepilogoGen!$R$2:$R$1191)</f>
        <v>153968.27000000002</v>
      </c>
      <c r="G22" s="37">
        <f>SUMIF(RiepilogoGen!$C$2:$C$1191,C22,RiepilogoGen!$U$2:$U$1191)</f>
        <v>195776.2</v>
      </c>
      <c r="H22" s="37">
        <f>SUMIF(RiepilogoGen!$C$2:$C$1191,C22,RiepilogoGen!$X$2:$X$1191)</f>
        <v>173125.86</v>
      </c>
      <c r="I22" s="37">
        <f>SUMIF(RiepilogoGen!$C$2:$C$1191,C22,RiepilogoGen!$AA$2:$AA$1191)</f>
        <v>207552.37</v>
      </c>
      <c r="J22" s="37">
        <f>SUMIF(RiepilogoGen!$C$2:$C$1191,C22,RiepilogoGen!$AD$2:$AD$1191)</f>
        <v>165463.67999999993</v>
      </c>
      <c r="K22" s="102">
        <f>ROUND('Riep StPatrim'!F31,0)</f>
        <v>0</v>
      </c>
      <c r="L22" s="102">
        <f>ROUND('Riep StPatrim'!G31,0)</f>
        <v>153968</v>
      </c>
      <c r="M22" s="102">
        <f>ROUND('Riep StPatrim'!H31,0)</f>
        <v>195776</v>
      </c>
      <c r="N22" s="102">
        <f>ROUND('Riep StPatrim'!I31,0)</f>
        <v>173126</v>
      </c>
      <c r="O22" s="102">
        <f>ROUND('Riep StPatrim'!J31,0)</f>
        <v>207552</v>
      </c>
      <c r="P22" s="102">
        <f>ROUND('Riep StPatrim'!K31,0)</f>
        <v>165464</v>
      </c>
      <c r="Q22" s="102">
        <f t="shared" si="0"/>
        <v>-7662</v>
      </c>
      <c r="R22" s="92">
        <f t="shared" si="1"/>
        <v>-4.4256784076337485E-2</v>
      </c>
    </row>
    <row r="23" spans="3:18" ht="12.75" customHeight="1">
      <c r="C23">
        <v>110104</v>
      </c>
      <c r="D23" s="28" t="s">
        <v>232</v>
      </c>
      <c r="E23" s="36">
        <f>SUMIF(RiepilogoGen!$C$2:$C$1191,C23,RiepilogoGen!$O$2:$O$1191)</f>
        <v>0</v>
      </c>
      <c r="F23" s="36">
        <f>SUMIF(RiepilogoGen!$C$2:$C$1191,C23,RiepilogoGen!$R$2:$R$1191)</f>
        <v>0</v>
      </c>
      <c r="G23" s="37">
        <f>SUMIF(RiepilogoGen!$C$2:$C$1191,C23,RiepilogoGen!$U$2:$U$1191)</f>
        <v>0</v>
      </c>
      <c r="H23" s="37">
        <f>SUMIF(RiepilogoGen!$C$2:$C$1191,C23,RiepilogoGen!$X$2:$X$1191)</f>
        <v>0</v>
      </c>
      <c r="I23" s="37">
        <f>SUMIF(RiepilogoGen!$C$2:$C$1191,C23,RiepilogoGen!$AA$2:$AA$1191)</f>
        <v>0</v>
      </c>
      <c r="J23" s="37">
        <f>SUMIF(RiepilogoGen!$C$2:$C$1191,C23,RiepilogoGen!$AD$2:$AD$1191)</f>
        <v>0</v>
      </c>
      <c r="K23" s="102">
        <f>ROUND('Riep StPatrim'!F36,0)</f>
        <v>0</v>
      </c>
      <c r="L23" s="102">
        <f>ROUND('Riep StPatrim'!G36,0)</f>
        <v>0</v>
      </c>
      <c r="M23" s="102">
        <f>ROUND('Riep StPatrim'!H36,0)</f>
        <v>0</v>
      </c>
      <c r="N23" s="102">
        <f>ROUND('Riep StPatrim'!I36,0)</f>
        <v>0</v>
      </c>
      <c r="O23" s="102">
        <f>ROUND('Riep StPatrim'!J36,0)</f>
        <v>0</v>
      </c>
      <c r="P23" s="102">
        <f>ROUND('Riep StPatrim'!K36,0)</f>
        <v>0</v>
      </c>
      <c r="Q23" s="102">
        <f t="shared" si="0"/>
        <v>0</v>
      </c>
      <c r="R23" s="92">
        <f t="shared" si="1"/>
        <v>0</v>
      </c>
    </row>
    <row r="24" spans="3:18" ht="12.75" customHeight="1">
      <c r="C24">
        <v>110105</v>
      </c>
      <c r="D24" s="28" t="s">
        <v>233</v>
      </c>
      <c r="E24" s="36">
        <f>SUMIF(RiepilogoGen!$C$2:$C$1191,C24,RiepilogoGen!$O$2:$O$1191)</f>
        <v>0</v>
      </c>
      <c r="F24" s="36">
        <f>SUMIF(RiepilogoGen!$C$2:$C$1191,C24,RiepilogoGen!$R$2:$R$1191)</f>
        <v>3579.7499999999909</v>
      </c>
      <c r="G24" s="37">
        <f>SUMIF(RiepilogoGen!$C$2:$C$1191,C24,RiepilogoGen!$U$2:$U$1191)</f>
        <v>4540.75</v>
      </c>
      <c r="H24" s="37">
        <f>SUMIF(RiepilogoGen!$C$2:$C$1191,C24,RiepilogoGen!$X$2:$X$1191)</f>
        <v>2863.4300000000003</v>
      </c>
      <c r="I24" s="37">
        <f>SUMIF(RiepilogoGen!$C$2:$C$1191,C24,RiepilogoGen!$AA$2:$AA$1191)</f>
        <v>1221.5100000000002</v>
      </c>
      <c r="J24" s="37">
        <f>SUMIF(RiepilogoGen!$C$2:$C$1191,C24,RiepilogoGen!$AD$2:$AD$1191)</f>
        <v>0</v>
      </c>
      <c r="K24" s="102">
        <f>ROUND('Riep StPatrim'!F39,0)</f>
        <v>0</v>
      </c>
      <c r="L24" s="102">
        <f>ROUND('Riep StPatrim'!G39,0)</f>
        <v>3580</v>
      </c>
      <c r="M24" s="102">
        <f>ROUND('Riep StPatrim'!H39,0)</f>
        <v>4541</v>
      </c>
      <c r="N24" s="102">
        <f>ROUND('Riep StPatrim'!I39,0)</f>
        <v>2863</v>
      </c>
      <c r="O24" s="102">
        <f>ROUND('Riep StPatrim'!J39,0)</f>
        <v>1222</v>
      </c>
      <c r="P24" s="102">
        <f>ROUND('Riep StPatrim'!K39,0)</f>
        <v>0</v>
      </c>
      <c r="Q24" s="102">
        <f t="shared" si="0"/>
        <v>-2863</v>
      </c>
      <c r="R24" s="92">
        <f t="shared" si="1"/>
        <v>-1</v>
      </c>
    </row>
    <row r="25" spans="3:18" ht="12.75" customHeight="1">
      <c r="C25">
        <v>110106</v>
      </c>
      <c r="D25" s="28" t="s">
        <v>234</v>
      </c>
      <c r="E25" s="36">
        <f>SUMIF(RiepilogoGen!$C$2:$C$1191,C25,RiepilogoGen!$O$2:$O$1191)</f>
        <v>14781.02</v>
      </c>
      <c r="F25" s="36">
        <f>SUMIF(RiepilogoGen!$C$2:$C$1191,C25,RiepilogoGen!$R$2:$R$1191)</f>
        <v>73536.890000000014</v>
      </c>
      <c r="G25" s="37">
        <f>SUMIF(RiepilogoGen!$C$2:$C$1191,C25,RiepilogoGen!$U$2:$U$1191)</f>
        <v>4880</v>
      </c>
      <c r="H25" s="37">
        <f>SUMIF(RiepilogoGen!$C$2:$C$1191,C25,RiepilogoGen!$X$2:$X$1191)</f>
        <v>0</v>
      </c>
      <c r="I25" s="37">
        <f>SUMIF(RiepilogoGen!$C$2:$C$1191,C25,RiepilogoGen!$AA$2:$AA$1191)</f>
        <v>1080.9199999999983</v>
      </c>
      <c r="J25" s="37">
        <f>SUMIF(RiepilogoGen!$C$2:$C$1191,C25,RiepilogoGen!$AD$2:$AD$1191)</f>
        <v>0</v>
      </c>
      <c r="K25" s="102">
        <f>ROUND('Riep StPatrim'!F46,0)</f>
        <v>14781</v>
      </c>
      <c r="L25" s="102">
        <f>ROUND('Riep StPatrim'!G46,0)</f>
        <v>73537</v>
      </c>
      <c r="M25" s="102">
        <f>ROUND('Riep StPatrim'!H46,0)</f>
        <v>4880</v>
      </c>
      <c r="N25" s="102">
        <f>ROUND('Riep StPatrim'!I46,0)</f>
        <v>0</v>
      </c>
      <c r="O25" s="102">
        <f>ROUND('Riep StPatrim'!J46,0)</f>
        <v>1081</v>
      </c>
      <c r="P25" s="102">
        <f>ROUND('Riep StPatrim'!K46,0)</f>
        <v>0</v>
      </c>
      <c r="Q25" s="102">
        <f t="shared" si="0"/>
        <v>0</v>
      </c>
      <c r="R25" s="92">
        <f t="shared" si="1"/>
        <v>0</v>
      </c>
    </row>
    <row r="26" spans="3:18" ht="12.75" customHeight="1">
      <c r="C26">
        <v>110107</v>
      </c>
      <c r="D26" s="28" t="s">
        <v>235</v>
      </c>
      <c r="E26" s="36">
        <f>SUMIF(RiepilogoGen!$C$2:$C$1191,C26,RiepilogoGen!$O$2:$O$1191)</f>
        <v>0</v>
      </c>
      <c r="F26" s="36">
        <f>SUMIF(RiepilogoGen!$C$2:$C$1191,C26,RiepilogoGen!$R$2:$R$1191)</f>
        <v>167795.68999999997</v>
      </c>
      <c r="G26" s="37">
        <f>SUMIF(RiepilogoGen!$C$2:$C$1191,C26,RiepilogoGen!$U$2:$U$1191)</f>
        <v>118201.07999999994</v>
      </c>
      <c r="H26" s="37">
        <f>SUMIF(RiepilogoGen!$C$2:$C$1191,C26,RiepilogoGen!$X$2:$X$1191)</f>
        <v>75177.729999999894</v>
      </c>
      <c r="I26" s="37">
        <f>SUMIF(RiepilogoGen!$C$2:$C$1191,C26,RiepilogoGen!$AA$2:$AA$1191)</f>
        <v>43238.52999999997</v>
      </c>
      <c r="J26" s="37">
        <f>SUMIF(RiepilogoGen!$C$2:$C$1191,C26,RiepilogoGen!$AD$2:$AD$1191)</f>
        <v>31389.160000000033</v>
      </c>
      <c r="K26" s="102">
        <f>ROUND('Riep StPatrim'!F48,0)</f>
        <v>0</v>
      </c>
      <c r="L26" s="102">
        <f>ROUND('Riep StPatrim'!G48,0)</f>
        <v>167796</v>
      </c>
      <c r="M26" s="102">
        <f>ROUND('Riep StPatrim'!H48,0)</f>
        <v>118201</v>
      </c>
      <c r="N26" s="102">
        <f>ROUND('Riep StPatrim'!I48,0)</f>
        <v>75178</v>
      </c>
      <c r="O26" s="102">
        <f>ROUND('Riep StPatrim'!J48,0)</f>
        <v>43239</v>
      </c>
      <c r="P26" s="102">
        <f>ROUND('Riep StPatrim'!K48,0)</f>
        <v>31389</v>
      </c>
      <c r="Q26" s="102">
        <f t="shared" si="0"/>
        <v>-43789</v>
      </c>
      <c r="R26" s="92">
        <f t="shared" si="1"/>
        <v>-0.58247093564606667</v>
      </c>
    </row>
    <row r="27" spans="3:18" ht="15.75">
      <c r="D27" s="23" t="s">
        <v>236</v>
      </c>
      <c r="E27" s="40">
        <f t="shared" ref="E27:K27" si="3">SUM(E20:E26)</f>
        <v>14781.02</v>
      </c>
      <c r="F27" s="40">
        <f t="shared" si="3"/>
        <v>486812.33999999997</v>
      </c>
      <c r="G27" s="40">
        <f t="shared" si="3"/>
        <v>410073.01</v>
      </c>
      <c r="H27" s="40">
        <f t="shared" si="3"/>
        <v>313160.77999999991</v>
      </c>
      <c r="I27" s="40">
        <f t="shared" si="3"/>
        <v>290405.87</v>
      </c>
      <c r="J27" s="40">
        <f t="shared" si="3"/>
        <v>209484.15999999997</v>
      </c>
      <c r="K27" s="104">
        <f t="shared" si="3"/>
        <v>14781</v>
      </c>
      <c r="L27" s="104">
        <f>SUM(L20:L26)</f>
        <v>486813</v>
      </c>
      <c r="M27" s="104">
        <f>SUM(M20:M26)</f>
        <v>410073</v>
      </c>
      <c r="N27" s="104">
        <f>SUM(N20:N26)</f>
        <v>313161</v>
      </c>
      <c r="O27" s="104">
        <f>SUM(O20:O26)</f>
        <v>290407</v>
      </c>
      <c r="P27" s="104">
        <f>SUM(P20:P26)</f>
        <v>209484</v>
      </c>
      <c r="Q27" s="104">
        <f t="shared" si="0"/>
        <v>-103677</v>
      </c>
      <c r="R27" s="91">
        <f t="shared" si="1"/>
        <v>-0.3310661289240997</v>
      </c>
    </row>
    <row r="28" spans="3:18" ht="12.75" customHeight="1">
      <c r="D28" s="26" t="s">
        <v>237</v>
      </c>
      <c r="E28" s="38"/>
      <c r="F28" s="36"/>
      <c r="G28" s="37"/>
      <c r="H28" s="37"/>
      <c r="I28" s="37"/>
      <c r="J28" s="37"/>
      <c r="K28" s="102"/>
      <c r="L28" s="102"/>
      <c r="M28" s="102"/>
      <c r="N28" s="102"/>
      <c r="O28" s="102"/>
      <c r="P28" s="102"/>
      <c r="Q28" s="102">
        <f t="shared" si="0"/>
        <v>0</v>
      </c>
      <c r="R28" s="92">
        <f t="shared" si="1"/>
        <v>0</v>
      </c>
    </row>
    <row r="29" spans="3:18" ht="12.75" customHeight="1">
      <c r="C29">
        <v>110201</v>
      </c>
      <c r="D29" s="28" t="s">
        <v>238</v>
      </c>
      <c r="E29" s="36">
        <f>SUMIF(RiepilogoGen!$C$2:$C$1191,C29,RiepilogoGen!$O$2:$O$1191)</f>
        <v>182047.72</v>
      </c>
      <c r="F29" s="36">
        <f>SUMIF(RiepilogoGen!$C$2:$C$1191,C29,RiepilogoGen!$R$2:$R$1191)</f>
        <v>4845896.21</v>
      </c>
      <c r="G29" s="37">
        <f>SUMIF(RiepilogoGen!$C$2:$C$1191,C29,RiepilogoGen!$U$2:$U$1191)</f>
        <v>4845896.21</v>
      </c>
      <c r="H29" s="37">
        <f>SUMIF(RiepilogoGen!$C$2:$C$1191,C29,RiepilogoGen!$X$2:$X$1191)</f>
        <v>4845896.21</v>
      </c>
      <c r="I29" s="37">
        <f>SUMIF(RiepilogoGen!$C$2:$C$1191,C29,RiepilogoGen!$AA$2:$AA$1191)</f>
        <v>4845896.21</v>
      </c>
      <c r="J29" s="37">
        <f>SUMIF(RiepilogoGen!$C$2:$C$1191,C29,RiepilogoGen!$AD$2:$AD$1191)</f>
        <v>4845896.21</v>
      </c>
      <c r="K29" s="102">
        <f>ROUND('Riep StPatrim'!F59,0)</f>
        <v>182048</v>
      </c>
      <c r="L29" s="102">
        <f>ROUND('Riep StPatrim'!G59,0)</f>
        <v>4845896</v>
      </c>
      <c r="M29" s="102">
        <f>ROUND('Riep StPatrim'!H59,0)</f>
        <v>4845896</v>
      </c>
      <c r="N29" s="102">
        <f>ROUND('Riep StPatrim'!I59,0)</f>
        <v>4845896</v>
      </c>
      <c r="O29" s="102">
        <f>ROUND('Riep StPatrim'!J59,0)</f>
        <v>4845896</v>
      </c>
      <c r="P29" s="102">
        <f>ROUND('Riep StPatrim'!K59,0)</f>
        <v>4845896</v>
      </c>
      <c r="Q29" s="102">
        <f t="shared" si="0"/>
        <v>0</v>
      </c>
      <c r="R29" s="92">
        <f t="shared" si="1"/>
        <v>0</v>
      </c>
    </row>
    <row r="30" spans="3:18" ht="12.75" customHeight="1">
      <c r="C30">
        <v>110202</v>
      </c>
      <c r="D30" s="28" t="s">
        <v>239</v>
      </c>
      <c r="E30" s="36">
        <f>SUMIF(RiepilogoGen!$C$2:$C$1191,C30,RiepilogoGen!$O$2:$O$1191)</f>
        <v>0</v>
      </c>
      <c r="F30" s="36">
        <f>SUMIF(RiepilogoGen!$C$2:$C$1191,C30,RiepilogoGen!$R$2:$R$1191)</f>
        <v>17194863.309999999</v>
      </c>
      <c r="G30" s="37">
        <f>SUMIF(RiepilogoGen!$C$2:$C$1191,C30,RiepilogoGen!$U$2:$U$1191)</f>
        <v>20378156.469999999</v>
      </c>
      <c r="H30" s="37">
        <f>SUMIF(RiepilogoGen!$C$2:$C$1191,C30,RiepilogoGen!$X$2:$X$1191)</f>
        <v>20189297.469999999</v>
      </c>
      <c r="I30" s="37">
        <f>SUMIF(RiepilogoGen!$C$2:$C$1191,C30,RiepilogoGen!$AA$2:$AA$1191)</f>
        <v>20184791.789999999</v>
      </c>
      <c r="J30" s="37">
        <f>SUMIF(RiepilogoGen!$C$2:$C$1191,C30,RiepilogoGen!$AD$2:$AD$1191)</f>
        <v>20184601.289999999</v>
      </c>
      <c r="K30" s="102">
        <f>ROUND('Riep StPatrim'!F61,0)</f>
        <v>0</v>
      </c>
      <c r="L30" s="102">
        <f>ROUND('Riep StPatrim'!G61,0)</f>
        <v>17194863</v>
      </c>
      <c r="M30" s="102">
        <f>ROUND('Riep StPatrim'!H61,0)</f>
        <v>20378156</v>
      </c>
      <c r="N30" s="102">
        <f>ROUND('Riep StPatrim'!I61,0)</f>
        <v>20189297</v>
      </c>
      <c r="O30" s="102">
        <f>ROUND('Riep StPatrim'!J61,0)</f>
        <v>20184792</v>
      </c>
      <c r="P30" s="102">
        <f>ROUND('Riep StPatrim'!K61,0)</f>
        <v>20184601</v>
      </c>
      <c r="Q30" s="102">
        <f t="shared" si="0"/>
        <v>-4696</v>
      </c>
      <c r="R30" s="92">
        <f t="shared" si="1"/>
        <v>-2.3259849018020251E-4</v>
      </c>
    </row>
    <row r="31" spans="3:18" ht="12.75" customHeight="1">
      <c r="C31">
        <v>110203</v>
      </c>
      <c r="D31" s="28" t="s">
        <v>240</v>
      </c>
      <c r="E31" s="36">
        <f>SUMIF(RiepilogoGen!$C$2:$C$1191,C31,RiepilogoGen!$O$2:$O$1191)</f>
        <v>517952.28</v>
      </c>
      <c r="F31" s="36">
        <f>SUMIF(RiepilogoGen!$C$2:$C$1191,C31,RiepilogoGen!$R$2:$R$1191)</f>
        <v>44715568.829999998</v>
      </c>
      <c r="G31" s="37">
        <f>SUMIF(RiepilogoGen!$C$2:$C$1191,C31,RiepilogoGen!$U$2:$U$1191)</f>
        <v>43536842.36999999</v>
      </c>
      <c r="H31" s="37">
        <f>SUMIF(RiepilogoGen!$C$2:$C$1191,C31,RiepilogoGen!$X$2:$X$1191)</f>
        <v>41912851.899999999</v>
      </c>
      <c r="I31" s="37">
        <f>SUMIF(RiepilogoGen!$C$2:$C$1191,C31,RiepilogoGen!$AA$2:$AA$1191)</f>
        <v>40784665.630000003</v>
      </c>
      <c r="J31" s="37">
        <f>SUMIF(RiepilogoGen!$C$2:$C$1191,C31,RiepilogoGen!$AD$2:$AD$1191)</f>
        <v>42894150.799999997</v>
      </c>
      <c r="K31" s="102">
        <f>ROUND('Riep StPatrim'!F63,0)</f>
        <v>517952</v>
      </c>
      <c r="L31" s="102">
        <f>ROUND('Riep StPatrim'!G63,0)</f>
        <v>44715569</v>
      </c>
      <c r="M31" s="102">
        <f>ROUND('Riep StPatrim'!H63,0)</f>
        <v>43536842</v>
      </c>
      <c r="N31" s="102">
        <f>ROUND('Riep StPatrim'!I63,0)</f>
        <v>41912852</v>
      </c>
      <c r="O31" s="102">
        <f>ROUND('Riep StPatrim'!J63,0)</f>
        <v>40784666</v>
      </c>
      <c r="P31" s="102">
        <f>ROUND('Riep StPatrim'!K63,0)</f>
        <v>42894151</v>
      </c>
      <c r="Q31" s="102">
        <f t="shared" si="0"/>
        <v>981299</v>
      </c>
      <c r="R31" s="92">
        <f t="shared" si="1"/>
        <v>2.3412842437923409E-2</v>
      </c>
    </row>
    <row r="32" spans="3:18" ht="12.75" customHeight="1">
      <c r="C32">
        <v>110204</v>
      </c>
      <c r="D32" s="28" t="s">
        <v>241</v>
      </c>
      <c r="E32" s="36">
        <f>SUMIF(RiepilogoGen!C2:C1191,C32,RiepilogoGen!O2:O1191)</f>
        <v>0</v>
      </c>
      <c r="F32" s="36">
        <f>SUMIF(RiepilogoGen!$C$2:$C$1191,C32,RiepilogoGen!$R$2:$R$1191)</f>
        <v>48333645.449999996</v>
      </c>
      <c r="G32" s="37">
        <f>SUMIF(RiepilogoGen!$C$2:$C$1191,C32,RiepilogoGen!$U$2:$U$1191)</f>
        <v>74024303.569999993</v>
      </c>
      <c r="H32" s="37">
        <f>SUMIF(RiepilogoGen!$C$2:$C$1191,C32,RiepilogoGen!$X$2:$X$1191)</f>
        <v>72509186.199999988</v>
      </c>
      <c r="I32" s="37">
        <f>SUMIF(RiepilogoGen!$C$2:$C$1191,C32,RiepilogoGen!$AA$2:$AA$1191)</f>
        <v>69820266.61999999</v>
      </c>
      <c r="J32" s="37">
        <f>SUMIF(RiepilogoGen!$C$2:$C$1191,C32,RiepilogoGen!$AD$2:$AD$1191)</f>
        <v>69331428.5</v>
      </c>
      <c r="K32" s="102">
        <f>ROUND('Riep StPatrim'!F66,0)</f>
        <v>0</v>
      </c>
      <c r="L32" s="102">
        <f>ROUND('Riep StPatrim'!G66,0)</f>
        <v>48333645</v>
      </c>
      <c r="M32" s="102">
        <f>ROUND('Riep StPatrim'!H66,0)</f>
        <v>74024304</v>
      </c>
      <c r="N32" s="102">
        <f>ROUND('Riep StPatrim'!I66,0)</f>
        <v>72509186</v>
      </c>
      <c r="O32" s="102">
        <f>ROUND('Riep StPatrim'!J66,0)</f>
        <v>69820267</v>
      </c>
      <c r="P32" s="102">
        <f>ROUND('Riep StPatrim'!K66,0)</f>
        <v>69331429</v>
      </c>
      <c r="Q32" s="102">
        <f t="shared" si="0"/>
        <v>-3177757</v>
      </c>
      <c r="R32" s="92">
        <f t="shared" si="1"/>
        <v>-4.3825578182604352E-2</v>
      </c>
    </row>
    <row r="33" spans="1:18" ht="12.75" customHeight="1">
      <c r="C33">
        <v>110205</v>
      </c>
      <c r="D33" s="28" t="s">
        <v>242</v>
      </c>
      <c r="E33" s="36">
        <f>SUMIF(RiepilogoGen!$C$2:$C$1191,C33,RiepilogoGen!$O$2:$O$1191)</f>
        <v>0</v>
      </c>
      <c r="F33" s="36">
        <f>SUMIF(RiepilogoGen!$C$2:$C$1191,C33,RiepilogoGen!$R$2:$R$1191)</f>
        <v>3712879.75</v>
      </c>
      <c r="G33" s="37">
        <f>SUMIF(RiepilogoGen!$C$2:$C$1191,C33,RiepilogoGen!$U$2:$U$1191)</f>
        <v>3589230.15</v>
      </c>
      <c r="H33" s="37">
        <f>SUMIF(RiepilogoGen!$C$2:$C$1191,C33,RiepilogoGen!$X$2:$X$1191)</f>
        <v>3465580.55</v>
      </c>
      <c r="I33" s="37">
        <f>SUMIF(RiepilogoGen!$C$2:$C$1191,C33,RiepilogoGen!$AA$2:$AA$1191)</f>
        <v>3341930.95</v>
      </c>
      <c r="J33" s="37">
        <f>SUMIF(RiepilogoGen!$C$2:$C$1191,C33,RiepilogoGen!$AD$2:$AD$1191)</f>
        <v>3218281.35</v>
      </c>
      <c r="K33" s="102">
        <f>ROUND('Riep StPatrim'!F69,0)</f>
        <v>0</v>
      </c>
      <c r="L33" s="102">
        <f>ROUND('Riep StPatrim'!G69,0)</f>
        <v>3712880</v>
      </c>
      <c r="M33" s="102">
        <f>ROUND('Riep StPatrim'!H69,0)</f>
        <v>3589230</v>
      </c>
      <c r="N33" s="102">
        <f>ROUND('Riep StPatrim'!I69,0)</f>
        <v>3465581</v>
      </c>
      <c r="O33" s="102">
        <f>ROUND('Riep StPatrim'!J69,0)</f>
        <v>3341931</v>
      </c>
      <c r="P33" s="102">
        <f>ROUND('Riep StPatrim'!K69,0)</f>
        <v>3218281</v>
      </c>
      <c r="Q33" s="102">
        <f t="shared" si="0"/>
        <v>-247300</v>
      </c>
      <c r="R33" s="92">
        <f t="shared" si="1"/>
        <v>-7.1358886143477851E-2</v>
      </c>
    </row>
    <row r="34" spans="1:18" ht="12.75" customHeight="1">
      <c r="C34">
        <v>110206</v>
      </c>
      <c r="D34" s="28" t="s">
        <v>243</v>
      </c>
      <c r="E34" s="36">
        <f>SUMIF(RiepilogoGen!$C$2:$C$1191,C34,RiepilogoGen!$O$2:$O$1191)</f>
        <v>0</v>
      </c>
      <c r="F34" s="36">
        <f>SUMIF(RiepilogoGen!$C$2:$C$1191,C34,RiepilogoGen!$R$2:$R$1191)</f>
        <v>7804129.3699999992</v>
      </c>
      <c r="G34" s="37">
        <f>SUMIF(RiepilogoGen!$C$2:$C$1191,C34,RiepilogoGen!$U$2:$U$1191)</f>
        <v>7501588.9399999995</v>
      </c>
      <c r="H34" s="37">
        <f>SUMIF(RiepilogoGen!$C$2:$C$1191,C34,RiepilogoGen!$X$2:$X$1191)</f>
        <v>7199048.5099999998</v>
      </c>
      <c r="I34" s="37">
        <f>SUMIF(RiepilogoGen!$C$2:$C$1191,C34,RiepilogoGen!$AA$2:$AA$1191)</f>
        <v>6948888.3399999989</v>
      </c>
      <c r="J34" s="37">
        <f>SUMIF(RiepilogoGen!$C$2:$C$1191,C34,RiepilogoGen!$AD$2:$AD$1191)</f>
        <v>6681517.3899999987</v>
      </c>
      <c r="K34" s="102">
        <f>ROUND('Riep StPatrim'!F72,0)</f>
        <v>0</v>
      </c>
      <c r="L34" s="102">
        <f>ROUND('Riep StPatrim'!G72,0)</f>
        <v>7804129</v>
      </c>
      <c r="M34" s="102">
        <f>ROUND('Riep StPatrim'!H72,0)</f>
        <v>7501589</v>
      </c>
      <c r="N34" s="102">
        <f>ROUND('Riep StPatrim'!I72,0)</f>
        <v>7199049</v>
      </c>
      <c r="O34" s="102">
        <f>ROUND('Riep StPatrim'!J72,0)</f>
        <v>6948888</v>
      </c>
      <c r="P34" s="102">
        <f>ROUND('Riep StPatrim'!K72,0)</f>
        <v>6681517</v>
      </c>
      <c r="Q34" s="102">
        <f t="shared" si="0"/>
        <v>-517532</v>
      </c>
      <c r="R34" s="92">
        <f t="shared" si="1"/>
        <v>-7.1888939775239802E-2</v>
      </c>
    </row>
    <row r="35" spans="1:18" ht="12.75" customHeight="1">
      <c r="C35">
        <v>110207</v>
      </c>
      <c r="D35" s="28" t="s">
        <v>244</v>
      </c>
      <c r="E35" s="36">
        <f>SUMIF(RiepilogoGen!$C$2:$C$1191,C35,RiepilogoGen!$O$2:$O$1191)</f>
        <v>0</v>
      </c>
      <c r="F35" s="36">
        <f>SUMIF(RiepilogoGen!$C$2:$C$1191,C35,RiepilogoGen!$R$2:$R$1191)</f>
        <v>683001.03999999992</v>
      </c>
      <c r="G35" s="37">
        <f>SUMIF(RiepilogoGen!$C$2:$C$1191,C35,RiepilogoGen!$U$2:$U$1191)</f>
        <v>760104.04</v>
      </c>
      <c r="H35" s="37">
        <f>SUMIF(RiepilogoGen!$C$2:$C$1191,C35,RiepilogoGen!$X$2:$X$1191)</f>
        <v>742771.08</v>
      </c>
      <c r="I35" s="37">
        <f>SUMIF(RiepilogoGen!$C$2:$C$1191,C35,RiepilogoGen!$AA$2:$AA$1191)</f>
        <v>817461.86999999941</v>
      </c>
      <c r="J35" s="37">
        <f>SUMIF(RiepilogoGen!$C$2:$C$1191,C35,RiepilogoGen!$AD$2:$AD$1191)</f>
        <v>782119.74</v>
      </c>
      <c r="K35" s="102">
        <f>ROUND('Riep StPatrim'!F75,0)</f>
        <v>0</v>
      </c>
      <c r="L35" s="102">
        <f>ROUND('Riep StPatrim'!G75,0)</f>
        <v>683001</v>
      </c>
      <c r="M35" s="102">
        <f>ROUND('Riep StPatrim'!H75,0)</f>
        <v>760104</v>
      </c>
      <c r="N35" s="102">
        <f>ROUND('Riep StPatrim'!I75,0)</f>
        <v>742771</v>
      </c>
      <c r="O35" s="102">
        <f>ROUND('Riep StPatrim'!J75,0)</f>
        <v>817462</v>
      </c>
      <c r="P35" s="102">
        <f>ROUND('Riep StPatrim'!K75,0)</f>
        <v>782120</v>
      </c>
      <c r="Q35" s="102">
        <f t="shared" si="0"/>
        <v>39349</v>
      </c>
      <c r="R35" s="92">
        <f t="shared" si="1"/>
        <v>5.2975950865071564E-2</v>
      </c>
    </row>
    <row r="36" spans="1:18" ht="25.5">
      <c r="C36">
        <v>110208</v>
      </c>
      <c r="D36" s="33" t="s">
        <v>245</v>
      </c>
      <c r="E36" s="36">
        <f>SUMIF(RiepilogoGen!$C$2:$C$1191,C36,RiepilogoGen!$O$2:$O$1191)</f>
        <v>0</v>
      </c>
      <c r="F36" s="36">
        <f>SUMIF(RiepilogoGen!$C$2:$C$1191,C36,RiepilogoGen!$R$2:$R$1191)</f>
        <v>238936.00999999989</v>
      </c>
      <c r="G36" s="37">
        <f>SUMIF(RiepilogoGen!$C$2:$C$1191,C36,RiepilogoGen!$U$2:$U$1191)</f>
        <v>191992.6399999999</v>
      </c>
      <c r="H36" s="37">
        <f>SUMIF(RiepilogoGen!$C$2:$C$1191,C36,RiepilogoGen!$X$2:$X$1191)</f>
        <v>156260.59000000008</v>
      </c>
      <c r="I36" s="37">
        <f>SUMIF(RiepilogoGen!$C$2:$C$1191,C36,RiepilogoGen!$AA$2:$AA$1191)</f>
        <v>221996.84000000008</v>
      </c>
      <c r="J36" s="37">
        <f>SUMIF(RiepilogoGen!$C$2:$C$1191,C36,RiepilogoGen!$AD$2:$AD$1191)</f>
        <v>229382.60000000009</v>
      </c>
      <c r="K36" s="102">
        <f>ROUND('Riep StPatrim'!F80,0)</f>
        <v>0</v>
      </c>
      <c r="L36" s="102">
        <f>ROUND('Riep StPatrim'!G80,0)</f>
        <v>238936</v>
      </c>
      <c r="M36" s="102">
        <f>ROUND('Riep StPatrim'!H80,0)</f>
        <v>191993</v>
      </c>
      <c r="N36" s="102">
        <f>ROUND('Riep StPatrim'!I80,0)</f>
        <v>156261</v>
      </c>
      <c r="O36" s="102">
        <f>ROUND('Riep StPatrim'!J80,0)</f>
        <v>221997</v>
      </c>
      <c r="P36" s="102">
        <f>ROUND('Riep StPatrim'!K80,0)</f>
        <v>229383</v>
      </c>
      <c r="Q36" s="102">
        <f t="shared" si="0"/>
        <v>73122</v>
      </c>
      <c r="R36" s="92">
        <f t="shared" si="1"/>
        <v>0.46794785647090453</v>
      </c>
    </row>
    <row r="37" spans="1:18" ht="12.75" customHeight="1">
      <c r="C37">
        <v>110209</v>
      </c>
      <c r="D37" s="28" t="s">
        <v>246</v>
      </c>
      <c r="E37" s="36">
        <f>SUMIF(RiepilogoGen!$C$2:$C$1191,C37,RiepilogoGen!$O$2:$O$1191)</f>
        <v>18000</v>
      </c>
      <c r="F37" s="36">
        <f>SUMIF(RiepilogoGen!$C$2:$C$1191,C37,RiepilogoGen!$R$2:$R$1191)</f>
        <v>662246.29999999981</v>
      </c>
      <c r="G37" s="37">
        <f>SUMIF(RiepilogoGen!$C$2:$C$1191,C37,RiepilogoGen!$U$2:$U$1191)</f>
        <v>617136.89999999991</v>
      </c>
      <c r="H37" s="37">
        <f>SUMIF(RiepilogoGen!$C$2:$C$1191,C37,RiepilogoGen!$X$2:$X$1191)</f>
        <v>504271.73999999976</v>
      </c>
      <c r="I37" s="37">
        <f>SUMIF(RiepilogoGen!$C$2:$C$1191,C37,RiepilogoGen!$AA$2:$AA$1191)</f>
        <v>464225.45000000019</v>
      </c>
      <c r="J37" s="37">
        <f>SUMIF(RiepilogoGen!$C$2:$C$1191,C37,RiepilogoGen!$AD$2:$AD$1191)</f>
        <v>413624.27</v>
      </c>
      <c r="K37" s="102">
        <f>ROUND('Riep StPatrim'!F83,0)</f>
        <v>18000</v>
      </c>
      <c r="L37" s="102">
        <f>ROUND('Riep StPatrim'!G83,0)</f>
        <v>662246</v>
      </c>
      <c r="M37" s="102">
        <f>ROUND('Riep StPatrim'!H83,0)</f>
        <v>617137</v>
      </c>
      <c r="N37" s="102">
        <f>ROUND('Riep StPatrim'!I83,0)</f>
        <v>504272</v>
      </c>
      <c r="O37" s="102">
        <f>ROUND('Riep StPatrim'!J83,0)</f>
        <v>464225</v>
      </c>
      <c r="P37" s="102">
        <f>ROUND('Riep StPatrim'!K83,0)</f>
        <v>413624</v>
      </c>
      <c r="Q37" s="102">
        <f t="shared" si="0"/>
        <v>-90648</v>
      </c>
      <c r="R37" s="92">
        <f t="shared" si="1"/>
        <v>-0.17976012945394548</v>
      </c>
    </row>
    <row r="38" spans="1:18" ht="12.75" customHeight="1">
      <c r="C38">
        <v>110210</v>
      </c>
      <c r="D38" s="28" t="s">
        <v>247</v>
      </c>
      <c r="E38" s="36">
        <f>SUMIF(RiepilogoGen!$C$2:$C$1191,C38,RiepilogoGen!$O$2:$O$1191)</f>
        <v>0</v>
      </c>
      <c r="F38" s="36">
        <f>SUMIF(RiepilogoGen!$C$2:$C$1191,C38,RiepilogoGen!$R$2:$R$1191)</f>
        <v>9873621.0999999996</v>
      </c>
      <c r="G38" s="37">
        <f>SUMIF(RiepilogoGen!$C$2:$C$1191,C38,RiepilogoGen!$U$2:$U$1191)</f>
        <v>10888950.699999999</v>
      </c>
      <c r="H38" s="37">
        <f>SUMIF(RiepilogoGen!$C$2:$C$1191,C38,RiepilogoGen!$X$2:$X$1191)</f>
        <v>10888950.699999999</v>
      </c>
      <c r="I38" s="37">
        <f>SUMIF(RiepilogoGen!$C$2:$C$1191,C38,RiepilogoGen!$AA$2:$AA$1191)</f>
        <v>10888950.699999999</v>
      </c>
      <c r="J38" s="37">
        <f>SUMIF(RiepilogoGen!$C$2:$C$1191,C38,RiepilogoGen!$AD$2:$AD$1191)</f>
        <v>10888950.699999999</v>
      </c>
      <c r="K38" s="102">
        <f>ROUND('Riep StPatrim'!F86,0)</f>
        <v>0</v>
      </c>
      <c r="L38" s="102">
        <f>ROUND('Riep StPatrim'!G86,0)</f>
        <v>9873621</v>
      </c>
      <c r="M38" s="102">
        <f>ROUND('Riep StPatrim'!H86,0)</f>
        <v>10888951</v>
      </c>
      <c r="N38" s="102">
        <f>ROUND('Riep StPatrim'!I86,0)</f>
        <v>10888951</v>
      </c>
      <c r="O38" s="102">
        <f>ROUND('Riep StPatrim'!J86,0)</f>
        <v>10888951</v>
      </c>
      <c r="P38" s="102">
        <f>ROUND('Riep StPatrim'!K86,0)</f>
        <v>10888951</v>
      </c>
      <c r="Q38" s="102">
        <f t="shared" si="0"/>
        <v>0</v>
      </c>
      <c r="R38" s="92">
        <f t="shared" si="1"/>
        <v>0</v>
      </c>
    </row>
    <row r="39" spans="1:18" ht="25.5" customHeight="1">
      <c r="C39">
        <v>110211</v>
      </c>
      <c r="D39" s="33" t="s">
        <v>248</v>
      </c>
      <c r="E39" s="36">
        <f>SUMIF(RiepilogoGen!$C$2:$C$1191,C39,RiepilogoGen!$O$2:$O$1191)</f>
        <v>0</v>
      </c>
      <c r="F39" s="36">
        <f>SUMIF(RiepilogoGen!$C$2:$C$1191,C39,RiepilogoGen!$R$2:$R$1191)</f>
        <v>80267.350000000035</v>
      </c>
      <c r="G39" s="37">
        <f>SUMIF(RiepilogoGen!$C$2:$C$1191,C39,RiepilogoGen!$U$2:$U$1191)</f>
        <v>70658.529999999912</v>
      </c>
      <c r="H39" s="37">
        <f>SUMIF(RiepilogoGen!$C$2:$C$1191,C39,RiepilogoGen!$X$2:$X$1191)</f>
        <v>97194.699999999953</v>
      </c>
      <c r="I39" s="37">
        <f>SUMIF(RiepilogoGen!$C$2:$C$1191,C39,RiepilogoGen!$AA$2:$AA$1191)</f>
        <v>104311.44999999995</v>
      </c>
      <c r="J39" s="37">
        <f>SUMIF(RiepilogoGen!$C$2:$C$1191,C39,RiepilogoGen!$AD$2:$AD$1191)</f>
        <v>117935.97000000009</v>
      </c>
      <c r="K39" s="102">
        <f>ROUND('Riep StPatrim'!F88,0)</f>
        <v>0</v>
      </c>
      <c r="L39" s="102">
        <f>ROUND('Riep StPatrim'!G88,0)</f>
        <v>80267</v>
      </c>
      <c r="M39" s="102">
        <f>ROUND('Riep StPatrim'!H88,0)</f>
        <v>70659</v>
      </c>
      <c r="N39" s="102">
        <f>ROUND('Riep StPatrim'!I88,0)</f>
        <v>97195</v>
      </c>
      <c r="O39" s="102">
        <f>ROUND('Riep StPatrim'!J88,0)</f>
        <v>104311</v>
      </c>
      <c r="P39" s="102">
        <f>ROUND('Riep StPatrim'!K88,0)</f>
        <v>117936</v>
      </c>
      <c r="Q39" s="102">
        <f t="shared" si="0"/>
        <v>20741</v>
      </c>
      <c r="R39" s="92">
        <f t="shared" si="1"/>
        <v>0.21339575081022688</v>
      </c>
    </row>
    <row r="40" spans="1:18" ht="12.75" customHeight="1">
      <c r="C40">
        <v>110212</v>
      </c>
      <c r="D40" s="28" t="s">
        <v>249</v>
      </c>
      <c r="E40" s="36">
        <f>SUMIF(RiepilogoGen!$C$2:$C$1191,C40,RiepilogoGen!$O$2:$O$1191)</f>
        <v>22000</v>
      </c>
      <c r="F40" s="36">
        <f>SUMIF(RiepilogoGen!$C$2:$C$1191,C40,RiepilogoGen!$R$2:$R$1191)</f>
        <v>41670.239999999918</v>
      </c>
      <c r="G40" s="37">
        <f>SUMIF(RiepilogoGen!$C$2:$C$1191,C40,RiepilogoGen!$U$2:$U$1191)</f>
        <v>18492.969999999972</v>
      </c>
      <c r="H40" s="37">
        <f>SUMIF(RiepilogoGen!$C$2:$C$1191,C40,RiepilogoGen!$X$2:$X$1191)</f>
        <v>1.4551915228366852E-11</v>
      </c>
      <c r="I40" s="37">
        <f>SUMIF(RiepilogoGen!$C$2:$C$1191,C40,RiepilogoGen!$AA$2:$AA$1191)</f>
        <v>3054.9799999999377</v>
      </c>
      <c r="J40" s="37">
        <f>SUMIF(RiepilogoGen!$C$2:$C$1191,C40,RiepilogoGen!$AD$2:$AD$1191)</f>
        <v>107387.41999999988</v>
      </c>
      <c r="K40" s="102">
        <f>ROUND('Riep StPatrim'!F91,0)</f>
        <v>22000</v>
      </c>
      <c r="L40" s="102">
        <f>ROUND('Riep StPatrim'!G91,0)</f>
        <v>41670</v>
      </c>
      <c r="M40" s="102">
        <f>ROUND('Riep StPatrim'!H91,0)</f>
        <v>18493</v>
      </c>
      <c r="N40" s="102">
        <f>ROUND('Riep StPatrim'!I91,0)</f>
        <v>0</v>
      </c>
      <c r="O40" s="102">
        <f>ROUND('Riep StPatrim'!J91,0)</f>
        <v>3055</v>
      </c>
      <c r="P40" s="102">
        <f>ROUND('Riep StPatrim'!K91,0)</f>
        <v>107387</v>
      </c>
      <c r="Q40" s="102">
        <f t="shared" si="0"/>
        <v>107387</v>
      </c>
      <c r="R40" s="92">
        <f t="shared" si="1"/>
        <v>1</v>
      </c>
    </row>
    <row r="41" spans="1:18" ht="12.75" customHeight="1">
      <c r="C41">
        <v>110213</v>
      </c>
      <c r="D41" s="28" t="s">
        <v>250</v>
      </c>
      <c r="E41" s="36">
        <f>SUMIF(RiepilogoGen!$C$2:$C$1191,C41,RiepilogoGen!$O$2:$O$1191)</f>
        <v>0</v>
      </c>
      <c r="F41" s="36">
        <f>SUMIF(RiepilogoGen!$C$2:$C$1191,C41,RiepilogoGen!$R$2:$R$1191)</f>
        <v>164633.42000000013</v>
      </c>
      <c r="G41" s="37">
        <f>SUMIF(RiepilogoGen!$C$2:$C$1191,C41,RiepilogoGen!$U$2:$U$1191)</f>
        <v>159138.7900000001</v>
      </c>
      <c r="H41" s="37">
        <f>SUMIF(RiepilogoGen!$C$2:$C$1191,C41,RiepilogoGen!$X$2:$X$1191)</f>
        <v>144936.97999999998</v>
      </c>
      <c r="I41" s="37">
        <f>SUMIF(RiepilogoGen!$C$2:$C$1191,C41,RiepilogoGen!$AA$2:$AA$1191)</f>
        <v>120349.46999999993</v>
      </c>
      <c r="J41" s="37">
        <f>SUMIF(RiepilogoGen!$C$2:$C$1191,C41,RiepilogoGen!$AD$2:$AD$1191)</f>
        <v>103035.07999999986</v>
      </c>
      <c r="K41" s="102">
        <f>ROUND('Riep StPatrim'!F96,0)</f>
        <v>0</v>
      </c>
      <c r="L41" s="102">
        <f>ROUND('Riep StPatrim'!G96,0)</f>
        <v>164633</v>
      </c>
      <c r="M41" s="102">
        <f>ROUND('Riep StPatrim'!H96,0)</f>
        <v>159139</v>
      </c>
      <c r="N41" s="102">
        <f>ROUND('Riep StPatrim'!I96,0)</f>
        <v>144937</v>
      </c>
      <c r="O41" s="102">
        <f>ROUND('Riep StPatrim'!J96,0)</f>
        <v>120349</v>
      </c>
      <c r="P41" s="102">
        <f>ROUND('Riep StPatrim'!K96,0)</f>
        <v>103035</v>
      </c>
      <c r="Q41" s="102">
        <f t="shared" si="0"/>
        <v>-41902</v>
      </c>
      <c r="R41" s="92">
        <f t="shared" si="1"/>
        <v>-0.28910492144862943</v>
      </c>
    </row>
    <row r="42" spans="1:18" ht="12.75" customHeight="1">
      <c r="C42">
        <v>110214</v>
      </c>
      <c r="D42" s="28" t="s">
        <v>251</v>
      </c>
      <c r="E42" s="36">
        <f>SUMIF(RiepilogoGen!$C$2:$C$1191,C42,RiepilogoGen!$O$2:$O$1191)</f>
        <v>-364728.04999999993</v>
      </c>
      <c r="F42" s="36">
        <f>SUMIF(RiepilogoGen!$C$2:$C$1191,C42,RiepilogoGen!$R$2:$R$1191)</f>
        <v>3593158.290000001</v>
      </c>
      <c r="G42" s="37">
        <f>SUMIF(RiepilogoGen!$C$2:$C$1191,C42,RiepilogoGen!$U$2:$U$1191)</f>
        <v>4089322.2800000003</v>
      </c>
      <c r="H42" s="37">
        <f>SUMIF(RiepilogoGen!$C$2:$C$1191,C42,RiepilogoGen!$X$2:$X$1191)</f>
        <v>5052865.04</v>
      </c>
      <c r="I42" s="37">
        <f>SUMIF(RiepilogoGen!$C$2:$C$1191,C42,RiepilogoGen!$AA$2:$AA$1191)</f>
        <v>6696161.7799999993</v>
      </c>
      <c r="J42" s="37">
        <f>SUMIF(RiepilogoGen!$C$2:$C$1191,C42,RiepilogoGen!$AD$2:$AD$1191)</f>
        <v>2929521.9800000004</v>
      </c>
      <c r="K42" s="102">
        <f>ROUND('Riep StPatrim'!F107,0)</f>
        <v>-364728</v>
      </c>
      <c r="L42" s="102">
        <f>ROUND('Riep StPatrim'!G107,0)</f>
        <v>3593158</v>
      </c>
      <c r="M42" s="102">
        <f>ROUND('Riep StPatrim'!H107,0)</f>
        <v>4089322</v>
      </c>
      <c r="N42" s="102">
        <f>ROUND('Riep StPatrim'!I107,0)</f>
        <v>5052865</v>
      </c>
      <c r="O42" s="102">
        <f>ROUND('Riep StPatrim'!J107,0)</f>
        <v>6696162</v>
      </c>
      <c r="P42" s="102">
        <f>ROUND('Riep StPatrim'!K107,0)</f>
        <v>2929522</v>
      </c>
      <c r="Q42" s="102">
        <f t="shared" si="0"/>
        <v>-2123343</v>
      </c>
      <c r="R42" s="92">
        <f t="shared" si="1"/>
        <v>-0.42022555520481941</v>
      </c>
    </row>
    <row r="43" spans="1:18" ht="15.75">
      <c r="D43" s="23" t="s">
        <v>252</v>
      </c>
      <c r="E43" s="40">
        <f t="shared" ref="E43:K43" si="4">SUM(E29:E42)</f>
        <v>375271.95000000007</v>
      </c>
      <c r="F43" s="40">
        <f t="shared" si="4"/>
        <v>141944516.66999999</v>
      </c>
      <c r="G43" s="40">
        <f t="shared" si="4"/>
        <v>170671814.55999994</v>
      </c>
      <c r="H43" s="40">
        <f t="shared" si="4"/>
        <v>167709111.66999996</v>
      </c>
      <c r="I43" s="40">
        <f t="shared" si="4"/>
        <v>165242952.07999995</v>
      </c>
      <c r="J43" s="40">
        <f t="shared" si="4"/>
        <v>162727833.29999998</v>
      </c>
      <c r="K43" s="104">
        <f t="shared" si="4"/>
        <v>375272</v>
      </c>
      <c r="L43" s="104">
        <f>SUM(L29:L42)</f>
        <v>141944514</v>
      </c>
      <c r="M43" s="104">
        <f>SUM(M29:M42)</f>
        <v>170671815</v>
      </c>
      <c r="N43" s="104">
        <f>SUM(N29:N42)</f>
        <v>167709113</v>
      </c>
      <c r="O43" s="104">
        <f>SUM(O29:O42)</f>
        <v>165242952</v>
      </c>
      <c r="P43" s="104">
        <f>SUM(P29:P42)</f>
        <v>162727833</v>
      </c>
      <c r="Q43" s="104">
        <f t="shared" si="0"/>
        <v>-4981280</v>
      </c>
      <c r="R43" s="91">
        <f t="shared" si="1"/>
        <v>-2.9701904153532799E-2</v>
      </c>
    </row>
    <row r="44" spans="1:18" ht="12.75" customHeight="1">
      <c r="D44" s="26" t="s">
        <v>253</v>
      </c>
      <c r="E44" s="38"/>
      <c r="F44" s="38"/>
      <c r="G44" s="37"/>
      <c r="H44" s="37"/>
      <c r="I44" s="37"/>
      <c r="J44" s="37"/>
      <c r="K44" s="102"/>
      <c r="L44" s="102"/>
      <c r="M44" s="102"/>
      <c r="N44" s="102"/>
      <c r="O44" s="102"/>
      <c r="P44" s="102"/>
      <c r="Q44" s="102">
        <f t="shared" si="0"/>
        <v>0</v>
      </c>
      <c r="R44" s="92">
        <f t="shared" si="1"/>
        <v>0</v>
      </c>
    </row>
    <row r="45" spans="1:18" ht="12.75" customHeight="1">
      <c r="D45" s="28" t="s">
        <v>436</v>
      </c>
      <c r="E45" s="36"/>
      <c r="F45" s="36"/>
      <c r="G45" s="37"/>
      <c r="H45" s="37"/>
      <c r="I45" s="37"/>
      <c r="J45" s="37"/>
      <c r="K45" s="102"/>
      <c r="L45" s="102"/>
      <c r="M45" s="102"/>
      <c r="N45" s="102"/>
      <c r="O45" s="102"/>
      <c r="P45" s="102"/>
      <c r="Q45" s="102">
        <f t="shared" si="0"/>
        <v>0</v>
      </c>
      <c r="R45" s="92">
        <f t="shared" si="1"/>
        <v>0</v>
      </c>
    </row>
    <row r="46" spans="1:18" ht="12.75" customHeight="1">
      <c r="A46">
        <v>11030101</v>
      </c>
      <c r="D46" s="28" t="s">
        <v>254</v>
      </c>
      <c r="E46" s="36">
        <f>SUMIF(RiepilogoGen!$D$2:$D$1191,A46,RiepilogoGen!$O$2:$O$1191)</f>
        <v>0</v>
      </c>
      <c r="F46" s="36">
        <f>SUMIF(RiepilogoGen!$D$2:$D$1191,A46,RiepilogoGen!$R$2:$R$1191)</f>
        <v>0</v>
      </c>
      <c r="G46" s="37">
        <f>SUMIF(RiepilogoGen!$D$2:$D$1191,A46,RiepilogoGen!$U$2:$U$1191)</f>
        <v>1000</v>
      </c>
      <c r="H46" s="37">
        <f>SUMIF(RiepilogoGen!$D$2:$D$1191,A46,RiepilogoGen!$X$2:$X$1191)</f>
        <v>1000</v>
      </c>
      <c r="I46" s="37">
        <f>SUMIF(RiepilogoGen!$D$2:$D$1191,A46,RiepilogoGen!$AA$2:$AA$1191)</f>
        <v>1000</v>
      </c>
      <c r="J46" s="37">
        <f>SUMIF(RiepilogoGen!$D$2:$D$1191,A46,RiepilogoGen!$AD$2:$AD$1191)</f>
        <v>1000</v>
      </c>
      <c r="K46" s="102">
        <f>ROUND('Riep StPatrim'!F113,0)</f>
        <v>0</v>
      </c>
      <c r="L46" s="102">
        <f>ROUND('Riep StPatrim'!G113,0)</f>
        <v>0</v>
      </c>
      <c r="M46" s="102">
        <f>ROUND('Riep StPatrim'!H113,0)</f>
        <v>1000</v>
      </c>
      <c r="N46" s="102">
        <f>ROUND('Riep StPatrim'!I113,0)</f>
        <v>1000</v>
      </c>
      <c r="O46" s="102">
        <f>ROUND('Riep StPatrim'!J113,0)</f>
        <v>1000</v>
      </c>
      <c r="P46" s="102">
        <f>ROUND('Riep StPatrim'!K113,0)</f>
        <v>1000</v>
      </c>
      <c r="Q46" s="102">
        <f t="shared" si="0"/>
        <v>0</v>
      </c>
      <c r="R46" s="92">
        <f t="shared" si="1"/>
        <v>0</v>
      </c>
    </row>
    <row r="47" spans="1:18" ht="12.75" customHeight="1">
      <c r="A47">
        <v>11030102</v>
      </c>
      <c r="D47" s="28" t="s">
        <v>255</v>
      </c>
      <c r="E47" s="36">
        <f>SUMIF(RiepilogoGen!$D$2:$D$1191,A47,RiepilogoGen!$O$2:$O$1191)</f>
        <v>0</v>
      </c>
      <c r="F47" s="36">
        <f>SUMIF(RiepilogoGen!$D$2:$D$1191,A47,RiepilogoGen!$R$2:$R$1191)</f>
        <v>0</v>
      </c>
      <c r="G47" s="37">
        <f>SUMIF(RiepilogoGen!$D$2:$D$1191,A47,RiepilogoGen!$U$2:$U$1191)</f>
        <v>0</v>
      </c>
      <c r="H47" s="37">
        <f>SUMIF(RiepilogoGen!$D$2:$D$1191,A47,RiepilogoGen!$X$2:$X$1191)</f>
        <v>0</v>
      </c>
      <c r="I47" s="37">
        <f>SUMIF(RiepilogoGen!$D$2:$D$1191,A47,RiepilogoGen!$AA$2:$AA$1191)</f>
        <v>0</v>
      </c>
      <c r="J47" s="37">
        <f>SUMIF(RiepilogoGen!$D$2:$D$1191,A47,RiepilogoGen!$AD$2:$AD$1191)</f>
        <v>0</v>
      </c>
      <c r="K47" s="102">
        <f>ROUND('Riep StPatrim'!F115,0)</f>
        <v>0</v>
      </c>
      <c r="L47" s="102">
        <f>ROUND('Riep StPatrim'!G115,0)</f>
        <v>0</v>
      </c>
      <c r="M47" s="102">
        <f>ROUND('Riep StPatrim'!H115,0)</f>
        <v>0</v>
      </c>
      <c r="N47" s="102">
        <f>ROUND('Riep StPatrim'!I115,0)</f>
        <v>0</v>
      </c>
      <c r="O47" s="102">
        <f>ROUND('Riep StPatrim'!J115,0)</f>
        <v>0</v>
      </c>
      <c r="P47" s="102">
        <f>ROUND('Riep StPatrim'!K115,0)</f>
        <v>0</v>
      </c>
      <c r="Q47" s="102">
        <f t="shared" si="0"/>
        <v>0</v>
      </c>
      <c r="R47" s="92">
        <f t="shared" si="1"/>
        <v>0</v>
      </c>
    </row>
    <row r="48" spans="1:18" ht="12.75" customHeight="1">
      <c r="A48">
        <v>11030103</v>
      </c>
      <c r="D48" s="28" t="s">
        <v>256</v>
      </c>
      <c r="E48" s="36">
        <f>SUMIF(RiepilogoGen!$D$2:$D$1191,A48,RiepilogoGen!$O$2:$O$1191)</f>
        <v>0</v>
      </c>
      <c r="F48" s="36">
        <f>SUMIF(RiepilogoGen!$D$2:$D$1191,A48,RiepilogoGen!$R$2:$R$1191)</f>
        <v>0</v>
      </c>
      <c r="G48" s="37">
        <f>SUMIF(RiepilogoGen!$D$2:$D$1191,A48,RiepilogoGen!$U$2:$U$1191)</f>
        <v>0</v>
      </c>
      <c r="H48" s="37">
        <f>SUMIF(RiepilogoGen!$D$2:$D$1191,A48,RiepilogoGen!$X$2:$X$1191)</f>
        <v>0</v>
      </c>
      <c r="I48" s="37">
        <f>SUMIF(RiepilogoGen!$D$2:$D$1191,A48,RiepilogoGen!$AA$2:$AA$1191)</f>
        <v>0</v>
      </c>
      <c r="J48" s="37">
        <f>SUMIF(RiepilogoGen!$D$2:$D$1191,A48,RiepilogoGen!$AD$2:$AD$1191)</f>
        <v>0</v>
      </c>
      <c r="K48" s="102">
        <f>ROUND('Riep StPatrim'!F117,0)</f>
        <v>0</v>
      </c>
      <c r="L48" s="102">
        <f>ROUND('Riep StPatrim'!G117,0)</f>
        <v>0</v>
      </c>
      <c r="M48" s="102">
        <f>ROUND('Riep StPatrim'!H117,0)</f>
        <v>0</v>
      </c>
      <c r="N48" s="102">
        <f>ROUND('Riep StPatrim'!I117,0)</f>
        <v>0</v>
      </c>
      <c r="O48" s="102">
        <f>ROUND('Riep StPatrim'!J117,0)</f>
        <v>0</v>
      </c>
      <c r="P48" s="102">
        <f>ROUND('Riep StPatrim'!K117,0)</f>
        <v>0</v>
      </c>
      <c r="Q48" s="102">
        <f t="shared" si="0"/>
        <v>0</v>
      </c>
      <c r="R48" s="92">
        <f t="shared" si="1"/>
        <v>0</v>
      </c>
    </row>
    <row r="49" spans="1:18" ht="28.5" customHeight="1">
      <c r="D49" s="33" t="s">
        <v>438</v>
      </c>
      <c r="E49" s="36"/>
      <c r="F49" s="36"/>
      <c r="G49" s="37"/>
      <c r="H49" s="37"/>
      <c r="I49" s="37"/>
      <c r="J49" s="37"/>
      <c r="K49" s="102"/>
      <c r="L49" s="102"/>
      <c r="M49" s="102"/>
      <c r="N49" s="102"/>
      <c r="O49" s="102"/>
      <c r="P49" s="102"/>
      <c r="Q49" s="102">
        <f t="shared" si="0"/>
        <v>0</v>
      </c>
      <c r="R49" s="92">
        <f t="shared" si="1"/>
        <v>0</v>
      </c>
    </row>
    <row r="50" spans="1:18" ht="12.75" customHeight="1">
      <c r="A50">
        <v>11030201</v>
      </c>
      <c r="D50" s="28" t="s">
        <v>257</v>
      </c>
      <c r="E50" s="36">
        <f>SUMIF(RiepilogoGen!$D$2:$D$1191,A50,RiepilogoGen!$O$2:$O$1191)</f>
        <v>0</v>
      </c>
      <c r="F50" s="36">
        <f>SUMIF(RiepilogoGen!$D$2:$D$1191,A50,RiepilogoGen!$R$2:$R$1191)</f>
        <v>0</v>
      </c>
      <c r="G50" s="37">
        <f>SUMIF(RiepilogoGen!$D$2:$D$1191,A50,RiepilogoGen!$U$2:$U$1191)</f>
        <v>0</v>
      </c>
      <c r="H50" s="37">
        <f>SUMIF(RiepilogoGen!$D$2:$D$1191,A50,RiepilogoGen!$X$2:$X$1191)</f>
        <v>0</v>
      </c>
      <c r="I50" s="37">
        <f>SUMIF(RiepilogoGen!$D$2:$D$1191,A50,RiepilogoGen!$AA$2:$AA$1191)</f>
        <v>0</v>
      </c>
      <c r="J50" s="37">
        <f>SUMIF(RiepilogoGen!$D$2:$D$1191,A50,RiepilogoGen!$AD$2:$AD$1191)</f>
        <v>0</v>
      </c>
      <c r="K50" s="102">
        <f>ROUND('Riep StPatrim'!F120,0)</f>
        <v>0</v>
      </c>
      <c r="L50" s="102">
        <f>ROUND('Riep StPatrim'!G120,0)</f>
        <v>0</v>
      </c>
      <c r="M50" s="102">
        <f>ROUND('Riep StPatrim'!H120,0)</f>
        <v>0</v>
      </c>
      <c r="N50" s="102">
        <f>ROUND('Riep StPatrim'!I120,0)</f>
        <v>0</v>
      </c>
      <c r="O50" s="102">
        <f>ROUND('Riep StPatrim'!J120,0)</f>
        <v>0</v>
      </c>
      <c r="P50" s="102">
        <f>ROUND('Riep StPatrim'!K120,0)</f>
        <v>0</v>
      </c>
      <c r="Q50" s="102">
        <f t="shared" si="0"/>
        <v>0</v>
      </c>
      <c r="R50" s="92">
        <f t="shared" si="1"/>
        <v>0</v>
      </c>
    </row>
    <row r="51" spans="1:18" ht="12.75" customHeight="1">
      <c r="A51">
        <v>11030202</v>
      </c>
      <c r="D51" s="28" t="s">
        <v>258</v>
      </c>
      <c r="E51" s="36">
        <f>SUMIF(RiepilogoGen!$D$2:$D$1191,A51,RiepilogoGen!$O$2:$O$1191)</f>
        <v>0</v>
      </c>
      <c r="F51" s="36">
        <f>SUMIF(RiepilogoGen!$D$2:$D$1191,A51,RiepilogoGen!$R$2:$R$1191)</f>
        <v>6269.32</v>
      </c>
      <c r="G51" s="37">
        <f>SUMIF(RiepilogoGen!$D$2:$D$1191,A51,RiepilogoGen!$U$2:$U$1191)</f>
        <v>13295.380000000001</v>
      </c>
      <c r="H51" s="37">
        <f>SUMIF(RiepilogoGen!$D$2:$D$1191,A51,RiepilogoGen!$X$2:$X$1191)</f>
        <v>13295.380000000001</v>
      </c>
      <c r="I51" s="37">
        <f>SUMIF(RiepilogoGen!$D$2:$D$1191,A51,RiepilogoGen!$AA$2:$AA$1191)</f>
        <v>6956.3</v>
      </c>
      <c r="J51" s="37">
        <f>SUMIF(RiepilogoGen!$D$2:$D$1191,A51,RiepilogoGen!$AD$2:$AD$1191)</f>
        <v>6255.46</v>
      </c>
      <c r="K51" s="102">
        <f>ROUND('Riep StPatrim'!F122,0)</f>
        <v>0</v>
      </c>
      <c r="L51" s="102">
        <f>ROUND('Riep StPatrim'!G122,0)</f>
        <v>6269</v>
      </c>
      <c r="M51" s="102">
        <f>ROUND('Riep StPatrim'!H122,0)</f>
        <v>13295</v>
      </c>
      <c r="N51" s="102">
        <f>ROUND('Riep StPatrim'!I122,0)</f>
        <v>13295</v>
      </c>
      <c r="O51" s="102">
        <f>ROUND('Riep StPatrim'!J122,0)</f>
        <v>6956</v>
      </c>
      <c r="P51" s="102">
        <f>ROUND('Riep StPatrim'!K122,0)</f>
        <v>6255</v>
      </c>
      <c r="Q51" s="102">
        <f t="shared" si="0"/>
        <v>-7040</v>
      </c>
      <c r="R51" s="92">
        <f t="shared" si="1"/>
        <v>-0.52952237683339609</v>
      </c>
    </row>
    <row r="52" spans="1:18" ht="12.75" customHeight="1">
      <c r="C52">
        <v>110303</v>
      </c>
      <c r="D52" s="28" t="s">
        <v>437</v>
      </c>
      <c r="E52" s="36">
        <f>SUMIF(RiepilogoGen!$C$2:$C$1191,C52,RiepilogoGen!$O$2:$O$1191)</f>
        <v>0</v>
      </c>
      <c r="F52" s="36">
        <f>SUMIF(RiepilogoGen!$C$2:$C$1191,C52,RiepilogoGen!$R$2:$R$1191)</f>
        <v>45897.83</v>
      </c>
      <c r="G52" s="37">
        <f>SUMIF(RiepilogoGen!$C$2:$C$1191,C52,RiepilogoGen!$U$2:$U$1191)</f>
        <v>45897.83</v>
      </c>
      <c r="H52" s="37">
        <f>SUMIF(RiepilogoGen!$C$2:$C$1191,C52,RiepilogoGen!$X$2:$X$1191)</f>
        <v>45897.83</v>
      </c>
      <c r="I52" s="37">
        <f>SUMIF(RiepilogoGen!$C$2:$C$1191,C52,RiepilogoGen!$AA$2:$AA$1191)</f>
        <v>2228.0299999999988</v>
      </c>
      <c r="J52" s="37">
        <f>SUMIF(RiepilogoGen!$C$2:$C$1191,C52,RiepilogoGen!$AD$2:$AD$1191)</f>
        <v>0</v>
      </c>
      <c r="K52" s="102">
        <f>ROUND('Riep StPatrim'!F125,0)</f>
        <v>0</v>
      </c>
      <c r="L52" s="102">
        <f>ROUND('Riep StPatrim'!G125,0)</f>
        <v>45898</v>
      </c>
      <c r="M52" s="102">
        <f>ROUND('Riep StPatrim'!H125,0)</f>
        <v>45898</v>
      </c>
      <c r="N52" s="102">
        <f>ROUND('Riep StPatrim'!I125,0)</f>
        <v>45898</v>
      </c>
      <c r="O52" s="102">
        <f>ROUND('Riep StPatrim'!J125,0)</f>
        <v>2228</v>
      </c>
      <c r="P52" s="102">
        <f>ROUND('Riep StPatrim'!K125,0)</f>
        <v>0</v>
      </c>
      <c r="Q52" s="102">
        <f t="shared" si="0"/>
        <v>-45898</v>
      </c>
      <c r="R52" s="92">
        <f t="shared" si="1"/>
        <v>-1</v>
      </c>
    </row>
    <row r="53" spans="1:18" ht="15.75">
      <c r="D53" s="23" t="s">
        <v>259</v>
      </c>
      <c r="E53" s="40">
        <f t="shared" ref="E53:K53" si="5">SUM(E46:E52)</f>
        <v>0</v>
      </c>
      <c r="F53" s="40">
        <f t="shared" si="5"/>
        <v>52167.15</v>
      </c>
      <c r="G53" s="40">
        <f t="shared" si="5"/>
        <v>60193.210000000006</v>
      </c>
      <c r="H53" s="40">
        <f t="shared" si="5"/>
        <v>60193.210000000006</v>
      </c>
      <c r="I53" s="40">
        <f t="shared" si="5"/>
        <v>10184.329999999998</v>
      </c>
      <c r="J53" s="40">
        <f t="shared" si="5"/>
        <v>7255.46</v>
      </c>
      <c r="K53" s="104">
        <f t="shared" si="5"/>
        <v>0</v>
      </c>
      <c r="L53" s="104">
        <f>SUM(L46:L52)</f>
        <v>52167</v>
      </c>
      <c r="M53" s="104">
        <f>SUM(M46:M52)</f>
        <v>60193</v>
      </c>
      <c r="N53" s="104">
        <f>SUM(N46:N52)</f>
        <v>60193</v>
      </c>
      <c r="O53" s="104">
        <f>SUM(O46:O52)</f>
        <v>10184</v>
      </c>
      <c r="P53" s="104">
        <f>SUM(P46:P52)</f>
        <v>7255</v>
      </c>
      <c r="Q53" s="104">
        <f t="shared" si="0"/>
        <v>-52938</v>
      </c>
      <c r="R53" s="91">
        <f t="shared" si="1"/>
        <v>-0.87947103483793798</v>
      </c>
    </row>
    <row r="54" spans="1:18" ht="18">
      <c r="D54" s="21" t="s">
        <v>260</v>
      </c>
      <c r="E54" s="39">
        <f t="shared" ref="E54:K54" si="6">+E27+E43+E53</f>
        <v>390052.97000000009</v>
      </c>
      <c r="F54" s="39">
        <f t="shared" si="6"/>
        <v>142483496.16</v>
      </c>
      <c r="G54" s="39">
        <f t="shared" si="6"/>
        <v>171142080.77999994</v>
      </c>
      <c r="H54" s="39">
        <f t="shared" si="6"/>
        <v>168082465.65999997</v>
      </c>
      <c r="I54" s="39">
        <f t="shared" si="6"/>
        <v>165543542.27999997</v>
      </c>
      <c r="J54" s="39">
        <f t="shared" si="6"/>
        <v>162944572.91999999</v>
      </c>
      <c r="K54" s="103">
        <f t="shared" si="6"/>
        <v>390053</v>
      </c>
      <c r="L54" s="103">
        <f>+L27+L43+L53</f>
        <v>142483494</v>
      </c>
      <c r="M54" s="103">
        <f>+M27+M43+M53</f>
        <v>171142081</v>
      </c>
      <c r="N54" s="103">
        <f>+N27+N43+N53</f>
        <v>168082467</v>
      </c>
      <c r="O54" s="103">
        <f>+O27+O43+O53</f>
        <v>165543543</v>
      </c>
      <c r="P54" s="103">
        <f>+P27+P43+P53</f>
        <v>162944572</v>
      </c>
      <c r="Q54" s="103">
        <f t="shared" si="0"/>
        <v>-5137895</v>
      </c>
      <c r="R54" s="94">
        <f t="shared" si="1"/>
        <v>-3.0567703411921054E-2</v>
      </c>
    </row>
    <row r="55" spans="1:18">
      <c r="D55" s="26"/>
      <c r="E55" s="38"/>
      <c r="F55" s="38"/>
      <c r="G55" s="37"/>
      <c r="H55" s="37"/>
      <c r="I55" s="37"/>
      <c r="J55" s="37"/>
      <c r="K55" s="102"/>
      <c r="L55" s="102"/>
      <c r="M55" s="102"/>
      <c r="N55" s="102"/>
      <c r="O55" s="102"/>
      <c r="P55" s="102"/>
      <c r="Q55" s="102">
        <f t="shared" si="0"/>
        <v>0</v>
      </c>
      <c r="R55" s="92">
        <f t="shared" si="1"/>
        <v>0</v>
      </c>
    </row>
    <row r="56" spans="1:18">
      <c r="D56" s="26"/>
      <c r="E56" s="38"/>
      <c r="F56" s="38"/>
      <c r="G56" s="37"/>
      <c r="H56" s="37"/>
      <c r="I56" s="37"/>
      <c r="J56" s="37"/>
      <c r="K56" s="102"/>
      <c r="L56" s="102"/>
      <c r="M56" s="102"/>
      <c r="N56" s="102"/>
      <c r="O56" s="102"/>
      <c r="P56" s="102"/>
      <c r="Q56" s="102">
        <f t="shared" si="0"/>
        <v>0</v>
      </c>
      <c r="R56" s="92">
        <f t="shared" si="1"/>
        <v>0</v>
      </c>
    </row>
    <row r="57" spans="1:18">
      <c r="D57" s="26"/>
      <c r="E57" s="38"/>
      <c r="F57" s="38"/>
      <c r="G57" s="37"/>
      <c r="H57" s="37"/>
      <c r="I57" s="37"/>
      <c r="J57" s="37"/>
      <c r="K57" s="102"/>
      <c r="L57" s="102"/>
      <c r="M57" s="102"/>
      <c r="N57" s="102"/>
      <c r="O57" s="102"/>
      <c r="P57" s="102"/>
      <c r="Q57" s="102">
        <f t="shared" si="0"/>
        <v>0</v>
      </c>
      <c r="R57" s="92">
        <f t="shared" si="1"/>
        <v>0</v>
      </c>
    </row>
    <row r="58" spans="1:18" ht="12.75" customHeight="1">
      <c r="D58" s="26" t="s">
        <v>261</v>
      </c>
      <c r="E58" s="38"/>
      <c r="F58" s="36"/>
      <c r="G58" s="37"/>
      <c r="H58" s="37"/>
      <c r="I58" s="37"/>
      <c r="J58" s="37"/>
      <c r="K58" s="102"/>
      <c r="L58" s="102"/>
      <c r="M58" s="102"/>
      <c r="N58" s="102"/>
      <c r="O58" s="102"/>
      <c r="P58" s="102"/>
      <c r="Q58" s="102">
        <f t="shared" si="0"/>
        <v>0</v>
      </c>
      <c r="R58" s="92">
        <f t="shared" si="1"/>
        <v>0</v>
      </c>
    </row>
    <row r="59" spans="1:18" ht="12.75" customHeight="1">
      <c r="D59" s="26" t="s">
        <v>262</v>
      </c>
      <c r="E59" s="38"/>
      <c r="F59" s="36"/>
      <c r="G59" s="37"/>
      <c r="H59" s="37"/>
      <c r="I59" s="37"/>
      <c r="J59" s="37"/>
      <c r="K59" s="102"/>
      <c r="L59" s="102"/>
      <c r="M59" s="102"/>
      <c r="N59" s="102"/>
      <c r="O59" s="102"/>
      <c r="P59" s="102"/>
      <c r="Q59" s="102">
        <f t="shared" si="0"/>
        <v>0</v>
      </c>
      <c r="R59" s="92">
        <f t="shared" si="1"/>
        <v>0</v>
      </c>
    </row>
    <row r="60" spans="1:18" ht="12.75" customHeight="1">
      <c r="C60">
        <v>120101</v>
      </c>
      <c r="D60" s="28" t="s">
        <v>439</v>
      </c>
      <c r="E60" s="36">
        <f>SUMIF(RiepilogoGen!$C$2:$C$1191,C60,RiepilogoGen!$O$2:$O$1191)</f>
        <v>-33669.550000000003</v>
      </c>
      <c r="F60" s="36">
        <f>SUMIF(RiepilogoGen!$C$2:$C$1191,C60,RiepilogoGen!$R$2:$R$1191)</f>
        <v>30282.89</v>
      </c>
      <c r="G60" s="37">
        <f>SUMIF(RiepilogoGen!$C$2:$C$1191,C60,RiepilogoGen!$U$2:$U$1191)</f>
        <v>36392.92</v>
      </c>
      <c r="H60" s="37">
        <f>SUMIF(RiepilogoGen!$C$2:$C$1191,C60,RiepilogoGen!$X$2:$X$1191)</f>
        <v>26645.550000000003</v>
      </c>
      <c r="I60" s="37">
        <f>SUMIF(RiepilogoGen!$C$2:$C$1191,C60,RiepilogoGen!$AA$2:$AA$1191)</f>
        <v>30437.3</v>
      </c>
      <c r="J60" s="37">
        <f>SUMIF(RiepilogoGen!$C$2:$C$1191,C60,RiepilogoGen!$AD$2:$AD$1191)</f>
        <v>33669.550000000003</v>
      </c>
      <c r="K60" s="102">
        <f>ROUND('Riep StPatrim'!F134,0)</f>
        <v>-33670</v>
      </c>
      <c r="L60" s="102">
        <f>ROUND('Riep StPatrim'!G134,0)</f>
        <v>30283</v>
      </c>
      <c r="M60" s="102">
        <f>ROUND('Riep StPatrim'!H134,0)</f>
        <v>36393</v>
      </c>
      <c r="N60" s="102">
        <f>ROUND('Riep StPatrim'!I134,0)</f>
        <v>26646</v>
      </c>
      <c r="O60" s="102">
        <f>ROUND('Riep StPatrim'!J134,0)</f>
        <v>30437</v>
      </c>
      <c r="P60" s="102">
        <f>ROUND('Riep StPatrim'!K134,0)</f>
        <v>33670</v>
      </c>
      <c r="Q60" s="102">
        <f t="shared" si="0"/>
        <v>7024</v>
      </c>
      <c r="R60" s="92">
        <f t="shared" si="1"/>
        <v>0.2636042933273286</v>
      </c>
    </row>
    <row r="61" spans="1:18" ht="12.75" customHeight="1">
      <c r="C61">
        <v>120102</v>
      </c>
      <c r="D61" s="28" t="s">
        <v>440</v>
      </c>
      <c r="E61" s="36">
        <f>SUMIF(RiepilogoGen!$C$2:$C$1191,C61,RiepilogoGen!$O$2:$O$1191)</f>
        <v>-64360.21</v>
      </c>
      <c r="F61" s="36">
        <f>SUMIF(RiepilogoGen!$C$2:$C$1191,C61,RiepilogoGen!$R$2:$R$1191)</f>
        <v>82832.390000000014</v>
      </c>
      <c r="G61" s="37">
        <f>SUMIF(RiepilogoGen!$C$2:$C$1191,C61,RiepilogoGen!$U$2:$U$1191)</f>
        <v>94731.17</v>
      </c>
      <c r="H61" s="37">
        <f>SUMIF(RiepilogoGen!$C$2:$C$1191,C61,RiepilogoGen!$X$2:$X$1191)</f>
        <v>76512.87000000001</v>
      </c>
      <c r="I61" s="37">
        <f>SUMIF(RiepilogoGen!$C$2:$C$1191,C61,RiepilogoGen!$AA$2:$AA$1191)</f>
        <v>75050.38</v>
      </c>
      <c r="J61" s="37">
        <f>SUMIF(RiepilogoGen!$C$2:$C$1191,C61,RiepilogoGen!$AD$2:$AD$1191)</f>
        <v>64360.209999999992</v>
      </c>
      <c r="K61" s="102">
        <f>ROUND('Riep StPatrim'!F136,0)</f>
        <v>-64360</v>
      </c>
      <c r="L61" s="102">
        <f>ROUND('Riep StPatrim'!G136,0)</f>
        <v>82832</v>
      </c>
      <c r="M61" s="102">
        <f>ROUND('Riep StPatrim'!H136,0)</f>
        <v>94731</v>
      </c>
      <c r="N61" s="102">
        <f>ROUND('Riep StPatrim'!I136,0)</f>
        <v>76513</v>
      </c>
      <c r="O61" s="102">
        <f>ROUND('Riep StPatrim'!J136,0)</f>
        <v>75050</v>
      </c>
      <c r="P61" s="102">
        <f>ROUND('Riep StPatrim'!K136,0)</f>
        <v>64360</v>
      </c>
      <c r="Q61" s="102">
        <f t="shared" si="0"/>
        <v>-12153</v>
      </c>
      <c r="R61" s="92">
        <f t="shared" si="1"/>
        <v>-0.15883575340138278</v>
      </c>
    </row>
    <row r="62" spans="1:18" ht="12.75" customHeight="1">
      <c r="C62">
        <v>120103</v>
      </c>
      <c r="D62" s="28" t="s">
        <v>441</v>
      </c>
      <c r="E62" s="36">
        <f>SUMIF(RiepilogoGen!$C$2:$C$1191,C62,RiepilogoGen!$O$2:$O$1191)</f>
        <v>0</v>
      </c>
      <c r="F62" s="36">
        <f>SUMIF(RiepilogoGen!$C$2:$C$1191,C62,RiepilogoGen!$R$2:$R$1191)</f>
        <v>736263.68000000005</v>
      </c>
      <c r="G62" s="37">
        <f>SUMIF(RiepilogoGen!$C$2:$C$1191,C62,RiepilogoGen!$U$2:$U$1191)</f>
        <v>824363.58</v>
      </c>
      <c r="H62" s="37">
        <f>SUMIF(RiepilogoGen!$C$2:$C$1191,C62,RiepilogoGen!$X$2:$X$1191)</f>
        <v>0</v>
      </c>
      <c r="I62" s="37">
        <f>SUMIF(RiepilogoGen!$C$2:$C$1191,C62,RiepilogoGen!$AA$2:$AA$1191)</f>
        <v>0</v>
      </c>
      <c r="J62" s="37">
        <f>SUMIF(RiepilogoGen!$C$2:$C$1191,C62,RiepilogoGen!$AD$2:$AD$1191)</f>
        <v>0</v>
      </c>
      <c r="K62" s="102">
        <f>ROUND('Riep StPatrim'!F139,0)</f>
        <v>0</v>
      </c>
      <c r="L62" s="102">
        <f>ROUND('Riep StPatrim'!G139,0)</f>
        <v>736264</v>
      </c>
      <c r="M62" s="102">
        <f>ROUND('Riep StPatrim'!H139,0)</f>
        <v>824364</v>
      </c>
      <c r="N62" s="102">
        <f>ROUND('Riep StPatrim'!I139,0)</f>
        <v>0</v>
      </c>
      <c r="O62" s="102">
        <f>ROUND('Riep StPatrim'!J139,0)</f>
        <v>0</v>
      </c>
      <c r="P62" s="102">
        <f>ROUND('Riep StPatrim'!K139,0)</f>
        <v>0</v>
      </c>
      <c r="Q62" s="102">
        <f t="shared" si="0"/>
        <v>0</v>
      </c>
      <c r="R62" s="92">
        <f t="shared" si="1"/>
        <v>0</v>
      </c>
    </row>
    <row r="63" spans="1:18" ht="12.75" customHeight="1">
      <c r="C63">
        <v>120104</v>
      </c>
      <c r="D63" s="28" t="s">
        <v>442</v>
      </c>
      <c r="E63" s="36">
        <f>SUMIF(RiepilogoGen!$C$2:$C$1191,C63,RiepilogoGen!$O$2:$O$1191)</f>
        <v>0</v>
      </c>
      <c r="F63" s="36">
        <f>SUMIF(RiepilogoGen!$C$2:$C$1191,C63,RiepilogoGen!$R$2:$R$1191)</f>
        <v>0</v>
      </c>
      <c r="G63" s="37">
        <f>SUMIF(RiepilogoGen!$C$2:$C$1191,C63,RiepilogoGen!$U$2:$U$1191)</f>
        <v>0</v>
      </c>
      <c r="H63" s="37">
        <f>SUMIF(RiepilogoGen!$C$2:$C$1191,C63,RiepilogoGen!$X$2:$X$1191)</f>
        <v>0</v>
      </c>
      <c r="I63" s="37">
        <f>SUMIF(RiepilogoGen!$C$2:$C$1191,C63,RiepilogoGen!$AA$2:$AA$1191)</f>
        <v>0</v>
      </c>
      <c r="J63" s="37">
        <f>SUMIF(RiepilogoGen!$C$2:$C$1191,C63,RiepilogoGen!$AD$2:$AD$1191)</f>
        <v>0</v>
      </c>
      <c r="K63" s="102">
        <f>ROUND('Riep StPatrim'!F141,0)</f>
        <v>0</v>
      </c>
      <c r="L63" s="102">
        <f>ROUND('Riep StPatrim'!G141,0)</f>
        <v>0</v>
      </c>
      <c r="M63" s="102">
        <f>ROUND('Riep StPatrim'!H141,0)</f>
        <v>0</v>
      </c>
      <c r="N63" s="102">
        <f>ROUND('Riep StPatrim'!I141,0)</f>
        <v>0</v>
      </c>
      <c r="O63" s="102">
        <f>ROUND('Riep StPatrim'!J141,0)</f>
        <v>0</v>
      </c>
      <c r="P63" s="102">
        <f>ROUND('Riep StPatrim'!K141,0)</f>
        <v>0</v>
      </c>
      <c r="Q63" s="102">
        <f t="shared" si="0"/>
        <v>0</v>
      </c>
      <c r="R63" s="92">
        <f t="shared" si="1"/>
        <v>0</v>
      </c>
    </row>
    <row r="64" spans="1:18" ht="15.75">
      <c r="D64" s="23" t="s">
        <v>263</v>
      </c>
      <c r="E64" s="40">
        <f t="shared" ref="E64:K64" si="7">SUM(E60:E63)</f>
        <v>-98029.760000000009</v>
      </c>
      <c r="F64" s="40">
        <f t="shared" si="7"/>
        <v>849378.96000000008</v>
      </c>
      <c r="G64" s="40">
        <f t="shared" si="7"/>
        <v>955487.66999999993</v>
      </c>
      <c r="H64" s="40">
        <f t="shared" si="7"/>
        <v>103158.42000000001</v>
      </c>
      <c r="I64" s="40">
        <f t="shared" si="7"/>
        <v>105487.68000000001</v>
      </c>
      <c r="J64" s="40">
        <f t="shared" si="7"/>
        <v>98029.759999999995</v>
      </c>
      <c r="K64" s="104">
        <f t="shared" si="7"/>
        <v>-98030</v>
      </c>
      <c r="L64" s="104">
        <f>SUM(L60:L63)</f>
        <v>849379</v>
      </c>
      <c r="M64" s="104">
        <f>SUM(M60:M63)</f>
        <v>955488</v>
      </c>
      <c r="N64" s="104">
        <f>SUM(N60:N63)</f>
        <v>103159</v>
      </c>
      <c r="O64" s="104">
        <f>SUM(O60:O63)</f>
        <v>105487</v>
      </c>
      <c r="P64" s="104">
        <f>SUM(P60:P63)</f>
        <v>98030</v>
      </c>
      <c r="Q64" s="104">
        <f t="shared" si="0"/>
        <v>-5129</v>
      </c>
      <c r="R64" s="91">
        <f t="shared" si="1"/>
        <v>-4.9719365251698844E-2</v>
      </c>
    </row>
    <row r="65" spans="3:18">
      <c r="D65" s="27"/>
      <c r="E65" s="36"/>
      <c r="F65" s="36"/>
      <c r="G65" s="37"/>
      <c r="H65" s="37"/>
      <c r="I65" s="37"/>
      <c r="J65" s="37"/>
      <c r="K65" s="102"/>
      <c r="L65" s="102"/>
      <c r="M65" s="102"/>
      <c r="N65" s="102"/>
      <c r="O65" s="102"/>
      <c r="P65" s="102"/>
      <c r="Q65" s="102">
        <f t="shared" si="0"/>
        <v>0</v>
      </c>
      <c r="R65" s="92">
        <f t="shared" si="1"/>
        <v>0</v>
      </c>
    </row>
    <row r="66" spans="3:18" ht="30.75" customHeight="1">
      <c r="D66" s="32" t="s">
        <v>443</v>
      </c>
      <c r="E66" s="38"/>
      <c r="F66" s="36"/>
      <c r="G66" s="37"/>
      <c r="H66" s="37"/>
      <c r="I66" s="37"/>
      <c r="J66" s="37"/>
      <c r="K66" s="102"/>
      <c r="L66" s="102"/>
      <c r="M66" s="102"/>
      <c r="N66" s="102"/>
      <c r="O66" s="102"/>
      <c r="P66" s="102"/>
      <c r="Q66" s="102">
        <f t="shared" si="0"/>
        <v>0</v>
      </c>
      <c r="R66" s="92">
        <f t="shared" si="1"/>
        <v>0</v>
      </c>
    </row>
    <row r="67" spans="3:18" ht="12.75" customHeight="1">
      <c r="C67">
        <v>120201</v>
      </c>
      <c r="D67" s="28" t="s">
        <v>264</v>
      </c>
      <c r="E67" s="36">
        <f>SUMIF(RiepilogoGen!$C$2:$C$1191,C67,RiepilogoGen!$O$2:$O$1191)</f>
        <v>-745082.6799999997</v>
      </c>
      <c r="F67" s="36">
        <f>SUMIF(RiepilogoGen!$C$2:$C$1191,C67,RiepilogoGen!$R$2:$R$1191)</f>
        <v>1466269.7000000016</v>
      </c>
      <c r="G67" s="37">
        <f>SUMIF(RiepilogoGen!$C$2:$C$1191,C67,RiepilogoGen!$U$2:$U$1191)</f>
        <v>1640076.1199999989</v>
      </c>
      <c r="H67" s="37">
        <f>SUMIF(RiepilogoGen!$C$2:$C$1191,C67,RiepilogoGen!$X$2:$X$1191)</f>
        <v>1783958.0899999989</v>
      </c>
      <c r="I67" s="37">
        <f>SUMIF(RiepilogoGen!$C$2:$C$1191,C67,RiepilogoGen!$AA$2:$AA$1191)</f>
        <v>1531387.2000000002</v>
      </c>
      <c r="J67" s="37">
        <f>SUMIF(RiepilogoGen!$C$2:$C$1191,C67,RiepilogoGen!$AD$2:$AD$1191)</f>
        <v>1678652.7899999991</v>
      </c>
      <c r="K67" s="102">
        <f>ROUND('Riep StPatrim'!F146,0)</f>
        <v>-745083</v>
      </c>
      <c r="L67" s="102">
        <f>ROUND('Riep StPatrim'!G146,0)</f>
        <v>1466270</v>
      </c>
      <c r="M67" s="102">
        <f>ROUND('Riep StPatrim'!H146,0)</f>
        <v>1640076</v>
      </c>
      <c r="N67" s="102">
        <f>ROUND('Riep StPatrim'!I146,0)</f>
        <v>1783958</v>
      </c>
      <c r="O67" s="102">
        <f>ROUND('Riep StPatrim'!J146,0)</f>
        <v>1531387</v>
      </c>
      <c r="P67" s="102">
        <f>ROUND('Riep StPatrim'!K146,0)</f>
        <v>1678653</v>
      </c>
      <c r="Q67" s="102">
        <f t="shared" si="0"/>
        <v>-105305</v>
      </c>
      <c r="R67" s="92">
        <f t="shared" si="1"/>
        <v>-5.9028856060512669E-2</v>
      </c>
    </row>
    <row r="68" spans="3:18" ht="12.75" customHeight="1">
      <c r="C68">
        <v>120202</v>
      </c>
      <c r="D68" s="28" t="s">
        <v>265</v>
      </c>
      <c r="E68" s="36">
        <f>SUMIF(RiepilogoGen!$C$2:$C$1191,C68,RiepilogoGen!$O$2:$O$1191)</f>
        <v>0</v>
      </c>
      <c r="F68" s="36">
        <f>SUMIF(RiepilogoGen!$C$2:$C$1191,C68,RiepilogoGen!$R$2:$R$1191)</f>
        <v>0</v>
      </c>
      <c r="G68" s="37">
        <f>SUMIF(RiepilogoGen!$C$2:$C$1191,C68,RiepilogoGen!$U$2:$U$1191)</f>
        <v>0</v>
      </c>
      <c r="H68" s="37">
        <f>SUMIF(RiepilogoGen!$C$2:$C$1191,C68,RiepilogoGen!$X$2:$X$1191)</f>
        <v>0</v>
      </c>
      <c r="I68" s="37">
        <f>SUMIF(RiepilogoGen!$C$2:$C$1191,C68,RiepilogoGen!$AA$2:$AA$1191)</f>
        <v>0</v>
      </c>
      <c r="J68" s="37">
        <f>SUMIF(RiepilogoGen!$C$2:$C$1191,C68,RiepilogoGen!$AD$2:$AD$1191)</f>
        <v>0</v>
      </c>
      <c r="K68" s="102">
        <f>ROUND('Riep StPatrim'!F149,0)</f>
        <v>0</v>
      </c>
      <c r="L68" s="102">
        <f>ROUND('Riep StPatrim'!G149,0)</f>
        <v>0</v>
      </c>
      <c r="M68" s="102">
        <f>ROUND('Riep StPatrim'!H149,0)</f>
        <v>0</v>
      </c>
      <c r="N68" s="102">
        <f>ROUND('Riep StPatrim'!I149,0)</f>
        <v>0</v>
      </c>
      <c r="O68" s="102">
        <f>ROUND('Riep StPatrim'!J149,0)</f>
        <v>0</v>
      </c>
      <c r="P68" s="102">
        <f>ROUND('Riep StPatrim'!K149,0)</f>
        <v>0</v>
      </c>
      <c r="Q68" s="102">
        <f t="shared" si="0"/>
        <v>0</v>
      </c>
      <c r="R68" s="92">
        <f t="shared" si="1"/>
        <v>0</v>
      </c>
    </row>
    <row r="69" spans="3:18" ht="12.75" customHeight="1">
      <c r="C69">
        <v>120203</v>
      </c>
      <c r="D69" s="28" t="s">
        <v>266</v>
      </c>
      <c r="E69" s="36">
        <f>SUMIF(RiepilogoGen!$C$2:$C$1191,C69,RiepilogoGen!$O$2:$O$1191)</f>
        <v>0</v>
      </c>
      <c r="F69" s="36">
        <f>SUMIF(RiepilogoGen!$C$2:$C$1191,C69,RiepilogoGen!$R$2:$R$1191)</f>
        <v>37.519999999998618</v>
      </c>
      <c r="G69" s="37">
        <f>SUMIF(RiepilogoGen!$C$2:$C$1191,C69,RiepilogoGen!$U$2:$U$1191)</f>
        <v>2625</v>
      </c>
      <c r="H69" s="37">
        <f>SUMIF(RiepilogoGen!$C$2:$C$1191,C69,RiepilogoGen!$X$2:$X$1191)</f>
        <v>0</v>
      </c>
      <c r="I69" s="37">
        <f>SUMIF(RiepilogoGen!$C$2:$C$1191,C69,RiepilogoGen!$AA$2:$AA$1191)</f>
        <v>0</v>
      </c>
      <c r="J69" s="37">
        <f>SUMIF(RiepilogoGen!$C$2:$C$1191,C69,RiepilogoGen!$AD$2:$AD$1191)</f>
        <v>0</v>
      </c>
      <c r="K69" s="102">
        <f>ROUND('Riep StPatrim'!F152,0)</f>
        <v>0</v>
      </c>
      <c r="L69" s="102">
        <f>ROUND('Riep StPatrim'!G152,0)</f>
        <v>38</v>
      </c>
      <c r="M69" s="102">
        <f>ROUND('Riep StPatrim'!H152,0)</f>
        <v>2625</v>
      </c>
      <c r="N69" s="102">
        <f>ROUND('Riep StPatrim'!I152,0)</f>
        <v>0</v>
      </c>
      <c r="O69" s="102">
        <f>ROUND('Riep StPatrim'!J152,0)</f>
        <v>0</v>
      </c>
      <c r="P69" s="102">
        <f>ROUND('Riep StPatrim'!K152,0)</f>
        <v>0</v>
      </c>
      <c r="Q69" s="102">
        <f t="shared" si="0"/>
        <v>0</v>
      </c>
      <c r="R69" s="92">
        <f t="shared" si="1"/>
        <v>0</v>
      </c>
    </row>
    <row r="70" spans="3:18" ht="12.75" customHeight="1">
      <c r="C70">
        <v>120204</v>
      </c>
      <c r="D70" s="28" t="s">
        <v>267</v>
      </c>
      <c r="E70" s="36">
        <f>SUMIF(RiepilogoGen!$C$2:$C$1191,C70,RiepilogoGen!$O$2:$O$1191)</f>
        <v>8086063.3400000017</v>
      </c>
      <c r="F70" s="36">
        <f>SUMIF(RiepilogoGen!$C$2:$C$1191,C70,RiepilogoGen!$R$2:$R$1191)</f>
        <v>2313187.870000001</v>
      </c>
      <c r="G70" s="37">
        <f>SUMIF(RiepilogoGen!$C$2:$C$1191,C70,RiepilogoGen!$U$2:$U$1191)</f>
        <v>5626642</v>
      </c>
      <c r="H70" s="37">
        <f>SUMIF(RiepilogoGen!$C$2:$C$1191,C70,RiepilogoGen!$X$2:$X$1191)</f>
        <v>473641.15000000224</v>
      </c>
      <c r="I70" s="37">
        <f>SUMIF(RiepilogoGen!$C$2:$C$1191,C70,RiepilogoGen!$AA$2:$AA$1191)</f>
        <v>244697.01999999583</v>
      </c>
      <c r="J70" s="37">
        <f>SUMIF(RiepilogoGen!$C$2:$C$1191,C70,RiepilogoGen!$AD$2:$AD$1191)</f>
        <v>266444.04999999912</v>
      </c>
      <c r="K70" s="102">
        <f>ROUND('Riep StPatrim'!F155,0)</f>
        <v>8086063</v>
      </c>
      <c r="L70" s="102">
        <f>ROUND('Riep StPatrim'!G155,0)</f>
        <v>2313188</v>
      </c>
      <c r="M70" s="102">
        <f>ROUND('Riep StPatrim'!H155,0)</f>
        <v>5626642</v>
      </c>
      <c r="N70" s="102">
        <f>ROUND('Riep StPatrim'!I155,0)</f>
        <v>473641</v>
      </c>
      <c r="O70" s="102">
        <f>ROUND('Riep StPatrim'!J155,0)</f>
        <v>244697</v>
      </c>
      <c r="P70" s="102">
        <f>ROUND('Riep StPatrim'!K155,0)</f>
        <v>266444</v>
      </c>
      <c r="Q70" s="102">
        <f t="shared" si="0"/>
        <v>-207197</v>
      </c>
      <c r="R70" s="92">
        <f t="shared" si="1"/>
        <v>-0.43745579457859429</v>
      </c>
    </row>
    <row r="71" spans="3:18" ht="12.75" customHeight="1">
      <c r="C71">
        <v>120205</v>
      </c>
      <c r="D71" s="28" t="s">
        <v>268</v>
      </c>
      <c r="E71" s="36">
        <f>SUMIF(RiepilogoGen!$C$2:$C$1191,C71,RiepilogoGen!$O$2:$O$1191)</f>
        <v>-2106029.3099999996</v>
      </c>
      <c r="F71" s="36">
        <f>SUMIF(RiepilogoGen!$C$2:$C$1191,C71,RiepilogoGen!$R$2:$R$1191)</f>
        <v>1977925.6400000006</v>
      </c>
      <c r="G71" s="37">
        <f>SUMIF(RiepilogoGen!$C$2:$C$1191,C71,RiepilogoGen!$U$2:$U$1191)</f>
        <v>2285710.0599999987</v>
      </c>
      <c r="H71" s="37">
        <f>SUMIF(RiepilogoGen!$C$2:$C$1191,C71,RiepilogoGen!$X$2:$X$1191)</f>
        <v>1885482.5299999993</v>
      </c>
      <c r="I71" s="37">
        <f>SUMIF(RiepilogoGen!$C$2:$C$1191,C71,RiepilogoGen!$AA$2:$AA$1191)</f>
        <v>2316221.2300000023</v>
      </c>
      <c r="J71" s="37">
        <f>SUMIF(RiepilogoGen!$C$2:$C$1191,C71,RiepilogoGen!$AD$2:$AD$1191)</f>
        <v>3162120.6000000015</v>
      </c>
      <c r="K71" s="102">
        <f>ROUND('Riep StPatrim'!F160,0)</f>
        <v>-2106029</v>
      </c>
      <c r="L71" s="102">
        <f>ROUND('Riep StPatrim'!G160,0)</f>
        <v>1977926</v>
      </c>
      <c r="M71" s="102">
        <f>ROUND('Riep StPatrim'!H160,0)</f>
        <v>2285710</v>
      </c>
      <c r="N71" s="102">
        <f>ROUND('Riep StPatrim'!I160,0)</f>
        <v>1885483</v>
      </c>
      <c r="O71" s="102">
        <f>ROUND('Riep StPatrim'!J160,0)</f>
        <v>2316221</v>
      </c>
      <c r="P71" s="102">
        <f>ROUND('Riep StPatrim'!K160,0)</f>
        <v>3162121</v>
      </c>
      <c r="Q71" s="102">
        <f t="shared" si="0"/>
        <v>1276638</v>
      </c>
      <c r="R71" s="92">
        <f t="shared" si="1"/>
        <v>0.67708804587471749</v>
      </c>
    </row>
    <row r="72" spans="3:18" ht="12.75" customHeight="1">
      <c r="C72">
        <v>120206</v>
      </c>
      <c r="D72" s="28" t="s">
        <v>269</v>
      </c>
      <c r="E72" s="36">
        <f>SUMIF(RiepilogoGen!$C$2:$C$1191,C72,RiepilogoGen!$O$2:$O$1191)</f>
        <v>169087.77000000002</v>
      </c>
      <c r="F72" s="36">
        <f>SUMIF(RiepilogoGen!$C$2:$C$1191,C72,RiepilogoGen!$R$2:$R$1191)</f>
        <v>746635.77000000014</v>
      </c>
      <c r="G72" s="37">
        <f>SUMIF(RiepilogoGen!$C$2:$C$1191,C72,RiepilogoGen!$U$2:$U$1191)</f>
        <v>485731.07999999996</v>
      </c>
      <c r="H72" s="37">
        <f>SUMIF(RiepilogoGen!$C$2:$C$1191,C72,RiepilogoGen!$X$2:$X$1191)</f>
        <v>449013.55000000016</v>
      </c>
      <c r="I72" s="37">
        <f>SUMIF(RiepilogoGen!$C$2:$C$1191,C72,RiepilogoGen!$AA$2:$AA$1191)</f>
        <v>467295.93999999983</v>
      </c>
      <c r="J72" s="37">
        <f>SUMIF(RiepilogoGen!$C$2:$C$1191,C72,RiepilogoGen!$AD$2:$AD$1191)</f>
        <v>134869.31999999992</v>
      </c>
      <c r="K72" s="102">
        <f>ROUND('Riep StPatrim'!F163,0)</f>
        <v>169088</v>
      </c>
      <c r="L72" s="102">
        <f>ROUND('Riep StPatrim'!G163,0)</f>
        <v>746636</v>
      </c>
      <c r="M72" s="102">
        <f>ROUND('Riep StPatrim'!H163,0)</f>
        <v>485731</v>
      </c>
      <c r="N72" s="102">
        <f>ROUND('Riep StPatrim'!I163,0)</f>
        <v>449014</v>
      </c>
      <c r="O72" s="102">
        <f>ROUND('Riep StPatrim'!J163,0)</f>
        <v>467296</v>
      </c>
      <c r="P72" s="102">
        <f>ROUND('Riep StPatrim'!K163,0)</f>
        <v>134869</v>
      </c>
      <c r="Q72" s="102">
        <f t="shared" si="0"/>
        <v>-314145</v>
      </c>
      <c r="R72" s="92">
        <f t="shared" si="1"/>
        <v>-0.6996329735821154</v>
      </c>
    </row>
    <row r="73" spans="3:18" ht="12.75" customHeight="1">
      <c r="C73">
        <v>120207</v>
      </c>
      <c r="D73" s="28" t="s">
        <v>270</v>
      </c>
      <c r="E73" s="36">
        <f>SUMIF(RiepilogoGen!$C$2:$C$1191,C73,RiepilogoGen!$O$2:$O$1191)</f>
        <v>0</v>
      </c>
      <c r="F73" s="36">
        <f>SUMIF(RiepilogoGen!$C$2:$C$1191,C73,RiepilogoGen!$R$2:$R$1191)</f>
        <v>0</v>
      </c>
      <c r="G73" s="37">
        <f>SUMIF(RiepilogoGen!$C$2:$C$1191,C73,RiepilogoGen!$U$2:$U$1191)</f>
        <v>0</v>
      </c>
      <c r="H73" s="37">
        <f>SUMIF(RiepilogoGen!$C$2:$C$1191,C73,RiepilogoGen!$X$2:$X$1191)</f>
        <v>0</v>
      </c>
      <c r="I73" s="37">
        <f>SUMIF(RiepilogoGen!$C$2:$C$1191,C73,RiepilogoGen!$AA$2:$AA$1191)</f>
        <v>0</v>
      </c>
      <c r="J73" s="37">
        <f>SUMIF(RiepilogoGen!$C$2:$C$1191,C73,RiepilogoGen!$AD$2:$AD$1191)</f>
        <v>0</v>
      </c>
      <c r="K73" s="102">
        <f>ROUND('Riep StPatrim'!F166,0)</f>
        <v>0</v>
      </c>
      <c r="L73" s="102">
        <f>ROUND('Riep StPatrim'!G166,0)</f>
        <v>0</v>
      </c>
      <c r="M73" s="102">
        <f>ROUND('Riep StPatrim'!H166,0)</f>
        <v>0</v>
      </c>
      <c r="N73" s="102">
        <f>ROUND('Riep StPatrim'!I166,0)</f>
        <v>0</v>
      </c>
      <c r="O73" s="102">
        <f>ROUND('Riep StPatrim'!J166,0)</f>
        <v>0</v>
      </c>
      <c r="P73" s="102">
        <f>ROUND('Riep StPatrim'!K166,0)</f>
        <v>0</v>
      </c>
      <c r="Q73" s="102">
        <f t="shared" si="0"/>
        <v>0</v>
      </c>
      <c r="R73" s="92">
        <f t="shared" si="1"/>
        <v>0</v>
      </c>
    </row>
    <row r="74" spans="3:18" ht="12.75" customHeight="1">
      <c r="C74">
        <v>120208</v>
      </c>
      <c r="D74" s="28" t="s">
        <v>271</v>
      </c>
      <c r="E74" s="36">
        <f>SUMIF(RiepilogoGen!$C$2:$C$1191,C74,RiepilogoGen!$O$2:$O$1191)</f>
        <v>-66.360000000000014</v>
      </c>
      <c r="F74" s="36">
        <f>SUMIF(RiepilogoGen!$C$2:$C$1191,C74,RiepilogoGen!$R$2:$R$1191)</f>
        <v>327909.64</v>
      </c>
      <c r="G74" s="37">
        <f>SUMIF(RiepilogoGen!$C$2:$C$1191,C74,RiepilogoGen!$U$2:$U$1191)</f>
        <v>99401.340000000011</v>
      </c>
      <c r="H74" s="37">
        <f>SUMIF(RiepilogoGen!$C$2:$C$1191,C74,RiepilogoGen!$X$2:$X$1191)</f>
        <v>8278.7699999999968</v>
      </c>
      <c r="I74" s="37">
        <f>SUMIF(RiepilogoGen!$C$2:$C$1191,C74,RiepilogoGen!$AA$2:$AA$1191)</f>
        <v>6443.46</v>
      </c>
      <c r="J74" s="37">
        <f>SUMIF(RiepilogoGen!$C$2:$C$1191,C74,RiepilogoGen!$AD$2:$AD$1191)</f>
        <v>6302.46</v>
      </c>
      <c r="K74" s="102">
        <f>ROUND('Riep StPatrim'!F169,0)</f>
        <v>-66</v>
      </c>
      <c r="L74" s="102">
        <f>ROUND('Riep StPatrim'!G169,0)</f>
        <v>327910</v>
      </c>
      <c r="M74" s="102">
        <f>ROUND('Riep StPatrim'!H169,0)</f>
        <v>99401</v>
      </c>
      <c r="N74" s="102">
        <f>ROUND('Riep StPatrim'!I169,0)</f>
        <v>8279</v>
      </c>
      <c r="O74" s="102">
        <f>ROUND('Riep StPatrim'!J169,0)</f>
        <v>6443</v>
      </c>
      <c r="P74" s="102">
        <f>ROUND('Riep StPatrim'!K169,0)</f>
        <v>6302</v>
      </c>
      <c r="Q74" s="102">
        <f t="shared" si="0"/>
        <v>-1977</v>
      </c>
      <c r="R74" s="92">
        <f t="shared" si="1"/>
        <v>-0.23879695615412488</v>
      </c>
    </row>
    <row r="75" spans="3:18" ht="12.75" customHeight="1">
      <c r="C75">
        <v>120209</v>
      </c>
      <c r="D75" s="28" t="s">
        <v>272</v>
      </c>
      <c r="E75" s="36">
        <f>SUMIF(RiepilogoGen!$C$2:$C$1191,C75,RiepilogoGen!$O$2:$O$1191)</f>
        <v>0</v>
      </c>
      <c r="F75" s="36">
        <f>SUMIF(RiepilogoGen!$C$2:$C$1191,C75,RiepilogoGen!$R$2:$R$1191)</f>
        <v>0</v>
      </c>
      <c r="G75" s="37">
        <f>SUMIF(RiepilogoGen!$C$2:$C$1191,C75,RiepilogoGen!$U$2:$U$1191)</f>
        <v>0</v>
      </c>
      <c r="H75" s="37">
        <f>SUMIF(RiepilogoGen!$C$2:$C$1191,C75,RiepilogoGen!$X$2:$X$1191)</f>
        <v>0</v>
      </c>
      <c r="I75" s="37">
        <f>SUMIF(RiepilogoGen!$C$2:$C$1191,C75,RiepilogoGen!$AA$2:$AA$1191)</f>
        <v>0</v>
      </c>
      <c r="J75" s="37">
        <f>SUMIF(RiepilogoGen!$C$2:$C$1191,C75,RiepilogoGen!$AD$2:$AD$1191)</f>
        <v>0</v>
      </c>
      <c r="K75" s="102">
        <f>ROUND('Riep StPatrim'!F174,0)</f>
        <v>0</v>
      </c>
      <c r="L75" s="102">
        <f>ROUND('Riep StPatrim'!G174,0)</f>
        <v>0</v>
      </c>
      <c r="M75" s="102">
        <f>ROUND('Riep StPatrim'!H174,0)</f>
        <v>0</v>
      </c>
      <c r="N75" s="102">
        <f>ROUND('Riep StPatrim'!I174,0)</f>
        <v>0</v>
      </c>
      <c r="O75" s="102">
        <f>ROUND('Riep StPatrim'!J174,0)</f>
        <v>0</v>
      </c>
      <c r="P75" s="102">
        <f>ROUND('Riep StPatrim'!K174,0)</f>
        <v>0</v>
      </c>
      <c r="Q75" s="102">
        <f t="shared" si="0"/>
        <v>0</v>
      </c>
      <c r="R75" s="92">
        <f t="shared" si="1"/>
        <v>0</v>
      </c>
    </row>
    <row r="76" spans="3:18" ht="12.75" customHeight="1">
      <c r="C76">
        <v>120210</v>
      </c>
      <c r="D76" s="28" t="s">
        <v>273</v>
      </c>
      <c r="E76" s="36">
        <f>SUMIF(RiepilogoGen!$C$2:$C$1191,C76,RiepilogoGen!$O$2:$O$1191)</f>
        <v>871072.14999999979</v>
      </c>
      <c r="F76" s="36">
        <f>SUMIF(RiepilogoGen!$C$2:$C$1191,C76,RiepilogoGen!$R$2:$R$1191)</f>
        <v>1847113.4100000001</v>
      </c>
      <c r="G76" s="37">
        <f>SUMIF(RiepilogoGen!$C$2:$C$1191,C76,RiepilogoGen!$U$2:$U$1191)</f>
        <v>4749502.2400000021</v>
      </c>
      <c r="H76" s="37">
        <f>SUMIF(RiepilogoGen!$C$2:$C$1191,C76,RiepilogoGen!$X$2:$X$1191)</f>
        <v>2566757.0399999996</v>
      </c>
      <c r="I76" s="37">
        <f>SUMIF(RiepilogoGen!$C$2:$C$1191,C76,RiepilogoGen!$AA$2:$AA$1191)</f>
        <v>2552236.7100000004</v>
      </c>
      <c r="J76" s="37">
        <f>SUMIF(RiepilogoGen!$C$2:$C$1191,C76,RiepilogoGen!$AD$2:$AD$1191)</f>
        <v>2394193.4299999992</v>
      </c>
      <c r="K76" s="102">
        <f>ROUND('Riep StPatrim'!F176,0)</f>
        <v>871072</v>
      </c>
      <c r="L76" s="102">
        <f>ROUND('Riep StPatrim'!G176,0)</f>
        <v>1847113</v>
      </c>
      <c r="M76" s="102">
        <f>ROUND('Riep StPatrim'!H176,0)</f>
        <v>4749502</v>
      </c>
      <c r="N76" s="102">
        <f>ROUND('Riep StPatrim'!I176,0)</f>
        <v>2566757</v>
      </c>
      <c r="O76" s="102">
        <f>ROUND('Riep StPatrim'!J176,0)</f>
        <v>2552237</v>
      </c>
      <c r="P76" s="102">
        <f>ROUND('Riep StPatrim'!K176,0)</f>
        <v>2394193</v>
      </c>
      <c r="Q76" s="102">
        <f t="shared" si="0"/>
        <v>-172564</v>
      </c>
      <c r="R76" s="92">
        <f t="shared" si="1"/>
        <v>-6.7230361113264747E-2</v>
      </c>
    </row>
    <row r="77" spans="3:18" ht="12.75" customHeight="1">
      <c r="C77">
        <v>120211</v>
      </c>
      <c r="D77" s="28" t="s">
        <v>274</v>
      </c>
      <c r="E77" s="36">
        <f>SUMIF(RiepilogoGen!$C$2:$C$1191,C77,RiepilogoGen!$O$2:$O$1191)</f>
        <v>-11730894.370000001</v>
      </c>
      <c r="F77" s="36">
        <f>SUMIF(RiepilogoGen!$C$2:$C$1191,C77,RiepilogoGen!$R$2:$R$1191)</f>
        <v>3613896.3400000003</v>
      </c>
      <c r="G77" s="37">
        <f>SUMIF(RiepilogoGen!$C$2:$C$1191,C77,RiepilogoGen!$U$2:$U$1191)</f>
        <v>2834503</v>
      </c>
      <c r="H77" s="37">
        <f>SUMIF(RiepilogoGen!$C$2:$C$1191,C77,RiepilogoGen!$X$2:$X$1191)</f>
        <v>10319792.039999999</v>
      </c>
      <c r="I77" s="37">
        <f>SUMIF(RiepilogoGen!$C$2:$C$1191,C77,RiepilogoGen!$AA$2:$AA$1191)</f>
        <v>8221121.9499999983</v>
      </c>
      <c r="J77" s="37">
        <f>SUMIF(RiepilogoGen!$C$2:$C$1191,C77,RiepilogoGen!$AD$2:$AD$1191)</f>
        <v>11872301.820000002</v>
      </c>
      <c r="K77" s="102">
        <f>ROUND('Riep StPatrim'!F194,0)</f>
        <v>-11730894</v>
      </c>
      <c r="L77" s="102">
        <f>ROUND('Riep StPatrim'!G194,0)</f>
        <v>3613896</v>
      </c>
      <c r="M77" s="102">
        <f>ROUND('Riep StPatrim'!H194,0)</f>
        <v>2834503</v>
      </c>
      <c r="N77" s="102">
        <f>ROUND('Riep StPatrim'!I194,0)</f>
        <v>10319792</v>
      </c>
      <c r="O77" s="102">
        <f>ROUND('Riep StPatrim'!J194,0)</f>
        <v>8221122</v>
      </c>
      <c r="P77" s="102">
        <f>ROUND('Riep StPatrim'!K194,0)</f>
        <v>11872302</v>
      </c>
      <c r="Q77" s="102">
        <f t="shared" si="0"/>
        <v>1552510</v>
      </c>
      <c r="R77" s="92">
        <f t="shared" si="1"/>
        <v>0.15044004762886698</v>
      </c>
    </row>
    <row r="78" spans="3:18" ht="15.75">
      <c r="D78" s="23" t="s">
        <v>275</v>
      </c>
      <c r="E78" s="40">
        <f t="shared" ref="E78:K78" si="8">SUM(E67:E77)</f>
        <v>-5455849.459999999</v>
      </c>
      <c r="F78" s="40">
        <f t="shared" si="8"/>
        <v>12292975.890000004</v>
      </c>
      <c r="G78" s="40">
        <f t="shared" si="8"/>
        <v>17724190.84</v>
      </c>
      <c r="H78" s="40">
        <f t="shared" si="8"/>
        <v>17486923.169999998</v>
      </c>
      <c r="I78" s="40">
        <f t="shared" si="8"/>
        <v>15339403.509999998</v>
      </c>
      <c r="J78" s="40">
        <f t="shared" si="8"/>
        <v>19514884.469999999</v>
      </c>
      <c r="K78" s="104">
        <f t="shared" si="8"/>
        <v>-5455849</v>
      </c>
      <c r="L78" s="104">
        <f>SUM(L67:L77)</f>
        <v>12292977</v>
      </c>
      <c r="M78" s="104">
        <f>SUM(M67:M77)</f>
        <v>17724190</v>
      </c>
      <c r="N78" s="104">
        <f>SUM(N67:N77)</f>
        <v>17486924</v>
      </c>
      <c r="O78" s="104">
        <f>SUM(O67:O77)</f>
        <v>15339403</v>
      </c>
      <c r="P78" s="104">
        <f>SUM(P67:P77)</f>
        <v>19514884</v>
      </c>
      <c r="Q78" s="104">
        <f t="shared" ref="Q78:Q141" si="9">P78-N78</f>
        <v>2027960</v>
      </c>
      <c r="R78" s="91">
        <f t="shared" ref="R78:R141" si="10">IF(N78=0,IF(P78&lt;&gt;0,1,0),(P78/N78)-1)</f>
        <v>0.11597008141626275</v>
      </c>
    </row>
    <row r="79" spans="3:18" ht="12.75" customHeight="1">
      <c r="D79" s="26"/>
      <c r="E79" s="38"/>
      <c r="F79" s="36"/>
      <c r="G79" s="37"/>
      <c r="H79" s="37"/>
      <c r="I79" s="37"/>
      <c r="J79" s="37"/>
      <c r="K79" s="102"/>
      <c r="L79" s="102"/>
      <c r="M79" s="102"/>
      <c r="N79" s="102"/>
      <c r="O79" s="102"/>
      <c r="P79" s="102"/>
      <c r="Q79" s="102">
        <f t="shared" si="9"/>
        <v>0</v>
      </c>
      <c r="R79" s="92">
        <f t="shared" si="10"/>
        <v>0</v>
      </c>
    </row>
    <row r="80" spans="3:18" ht="24.75" customHeight="1">
      <c r="D80" s="32" t="s">
        <v>276</v>
      </c>
      <c r="E80" s="38"/>
      <c r="F80" s="36"/>
      <c r="G80" s="37"/>
      <c r="H80" s="37"/>
      <c r="I80" s="37"/>
      <c r="J80" s="37"/>
      <c r="K80" s="102"/>
      <c r="L80" s="102"/>
      <c r="M80" s="102"/>
      <c r="N80" s="102"/>
      <c r="O80" s="102"/>
      <c r="P80" s="102"/>
      <c r="Q80" s="102">
        <f t="shared" si="9"/>
        <v>0</v>
      </c>
      <c r="R80" s="92">
        <f t="shared" si="10"/>
        <v>0</v>
      </c>
    </row>
    <row r="81" spans="1:18" ht="12.75" customHeight="1">
      <c r="D81" s="28" t="s">
        <v>444</v>
      </c>
      <c r="E81" s="36"/>
      <c r="F81" s="36"/>
      <c r="G81" s="37"/>
      <c r="H81" s="37"/>
      <c r="I81" s="37"/>
      <c r="J81" s="37"/>
      <c r="K81" s="102"/>
      <c r="L81" s="102"/>
      <c r="M81" s="102"/>
      <c r="N81" s="102"/>
      <c r="O81" s="102"/>
      <c r="P81" s="102"/>
      <c r="Q81" s="102">
        <f t="shared" si="9"/>
        <v>0</v>
      </c>
      <c r="R81" s="92">
        <f t="shared" si="10"/>
        <v>0</v>
      </c>
    </row>
    <row r="82" spans="1:18" ht="12.75" customHeight="1">
      <c r="A82">
        <v>12030101</v>
      </c>
      <c r="D82" s="28" t="s">
        <v>277</v>
      </c>
      <c r="E82" s="36">
        <f>SUMIF(RiepilogoGen!$D$2:$D$1191,A82,RiepilogoGen!$O$2:$O$1191)</f>
        <v>0</v>
      </c>
      <c r="F82" s="36">
        <f>SUMIF(RiepilogoGen!$D$2:$D$1191,A82,RiepilogoGen!$R$2:$R$1191)</f>
        <v>0</v>
      </c>
      <c r="G82" s="37">
        <f>SUMIF(RiepilogoGen!$D$2:$D$1191,A82,RiepilogoGen!$U$2:$U$1191)</f>
        <v>0</v>
      </c>
      <c r="H82" s="37">
        <f>SUMIF(RiepilogoGen!$D$2:$D$1191,A82,RiepilogoGen!$X$2:$X$1191)</f>
        <v>0</v>
      </c>
      <c r="I82" s="37">
        <f>SUMIF(RiepilogoGen!$D$2:$D$1191,A82,RiepilogoGen!$AA$2:$AA$1191)</f>
        <v>0</v>
      </c>
      <c r="J82" s="37">
        <f>SUMIF(RiepilogoGen!$D$2:$D$1191,A82,RiepilogoGen!$AD$2:$AD$1191)</f>
        <v>0</v>
      </c>
      <c r="K82" s="102">
        <f>ROUND('Riep StPatrim'!F201,0)</f>
        <v>0</v>
      </c>
      <c r="L82" s="102">
        <f>ROUND('Riep StPatrim'!G201,0)</f>
        <v>0</v>
      </c>
      <c r="M82" s="102">
        <f>ROUND('Riep StPatrim'!H201,0)</f>
        <v>0</v>
      </c>
      <c r="N82" s="102">
        <f>ROUND('Riep StPatrim'!I201,0)</f>
        <v>0</v>
      </c>
      <c r="O82" s="102">
        <f>ROUND('Riep StPatrim'!J201,0)</f>
        <v>0</v>
      </c>
      <c r="P82" s="102">
        <f>ROUND('Riep StPatrim'!K201,0)</f>
        <v>0</v>
      </c>
      <c r="Q82" s="102">
        <f t="shared" si="9"/>
        <v>0</v>
      </c>
      <c r="R82" s="92">
        <f t="shared" si="10"/>
        <v>0</v>
      </c>
    </row>
    <row r="83" spans="1:18" ht="12.75" customHeight="1">
      <c r="A83">
        <v>12030102</v>
      </c>
      <c r="D83" s="28" t="s">
        <v>278</v>
      </c>
      <c r="E83" s="36">
        <f>SUMIF(RiepilogoGen!$D$2:$D$1191,A83,RiepilogoGen!$O$2:$O$1191)</f>
        <v>0</v>
      </c>
      <c r="F83" s="36">
        <f>SUMIF(RiepilogoGen!$D$2:$D$1191,A83,RiepilogoGen!$R$2:$R$1191)</f>
        <v>0</v>
      </c>
      <c r="G83" s="37">
        <f>SUMIF(RiepilogoGen!$D$2:$D$1191,A83,RiepilogoGen!$U$2:$U$1191)</f>
        <v>0</v>
      </c>
      <c r="H83" s="37">
        <f>SUMIF(RiepilogoGen!$D$2:$D$1191,A83,RiepilogoGen!$X$2:$X$1191)</f>
        <v>0</v>
      </c>
      <c r="I83" s="37">
        <f>SUMIF(RiepilogoGen!$D$2:$D$1191,A83,RiepilogoGen!$AA$2:$AA$1191)</f>
        <v>0</v>
      </c>
      <c r="J83" s="37">
        <f>SUMIF(RiepilogoGen!$D$2:$D$1191,A83,RiepilogoGen!$AD$2:$AD$1191)</f>
        <v>0</v>
      </c>
      <c r="K83" s="102">
        <f>ROUND('Riep StPatrim'!F203,0)</f>
        <v>0</v>
      </c>
      <c r="L83" s="102">
        <f>ROUND('Riep StPatrim'!G203,0)</f>
        <v>0</v>
      </c>
      <c r="M83" s="102">
        <f>ROUND('Riep StPatrim'!H203,0)</f>
        <v>0</v>
      </c>
      <c r="N83" s="102">
        <f>ROUND('Riep StPatrim'!I203,0)</f>
        <v>0</v>
      </c>
      <c r="O83" s="102">
        <f>ROUND('Riep StPatrim'!J203,0)</f>
        <v>0</v>
      </c>
      <c r="P83" s="102">
        <f>ROUND('Riep StPatrim'!K203,0)</f>
        <v>0</v>
      </c>
      <c r="Q83" s="102">
        <f t="shared" si="9"/>
        <v>0</v>
      </c>
      <c r="R83" s="92">
        <f t="shared" si="10"/>
        <v>0</v>
      </c>
    </row>
    <row r="84" spans="1:18" ht="12.75" customHeight="1">
      <c r="A84">
        <v>12030103</v>
      </c>
      <c r="D84" s="28" t="s">
        <v>279</v>
      </c>
      <c r="E84" s="36">
        <f>SUMIF(RiepilogoGen!$D$2:$D$1191,A84,RiepilogoGen!$O$2:$O$1191)</f>
        <v>0</v>
      </c>
      <c r="F84" s="36">
        <f>SUMIF(RiepilogoGen!$D$2:$D$1191,A84,RiepilogoGen!$R$2:$R$1191)</f>
        <v>0</v>
      </c>
      <c r="G84" s="37">
        <f>SUMIF(RiepilogoGen!$D$2:$D$1191,A84,RiepilogoGen!$U$2:$U$1191)</f>
        <v>0</v>
      </c>
      <c r="H84" s="37">
        <f>SUMIF(RiepilogoGen!$D$2:$D$1191,A84,RiepilogoGen!$X$2:$X$1191)</f>
        <v>0</v>
      </c>
      <c r="I84" s="37">
        <f>SUMIF(RiepilogoGen!$D$2:$D$1191,A84,RiepilogoGen!$AA$2:$AA$1191)</f>
        <v>0</v>
      </c>
      <c r="J84" s="37">
        <f>SUMIF(RiepilogoGen!$D$2:$D$1191,A84,RiepilogoGen!$AD$2:$AD$1191)</f>
        <v>0</v>
      </c>
      <c r="K84" s="102">
        <f>ROUND('Riep StPatrim'!F205,0)</f>
        <v>0</v>
      </c>
      <c r="L84" s="102">
        <f>ROUND('Riep StPatrim'!G205,0)</f>
        <v>0</v>
      </c>
      <c r="M84" s="102">
        <f>ROUND('Riep StPatrim'!H205,0)</f>
        <v>0</v>
      </c>
      <c r="N84" s="102">
        <f>ROUND('Riep StPatrim'!I205,0)</f>
        <v>0</v>
      </c>
      <c r="O84" s="102">
        <f>ROUND('Riep StPatrim'!J205,0)</f>
        <v>0</v>
      </c>
      <c r="P84" s="102">
        <f>ROUND('Riep StPatrim'!K205,0)</f>
        <v>0</v>
      </c>
      <c r="Q84" s="102">
        <f t="shared" si="9"/>
        <v>0</v>
      </c>
      <c r="R84" s="92">
        <f t="shared" si="10"/>
        <v>0</v>
      </c>
    </row>
    <row r="85" spans="1:18" ht="12.75" customHeight="1">
      <c r="C85">
        <v>120302</v>
      </c>
      <c r="D85" s="28" t="s">
        <v>445</v>
      </c>
      <c r="E85" s="36">
        <f>SUMIF(RiepilogoGen!$C$2:$C$1191,C85,RiepilogoGen!$O$2:$O$1191)</f>
        <v>0</v>
      </c>
      <c r="F85" s="36">
        <f>SUMIF(RiepilogoGen!$C$2:$C$1191,C85,RiepilogoGen!$R$2:$R$1191)</f>
        <v>350</v>
      </c>
      <c r="G85" s="37">
        <f>SUMIF(RiepilogoGen!$C$2:$C$1191,C85,RiepilogoGen!$U$2:$U$1191)</f>
        <v>1543633.3699999999</v>
      </c>
      <c r="H85" s="37">
        <f>SUMIF(RiepilogoGen!$C$2:$C$1191,C85,RiepilogoGen!$X$2:$X$1191)</f>
        <v>1543633.3699999999</v>
      </c>
      <c r="I85" s="37">
        <f>SUMIF(RiepilogoGen!$C$2:$C$1191,C85,RiepilogoGen!$AA$2:$AA$1191)</f>
        <v>1820829.93</v>
      </c>
      <c r="J85" s="37">
        <f>SUMIF(RiepilogoGen!$C$2:$C$1191,C85,RiepilogoGen!$AD$2:$AD$1191)</f>
        <v>1544216.7999999998</v>
      </c>
      <c r="K85" s="102">
        <f>ROUND('Riep StPatrim'!F207,0)</f>
        <v>0</v>
      </c>
      <c r="L85" s="102">
        <f>ROUND('Riep StPatrim'!G207,0)</f>
        <v>350</v>
      </c>
      <c r="M85" s="102">
        <f>ROUND('Riep StPatrim'!H207,0)</f>
        <v>1543633</v>
      </c>
      <c r="N85" s="102">
        <f>ROUND('Riep StPatrim'!I207,0)</f>
        <v>1543633</v>
      </c>
      <c r="O85" s="102">
        <f>ROUND('Riep StPatrim'!J207,0)</f>
        <v>1820830</v>
      </c>
      <c r="P85" s="102">
        <f>ROUND('Riep StPatrim'!K207,0)</f>
        <v>1544217</v>
      </c>
      <c r="Q85" s="102">
        <f t="shared" si="9"/>
        <v>584</v>
      </c>
      <c r="R85" s="92">
        <f t="shared" si="10"/>
        <v>3.783282684419742E-4</v>
      </c>
    </row>
    <row r="86" spans="1:18" ht="15.75">
      <c r="D86" s="23" t="s">
        <v>280</v>
      </c>
      <c r="E86" s="40">
        <f t="shared" ref="E86:K86" si="11">SUM(E82:E85)</f>
        <v>0</v>
      </c>
      <c r="F86" s="40">
        <f t="shared" si="11"/>
        <v>350</v>
      </c>
      <c r="G86" s="40">
        <f t="shared" si="11"/>
        <v>1543633.3699999999</v>
      </c>
      <c r="H86" s="40">
        <f t="shared" si="11"/>
        <v>1543633.3699999999</v>
      </c>
      <c r="I86" s="40">
        <f t="shared" si="11"/>
        <v>1820829.93</v>
      </c>
      <c r="J86" s="40">
        <f t="shared" si="11"/>
        <v>1544216.7999999998</v>
      </c>
      <c r="K86" s="104">
        <f t="shared" si="11"/>
        <v>0</v>
      </c>
      <c r="L86" s="104">
        <f>SUM(L82:L85)</f>
        <v>350</v>
      </c>
      <c r="M86" s="104">
        <f>SUM(M82:M85)</f>
        <v>1543633</v>
      </c>
      <c r="N86" s="104">
        <f>SUM(N82:N85)</f>
        <v>1543633</v>
      </c>
      <c r="O86" s="104">
        <f>SUM(O82:O85)</f>
        <v>1820830</v>
      </c>
      <c r="P86" s="104">
        <f>SUM(P82:P85)</f>
        <v>1544217</v>
      </c>
      <c r="Q86" s="104">
        <f t="shared" si="9"/>
        <v>584</v>
      </c>
      <c r="R86" s="91">
        <f t="shared" si="10"/>
        <v>3.783282684419742E-4</v>
      </c>
    </row>
    <row r="87" spans="1:18" ht="12.75" customHeight="1">
      <c r="D87" s="26"/>
      <c r="E87" s="38"/>
      <c r="F87" s="36"/>
      <c r="G87" s="37"/>
      <c r="H87" s="37"/>
      <c r="I87" s="37"/>
      <c r="J87" s="37"/>
      <c r="K87" s="102"/>
      <c r="L87" s="102"/>
      <c r="M87" s="102"/>
      <c r="N87" s="102"/>
      <c r="O87" s="102"/>
      <c r="P87" s="102"/>
      <c r="Q87" s="102">
        <f t="shared" si="9"/>
        <v>0</v>
      </c>
      <c r="R87" s="92">
        <f t="shared" si="10"/>
        <v>0</v>
      </c>
    </row>
    <row r="88" spans="1:18" ht="12.75" customHeight="1">
      <c r="D88" s="26" t="s">
        <v>281</v>
      </c>
      <c r="E88" s="38"/>
      <c r="F88" s="36"/>
      <c r="G88" s="37"/>
      <c r="H88" s="37"/>
      <c r="I88" s="37"/>
      <c r="J88" s="37"/>
      <c r="K88" s="102"/>
      <c r="L88" s="102"/>
      <c r="M88" s="102"/>
      <c r="N88" s="102"/>
      <c r="O88" s="102"/>
      <c r="P88" s="102"/>
      <c r="Q88" s="102">
        <f t="shared" si="9"/>
        <v>0</v>
      </c>
      <c r="R88" s="92">
        <f t="shared" si="10"/>
        <v>0</v>
      </c>
    </row>
    <row r="89" spans="1:18" ht="12.75" customHeight="1">
      <c r="C89">
        <v>120401</v>
      </c>
      <c r="D89" s="28" t="s">
        <v>446</v>
      </c>
      <c r="E89" s="36">
        <f>SUMIF(RiepilogoGen!$C$2:$C$1191,C89,RiepilogoGen!$O$2:$O$1191)</f>
        <v>3133.5299999999988</v>
      </c>
      <c r="F89" s="36">
        <f>SUMIF(RiepilogoGen!$C$2:$C$1191,C89,RiepilogoGen!$R$2:$R$1191)</f>
        <v>7971.9699999999939</v>
      </c>
      <c r="G89" s="37">
        <f>SUMIF(RiepilogoGen!$C$2:$C$1191,C89,RiepilogoGen!$U$2:$U$1191)</f>
        <v>10745.620000000017</v>
      </c>
      <c r="H89" s="37">
        <f>SUMIF(RiepilogoGen!$C$2:$C$1191,C89,RiepilogoGen!$X$2:$X$1191)</f>
        <v>3258.0099999999875</v>
      </c>
      <c r="I89" s="37">
        <f>SUMIF(RiepilogoGen!$C$2:$C$1191,C89,RiepilogoGen!$AA$2:$AA$1191)</f>
        <v>16476.630000000005</v>
      </c>
      <c r="J89" s="37">
        <f>SUMIF(RiepilogoGen!$C$2:$C$1191,C89,RiepilogoGen!$AD$2:$AD$1191)</f>
        <v>12545.549999999988</v>
      </c>
      <c r="K89" s="102">
        <f>ROUND('Riep StPatrim'!F217,0)</f>
        <v>3134</v>
      </c>
      <c r="L89" s="102">
        <f>ROUND('Riep StPatrim'!G217,0)</f>
        <v>7972</v>
      </c>
      <c r="M89" s="102">
        <f>ROUND('Riep StPatrim'!H217,0)</f>
        <v>10746</v>
      </c>
      <c r="N89" s="102">
        <f>ROUND('Riep StPatrim'!I217,0)</f>
        <v>3258</v>
      </c>
      <c r="O89" s="102">
        <f>ROUND('Riep StPatrim'!J217,0)</f>
        <v>16477</v>
      </c>
      <c r="P89" s="102">
        <f>ROUND('Riep StPatrim'!K217,0)</f>
        <v>12546</v>
      </c>
      <c r="Q89" s="102">
        <f t="shared" si="9"/>
        <v>9288</v>
      </c>
      <c r="R89" s="92">
        <f t="shared" si="10"/>
        <v>2.8508287292817678</v>
      </c>
    </row>
    <row r="90" spans="1:18" ht="12.75" customHeight="1">
      <c r="C90">
        <v>120402</v>
      </c>
      <c r="D90" s="28" t="s">
        <v>447</v>
      </c>
      <c r="E90" s="36">
        <f>SUMIF(RiepilogoGen!$C$2:$C$1191,C90,RiepilogoGen!$O$2:$O$1191)</f>
        <v>-5749210.5299999993</v>
      </c>
      <c r="F90" s="36">
        <f>SUMIF(RiepilogoGen!$C$2:$C$1191,C90,RiepilogoGen!$R$2:$R$1191)</f>
        <v>6499814.5899999989</v>
      </c>
      <c r="G90" s="37">
        <f>SUMIF(RiepilogoGen!$C$2:$C$1191,C90,RiepilogoGen!$U$2:$U$1191)</f>
        <v>6750733.3499999996</v>
      </c>
      <c r="H90" s="37">
        <f>SUMIF(RiepilogoGen!$C$2:$C$1191,C90,RiepilogoGen!$X$2:$X$1191)</f>
        <v>8329939.7499999935</v>
      </c>
      <c r="I90" s="37">
        <f>SUMIF(RiepilogoGen!$C$2:$C$1191,C90,RiepilogoGen!$AA$2:$AA$1191)</f>
        <v>11420881.59</v>
      </c>
      <c r="J90" s="37">
        <f>SUMIF(RiepilogoGen!$C$2:$C$1191,C90,RiepilogoGen!$AD$2:$AD$1191)</f>
        <v>7395603.1000000052</v>
      </c>
      <c r="K90" s="102">
        <f>ROUND('Riep StPatrim'!F224,0)</f>
        <v>-5749211</v>
      </c>
      <c r="L90" s="102">
        <f>ROUND('Riep StPatrim'!G224,0)</f>
        <v>6499815</v>
      </c>
      <c r="M90" s="102">
        <f>ROUND('Riep StPatrim'!H224,0)</f>
        <v>6750733</v>
      </c>
      <c r="N90" s="102">
        <f>ROUND('Riep StPatrim'!I224,0)</f>
        <v>8329940</v>
      </c>
      <c r="O90" s="102">
        <f>ROUND('Riep StPatrim'!J224,0)</f>
        <v>11420882</v>
      </c>
      <c r="P90" s="102">
        <f>ROUND('Riep StPatrim'!K224,0)</f>
        <v>7395603</v>
      </c>
      <c r="Q90" s="102">
        <f t="shared" si="9"/>
        <v>-934337</v>
      </c>
      <c r="R90" s="92">
        <f t="shared" si="10"/>
        <v>-0.11216611404163779</v>
      </c>
    </row>
    <row r="91" spans="1:18" ht="12.75" customHeight="1">
      <c r="C91">
        <v>120403</v>
      </c>
      <c r="D91" s="28" t="s">
        <v>448</v>
      </c>
      <c r="E91" s="36">
        <f>SUMIF(RiepilogoGen!$C$2:$C$1191,C91,RiepilogoGen!$O$2:$O$1191)</f>
        <v>11501.04</v>
      </c>
      <c r="F91" s="36">
        <f>SUMIF(RiepilogoGen!$C$2:$C$1191,C91,RiepilogoGen!$R$2:$R$1191)</f>
        <v>33497.94999999999</v>
      </c>
      <c r="G91" s="37">
        <f>SUMIF(RiepilogoGen!$C$2:$C$1191,C91,RiepilogoGen!$U$2:$U$1191)</f>
        <v>38520.009999999995</v>
      </c>
      <c r="H91" s="37">
        <f>SUMIF(RiepilogoGen!$C$2:$C$1191,C91,RiepilogoGen!$X$2:$X$1191)</f>
        <v>985.26999999999907</v>
      </c>
      <c r="I91" s="37">
        <f>SUMIF(RiepilogoGen!$C$2:$C$1191,C91,RiepilogoGen!$AA$2:$AA$1191)</f>
        <v>14264.830000000002</v>
      </c>
      <c r="J91" s="37">
        <f>SUMIF(RiepilogoGen!$C$2:$C$1191,C91,RiepilogoGen!$AD$2:$AD$1191)</f>
        <v>42258.43</v>
      </c>
      <c r="K91" s="102">
        <f>ROUND('Riep StPatrim'!F241,0)</f>
        <v>11501</v>
      </c>
      <c r="L91" s="102">
        <f>ROUND('Riep StPatrim'!G241,0)</f>
        <v>33498</v>
      </c>
      <c r="M91" s="102">
        <f>ROUND('Riep StPatrim'!H241,0)</f>
        <v>38520</v>
      </c>
      <c r="N91" s="102">
        <f>ROUND('Riep StPatrim'!I241,0)</f>
        <v>985</v>
      </c>
      <c r="O91" s="102">
        <f>ROUND('Riep StPatrim'!J241,0)</f>
        <v>14265</v>
      </c>
      <c r="P91" s="102">
        <f>ROUND('Riep StPatrim'!K241,0)</f>
        <v>42258</v>
      </c>
      <c r="Q91" s="102">
        <f t="shared" si="9"/>
        <v>41273</v>
      </c>
      <c r="R91" s="92">
        <f t="shared" si="10"/>
        <v>41.901522842639594</v>
      </c>
    </row>
    <row r="92" spans="1:18" ht="15.75">
      <c r="D92" s="23" t="s">
        <v>282</v>
      </c>
      <c r="E92" s="40">
        <f t="shared" ref="E92:K92" si="12">SUM(E89:E91)</f>
        <v>-5734575.959999999</v>
      </c>
      <c r="F92" s="40">
        <f t="shared" si="12"/>
        <v>6541284.5099999988</v>
      </c>
      <c r="G92" s="40">
        <f t="shared" si="12"/>
        <v>6799998.9799999995</v>
      </c>
      <c r="H92" s="40">
        <f t="shared" si="12"/>
        <v>8334183.0299999928</v>
      </c>
      <c r="I92" s="40">
        <f t="shared" si="12"/>
        <v>11451623.050000001</v>
      </c>
      <c r="J92" s="40">
        <f t="shared" si="12"/>
        <v>7450407.0800000047</v>
      </c>
      <c r="K92" s="104">
        <f t="shared" si="12"/>
        <v>-5734576</v>
      </c>
      <c r="L92" s="104">
        <f>SUM(L89:L91)</f>
        <v>6541285</v>
      </c>
      <c r="M92" s="104">
        <f>SUM(M89:M91)</f>
        <v>6799999</v>
      </c>
      <c r="N92" s="104">
        <f>SUM(N89:N91)</f>
        <v>8334183</v>
      </c>
      <c r="O92" s="104">
        <f>SUM(O89:O91)</f>
        <v>11451624</v>
      </c>
      <c r="P92" s="104">
        <f>SUM(P89:P91)</f>
        <v>7450407</v>
      </c>
      <c r="Q92" s="104">
        <f t="shared" si="9"/>
        <v>-883776</v>
      </c>
      <c r="R92" s="91">
        <f t="shared" si="10"/>
        <v>-0.10604230792628389</v>
      </c>
    </row>
    <row r="93" spans="1:18" ht="18">
      <c r="D93" s="21" t="s">
        <v>283</v>
      </c>
      <c r="E93" s="39">
        <f t="shared" ref="E93:K93" si="13">+E92+E86+E78+E64</f>
        <v>-11288455.179999998</v>
      </c>
      <c r="F93" s="39">
        <f t="shared" si="13"/>
        <v>19683989.360000003</v>
      </c>
      <c r="G93" s="39">
        <f t="shared" si="13"/>
        <v>27023310.859999999</v>
      </c>
      <c r="H93" s="39">
        <f t="shared" si="13"/>
        <v>27467897.989999995</v>
      </c>
      <c r="I93" s="39">
        <f t="shared" si="13"/>
        <v>28717344.169999998</v>
      </c>
      <c r="J93" s="39">
        <f t="shared" si="13"/>
        <v>28607538.110000003</v>
      </c>
      <c r="K93" s="103">
        <f t="shared" si="13"/>
        <v>-11288455</v>
      </c>
      <c r="L93" s="103">
        <f>+L92+L86+L78+L64</f>
        <v>19683991</v>
      </c>
      <c r="M93" s="103">
        <f>+M92+M86+M78+M64</f>
        <v>27023310</v>
      </c>
      <c r="N93" s="103">
        <f>+N92+N86+N78+N64</f>
        <v>27467899</v>
      </c>
      <c r="O93" s="103">
        <f>+O92+O86+O78+O64</f>
        <v>28717344</v>
      </c>
      <c r="P93" s="103">
        <f>+P92+P86+P78+P64</f>
        <v>28607538</v>
      </c>
      <c r="Q93" s="103">
        <f t="shared" si="9"/>
        <v>1139639</v>
      </c>
      <c r="R93" s="94">
        <f t="shared" si="10"/>
        <v>4.1489849660507394E-2</v>
      </c>
    </row>
    <row r="94" spans="1:18">
      <c r="D94" s="26"/>
      <c r="E94" s="38"/>
      <c r="F94" s="36"/>
      <c r="G94" s="37"/>
      <c r="H94" s="37"/>
      <c r="I94" s="37"/>
      <c r="J94" s="37"/>
      <c r="K94" s="102"/>
      <c r="L94" s="102"/>
      <c r="M94" s="102"/>
      <c r="N94" s="102"/>
      <c r="O94" s="102"/>
      <c r="P94" s="102"/>
      <c r="Q94" s="102">
        <f t="shared" si="9"/>
        <v>0</v>
      </c>
      <c r="R94" s="92">
        <f t="shared" si="10"/>
        <v>0</v>
      </c>
    </row>
    <row r="95" spans="1:18" ht="12.75" customHeight="1">
      <c r="D95" s="26" t="s">
        <v>284</v>
      </c>
      <c r="E95" s="38"/>
      <c r="F95" s="36"/>
      <c r="G95" s="37"/>
      <c r="H95" s="37"/>
      <c r="I95" s="37"/>
      <c r="J95" s="37"/>
      <c r="K95" s="102"/>
      <c r="L95" s="102"/>
      <c r="M95" s="102"/>
      <c r="N95" s="102"/>
      <c r="O95" s="102"/>
      <c r="P95" s="102"/>
      <c r="Q95" s="102">
        <f t="shared" si="9"/>
        <v>0</v>
      </c>
      <c r="R95" s="92">
        <f t="shared" si="10"/>
        <v>0</v>
      </c>
    </row>
    <row r="96" spans="1:18" ht="12.75" customHeight="1">
      <c r="B96">
        <v>1301</v>
      </c>
      <c r="D96" s="28" t="s">
        <v>332</v>
      </c>
      <c r="E96" s="36">
        <f>SUMIF(RiepilogoGen!$B$2:$B$1191,B96,RiepilogoGen!$O$2:$O$1191)</f>
        <v>-381256.89</v>
      </c>
      <c r="F96" s="36">
        <f>SUMIF(RiepilogoGen!$B$2:$B$1191,B96,RiepilogoGen!$R$2:$R$1191)</f>
        <v>707.5</v>
      </c>
      <c r="G96" s="37">
        <f>SUMIF(RiepilogoGen!$B$2:$B$1191,B96,RiepilogoGen!$U$2:$U$1191)</f>
        <v>146120.13</v>
      </c>
      <c r="H96" s="37">
        <f>SUMIF(RiepilogoGen!$B$2:$B$1191,B96,RiepilogoGen!$X$2:$X$1191)</f>
        <v>398344.08999999997</v>
      </c>
      <c r="I96" s="37">
        <f>SUMIF(RiepilogoGen!$B$2:$B$1191,B96,RiepilogoGen!$AA$2:$AA$1191)</f>
        <v>394420.38</v>
      </c>
      <c r="J96" s="37">
        <f>SUMIF(RiepilogoGen!$B$2:$B$1191,B96,RiepilogoGen!$AD$2:$AD$1191)</f>
        <v>423775.70999999996</v>
      </c>
      <c r="K96" s="102">
        <f>ROUND('Riep StPatrim'!F249,0)</f>
        <v>-381257</v>
      </c>
      <c r="L96" s="102">
        <f>ROUND('Riep StPatrim'!G249,0)</f>
        <v>708</v>
      </c>
      <c r="M96" s="102">
        <f>ROUND('Riep StPatrim'!H249,0)</f>
        <v>146120</v>
      </c>
      <c r="N96" s="102">
        <f>ROUND('Riep StPatrim'!I249,0)</f>
        <v>398344</v>
      </c>
      <c r="O96" s="102">
        <f>ROUND('Riep StPatrim'!J249,0)</f>
        <v>394420</v>
      </c>
      <c r="P96" s="102">
        <f>ROUND('Riep StPatrim'!K249,0)</f>
        <v>423776</v>
      </c>
      <c r="Q96" s="102">
        <f t="shared" si="9"/>
        <v>25432</v>
      </c>
      <c r="R96" s="92">
        <f t="shared" si="10"/>
        <v>6.3844315466029311E-2</v>
      </c>
    </row>
    <row r="97" spans="2:18" ht="12.75" customHeight="1">
      <c r="B97">
        <v>1302</v>
      </c>
      <c r="D97" s="28" t="s">
        <v>333</v>
      </c>
      <c r="E97" s="36">
        <f>SUMIF(RiepilogoGen!$B$2:$B$1191,B97,RiepilogoGen!$O$2:$O$1191)</f>
        <v>-107610.86</v>
      </c>
      <c r="F97" s="36">
        <f>SUMIF(RiepilogoGen!$B$2:$B$1191,B97,RiepilogoGen!$R$2:$R$1191)</f>
        <v>266422.21000000002</v>
      </c>
      <c r="G97" s="37">
        <f>SUMIF(RiepilogoGen!$B$2:$B$1191,B97,RiepilogoGen!$U$2:$U$1191)</f>
        <v>97834.789999999979</v>
      </c>
      <c r="H97" s="37">
        <f>SUMIF(RiepilogoGen!$B$2:$B$1191,B97,RiepilogoGen!$X$2:$X$1191)</f>
        <v>117996.50000000001</v>
      </c>
      <c r="I97" s="37">
        <f>SUMIF(RiepilogoGen!$B$2:$B$1191,B97,RiepilogoGen!$AA$2:$AA$1191)</f>
        <v>110855.23999999999</v>
      </c>
      <c r="J97" s="37">
        <f>SUMIF(RiepilogoGen!$B$2:$B$1191,B97,RiepilogoGen!$AD$2:$AD$1191)</f>
        <v>107610.86</v>
      </c>
      <c r="K97" s="102">
        <f>ROUND('Riep StPatrim'!F251,0)</f>
        <v>-107611</v>
      </c>
      <c r="L97" s="102">
        <f>ROUND('Riep StPatrim'!G251,0)</f>
        <v>266422</v>
      </c>
      <c r="M97" s="102">
        <f>ROUND('Riep StPatrim'!H251,0)</f>
        <v>97835</v>
      </c>
      <c r="N97" s="102">
        <f>ROUND('Riep StPatrim'!I251,0)</f>
        <v>117997</v>
      </c>
      <c r="O97" s="102">
        <f>ROUND('Riep StPatrim'!J251,0)</f>
        <v>110855</v>
      </c>
      <c r="P97" s="102">
        <f>ROUND('Riep StPatrim'!K251,0)</f>
        <v>107611</v>
      </c>
      <c r="Q97" s="102">
        <f t="shared" si="9"/>
        <v>-10386</v>
      </c>
      <c r="R97" s="92">
        <f t="shared" si="10"/>
        <v>-8.8019186928481208E-2</v>
      </c>
    </row>
    <row r="98" spans="2:18" ht="18">
      <c r="D98" s="21" t="s">
        <v>285</v>
      </c>
      <c r="E98" s="39">
        <f t="shared" ref="E98:K98" si="14">+E97+E96</f>
        <v>-488867.75</v>
      </c>
      <c r="F98" s="39">
        <f t="shared" si="14"/>
        <v>267129.71000000002</v>
      </c>
      <c r="G98" s="39">
        <f t="shared" si="14"/>
        <v>243954.91999999998</v>
      </c>
      <c r="H98" s="39">
        <f t="shared" si="14"/>
        <v>516340.58999999997</v>
      </c>
      <c r="I98" s="39">
        <f t="shared" si="14"/>
        <v>505275.62</v>
      </c>
      <c r="J98" s="39">
        <f t="shared" si="14"/>
        <v>531386.56999999995</v>
      </c>
      <c r="K98" s="103">
        <f t="shared" si="14"/>
        <v>-488868</v>
      </c>
      <c r="L98" s="103">
        <f>+L97+L96</f>
        <v>267130</v>
      </c>
      <c r="M98" s="103">
        <f>+M97+M96</f>
        <v>243955</v>
      </c>
      <c r="N98" s="103">
        <f>+N97+N96</f>
        <v>516341</v>
      </c>
      <c r="O98" s="103">
        <f>+O97+O96</f>
        <v>505275</v>
      </c>
      <c r="P98" s="103">
        <f>+P97+P96</f>
        <v>531387</v>
      </c>
      <c r="Q98" s="103">
        <f t="shared" si="9"/>
        <v>15046</v>
      </c>
      <c r="R98" s="94">
        <f t="shared" si="10"/>
        <v>2.9139657706825473E-2</v>
      </c>
    </row>
    <row r="99" spans="2:18">
      <c r="D99" s="26"/>
      <c r="E99" s="38"/>
      <c r="F99" s="36"/>
      <c r="G99" s="37"/>
      <c r="H99" s="37"/>
      <c r="I99" s="37"/>
      <c r="J99" s="37"/>
      <c r="K99" s="102"/>
      <c r="L99" s="102"/>
      <c r="M99" s="102"/>
      <c r="N99" s="102"/>
      <c r="O99" s="102"/>
      <c r="P99" s="102"/>
      <c r="Q99" s="102">
        <f t="shared" si="9"/>
        <v>0</v>
      </c>
      <c r="R99" s="92">
        <f t="shared" si="10"/>
        <v>0</v>
      </c>
    </row>
    <row r="100" spans="2:18" ht="20.25">
      <c r="D100" s="19" t="s">
        <v>286</v>
      </c>
      <c r="E100" s="41">
        <f t="shared" ref="E100:K100" si="15">+E16+E54+E93+E98</f>
        <v>-11387269.959999997</v>
      </c>
      <c r="F100" s="41">
        <f t="shared" si="15"/>
        <v>162434615.23000002</v>
      </c>
      <c r="G100" s="41">
        <f t="shared" si="15"/>
        <v>198409346.55999991</v>
      </c>
      <c r="H100" s="41">
        <f t="shared" si="15"/>
        <v>196066704.23999998</v>
      </c>
      <c r="I100" s="41">
        <f t="shared" si="15"/>
        <v>194766162.06999996</v>
      </c>
      <c r="J100" s="41">
        <f t="shared" si="15"/>
        <v>192882191.78</v>
      </c>
      <c r="K100" s="105">
        <f t="shared" si="15"/>
        <v>-11387270</v>
      </c>
      <c r="L100" s="105">
        <f>+L16+L54+L93+L98</f>
        <v>162434615</v>
      </c>
      <c r="M100" s="105">
        <f>+M16+M54+M93+M98</f>
        <v>198409346</v>
      </c>
      <c r="N100" s="105">
        <f>+N16+N54+N93+N98</f>
        <v>196066707</v>
      </c>
      <c r="O100" s="105">
        <f>+O16+O54+O93+O98</f>
        <v>194766162</v>
      </c>
      <c r="P100" s="105">
        <f>+P16+P54+P93+P98</f>
        <v>192882191</v>
      </c>
      <c r="Q100" s="105">
        <f t="shared" si="9"/>
        <v>-3184516</v>
      </c>
      <c r="R100" s="95">
        <f t="shared" si="10"/>
        <v>-1.6242002779186748E-2</v>
      </c>
    </row>
    <row r="101" spans="2:18">
      <c r="D101" s="46"/>
      <c r="E101" s="47"/>
      <c r="F101" s="48"/>
      <c r="G101" s="49"/>
      <c r="H101" s="49"/>
      <c r="I101" s="49"/>
      <c r="J101" s="49"/>
      <c r="K101" s="106"/>
      <c r="L101" s="106"/>
      <c r="M101" s="106"/>
      <c r="N101" s="106"/>
      <c r="O101" s="106"/>
      <c r="P101" s="106"/>
      <c r="Q101" s="106">
        <f t="shared" si="9"/>
        <v>0</v>
      </c>
      <c r="R101" s="115">
        <f t="shared" si="10"/>
        <v>0</v>
      </c>
    </row>
    <row r="102" spans="2:18">
      <c r="D102" s="46"/>
      <c r="E102" s="47"/>
      <c r="F102" s="48"/>
      <c r="G102" s="49"/>
      <c r="H102" s="49"/>
      <c r="I102" s="49"/>
      <c r="J102" s="49"/>
      <c r="K102" s="106"/>
      <c r="L102" s="106"/>
      <c r="M102" s="106"/>
      <c r="N102" s="106"/>
      <c r="O102" s="106"/>
      <c r="P102" s="106"/>
      <c r="Q102" s="106">
        <f t="shared" si="9"/>
        <v>0</v>
      </c>
      <c r="R102" s="115">
        <f t="shared" si="10"/>
        <v>0</v>
      </c>
    </row>
    <row r="103" spans="2:18" ht="12.75" customHeight="1">
      <c r="D103" s="26" t="s">
        <v>860</v>
      </c>
      <c r="E103" s="38"/>
      <c r="F103" s="36"/>
      <c r="G103" s="37"/>
      <c r="H103" s="37"/>
      <c r="I103" s="37"/>
      <c r="J103" s="37"/>
      <c r="K103" s="102"/>
      <c r="L103" s="102"/>
      <c r="M103" s="102"/>
      <c r="N103" s="102"/>
      <c r="O103" s="102"/>
      <c r="P103" s="102"/>
      <c r="Q103" s="102">
        <f t="shared" si="9"/>
        <v>0</v>
      </c>
      <c r="R103" s="92">
        <f t="shared" si="10"/>
        <v>0</v>
      </c>
    </row>
    <row r="104" spans="2:18" ht="12.75" customHeight="1">
      <c r="B104">
        <v>9101</v>
      </c>
      <c r="D104" s="28" t="s">
        <v>287</v>
      </c>
      <c r="E104" s="36">
        <f>SUMIF(RiepilogoGen!$B$2:$B$1191,B104,RiepilogoGen!$O$2:$O$1191)</f>
        <v>0</v>
      </c>
      <c r="F104" s="36">
        <f>SUMIF(RiepilogoGen!$B$2:$B$1191,B104,RiepilogoGen!$R$2:$R$1191)</f>
        <v>52273.51</v>
      </c>
      <c r="G104" s="37">
        <f>SUMIF(RiepilogoGen!$B$2:$B$1191,B104,RiepilogoGen!$U$2:$U$1191)</f>
        <v>0</v>
      </c>
      <c r="H104" s="37">
        <f>SUMIF(RiepilogoGen!$B$2:$B$1191,B104,RiepilogoGen!$X$2:$X$1191)</f>
        <v>0</v>
      </c>
      <c r="I104" s="37">
        <f>SUMIF(RiepilogoGen!$B$2:$B$1191,B104,RiepilogoGen!$AA$2:$AA$1191)</f>
        <v>0</v>
      </c>
      <c r="J104" s="37">
        <f>SUMIF(RiepilogoGen!$B$2:$B$1191,B104,RiepilogoGen!$AD$2:$AD$1191)</f>
        <v>0</v>
      </c>
      <c r="K104" s="102">
        <f>ROUND('Riep StPatrim'!F260,0)</f>
        <v>0</v>
      </c>
      <c r="L104" s="102">
        <f>ROUND('Riep StPatrim'!G260,0)</f>
        <v>52274</v>
      </c>
      <c r="M104" s="102">
        <f>ROUND('Riep StPatrim'!H260,0)</f>
        <v>0</v>
      </c>
      <c r="N104" s="102">
        <f>ROUND('Riep StPatrim'!I260,0)</f>
        <v>0</v>
      </c>
      <c r="O104" s="102">
        <f>ROUND('Riep StPatrim'!J260,0)</f>
        <v>0</v>
      </c>
      <c r="P104" s="102">
        <f>ROUND('Riep StPatrim'!K260,0)</f>
        <v>0</v>
      </c>
      <c r="Q104" s="102">
        <f t="shared" si="9"/>
        <v>0</v>
      </c>
      <c r="R104" s="92">
        <f t="shared" si="10"/>
        <v>0</v>
      </c>
    </row>
    <row r="105" spans="2:18" ht="12.75" customHeight="1">
      <c r="B105">
        <v>9102</v>
      </c>
      <c r="D105" s="28" t="s">
        <v>288</v>
      </c>
      <c r="E105" s="36">
        <f>SUMIF(RiepilogoGen!$B$2:$B$1191,B105,RiepilogoGen!$O$2:$O$1191)</f>
        <v>0</v>
      </c>
      <c r="F105" s="36">
        <f>SUMIF(RiepilogoGen!$B$2:$B$1191,B105,RiepilogoGen!$R$2:$R$1191)</f>
        <v>2881979.24</v>
      </c>
      <c r="G105" s="37">
        <f>SUMIF(RiepilogoGen!$B$2:$B$1191,B105,RiepilogoGen!$U$2:$U$1191)</f>
        <v>2881979.24</v>
      </c>
      <c r="H105" s="37">
        <f>SUMIF(RiepilogoGen!$B$2:$B$1191,B105,RiepilogoGen!$X$2:$X$1191)</f>
        <v>2881979.24</v>
      </c>
      <c r="I105" s="37">
        <f>SUMIF(RiepilogoGen!$B$2:$B$1191,B105,RiepilogoGen!$AA$2:$AA$1191)</f>
        <v>2881979.24</v>
      </c>
      <c r="J105" s="37">
        <f>SUMIF(RiepilogoGen!$B$2:$B$1191,B105,RiepilogoGen!$AD$2:$AD$1191)</f>
        <v>2881979.24</v>
      </c>
      <c r="K105" s="102">
        <f>ROUND('Riep StPatrim'!F263,0)</f>
        <v>0</v>
      </c>
      <c r="L105" s="102">
        <f>ROUND('Riep StPatrim'!G263,0)</f>
        <v>2881979</v>
      </c>
      <c r="M105" s="102">
        <f>ROUND('Riep StPatrim'!H263,0)</f>
        <v>2881979</v>
      </c>
      <c r="N105" s="102">
        <f>ROUND('Riep StPatrim'!I263,0)</f>
        <v>2881979</v>
      </c>
      <c r="O105" s="102">
        <f>ROUND('Riep StPatrim'!J263,0)</f>
        <v>2881979</v>
      </c>
      <c r="P105" s="102">
        <f>ROUND('Riep StPatrim'!K263,0)</f>
        <v>2881979</v>
      </c>
      <c r="Q105" s="102">
        <f t="shared" si="9"/>
        <v>0</v>
      </c>
      <c r="R105" s="92">
        <f t="shared" si="10"/>
        <v>0</v>
      </c>
    </row>
    <row r="106" spans="2:18" ht="12.75" customHeight="1">
      <c r="B106">
        <v>9103</v>
      </c>
      <c r="D106" s="28" t="s">
        <v>289</v>
      </c>
      <c r="E106" s="36">
        <f>SUMIF(RiepilogoGen!$B$2:$B$1191,B106,RiepilogoGen!$O$2:$O$1191)</f>
        <v>0</v>
      </c>
      <c r="F106" s="36">
        <f>SUMIF(RiepilogoGen!$B$2:$B$1191,B106,RiepilogoGen!$R$2:$R$1191)</f>
        <v>0</v>
      </c>
      <c r="G106" s="37">
        <f>SUMIF(RiepilogoGen!$B$2:$B$1191,B106,RiepilogoGen!$U$2:$U$1191)</f>
        <v>0</v>
      </c>
      <c r="H106" s="37">
        <f>SUMIF(RiepilogoGen!$B$2:$B$1191,B106,RiepilogoGen!$X$2:$X$1191)</f>
        <v>0</v>
      </c>
      <c r="I106" s="37">
        <f>SUMIF(RiepilogoGen!$B$2:$B$1191,B106,RiepilogoGen!$AA$2:$AA$1191)</f>
        <v>0</v>
      </c>
      <c r="J106" s="37">
        <f>SUMIF(RiepilogoGen!$B$2:$B$1191,B106,RiepilogoGen!$AD$2:$AD$1191)</f>
        <v>0</v>
      </c>
      <c r="K106" s="102">
        <f>ROUND('Riep StPatrim'!F265,0)</f>
        <v>0</v>
      </c>
      <c r="L106" s="102">
        <f>ROUND('Riep StPatrim'!G265,0)</f>
        <v>0</v>
      </c>
      <c r="M106" s="102">
        <f>ROUND('Riep StPatrim'!H265,0)</f>
        <v>0</v>
      </c>
      <c r="N106" s="102">
        <f>ROUND('Riep StPatrim'!I265,0)</f>
        <v>0</v>
      </c>
      <c r="O106" s="102">
        <f>ROUND('Riep StPatrim'!J265,0)</f>
        <v>0</v>
      </c>
      <c r="P106" s="102">
        <f>ROUND('Riep StPatrim'!K265,0)</f>
        <v>0</v>
      </c>
      <c r="Q106" s="102">
        <f t="shared" si="9"/>
        <v>0</v>
      </c>
      <c r="R106" s="92">
        <f t="shared" si="10"/>
        <v>0</v>
      </c>
    </row>
    <row r="107" spans="2:18" ht="12.75" customHeight="1">
      <c r="B107">
        <v>9104</v>
      </c>
      <c r="D107" s="28" t="s">
        <v>290</v>
      </c>
      <c r="E107" s="36">
        <f>SUMIF(RiepilogoGen!$B$2:$B$1191,B107,RiepilogoGen!$O$2:$O$1191)</f>
        <v>0</v>
      </c>
      <c r="F107" s="36">
        <f>SUMIF(RiepilogoGen!$B$2:$B$1191,B107,RiepilogoGen!$R$2:$R$1191)</f>
        <v>0</v>
      </c>
      <c r="G107" s="37">
        <f>SUMIF(RiepilogoGen!$B$2:$B$1191,B107,RiepilogoGen!$U$2:$U$1191)</f>
        <v>0</v>
      </c>
      <c r="H107" s="37">
        <f>SUMIF(RiepilogoGen!$B$2:$B$1191,B107,RiepilogoGen!$X$2:$X$1191)</f>
        <v>60555</v>
      </c>
      <c r="I107" s="37">
        <f>SUMIF(RiepilogoGen!$B$2:$B$1191,B107,RiepilogoGen!$AA$2:$AA$1191)</f>
        <v>47915</v>
      </c>
      <c r="J107" s="37">
        <f>SUMIF(RiepilogoGen!$B$2:$B$1191,B107,RiepilogoGen!$AD$2:$AD$1191)</f>
        <v>0</v>
      </c>
      <c r="K107" s="102">
        <f>ROUND('Riep StPatrim'!F268,0)</f>
        <v>0</v>
      </c>
      <c r="L107" s="102">
        <f>ROUND('Riep StPatrim'!G268,0)</f>
        <v>0</v>
      </c>
      <c r="M107" s="102">
        <f>ROUND('Riep StPatrim'!H268,0)</f>
        <v>0</v>
      </c>
      <c r="N107" s="102">
        <f>ROUND('Riep StPatrim'!I268,0)</f>
        <v>60555</v>
      </c>
      <c r="O107" s="102">
        <f>ROUND('Riep StPatrim'!J268,0)</f>
        <v>47915</v>
      </c>
      <c r="P107" s="102">
        <f>ROUND('Riep StPatrim'!K268,0)</f>
        <v>0</v>
      </c>
      <c r="Q107" s="102">
        <f t="shared" si="9"/>
        <v>-60555</v>
      </c>
      <c r="R107" s="92">
        <f t="shared" si="10"/>
        <v>-1</v>
      </c>
    </row>
    <row r="108" spans="2:18" ht="12.75" customHeight="1">
      <c r="B108">
        <v>9105</v>
      </c>
      <c r="D108" s="28" t="s">
        <v>291</v>
      </c>
      <c r="E108" s="36">
        <f>SUMIF(RiepilogoGen!$B$2:$B$1191,B108,RiepilogoGen!$O$2:$O$1191)</f>
        <v>0</v>
      </c>
      <c r="F108" s="36">
        <f>SUMIF(RiepilogoGen!$B$2:$B$1191,B108,RiepilogoGen!$R$2:$R$1191)</f>
        <v>2464895.09</v>
      </c>
      <c r="G108" s="37">
        <f>SUMIF(RiepilogoGen!$B$2:$B$1191,B108,RiepilogoGen!$U$2:$U$1191)</f>
        <v>2451975.91</v>
      </c>
      <c r="H108" s="37">
        <f>SUMIF(RiepilogoGen!$B$2:$B$1191,B108,RiepilogoGen!$X$2:$X$1191)</f>
        <v>2192195.5499999998</v>
      </c>
      <c r="I108" s="37">
        <f>SUMIF(RiepilogoGen!$B$2:$B$1191,B108,RiepilogoGen!$AA$2:$AA$1191)</f>
        <v>3195605.7300000004</v>
      </c>
      <c r="J108" s="37">
        <f>SUMIF(RiepilogoGen!$B$2:$B$1191,B108,RiepilogoGen!$AD$2:$AD$1191)</f>
        <v>5356105.34</v>
      </c>
      <c r="K108" s="102">
        <f>ROUND('Riep StPatrim'!F270,0)</f>
        <v>0</v>
      </c>
      <c r="L108" s="102">
        <f>ROUND('Riep StPatrim'!G270,0)</f>
        <v>2464895</v>
      </c>
      <c r="M108" s="102">
        <f>ROUND('Riep StPatrim'!H270,0)</f>
        <v>2451976</v>
      </c>
      <c r="N108" s="102">
        <f>ROUND('Riep StPatrim'!I270,0)</f>
        <v>2192196</v>
      </c>
      <c r="O108" s="102">
        <f>ROUND('Riep StPatrim'!J270,0)</f>
        <v>3195606</v>
      </c>
      <c r="P108" s="102">
        <f>ROUND('Riep StPatrim'!K270,0)</f>
        <v>5356105</v>
      </c>
      <c r="Q108" s="102">
        <f t="shared" si="9"/>
        <v>3163909</v>
      </c>
      <c r="R108" s="92">
        <f t="shared" si="10"/>
        <v>1.4432600917071285</v>
      </c>
    </row>
    <row r="109" spans="2:18">
      <c r="D109" s="50"/>
      <c r="E109" s="49"/>
      <c r="F109" s="49"/>
      <c r="G109" s="49"/>
      <c r="H109" s="49"/>
      <c r="I109" s="49"/>
      <c r="J109" s="49"/>
      <c r="K109" s="106"/>
      <c r="L109" s="106"/>
      <c r="M109" s="106"/>
      <c r="N109" s="106"/>
      <c r="O109" s="106"/>
      <c r="P109" s="106"/>
      <c r="Q109" s="106">
        <f t="shared" si="9"/>
        <v>0</v>
      </c>
      <c r="R109" s="115">
        <f t="shared" si="10"/>
        <v>0</v>
      </c>
    </row>
    <row r="110" spans="2:18">
      <c r="D110" s="51"/>
      <c r="E110" s="52"/>
      <c r="F110" s="52"/>
      <c r="G110" s="52"/>
      <c r="H110" s="52"/>
      <c r="I110" s="52"/>
      <c r="J110" s="52"/>
      <c r="K110" s="107"/>
      <c r="L110" s="107"/>
      <c r="M110" s="107"/>
      <c r="N110" s="107"/>
      <c r="O110" s="107"/>
      <c r="P110" s="107"/>
      <c r="Q110" s="107">
        <f t="shared" si="9"/>
        <v>0</v>
      </c>
      <c r="R110" s="116">
        <f t="shared" si="10"/>
        <v>0</v>
      </c>
    </row>
    <row r="111" spans="2:18">
      <c r="D111" s="50"/>
      <c r="E111" s="52"/>
      <c r="F111" s="52"/>
      <c r="G111" s="52"/>
      <c r="H111" s="52"/>
      <c r="I111" s="52"/>
      <c r="J111" s="52"/>
      <c r="K111" s="107"/>
      <c r="L111" s="107"/>
      <c r="M111" s="107"/>
      <c r="N111" s="107"/>
      <c r="O111" s="107"/>
      <c r="P111" s="107"/>
      <c r="Q111" s="107">
        <f t="shared" si="9"/>
        <v>0</v>
      </c>
      <c r="R111" s="116">
        <f t="shared" si="10"/>
        <v>0</v>
      </c>
    </row>
    <row r="112" spans="2:18" ht="15.75">
      <c r="D112" s="34" t="s">
        <v>850</v>
      </c>
      <c r="E112" s="42"/>
      <c r="F112" s="36"/>
      <c r="G112" s="37"/>
      <c r="H112" s="37"/>
      <c r="I112" s="37"/>
      <c r="J112" s="37"/>
      <c r="K112" s="102"/>
      <c r="L112" s="102"/>
      <c r="M112" s="102"/>
      <c r="N112" s="102"/>
      <c r="O112" s="102"/>
      <c r="P112" s="102"/>
      <c r="Q112" s="102">
        <f t="shared" si="9"/>
        <v>0</v>
      </c>
      <c r="R112" s="92">
        <f t="shared" si="10"/>
        <v>0</v>
      </c>
    </row>
    <row r="113" spans="2:18">
      <c r="D113" s="26"/>
      <c r="E113" s="42"/>
      <c r="F113" s="36"/>
      <c r="G113" s="37"/>
      <c r="H113" s="37"/>
      <c r="I113" s="37"/>
      <c r="J113" s="37"/>
      <c r="K113" s="102"/>
      <c r="L113" s="102"/>
      <c r="M113" s="102"/>
      <c r="N113" s="102"/>
      <c r="O113" s="102"/>
      <c r="P113" s="102"/>
      <c r="Q113" s="102">
        <f t="shared" si="9"/>
        <v>0</v>
      </c>
      <c r="R113" s="92">
        <f t="shared" si="10"/>
        <v>0</v>
      </c>
    </row>
    <row r="114" spans="2:18">
      <c r="D114" s="26" t="s">
        <v>292</v>
      </c>
      <c r="E114" s="42"/>
      <c r="F114" s="36"/>
      <c r="G114" s="37"/>
      <c r="H114" s="37"/>
      <c r="I114" s="37"/>
      <c r="J114" s="37"/>
      <c r="K114" s="102"/>
      <c r="L114" s="102"/>
      <c r="M114" s="102"/>
      <c r="N114" s="102"/>
      <c r="O114" s="102"/>
      <c r="P114" s="102"/>
      <c r="Q114" s="102">
        <f t="shared" si="9"/>
        <v>0</v>
      </c>
      <c r="R114" s="92">
        <f t="shared" si="10"/>
        <v>0</v>
      </c>
    </row>
    <row r="115" spans="2:18">
      <c r="D115" s="28" t="s">
        <v>293</v>
      </c>
      <c r="E115" s="42"/>
      <c r="F115" s="36"/>
      <c r="G115" s="37"/>
      <c r="H115" s="37"/>
      <c r="I115" s="37"/>
      <c r="J115" s="37"/>
      <c r="K115" s="102"/>
      <c r="L115" s="102"/>
      <c r="M115" s="102"/>
      <c r="N115" s="102"/>
      <c r="O115" s="102"/>
      <c r="P115" s="102"/>
      <c r="Q115" s="102">
        <f t="shared" si="9"/>
        <v>0</v>
      </c>
      <c r="R115" s="92">
        <f t="shared" si="10"/>
        <v>0</v>
      </c>
    </row>
    <row r="116" spans="2:18">
      <c r="C116">
        <v>200101</v>
      </c>
      <c r="D116" s="30" t="s">
        <v>294</v>
      </c>
      <c r="E116" s="36">
        <f>-1*SUMIF(RiepilogoGen!$C$2:$C$1191,C116,RiepilogoGen!$O$2:$O$1191)</f>
        <v>0</v>
      </c>
      <c r="F116" s="36">
        <f>-1*SUMIF(RiepilogoGen!$C$2:$C$1191,C116,RiepilogoGen!$R$2:$R$1191)</f>
        <v>37420533.119999997</v>
      </c>
      <c r="G116" s="37">
        <f>-1*SUMIF(RiepilogoGen!$C$2:$C$1191,C116,RiepilogoGen!$U$2:$U$1191)</f>
        <v>46727128.729999997</v>
      </c>
      <c r="H116" s="37">
        <f>-1*SUMIF(RiepilogoGen!$C$2:$C$1191,C116,RiepilogoGen!$X$2:$X$1191)</f>
        <v>46727128.729999997</v>
      </c>
      <c r="I116" s="37">
        <f>-1*SUMIF(RiepilogoGen!$C$2:$C$1191,C116,RiepilogoGen!$AA$2:$AA$1191)</f>
        <v>46727128.729999997</v>
      </c>
      <c r="J116" s="37">
        <f>-1*SUMIF(RiepilogoGen!$C$2:$C$1191,C116,RiepilogoGen!$AD$2:$AD$1191)</f>
        <v>46727128.729999997</v>
      </c>
      <c r="K116" s="102">
        <f>ROUND('Riep StPatrim'!F280,0)</f>
        <v>0</v>
      </c>
      <c r="L116" s="102">
        <f>ROUND('Riep StPatrim'!G280,0)</f>
        <v>37420533</v>
      </c>
      <c r="M116" s="102">
        <f>ROUND('Riep StPatrim'!H280,0)</f>
        <v>46727129</v>
      </c>
      <c r="N116" s="102">
        <f>ROUND('Riep StPatrim'!I280,0)</f>
        <v>46727129</v>
      </c>
      <c r="O116" s="102">
        <f>ROUND('Riep StPatrim'!J280,0)</f>
        <v>46727129</v>
      </c>
      <c r="P116" s="102">
        <f>ROUND('Riep StPatrim'!K280,0)</f>
        <v>46727129</v>
      </c>
      <c r="Q116" s="102">
        <f t="shared" si="9"/>
        <v>0</v>
      </c>
      <c r="R116" s="92">
        <f t="shared" si="10"/>
        <v>0</v>
      </c>
    </row>
    <row r="117" spans="2:18">
      <c r="C117">
        <v>200102</v>
      </c>
      <c r="D117" s="30" t="s">
        <v>295</v>
      </c>
      <c r="E117" s="36">
        <f>-1*SUMIF(RiepilogoGen!$C$2:$C$1191,C117,RiepilogoGen!$O$2:$O$1191)</f>
        <v>0</v>
      </c>
      <c r="F117" s="36">
        <f>-1*SUMIF(RiepilogoGen!$C$2:$C$1191,C117,RiepilogoGen!$R$2:$R$1191)</f>
        <v>-5394917.4400000004</v>
      </c>
      <c r="G117" s="37">
        <f>-1*SUMIF(RiepilogoGen!$C$2:$C$1191,C117,RiepilogoGen!$U$2:$U$1191)</f>
        <v>-9660586.5299999993</v>
      </c>
      <c r="H117" s="37">
        <f>-1*SUMIF(RiepilogoGen!$C$2:$C$1191,C117,RiepilogoGen!$X$2:$X$1191)</f>
        <v>-9655075.75</v>
      </c>
      <c r="I117" s="37">
        <f>-1*SUMIF(RiepilogoGen!$C$2:$C$1191,C117,RiepilogoGen!$AA$2:$AA$1191)</f>
        <v>-9698444.8200000003</v>
      </c>
      <c r="J117" s="37">
        <f>-1*SUMIF(RiepilogoGen!$C$2:$C$1191,C117,RiepilogoGen!$AD$2:$AD$1191)</f>
        <v>-9516397.1000000015</v>
      </c>
      <c r="K117" s="102">
        <f>ROUND('Riep StPatrim'!F282,0)</f>
        <v>0</v>
      </c>
      <c r="L117" s="102">
        <f>ROUND('Riep StPatrim'!G282,0)</f>
        <v>-5394917</v>
      </c>
      <c r="M117" s="102">
        <f>ROUND('Riep StPatrim'!H282,0)</f>
        <v>-9660587</v>
      </c>
      <c r="N117" s="102">
        <f>ROUND('Riep StPatrim'!I282,0)</f>
        <v>-9655076</v>
      </c>
      <c r="O117" s="102">
        <f>ROUND('Riep StPatrim'!J282,0)</f>
        <v>-9698445</v>
      </c>
      <c r="P117" s="102">
        <f>ROUND('Riep StPatrim'!K282,0)</f>
        <v>-9516397</v>
      </c>
      <c r="Q117" s="102">
        <f t="shared" si="9"/>
        <v>138679</v>
      </c>
      <c r="R117" s="92">
        <f t="shared" si="10"/>
        <v>-1.4363325570922458E-2</v>
      </c>
    </row>
    <row r="118" spans="2:18">
      <c r="B118">
        <v>2002</v>
      </c>
      <c r="D118" s="28" t="s">
        <v>296</v>
      </c>
      <c r="E118" s="36">
        <f>-1*SUMIF(RiepilogoGen!$B$2:$B$1191,B118,RiepilogoGen!$O$2:$O$1191)</f>
        <v>0</v>
      </c>
      <c r="F118" s="36">
        <f>-1*SUMIF(RiepilogoGen!$B$2:$B$1191,B118,RiepilogoGen!$R$2:$R$1191)</f>
        <v>79281380.480000004</v>
      </c>
      <c r="G118" s="37">
        <f>-1*SUMIF(RiepilogoGen!$B$2:$B$1191,B118,RiepilogoGen!$U$2:$U$1191)</f>
        <v>103219142.66</v>
      </c>
      <c r="H118" s="37">
        <f>-1*SUMIF(RiepilogoGen!$B$2:$B$1191,B118,RiepilogoGen!$X$2:$X$1191)</f>
        <v>99862227.019999996</v>
      </c>
      <c r="I118" s="37">
        <f>-1*SUMIF(RiepilogoGen!$B$2:$B$1191,B118,RiepilogoGen!$AA$2:$AA$1191)</f>
        <v>95904034.310000002</v>
      </c>
      <c r="J118" s="37">
        <f>-1*SUMIF(RiepilogoGen!$B$2:$B$1191,B118,RiepilogoGen!$AD$2:$AD$1191)</f>
        <v>91859592</v>
      </c>
      <c r="K118" s="102">
        <f>ROUND('Riep StPatrim'!F284,0)</f>
        <v>0</v>
      </c>
      <c r="L118" s="102">
        <f>ROUND('Riep StPatrim'!G284,0)</f>
        <v>79281380</v>
      </c>
      <c r="M118" s="102">
        <f>ROUND('Riep StPatrim'!H284,0)</f>
        <v>103219143</v>
      </c>
      <c r="N118" s="102">
        <f>ROUND('Riep StPatrim'!I284,0)</f>
        <v>99862227</v>
      </c>
      <c r="O118" s="102">
        <f>ROUND('Riep StPatrim'!J284,0)</f>
        <v>95904034</v>
      </c>
      <c r="P118" s="102">
        <f>ROUND('Riep StPatrim'!K284,0)</f>
        <v>91859592</v>
      </c>
      <c r="Q118" s="102">
        <f t="shared" si="9"/>
        <v>-8002635</v>
      </c>
      <c r="R118" s="92">
        <f t="shared" si="10"/>
        <v>-8.013675681396526E-2</v>
      </c>
    </row>
    <row r="119" spans="2:18">
      <c r="B119">
        <v>2003</v>
      </c>
      <c r="D119" s="28" t="s">
        <v>297</v>
      </c>
      <c r="E119" s="36">
        <f>-1*SUMIF(RiepilogoGen!$B$2:$B$1191,B119,RiepilogoGen!$O$2:$O$1191)</f>
        <v>0</v>
      </c>
      <c r="F119" s="36">
        <f>-1*SUMIF(RiepilogoGen!$B$2:$B$1191,B119,RiepilogoGen!$R$2:$R$1191)</f>
        <v>25821625.699999999</v>
      </c>
      <c r="G119" s="37">
        <f>-1*SUMIF(RiepilogoGen!$B$2:$B$1191,B119,RiepilogoGen!$U$2:$U$1191)</f>
        <v>29609150.040000003</v>
      </c>
      <c r="H119" s="37">
        <f>-1*SUMIF(RiepilogoGen!$B$2:$B$1191,B119,RiepilogoGen!$X$2:$X$1191)</f>
        <v>29928986.68</v>
      </c>
      <c r="I119" s="37">
        <f>-1*SUMIF(RiepilogoGen!$B$2:$B$1191,B119,RiepilogoGen!$AA$2:$AA$1191)</f>
        <v>29717867.290000003</v>
      </c>
      <c r="J119" s="37">
        <f>-1*SUMIF(RiepilogoGen!$B$2:$B$1191,B119,RiepilogoGen!$AD$2:$AD$1191)</f>
        <v>30393509.699999999</v>
      </c>
      <c r="K119" s="102">
        <f>ROUND('Riep StPatrim'!F286,0)</f>
        <v>0</v>
      </c>
      <c r="L119" s="102">
        <f>ROUND('Riep StPatrim'!G286,0)</f>
        <v>25821626</v>
      </c>
      <c r="M119" s="102">
        <f>ROUND('Riep StPatrim'!H286,0)</f>
        <v>29609150</v>
      </c>
      <c r="N119" s="102">
        <f>ROUND('Riep StPatrim'!I286,0)</f>
        <v>29928987</v>
      </c>
      <c r="O119" s="102">
        <f>ROUND('Riep StPatrim'!J286,0)</f>
        <v>29717867</v>
      </c>
      <c r="P119" s="102">
        <f>ROUND('Riep StPatrim'!K286,0)</f>
        <v>30393510</v>
      </c>
      <c r="Q119" s="102">
        <f t="shared" si="9"/>
        <v>464523</v>
      </c>
      <c r="R119" s="92">
        <f t="shared" si="10"/>
        <v>1.5520839378893703E-2</v>
      </c>
    </row>
    <row r="120" spans="2:18">
      <c r="B120">
        <v>2004</v>
      </c>
      <c r="D120" s="28" t="s">
        <v>298</v>
      </c>
      <c r="E120" s="36">
        <f>-1*SUMIF(RiepilogoGen!$B$2:$B$1191,B120,RiepilogoGen!$O$2:$O$1191)</f>
        <v>0</v>
      </c>
      <c r="F120" s="36">
        <f>-1*SUMIF(RiepilogoGen!$B$2:$B$1191,B120,RiepilogoGen!$R$2:$R$1191)</f>
        <v>1115833.8400000001</v>
      </c>
      <c r="G120" s="37">
        <f>-1*SUMIF(RiepilogoGen!$B$2:$B$1191,B120,RiepilogoGen!$U$2:$U$1191)</f>
        <v>1090865.79</v>
      </c>
      <c r="H120" s="37">
        <f>-1*SUMIF(RiepilogoGen!$B$2:$B$1191,B120,RiepilogoGen!$X$2:$X$1191)</f>
        <v>1072062.3299999998</v>
      </c>
      <c r="I120" s="37">
        <f>-1*SUMIF(RiepilogoGen!$B$2:$B$1191,B120,RiepilogoGen!$AA$2:$AA$1191)</f>
        <v>1357033.01</v>
      </c>
      <c r="J120" s="37">
        <f>-1*SUMIF(RiepilogoGen!$B$2:$B$1191,B120,RiepilogoGen!$AD$2:$AD$1191)</f>
        <v>1341685.9100000001</v>
      </c>
      <c r="K120" s="102">
        <f>ROUND('Riep StPatrim'!F294,0)</f>
        <v>0</v>
      </c>
      <c r="L120" s="102">
        <f>ROUND('Riep StPatrim'!G294,0)</f>
        <v>1115834</v>
      </c>
      <c r="M120" s="102">
        <f>ROUND('Riep StPatrim'!H294,0)</f>
        <v>1090866</v>
      </c>
      <c r="N120" s="102">
        <f>ROUND('Riep StPatrim'!I294,0)</f>
        <v>1072062</v>
      </c>
      <c r="O120" s="102">
        <f>ROUND('Riep StPatrim'!J294,0)</f>
        <v>1357033</v>
      </c>
      <c r="P120" s="102">
        <f>ROUND('Riep StPatrim'!K294,0)</f>
        <v>1341686</v>
      </c>
      <c r="Q120" s="102">
        <f t="shared" si="9"/>
        <v>269624</v>
      </c>
      <c r="R120" s="92">
        <f t="shared" si="10"/>
        <v>0.25150037964222216</v>
      </c>
    </row>
    <row r="121" spans="2:18">
      <c r="B121">
        <v>2005</v>
      </c>
      <c r="D121" s="28" t="s">
        <v>299</v>
      </c>
      <c r="E121" s="36">
        <f>-1*SUMIF(RiepilogoGen!$B$2:$B$1191,B121,RiepilogoGen!$O$2:$O$1191)</f>
        <v>0</v>
      </c>
      <c r="F121" s="36">
        <f>-1*SUMIF(RiepilogoGen!$B$2:$B$1191,B121,RiepilogoGen!$R$2:$R$1191)</f>
        <v>113322.41</v>
      </c>
      <c r="G121" s="37">
        <f>-1*SUMIF(RiepilogoGen!$B$2:$B$1191,B121,RiepilogoGen!$U$2:$U$1191)</f>
        <v>109573.07</v>
      </c>
      <c r="H121" s="37">
        <f>-1*SUMIF(RiepilogoGen!$B$2:$B$1191,B121,RiepilogoGen!$X$2:$X$1191)</f>
        <v>107444.36</v>
      </c>
      <c r="I121" s="37">
        <f>-1*SUMIF(RiepilogoGen!$B$2:$B$1191,B121,RiepilogoGen!$AA$2:$AA$1191)</f>
        <v>125675.35</v>
      </c>
      <c r="J121" s="37">
        <f>-1*SUMIF(RiepilogoGen!$B$2:$B$1191,B121,RiepilogoGen!$AD$2:$AD$1191)</f>
        <v>679062.12</v>
      </c>
      <c r="K121" s="102">
        <f>ROUND('Riep StPatrim'!F298,0)</f>
        <v>0</v>
      </c>
      <c r="L121" s="102">
        <f>ROUND('Riep StPatrim'!G298,0)</f>
        <v>113322</v>
      </c>
      <c r="M121" s="102">
        <f>ROUND('Riep StPatrim'!H298,0)</f>
        <v>109573</v>
      </c>
      <c r="N121" s="102">
        <f>ROUND('Riep StPatrim'!I298,0)</f>
        <v>107444</v>
      </c>
      <c r="O121" s="102">
        <f>ROUND('Riep StPatrim'!J298,0)</f>
        <v>125675</v>
      </c>
      <c r="P121" s="102">
        <f>ROUND('Riep StPatrim'!K298,0)</f>
        <v>679062</v>
      </c>
      <c r="Q121" s="102">
        <f t="shared" si="9"/>
        <v>571618</v>
      </c>
      <c r="R121" s="92">
        <f t="shared" si="10"/>
        <v>5.3201481702095972</v>
      </c>
    </row>
    <row r="122" spans="2:18">
      <c r="B122">
        <v>2006</v>
      </c>
      <c r="D122" s="28" t="s">
        <v>300</v>
      </c>
      <c r="E122" s="36">
        <f>-1*SUMIF(RiepilogoGen!$B$2:$B$1191,B122,RiepilogoGen!$O$2:$O$1191)</f>
        <v>0</v>
      </c>
      <c r="F122" s="36">
        <f>-1*SUMIF(RiepilogoGen!$B$2:$B$1191,B122,RiepilogoGen!$R$2:$R$1191)</f>
        <v>0</v>
      </c>
      <c r="G122" s="37">
        <f>-1*SUMIF(RiepilogoGen!$B$2:$B$1191,B122,RiepilogoGen!$U$2:$U$1191)</f>
        <v>0</v>
      </c>
      <c r="H122" s="37">
        <f>-1*SUMIF(RiepilogoGen!$B$2:$B$1191,B122,RiepilogoGen!$X$2:$X$1191)</f>
        <v>0</v>
      </c>
      <c r="I122" s="37">
        <f>-1*SUMIF(RiepilogoGen!$B$2:$B$1191,B122,RiepilogoGen!$AA$2:$AA$1191)</f>
        <v>0</v>
      </c>
      <c r="J122" s="37">
        <f>-1*SUMIF(RiepilogoGen!$B$2:$B$1191,B122,RiepilogoGen!$AD$2:$AD$1191)</f>
        <v>0</v>
      </c>
      <c r="K122" s="102">
        <f>ROUND('Riep StPatrim'!F300,0)+K177</f>
        <v>0</v>
      </c>
      <c r="L122" s="102">
        <f>ROUND('Riep StPatrim'!G300,0)+L177</f>
        <v>-2</v>
      </c>
      <c r="M122" s="102">
        <f>ROUND('Riep StPatrim'!H300,0)+M177</f>
        <v>3</v>
      </c>
      <c r="N122" s="102">
        <f>ROUND('Riep StPatrim'!I300,0)+N177+3</f>
        <v>4</v>
      </c>
      <c r="O122" s="102">
        <f>ROUND('Riep StPatrim'!J300,0)+O177</f>
        <v>0</v>
      </c>
      <c r="P122" s="102">
        <f>ROUND('Riep StPatrim'!K300,0)+P177</f>
        <v>-1</v>
      </c>
      <c r="Q122" s="102">
        <f t="shared" si="9"/>
        <v>-5</v>
      </c>
      <c r="R122" s="92">
        <f t="shared" si="10"/>
        <v>-1.25</v>
      </c>
    </row>
    <row r="123" spans="2:18">
      <c r="B123">
        <v>2007</v>
      </c>
      <c r="D123" s="28" t="s">
        <v>301</v>
      </c>
      <c r="E123" s="36">
        <f>-1*SUMIF(RiepilogoGen!$B$2:$B$1191,B123,RiepilogoGen!$O$2:$O$1191)</f>
        <v>0</v>
      </c>
      <c r="F123" s="36">
        <f>-1*SUMIF(RiepilogoGen!$B$2:$B$1191,B123,RiepilogoGen!$R$2:$R$1191)</f>
        <v>-751418.20000000007</v>
      </c>
      <c r="G123" s="37">
        <f>-1*SUMIF(RiepilogoGen!$B$2:$B$1191,B123,RiepilogoGen!$U$2:$U$1191)</f>
        <v>-2082403.68</v>
      </c>
      <c r="H123" s="37">
        <f>-1*SUMIF(RiepilogoGen!$B$2:$B$1191,B123,RiepilogoGen!$X$2:$X$1191)</f>
        <v>-1616595.93</v>
      </c>
      <c r="I123" s="37">
        <f>-1*SUMIF(RiepilogoGen!$B$2:$B$1191,B123,RiepilogoGen!$AA$2:$AA$1191)</f>
        <v>-1455690.99</v>
      </c>
      <c r="J123" s="37">
        <f>-1*SUMIF(RiepilogoGen!$B$2:$B$1191,B123,RiepilogoGen!$AD$2:$AD$1191)</f>
        <v>-1405690.99</v>
      </c>
      <c r="K123" s="102">
        <f>ROUND('Riep StPatrim'!F302,0)</f>
        <v>0</v>
      </c>
      <c r="L123" s="102">
        <f>ROUND('Riep StPatrim'!G302,0)</f>
        <v>-751418</v>
      </c>
      <c r="M123" s="102">
        <f>ROUND('Riep StPatrim'!H302,0)</f>
        <v>-2082404</v>
      </c>
      <c r="N123" s="102">
        <f>ROUND('Riep StPatrim'!I302,0)</f>
        <v>-1616596</v>
      </c>
      <c r="O123" s="102">
        <f>ROUND('Riep StPatrim'!J302,0)</f>
        <v>-1455691</v>
      </c>
      <c r="P123" s="102">
        <f>ROUND('Riep StPatrim'!K302,0)</f>
        <v>-1405691</v>
      </c>
      <c r="Q123" s="102">
        <f t="shared" si="9"/>
        <v>210905</v>
      </c>
      <c r="R123" s="92">
        <f t="shared" si="10"/>
        <v>-0.13046240371744089</v>
      </c>
    </row>
    <row r="124" spans="2:18">
      <c r="B124">
        <v>2008</v>
      </c>
      <c r="D124" s="28" t="s">
        <v>302</v>
      </c>
      <c r="E124" s="36">
        <f>-1*SUMIF(RiepilogoGen!$B$2:$B$1191,B124,RiepilogoGen!$O$2:$O$1191)</f>
        <v>0</v>
      </c>
      <c r="F124" s="36">
        <f>-1*SUMIF(RiepilogoGen!$B$2:$B$1191,B124,RiepilogoGen!$R$2:$R$1191)</f>
        <v>0</v>
      </c>
      <c r="G124" s="37">
        <f>-1*SUMIF(RiepilogoGen!$B$2:$B$1191,B124,RiepilogoGen!$U$2:$U$1191)</f>
        <v>0</v>
      </c>
      <c r="H124" s="37">
        <f>-1*SUMIF(RiepilogoGen!$B$2:$B$1191,B124,RiepilogoGen!$X$2:$X$1191)</f>
        <v>0</v>
      </c>
      <c r="I124" s="37">
        <f>-1*SUMIF(RiepilogoGen!$B$2:$B$1191,B124,RiepilogoGen!$AA$2:$AA$1191)</f>
        <v>0</v>
      </c>
      <c r="J124" s="37">
        <f>-1*SUMIF(RiepilogoGen!$B$2:$B$1191,B124,RiepilogoGen!$AD$2:$AD$1191)</f>
        <v>0</v>
      </c>
      <c r="K124" s="102">
        <f>ROUND('Riep StPatrim'!F324,0)+K176</f>
        <v>0</v>
      </c>
      <c r="L124" s="102">
        <f>ROUND('Riep StPatrim'!G324,0)+L176</f>
        <v>-909425</v>
      </c>
      <c r="M124" s="102">
        <f>ROUND('Riep StPatrim'!H324,0)+M176</f>
        <v>0</v>
      </c>
      <c r="N124" s="102">
        <f>ROUND('Riep StPatrim'!I324,0)+N176+1</f>
        <v>160906</v>
      </c>
      <c r="O124" s="102">
        <f>ROUND('Riep StPatrim'!J324,0)+O176</f>
        <v>298309</v>
      </c>
      <c r="P124" s="102">
        <f>ROUND('Riep StPatrim'!K324,0)+P176</f>
        <v>159403</v>
      </c>
      <c r="Q124" s="102">
        <f t="shared" si="9"/>
        <v>-1503</v>
      </c>
      <c r="R124" s="92">
        <f t="shared" si="10"/>
        <v>-9.34085739500079E-3</v>
      </c>
    </row>
    <row r="125" spans="2:18" ht="18">
      <c r="D125" s="21" t="s">
        <v>303</v>
      </c>
      <c r="E125" s="39">
        <f t="shared" ref="E125:K125" si="16">SUM(E116:E124)</f>
        <v>0</v>
      </c>
      <c r="F125" s="39">
        <f t="shared" si="16"/>
        <v>137606359.91</v>
      </c>
      <c r="G125" s="39">
        <f t="shared" si="16"/>
        <v>169012870.07999995</v>
      </c>
      <c r="H125" s="39">
        <f t="shared" si="16"/>
        <v>166426177.44000003</v>
      </c>
      <c r="I125" s="39">
        <f t="shared" si="16"/>
        <v>162677602.87999997</v>
      </c>
      <c r="J125" s="39">
        <f t="shared" si="16"/>
        <v>160078890.36999997</v>
      </c>
      <c r="K125" s="103">
        <f t="shared" si="16"/>
        <v>0</v>
      </c>
      <c r="L125" s="103">
        <f>SUM(L116:L124)</f>
        <v>136696933</v>
      </c>
      <c r="M125" s="103">
        <f>SUM(M116:M124)</f>
        <v>169012873</v>
      </c>
      <c r="N125" s="103">
        <f>SUM(N116:N124)</f>
        <v>166587087</v>
      </c>
      <c r="O125" s="103">
        <f>SUM(O116:O124)</f>
        <v>162975911</v>
      </c>
      <c r="P125" s="103">
        <f>SUM(P116:P124)</f>
        <v>160238293</v>
      </c>
      <c r="Q125" s="103">
        <f t="shared" si="9"/>
        <v>-6348794</v>
      </c>
      <c r="R125" s="94">
        <f t="shared" si="10"/>
        <v>-3.8110961145505828E-2</v>
      </c>
    </row>
    <row r="126" spans="2:18">
      <c r="D126" s="26"/>
      <c r="E126" s="42"/>
      <c r="F126" s="36"/>
      <c r="G126" s="37"/>
      <c r="H126" s="37"/>
      <c r="I126" s="37"/>
      <c r="J126" s="37"/>
      <c r="K126" s="102"/>
      <c r="L126" s="102"/>
      <c r="M126" s="102"/>
      <c r="N126" s="102"/>
      <c r="O126" s="102"/>
      <c r="P126" s="102"/>
      <c r="Q126" s="102">
        <f t="shared" si="9"/>
        <v>0</v>
      </c>
      <c r="R126" s="92">
        <f t="shared" si="10"/>
        <v>0</v>
      </c>
    </row>
    <row r="127" spans="2:18">
      <c r="D127" s="26" t="s">
        <v>304</v>
      </c>
      <c r="E127" s="42"/>
      <c r="F127" s="36"/>
      <c r="G127" s="37"/>
      <c r="H127" s="37"/>
      <c r="I127" s="37"/>
      <c r="J127" s="37"/>
      <c r="K127" s="102"/>
      <c r="L127" s="102"/>
      <c r="M127" s="102"/>
      <c r="N127" s="102"/>
      <c r="O127" s="102"/>
      <c r="P127" s="102"/>
      <c r="Q127" s="102">
        <f t="shared" si="9"/>
        <v>0</v>
      </c>
      <c r="R127" s="92">
        <f t="shared" si="10"/>
        <v>0</v>
      </c>
    </row>
    <row r="128" spans="2:18">
      <c r="B128">
        <v>2101</v>
      </c>
      <c r="D128" s="28" t="s">
        <v>449</v>
      </c>
      <c r="E128" s="36">
        <f>-1*SUMIF(RiepilogoGen!$B$2:$B$1191,B128,RiepilogoGen!$O$2:$O$1191)</f>
        <v>-1589.16</v>
      </c>
      <c r="F128" s="36">
        <f>-1*SUMIF(RiepilogoGen!$B$2:$B$1191,B128,RiepilogoGen!$R$2:$R$1191)</f>
        <v>65792.990000000005</v>
      </c>
      <c r="G128" s="37">
        <f>-1*SUMIF(RiepilogoGen!$B$2:$B$1191,B128,RiepilogoGen!$U$2:$U$1191)</f>
        <v>56198.87</v>
      </c>
      <c r="H128" s="37">
        <f>-1*SUMIF(RiepilogoGen!$B$2:$B$1191,B128,RiepilogoGen!$X$2:$X$1191)</f>
        <v>96198.87</v>
      </c>
      <c r="I128" s="37">
        <f>-1*SUMIF(RiepilogoGen!$B$2:$B$1191,B128,RiepilogoGen!$AA$2:$AA$1191)</f>
        <v>110198.87</v>
      </c>
      <c r="J128" s="37">
        <f>-1*SUMIF(RiepilogoGen!$B$2:$B$1191,B128,RiepilogoGen!$AD$2:$AD$1191)</f>
        <v>124520.98999999999</v>
      </c>
      <c r="K128" s="102">
        <f>ROUND('Riep StPatrim'!F331,0)</f>
        <v>-1589</v>
      </c>
      <c r="L128" s="102">
        <f>ROUND('Riep StPatrim'!G331,0)</f>
        <v>65793</v>
      </c>
      <c r="M128" s="102">
        <f>ROUND('Riep StPatrim'!H331,0)</f>
        <v>56199</v>
      </c>
      <c r="N128" s="102">
        <f>ROUND('Riep StPatrim'!I331,0)</f>
        <v>96199</v>
      </c>
      <c r="O128" s="102">
        <f>ROUND('Riep StPatrim'!J331,0)</f>
        <v>110199</v>
      </c>
      <c r="P128" s="102">
        <f>ROUND('Riep StPatrim'!K331,0)</f>
        <v>124521</v>
      </c>
      <c r="Q128" s="102">
        <f t="shared" si="9"/>
        <v>28322</v>
      </c>
      <c r="R128" s="92">
        <f t="shared" si="10"/>
        <v>0.29441054480815798</v>
      </c>
    </row>
    <row r="129" spans="2:18">
      <c r="B129">
        <v>2102</v>
      </c>
      <c r="D129" s="28" t="s">
        <v>450</v>
      </c>
      <c r="E129" s="36">
        <f>-1*SUMIF(RiepilogoGen!$B$2:$B$1191,B129,RiepilogoGen!$O$2:$O$1191)</f>
        <v>-232102.28</v>
      </c>
      <c r="F129" s="36">
        <f>-1*SUMIF(RiepilogoGen!$B$2:$B$1191,B129,RiepilogoGen!$R$2:$R$1191)</f>
        <v>2198964.2000000002</v>
      </c>
      <c r="G129" s="37">
        <f>-1*SUMIF(RiepilogoGen!$B$2:$B$1191,B129,RiepilogoGen!$U$2:$U$1191)</f>
        <v>2428176.41</v>
      </c>
      <c r="H129" s="37">
        <f>-1*SUMIF(RiepilogoGen!$B$2:$B$1191,B129,RiepilogoGen!$X$2:$X$1191)</f>
        <v>2843460.96</v>
      </c>
      <c r="I129" s="37">
        <f>-1*SUMIF(RiepilogoGen!$B$2:$B$1191,B129,RiepilogoGen!$AA$2:$AA$1191)</f>
        <v>1140967.2799999998</v>
      </c>
      <c r="J129" s="37">
        <f>-1*SUMIF(RiepilogoGen!$B$2:$B$1191,B129,RiepilogoGen!$AD$2:$AD$1191)</f>
        <v>1084324.32</v>
      </c>
      <c r="K129" s="102">
        <f>ROUND('Riep StPatrim'!F334,0)</f>
        <v>-232102</v>
      </c>
      <c r="L129" s="102">
        <f>ROUND('Riep StPatrim'!G334,0)</f>
        <v>2198964</v>
      </c>
      <c r="M129" s="102">
        <f>ROUND('Riep StPatrim'!H334,0)</f>
        <v>2428176</v>
      </c>
      <c r="N129" s="102">
        <f>ROUND('Riep StPatrim'!I334,0)</f>
        <v>2843461</v>
      </c>
      <c r="O129" s="102">
        <f>ROUND('Riep StPatrim'!J334,0)</f>
        <v>1140967</v>
      </c>
      <c r="P129" s="102">
        <f>ROUND('Riep StPatrim'!K334,0)</f>
        <v>1084324</v>
      </c>
      <c r="Q129" s="102">
        <f t="shared" si="9"/>
        <v>-1759137</v>
      </c>
      <c r="R129" s="92">
        <f t="shared" si="10"/>
        <v>-0.61866049859660466</v>
      </c>
    </row>
    <row r="130" spans="2:18">
      <c r="B130">
        <v>2103</v>
      </c>
      <c r="D130" s="28" t="s">
        <v>451</v>
      </c>
      <c r="E130" s="36">
        <f>-1*SUMIF(RiepilogoGen!$B$2:$B$1191,B130,RiepilogoGen!$O$2:$O$1191)</f>
        <v>-192202.46</v>
      </c>
      <c r="F130" s="36">
        <f>-1*SUMIF(RiepilogoGen!$B$2:$B$1191,B130,RiepilogoGen!$R$2:$R$1191)</f>
        <v>2705811.9799999995</v>
      </c>
      <c r="G130" s="37">
        <f>-1*SUMIF(RiepilogoGen!$B$2:$B$1191,B130,RiepilogoGen!$U$2:$U$1191)</f>
        <v>2722336.17</v>
      </c>
      <c r="H130" s="37">
        <f>-1*SUMIF(RiepilogoGen!$B$2:$B$1191,B130,RiepilogoGen!$X$2:$X$1191)</f>
        <v>3164188.8899999997</v>
      </c>
      <c r="I130" s="37">
        <f>-1*SUMIF(RiepilogoGen!$B$2:$B$1191,B130,RiepilogoGen!$AA$2:$AA$1191)</f>
        <v>3774724.83</v>
      </c>
      <c r="J130" s="37">
        <f>-1*SUMIF(RiepilogoGen!$B$2:$B$1191,B130,RiepilogoGen!$AD$2:$AD$1191)</f>
        <v>3108620.4899999998</v>
      </c>
      <c r="K130" s="102">
        <f>ROUND('Riep StPatrim'!F342,0)</f>
        <v>-192202</v>
      </c>
      <c r="L130" s="102">
        <f>ROUND('Riep StPatrim'!G342,0)</f>
        <v>2705812</v>
      </c>
      <c r="M130" s="102">
        <f>ROUND('Riep StPatrim'!H342,0)</f>
        <v>2722336</v>
      </c>
      <c r="N130" s="102">
        <f>ROUND('Riep StPatrim'!I342,0)</f>
        <v>3164189</v>
      </c>
      <c r="O130" s="102">
        <f>ROUND('Riep StPatrim'!J342,0)</f>
        <v>3774725</v>
      </c>
      <c r="P130" s="102">
        <f>ROUND('Riep StPatrim'!K342,0)</f>
        <v>3108620</v>
      </c>
      <c r="Q130" s="102">
        <f t="shared" si="9"/>
        <v>-55569</v>
      </c>
      <c r="R130" s="92">
        <f t="shared" si="10"/>
        <v>-1.7561846021207916E-2</v>
      </c>
    </row>
    <row r="131" spans="2:18" ht="18">
      <c r="D131" s="21" t="s">
        <v>305</v>
      </c>
      <c r="E131" s="39">
        <f t="shared" ref="E131:K131" si="17">SUM(E128:E130)</f>
        <v>-425893.9</v>
      </c>
      <c r="F131" s="39">
        <f t="shared" si="17"/>
        <v>4970569.17</v>
      </c>
      <c r="G131" s="39">
        <f t="shared" si="17"/>
        <v>5206711.45</v>
      </c>
      <c r="H131" s="39">
        <f t="shared" si="17"/>
        <v>6103848.7199999997</v>
      </c>
      <c r="I131" s="39">
        <f t="shared" si="17"/>
        <v>5025890.9800000004</v>
      </c>
      <c r="J131" s="39">
        <f t="shared" si="17"/>
        <v>4317465.8</v>
      </c>
      <c r="K131" s="103">
        <f t="shared" si="17"/>
        <v>-425893</v>
      </c>
      <c r="L131" s="103">
        <f>SUM(L128:L130)</f>
        <v>4970569</v>
      </c>
      <c r="M131" s="103">
        <f>SUM(M128:M130)</f>
        <v>5206711</v>
      </c>
      <c r="N131" s="103">
        <f>SUM(N128:N130)</f>
        <v>6103849</v>
      </c>
      <c r="O131" s="103">
        <f>SUM(O128:O130)</f>
        <v>5025891</v>
      </c>
      <c r="P131" s="103">
        <f>SUM(P128:P130)</f>
        <v>4317465</v>
      </c>
      <c r="Q131" s="103">
        <f t="shared" si="9"/>
        <v>-1786384</v>
      </c>
      <c r="R131" s="94">
        <f t="shared" si="10"/>
        <v>-0.2926651691416351</v>
      </c>
    </row>
    <row r="132" spans="2:18">
      <c r="D132" s="26"/>
      <c r="E132" s="42"/>
      <c r="F132" s="36"/>
      <c r="G132" s="37"/>
      <c r="H132" s="37"/>
      <c r="I132" s="37"/>
      <c r="J132" s="37"/>
      <c r="K132" s="102"/>
      <c r="L132" s="102"/>
      <c r="M132" s="102"/>
      <c r="N132" s="102"/>
      <c r="O132" s="102"/>
      <c r="P132" s="102"/>
      <c r="Q132" s="102">
        <f t="shared" si="9"/>
        <v>0</v>
      </c>
      <c r="R132" s="92">
        <f t="shared" si="10"/>
        <v>0</v>
      </c>
    </row>
    <row r="133" spans="2:18" ht="18">
      <c r="B133">
        <v>2201</v>
      </c>
      <c r="D133" s="21" t="s">
        <v>306</v>
      </c>
      <c r="E133" s="39">
        <f>-1*SUMIF(RiepilogoGen!$B$2:$B$1191,B133,RiepilogoGen!$O$2:$O$1191)</f>
        <v>0</v>
      </c>
      <c r="F133" s="39">
        <f>-1*SUMIF(RiepilogoGen!$B$2:$B$1191,B133,RiepilogoGen!$R$2:$R$1191)</f>
        <v>33416.949999999997</v>
      </c>
      <c r="G133" s="39">
        <f>-1*SUMIF(RiepilogoGen!$B$2:$B$1191,B133,RiepilogoGen!$U$2:$U$1191)</f>
        <v>37014.129999999997</v>
      </c>
      <c r="H133" s="39">
        <f>-1*SUMIF(RiepilogoGen!$B$2:$B$1191,B133,RiepilogoGen!$X$2:$X$1191)</f>
        <v>0</v>
      </c>
      <c r="I133" s="39">
        <f>-1*SUMIF(RiepilogoGen!$B$2:$B$1191,B133,RiepilogoGen!$AA$2:$AA$1191)</f>
        <v>0</v>
      </c>
      <c r="J133" s="39">
        <f>-1*SUMIF(RiepilogoGen!$B$2:$B$1191,B133,RiepilogoGen!$AD$2:$AD$1191)</f>
        <v>0</v>
      </c>
      <c r="K133" s="103">
        <f>ROUND('Riep StPatrim'!F357,0)</f>
        <v>0</v>
      </c>
      <c r="L133" s="103">
        <f>ROUND('Riep StPatrim'!G357,0)</f>
        <v>33417</v>
      </c>
      <c r="M133" s="103">
        <f>ROUND('Riep StPatrim'!H357,0)</f>
        <v>37014</v>
      </c>
      <c r="N133" s="103">
        <f>ROUND('Riep StPatrim'!I357,0)</f>
        <v>0</v>
      </c>
      <c r="O133" s="103">
        <f>ROUND('Riep StPatrim'!J357,0)</f>
        <v>0</v>
      </c>
      <c r="P133" s="103">
        <f>ROUND('Riep StPatrim'!K357,0)</f>
        <v>0</v>
      </c>
      <c r="Q133" s="103">
        <f t="shared" si="9"/>
        <v>0</v>
      </c>
      <c r="R133" s="94">
        <f t="shared" si="10"/>
        <v>0</v>
      </c>
    </row>
    <row r="134" spans="2:18">
      <c r="D134" s="26"/>
      <c r="E134" s="42"/>
      <c r="F134" s="36"/>
      <c r="G134" s="37"/>
      <c r="H134" s="37"/>
      <c r="I134" s="37"/>
      <c r="J134" s="37"/>
      <c r="K134" s="102"/>
      <c r="L134" s="102"/>
      <c r="M134" s="102"/>
      <c r="N134" s="102"/>
      <c r="O134" s="102"/>
      <c r="P134" s="102"/>
      <c r="Q134" s="102">
        <f t="shared" si="9"/>
        <v>0</v>
      </c>
      <c r="R134" s="92">
        <f t="shared" si="10"/>
        <v>0</v>
      </c>
    </row>
    <row r="135" spans="2:18" ht="25.5">
      <c r="D135" s="32" t="s">
        <v>452</v>
      </c>
      <c r="E135" s="42"/>
      <c r="F135" s="36"/>
      <c r="G135" s="37"/>
      <c r="H135" s="37"/>
      <c r="I135" s="37"/>
      <c r="J135" s="37"/>
      <c r="K135" s="102"/>
      <c r="L135" s="102"/>
      <c r="M135" s="102"/>
      <c r="N135" s="102"/>
      <c r="O135" s="102"/>
      <c r="P135" s="102"/>
      <c r="Q135" s="102">
        <f t="shared" si="9"/>
        <v>0</v>
      </c>
      <c r="R135" s="92">
        <f t="shared" si="10"/>
        <v>0</v>
      </c>
    </row>
    <row r="136" spans="2:18">
      <c r="B136">
        <v>2301</v>
      </c>
      <c r="D136" s="28" t="s">
        <v>307</v>
      </c>
      <c r="E136" s="36">
        <f>-1*SUMIF(RiepilogoGen!$B$2:$B$1191,B136,RiepilogoGen!$O$2:$O$1191)</f>
        <v>0</v>
      </c>
      <c r="F136" s="36">
        <f>-1*SUMIF(RiepilogoGen!$B$2:$B$1191,B136,RiepilogoGen!$R$2:$R$1191)</f>
        <v>0</v>
      </c>
      <c r="G136" s="37">
        <f>-1*SUMIF(RiepilogoGen!$B$2:$B$1191,B136,RiepilogoGen!$U$2:$U$1191)</f>
        <v>0</v>
      </c>
      <c r="H136" s="37">
        <f>-1*SUMIF(RiepilogoGen!$B$2:$B$1191,B136,RiepilogoGen!$X$2:$X$1191)</f>
        <v>0</v>
      </c>
      <c r="I136" s="37">
        <f>-1*SUMIF(RiepilogoGen!$B$2:$B$1191,B136,RiepilogoGen!$AA$2:$AA$1191)</f>
        <v>0</v>
      </c>
      <c r="J136" s="37">
        <f>-1*SUMIF(RiepilogoGen!$B$2:$B$1191,B136,RiepilogoGen!$AD$2:$AD$1191)</f>
        <v>0</v>
      </c>
      <c r="K136" s="102">
        <f>ROUND('Riep StPatrim'!F360,0)</f>
        <v>0</v>
      </c>
      <c r="L136" s="102">
        <f>ROUND('Riep StPatrim'!G360,0)</f>
        <v>0</v>
      </c>
      <c r="M136" s="102">
        <f>ROUND('Riep StPatrim'!H360,0)</f>
        <v>0</v>
      </c>
      <c r="N136" s="102">
        <f>ROUND('Riep StPatrim'!I360,0)</f>
        <v>0</v>
      </c>
      <c r="O136" s="102">
        <f>ROUND('Riep StPatrim'!J360,0)</f>
        <v>0</v>
      </c>
      <c r="P136" s="102">
        <f>ROUND('Riep StPatrim'!K360,0)</f>
        <v>0</v>
      </c>
      <c r="Q136" s="102">
        <f t="shared" si="9"/>
        <v>0</v>
      </c>
      <c r="R136" s="92">
        <f t="shared" si="10"/>
        <v>0</v>
      </c>
    </row>
    <row r="137" spans="2:18">
      <c r="B137">
        <v>2302</v>
      </c>
      <c r="D137" s="28" t="s">
        <v>308</v>
      </c>
      <c r="E137" s="36">
        <f>-1*SUMIF(RiepilogoGen!$B$2:$B$1191,B137,RiepilogoGen!$O$2:$O$1191)</f>
        <v>-92996.92</v>
      </c>
      <c r="F137" s="36">
        <f>-1*SUMIF(RiepilogoGen!$B$2:$B$1191,B137,RiepilogoGen!$R$2:$R$1191)</f>
        <v>3995020.33</v>
      </c>
      <c r="G137" s="37">
        <f>-1*SUMIF(RiepilogoGen!$B$2:$B$1191,B137,RiepilogoGen!$U$2:$U$1191)</f>
        <v>3769626.3</v>
      </c>
      <c r="H137" s="37">
        <f>-1*SUMIF(RiepilogoGen!$B$2:$B$1191,B137,RiepilogoGen!$X$2:$X$1191)</f>
        <v>3539637.04</v>
      </c>
      <c r="I137" s="37">
        <f>-1*SUMIF(RiepilogoGen!$B$2:$B$1191,B137,RiepilogoGen!$AA$2:$AA$1191)</f>
        <v>3304961.53</v>
      </c>
      <c r="J137" s="37">
        <f>-1*SUMIF(RiepilogoGen!$B$2:$B$1191,B137,RiepilogoGen!$AD$2:$AD$1191)</f>
        <v>3065503.81</v>
      </c>
      <c r="K137" s="102">
        <f>ROUND('Riep StPatrim'!F362,0)</f>
        <v>-92997</v>
      </c>
      <c r="L137" s="102">
        <f>ROUND('Riep StPatrim'!G362,0)</f>
        <v>3995020</v>
      </c>
      <c r="M137" s="102">
        <f>ROUND('Riep StPatrim'!H362,0)</f>
        <v>3769626</v>
      </c>
      <c r="N137" s="102">
        <f>ROUND('Riep StPatrim'!I362,0)</f>
        <v>3539637</v>
      </c>
      <c r="O137" s="102">
        <f>ROUND('Riep StPatrim'!J362,0)</f>
        <v>3304962</v>
      </c>
      <c r="P137" s="102">
        <f>ROUND('Riep StPatrim'!K362,0)</f>
        <v>3065504</v>
      </c>
      <c r="Q137" s="102">
        <f t="shared" si="9"/>
        <v>-474133</v>
      </c>
      <c r="R137" s="92">
        <f t="shared" si="10"/>
        <v>-0.1339496112171954</v>
      </c>
    </row>
    <row r="138" spans="2:18">
      <c r="B138">
        <v>2303</v>
      </c>
      <c r="D138" s="28" t="s">
        <v>316</v>
      </c>
      <c r="E138" s="36">
        <f>-1*SUMIF(RiepilogoGen!$B$2:$B$1191,B138,RiepilogoGen!$O$2:$O$1191)</f>
        <v>0</v>
      </c>
      <c r="F138" s="36">
        <f>-1*SUMIF(RiepilogoGen!$B$2:$B$1191,B138,RiepilogoGen!$R$2:$R$1191)</f>
        <v>0</v>
      </c>
      <c r="G138" s="37">
        <f>-1*SUMIF(RiepilogoGen!$B$2:$B$1191,B138,RiepilogoGen!$U$2:$U$1191)</f>
        <v>0</v>
      </c>
      <c r="H138" s="37">
        <f>-1*SUMIF(RiepilogoGen!$B$2:$B$1191,B138,RiepilogoGen!$X$2:$X$1191)</f>
        <v>0</v>
      </c>
      <c r="I138" s="37">
        <f>-1*SUMIF(RiepilogoGen!$B$2:$B$1191,B138,RiepilogoGen!$AA$2:$AA$1191)</f>
        <v>0</v>
      </c>
      <c r="J138" s="37">
        <f>-1*SUMIF(RiepilogoGen!$B$2:$B$1191,B138,RiepilogoGen!$AD$2:$AD$1191)</f>
        <v>0</v>
      </c>
      <c r="K138" s="102">
        <f>ROUND('Riep StPatrim'!F365,0)</f>
        <v>0</v>
      </c>
      <c r="L138" s="102">
        <f>ROUND('Riep StPatrim'!G365,0)</f>
        <v>0</v>
      </c>
      <c r="M138" s="102">
        <f>ROUND('Riep StPatrim'!H365,0)</f>
        <v>0</v>
      </c>
      <c r="N138" s="102">
        <f>ROUND('Riep StPatrim'!I365,0)</f>
        <v>0</v>
      </c>
      <c r="O138" s="102">
        <f>ROUND('Riep StPatrim'!J365,0)</f>
        <v>0</v>
      </c>
      <c r="P138" s="102">
        <f>ROUND('Riep StPatrim'!K365,0)</f>
        <v>0</v>
      </c>
      <c r="Q138" s="102">
        <f t="shared" si="9"/>
        <v>0</v>
      </c>
      <c r="R138" s="92">
        <f t="shared" si="10"/>
        <v>0</v>
      </c>
    </row>
    <row r="139" spans="2:18">
      <c r="B139">
        <v>2304</v>
      </c>
      <c r="D139" s="28" t="s">
        <v>317</v>
      </c>
      <c r="E139" s="36">
        <f>-1*SUMIF(RiepilogoGen!$B$2:$B$1191,B139,RiepilogoGen!$O$2:$O$1191)</f>
        <v>0</v>
      </c>
      <c r="F139" s="36">
        <f>-1*SUMIF(RiepilogoGen!$B$2:$B$1191,B139,RiepilogoGen!$R$2:$R$1191)</f>
        <v>161290.09999999998</v>
      </c>
      <c r="G139" s="37">
        <f>-1*SUMIF(RiepilogoGen!$B$2:$B$1191,B139,RiepilogoGen!$U$2:$U$1191)</f>
        <v>135561.20000000019</v>
      </c>
      <c r="H139" s="37">
        <f>-1*SUMIF(RiepilogoGen!$B$2:$B$1191,B139,RiepilogoGen!$X$2:$X$1191)</f>
        <v>43461.199999999953</v>
      </c>
      <c r="I139" s="37">
        <f>-1*SUMIF(RiepilogoGen!$B$2:$B$1191,B139,RiepilogoGen!$AA$2:$AA$1191)</f>
        <v>93961.199999999953</v>
      </c>
      <c r="J139" s="37">
        <f>-1*SUMIF(RiepilogoGen!$B$2:$B$1191,B139,RiepilogoGen!$AD$2:$AD$1191)</f>
        <v>92961.2</v>
      </c>
      <c r="K139" s="102">
        <f>ROUND('Riep StPatrim'!F367,0)</f>
        <v>0</v>
      </c>
      <c r="L139" s="102">
        <f>ROUND('Riep StPatrim'!G367,0)</f>
        <v>161290</v>
      </c>
      <c r="M139" s="102">
        <f>ROUND('Riep StPatrim'!H367,0)</f>
        <v>135561</v>
      </c>
      <c r="N139" s="102">
        <f>ROUND('Riep StPatrim'!I367,0)</f>
        <v>43461</v>
      </c>
      <c r="O139" s="102">
        <f>ROUND('Riep StPatrim'!J367,0)</f>
        <v>93961</v>
      </c>
      <c r="P139" s="102">
        <f>ROUND('Riep StPatrim'!K367,0)</f>
        <v>92961</v>
      </c>
      <c r="Q139" s="102">
        <f t="shared" si="9"/>
        <v>49500</v>
      </c>
      <c r="R139" s="92">
        <f t="shared" si="10"/>
        <v>1.1389521640091118</v>
      </c>
    </row>
    <row r="140" spans="2:18">
      <c r="B140">
        <v>2305</v>
      </c>
      <c r="D140" s="28" t="s">
        <v>318</v>
      </c>
      <c r="E140" s="36">
        <f>-1*SUMIF(RiepilogoGen!$B$2:$B$1191,B140,RiepilogoGen!$O$2:$O$1191)</f>
        <v>-3880275.6300000018</v>
      </c>
      <c r="F140" s="36">
        <f>-1*SUMIF(RiepilogoGen!$B$2:$B$1191,B140,RiepilogoGen!$R$2:$R$1191)</f>
        <v>8171679.5099999979</v>
      </c>
      <c r="G140" s="37">
        <f>-1*SUMIF(RiepilogoGen!$B$2:$B$1191,B140,RiepilogoGen!$U$2:$U$1191)</f>
        <v>8701827.5199999977</v>
      </c>
      <c r="H140" s="37">
        <f>-1*SUMIF(RiepilogoGen!$B$2:$B$1191,B140,RiepilogoGen!$X$2:$X$1191)</f>
        <v>7718360.4199999971</v>
      </c>
      <c r="I140" s="37">
        <f>-1*SUMIF(RiepilogoGen!$B$2:$B$1191,B140,RiepilogoGen!$AA$2:$AA$1191)</f>
        <v>9569874.0200000014</v>
      </c>
      <c r="J140" s="37">
        <f>-1*SUMIF(RiepilogoGen!$B$2:$B$1191,B140,RiepilogoGen!$AD$2:$AD$1191)</f>
        <v>8395148.7100000009</v>
      </c>
      <c r="K140" s="102">
        <f>ROUND('Riep StPatrim'!F369,0)</f>
        <v>-3878445</v>
      </c>
      <c r="L140" s="102">
        <f>ROUND('Riep StPatrim'!G369,0)</f>
        <v>8171680</v>
      </c>
      <c r="M140" s="102">
        <f>ROUND('Riep StPatrim'!H369,0)</f>
        <v>8701828</v>
      </c>
      <c r="N140" s="102">
        <f>ROUND('Riep StPatrim'!I369,0)</f>
        <v>7718360</v>
      </c>
      <c r="O140" s="102">
        <f>ROUND('Riep StPatrim'!J369,0)</f>
        <v>9569874</v>
      </c>
      <c r="P140" s="102">
        <f>ROUND('Riep StPatrim'!K369,0)</f>
        <v>8395149</v>
      </c>
      <c r="Q140" s="102">
        <f t="shared" si="9"/>
        <v>676789</v>
      </c>
      <c r="R140" s="92">
        <f t="shared" si="10"/>
        <v>8.768559642203777E-2</v>
      </c>
    </row>
    <row r="141" spans="2:18">
      <c r="B141">
        <v>2306</v>
      </c>
      <c r="D141" s="28" t="s">
        <v>319</v>
      </c>
      <c r="E141" s="36">
        <f>-1*SUMIF(RiepilogoGen!$B$2:$B$1191,B141,RiepilogoGen!$O$2:$O$1191)</f>
        <v>0</v>
      </c>
      <c r="F141" s="36">
        <f>-1*SUMIF(RiepilogoGen!$B$2:$B$1191,B141,RiepilogoGen!$R$2:$R$1191)</f>
        <v>347028</v>
      </c>
      <c r="G141" s="37">
        <f>-1*SUMIF(RiepilogoGen!$B$2:$B$1191,B141,RiepilogoGen!$U$2:$U$1191)</f>
        <v>0</v>
      </c>
      <c r="H141" s="37">
        <f>-1*SUMIF(RiepilogoGen!$B$2:$B$1191,B141,RiepilogoGen!$X$2:$X$1191)</f>
        <v>0</v>
      </c>
      <c r="I141" s="37">
        <f>-1*SUMIF(RiepilogoGen!$B$2:$B$1191,B141,RiepilogoGen!$AA$2:$AA$1191)</f>
        <v>0</v>
      </c>
      <c r="J141" s="37">
        <f>-1*SUMIF(RiepilogoGen!$B$2:$B$1191,B141,RiepilogoGen!$AD$2:$AD$1191)</f>
        <v>0</v>
      </c>
      <c r="K141" s="102">
        <f>ROUND('Riep StPatrim'!F372,0)</f>
        <v>0</v>
      </c>
      <c r="L141" s="102">
        <f>ROUND('Riep StPatrim'!G372,0)</f>
        <v>347028</v>
      </c>
      <c r="M141" s="102">
        <f>ROUND('Riep StPatrim'!H372,0)</f>
        <v>0</v>
      </c>
      <c r="N141" s="102">
        <f>ROUND('Riep StPatrim'!I372,0)</f>
        <v>0</v>
      </c>
      <c r="O141" s="102">
        <f>ROUND('Riep StPatrim'!J372,0)</f>
        <v>0</v>
      </c>
      <c r="P141" s="102">
        <f>ROUND('Riep StPatrim'!K372,0)</f>
        <v>0</v>
      </c>
      <c r="Q141" s="102">
        <f t="shared" si="9"/>
        <v>0</v>
      </c>
      <c r="R141" s="92">
        <f t="shared" si="10"/>
        <v>0</v>
      </c>
    </row>
    <row r="142" spans="2:18">
      <c r="B142">
        <v>2307</v>
      </c>
      <c r="D142" s="28" t="s">
        <v>320</v>
      </c>
      <c r="E142" s="36">
        <f>-1*SUMIF(RiepilogoGen!$B$2:$B$1191,B142,RiepilogoGen!$O$2:$O$1191)</f>
        <v>-52013.04</v>
      </c>
      <c r="F142" s="36">
        <f>-1*SUMIF(RiepilogoGen!$B$2:$B$1191,B142,RiepilogoGen!$R$2:$R$1191)</f>
        <v>0</v>
      </c>
      <c r="G142" s="37">
        <f>-1*SUMIF(RiepilogoGen!$B$2:$B$1191,B142,RiepilogoGen!$U$2:$U$1191)</f>
        <v>0</v>
      </c>
      <c r="H142" s="37">
        <f>-1*SUMIF(RiepilogoGen!$B$2:$B$1191,B142,RiepilogoGen!$X$2:$X$1191)</f>
        <v>0</v>
      </c>
      <c r="I142" s="37">
        <f>-1*SUMIF(RiepilogoGen!$B$2:$B$1191,B142,RiepilogoGen!$AA$2:$AA$1191)</f>
        <v>0</v>
      </c>
      <c r="J142" s="37">
        <f>-1*SUMIF(RiepilogoGen!$B$2:$B$1191,B142,RiepilogoGen!$AD$2:$AD$1191)</f>
        <v>52013.04</v>
      </c>
      <c r="K142" s="102">
        <f>ROUND('Riep StPatrim'!F374,0)</f>
        <v>-52013</v>
      </c>
      <c r="L142" s="102">
        <f>ROUND('Riep StPatrim'!G374,0)</f>
        <v>0</v>
      </c>
      <c r="M142" s="102">
        <f>ROUND('Riep StPatrim'!H374,0)</f>
        <v>0</v>
      </c>
      <c r="N142" s="102">
        <f>ROUND('Riep StPatrim'!I374,0)</f>
        <v>0</v>
      </c>
      <c r="O142" s="102">
        <f>ROUND('Riep StPatrim'!J374,0)</f>
        <v>0</v>
      </c>
      <c r="P142" s="102">
        <f>ROUND('Riep StPatrim'!K374,0)</f>
        <v>52013</v>
      </c>
      <c r="Q142" s="102">
        <f t="shared" ref="Q142:Q167" si="18">P142-N142</f>
        <v>52013</v>
      </c>
      <c r="R142" s="92">
        <f t="shared" ref="R142:R167" si="19">IF(N142=0,IF(P142&lt;&gt;0,1,0),(P142/N142)-1)</f>
        <v>1</v>
      </c>
    </row>
    <row r="143" spans="2:18">
      <c r="B143">
        <v>2308</v>
      </c>
      <c r="D143" s="28" t="s">
        <v>321</v>
      </c>
      <c r="E143" s="36">
        <f>-1*SUMIF(RiepilogoGen!$B$2:$B$1191,B143,RiepilogoGen!$O$2:$O$1191)</f>
        <v>0</v>
      </c>
      <c r="F143" s="36">
        <f>-1*SUMIF(RiepilogoGen!$B$2:$B$1191,B143,RiepilogoGen!$R$2:$R$1191)</f>
        <v>0</v>
      </c>
      <c r="G143" s="37">
        <f>-1*SUMIF(RiepilogoGen!$B$2:$B$1191,B143,RiepilogoGen!$U$2:$U$1191)</f>
        <v>0</v>
      </c>
      <c r="H143" s="37">
        <f>-1*SUMIF(RiepilogoGen!$B$2:$B$1191,B143,RiepilogoGen!$X$2:$X$1191)</f>
        <v>0</v>
      </c>
      <c r="I143" s="37">
        <f>-1*SUMIF(RiepilogoGen!$B$2:$B$1191,B143,RiepilogoGen!$AA$2:$AA$1191)</f>
        <v>0</v>
      </c>
      <c r="J143" s="37">
        <f>-1*SUMIF(RiepilogoGen!$B$2:$B$1191,B143,RiepilogoGen!$AD$2:$AD$1191)</f>
        <v>0</v>
      </c>
      <c r="K143" s="102">
        <f>ROUND('Riep StPatrim'!F376,0)</f>
        <v>0</v>
      </c>
      <c r="L143" s="102">
        <f>ROUND('Riep StPatrim'!G376,0)</f>
        <v>0</v>
      </c>
      <c r="M143" s="102">
        <f>ROUND('Riep StPatrim'!H376,0)</f>
        <v>0</v>
      </c>
      <c r="N143" s="102">
        <f>ROUND('Riep StPatrim'!I376,0)</f>
        <v>0</v>
      </c>
      <c r="O143" s="102">
        <f>ROUND('Riep StPatrim'!J376,0)</f>
        <v>0</v>
      </c>
      <c r="P143" s="102">
        <f>ROUND('Riep StPatrim'!K376,0)</f>
        <v>0</v>
      </c>
      <c r="Q143" s="102">
        <f t="shared" si="18"/>
        <v>0</v>
      </c>
      <c r="R143" s="92">
        <f t="shared" si="19"/>
        <v>0</v>
      </c>
    </row>
    <row r="144" spans="2:18">
      <c r="B144">
        <v>2309</v>
      </c>
      <c r="D144" s="28" t="s">
        <v>322</v>
      </c>
      <c r="E144" s="36">
        <f>-1*SUMIF(RiepilogoGen!$B$2:$B$1191,B144,RiepilogoGen!$O$2:$O$1191)</f>
        <v>212632.31</v>
      </c>
      <c r="F144" s="36">
        <f>-1*SUMIF(RiepilogoGen!$B$2:$B$1191,B144,RiepilogoGen!$R$2:$R$1191)</f>
        <v>24208.650000000023</v>
      </c>
      <c r="G144" s="37">
        <f>-1*SUMIF(RiepilogoGen!$B$2:$B$1191,B144,RiepilogoGen!$U$2:$U$1191)</f>
        <v>477574.95999999996</v>
      </c>
      <c r="H144" s="37">
        <f>-1*SUMIF(RiepilogoGen!$B$2:$B$1191,B144,RiepilogoGen!$X$2:$X$1191)</f>
        <v>724323.66999999993</v>
      </c>
      <c r="I144" s="37">
        <f>-1*SUMIF(RiepilogoGen!$B$2:$B$1191,B144,RiepilogoGen!$AA$2:$AA$1191)</f>
        <v>1029328.35</v>
      </c>
      <c r="J144" s="37">
        <f>-1*SUMIF(RiepilogoGen!$B$2:$B$1191,B144,RiepilogoGen!$AD$2:$AD$1191)</f>
        <v>1265503.28</v>
      </c>
      <c r="K144" s="102">
        <f>ROUND('Riep StPatrim'!F378,0)</f>
        <v>212632</v>
      </c>
      <c r="L144" s="102">
        <f>ROUND('Riep StPatrim'!G378,0)</f>
        <v>24209</v>
      </c>
      <c r="M144" s="102">
        <f>ROUND('Riep StPatrim'!H378,0)</f>
        <v>477575</v>
      </c>
      <c r="N144" s="102">
        <f>ROUND('Riep StPatrim'!I378,0)</f>
        <v>724324</v>
      </c>
      <c r="O144" s="102">
        <f>ROUND('Riep StPatrim'!J378,0)</f>
        <v>1029328</v>
      </c>
      <c r="P144" s="102">
        <f>ROUND('Riep StPatrim'!K378,0)</f>
        <v>1265503</v>
      </c>
      <c r="Q144" s="102">
        <f t="shared" si="18"/>
        <v>541179</v>
      </c>
      <c r="R144" s="92">
        <f t="shared" si="19"/>
        <v>0.74715044648527451</v>
      </c>
    </row>
    <row r="145" spans="2:20">
      <c r="B145">
        <v>2310</v>
      </c>
      <c r="D145" s="28" t="s">
        <v>323</v>
      </c>
      <c r="E145" s="36">
        <f>-1*SUMIF(RiepilogoGen!$B$2:$B$1191,B145,RiepilogoGen!$O$2:$O$1191)</f>
        <v>745.15999999999985</v>
      </c>
      <c r="F145" s="36">
        <f>-1*SUMIF(RiepilogoGen!$B$2:$B$1191,B145,RiepilogoGen!$R$2:$R$1191)</f>
        <v>1252.95</v>
      </c>
      <c r="G145" s="37">
        <f>-1*SUMIF(RiepilogoGen!$B$2:$B$1191,B145,RiepilogoGen!$U$2:$U$1191)</f>
        <v>0</v>
      </c>
      <c r="H145" s="37">
        <f>-1*SUMIF(RiepilogoGen!$B$2:$B$1191,B145,RiepilogoGen!$X$2:$X$1191)</f>
        <v>35934.120000000003</v>
      </c>
      <c r="I145" s="37">
        <f>-1*SUMIF(RiepilogoGen!$B$2:$B$1191,B145,RiepilogoGen!$AA$2:$AA$1191)</f>
        <v>86693.22</v>
      </c>
      <c r="J145" s="37">
        <f>-1*SUMIF(RiepilogoGen!$B$2:$B$1191,B145,RiepilogoGen!$AD$2:$AD$1191)</f>
        <v>23.440000000002328</v>
      </c>
      <c r="K145" s="102">
        <f>ROUND('Riep StPatrim'!F382,0)</f>
        <v>745</v>
      </c>
      <c r="L145" s="102">
        <f>ROUND('Riep StPatrim'!G382,0)</f>
        <v>1253</v>
      </c>
      <c r="M145" s="102">
        <f>ROUND('Riep StPatrim'!H382,0)</f>
        <v>0</v>
      </c>
      <c r="N145" s="102">
        <f>ROUND('Riep StPatrim'!I382,0)</f>
        <v>35934</v>
      </c>
      <c r="O145" s="102">
        <f>ROUND('Riep StPatrim'!J382,0)</f>
        <v>86693</v>
      </c>
      <c r="P145" s="102">
        <f>ROUND('Riep StPatrim'!K382,0)</f>
        <v>23</v>
      </c>
      <c r="Q145" s="102">
        <f t="shared" si="18"/>
        <v>-35911</v>
      </c>
      <c r="R145" s="92">
        <f t="shared" si="19"/>
        <v>-0.99935993766349418</v>
      </c>
    </row>
    <row r="146" spans="2:20">
      <c r="B146">
        <v>2311</v>
      </c>
      <c r="D146" s="28" t="s">
        <v>324</v>
      </c>
      <c r="E146" s="36">
        <f>-1*SUMIF(RiepilogoGen!$B$2:$B$1191,B146,RiepilogoGen!$O$2:$O$1191)</f>
        <v>0</v>
      </c>
      <c r="F146" s="36">
        <f>-1*SUMIF(RiepilogoGen!$B$2:$B$1191,B146,RiepilogoGen!$R$2:$R$1191)</f>
        <v>52310.060000000005</v>
      </c>
      <c r="G146" s="37">
        <f>-1*SUMIF(RiepilogoGen!$B$2:$B$1191,B146,RiepilogoGen!$U$2:$U$1191)</f>
        <v>12188.259999999995</v>
      </c>
      <c r="H146" s="37">
        <f>-1*SUMIF(RiepilogoGen!$B$2:$B$1191,B146,RiepilogoGen!$X$2:$X$1191)</f>
        <v>15171.279999999999</v>
      </c>
      <c r="I146" s="37">
        <f>-1*SUMIF(RiepilogoGen!$B$2:$B$1191,B146,RiepilogoGen!$AA$2:$AA$1191)</f>
        <v>14305.809999999998</v>
      </c>
      <c r="J146" s="37">
        <f>-1*SUMIF(RiepilogoGen!$B$2:$B$1191,B146,RiepilogoGen!$AD$2:$AD$1191)</f>
        <v>14685.589999999997</v>
      </c>
      <c r="K146" s="102">
        <f>ROUND('Riep StPatrim'!F384,0)</f>
        <v>0</v>
      </c>
      <c r="L146" s="102">
        <f>ROUND('Riep StPatrim'!G384,0)</f>
        <v>52310</v>
      </c>
      <c r="M146" s="102">
        <f>ROUND('Riep StPatrim'!H384,0)</f>
        <v>12188</v>
      </c>
      <c r="N146" s="102">
        <f>ROUND('Riep StPatrim'!I384,0)</f>
        <v>15171</v>
      </c>
      <c r="O146" s="102">
        <f>ROUND('Riep StPatrim'!J384,0)</f>
        <v>14306</v>
      </c>
      <c r="P146" s="102">
        <f>ROUND('Riep StPatrim'!K384,0)</f>
        <v>14686</v>
      </c>
      <c r="Q146" s="102">
        <f t="shared" si="18"/>
        <v>-485</v>
      </c>
      <c r="R146" s="92">
        <f t="shared" si="19"/>
        <v>-3.196888801001907E-2</v>
      </c>
    </row>
    <row r="147" spans="2:20">
      <c r="B147">
        <v>2312</v>
      </c>
      <c r="D147" s="28" t="s">
        <v>325</v>
      </c>
      <c r="E147" s="36">
        <f>-1*SUMIF(RiepilogoGen!$B$2:$B$1191,B147,RiepilogoGen!$O$2:$O$1191)</f>
        <v>55140.139999999941</v>
      </c>
      <c r="F147" s="36">
        <f>-1*SUMIF(RiepilogoGen!$B$2:$B$1191,B147,RiepilogoGen!$R$2:$R$1191)</f>
        <v>459214.71</v>
      </c>
      <c r="G147" s="37">
        <f>-1*SUMIF(RiepilogoGen!$B$2:$B$1191,B147,RiepilogoGen!$U$2:$U$1191)</f>
        <v>561727.34999999963</v>
      </c>
      <c r="H147" s="37">
        <f>-1*SUMIF(RiepilogoGen!$B$2:$B$1191,B147,RiepilogoGen!$X$2:$X$1191)</f>
        <v>583980.1399999999</v>
      </c>
      <c r="I147" s="37">
        <f>-1*SUMIF(RiepilogoGen!$B$2:$B$1191,B147,RiepilogoGen!$AA$2:$AA$1191)</f>
        <v>610363.17000000004</v>
      </c>
      <c r="J147" s="37">
        <f>-1*SUMIF(RiepilogoGen!$B$2:$B$1191,B147,RiepilogoGen!$AD$2:$AD$1191)</f>
        <v>761355.00999999954</v>
      </c>
      <c r="K147" s="102">
        <f>ROUND('Riep StPatrim'!F386,0)</f>
        <v>55140</v>
      </c>
      <c r="L147" s="102">
        <f>ROUND('Riep StPatrim'!G386,0)</f>
        <v>459215</v>
      </c>
      <c r="M147" s="102">
        <f>ROUND('Riep StPatrim'!H386,0)</f>
        <v>561727</v>
      </c>
      <c r="N147" s="102">
        <f>ROUND('Riep StPatrim'!I386,0)</f>
        <v>583980</v>
      </c>
      <c r="O147" s="102">
        <f>ROUND('Riep StPatrim'!J386,0)</f>
        <v>610363</v>
      </c>
      <c r="P147" s="102">
        <f>ROUND('Riep StPatrim'!K386,0)</f>
        <v>761355</v>
      </c>
      <c r="Q147" s="102">
        <f t="shared" si="18"/>
        <v>177375</v>
      </c>
      <c r="R147" s="92">
        <f t="shared" si="19"/>
        <v>0.30373471694236098</v>
      </c>
    </row>
    <row r="148" spans="2:20">
      <c r="B148">
        <v>2313</v>
      </c>
      <c r="D148" s="28" t="s">
        <v>326</v>
      </c>
      <c r="E148" s="36">
        <f>-1*SUMIF(RiepilogoGen!$B$2:$B$1191,B148,RiepilogoGen!$O$2:$O$1191)</f>
        <v>148917.16000000009</v>
      </c>
      <c r="F148" s="36">
        <f>-1*SUMIF(RiepilogoGen!$B$2:$B$1191,B148,RiepilogoGen!$R$2:$R$1191)</f>
        <v>587554.57999999996</v>
      </c>
      <c r="G148" s="37">
        <f>-1*SUMIF(RiepilogoGen!$B$2:$B$1191,B148,RiepilogoGen!$U$2:$U$1191)</f>
        <v>580979.62999999989</v>
      </c>
      <c r="H148" s="37">
        <f>-1*SUMIF(RiepilogoGen!$B$2:$B$1191,B148,RiepilogoGen!$X$2:$X$1191)</f>
        <v>595662.74999999988</v>
      </c>
      <c r="I148" s="37">
        <f>-1*SUMIF(RiepilogoGen!$B$2:$B$1191,B148,RiepilogoGen!$AA$2:$AA$1191)</f>
        <v>581806.28999999992</v>
      </c>
      <c r="J148" s="37">
        <f>-1*SUMIF(RiepilogoGen!$B$2:$B$1191,B148,RiepilogoGen!$AD$2:$AD$1191)</f>
        <v>648126.12999999919</v>
      </c>
      <c r="K148" s="102">
        <f>ROUND('Riep StPatrim'!F400,0)</f>
        <v>148917</v>
      </c>
      <c r="L148" s="102">
        <f>ROUND('Riep StPatrim'!G400,0)</f>
        <v>587555</v>
      </c>
      <c r="M148" s="102">
        <f>ROUND('Riep StPatrim'!H400,0)</f>
        <v>580980</v>
      </c>
      <c r="N148" s="102">
        <f>ROUND('Riep StPatrim'!I400,0)</f>
        <v>595663</v>
      </c>
      <c r="O148" s="102">
        <f>ROUND('Riep StPatrim'!J400,0)</f>
        <v>581806</v>
      </c>
      <c r="P148" s="102">
        <f>ROUND('Riep StPatrim'!K400,0)</f>
        <v>648126</v>
      </c>
      <c r="Q148" s="102">
        <f t="shared" si="18"/>
        <v>52463</v>
      </c>
      <c r="R148" s="92">
        <f t="shared" si="19"/>
        <v>8.807496856443997E-2</v>
      </c>
    </row>
    <row r="149" spans="2:20">
      <c r="B149">
        <v>2314</v>
      </c>
      <c r="D149" s="28" t="s">
        <v>327</v>
      </c>
      <c r="E149" s="36">
        <f>-1*SUMIF(RiepilogoGen!$B$2:$B$1191,B149,RiepilogoGen!$O$2:$O$1191)</f>
        <v>-62431.03000000037</v>
      </c>
      <c r="F149" s="36">
        <f>-1*SUMIF(RiepilogoGen!$B$2:$B$1191,B149,RiepilogoGen!$R$2:$R$1191)</f>
        <v>734702.47999999882</v>
      </c>
      <c r="G149" s="37">
        <f>-1*SUMIF(RiepilogoGen!$B$2:$B$1191,B149,RiepilogoGen!$U$2:$U$1191)</f>
        <v>679947.75000000116</v>
      </c>
      <c r="H149" s="37">
        <f>-1*SUMIF(RiepilogoGen!$B$2:$B$1191,B149,RiepilogoGen!$X$2:$X$1191)</f>
        <v>739672.09999999916</v>
      </c>
      <c r="I149" s="37">
        <f>-1*SUMIF(RiepilogoGen!$B$2:$B$1191,B149,RiepilogoGen!$AA$2:$AA$1191)</f>
        <v>725530.87</v>
      </c>
      <c r="J149" s="37">
        <f>-1*SUMIF(RiepilogoGen!$B$2:$B$1191,B149,RiepilogoGen!$AD$2:$AD$1191)</f>
        <v>647178.01</v>
      </c>
      <c r="K149" s="102">
        <f>ROUND('Riep StPatrim'!F406,0)</f>
        <v>-62431</v>
      </c>
      <c r="L149" s="102">
        <f>ROUND('Riep StPatrim'!G406,0)</f>
        <v>734702</v>
      </c>
      <c r="M149" s="102">
        <f>ROUND('Riep StPatrim'!H406,0)</f>
        <v>679948</v>
      </c>
      <c r="N149" s="102">
        <f>ROUND('Riep StPatrim'!I406,0)</f>
        <v>739672</v>
      </c>
      <c r="O149" s="102">
        <f>ROUND('Riep StPatrim'!J406,0)</f>
        <v>725531</v>
      </c>
      <c r="P149" s="102">
        <f>ROUND('Riep StPatrim'!K406,0)</f>
        <v>647178</v>
      </c>
      <c r="Q149" s="102">
        <f t="shared" si="18"/>
        <v>-92494</v>
      </c>
      <c r="R149" s="92">
        <f t="shared" si="19"/>
        <v>-0.12504731827080107</v>
      </c>
    </row>
    <row r="150" spans="2:20">
      <c r="B150">
        <v>2315</v>
      </c>
      <c r="D150" s="28" t="s">
        <v>328</v>
      </c>
      <c r="E150" s="36">
        <f>-1*SUMIF(RiepilogoGen!$B$2:$B$1191,B150,RiepilogoGen!$O$2:$O$1191)</f>
        <v>123063.23999999996</v>
      </c>
      <c r="F150" s="36">
        <f>-1*SUMIF(RiepilogoGen!$B$2:$B$1191,B150,RiepilogoGen!$R$2:$R$1191)</f>
        <v>2270897.1300000004</v>
      </c>
      <c r="G150" s="37">
        <f>-1*SUMIF(RiepilogoGen!$B$2:$B$1191,B150,RiepilogoGen!$U$2:$U$1191)</f>
        <v>2411558.6399999992</v>
      </c>
      <c r="H150" s="37">
        <f>-1*SUMIF(RiepilogoGen!$B$2:$B$1191,B150,RiepilogoGen!$X$2:$X$1191)</f>
        <v>2509436.4299999997</v>
      </c>
      <c r="I150" s="37">
        <f>-1*SUMIF(RiepilogoGen!$B$2:$B$1191,B150,RiepilogoGen!$AA$2:$AA$1191)</f>
        <v>2104926.9699999997</v>
      </c>
      <c r="J150" s="37">
        <f>-1*SUMIF(RiepilogoGen!$B$2:$B$1191,B150,RiepilogoGen!$AD$2:$AD$1191)</f>
        <v>2159663.9799999995</v>
      </c>
      <c r="K150" s="102">
        <f>ROUND('Riep StPatrim'!F410,0)</f>
        <v>123063</v>
      </c>
      <c r="L150" s="102">
        <f>ROUND('Riep StPatrim'!G410,0)</f>
        <v>2270897</v>
      </c>
      <c r="M150" s="102">
        <f>ROUND('Riep StPatrim'!H410,0)</f>
        <v>2411559</v>
      </c>
      <c r="N150" s="102">
        <f>ROUND('Riep StPatrim'!I410,0)</f>
        <v>2509436</v>
      </c>
      <c r="O150" s="102">
        <f>ROUND('Riep StPatrim'!J410,0)</f>
        <v>2104927</v>
      </c>
      <c r="P150" s="102">
        <f>ROUND('Riep StPatrim'!K410,0)</f>
        <v>2159664</v>
      </c>
      <c r="Q150" s="102">
        <f t="shared" si="18"/>
        <v>-349772</v>
      </c>
      <c r="R150" s="92">
        <f t="shared" si="19"/>
        <v>-0.13938271388471357</v>
      </c>
    </row>
    <row r="151" spans="2:20">
      <c r="B151">
        <v>2316</v>
      </c>
      <c r="D151" s="28" t="s">
        <v>329</v>
      </c>
      <c r="E151" s="36">
        <f>-1*SUMIF(RiepilogoGen!$B$2:$B$1191,B151,RiepilogoGen!$O$2:$O$1191)</f>
        <v>-9272805.4100000001</v>
      </c>
      <c r="F151" s="36">
        <f>-1*SUMIF(RiepilogoGen!$B$2:$B$1191,B151,RiepilogoGen!$R$2:$R$1191)</f>
        <v>3698988.76</v>
      </c>
      <c r="G151" s="37">
        <f>-1*SUMIF(RiepilogoGen!$B$2:$B$1191,B151,RiepilogoGen!$U$2:$U$1191)</f>
        <v>6073240.7800000003</v>
      </c>
      <c r="H151" s="37">
        <f>-1*SUMIF(RiepilogoGen!$B$2:$B$1191,B151,RiepilogoGen!$X$2:$X$1191)</f>
        <v>6602093.6699999999</v>
      </c>
      <c r="I151" s="37">
        <f>-1*SUMIF(RiepilogoGen!$B$2:$B$1191,B151,RiepilogoGen!$AA$2:$AA$1191)</f>
        <v>8392475.4199999999</v>
      </c>
      <c r="J151" s="37">
        <f>-1*SUMIF(RiepilogoGen!$B$2:$B$1191,B151,RiepilogoGen!$AD$2:$AD$1191)</f>
        <v>11062481.01</v>
      </c>
      <c r="K151" s="102">
        <f>ROUND('Riep StPatrim'!F425,0)</f>
        <v>-9272805</v>
      </c>
      <c r="L151" s="102">
        <f>ROUND('Riep StPatrim'!G425,0)</f>
        <v>3698989</v>
      </c>
      <c r="M151" s="102">
        <f>ROUND('Riep StPatrim'!H425,0)</f>
        <v>6073241</v>
      </c>
      <c r="N151" s="102">
        <f>ROUND('Riep StPatrim'!I425,0)</f>
        <v>6602094</v>
      </c>
      <c r="O151" s="102">
        <f>ROUND('Riep StPatrim'!J425,0)</f>
        <v>8392475</v>
      </c>
      <c r="P151" s="102">
        <f>ROUND('Riep StPatrim'!K425,0)</f>
        <v>11062481</v>
      </c>
      <c r="Q151" s="102">
        <f t="shared" si="18"/>
        <v>4460387</v>
      </c>
      <c r="R151" s="92">
        <f t="shared" si="19"/>
        <v>0.6756018620758808</v>
      </c>
    </row>
    <row r="152" spans="2:20" ht="18">
      <c r="D152" s="21" t="s">
        <v>330</v>
      </c>
      <c r="E152" s="39">
        <f t="shared" ref="E152:K152" si="20">SUM(E136:E151)</f>
        <v>-12820024.020000001</v>
      </c>
      <c r="F152" s="39">
        <f t="shared" si="20"/>
        <v>20504147.259999998</v>
      </c>
      <c r="G152" s="39">
        <f t="shared" si="20"/>
        <v>23404232.389999997</v>
      </c>
      <c r="H152" s="39">
        <f t="shared" si="20"/>
        <v>23107732.819999993</v>
      </c>
      <c r="I152" s="39">
        <f t="shared" si="20"/>
        <v>26514226.850000001</v>
      </c>
      <c r="J152" s="39">
        <f t="shared" si="20"/>
        <v>28164643.209999993</v>
      </c>
      <c r="K152" s="103">
        <f t="shared" si="20"/>
        <v>-12818194</v>
      </c>
      <c r="L152" s="103">
        <f>SUM(L136:L151)</f>
        <v>20504148</v>
      </c>
      <c r="M152" s="103">
        <f>SUM(M136:M151)</f>
        <v>23404233</v>
      </c>
      <c r="N152" s="103">
        <f>SUM(N136:N151)</f>
        <v>23107732</v>
      </c>
      <c r="O152" s="103">
        <f>SUM(O136:O151)</f>
        <v>26514226</v>
      </c>
      <c r="P152" s="103">
        <f>SUM(P136:P151)</f>
        <v>28164643</v>
      </c>
      <c r="Q152" s="103">
        <f t="shared" si="18"/>
        <v>5056911</v>
      </c>
      <c r="R152" s="94">
        <f t="shared" si="19"/>
        <v>0.21884064606600084</v>
      </c>
    </row>
    <row r="153" spans="2:20">
      <c r="D153" s="26"/>
      <c r="E153" s="42"/>
      <c r="F153" s="36"/>
      <c r="G153" s="37"/>
      <c r="H153" s="37"/>
      <c r="I153" s="37"/>
      <c r="J153" s="37"/>
      <c r="K153" s="102"/>
      <c r="L153" s="102"/>
      <c r="M153" s="102"/>
      <c r="N153" s="102"/>
      <c r="O153" s="102"/>
      <c r="P153" s="102"/>
      <c r="Q153" s="102">
        <f t="shared" si="18"/>
        <v>0</v>
      </c>
      <c r="R153" s="92">
        <f t="shared" si="19"/>
        <v>0</v>
      </c>
    </row>
    <row r="154" spans="2:20">
      <c r="D154" s="26" t="s">
        <v>331</v>
      </c>
      <c r="E154" s="42"/>
      <c r="F154" s="36"/>
      <c r="G154" s="37"/>
      <c r="H154" s="37"/>
      <c r="I154" s="37"/>
      <c r="J154" s="37"/>
      <c r="K154" s="102"/>
      <c r="L154" s="102"/>
      <c r="M154" s="102"/>
      <c r="N154" s="102"/>
      <c r="O154" s="102"/>
      <c r="P154" s="102"/>
      <c r="Q154" s="102">
        <f t="shared" si="18"/>
        <v>0</v>
      </c>
      <c r="R154" s="92">
        <f t="shared" si="19"/>
        <v>0</v>
      </c>
    </row>
    <row r="155" spans="2:20">
      <c r="B155">
        <v>2401</v>
      </c>
      <c r="D155" s="28" t="s">
        <v>332</v>
      </c>
      <c r="E155" s="36">
        <f>-1*SUMIF(RiepilogoGen!$B$2:$B$1191,B155,RiepilogoGen!$O$2:$O$1191)</f>
        <v>-4447.2</v>
      </c>
      <c r="F155" s="36">
        <f>-1*SUMIF(RiepilogoGen!$B$2:$B$1191,B155,RiepilogoGen!$R$2:$R$1191)</f>
        <v>1851.65</v>
      </c>
      <c r="G155" s="37">
        <f>-1*SUMIF(RiepilogoGen!$B$2:$B$1191,B155,RiepilogoGen!$U$2:$U$1191)</f>
        <v>1446.4700000000012</v>
      </c>
      <c r="H155" s="37">
        <f>-1*SUMIF(RiepilogoGen!$B$2:$B$1191,B155,RiepilogoGen!$X$2:$X$1191)</f>
        <v>1564.11</v>
      </c>
      <c r="I155" s="37">
        <f>-1*SUMIF(RiepilogoGen!$B$2:$B$1191,B155,RiepilogoGen!$AA$2:$AA$1191)</f>
        <v>219.99</v>
      </c>
      <c r="J155" s="37">
        <f>-1*SUMIF(RiepilogoGen!$B$2:$B$1191,B155,RiepilogoGen!$AD$2:$AD$1191)</f>
        <v>4447.2</v>
      </c>
      <c r="K155" s="102">
        <f>ROUND('Riep StPatrim'!F449,0)</f>
        <v>-4447</v>
      </c>
      <c r="L155" s="102">
        <f>ROUND('Riep StPatrim'!G449,0)</f>
        <v>1852</v>
      </c>
      <c r="M155" s="102">
        <f>ROUND('Riep StPatrim'!H449,0)</f>
        <v>1446</v>
      </c>
      <c r="N155" s="102">
        <f>ROUND('Riep StPatrim'!I449,0)</f>
        <v>1564</v>
      </c>
      <c r="O155" s="102">
        <f>ROUND('Riep StPatrim'!J449,0)</f>
        <v>220</v>
      </c>
      <c r="P155" s="102">
        <f>ROUND('Riep StPatrim'!K449,0)</f>
        <v>4447</v>
      </c>
      <c r="Q155" s="102">
        <f t="shared" si="18"/>
        <v>2883</v>
      </c>
      <c r="R155" s="92">
        <f t="shared" si="19"/>
        <v>1.8433503836317136</v>
      </c>
    </row>
    <row r="156" spans="2:20">
      <c r="B156">
        <v>2402</v>
      </c>
      <c r="D156" s="28" t="s">
        <v>333</v>
      </c>
      <c r="E156" s="36">
        <f>-1*SUMIF(RiepilogoGen!$B$2:$B$1191,B156,RiepilogoGen!$O$2:$O$1191)</f>
        <v>-157342.57</v>
      </c>
      <c r="F156" s="36">
        <f>-1*SUMIF(RiepilogoGen!$B$2:$B$1191,B156,RiepilogoGen!$R$2:$R$1191)</f>
        <v>227695.7</v>
      </c>
      <c r="G156" s="37">
        <f>-1*SUMIF(RiepilogoGen!$B$2:$B$1191,B156,RiepilogoGen!$U$2:$U$1191)</f>
        <v>281264.28999999998</v>
      </c>
      <c r="H156" s="37">
        <f>-1*SUMIF(RiepilogoGen!$B$2:$B$1191,B156,RiepilogoGen!$X$2:$X$1191)</f>
        <v>266476.21000000002</v>
      </c>
      <c r="I156" s="37">
        <f>-1*SUMIF(RiepilogoGen!$B$2:$B$1191,B156,RiepilogoGen!$AA$2:$AA$1191)</f>
        <v>249913.87</v>
      </c>
      <c r="J156" s="37">
        <f>-1*SUMIF(RiepilogoGen!$B$2:$B$1191,B156,RiepilogoGen!$AD$2:$AD$1191)</f>
        <v>157342.57</v>
      </c>
      <c r="K156" s="102">
        <f>ROUND('Riep StPatrim'!F451,0)</f>
        <v>-157343</v>
      </c>
      <c r="L156" s="102">
        <f>ROUND('Riep StPatrim'!G451,0)</f>
        <v>227696</v>
      </c>
      <c r="M156" s="102">
        <f>ROUND('Riep StPatrim'!H451,0)</f>
        <v>281264</v>
      </c>
      <c r="N156" s="102">
        <f>ROUND('Riep StPatrim'!I451,0)</f>
        <v>266476</v>
      </c>
      <c r="O156" s="102">
        <f>ROUND('Riep StPatrim'!J451,0)</f>
        <v>249914</v>
      </c>
      <c r="P156" s="102">
        <f>ROUND('Riep StPatrim'!K451,0)</f>
        <v>157343</v>
      </c>
      <c r="Q156" s="102">
        <f t="shared" si="18"/>
        <v>-109133</v>
      </c>
      <c r="R156" s="92">
        <f t="shared" si="19"/>
        <v>-0.40954157222414023</v>
      </c>
    </row>
    <row r="157" spans="2:20" ht="18">
      <c r="D157" s="21" t="s">
        <v>334</v>
      </c>
      <c r="E157" s="39">
        <f t="shared" ref="E157:K157" si="21">SUM(E155:E156)</f>
        <v>-161789.77000000002</v>
      </c>
      <c r="F157" s="39">
        <f t="shared" si="21"/>
        <v>229547.35</v>
      </c>
      <c r="G157" s="39">
        <f t="shared" si="21"/>
        <v>282710.76</v>
      </c>
      <c r="H157" s="39">
        <f t="shared" si="21"/>
        <v>268040.32000000001</v>
      </c>
      <c r="I157" s="39">
        <f t="shared" si="21"/>
        <v>250133.86</v>
      </c>
      <c r="J157" s="39">
        <f t="shared" si="21"/>
        <v>161789.77000000002</v>
      </c>
      <c r="K157" s="103">
        <f t="shared" si="21"/>
        <v>-161790</v>
      </c>
      <c r="L157" s="103">
        <f>SUM(L155:L156)</f>
        <v>229548</v>
      </c>
      <c r="M157" s="103">
        <f>SUM(M155:M156)</f>
        <v>282710</v>
      </c>
      <c r="N157" s="103">
        <f>SUM(N155:N156)</f>
        <v>268040</v>
      </c>
      <c r="O157" s="103">
        <f>SUM(O155:O156)</f>
        <v>250134</v>
      </c>
      <c r="P157" s="103">
        <f>SUM(P155:P156)</f>
        <v>161790</v>
      </c>
      <c r="Q157" s="103">
        <f t="shared" si="18"/>
        <v>-106250</v>
      </c>
      <c r="R157" s="94">
        <f t="shared" si="19"/>
        <v>-0.39639606028950902</v>
      </c>
    </row>
    <row r="158" spans="2:20">
      <c r="D158" s="26"/>
      <c r="E158" s="42"/>
      <c r="F158" s="36"/>
      <c r="G158" s="37"/>
      <c r="H158" s="37"/>
      <c r="I158" s="37"/>
      <c r="J158" s="37"/>
      <c r="K158" s="102"/>
      <c r="L158" s="102"/>
      <c r="M158" s="102"/>
      <c r="N158" s="102"/>
      <c r="O158" s="102"/>
      <c r="P158" s="102"/>
      <c r="Q158" s="102">
        <f t="shared" si="18"/>
        <v>0</v>
      </c>
      <c r="R158" s="92">
        <f t="shared" si="19"/>
        <v>0</v>
      </c>
    </row>
    <row r="159" spans="2:20" ht="20.25">
      <c r="D159" s="19" t="s">
        <v>335</v>
      </c>
      <c r="E159" s="41">
        <f t="shared" ref="E159:K159" si="22">+E125+E131+E133+E152+E157</f>
        <v>-13407707.690000001</v>
      </c>
      <c r="F159" s="41">
        <f t="shared" si="22"/>
        <v>163344040.63999996</v>
      </c>
      <c r="G159" s="41">
        <f t="shared" si="22"/>
        <v>197943538.80999991</v>
      </c>
      <c r="H159" s="41">
        <f t="shared" si="22"/>
        <v>195905799.30000001</v>
      </c>
      <c r="I159" s="41">
        <f t="shared" si="22"/>
        <v>194467854.56999996</v>
      </c>
      <c r="J159" s="41">
        <f t="shared" si="22"/>
        <v>192722789.15000001</v>
      </c>
      <c r="K159" s="105">
        <f t="shared" si="22"/>
        <v>-13405877</v>
      </c>
      <c r="L159" s="105">
        <f>+L125+L131+L133+L152+L157</f>
        <v>162434615</v>
      </c>
      <c r="M159" s="105">
        <f>+M125+M131+M133+M152+M157</f>
        <v>197943541</v>
      </c>
      <c r="N159" s="105">
        <f>+N125+N131+N133+N152+N157</f>
        <v>196066708</v>
      </c>
      <c r="O159" s="105">
        <f>+O125+O131+O133+O152+O157</f>
        <v>194766162</v>
      </c>
      <c r="P159" s="105">
        <f>+P125+P131+P133+P152+P157</f>
        <v>192882191</v>
      </c>
      <c r="Q159" s="105">
        <f t="shared" si="18"/>
        <v>-3184517</v>
      </c>
      <c r="R159" s="95">
        <f t="shared" si="19"/>
        <v>-1.6242007796652524E-2</v>
      </c>
      <c r="T159" s="151"/>
    </row>
    <row r="160" spans="2:20">
      <c r="D160" s="46"/>
      <c r="E160" s="52"/>
      <c r="F160" s="48"/>
      <c r="G160" s="49"/>
      <c r="H160" s="49"/>
      <c r="I160" s="49"/>
      <c r="J160" s="49"/>
      <c r="K160" s="106"/>
      <c r="L160" s="106"/>
      <c r="M160" s="106"/>
      <c r="N160" s="106"/>
      <c r="O160" s="106"/>
      <c r="P160" s="106"/>
      <c r="Q160" s="106">
        <f t="shared" si="18"/>
        <v>0</v>
      </c>
      <c r="R160" s="115">
        <f t="shared" si="19"/>
        <v>0</v>
      </c>
      <c r="T160" s="151"/>
    </row>
    <row r="161" spans="2:18">
      <c r="D161" s="46"/>
      <c r="E161" s="52"/>
      <c r="F161" s="48"/>
      <c r="G161" s="49"/>
      <c r="H161" s="49"/>
      <c r="I161" s="49"/>
      <c r="J161" s="49"/>
      <c r="K161" s="106"/>
      <c r="L161" s="106"/>
      <c r="M161" s="106"/>
      <c r="N161" s="106"/>
      <c r="O161" s="106"/>
      <c r="P161" s="106"/>
      <c r="Q161" s="106">
        <f t="shared" si="18"/>
        <v>0</v>
      </c>
      <c r="R161" s="115">
        <f t="shared" si="19"/>
        <v>0</v>
      </c>
    </row>
    <row r="162" spans="2:18">
      <c r="D162" s="26" t="s">
        <v>188</v>
      </c>
      <c r="E162" s="42"/>
      <c r="F162" s="36"/>
      <c r="G162" s="37"/>
      <c r="H162" s="37"/>
      <c r="I162" s="37"/>
      <c r="J162" s="37"/>
      <c r="K162" s="102"/>
      <c r="L162" s="102"/>
      <c r="M162" s="102"/>
      <c r="N162" s="102"/>
      <c r="O162" s="102"/>
      <c r="P162" s="102"/>
      <c r="Q162" s="102">
        <f t="shared" si="18"/>
        <v>0</v>
      </c>
      <c r="R162" s="92">
        <f t="shared" si="19"/>
        <v>0</v>
      </c>
    </row>
    <row r="163" spans="2:18">
      <c r="B163">
        <v>9201</v>
      </c>
      <c r="D163" s="28" t="s">
        <v>287</v>
      </c>
      <c r="E163" s="36">
        <f>-1*SUMIF(RiepilogoGen!$B$2:$B$1191,B163,RiepilogoGen!$O$2:$O$1191)</f>
        <v>0</v>
      </c>
      <c r="F163" s="36">
        <f>-1*SUMIF(RiepilogoGen!$B$2:$B$1191,B163,RiepilogoGen!$R$2:$R$1191)</f>
        <v>52273.51</v>
      </c>
      <c r="G163" s="37">
        <f>-1*SUMIF(RiepilogoGen!$B$2:$B$1191,B163,RiepilogoGen!$U$2:$U$1191)</f>
        <v>0</v>
      </c>
      <c r="H163" s="37">
        <f>-1*SUMIF(RiepilogoGen!$B$2:$B$1191,B163,RiepilogoGen!$X$2:$X$1191)</f>
        <v>0</v>
      </c>
      <c r="I163" s="37">
        <f>-1*SUMIF(RiepilogoGen!$B$2:$B$1191,B163,RiepilogoGen!$AA$2:$AA$1191)</f>
        <v>0</v>
      </c>
      <c r="J163" s="37">
        <f>-1*SUMIF(RiepilogoGen!$B$2:$B$1191,B163,RiepilogoGen!$AD$2:$AD$1191)</f>
        <v>0</v>
      </c>
      <c r="K163" s="102">
        <f>ROUND('Riep StPatrim'!F459,0)</f>
        <v>0</v>
      </c>
      <c r="L163" s="102">
        <f>ROUND('Riep StPatrim'!G459,0)</f>
        <v>52274</v>
      </c>
      <c r="M163" s="102">
        <f>ROUND('Riep StPatrim'!H459,0)</f>
        <v>0</v>
      </c>
      <c r="N163" s="102">
        <f>ROUND('Riep StPatrim'!I459,0)</f>
        <v>0</v>
      </c>
      <c r="O163" s="102">
        <f>ROUND('Riep StPatrim'!J459,0)</f>
        <v>0</v>
      </c>
      <c r="P163" s="102">
        <f>ROUND('Riep StPatrim'!K459,0)</f>
        <v>0</v>
      </c>
      <c r="Q163" s="102">
        <f t="shared" si="18"/>
        <v>0</v>
      </c>
      <c r="R163" s="92">
        <f t="shared" si="19"/>
        <v>0</v>
      </c>
    </row>
    <row r="164" spans="2:18">
      <c r="B164">
        <v>9202</v>
      </c>
      <c r="D164" s="28" t="s">
        <v>288</v>
      </c>
      <c r="E164" s="36">
        <f>-1*SUMIF(RiepilogoGen!$B$2:$B$1191,B164,RiepilogoGen!$O$2:$O$1191)</f>
        <v>0</v>
      </c>
      <c r="F164" s="36">
        <f>-1*SUMIF(RiepilogoGen!$B$2:$B$1191,B164,RiepilogoGen!$R$2:$R$1191)</f>
        <v>2881979.24</v>
      </c>
      <c r="G164" s="37">
        <f>-1*SUMIF(RiepilogoGen!$B$2:$B$1191,B164,RiepilogoGen!$U$2:$U$1191)</f>
        <v>2881979.24</v>
      </c>
      <c r="H164" s="37">
        <f>-1*SUMIF(RiepilogoGen!$B$2:$B$1191,B164,RiepilogoGen!$X$2:$X$1191)</f>
        <v>2881979.24</v>
      </c>
      <c r="I164" s="37">
        <f>-1*SUMIF(RiepilogoGen!$B$2:$B$1191,B164,RiepilogoGen!$AA$2:$AA$1191)</f>
        <v>2881979.24</v>
      </c>
      <c r="J164" s="37">
        <f>-1*SUMIF(RiepilogoGen!$B$2:$B$1191,B164,RiepilogoGen!$AD$2:$AD$1191)</f>
        <v>2881979.24</v>
      </c>
      <c r="K164" s="102">
        <f>ROUND('Riep StPatrim'!F462,0)</f>
        <v>0</v>
      </c>
      <c r="L164" s="102">
        <f>ROUND('Riep StPatrim'!G462,0)</f>
        <v>2881979</v>
      </c>
      <c r="M164" s="102">
        <f>ROUND('Riep StPatrim'!H462,0)</f>
        <v>2881979</v>
      </c>
      <c r="N164" s="102">
        <f>ROUND('Riep StPatrim'!I462,0)</f>
        <v>2881979</v>
      </c>
      <c r="O164" s="102">
        <f>ROUND('Riep StPatrim'!J462,0)</f>
        <v>2881979</v>
      </c>
      <c r="P164" s="102">
        <f>ROUND('Riep StPatrim'!K462,0)</f>
        <v>2881979</v>
      </c>
      <c r="Q164" s="102">
        <f t="shared" si="18"/>
        <v>0</v>
      </c>
      <c r="R164" s="92">
        <f t="shared" si="19"/>
        <v>0</v>
      </c>
    </row>
    <row r="165" spans="2:18">
      <c r="B165">
        <v>9203</v>
      </c>
      <c r="D165" s="28" t="s">
        <v>289</v>
      </c>
      <c r="E165" s="36">
        <f>-1*SUMIF(RiepilogoGen!$B$2:$B$1191,B165,RiepilogoGen!$O$2:$O$1191)</f>
        <v>0</v>
      </c>
      <c r="F165" s="36">
        <f>-1*SUMIF(RiepilogoGen!$B$2:$B$1191,B165,RiepilogoGen!$R$2:$R$1191)</f>
        <v>0</v>
      </c>
      <c r="G165" s="37">
        <f>-1*SUMIF(RiepilogoGen!$B$2:$B$1191,B165,RiepilogoGen!$U$2:$U$1191)</f>
        <v>0</v>
      </c>
      <c r="H165" s="37">
        <f>-1*SUMIF(RiepilogoGen!$B$2:$B$1191,B165,RiepilogoGen!$X$2:$X$1191)</f>
        <v>0</v>
      </c>
      <c r="I165" s="37">
        <f>-1*SUMIF(RiepilogoGen!$B$2:$B$1191,B165,RiepilogoGen!$AA$2:$AA$1191)</f>
        <v>0</v>
      </c>
      <c r="J165" s="37">
        <f>-1*SUMIF(RiepilogoGen!$B$2:$B$1191,B165,RiepilogoGen!$AD$2:$AD$1191)</f>
        <v>0</v>
      </c>
      <c r="K165" s="102">
        <f>ROUND('Riep StPatrim'!F464,0)</f>
        <v>0</v>
      </c>
      <c r="L165" s="102">
        <f>ROUND('Riep StPatrim'!G464,0)</f>
        <v>0</v>
      </c>
      <c r="M165" s="102">
        <f>ROUND('Riep StPatrim'!H464,0)</f>
        <v>0</v>
      </c>
      <c r="N165" s="102">
        <f>ROUND('Riep StPatrim'!I464,0)</f>
        <v>0</v>
      </c>
      <c r="O165" s="102">
        <f>ROUND('Riep StPatrim'!J464,0)</f>
        <v>0</v>
      </c>
      <c r="P165" s="102">
        <f>ROUND('Riep StPatrim'!K464,0)</f>
        <v>0</v>
      </c>
      <c r="Q165" s="102">
        <f t="shared" si="18"/>
        <v>0</v>
      </c>
      <c r="R165" s="92">
        <f t="shared" si="19"/>
        <v>0</v>
      </c>
    </row>
    <row r="166" spans="2:18">
      <c r="B166">
        <v>9204</v>
      </c>
      <c r="D166" s="28" t="s">
        <v>290</v>
      </c>
      <c r="E166" s="36">
        <f>-1*SUMIF(RiepilogoGen!$B$2:$B$1191,B166,RiepilogoGen!$O$2:$O$1191)</f>
        <v>0</v>
      </c>
      <c r="F166" s="36">
        <f>-1*SUMIF(RiepilogoGen!$B$2:$B$1191,B166,RiepilogoGen!$R$2:$R$1191)</f>
        <v>0</v>
      </c>
      <c r="G166" s="37">
        <f>-1*SUMIF(RiepilogoGen!$B$2:$B$1191,B166,RiepilogoGen!$U$2:$U$1191)</f>
        <v>0</v>
      </c>
      <c r="H166" s="37">
        <f>-1*SUMIF(RiepilogoGen!$B$2:$B$1191,B166,RiepilogoGen!$X$2:$X$1191)</f>
        <v>60555</v>
      </c>
      <c r="I166" s="37">
        <f>-1*SUMIF(RiepilogoGen!$B$2:$B$1191,B166,RiepilogoGen!$AA$2:$AA$1191)</f>
        <v>47915</v>
      </c>
      <c r="J166" s="37">
        <f>-1*SUMIF(RiepilogoGen!$B$2:$B$1191,B166,RiepilogoGen!$AD$2:$AD$1191)</f>
        <v>0</v>
      </c>
      <c r="K166" s="102">
        <f>ROUND('Riep StPatrim'!F467,0)</f>
        <v>0</v>
      </c>
      <c r="L166" s="102">
        <f>ROUND('Riep StPatrim'!G467,0)</f>
        <v>0</v>
      </c>
      <c r="M166" s="102">
        <f>ROUND('Riep StPatrim'!H467,0)</f>
        <v>0</v>
      </c>
      <c r="N166" s="102">
        <f>ROUND('Riep StPatrim'!I467,0)</f>
        <v>60555</v>
      </c>
      <c r="O166" s="102">
        <f>ROUND('Riep StPatrim'!J467,0)</f>
        <v>47915</v>
      </c>
      <c r="P166" s="102">
        <f>ROUND('Riep StPatrim'!K467,0)</f>
        <v>0</v>
      </c>
      <c r="Q166" s="102">
        <f t="shared" si="18"/>
        <v>-60555</v>
      </c>
      <c r="R166" s="92">
        <f t="shared" si="19"/>
        <v>-1</v>
      </c>
    </row>
    <row r="167" spans="2:18">
      <c r="B167">
        <v>9205</v>
      </c>
      <c r="D167" s="28" t="s">
        <v>291</v>
      </c>
      <c r="E167" s="36">
        <f>-1*SUMIF(RiepilogoGen!$B$2:$B$1191,B167,RiepilogoGen!$O$2:$O$1191)</f>
        <v>0</v>
      </c>
      <c r="F167" s="36">
        <f>-1*SUMIF(RiepilogoGen!$B$2:$B$1191,B167,RiepilogoGen!$R$2:$R$1191)</f>
        <v>2464895.09</v>
      </c>
      <c r="G167" s="37">
        <f>-1*SUMIF(RiepilogoGen!$B$2:$B$1191,B167,RiepilogoGen!$U$2:$U$1191)</f>
        <v>2451975.91</v>
      </c>
      <c r="H167" s="37">
        <f>-1*SUMIF(RiepilogoGen!$B$2:$B$1191,B167,RiepilogoGen!$X$2:$X$1191)</f>
        <v>2192195.5499999998</v>
      </c>
      <c r="I167" s="37">
        <f>-1*SUMIF(RiepilogoGen!$B$2:$B$1191,B167,RiepilogoGen!$AA$2:$AA$1191)</f>
        <v>3195605.7300000004</v>
      </c>
      <c r="J167" s="37">
        <f>-1*SUMIF(RiepilogoGen!$B$2:$B$1191,B167,RiepilogoGen!$AD$2:$AD$1191)</f>
        <v>5356105.34</v>
      </c>
      <c r="K167" s="102">
        <f>ROUND('Riep StPatrim'!F470,0)</f>
        <v>0</v>
      </c>
      <c r="L167" s="102">
        <f>ROUND('Riep StPatrim'!G470,0)</f>
        <v>2464895</v>
      </c>
      <c r="M167" s="102">
        <f>ROUND('Riep StPatrim'!H470,0)</f>
        <v>2451976</v>
      </c>
      <c r="N167" s="102">
        <f>ROUND('Riep StPatrim'!I470,0)</f>
        <v>2192196</v>
      </c>
      <c r="O167" s="102">
        <f>ROUND('Riep StPatrim'!J470,0)</f>
        <v>3195606</v>
      </c>
      <c r="P167" s="102">
        <f>ROUND('Riep StPatrim'!K470,0)</f>
        <v>5356105</v>
      </c>
      <c r="Q167" s="102">
        <f t="shared" si="18"/>
        <v>3163909</v>
      </c>
      <c r="R167" s="92">
        <f t="shared" si="19"/>
        <v>1.4432600917071285</v>
      </c>
    </row>
    <row r="172" spans="2:18">
      <c r="D172" s="65" t="s">
        <v>593</v>
      </c>
      <c r="E172" s="66"/>
      <c r="F172" s="66"/>
      <c r="G172" s="66"/>
      <c r="H172" s="66"/>
      <c r="I172" s="66"/>
      <c r="J172" s="66"/>
      <c r="K172" s="108">
        <f t="shared" ref="K172:P172" si="23">+K100-E100</f>
        <v>-4.0000002831220627E-2</v>
      </c>
      <c r="L172" s="108">
        <f t="shared" si="23"/>
        <v>-0.23000001907348633</v>
      </c>
      <c r="M172" s="108">
        <f t="shared" si="23"/>
        <v>-0.55999991297721863</v>
      </c>
      <c r="N172" s="108">
        <f>+N100-H100</f>
        <v>2.7600000202655792</v>
      </c>
      <c r="O172" s="108">
        <f t="shared" si="23"/>
        <v>-6.9999963045120239E-2</v>
      </c>
      <c r="P172" s="108">
        <f t="shared" si="23"/>
        <v>-0.7800000011920929</v>
      </c>
      <c r="Q172" s="108"/>
      <c r="R172" s="117"/>
    </row>
    <row r="173" spans="2:18">
      <c r="D173" s="65" t="s">
        <v>594</v>
      </c>
      <c r="E173" s="66"/>
      <c r="F173" s="66"/>
      <c r="G173" s="66"/>
      <c r="H173" s="66"/>
      <c r="I173" s="66"/>
      <c r="J173" s="66"/>
      <c r="K173" s="108">
        <f>+K159-E159</f>
        <v>1830.6900000013411</v>
      </c>
      <c r="L173" s="108">
        <f>+L159-F159-L176</f>
        <v>-0.63999995589256287</v>
      </c>
      <c r="M173" s="108">
        <f>+M159-G159-M176</f>
        <v>2.1900000870227814</v>
      </c>
      <c r="N173" s="108">
        <v>2</v>
      </c>
      <c r="O173" s="108">
        <f>+O159-I159-O176</f>
        <v>-1.5699999630451202</v>
      </c>
      <c r="P173" s="108">
        <f>+P159-J159-P176</f>
        <v>-1.1500000059604645</v>
      </c>
      <c r="Q173" s="108"/>
      <c r="R173" s="117"/>
    </row>
    <row r="174" spans="2:18">
      <c r="D174" s="65"/>
      <c r="E174" s="66"/>
      <c r="F174" s="66"/>
      <c r="G174" s="66"/>
      <c r="H174" s="66"/>
      <c r="I174" s="66"/>
      <c r="J174" s="66"/>
      <c r="K174" s="108"/>
      <c r="L174" s="108"/>
      <c r="M174" s="108"/>
      <c r="N174" s="108"/>
      <c r="O174" s="108"/>
      <c r="P174" s="108"/>
      <c r="Q174" s="108"/>
      <c r="R174" s="117"/>
    </row>
    <row r="175" spans="2:18">
      <c r="D175" s="65" t="s">
        <v>595</v>
      </c>
      <c r="E175" s="66">
        <f t="shared" ref="E175:J175" si="24">+E159-E100</f>
        <v>-2020437.7300000042</v>
      </c>
      <c r="F175" s="66">
        <f t="shared" si="24"/>
        <v>909425.40999993682</v>
      </c>
      <c r="G175" s="66">
        <f t="shared" si="24"/>
        <v>-465807.75</v>
      </c>
      <c r="H175" s="66">
        <f>+H159-H100</f>
        <v>-160904.93999996781</v>
      </c>
      <c r="I175" s="66">
        <f t="shared" si="24"/>
        <v>-298307.5</v>
      </c>
      <c r="J175" s="66">
        <f t="shared" si="24"/>
        <v>-159402.62999999523</v>
      </c>
      <c r="K175" s="108">
        <f t="shared" ref="K175:P175" si="25">+K159-K100</f>
        <v>-2018607</v>
      </c>
      <c r="L175" s="108">
        <f t="shared" si="25"/>
        <v>0</v>
      </c>
      <c r="M175" s="108">
        <f t="shared" si="25"/>
        <v>-465805</v>
      </c>
      <c r="N175" s="108">
        <f>+N159-N100</f>
        <v>1</v>
      </c>
      <c r="O175" s="108">
        <f t="shared" si="25"/>
        <v>0</v>
      </c>
      <c r="P175" s="108">
        <f t="shared" si="25"/>
        <v>0</v>
      </c>
      <c r="Q175" s="108"/>
      <c r="R175" s="117"/>
    </row>
    <row r="176" spans="2:18">
      <c r="D176" s="65" t="s">
        <v>163</v>
      </c>
      <c r="E176" s="66"/>
      <c r="F176" s="66"/>
      <c r="G176" s="66"/>
      <c r="H176" s="66"/>
      <c r="I176" s="66"/>
      <c r="J176" s="66"/>
      <c r="K176" s="108">
        <v>0</v>
      </c>
      <c r="L176" s="108">
        <f>+'Conto Economico'!K128</f>
        <v>-909425</v>
      </c>
      <c r="M176" s="108"/>
      <c r="N176" s="108">
        <f>+'Conto Economico'!M128</f>
        <v>160905</v>
      </c>
      <c r="O176" s="108">
        <f>'Conto Economico'!N128</f>
        <v>298309</v>
      </c>
      <c r="P176" s="108">
        <f>+'Conto Economico'!O128</f>
        <v>159403</v>
      </c>
      <c r="Q176" s="108"/>
      <c r="R176" s="117"/>
    </row>
    <row r="177" spans="1:18">
      <c r="D177" s="65" t="s">
        <v>596</v>
      </c>
      <c r="E177" s="66"/>
      <c r="F177" s="66"/>
      <c r="G177" s="66"/>
      <c r="H177" s="66"/>
      <c r="I177" s="66"/>
      <c r="J177" s="66"/>
      <c r="K177" s="109"/>
      <c r="L177" s="110">
        <v>-2</v>
      </c>
      <c r="M177" s="110">
        <v>3</v>
      </c>
      <c r="N177" s="110">
        <v>1</v>
      </c>
      <c r="O177" s="109">
        <v>0</v>
      </c>
      <c r="P177" s="109">
        <v>-1</v>
      </c>
      <c r="Q177" s="109"/>
      <c r="R177" s="118"/>
    </row>
    <row r="180" spans="1:18">
      <c r="A180" s="44">
        <v>99999999</v>
      </c>
      <c r="B180" s="44"/>
      <c r="C180" s="44"/>
      <c r="D180" s="61" t="s">
        <v>149</v>
      </c>
      <c r="E180" s="59">
        <f>'Riep StPatrim'!F256</f>
        <v>-11387269.959999997</v>
      </c>
      <c r="F180" s="59">
        <f>'Riep StPatrim'!G256</f>
        <v>162434615.22999999</v>
      </c>
      <c r="G180" s="59">
        <f>'Riep StPatrim'!H256</f>
        <v>198409346.56</v>
      </c>
      <c r="H180" s="59">
        <f>'Riep StPatrim'!I256</f>
        <v>196066704.23999998</v>
      </c>
      <c r="I180" s="59">
        <f>'Riep StPatrim'!J256</f>
        <v>194766162.06999999</v>
      </c>
      <c r="J180" s="59">
        <f>'Riep StPatrim'!K256</f>
        <v>192882191.78000003</v>
      </c>
      <c r="K180" s="111"/>
      <c r="L180" s="111"/>
      <c r="M180" s="111"/>
      <c r="N180" s="111"/>
      <c r="O180" s="111"/>
      <c r="P180" s="111"/>
      <c r="Q180" s="111"/>
      <c r="R180" s="119"/>
    </row>
    <row r="181" spans="1:18">
      <c r="A181" s="44"/>
      <c r="B181" s="44"/>
      <c r="C181" s="44"/>
      <c r="D181" s="61" t="s">
        <v>150</v>
      </c>
      <c r="E181" s="59">
        <f>+'Riep StPatrim'!F455</f>
        <v>-13405877.07</v>
      </c>
      <c r="F181" s="59">
        <f>+'Riep StPatrim'!G455</f>
        <v>163344040.63999999</v>
      </c>
      <c r="G181" s="59">
        <f>+'Riep StPatrim'!H455</f>
        <v>197943538.80999997</v>
      </c>
      <c r="H181" s="59">
        <f>+'Riep StPatrim'!I455</f>
        <v>195905799.29999998</v>
      </c>
      <c r="I181" s="59">
        <f>+'Riep StPatrim'!J455</f>
        <v>194467854.56999999</v>
      </c>
      <c r="J181" s="59">
        <f>+'Riep StPatrim'!K455</f>
        <v>192722789.15000001</v>
      </c>
      <c r="K181" s="111"/>
      <c r="L181" s="111"/>
      <c r="M181" s="111"/>
      <c r="N181" s="111"/>
      <c r="O181" s="111"/>
      <c r="P181" s="111"/>
      <c r="Q181" s="111"/>
      <c r="R181" s="119"/>
    </row>
    <row r="182" spans="1:18">
      <c r="A182" s="44"/>
      <c r="B182" s="44"/>
      <c r="C182" s="44"/>
      <c r="D182" s="61" t="s">
        <v>151</v>
      </c>
      <c r="E182" s="60">
        <f t="shared" ref="E182:J182" si="26">+E100-E180</f>
        <v>0</v>
      </c>
      <c r="F182" s="60">
        <f t="shared" si="26"/>
        <v>0</v>
      </c>
      <c r="G182" s="60">
        <f t="shared" si="26"/>
        <v>0</v>
      </c>
      <c r="H182" s="60">
        <f t="shared" si="26"/>
        <v>0</v>
      </c>
      <c r="I182" s="60">
        <f t="shared" si="26"/>
        <v>0</v>
      </c>
      <c r="J182" s="60">
        <f t="shared" si="26"/>
        <v>0</v>
      </c>
      <c r="K182" s="112"/>
      <c r="L182" s="112"/>
      <c r="M182" s="112"/>
      <c r="N182" s="112"/>
      <c r="O182" s="112"/>
      <c r="P182" s="112"/>
      <c r="Q182" s="112"/>
      <c r="R182" s="98"/>
    </row>
    <row r="183" spans="1:18">
      <c r="A183" s="44"/>
      <c r="B183" s="44"/>
      <c r="C183" s="44"/>
      <c r="D183" s="61" t="s">
        <v>152</v>
      </c>
      <c r="E183" s="60">
        <f t="shared" ref="E183:J183" si="27">+E181-E159</f>
        <v>1830.6200000010431</v>
      </c>
      <c r="F183" s="60">
        <f t="shared" si="27"/>
        <v>0</v>
      </c>
      <c r="G183" s="60">
        <f t="shared" si="27"/>
        <v>0</v>
      </c>
      <c r="H183" s="60">
        <f t="shared" si="27"/>
        <v>0</v>
      </c>
      <c r="I183" s="60">
        <f t="shared" si="27"/>
        <v>0</v>
      </c>
      <c r="J183" s="60">
        <f t="shared" si="27"/>
        <v>0</v>
      </c>
      <c r="K183" s="112"/>
      <c r="L183" s="112"/>
      <c r="M183" s="112"/>
      <c r="N183" s="112"/>
      <c r="O183" s="112"/>
      <c r="P183" s="112"/>
      <c r="Q183" s="112"/>
      <c r="R183" s="98"/>
    </row>
    <row r="184" spans="1:18">
      <c r="A184" s="44"/>
      <c r="B184" s="44"/>
      <c r="C184" s="44"/>
      <c r="D184" s="61" t="s">
        <v>810</v>
      </c>
      <c r="E184" s="59">
        <f t="shared" ref="E184:J184" si="28">+E159-E100</f>
        <v>-2020437.7300000042</v>
      </c>
      <c r="F184" s="59">
        <f t="shared" si="28"/>
        <v>909425.40999993682</v>
      </c>
      <c r="G184" s="59">
        <f t="shared" si="28"/>
        <v>-465807.75</v>
      </c>
      <c r="H184" s="59">
        <f t="shared" si="28"/>
        <v>-160904.93999996781</v>
      </c>
      <c r="I184" s="59">
        <f t="shared" si="28"/>
        <v>-298307.5</v>
      </c>
      <c r="J184" s="59">
        <f t="shared" si="28"/>
        <v>-159402.62999999523</v>
      </c>
      <c r="K184" s="111"/>
      <c r="L184" s="111"/>
      <c r="M184" s="111"/>
      <c r="N184" s="111"/>
      <c r="O184" s="111"/>
      <c r="P184" s="111"/>
      <c r="Q184" s="111"/>
      <c r="R184" s="119"/>
    </row>
    <row r="185" spans="1:18">
      <c r="A185" s="44"/>
      <c r="B185" s="44"/>
      <c r="C185" s="44"/>
      <c r="D185" s="61" t="s">
        <v>811</v>
      </c>
      <c r="E185" s="59">
        <f>+'Conto Economico'!D128</f>
        <v>1842501.7699999977</v>
      </c>
      <c r="F185" s="59">
        <f>+'Conto Economico'!E128</f>
        <v>-909425.40999999724</v>
      </c>
      <c r="G185" s="59">
        <f>+'Conto Economico'!F128</f>
        <v>465807.75000001048</v>
      </c>
      <c r="H185" s="59">
        <f>+'Conto Economico'!G128</f>
        <v>160904.93999999168</v>
      </c>
      <c r="I185" s="59">
        <f>+'Conto Economico'!H128</f>
        <v>298307.50000000373</v>
      </c>
      <c r="J185" s="59">
        <f>+'Conto Economico'!I128</f>
        <v>159402.63000000827</v>
      </c>
      <c r="K185" s="111"/>
      <c r="L185" s="111"/>
      <c r="M185" s="111"/>
      <c r="N185" s="111"/>
      <c r="O185" s="111"/>
      <c r="P185" s="111"/>
      <c r="Q185" s="111"/>
      <c r="R185" s="119"/>
    </row>
    <row r="186" spans="1:18">
      <c r="A186" s="44"/>
      <c r="B186" s="44"/>
      <c r="C186" s="44"/>
      <c r="D186" s="61" t="s">
        <v>153</v>
      </c>
      <c r="E186" s="60">
        <f t="shared" ref="E186:J186" si="29">+E185+E184</f>
        <v>-177935.96000000648</v>
      </c>
      <c r="F186" s="60">
        <f t="shared" si="29"/>
        <v>-6.0419552028179169E-8</v>
      </c>
      <c r="G186" s="60">
        <f t="shared" si="29"/>
        <v>1.0477378964424133E-8</v>
      </c>
      <c r="H186" s="60">
        <f t="shared" si="29"/>
        <v>2.3865140974521637E-8</v>
      </c>
      <c r="I186" s="60">
        <f t="shared" si="29"/>
        <v>3.7252902984619141E-9</v>
      </c>
      <c r="J186" s="60">
        <f t="shared" si="29"/>
        <v>1.3038516044616699E-8</v>
      </c>
      <c r="K186" s="112"/>
      <c r="L186" s="112"/>
      <c r="M186" s="112"/>
      <c r="N186" s="112"/>
      <c r="O186" s="112"/>
      <c r="P186" s="112"/>
      <c r="Q186" s="112"/>
      <c r="R186" s="98"/>
    </row>
  </sheetData>
  <phoneticPr fontId="0" type="noConversion"/>
  <printOptions horizontalCentered="1"/>
  <pageMargins left="0" right="0" top="0.98425196850393704" bottom="0.98425196850393704" header="0.51181102362204722" footer="0.51181102362204722"/>
  <pageSetup paperSize="9" fitToHeight="10" orientation="portrait" r:id="rId1"/>
  <headerFooter alignWithMargins="0">
    <oddFooter>&amp;L&amp;A&amp;RPagina &amp;P di &amp;N</oddFooter>
  </headerFooter>
  <rowBreaks count="1" manualBreakCount="1">
    <brk id="111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Foglio4">
    <pageSetUpPr fitToPage="1"/>
  </sheetPr>
  <dimension ref="A3:Q152"/>
  <sheetViews>
    <sheetView tabSelected="1" topLeftCell="C1" zoomScaleNormal="100" workbookViewId="0">
      <selection activeCell="C1" sqref="C1"/>
    </sheetView>
  </sheetViews>
  <sheetFormatPr defaultRowHeight="12.75"/>
  <cols>
    <col min="1" max="1" width="9.5703125" hidden="1" customWidth="1"/>
    <col min="2" max="2" width="9.85546875" hidden="1" customWidth="1"/>
    <col min="3" max="3" width="78.42578125" style="4" customWidth="1"/>
    <col min="4" max="4" width="21.42578125" style="11" hidden="1" customWidth="1"/>
    <col min="5" max="5" width="20.28515625" style="11" hidden="1" customWidth="1"/>
    <col min="6" max="6" width="19.28515625" style="11" hidden="1" customWidth="1"/>
    <col min="7" max="7" width="20.28515625" style="11" hidden="1" customWidth="1"/>
    <col min="8" max="8" width="19.28515625" style="11" hidden="1" customWidth="1"/>
    <col min="9" max="9" width="20.5703125" style="11" hidden="1" customWidth="1"/>
    <col min="10" max="11" width="19.5703125" style="70" hidden="1" customWidth="1"/>
    <col min="12" max="12" width="19" style="70" hidden="1" customWidth="1"/>
    <col min="13" max="13" width="19.5703125" style="70" hidden="1" customWidth="1"/>
    <col min="14" max="14" width="18.85546875" style="70" customWidth="1"/>
    <col min="15" max="15" width="19.5703125" style="70" bestFit="1" customWidth="1"/>
    <col min="16" max="16" width="15.28515625" style="70" hidden="1" customWidth="1"/>
    <col min="17" max="17" width="16.7109375" style="85" hidden="1" customWidth="1"/>
  </cols>
  <sheetData>
    <row r="3" spans="2:17" ht="15">
      <c r="C3" s="174" t="s">
        <v>1331</v>
      </c>
    </row>
    <row r="7" spans="2:17">
      <c r="C7" s="45"/>
    </row>
    <row r="8" spans="2:17" ht="45" customHeight="1">
      <c r="C8" s="18" t="s">
        <v>861</v>
      </c>
      <c r="D8" s="54" t="s">
        <v>1758</v>
      </c>
      <c r="E8" s="54" t="s">
        <v>1245</v>
      </c>
      <c r="F8" s="54" t="s">
        <v>1387</v>
      </c>
      <c r="G8" s="54" t="s">
        <v>1592</v>
      </c>
      <c r="H8" s="54" t="s">
        <v>1671</v>
      </c>
      <c r="I8" s="54" t="s">
        <v>1716</v>
      </c>
      <c r="J8" s="71" t="s">
        <v>1758</v>
      </c>
      <c r="K8" s="71" t="s">
        <v>1245</v>
      </c>
      <c r="L8" s="71" t="s">
        <v>1387</v>
      </c>
      <c r="M8" s="71" t="s">
        <v>1592</v>
      </c>
      <c r="N8" s="71" t="s">
        <v>1671</v>
      </c>
      <c r="O8" s="71" t="s">
        <v>1716</v>
      </c>
      <c r="P8" s="71"/>
      <c r="Q8" s="86"/>
    </row>
    <row r="9" spans="2:17" ht="15">
      <c r="C9" s="5"/>
      <c r="D9" s="12"/>
      <c r="E9" s="12"/>
      <c r="F9" s="12"/>
      <c r="G9" s="12"/>
      <c r="H9" s="12"/>
      <c r="I9" s="12"/>
      <c r="J9" s="72"/>
      <c r="K9" s="72"/>
      <c r="L9" s="72"/>
      <c r="M9" s="72"/>
      <c r="N9" s="72"/>
      <c r="O9" s="72"/>
      <c r="P9" s="72"/>
      <c r="Q9" s="87"/>
    </row>
    <row r="10" spans="2:17">
      <c r="C10" s="6" t="s">
        <v>336</v>
      </c>
      <c r="D10" s="13"/>
      <c r="E10" s="13"/>
      <c r="F10" s="13"/>
      <c r="G10" s="13"/>
      <c r="H10" s="13"/>
      <c r="I10" s="13"/>
      <c r="J10" s="73"/>
      <c r="K10" s="73"/>
      <c r="L10" s="73"/>
      <c r="M10" s="73"/>
      <c r="N10" s="73"/>
      <c r="O10" s="73"/>
      <c r="P10" s="73"/>
      <c r="Q10" s="88"/>
    </row>
    <row r="11" spans="2:17">
      <c r="C11" s="7" t="s">
        <v>337</v>
      </c>
      <c r="D11" s="14">
        <f t="shared" ref="D11:I11" si="0">+D12+D13+D14+D15</f>
        <v>11515807.629999999</v>
      </c>
      <c r="E11" s="14">
        <f t="shared" si="0"/>
        <v>36432439.109999999</v>
      </c>
      <c r="F11" s="14">
        <f t="shared" si="0"/>
        <v>42483291.320000008</v>
      </c>
      <c r="G11" s="14">
        <f t="shared" si="0"/>
        <v>46273236.960000001</v>
      </c>
      <c r="H11" s="14">
        <f t="shared" si="0"/>
        <v>52585775.229999997</v>
      </c>
      <c r="I11" s="14">
        <f t="shared" si="0"/>
        <v>59000716.919999987</v>
      </c>
      <c r="J11" s="74">
        <f t="shared" ref="J11:O11" si="1">+J12+J13+J14+J15</f>
        <v>11515807</v>
      </c>
      <c r="K11" s="74">
        <f t="shared" si="1"/>
        <v>36432439</v>
      </c>
      <c r="L11" s="74">
        <f t="shared" si="1"/>
        <v>42483292</v>
      </c>
      <c r="M11" s="74">
        <f t="shared" si="1"/>
        <v>46273236</v>
      </c>
      <c r="N11" s="74">
        <f t="shared" si="1"/>
        <v>52585776</v>
      </c>
      <c r="O11" s="74">
        <f t="shared" si="1"/>
        <v>59000717</v>
      </c>
      <c r="P11" s="74">
        <f>O11-M11</f>
        <v>12727481</v>
      </c>
      <c r="Q11" s="89">
        <f>IF(M11=0,IF(O11&lt;&gt;0,1,0),(O11/M11)-1)</f>
        <v>0.27505059296047496</v>
      </c>
    </row>
    <row r="12" spans="2:17">
      <c r="B12">
        <v>300101</v>
      </c>
      <c r="C12" s="10" t="s">
        <v>338</v>
      </c>
      <c r="D12" s="15">
        <f>-1*SUMIF(RiepilogoGen!$C$2:$C$1191,'Conto Economico'!B12,RiepilogoGen!$O$2:$O$1191)</f>
        <v>3345609.6199999996</v>
      </c>
      <c r="E12" s="15">
        <f>-1*SUMIF(RiepilogoGen!$C$2:$C$1191,'Conto Economico'!B12,RiepilogoGen!$R$2:$R$1191)</f>
        <v>12719754.440000001</v>
      </c>
      <c r="F12" s="15">
        <f>-1*SUMIF(RiepilogoGen!$C$2:$C$1191,'Conto Economico'!B12,RiepilogoGen!$U$2:$U$1191)</f>
        <v>10200737.939999999</v>
      </c>
      <c r="G12" s="15">
        <f>-1*SUMIF(RiepilogoGen!$C$2:$C$1191,'Conto Economico'!B12,RiepilogoGen!$X$2:$X$1191)</f>
        <v>10432199.450000001</v>
      </c>
      <c r="H12" s="15">
        <f>-1*SUMIF(RiepilogoGen!$C$2:$C$1191,'Conto Economico'!B12,RiepilogoGen!$AA$2:$AA$1191)</f>
        <v>10284468.569999998</v>
      </c>
      <c r="I12" s="15">
        <f>-1*SUMIF(RiepilogoGen!$C$2:$C$1191,'Conto Economico'!B12,RiepilogoGen!$AD$2:$AD$1191)</f>
        <v>10235384.479999999</v>
      </c>
      <c r="J12" s="75">
        <f>ROUND('Riep ContEcon'!D12,0)</f>
        <v>3345610</v>
      </c>
      <c r="K12" s="75">
        <f>ROUND('Riep ContEcon'!E12,0)</f>
        <v>12719754</v>
      </c>
      <c r="L12" s="75">
        <f>ROUND('Riep ContEcon'!F12,0)</f>
        <v>10200738</v>
      </c>
      <c r="M12" s="75">
        <f>ROUND('Riep ContEcon'!G12,0)</f>
        <v>10432199</v>
      </c>
      <c r="N12" s="75">
        <f>ROUND('Riep ContEcon'!H12,0)</f>
        <v>10284469</v>
      </c>
      <c r="O12" s="75">
        <f>ROUND('Riep ContEcon'!I12,0)</f>
        <v>10235384</v>
      </c>
      <c r="P12" s="75">
        <f t="shared" ref="P12:P75" si="2">O12-M12</f>
        <v>-196815</v>
      </c>
      <c r="Q12" s="90">
        <f t="shared" ref="Q12:Q75" si="3">IF(M12=0,IF(O12&lt;&gt;0,1,0),(O12/M12)-1)</f>
        <v>-1.8866108669897907E-2</v>
      </c>
    </row>
    <row r="13" spans="2:17">
      <c r="B13">
        <v>300102</v>
      </c>
      <c r="C13" s="10" t="s">
        <v>339</v>
      </c>
      <c r="D13" s="15">
        <f>-1*SUMIF(RiepilogoGen!$C$2:$C$1191,'Conto Economico'!B13,RiepilogoGen!$O$2:$O$1191)</f>
        <v>1871817.42</v>
      </c>
      <c r="E13" s="15">
        <f>-1*SUMIF(RiepilogoGen!$C$2:$C$1191,'Conto Economico'!B13,RiepilogoGen!$R$2:$R$1191)</f>
        <v>8669289.0700000003</v>
      </c>
      <c r="F13" s="15">
        <f>-1*SUMIF(RiepilogoGen!$C$2:$C$1191,'Conto Economico'!B13,RiepilogoGen!$U$2:$U$1191)</f>
        <v>6760441.1699999999</v>
      </c>
      <c r="G13" s="15">
        <f>-1*SUMIF(RiepilogoGen!$C$2:$C$1191,'Conto Economico'!B13,RiepilogoGen!$X$2:$X$1191)</f>
        <v>7143611.0499999998</v>
      </c>
      <c r="H13" s="15">
        <f>-1*SUMIF(RiepilogoGen!$C$2:$C$1191,'Conto Economico'!B13,RiepilogoGen!$AA$2:$AA$1191)</f>
        <v>7389777.96</v>
      </c>
      <c r="I13" s="15">
        <f>-1*SUMIF(RiepilogoGen!$C$2:$C$1191,'Conto Economico'!B13,RiepilogoGen!$AD$2:$AD$1191)</f>
        <v>7550819.29</v>
      </c>
      <c r="J13" s="75">
        <f>ROUND('Riep ContEcon'!D21,0)</f>
        <v>1871817</v>
      </c>
      <c r="K13" s="75">
        <f>ROUND('Riep ContEcon'!E21,0)</f>
        <v>8669289</v>
      </c>
      <c r="L13" s="75">
        <f>ROUND('Riep ContEcon'!F21,0)</f>
        <v>6760441</v>
      </c>
      <c r="M13" s="75">
        <f>ROUND('Riep ContEcon'!G21,0)</f>
        <v>7143611</v>
      </c>
      <c r="N13" s="75">
        <f>ROUND('Riep ContEcon'!H21,0)</f>
        <v>7389778</v>
      </c>
      <c r="O13" s="75">
        <f>ROUND('Riep ContEcon'!I21,0)</f>
        <v>7550819</v>
      </c>
      <c r="P13" s="75">
        <f t="shared" si="2"/>
        <v>407208</v>
      </c>
      <c r="Q13" s="90">
        <f t="shared" si="3"/>
        <v>5.7003103892415252E-2</v>
      </c>
    </row>
    <row r="14" spans="2:17">
      <c r="B14">
        <v>300103</v>
      </c>
      <c r="C14" s="10" t="s">
        <v>340</v>
      </c>
      <c r="D14" s="15">
        <f>-1*SUMIF(RiepilogoGen!$C$2:$C$1191,'Conto Economico'!B14,RiepilogoGen!$O$2:$O$1191)</f>
        <v>6278333.1799999997</v>
      </c>
      <c r="E14" s="15">
        <f>-1*SUMIF(RiepilogoGen!$C$2:$C$1191,'Conto Economico'!B14,RiepilogoGen!$R$2:$R$1191)</f>
        <v>14918480.880000003</v>
      </c>
      <c r="F14" s="15">
        <f>-1*SUMIF(RiepilogoGen!$C$2:$C$1191,'Conto Economico'!B14,RiepilogoGen!$U$2:$U$1191)</f>
        <v>25271657.570000004</v>
      </c>
      <c r="G14" s="15">
        <f>-1*SUMIF(RiepilogoGen!$C$2:$C$1191,'Conto Economico'!B14,RiepilogoGen!$X$2:$X$1191)</f>
        <v>28489894.140000001</v>
      </c>
      <c r="H14" s="15">
        <f>-1*SUMIF(RiepilogoGen!$C$2:$C$1191,'Conto Economico'!B14,RiepilogoGen!$AA$2:$AA$1191)</f>
        <v>34688003.130000003</v>
      </c>
      <c r="I14" s="15">
        <f>-1*SUMIF(RiepilogoGen!$C$2:$C$1191,'Conto Economico'!B14,RiepilogoGen!$AD$2:$AD$1191)</f>
        <v>40998356.599999994</v>
      </c>
      <c r="J14" s="75">
        <f>ROUND('Riep ContEcon'!D23,0)</f>
        <v>6278333</v>
      </c>
      <c r="K14" s="75">
        <f>ROUND('Riep ContEcon'!E23,0)</f>
        <v>14918481</v>
      </c>
      <c r="L14" s="75">
        <f>ROUND('Riep ContEcon'!F23,0)</f>
        <v>25271658</v>
      </c>
      <c r="M14" s="75">
        <f>ROUND('Riep ContEcon'!G23,0)</f>
        <v>28489894</v>
      </c>
      <c r="N14" s="75">
        <f>ROUND('Riep ContEcon'!H23,0)</f>
        <v>34688003</v>
      </c>
      <c r="O14" s="75">
        <f>ROUND('Riep ContEcon'!I23,0)</f>
        <v>40998357</v>
      </c>
      <c r="P14" s="75">
        <f t="shared" si="2"/>
        <v>12508463</v>
      </c>
      <c r="Q14" s="90">
        <f t="shared" si="3"/>
        <v>0.43904912387529427</v>
      </c>
    </row>
    <row r="15" spans="2:17">
      <c r="B15">
        <v>300104</v>
      </c>
      <c r="C15" s="10" t="s">
        <v>341</v>
      </c>
      <c r="D15" s="15">
        <f>-1*SUMIF(RiepilogoGen!$C$2:$C$1191,'Conto Economico'!B15,RiepilogoGen!$O$2:$O$1191)</f>
        <v>20047.41</v>
      </c>
      <c r="E15" s="15">
        <f>-1*SUMIF(RiepilogoGen!$C$2:$C$1191,'Conto Economico'!B15,RiepilogoGen!$R$2:$R$1191)</f>
        <v>124914.72</v>
      </c>
      <c r="F15" s="15">
        <f>-1*SUMIF(RiepilogoGen!$C$2:$C$1191,'Conto Economico'!B15,RiepilogoGen!$U$2:$U$1191)</f>
        <v>250454.64</v>
      </c>
      <c r="G15" s="15">
        <f>-1*SUMIF(RiepilogoGen!$C$2:$C$1191,'Conto Economico'!B15,RiepilogoGen!$X$2:$X$1191)</f>
        <v>207532.32</v>
      </c>
      <c r="H15" s="15">
        <f>-1*SUMIF(RiepilogoGen!$C$2:$C$1191,'Conto Economico'!B15,RiepilogoGen!$AA$2:$AA$1191)</f>
        <v>223525.57</v>
      </c>
      <c r="I15" s="15">
        <f>-1*SUMIF(RiepilogoGen!$C$2:$C$1191,'Conto Economico'!B15,RiepilogoGen!$AD$2:$AD$1191)</f>
        <v>216156.55000000002</v>
      </c>
      <c r="J15" s="75">
        <f>ROUND('Riep ContEcon'!D41,0)</f>
        <v>20047</v>
      </c>
      <c r="K15" s="75">
        <f>ROUND('Riep ContEcon'!E41,0)</f>
        <v>124915</v>
      </c>
      <c r="L15" s="75">
        <f>ROUND('Riep ContEcon'!F41,0)</f>
        <v>250455</v>
      </c>
      <c r="M15" s="75">
        <f>ROUND('Riep ContEcon'!G41,0)</f>
        <v>207532</v>
      </c>
      <c r="N15" s="75">
        <f>ROUND('Riep ContEcon'!H41,0)</f>
        <v>223526</v>
      </c>
      <c r="O15" s="75">
        <f>ROUND('Riep ContEcon'!I41,0)</f>
        <v>216157</v>
      </c>
      <c r="P15" s="75">
        <f t="shared" si="2"/>
        <v>8625</v>
      </c>
      <c r="Q15" s="90">
        <f t="shared" si="3"/>
        <v>4.1559855829462533E-2</v>
      </c>
    </row>
    <row r="16" spans="2:17">
      <c r="C16" s="7" t="s">
        <v>342</v>
      </c>
      <c r="D16" s="14">
        <f t="shared" ref="D16:I16" si="4">+D17+D18</f>
        <v>0</v>
      </c>
      <c r="E16" s="14">
        <f t="shared" si="4"/>
        <v>3605483.3</v>
      </c>
      <c r="F16" s="14">
        <f t="shared" si="4"/>
        <v>4860437.82</v>
      </c>
      <c r="G16" s="14">
        <f t="shared" si="4"/>
        <v>4793882.41</v>
      </c>
      <c r="H16" s="14">
        <f t="shared" si="4"/>
        <v>4794595.8899999997</v>
      </c>
      <c r="I16" s="14">
        <f t="shared" si="4"/>
        <v>4918526.2300000004</v>
      </c>
      <c r="J16" s="74">
        <f t="shared" ref="J16:O16" si="5">+J17+J18</f>
        <v>0</v>
      </c>
      <c r="K16" s="74">
        <f t="shared" si="5"/>
        <v>3605483</v>
      </c>
      <c r="L16" s="74">
        <f t="shared" si="5"/>
        <v>4860438</v>
      </c>
      <c r="M16" s="74">
        <f t="shared" si="5"/>
        <v>4793882</v>
      </c>
      <c r="N16" s="74">
        <f t="shared" si="5"/>
        <v>4794596</v>
      </c>
      <c r="O16" s="74">
        <f t="shared" si="5"/>
        <v>4918526</v>
      </c>
      <c r="P16" s="74">
        <f t="shared" si="2"/>
        <v>124644</v>
      </c>
      <c r="Q16" s="89">
        <f t="shared" si="3"/>
        <v>2.600063998237756E-2</v>
      </c>
    </row>
    <row r="17" spans="1:17">
      <c r="B17">
        <v>300201</v>
      </c>
      <c r="C17" s="10" t="s">
        <v>343</v>
      </c>
      <c r="D17" s="15">
        <f>-1*SUMIF(RiepilogoGen!$C$2:$C$1191,'Conto Economico'!B17,RiepilogoGen!$O$2:$O$1191)</f>
        <v>0</v>
      </c>
      <c r="E17" s="15">
        <f>-1*SUMIF(RiepilogoGen!$C$2:$C$1191,'Conto Economico'!B17,RiepilogoGen!$R$2:$R$1191)</f>
        <v>0</v>
      </c>
      <c r="F17" s="15">
        <f>-1*SUMIF(RiepilogoGen!$C$2:$C$1191,'Conto Economico'!B17,RiepilogoGen!$U$2:$U$1191)</f>
        <v>0</v>
      </c>
      <c r="G17" s="15">
        <f>-1*SUMIF(RiepilogoGen!$C$2:$C$1191,'Conto Economico'!B17,RiepilogoGen!$X$2:$X$1191)</f>
        <v>0</v>
      </c>
      <c r="H17" s="15">
        <f>-1*SUMIF(RiepilogoGen!$C$2:$C$1191,'Conto Economico'!B17,RiepilogoGen!$AA$2:$AA$1191)</f>
        <v>0</v>
      </c>
      <c r="I17" s="15">
        <f>-1*SUMIF(RiepilogoGen!$C$2:$C$1191,'Conto Economico'!B17,RiepilogoGen!$AD$2:$AD$1191)</f>
        <v>0</v>
      </c>
      <c r="J17" s="75">
        <f>ROUND('Riep ContEcon'!D47,0)</f>
        <v>0</v>
      </c>
      <c r="K17" s="75">
        <f>ROUND('Riep ContEcon'!E47,0)</f>
        <v>0</v>
      </c>
      <c r="L17" s="75">
        <f>ROUND('Riep ContEcon'!F47,0)</f>
        <v>0</v>
      </c>
      <c r="M17" s="75">
        <f>ROUND('Riep ContEcon'!G47,0)</f>
        <v>0</v>
      </c>
      <c r="N17" s="75">
        <f>ROUND('Riep ContEcon'!H47,0)</f>
        <v>0</v>
      </c>
      <c r="O17" s="75">
        <f>ROUND('Riep ContEcon'!I47,0)</f>
        <v>0</v>
      </c>
      <c r="P17" s="75">
        <f t="shared" si="2"/>
        <v>0</v>
      </c>
      <c r="Q17" s="90">
        <f t="shared" si="3"/>
        <v>0</v>
      </c>
    </row>
    <row r="18" spans="1:17">
      <c r="B18">
        <v>300202</v>
      </c>
      <c r="C18" s="10" t="s">
        <v>344</v>
      </c>
      <c r="D18" s="15">
        <f>-1*SUMIF(RiepilogoGen!$C$2:$C$1191,'Conto Economico'!B18,RiepilogoGen!$O$2:$O$1191)</f>
        <v>0</v>
      </c>
      <c r="E18" s="15">
        <f>-1*SUMIF(RiepilogoGen!$C$2:$C$1191,'Conto Economico'!B18,RiepilogoGen!$R$2:$R$1191)</f>
        <v>3605483.3</v>
      </c>
      <c r="F18" s="15">
        <f>-1*SUMIF(RiepilogoGen!$C$2:$C$1191,'Conto Economico'!B18,RiepilogoGen!$U$2:$U$1191)</f>
        <v>4860437.82</v>
      </c>
      <c r="G18" s="15">
        <f>-1*SUMIF(RiepilogoGen!$C$2:$C$1191,'Conto Economico'!B18,RiepilogoGen!$X$2:$X$1191)</f>
        <v>4793882.41</v>
      </c>
      <c r="H18" s="15">
        <f>-1*SUMIF(RiepilogoGen!$C$2:$C$1191,'Conto Economico'!B18,RiepilogoGen!$AA$2:$AA$1191)</f>
        <v>4794595.8899999997</v>
      </c>
      <c r="I18" s="15">
        <f>-1*SUMIF(RiepilogoGen!$C$2:$C$1191,'Conto Economico'!B18,RiepilogoGen!$AD$2:$AD$1191)</f>
        <v>4918526.2300000004</v>
      </c>
      <c r="J18" s="75">
        <f>ROUND('Riep ContEcon'!D49,0)</f>
        <v>0</v>
      </c>
      <c r="K18" s="75">
        <f>ROUND('Riep ContEcon'!E49,0)</f>
        <v>3605483</v>
      </c>
      <c r="L18" s="75">
        <f>ROUND('Riep ContEcon'!F49,0)</f>
        <v>4860438</v>
      </c>
      <c r="M18" s="75">
        <f>ROUND('Riep ContEcon'!G49,0)</f>
        <v>4793882</v>
      </c>
      <c r="N18" s="75">
        <f>ROUND('Riep ContEcon'!H49,0)</f>
        <v>4794596</v>
      </c>
      <c r="O18" s="75">
        <f>ROUND('Riep ContEcon'!I49,0)</f>
        <v>4918526</v>
      </c>
      <c r="P18" s="75">
        <f t="shared" si="2"/>
        <v>124644</v>
      </c>
      <c r="Q18" s="90">
        <f t="shared" si="3"/>
        <v>2.600063998237756E-2</v>
      </c>
    </row>
    <row r="19" spans="1:17">
      <c r="A19">
        <v>3003</v>
      </c>
      <c r="C19" s="7" t="s">
        <v>345</v>
      </c>
      <c r="D19" s="14">
        <f>-1*SUMIF(RiepilogoGen!$B$2:$B$1191,'Conto Economico'!A19,RiepilogoGen!$O$2:$O$1191)</f>
        <v>0</v>
      </c>
      <c r="E19" s="14">
        <f>-1*SUMIF(RiepilogoGen!$B$2:$B$1191,'Conto Economico'!A19,RiepilogoGen!$R$2:$R$1191)</f>
        <v>-105150.18999999994</v>
      </c>
      <c r="F19" s="14">
        <f>-1*SUMIF(RiepilogoGen!$B$2:$B$1191,'Conto Economico'!A19,RiepilogoGen!$U$2:$U$1191)</f>
        <v>88099.899999999907</v>
      </c>
      <c r="G19" s="14">
        <f>-1*SUMIF(RiepilogoGen!$B$2:$B$1191,'Conto Economico'!A19,RiepilogoGen!$X$2:$X$1191)</f>
        <v>-824363.58</v>
      </c>
      <c r="H19" s="14">
        <f>-1*SUMIF(RiepilogoGen!$B$2:$B$1191,'Conto Economico'!A19,RiepilogoGen!$AA$2:$AA$1191)</f>
        <v>0</v>
      </c>
      <c r="I19" s="14">
        <f>-1*SUMIF(RiepilogoGen!$B$2:$B$1191,'Conto Economico'!A19,RiepilogoGen!$AD$2:$AD$1191)</f>
        <v>0</v>
      </c>
      <c r="J19" s="74">
        <f>ROUND('Riep ContEcon'!D51,0)</f>
        <v>0</v>
      </c>
      <c r="K19" s="74">
        <f>ROUND('Riep ContEcon'!E51,0)</f>
        <v>-105150</v>
      </c>
      <c r="L19" s="74">
        <f>ROUND('Riep ContEcon'!F51,0)</f>
        <v>88100</v>
      </c>
      <c r="M19" s="74">
        <f>ROUND('Riep ContEcon'!G51,0)</f>
        <v>-824364</v>
      </c>
      <c r="N19" s="74">
        <f>ROUND('Riep ContEcon'!H51,0)</f>
        <v>0</v>
      </c>
      <c r="O19" s="74">
        <f>ROUND('Riep ContEcon'!I51,0)</f>
        <v>0</v>
      </c>
      <c r="P19" s="74">
        <f t="shared" si="2"/>
        <v>824364</v>
      </c>
      <c r="Q19" s="89">
        <f t="shared" si="3"/>
        <v>-1</v>
      </c>
    </row>
    <row r="20" spans="1:17">
      <c r="C20" s="7" t="s">
        <v>346</v>
      </c>
      <c r="D20" s="14">
        <f t="shared" ref="D20:I20" si="6">SUM(D21:D26)</f>
        <v>3978142.12</v>
      </c>
      <c r="E20" s="14">
        <f t="shared" si="6"/>
        <v>8616070.5899999999</v>
      </c>
      <c r="F20" s="14">
        <f t="shared" si="6"/>
        <v>11200923.210000001</v>
      </c>
      <c r="G20" s="14">
        <f t="shared" si="6"/>
        <v>12878737.75</v>
      </c>
      <c r="H20" s="14">
        <f t="shared" si="6"/>
        <v>11151479.699999999</v>
      </c>
      <c r="I20" s="14">
        <f t="shared" si="6"/>
        <v>11173198.68</v>
      </c>
      <c r="J20" s="74">
        <f t="shared" ref="J20:O20" si="7">SUM(J21:J26)</f>
        <v>3978142</v>
      </c>
      <c r="K20" s="74">
        <f t="shared" si="7"/>
        <v>8616071</v>
      </c>
      <c r="L20" s="74">
        <f t="shared" si="7"/>
        <v>11200922</v>
      </c>
      <c r="M20" s="74">
        <f t="shared" si="7"/>
        <v>12878739</v>
      </c>
      <c r="N20" s="74">
        <f t="shared" si="7"/>
        <v>11151479</v>
      </c>
      <c r="O20" s="74">
        <f t="shared" si="7"/>
        <v>11173199</v>
      </c>
      <c r="P20" s="74">
        <f t="shared" si="2"/>
        <v>-1705540</v>
      </c>
      <c r="Q20" s="89">
        <f t="shared" si="3"/>
        <v>-0.13243066731921505</v>
      </c>
    </row>
    <row r="21" spans="1:17">
      <c r="B21">
        <v>300401</v>
      </c>
      <c r="C21" s="10" t="s">
        <v>347</v>
      </c>
      <c r="D21" s="15">
        <f>-1*SUMIF(RiepilogoGen!$C$2:$C$1191,'Conto Economico'!B21,RiepilogoGen!$O$2:$O$1191)</f>
        <v>3418037.49</v>
      </c>
      <c r="E21" s="15">
        <f>-1*SUMIF(RiepilogoGen!$C$2:$C$1191,'Conto Economico'!B21,RiepilogoGen!$R$2:$R$1191)</f>
        <v>5703942.8000000007</v>
      </c>
      <c r="F21" s="15">
        <f>-1*SUMIF(RiepilogoGen!$C$2:$C$1191,'Conto Economico'!B21,RiepilogoGen!$U$2:$U$1191)</f>
        <v>8050692.1899999995</v>
      </c>
      <c r="G21" s="15">
        <f>-1*SUMIF(RiepilogoGen!$C$2:$C$1191,'Conto Economico'!B21,RiepilogoGen!$X$2:$X$1191)</f>
        <v>8939391.0199999996</v>
      </c>
      <c r="H21" s="15">
        <f>-1*SUMIF(RiepilogoGen!$C$2:$C$1191,'Conto Economico'!B21,RiepilogoGen!$AA$2:$AA$1191)</f>
        <v>8747672.4399999995</v>
      </c>
      <c r="I21" s="15">
        <f>-1*SUMIF(RiepilogoGen!$C$2:$C$1191,'Conto Economico'!B21,RiepilogoGen!$AD$2:$AD$1191)</f>
        <v>8609085.5499999989</v>
      </c>
      <c r="J21" s="75">
        <f>ROUND('Riep ContEcon'!D55,0)</f>
        <v>3418037</v>
      </c>
      <c r="K21" s="75">
        <f>ROUND('Riep ContEcon'!E55,0)</f>
        <v>5703943</v>
      </c>
      <c r="L21" s="75">
        <f>ROUND('Riep ContEcon'!F55,0)</f>
        <v>8050692</v>
      </c>
      <c r="M21" s="75">
        <f>ROUND('Riep ContEcon'!G55,0)</f>
        <v>8939391</v>
      </c>
      <c r="N21" s="75">
        <f>ROUND('Riep ContEcon'!H55,0)</f>
        <v>8747672</v>
      </c>
      <c r="O21" s="75">
        <f>ROUND('Riep ContEcon'!I55,0)</f>
        <v>8609086</v>
      </c>
      <c r="P21" s="75">
        <f t="shared" si="2"/>
        <v>-330305</v>
      </c>
      <c r="Q21" s="90">
        <f t="shared" si="3"/>
        <v>-3.6949385030814685E-2</v>
      </c>
    </row>
    <row r="22" spans="1:17">
      <c r="B22">
        <v>300402</v>
      </c>
      <c r="C22" s="10" t="s">
        <v>348</v>
      </c>
      <c r="D22" s="15">
        <f>-1*SUMIF(RiepilogoGen!$C$2:$C$1191,'Conto Economico'!B22,RiepilogoGen!$O$2:$O$1191)</f>
        <v>493448.09000000008</v>
      </c>
      <c r="E22" s="15">
        <f>-1*SUMIF(RiepilogoGen!$C$2:$C$1191,'Conto Economico'!B22,RiepilogoGen!$R$2:$R$1191)</f>
        <v>784699.83000000007</v>
      </c>
      <c r="F22" s="15">
        <f>-1*SUMIF(RiepilogoGen!$C$2:$C$1191,'Conto Economico'!B22,RiepilogoGen!$U$2:$U$1191)</f>
        <v>938721.4800000001</v>
      </c>
      <c r="G22" s="15">
        <f>-1*SUMIF(RiepilogoGen!$C$2:$C$1191,'Conto Economico'!B22,RiepilogoGen!$X$2:$X$1191)</f>
        <v>1011392.8600000001</v>
      </c>
      <c r="H22" s="15">
        <f>-1*SUMIF(RiepilogoGen!$C$2:$C$1191,'Conto Economico'!B22,RiepilogoGen!$AA$2:$AA$1191)</f>
        <v>966823.19</v>
      </c>
      <c r="I22" s="15">
        <f>-1*SUMIF(RiepilogoGen!$C$2:$C$1191,'Conto Economico'!B22,RiepilogoGen!$AD$2:$AD$1191)</f>
        <v>1018134.1300000002</v>
      </c>
      <c r="J22" s="75">
        <f>ROUND('Riep ContEcon'!D59,0)</f>
        <v>493448</v>
      </c>
      <c r="K22" s="75">
        <f>ROUND('Riep ContEcon'!E59,0)</f>
        <v>784700</v>
      </c>
      <c r="L22" s="75">
        <f>ROUND('Riep ContEcon'!F59,0)</f>
        <v>938721</v>
      </c>
      <c r="M22" s="75">
        <f>ROUND('Riep ContEcon'!G59,0)</f>
        <v>1011393</v>
      </c>
      <c r="N22" s="75">
        <f>ROUND('Riep ContEcon'!H59,0)</f>
        <v>966823</v>
      </c>
      <c r="O22" s="75">
        <f>ROUND('Riep ContEcon'!I59,0)</f>
        <v>1018134</v>
      </c>
      <c r="P22" s="75">
        <f t="shared" si="2"/>
        <v>6741</v>
      </c>
      <c r="Q22" s="90">
        <f t="shared" si="3"/>
        <v>6.6650649154187391E-3</v>
      </c>
    </row>
    <row r="23" spans="1:17">
      <c r="B23">
        <v>300403</v>
      </c>
      <c r="C23" s="10" t="s">
        <v>349</v>
      </c>
      <c r="D23" s="15">
        <f>-1*SUMIF(RiepilogoGen!$C$2:$C$1191,'Conto Economico'!B23,RiepilogoGen!$O$2:$O$1191)</f>
        <v>0</v>
      </c>
      <c r="E23" s="15">
        <f>-1*SUMIF(RiepilogoGen!$C$2:$C$1191,'Conto Economico'!B23,RiepilogoGen!$R$2:$R$1191)</f>
        <v>0</v>
      </c>
      <c r="F23" s="15">
        <f>-1*SUMIF(RiepilogoGen!$C$2:$C$1191,'Conto Economico'!B23,RiepilogoGen!$U$2:$U$1191)</f>
        <v>0</v>
      </c>
      <c r="G23" s="15">
        <f>-1*SUMIF(RiepilogoGen!$C$2:$C$1191,'Conto Economico'!B23,RiepilogoGen!$X$2:$X$1191)</f>
        <v>0</v>
      </c>
      <c r="H23" s="15">
        <f>-1*SUMIF(RiepilogoGen!$C$2:$C$1191,'Conto Economico'!B23,RiepilogoGen!$AA$2:$AA$1191)</f>
        <v>0</v>
      </c>
      <c r="I23" s="15">
        <f>-1*SUMIF(RiepilogoGen!$C$2:$C$1191,'Conto Economico'!B23,RiepilogoGen!$AD$2:$AD$1191)</f>
        <v>0</v>
      </c>
      <c r="J23" s="75">
        <f>ROUND('Riep ContEcon'!D75,0)</f>
        <v>0</v>
      </c>
      <c r="K23" s="75">
        <f>ROUND('Riep ContEcon'!E75,0)</f>
        <v>0</v>
      </c>
      <c r="L23" s="75">
        <f>ROUND('Riep ContEcon'!F75,0)</f>
        <v>0</v>
      </c>
      <c r="M23" s="75">
        <f>ROUND('Riep ContEcon'!G75,0)</f>
        <v>0</v>
      </c>
      <c r="N23" s="75">
        <f>ROUND('Riep ContEcon'!H75,0)</f>
        <v>0</v>
      </c>
      <c r="O23" s="75">
        <f>ROUND('Riep ContEcon'!I75,0)</f>
        <v>0</v>
      </c>
      <c r="P23" s="75">
        <f t="shared" si="2"/>
        <v>0</v>
      </c>
      <c r="Q23" s="90">
        <f t="shared" si="3"/>
        <v>0</v>
      </c>
    </row>
    <row r="24" spans="1:17">
      <c r="B24">
        <v>300404</v>
      </c>
      <c r="C24" s="10" t="s">
        <v>350</v>
      </c>
      <c r="D24" s="15">
        <f>-1*SUMIF(RiepilogoGen!$C$2:$C$1191,'Conto Economico'!B24,RiepilogoGen!$O$2:$O$1191)</f>
        <v>58136.600000000006</v>
      </c>
      <c r="E24" s="15">
        <f>-1*SUMIF(RiepilogoGen!$C$2:$C$1191,'Conto Economico'!B24,RiepilogoGen!$R$2:$R$1191)</f>
        <v>472462.26</v>
      </c>
      <c r="F24" s="15">
        <f>-1*SUMIF(RiepilogoGen!$C$2:$C$1191,'Conto Economico'!B24,RiepilogoGen!$U$2:$U$1191)</f>
        <v>825421.06</v>
      </c>
      <c r="G24" s="15">
        <f>-1*SUMIF(RiepilogoGen!$C$2:$C$1191,'Conto Economico'!B24,RiepilogoGen!$X$2:$X$1191)</f>
        <v>1720248.57</v>
      </c>
      <c r="H24" s="15">
        <f>-1*SUMIF(RiepilogoGen!$C$2:$C$1191,'Conto Economico'!B24,RiepilogoGen!$AA$2:$AA$1191)</f>
        <v>1241364.9000000001</v>
      </c>
      <c r="I24" s="15">
        <f>-1*SUMIF(RiepilogoGen!$C$2:$C$1191,'Conto Economico'!B24,RiepilogoGen!$AD$2:$AD$1191)</f>
        <v>1430017.65</v>
      </c>
      <c r="J24" s="75">
        <f>ROUND('Riep ContEcon'!D77,0)</f>
        <v>58137</v>
      </c>
      <c r="K24" s="75">
        <f>ROUND('Riep ContEcon'!E77,0)</f>
        <v>472462</v>
      </c>
      <c r="L24" s="75">
        <f>ROUND('Riep ContEcon'!F77,0)</f>
        <v>825421</v>
      </c>
      <c r="M24" s="75">
        <f>ROUND('Riep ContEcon'!G77,0)</f>
        <v>1720249</v>
      </c>
      <c r="N24" s="75">
        <f>ROUND('Riep ContEcon'!H77,0)</f>
        <v>1241365</v>
      </c>
      <c r="O24" s="75">
        <f>ROUND('Riep ContEcon'!I77,0)</f>
        <v>1430018</v>
      </c>
      <c r="P24" s="75">
        <f t="shared" si="2"/>
        <v>-290231</v>
      </c>
      <c r="Q24" s="90">
        <f t="shared" si="3"/>
        <v>-0.168714529117587</v>
      </c>
    </row>
    <row r="25" spans="1:17">
      <c r="B25">
        <v>300405</v>
      </c>
      <c r="C25" s="10" t="s">
        <v>351</v>
      </c>
      <c r="D25" s="15">
        <f>-1*SUMIF(RiepilogoGen!$C$2:$C$1191,'Conto Economico'!B25,RiepilogoGen!$O$2:$O$1191)</f>
        <v>0</v>
      </c>
      <c r="E25" s="15">
        <f>-1*SUMIF(RiepilogoGen!$C$2:$C$1191,'Conto Economico'!B25,RiepilogoGen!$R$2:$R$1191)</f>
        <v>515</v>
      </c>
      <c r="F25" s="15">
        <f>-1*SUMIF(RiepilogoGen!$C$2:$C$1191,'Conto Economico'!B25,RiepilogoGen!$U$2:$U$1191)</f>
        <v>1200</v>
      </c>
      <c r="G25" s="15">
        <f>-1*SUMIF(RiepilogoGen!$C$2:$C$1191,'Conto Economico'!B25,RiepilogoGen!$X$2:$X$1191)</f>
        <v>21209.5</v>
      </c>
      <c r="H25" s="15">
        <f>-1*SUMIF(RiepilogoGen!$C$2:$C$1191,'Conto Economico'!B25,RiepilogoGen!$AA$2:$AA$1191)</f>
        <v>2340.9899999999998</v>
      </c>
      <c r="I25" s="15">
        <f>-1*SUMIF(RiepilogoGen!$C$2:$C$1191,'Conto Economico'!B25,RiepilogoGen!$AD$2:$AD$1191)</f>
        <v>1470</v>
      </c>
      <c r="J25" s="75">
        <f>ROUND('Riep ContEcon'!D84,0)</f>
        <v>0</v>
      </c>
      <c r="K25" s="75">
        <f>ROUND('Riep ContEcon'!E84,0)</f>
        <v>515</v>
      </c>
      <c r="L25" s="75">
        <f>ROUND('Riep ContEcon'!F84,0)</f>
        <v>1200</v>
      </c>
      <c r="M25" s="75">
        <f>ROUND('Riep ContEcon'!G84,0)</f>
        <v>21210</v>
      </c>
      <c r="N25" s="75">
        <f>ROUND('Riep ContEcon'!H84,0)</f>
        <v>2341</v>
      </c>
      <c r="O25" s="75">
        <f>ROUND('Riep ContEcon'!I84,0)</f>
        <v>1470</v>
      </c>
      <c r="P25" s="75">
        <f t="shared" si="2"/>
        <v>-19740</v>
      </c>
      <c r="Q25" s="90">
        <f t="shared" si="3"/>
        <v>-0.93069306930693063</v>
      </c>
    </row>
    <row r="26" spans="1:17">
      <c r="B26">
        <v>300406</v>
      </c>
      <c r="C26" s="10" t="s">
        <v>352</v>
      </c>
      <c r="D26" s="15">
        <f>-1*SUMIF(RiepilogoGen!$C$2:$C$1191,'Conto Economico'!B26,RiepilogoGen!$O$2:$O$1191)</f>
        <v>8519.9399999999987</v>
      </c>
      <c r="E26" s="15">
        <f>-1*SUMIF(RiepilogoGen!$C$2:$C$1191,'Conto Economico'!B26,RiepilogoGen!$R$2:$R$1191)</f>
        <v>1654450.7</v>
      </c>
      <c r="F26" s="15">
        <f>-1*SUMIF(RiepilogoGen!$C$2:$C$1191,'Conto Economico'!B26,RiepilogoGen!$U$2:$U$1191)</f>
        <v>1384888.48</v>
      </c>
      <c r="G26" s="15">
        <f>-1*SUMIF(RiepilogoGen!$C$2:$C$1191,'Conto Economico'!B26,RiepilogoGen!$X$2:$X$1191)</f>
        <v>1186495.8</v>
      </c>
      <c r="H26" s="15">
        <f>-1*SUMIF(RiepilogoGen!$C$2:$C$1191,'Conto Economico'!B26,RiepilogoGen!$AA$2:$AA$1191)</f>
        <v>193278.18</v>
      </c>
      <c r="I26" s="15">
        <f>-1*SUMIF(RiepilogoGen!$C$2:$C$1191,'Conto Economico'!B26,RiepilogoGen!$AD$2:$AD$1191)</f>
        <v>114491.34999999999</v>
      </c>
      <c r="J26" s="75">
        <f>ROUND('Riep ContEcon'!D86,0)</f>
        <v>8520</v>
      </c>
      <c r="K26" s="75">
        <f>ROUND('Riep ContEcon'!E86,0)</f>
        <v>1654451</v>
      </c>
      <c r="L26" s="75">
        <f>ROUND('Riep ContEcon'!F86,0)</f>
        <v>1384888</v>
      </c>
      <c r="M26" s="75">
        <f>ROUND('Riep ContEcon'!G86,0)</f>
        <v>1186496</v>
      </c>
      <c r="N26" s="75">
        <f>ROUND('Riep ContEcon'!H86,0)</f>
        <v>193278</v>
      </c>
      <c r="O26" s="75">
        <f>ROUND('Riep ContEcon'!I86,0)</f>
        <v>114491</v>
      </c>
      <c r="P26" s="75">
        <f t="shared" si="2"/>
        <v>-1072005</v>
      </c>
      <c r="Q26" s="90">
        <f t="shared" si="3"/>
        <v>-0.90350494228383404</v>
      </c>
    </row>
    <row r="27" spans="1:17">
      <c r="C27" s="7" t="s">
        <v>353</v>
      </c>
      <c r="D27" s="14">
        <f t="shared" ref="D27:I27" si="8">SUM(D28:D33)</f>
        <v>80930.850000000006</v>
      </c>
      <c r="E27" s="14">
        <f t="shared" si="8"/>
        <v>287788.26</v>
      </c>
      <c r="F27" s="14">
        <f t="shared" si="8"/>
        <v>17802.32</v>
      </c>
      <c r="G27" s="14">
        <f t="shared" si="8"/>
        <v>11988.619999999995</v>
      </c>
      <c r="H27" s="14">
        <f t="shared" si="8"/>
        <v>38012.769999999982</v>
      </c>
      <c r="I27" s="14">
        <f t="shared" si="8"/>
        <v>170692.51</v>
      </c>
      <c r="J27" s="74">
        <f t="shared" ref="J27:O27" si="9">SUM(J28:J33)</f>
        <v>80931</v>
      </c>
      <c r="K27" s="74">
        <f t="shared" si="9"/>
        <v>287789</v>
      </c>
      <c r="L27" s="74">
        <f t="shared" si="9"/>
        <v>17803</v>
      </c>
      <c r="M27" s="74">
        <f t="shared" si="9"/>
        <v>11989</v>
      </c>
      <c r="N27" s="74">
        <f t="shared" si="9"/>
        <v>38013</v>
      </c>
      <c r="O27" s="74">
        <f t="shared" si="9"/>
        <v>170693</v>
      </c>
      <c r="P27" s="74">
        <f t="shared" si="2"/>
        <v>158704</v>
      </c>
      <c r="Q27" s="89">
        <f t="shared" si="3"/>
        <v>13.23746767870548</v>
      </c>
    </row>
    <row r="28" spans="1:17">
      <c r="B28">
        <v>300501</v>
      </c>
      <c r="C28" s="10" t="s">
        <v>354</v>
      </c>
      <c r="D28" s="15">
        <f>-1*SUMIF(RiepilogoGen!$C$2:$C$1191,'Conto Economico'!B28,RiepilogoGen!$O$2:$O$1191)</f>
        <v>0</v>
      </c>
      <c r="E28" s="15">
        <f>-1*SUMIF(RiepilogoGen!$C$2:$C$1191,'Conto Economico'!B28,RiepilogoGen!$R$2:$R$1191)</f>
        <v>0</v>
      </c>
      <c r="F28" s="15">
        <f>-1*SUMIF(RiepilogoGen!$C$2:$C$1191,'Conto Economico'!B28,RiepilogoGen!$U$2:$U$1191)</f>
        <v>9018.51</v>
      </c>
      <c r="G28" s="15">
        <f>-1*SUMIF(RiepilogoGen!$C$2:$C$1191,'Conto Economico'!B28,RiepilogoGen!$X$2:$X$1191)</f>
        <v>0</v>
      </c>
      <c r="H28" s="15">
        <f>-1*SUMIF(RiepilogoGen!$C$2:$C$1191,'Conto Economico'!B28,RiepilogoGen!$AA$2:$AA$1191)</f>
        <v>0</v>
      </c>
      <c r="I28" s="15">
        <f>-1*SUMIF(RiepilogoGen!$C$2:$C$1191,'Conto Economico'!B28,RiepilogoGen!$AD$2:$AD$1191)</f>
        <v>0</v>
      </c>
      <c r="J28" s="75">
        <f>ROUND('Riep ContEcon'!D97,0)</f>
        <v>0</v>
      </c>
      <c r="K28" s="75">
        <f>ROUND('Riep ContEcon'!E97,0)</f>
        <v>0</v>
      </c>
      <c r="L28" s="75">
        <f>ROUND('Riep ContEcon'!F97,0)</f>
        <v>9019</v>
      </c>
      <c r="M28" s="75">
        <f>ROUND('Riep ContEcon'!G97,0)</f>
        <v>0</v>
      </c>
      <c r="N28" s="75">
        <f>ROUND('Riep ContEcon'!H97,0)</f>
        <v>0</v>
      </c>
      <c r="O28" s="75">
        <f>ROUND('Riep ContEcon'!I97,0)</f>
        <v>0</v>
      </c>
      <c r="P28" s="75">
        <f t="shared" si="2"/>
        <v>0</v>
      </c>
      <c r="Q28" s="90">
        <f t="shared" si="3"/>
        <v>0</v>
      </c>
    </row>
    <row r="29" spans="1:17">
      <c r="B29">
        <v>300502</v>
      </c>
      <c r="C29" s="10" t="s">
        <v>355</v>
      </c>
      <c r="D29" s="15">
        <f>-1*SUMIF(RiepilogoGen!$C$2:$C$1191,'Conto Economico'!B29,RiepilogoGen!$O$2:$O$1191)</f>
        <v>0</v>
      </c>
      <c r="E29" s="15">
        <f>-1*SUMIF(RiepilogoGen!$C$2:$C$1191,'Conto Economico'!B29,RiepilogoGen!$R$2:$R$1191)</f>
        <v>0</v>
      </c>
      <c r="F29" s="15">
        <f>-1*SUMIF(RiepilogoGen!$C$2:$C$1191,'Conto Economico'!B29,RiepilogoGen!$U$2:$U$1191)</f>
        <v>0</v>
      </c>
      <c r="G29" s="15">
        <f>-1*SUMIF(RiepilogoGen!$C$2:$C$1191,'Conto Economico'!B29,RiepilogoGen!$X$2:$X$1191)</f>
        <v>0</v>
      </c>
      <c r="H29" s="15">
        <f>-1*SUMIF(RiepilogoGen!$C$2:$C$1191,'Conto Economico'!B29,RiepilogoGen!$AA$2:$AA$1191)</f>
        <v>0</v>
      </c>
      <c r="I29" s="15">
        <f>-1*SUMIF(RiepilogoGen!$C$2:$C$1191,'Conto Economico'!B29,RiepilogoGen!$AD$2:$AD$1191)</f>
        <v>0</v>
      </c>
      <c r="J29" s="75">
        <f>ROUND('Riep ContEcon'!D99,0)</f>
        <v>0</v>
      </c>
      <c r="K29" s="75">
        <f>ROUND('Riep ContEcon'!E99,0)</f>
        <v>0</v>
      </c>
      <c r="L29" s="75">
        <f>ROUND('Riep ContEcon'!F99,0)</f>
        <v>0</v>
      </c>
      <c r="M29" s="75">
        <f>ROUND('Riep ContEcon'!G99,0)</f>
        <v>0</v>
      </c>
      <c r="N29" s="75">
        <f>ROUND('Riep ContEcon'!H99,0)</f>
        <v>0</v>
      </c>
      <c r="O29" s="75">
        <f>ROUND('Riep ContEcon'!I99,0)</f>
        <v>0</v>
      </c>
      <c r="P29" s="75">
        <f t="shared" si="2"/>
        <v>0</v>
      </c>
      <c r="Q29" s="90">
        <f t="shared" si="3"/>
        <v>0</v>
      </c>
    </row>
    <row r="30" spans="1:17">
      <c r="B30">
        <v>300503</v>
      </c>
      <c r="C30" s="10" t="s">
        <v>356</v>
      </c>
      <c r="D30" s="15">
        <f>-1*SUMIF(RiepilogoGen!$C$2:$C$1191,'Conto Economico'!B30,RiepilogoGen!$O$2:$O$1191)</f>
        <v>0</v>
      </c>
      <c r="E30" s="15">
        <f>-1*SUMIF(RiepilogoGen!$C$2:$C$1191,'Conto Economico'!B30,RiepilogoGen!$R$2:$R$1191)</f>
        <v>12824.71</v>
      </c>
      <c r="F30" s="15">
        <f>-1*SUMIF(RiepilogoGen!$C$2:$C$1191,'Conto Economico'!B30,RiepilogoGen!$U$2:$U$1191)</f>
        <v>14</v>
      </c>
      <c r="G30" s="15">
        <f>-1*SUMIF(RiepilogoGen!$C$2:$C$1191,'Conto Economico'!B30,RiepilogoGen!$X$2:$X$1191)</f>
        <v>0</v>
      </c>
      <c r="H30" s="15">
        <f>-1*SUMIF(RiepilogoGen!$C$2:$C$1191,'Conto Economico'!B30,RiepilogoGen!$AA$2:$AA$1191)</f>
        <v>0</v>
      </c>
      <c r="I30" s="15">
        <f>-1*SUMIF(RiepilogoGen!$C$2:$C$1191,'Conto Economico'!B30,RiepilogoGen!$AD$2:$AD$1191)</f>
        <v>0</v>
      </c>
      <c r="J30" s="75">
        <f>ROUND('Riep ContEcon'!D101,0)</f>
        <v>0</v>
      </c>
      <c r="K30" s="75">
        <f>ROUND('Riep ContEcon'!E101,0)</f>
        <v>12825</v>
      </c>
      <c r="L30" s="75">
        <f>ROUND('Riep ContEcon'!F101,0)</f>
        <v>14</v>
      </c>
      <c r="M30" s="75">
        <f>ROUND('Riep ContEcon'!G101,0)</f>
        <v>0</v>
      </c>
      <c r="N30" s="75">
        <f>ROUND('Riep ContEcon'!H101,0)</f>
        <v>0</v>
      </c>
      <c r="O30" s="75">
        <f>ROUND('Riep ContEcon'!I101,0)</f>
        <v>0</v>
      </c>
      <c r="P30" s="75">
        <f t="shared" si="2"/>
        <v>0</v>
      </c>
      <c r="Q30" s="90">
        <f t="shared" si="3"/>
        <v>0</v>
      </c>
    </row>
    <row r="31" spans="1:17">
      <c r="B31">
        <v>300504</v>
      </c>
      <c r="C31" s="10" t="s">
        <v>357</v>
      </c>
      <c r="D31" s="15">
        <f>-1*SUMIF(RiepilogoGen!$C$2:$C$1191,'Conto Economico'!B31,RiepilogoGen!$O$2:$O$1191)</f>
        <v>0</v>
      </c>
      <c r="E31" s="15">
        <f>-1*SUMIF(RiepilogoGen!$C$2:$C$1191,'Conto Economico'!B31,RiepilogoGen!$R$2:$R$1191)</f>
        <v>0</v>
      </c>
      <c r="F31" s="15">
        <f>-1*SUMIF(RiepilogoGen!$C$2:$C$1191,'Conto Economico'!B31,RiepilogoGen!$U$2:$U$1191)</f>
        <v>0</v>
      </c>
      <c r="G31" s="15">
        <f>-1*SUMIF(RiepilogoGen!$C$2:$C$1191,'Conto Economico'!B31,RiepilogoGen!$X$2:$X$1191)</f>
        <v>0</v>
      </c>
      <c r="H31" s="15">
        <f>-1*SUMIF(RiepilogoGen!$C$2:$C$1191,'Conto Economico'!B31,RiepilogoGen!$AA$2:$AA$1191)</f>
        <v>0</v>
      </c>
      <c r="I31" s="15">
        <f>-1*SUMIF(RiepilogoGen!$C$2:$C$1191,'Conto Economico'!B31,RiepilogoGen!$AD$2:$AD$1191)</f>
        <v>0</v>
      </c>
      <c r="J31" s="75">
        <f>ROUND('Riep ContEcon'!D103,0)</f>
        <v>0</v>
      </c>
      <c r="K31" s="75">
        <f>ROUND('Riep ContEcon'!E103,0)</f>
        <v>0</v>
      </c>
      <c r="L31" s="75">
        <f>ROUND('Riep ContEcon'!F103,0)</f>
        <v>0</v>
      </c>
      <c r="M31" s="75">
        <f>ROUND('Riep ContEcon'!G103,0)</f>
        <v>0</v>
      </c>
      <c r="N31" s="75">
        <f>ROUND('Riep ContEcon'!H103,0)</f>
        <v>0</v>
      </c>
      <c r="O31" s="75">
        <f>ROUND('Riep ContEcon'!I103,0)</f>
        <v>0</v>
      </c>
      <c r="P31" s="75">
        <f t="shared" si="2"/>
        <v>0</v>
      </c>
      <c r="Q31" s="90">
        <f t="shared" si="3"/>
        <v>0</v>
      </c>
    </row>
    <row r="32" spans="1:17">
      <c r="B32">
        <v>300505</v>
      </c>
      <c r="C32" s="10" t="s">
        <v>358</v>
      </c>
      <c r="D32" s="15">
        <f>-1*SUMIF(RiepilogoGen!$C$2:$C$1191,'Conto Economico'!B32,RiepilogoGen!$O$2:$O$1191)</f>
        <v>80930.850000000006</v>
      </c>
      <c r="E32" s="15">
        <f>-1*SUMIF(RiepilogoGen!$C$2:$C$1191,'Conto Economico'!B32,RiepilogoGen!$R$2:$R$1191)</f>
        <v>274963.55</v>
      </c>
      <c r="F32" s="15">
        <f>-1*SUMIF(RiepilogoGen!$C$2:$C$1191,'Conto Economico'!B32,RiepilogoGen!$U$2:$U$1191)</f>
        <v>3769.8099999999977</v>
      </c>
      <c r="G32" s="15">
        <f>-1*SUMIF(RiepilogoGen!$C$2:$C$1191,'Conto Economico'!B32,RiepilogoGen!$X$2:$X$1191)</f>
        <v>8988.6199999999953</v>
      </c>
      <c r="H32" s="15">
        <f>-1*SUMIF(RiepilogoGen!$C$2:$C$1191,'Conto Economico'!B32,RiepilogoGen!$AA$2:$AA$1191)</f>
        <v>22777.00999999998</v>
      </c>
      <c r="I32" s="15">
        <f>-1*SUMIF(RiepilogoGen!$C$2:$C$1191,'Conto Economico'!B32,RiepilogoGen!$AD$2:$AD$1191)</f>
        <v>161582.51</v>
      </c>
      <c r="J32" s="75">
        <f>ROUND('Riep ContEcon'!D105,0)</f>
        <v>80931</v>
      </c>
      <c r="K32" s="75">
        <f>ROUND('Riep ContEcon'!E105,0)</f>
        <v>274964</v>
      </c>
      <c r="L32" s="75">
        <f>ROUND('Riep ContEcon'!F105,0)</f>
        <v>3770</v>
      </c>
      <c r="M32" s="75">
        <f>ROUND('Riep ContEcon'!G105,0)</f>
        <v>8989</v>
      </c>
      <c r="N32" s="75">
        <f>ROUND('Riep ContEcon'!H105,0)</f>
        <v>22777</v>
      </c>
      <c r="O32" s="75">
        <f>ROUND('Riep ContEcon'!I105,0)</f>
        <v>161583</v>
      </c>
      <c r="P32" s="75">
        <f t="shared" si="2"/>
        <v>152594</v>
      </c>
      <c r="Q32" s="90">
        <f t="shared" si="3"/>
        <v>16.97563688953165</v>
      </c>
    </row>
    <row r="33" spans="2:17">
      <c r="B33">
        <v>300506</v>
      </c>
      <c r="C33" s="10" t="s">
        <v>359</v>
      </c>
      <c r="D33" s="15">
        <f>-1*SUMIF(RiepilogoGen!$C$2:$C$1191,'Conto Economico'!B33,RiepilogoGen!$O$2:$O$1191)</f>
        <v>0</v>
      </c>
      <c r="E33" s="15">
        <f>-1*SUMIF(RiepilogoGen!$C$2:$C$1191,'Conto Economico'!B33,RiepilogoGen!$R$2:$R$1191)</f>
        <v>0</v>
      </c>
      <c r="F33" s="15">
        <f>-1*SUMIF(RiepilogoGen!$C$2:$C$1191,'Conto Economico'!B33,RiepilogoGen!$U$2:$U$1191)</f>
        <v>5000</v>
      </c>
      <c r="G33" s="15">
        <f>-1*SUMIF(RiepilogoGen!$C$2:$C$1191,'Conto Economico'!B33,RiepilogoGen!$X$2:$X$1191)</f>
        <v>3000</v>
      </c>
      <c r="H33" s="15">
        <f>-1*SUMIF(RiepilogoGen!$C$2:$C$1191,'Conto Economico'!B33,RiepilogoGen!$AA$2:$AA$1191)</f>
        <v>15235.76</v>
      </c>
      <c r="I33" s="15">
        <f>-1*SUMIF(RiepilogoGen!$C$2:$C$1191,'Conto Economico'!B33,RiepilogoGen!$AD$2:$AD$1191)</f>
        <v>9110</v>
      </c>
      <c r="J33" s="75">
        <f>ROUND('Riep ContEcon'!D108,0)</f>
        <v>0</v>
      </c>
      <c r="K33" s="75">
        <f>ROUND('Riep ContEcon'!E108,0)</f>
        <v>0</v>
      </c>
      <c r="L33" s="75">
        <f>ROUND('Riep ContEcon'!F108,0)</f>
        <v>5000</v>
      </c>
      <c r="M33" s="75">
        <f>ROUND('Riep ContEcon'!G108,0)</f>
        <v>3000</v>
      </c>
      <c r="N33" s="75">
        <f>ROUND('Riep ContEcon'!H108,0)</f>
        <v>15236</v>
      </c>
      <c r="O33" s="75">
        <f>ROUND('Riep ContEcon'!I108,0)</f>
        <v>9110</v>
      </c>
      <c r="P33" s="75">
        <f t="shared" si="2"/>
        <v>6110</v>
      </c>
      <c r="Q33" s="90">
        <f t="shared" si="3"/>
        <v>2.0366666666666666</v>
      </c>
    </row>
    <row r="34" spans="2:17" ht="15.75">
      <c r="C34" s="23" t="s">
        <v>303</v>
      </c>
      <c r="D34" s="24">
        <f t="shared" ref="D34:J34" si="10">+D27+D20+D19+D16+D11</f>
        <v>15574880.6</v>
      </c>
      <c r="E34" s="24">
        <f t="shared" si="10"/>
        <v>48836631.07</v>
      </c>
      <c r="F34" s="24">
        <f t="shared" si="10"/>
        <v>58650554.570000008</v>
      </c>
      <c r="G34" s="24">
        <f t="shared" si="10"/>
        <v>63133482.159999996</v>
      </c>
      <c r="H34" s="24">
        <f t="shared" si="10"/>
        <v>68569863.590000004</v>
      </c>
      <c r="I34" s="24">
        <f t="shared" si="10"/>
        <v>75263134.339999989</v>
      </c>
      <c r="J34" s="76">
        <f t="shared" si="10"/>
        <v>15574880</v>
      </c>
      <c r="K34" s="76">
        <f>+K27+K20+K19+K16+K11</f>
        <v>48836632</v>
      </c>
      <c r="L34" s="76">
        <f>+L27+L20+L19+L16+L11</f>
        <v>58650555</v>
      </c>
      <c r="M34" s="76">
        <f>+M27+M20+M19+M16+M11</f>
        <v>63133482</v>
      </c>
      <c r="N34" s="76">
        <f>+N27+N20+N19+N16+N11</f>
        <v>68569864</v>
      </c>
      <c r="O34" s="76">
        <f>+O27+O20+O19+O16+O11</f>
        <v>75263135</v>
      </c>
      <c r="P34" s="76">
        <f t="shared" si="2"/>
        <v>12129653</v>
      </c>
      <c r="Q34" s="91">
        <f t="shared" si="3"/>
        <v>0.1921271030164311</v>
      </c>
    </row>
    <row r="35" spans="2:17">
      <c r="C35" s="8"/>
      <c r="D35" s="16"/>
      <c r="E35" s="16"/>
      <c r="F35" s="16"/>
      <c r="G35" s="16"/>
      <c r="H35" s="16"/>
      <c r="I35" s="16"/>
      <c r="J35" s="77"/>
      <c r="K35" s="77"/>
      <c r="L35" s="77"/>
      <c r="M35" s="77"/>
      <c r="N35" s="77"/>
      <c r="O35" s="77"/>
      <c r="P35" s="77">
        <f t="shared" si="2"/>
        <v>0</v>
      </c>
      <c r="Q35" s="92">
        <f t="shared" si="3"/>
        <v>0</v>
      </c>
    </row>
    <row r="36" spans="2:17">
      <c r="C36" s="9"/>
      <c r="D36" s="17"/>
      <c r="E36" s="17"/>
      <c r="F36" s="17"/>
      <c r="G36" s="17"/>
      <c r="H36" s="17"/>
      <c r="I36" s="17"/>
      <c r="J36" s="78"/>
      <c r="K36" s="78"/>
      <c r="L36" s="78"/>
      <c r="M36" s="78"/>
      <c r="N36" s="78"/>
      <c r="O36" s="78"/>
      <c r="P36" s="78">
        <f t="shared" si="2"/>
        <v>0</v>
      </c>
      <c r="Q36" s="93">
        <f t="shared" si="3"/>
        <v>0</v>
      </c>
    </row>
    <row r="37" spans="2:17">
      <c r="C37" s="8"/>
      <c r="D37" s="16"/>
      <c r="E37" s="16"/>
      <c r="F37" s="16"/>
      <c r="G37" s="16"/>
      <c r="H37" s="16"/>
      <c r="I37" s="16"/>
      <c r="J37" s="77"/>
      <c r="K37" s="77"/>
      <c r="L37" s="77"/>
      <c r="M37" s="77"/>
      <c r="N37" s="77"/>
      <c r="O37" s="77"/>
      <c r="P37" s="77">
        <f t="shared" si="2"/>
        <v>0</v>
      </c>
      <c r="Q37" s="92">
        <f t="shared" si="3"/>
        <v>0</v>
      </c>
    </row>
    <row r="38" spans="2:17">
      <c r="C38" s="6"/>
      <c r="D38" s="13"/>
      <c r="E38" s="13"/>
      <c r="F38" s="13"/>
      <c r="G38" s="13"/>
      <c r="H38" s="13"/>
      <c r="I38" s="13"/>
      <c r="J38" s="73"/>
      <c r="K38" s="73"/>
      <c r="L38" s="73"/>
      <c r="M38" s="73"/>
      <c r="N38" s="73"/>
      <c r="O38" s="73"/>
      <c r="P38" s="73">
        <f t="shared" si="2"/>
        <v>0</v>
      </c>
      <c r="Q38" s="88">
        <f t="shared" si="3"/>
        <v>0</v>
      </c>
    </row>
    <row r="39" spans="2:17">
      <c r="C39" s="6" t="s">
        <v>360</v>
      </c>
      <c r="D39" s="13"/>
      <c r="E39" s="13"/>
      <c r="F39" s="13"/>
      <c r="G39" s="13"/>
      <c r="H39" s="13"/>
      <c r="I39" s="13"/>
      <c r="J39" s="73"/>
      <c r="K39" s="73"/>
      <c r="L39" s="73"/>
      <c r="M39" s="73"/>
      <c r="N39" s="73"/>
      <c r="O39" s="73"/>
      <c r="P39" s="73">
        <f t="shared" si="2"/>
        <v>0</v>
      </c>
      <c r="Q39" s="88">
        <f t="shared" si="3"/>
        <v>0</v>
      </c>
    </row>
    <row r="40" spans="2:17">
      <c r="C40" s="7" t="s">
        <v>361</v>
      </c>
      <c r="D40" s="14">
        <f t="shared" ref="D40:I40" si="11">+D41+D42</f>
        <v>156434.70000000001</v>
      </c>
      <c r="E40" s="14">
        <f t="shared" si="11"/>
        <v>1027248.5899999999</v>
      </c>
      <c r="F40" s="14">
        <f t="shared" si="11"/>
        <v>1016786.05</v>
      </c>
      <c r="G40" s="14">
        <f t="shared" si="11"/>
        <v>607172.68000000005</v>
      </c>
      <c r="H40" s="14">
        <f t="shared" si="11"/>
        <v>625810.3899999999</v>
      </c>
      <c r="I40" s="14">
        <f t="shared" si="11"/>
        <v>598671.94999999995</v>
      </c>
      <c r="J40" s="74">
        <f t="shared" ref="J40:O40" si="12">+J41+J42</f>
        <v>156435</v>
      </c>
      <c r="K40" s="74">
        <f t="shared" si="12"/>
        <v>1027248</v>
      </c>
      <c r="L40" s="74">
        <f t="shared" si="12"/>
        <v>1016786</v>
      </c>
      <c r="M40" s="74">
        <f t="shared" si="12"/>
        <v>607173</v>
      </c>
      <c r="N40" s="74">
        <f t="shared" si="12"/>
        <v>625810</v>
      </c>
      <c r="O40" s="74">
        <f t="shared" si="12"/>
        <v>598672</v>
      </c>
      <c r="P40" s="74">
        <f t="shared" si="2"/>
        <v>-8501</v>
      </c>
      <c r="Q40" s="89">
        <f t="shared" si="3"/>
        <v>-1.4000951952738316E-2</v>
      </c>
    </row>
    <row r="41" spans="2:17">
      <c r="B41">
        <v>400601</v>
      </c>
      <c r="C41" s="10" t="s">
        <v>431</v>
      </c>
      <c r="D41" s="15">
        <f>SUMIF(RiepilogoGen!$C$2:$C$1191,'Conto Economico'!B41,RiepilogoGen!$O$2:$O$1191)</f>
        <v>85193.91</v>
      </c>
      <c r="E41" s="15">
        <f>SUMIF(RiepilogoGen!$C$2:$C$1191,'Conto Economico'!B41,RiepilogoGen!$R$2:$R$1191)</f>
        <v>419607.11</v>
      </c>
      <c r="F41" s="15">
        <f>SUMIF(RiepilogoGen!$C$2:$C$1191,'Conto Economico'!B41,RiepilogoGen!$U$2:$U$1191)</f>
        <v>334501.95</v>
      </c>
      <c r="G41" s="15">
        <f>SUMIF(RiepilogoGen!$C$2:$C$1191,'Conto Economico'!B41,RiepilogoGen!$X$2:$X$1191)</f>
        <v>333018.05000000005</v>
      </c>
      <c r="H41" s="15">
        <f>SUMIF(RiepilogoGen!$C$2:$C$1191,'Conto Economico'!B41,RiepilogoGen!$AA$2:$AA$1191)</f>
        <v>330368.18</v>
      </c>
      <c r="I41" s="15">
        <f>SUMIF(RiepilogoGen!$C$2:$C$1191,'Conto Economico'!B41,RiepilogoGen!$AD$2:$AD$1191)</f>
        <v>328716.39999999997</v>
      </c>
      <c r="J41" s="75">
        <f>ROUND('Riep ContEcon'!D118,0)</f>
        <v>85194</v>
      </c>
      <c r="K41" s="75">
        <f>ROUND('Riep ContEcon'!E118,0)</f>
        <v>419607</v>
      </c>
      <c r="L41" s="75">
        <f>ROUND('Riep ContEcon'!F118,0)</f>
        <v>334502</v>
      </c>
      <c r="M41" s="75">
        <f>ROUND('Riep ContEcon'!G118,0)</f>
        <v>333018</v>
      </c>
      <c r="N41" s="75">
        <f>ROUND('Riep ContEcon'!H118,0)</f>
        <v>330368</v>
      </c>
      <c r="O41" s="75">
        <f>ROUND('Riep ContEcon'!I118,0)</f>
        <v>328716</v>
      </c>
      <c r="P41" s="75">
        <f t="shared" si="2"/>
        <v>-4302</v>
      </c>
      <c r="Q41" s="90">
        <f t="shared" si="3"/>
        <v>-1.2918220636722322E-2</v>
      </c>
    </row>
    <row r="42" spans="2:17">
      <c r="B42">
        <v>400602</v>
      </c>
      <c r="C42" s="10" t="s">
        <v>432</v>
      </c>
      <c r="D42" s="15">
        <f>SUMIF(RiepilogoGen!$C$2:$C$1191,'Conto Economico'!B42,RiepilogoGen!$O$2:$O$1191)</f>
        <v>71240.789999999994</v>
      </c>
      <c r="E42" s="15">
        <f>SUMIF(RiepilogoGen!$C$2:$C$1191,'Conto Economico'!B42,RiepilogoGen!$R$2:$R$1191)</f>
        <v>607641.47999999986</v>
      </c>
      <c r="F42" s="15">
        <f>SUMIF(RiepilogoGen!$C$2:$C$1191,'Conto Economico'!B42,RiepilogoGen!$U$2:$U$1191)</f>
        <v>682284.1</v>
      </c>
      <c r="G42" s="15">
        <f>SUMIF(RiepilogoGen!$C$2:$C$1191,'Conto Economico'!B42,RiepilogoGen!$X$2:$X$1191)</f>
        <v>274154.63</v>
      </c>
      <c r="H42" s="15">
        <f>SUMIF(RiepilogoGen!$C$2:$C$1191,'Conto Economico'!B42,RiepilogoGen!$AA$2:$AA$1191)</f>
        <v>295442.20999999996</v>
      </c>
      <c r="I42" s="15">
        <f>SUMIF(RiepilogoGen!$C$2:$C$1191,'Conto Economico'!B42,RiepilogoGen!$AD$2:$AD$1191)</f>
        <v>269955.55</v>
      </c>
      <c r="J42" s="75">
        <f>ROUND('Riep ContEcon'!D124,0)</f>
        <v>71241</v>
      </c>
      <c r="K42" s="75">
        <f>ROUND('Riep ContEcon'!E124,0)</f>
        <v>607641</v>
      </c>
      <c r="L42" s="75">
        <f>ROUND('Riep ContEcon'!F124,0)</f>
        <v>682284</v>
      </c>
      <c r="M42" s="75">
        <f>ROUND('Riep ContEcon'!G124,0)</f>
        <v>274155</v>
      </c>
      <c r="N42" s="75">
        <f>ROUND('Riep ContEcon'!H124,0)</f>
        <v>295442</v>
      </c>
      <c r="O42" s="75">
        <f>ROUND('Riep ContEcon'!I124,0)</f>
        <v>269956</v>
      </c>
      <c r="P42" s="75">
        <f t="shared" si="2"/>
        <v>-4199</v>
      </c>
      <c r="Q42" s="90">
        <f t="shared" si="3"/>
        <v>-1.5316153270959809E-2</v>
      </c>
    </row>
    <row r="43" spans="2:17">
      <c r="C43" s="7" t="s">
        <v>362</v>
      </c>
      <c r="D43" s="14">
        <f t="shared" ref="D43:I43" si="13">SUM(D44:D54)</f>
        <v>6548223.1800000006</v>
      </c>
      <c r="E43" s="14">
        <f t="shared" si="13"/>
        <v>26405645.050000001</v>
      </c>
      <c r="F43" s="14">
        <f t="shared" si="13"/>
        <v>33405319.170000002</v>
      </c>
      <c r="G43" s="14">
        <f t="shared" si="13"/>
        <v>35578594.890000001</v>
      </c>
      <c r="H43" s="14">
        <f t="shared" si="13"/>
        <v>41772068.100000001</v>
      </c>
      <c r="I43" s="14">
        <f t="shared" si="13"/>
        <v>48365713.809999987</v>
      </c>
      <c r="J43" s="74">
        <f t="shared" ref="J43:O43" si="14">SUM(J44:J54)</f>
        <v>6548223</v>
      </c>
      <c r="K43" s="74">
        <f t="shared" si="14"/>
        <v>26405644</v>
      </c>
      <c r="L43" s="74">
        <f t="shared" si="14"/>
        <v>33405322</v>
      </c>
      <c r="M43" s="74">
        <f t="shared" si="14"/>
        <v>35578597</v>
      </c>
      <c r="N43" s="74">
        <f t="shared" si="14"/>
        <v>41772069</v>
      </c>
      <c r="O43" s="74">
        <f t="shared" si="14"/>
        <v>48365713</v>
      </c>
      <c r="P43" s="74">
        <f t="shared" si="2"/>
        <v>12787116</v>
      </c>
      <c r="Q43" s="89">
        <f t="shared" si="3"/>
        <v>0.35940472863502748</v>
      </c>
    </row>
    <row r="44" spans="2:17">
      <c r="B44">
        <v>400701</v>
      </c>
      <c r="C44" s="10" t="s">
        <v>363</v>
      </c>
      <c r="D44" s="15">
        <f>SUMIF(RiepilogoGen!$C$2:$C$1191,'Conto Economico'!B44,RiepilogoGen!$O$2:$O$1191)</f>
        <v>986766.62000000011</v>
      </c>
      <c r="E44" s="15">
        <f>SUMIF(RiepilogoGen!$C$2:$C$1191,'Conto Economico'!B44,RiepilogoGen!$R$2:$R$1191)</f>
        <v>11098943.210000001</v>
      </c>
      <c r="F44" s="15">
        <f>SUMIF(RiepilogoGen!$C$2:$C$1191,'Conto Economico'!B44,RiepilogoGen!$U$2:$U$1191)</f>
        <v>6732553.0599999987</v>
      </c>
      <c r="G44" s="15">
        <f>SUMIF(RiepilogoGen!$C$2:$C$1191,'Conto Economico'!B44,RiepilogoGen!$X$2:$X$1191)</f>
        <v>7816477.8099999996</v>
      </c>
      <c r="H44" s="15">
        <f>SUMIF(RiepilogoGen!$C$2:$C$1191,'Conto Economico'!B44,RiepilogoGen!$AA$2:$AA$1191)</f>
        <v>17882554.68</v>
      </c>
      <c r="I44" s="15">
        <f>SUMIF(RiepilogoGen!$C$2:$C$1191,'Conto Economico'!B44,RiepilogoGen!$AD$2:$AD$1191)</f>
        <v>22841265.16</v>
      </c>
      <c r="J44" s="75">
        <f>ROUND('Riep ContEcon'!D145,0)</f>
        <v>986767</v>
      </c>
      <c r="K44" s="75">
        <f>ROUND('Riep ContEcon'!E145,0)</f>
        <v>11098943</v>
      </c>
      <c r="L44" s="75">
        <f>ROUND('Riep ContEcon'!F145,0)</f>
        <v>6732553</v>
      </c>
      <c r="M44" s="75">
        <f>ROUND('Riep ContEcon'!G145,0)</f>
        <v>7816478</v>
      </c>
      <c r="N44" s="75">
        <f>ROUND('Riep ContEcon'!H145,0)</f>
        <v>17882555</v>
      </c>
      <c r="O44" s="75">
        <f>ROUND('Riep ContEcon'!I145,0)</f>
        <v>22841265</v>
      </c>
      <c r="P44" s="75">
        <f t="shared" si="2"/>
        <v>15024787</v>
      </c>
      <c r="Q44" s="90">
        <f t="shared" si="3"/>
        <v>1.9221939855776475</v>
      </c>
    </row>
    <row r="45" spans="2:17">
      <c r="B45">
        <v>400702</v>
      </c>
      <c r="C45" s="10" t="s">
        <v>364</v>
      </c>
      <c r="D45" s="15">
        <f>SUMIF(RiepilogoGen!$C$2:$C$1191,'Conto Economico'!B45,RiepilogoGen!$O$2:$O$1191)</f>
        <v>2227983.9700000002</v>
      </c>
      <c r="E45" s="15">
        <f>SUMIF(RiepilogoGen!$C$2:$C$1191,'Conto Economico'!B45,RiepilogoGen!$R$2:$R$1191)</f>
        <v>4110699.46</v>
      </c>
      <c r="F45" s="15">
        <f>SUMIF(RiepilogoGen!$C$2:$C$1191,'Conto Economico'!B45,RiepilogoGen!$U$2:$U$1191)</f>
        <v>13368930.800000001</v>
      </c>
      <c r="G45" s="15">
        <f>SUMIF(RiepilogoGen!$C$2:$C$1191,'Conto Economico'!B45,RiepilogoGen!$X$2:$X$1191)</f>
        <v>15070414.609999999</v>
      </c>
      <c r="H45" s="15">
        <f>SUMIF(RiepilogoGen!$C$2:$C$1191,'Conto Economico'!B45,RiepilogoGen!$AA$2:$AA$1191)</f>
        <v>11617651.52</v>
      </c>
      <c r="I45" s="15">
        <f>SUMIF(RiepilogoGen!$C$2:$C$1191,'Conto Economico'!B45,RiepilogoGen!$AD$2:$AD$1191)</f>
        <v>12083987.719999999</v>
      </c>
      <c r="J45" s="75">
        <f>ROUND('Riep ContEcon'!D164,0)</f>
        <v>2227984</v>
      </c>
      <c r="K45" s="75">
        <f>ROUND('Riep ContEcon'!E164,0)</f>
        <v>4110699</v>
      </c>
      <c r="L45" s="75">
        <f>ROUND('Riep ContEcon'!F164,0)</f>
        <v>13368931</v>
      </c>
      <c r="M45" s="75">
        <f>ROUND('Riep ContEcon'!G164,0)</f>
        <v>15070415</v>
      </c>
      <c r="N45" s="75">
        <f>ROUND('Riep ContEcon'!H164,0)</f>
        <v>11617652</v>
      </c>
      <c r="O45" s="75">
        <f>ROUND('Riep ContEcon'!I164,0)</f>
        <v>12083988</v>
      </c>
      <c r="P45" s="75">
        <f t="shared" si="2"/>
        <v>-2986427</v>
      </c>
      <c r="Q45" s="90">
        <f t="shared" si="3"/>
        <v>-0.19816488132543131</v>
      </c>
    </row>
    <row r="46" spans="2:17">
      <c r="B46">
        <v>400703</v>
      </c>
      <c r="C46" s="10" t="s">
        <v>365</v>
      </c>
      <c r="D46" s="15">
        <f>SUMIF(RiepilogoGen!$C$2:$C$1191,'Conto Economico'!B46,RiepilogoGen!$O$2:$O$1191)</f>
        <v>27232.18</v>
      </c>
      <c r="E46" s="15">
        <f>SUMIF(RiepilogoGen!$C$2:$C$1191,'Conto Economico'!B46,RiepilogoGen!$R$2:$R$1191)</f>
        <v>187350.52</v>
      </c>
      <c r="F46" s="15">
        <f>SUMIF(RiepilogoGen!$C$2:$C$1191,'Conto Economico'!B46,RiepilogoGen!$U$2:$U$1191)</f>
        <v>191750.65</v>
      </c>
      <c r="G46" s="15">
        <f>SUMIF(RiepilogoGen!$C$2:$C$1191,'Conto Economico'!B46,RiepilogoGen!$X$2:$X$1191)</f>
        <v>179013.32</v>
      </c>
      <c r="H46" s="15">
        <f>SUMIF(RiepilogoGen!$C$2:$C$1191,'Conto Economico'!B46,RiepilogoGen!$AA$2:$AA$1191)</f>
        <v>193541.52</v>
      </c>
      <c r="I46" s="15">
        <f>SUMIF(RiepilogoGen!$C$2:$C$1191,'Conto Economico'!B46,RiepilogoGen!$AD$2:$AD$1191)</f>
        <v>157563.10999999999</v>
      </c>
      <c r="J46" s="75">
        <f>ROUND('Riep ContEcon'!D176,0)</f>
        <v>27232</v>
      </c>
      <c r="K46" s="75">
        <f>ROUND('Riep ContEcon'!E176,0)</f>
        <v>187351</v>
      </c>
      <c r="L46" s="75">
        <f>ROUND('Riep ContEcon'!F176,0)</f>
        <v>191751</v>
      </c>
      <c r="M46" s="75">
        <f>ROUND('Riep ContEcon'!G176,0)</f>
        <v>179013</v>
      </c>
      <c r="N46" s="75">
        <f>ROUND('Riep ContEcon'!H176,0)</f>
        <v>193542</v>
      </c>
      <c r="O46" s="75">
        <f>ROUND('Riep ContEcon'!I176,0)</f>
        <v>157563</v>
      </c>
      <c r="P46" s="75">
        <f t="shared" si="2"/>
        <v>-21450</v>
      </c>
      <c r="Q46" s="90">
        <f t="shared" si="3"/>
        <v>-0.11982369995475184</v>
      </c>
    </row>
    <row r="47" spans="2:17">
      <c r="B47">
        <v>400704</v>
      </c>
      <c r="C47" s="10" t="s">
        <v>366</v>
      </c>
      <c r="D47" s="15">
        <f>SUMIF(RiepilogoGen!$C$2:$C$1191,'Conto Economico'!B47,RiepilogoGen!$O$2:$O$1191)</f>
        <v>407082.3</v>
      </c>
      <c r="E47" s="15">
        <f>SUMIF(RiepilogoGen!$C$2:$C$1191,'Conto Economico'!B47,RiepilogoGen!$R$2:$R$1191)</f>
        <v>1742882.03</v>
      </c>
      <c r="F47" s="15">
        <f>SUMIF(RiepilogoGen!$C$2:$C$1191,'Conto Economico'!B47,RiepilogoGen!$U$2:$U$1191)</f>
        <v>1634672.76</v>
      </c>
      <c r="G47" s="15">
        <f>SUMIF(RiepilogoGen!$C$2:$C$1191,'Conto Economico'!B47,RiepilogoGen!$X$2:$X$1191)</f>
        <v>1483674.57</v>
      </c>
      <c r="H47" s="15">
        <f>SUMIF(RiepilogoGen!$C$2:$C$1191,'Conto Economico'!B47,RiepilogoGen!$AA$2:$AA$1191)</f>
        <v>1373423.97</v>
      </c>
      <c r="I47" s="15">
        <f>SUMIF(RiepilogoGen!$C$2:$C$1191,'Conto Economico'!B47,RiepilogoGen!$AD$2:$AD$1191)</f>
        <v>1216990.3900000001</v>
      </c>
      <c r="J47" s="75">
        <f>ROUND('Riep ContEcon'!D180,0)</f>
        <v>407082</v>
      </c>
      <c r="K47" s="75">
        <f>ROUND('Riep ContEcon'!E180,0)</f>
        <v>1742882</v>
      </c>
      <c r="L47" s="75">
        <f>ROUND('Riep ContEcon'!F180,0)</f>
        <v>1634673</v>
      </c>
      <c r="M47" s="75">
        <f>ROUND('Riep ContEcon'!G180,0)</f>
        <v>1483675</v>
      </c>
      <c r="N47" s="75">
        <f>ROUND('Riep ContEcon'!H180,0)</f>
        <v>1373424</v>
      </c>
      <c r="O47" s="75">
        <f>ROUND('Riep ContEcon'!I180,0)</f>
        <v>1216990</v>
      </c>
      <c r="P47" s="75">
        <f t="shared" si="2"/>
        <v>-266685</v>
      </c>
      <c r="Q47" s="90">
        <f t="shared" si="3"/>
        <v>-0.17974623822602664</v>
      </c>
    </row>
    <row r="48" spans="2:17">
      <c r="B48">
        <v>400705</v>
      </c>
      <c r="C48" s="10" t="s">
        <v>367</v>
      </c>
      <c r="D48" s="15">
        <f>SUMIF(RiepilogoGen!$C$2:$C$1191,'Conto Economico'!B48,RiepilogoGen!$O$2:$O$1191)</f>
        <v>89969.87</v>
      </c>
      <c r="E48" s="15">
        <f>SUMIF(RiepilogoGen!$C$2:$C$1191,'Conto Economico'!B48,RiepilogoGen!$R$2:$R$1191)</f>
        <v>334037.56</v>
      </c>
      <c r="F48" s="15">
        <f>SUMIF(RiepilogoGen!$C$2:$C$1191,'Conto Economico'!B48,RiepilogoGen!$U$2:$U$1191)</f>
        <v>357127.66000000003</v>
      </c>
      <c r="G48" s="15">
        <f>SUMIF(RiepilogoGen!$C$2:$C$1191,'Conto Economico'!B48,RiepilogoGen!$X$2:$X$1191)</f>
        <v>301013.71999999997</v>
      </c>
      <c r="H48" s="15">
        <f>SUMIF(RiepilogoGen!$C$2:$C$1191,'Conto Economico'!B48,RiepilogoGen!$AA$2:$AA$1191)</f>
        <v>370297.72</v>
      </c>
      <c r="I48" s="15">
        <f>SUMIF(RiepilogoGen!$C$2:$C$1191,'Conto Economico'!B48,RiepilogoGen!$AD$2:$AD$1191)</f>
        <v>300959.23</v>
      </c>
      <c r="J48" s="75">
        <f>ROUND('Riep ContEcon'!D186,0)</f>
        <v>89970</v>
      </c>
      <c r="K48" s="75">
        <f>ROUND('Riep ContEcon'!E186,0)</f>
        <v>334038</v>
      </c>
      <c r="L48" s="75">
        <f>ROUND('Riep ContEcon'!F186,0)</f>
        <v>357128</v>
      </c>
      <c r="M48" s="75">
        <f>ROUND('Riep ContEcon'!G186,0)</f>
        <v>301014</v>
      </c>
      <c r="N48" s="75">
        <f>ROUND('Riep ContEcon'!H186,0)</f>
        <v>370298</v>
      </c>
      <c r="O48" s="75">
        <f>ROUND('Riep ContEcon'!I186,0)</f>
        <v>300959</v>
      </c>
      <c r="P48" s="75">
        <f t="shared" si="2"/>
        <v>-55</v>
      </c>
      <c r="Q48" s="90">
        <f t="shared" si="3"/>
        <v>-1.8271575408457252E-4</v>
      </c>
    </row>
    <row r="49" spans="2:17">
      <c r="B49">
        <v>400706</v>
      </c>
      <c r="C49" s="10" t="s">
        <v>368</v>
      </c>
      <c r="D49" s="15">
        <f>SUMIF(RiepilogoGen!$C$2:$C$1191,'Conto Economico'!B49,RiepilogoGen!$O$2:$O$1191)</f>
        <v>1245817.46</v>
      </c>
      <c r="E49" s="15">
        <f>SUMIF(RiepilogoGen!$C$2:$C$1191,'Conto Economico'!B49,RiepilogoGen!$R$2:$R$1191)</f>
        <v>3771168.4499999997</v>
      </c>
      <c r="F49" s="15">
        <f>SUMIF(RiepilogoGen!$C$2:$C$1191,'Conto Economico'!B49,RiepilogoGen!$U$2:$U$1191)</f>
        <v>4573811.5000000009</v>
      </c>
      <c r="G49" s="15">
        <f>SUMIF(RiepilogoGen!$C$2:$C$1191,'Conto Economico'!B49,RiepilogoGen!$X$2:$X$1191)</f>
        <v>4288058</v>
      </c>
      <c r="H49" s="15">
        <f>SUMIF(RiepilogoGen!$C$2:$C$1191,'Conto Economico'!B49,RiepilogoGen!$AA$2:$AA$1191)</f>
        <v>4298486.42</v>
      </c>
      <c r="I49" s="15">
        <f>SUMIF(RiepilogoGen!$C$2:$C$1191,'Conto Economico'!B49,RiepilogoGen!$AD$2:$AD$1191)</f>
        <v>4809340.9399999995</v>
      </c>
      <c r="J49" s="75">
        <f>ROUND('Riep ContEcon'!D191,0)</f>
        <v>1245817</v>
      </c>
      <c r="K49" s="75">
        <f>ROUND('Riep ContEcon'!E191,0)</f>
        <v>3771168</v>
      </c>
      <c r="L49" s="75">
        <f>ROUND('Riep ContEcon'!F191,0)</f>
        <v>4573812</v>
      </c>
      <c r="M49" s="75">
        <f>ROUND('Riep ContEcon'!G191,0)</f>
        <v>4288058</v>
      </c>
      <c r="N49" s="75">
        <f>ROUND('Riep ContEcon'!H191,0)</f>
        <v>4298486</v>
      </c>
      <c r="O49" s="75">
        <f>ROUND('Riep ContEcon'!I191,0)</f>
        <v>4809341</v>
      </c>
      <c r="P49" s="75">
        <f t="shared" si="2"/>
        <v>521283</v>
      </c>
      <c r="Q49" s="90">
        <f t="shared" si="3"/>
        <v>0.12156621948676993</v>
      </c>
    </row>
    <row r="50" spans="2:17">
      <c r="B50">
        <v>400707</v>
      </c>
      <c r="C50" s="10" t="s">
        <v>369</v>
      </c>
      <c r="D50" s="15">
        <f>SUMIF(RiepilogoGen!$C$2:$C$1191,'Conto Economico'!B50,RiepilogoGen!$O$2:$O$1191)</f>
        <v>201629.83000000002</v>
      </c>
      <c r="E50" s="15">
        <f>SUMIF(RiepilogoGen!$C$2:$C$1191,'Conto Economico'!B50,RiepilogoGen!$R$2:$R$1191)</f>
        <v>1909920.23</v>
      </c>
      <c r="F50" s="15">
        <f>SUMIF(RiepilogoGen!$C$2:$C$1191,'Conto Economico'!B50,RiepilogoGen!$U$2:$U$1191)</f>
        <v>2091620.7600000002</v>
      </c>
      <c r="G50" s="15">
        <f>SUMIF(RiepilogoGen!$C$2:$C$1191,'Conto Economico'!B50,RiepilogoGen!$X$2:$X$1191)</f>
        <v>2125025.0100000002</v>
      </c>
      <c r="H50" s="15">
        <f>SUMIF(RiepilogoGen!$C$2:$C$1191,'Conto Economico'!B50,RiepilogoGen!$AA$2:$AA$1191)</f>
        <v>2056019.4399999997</v>
      </c>
      <c r="I50" s="15">
        <f>SUMIF(RiepilogoGen!$C$2:$C$1191,'Conto Economico'!B50,RiepilogoGen!$AD$2:$AD$1191)</f>
        <v>1959784.8699999999</v>
      </c>
      <c r="J50" s="75">
        <f>ROUND('Riep ContEcon'!D202,0)</f>
        <v>201630</v>
      </c>
      <c r="K50" s="75">
        <f>ROUND('Riep ContEcon'!E202,0)</f>
        <v>1909920</v>
      </c>
      <c r="L50" s="75">
        <f>ROUND('Riep ContEcon'!F202,0)</f>
        <v>2091621</v>
      </c>
      <c r="M50" s="75">
        <f>ROUND('Riep ContEcon'!G202,0)</f>
        <v>2125025</v>
      </c>
      <c r="N50" s="75">
        <f>ROUND('Riep ContEcon'!H202,0)</f>
        <v>2056019</v>
      </c>
      <c r="O50" s="75">
        <f>ROUND('Riep ContEcon'!I202,0)</f>
        <v>1959785</v>
      </c>
      <c r="P50" s="75">
        <f t="shared" si="2"/>
        <v>-165240</v>
      </c>
      <c r="Q50" s="90">
        <f t="shared" si="3"/>
        <v>-7.7759085187233068E-2</v>
      </c>
    </row>
    <row r="51" spans="2:17">
      <c r="B51">
        <v>400708</v>
      </c>
      <c r="C51" s="10" t="s">
        <v>370</v>
      </c>
      <c r="D51" s="15">
        <f>SUMIF(RiepilogoGen!$C$2:$C$1191,'Conto Economico'!B51,RiepilogoGen!$O$2:$O$1191)</f>
        <v>131572.94</v>
      </c>
      <c r="E51" s="15">
        <f>SUMIF(RiepilogoGen!$C$2:$C$1191,'Conto Economico'!B51,RiepilogoGen!$R$2:$R$1191)</f>
        <v>1352347.8300000003</v>
      </c>
      <c r="F51" s="15">
        <f>SUMIF(RiepilogoGen!$C$2:$C$1191,'Conto Economico'!B51,RiepilogoGen!$U$2:$U$1191)</f>
        <v>1672480.79</v>
      </c>
      <c r="G51" s="15">
        <f>SUMIF(RiepilogoGen!$C$2:$C$1191,'Conto Economico'!B51,RiepilogoGen!$X$2:$X$1191)</f>
        <v>1427065.51</v>
      </c>
      <c r="H51" s="15">
        <f>SUMIF(RiepilogoGen!$C$2:$C$1191,'Conto Economico'!B51,RiepilogoGen!$AA$2:$AA$1191)</f>
        <v>1344240.2</v>
      </c>
      <c r="I51" s="15">
        <f>SUMIF(RiepilogoGen!$C$2:$C$1191,'Conto Economico'!B51,RiepilogoGen!$AD$2:$AD$1191)</f>
        <v>1265491.21</v>
      </c>
      <c r="J51" s="75">
        <f>ROUND('Riep ContEcon'!D207,0)</f>
        <v>131573</v>
      </c>
      <c r="K51" s="75">
        <f>ROUND('Riep ContEcon'!E207,0)</f>
        <v>1352348</v>
      </c>
      <c r="L51" s="75">
        <f>ROUND('Riep ContEcon'!F207,0)</f>
        <v>1672481</v>
      </c>
      <c r="M51" s="75">
        <f>ROUND('Riep ContEcon'!G207,0)</f>
        <v>1427066</v>
      </c>
      <c r="N51" s="75">
        <f>ROUND('Riep ContEcon'!H207,0)</f>
        <v>1344240</v>
      </c>
      <c r="O51" s="75">
        <f>ROUND('Riep ContEcon'!I207,0)</f>
        <v>1265491</v>
      </c>
      <c r="P51" s="75">
        <f t="shared" si="2"/>
        <v>-161575</v>
      </c>
      <c r="Q51" s="90">
        <f t="shared" si="3"/>
        <v>-0.11322181314669399</v>
      </c>
    </row>
    <row r="52" spans="2:17">
      <c r="B52">
        <v>400709</v>
      </c>
      <c r="C52" s="10" t="s">
        <v>371</v>
      </c>
      <c r="D52" s="15">
        <f>SUMIF(RiepilogoGen!$C$2:$C$1191,'Conto Economico'!B52,RiepilogoGen!$O$2:$O$1191)</f>
        <v>18591.2</v>
      </c>
      <c r="E52" s="15">
        <f>SUMIF(RiepilogoGen!$C$2:$C$1191,'Conto Economico'!B52,RiepilogoGen!$R$2:$R$1191)</f>
        <v>53123.340000000004</v>
      </c>
      <c r="F52" s="15">
        <f>SUMIF(RiepilogoGen!$C$2:$C$1191,'Conto Economico'!B52,RiepilogoGen!$U$2:$U$1191)</f>
        <v>63839.5</v>
      </c>
      <c r="G52" s="15">
        <f>SUMIF(RiepilogoGen!$C$2:$C$1191,'Conto Economico'!B52,RiepilogoGen!$X$2:$X$1191)</f>
        <v>64506.81</v>
      </c>
      <c r="H52" s="15">
        <f>SUMIF(RiepilogoGen!$C$2:$C$1191,'Conto Economico'!B52,RiepilogoGen!$AA$2:$AA$1191)</f>
        <v>64091.22</v>
      </c>
      <c r="I52" s="15">
        <f>SUMIF(RiepilogoGen!$C$2:$C$1191,'Conto Economico'!B52,RiepilogoGen!$AD$2:$AD$1191)</f>
        <v>62559.73000000001</v>
      </c>
      <c r="J52" s="75">
        <f>ROUND('Riep ContEcon'!D225,0)</f>
        <v>18591</v>
      </c>
      <c r="K52" s="75">
        <f>ROUND('Riep ContEcon'!E225,0)</f>
        <v>53123</v>
      </c>
      <c r="L52" s="75">
        <f>ROUND('Riep ContEcon'!F225,0)</f>
        <v>63840</v>
      </c>
      <c r="M52" s="75">
        <f>ROUND('Riep ContEcon'!G225,0)</f>
        <v>64507</v>
      </c>
      <c r="N52" s="75">
        <f>ROUND('Riep ContEcon'!H225,0)</f>
        <v>64091</v>
      </c>
      <c r="O52" s="75">
        <f>ROUND('Riep ContEcon'!I225,0)</f>
        <v>62560</v>
      </c>
      <c r="P52" s="75">
        <f t="shared" si="2"/>
        <v>-1947</v>
      </c>
      <c r="Q52" s="90">
        <f t="shared" si="3"/>
        <v>-3.0182770862076991E-2</v>
      </c>
    </row>
    <row r="53" spans="2:17">
      <c r="B53">
        <v>400710</v>
      </c>
      <c r="C53" s="10" t="s">
        <v>372</v>
      </c>
      <c r="D53" s="15">
        <f>SUMIF(RiepilogoGen!$C$2:$C$1191,'Conto Economico'!B53,RiepilogoGen!$O$2:$O$1191)</f>
        <v>364730.14</v>
      </c>
      <c r="E53" s="15">
        <f>SUMIF(RiepilogoGen!$C$2:$C$1191,'Conto Economico'!B53,RiepilogoGen!$R$2:$R$1191)</f>
        <v>313698.39999999997</v>
      </c>
      <c r="F53" s="15">
        <f>SUMIF(RiepilogoGen!$C$2:$C$1191,'Conto Economico'!B53,RiepilogoGen!$U$2:$U$1191)</f>
        <v>393233.03</v>
      </c>
      <c r="G53" s="15">
        <f>SUMIF(RiepilogoGen!$C$2:$C$1191,'Conto Economico'!B53,RiepilogoGen!$X$2:$X$1191)</f>
        <v>366254.77</v>
      </c>
      <c r="H53" s="15">
        <f>SUMIF(RiepilogoGen!$C$2:$C$1191,'Conto Economico'!B53,RiepilogoGen!$AA$2:$AA$1191)</f>
        <v>382457.88</v>
      </c>
      <c r="I53" s="15">
        <f>SUMIF(RiepilogoGen!$C$2:$C$1191,'Conto Economico'!B53,RiepilogoGen!$AD$2:$AD$1191)</f>
        <v>454797.96</v>
      </c>
      <c r="J53" s="75">
        <f>ROUND('Riep ContEcon'!D228,0)</f>
        <v>364730</v>
      </c>
      <c r="K53" s="75">
        <f>ROUND('Riep ContEcon'!E228,0)</f>
        <v>313698</v>
      </c>
      <c r="L53" s="75">
        <f>ROUND('Riep ContEcon'!F228,0)</f>
        <v>393233</v>
      </c>
      <c r="M53" s="75">
        <f>ROUND('Riep ContEcon'!G228,0)</f>
        <v>366255</v>
      </c>
      <c r="N53" s="75">
        <f>ROUND('Riep ContEcon'!H228,0)</f>
        <v>382458</v>
      </c>
      <c r="O53" s="75">
        <f>ROUND('Riep ContEcon'!I228,0)</f>
        <v>454798</v>
      </c>
      <c r="P53" s="75">
        <f t="shared" si="2"/>
        <v>88543</v>
      </c>
      <c r="Q53" s="90">
        <f t="shared" si="3"/>
        <v>0.24175233102619753</v>
      </c>
    </row>
    <row r="54" spans="2:17">
      <c r="B54">
        <v>400711</v>
      </c>
      <c r="C54" s="10" t="s">
        <v>373</v>
      </c>
      <c r="D54" s="15">
        <f>SUMIF(RiepilogoGen!$C$2:$C$1191,'Conto Economico'!B54,RiepilogoGen!$O$2:$O$1191)</f>
        <v>846846.67</v>
      </c>
      <c r="E54" s="15">
        <f>SUMIF(RiepilogoGen!$C$2:$C$1191,'Conto Economico'!B54,RiepilogoGen!$R$2:$R$1191)</f>
        <v>1531474.02</v>
      </c>
      <c r="F54" s="15">
        <f>SUMIF(RiepilogoGen!$C$2:$C$1191,'Conto Economico'!B54,RiepilogoGen!$U$2:$U$1191)</f>
        <v>2325298.6599999997</v>
      </c>
      <c r="G54" s="15">
        <f>SUMIF(RiepilogoGen!$C$2:$C$1191,'Conto Economico'!B54,RiepilogoGen!$X$2:$X$1191)</f>
        <v>2457090.7600000002</v>
      </c>
      <c r="H54" s="15">
        <f>SUMIF(RiepilogoGen!$C$2:$C$1191,'Conto Economico'!B54,RiepilogoGen!$AA$2:$AA$1191)</f>
        <v>2189303.5300000003</v>
      </c>
      <c r="I54" s="15">
        <f>SUMIF(RiepilogoGen!$C$2:$C$1191,'Conto Economico'!B54,RiepilogoGen!$AD$2:$AD$1191)</f>
        <v>3212973.4899999993</v>
      </c>
      <c r="J54" s="75">
        <f>ROUND('Riep ContEcon'!D235,0)</f>
        <v>846847</v>
      </c>
      <c r="K54" s="75">
        <f>ROUND('Riep ContEcon'!E235,0)</f>
        <v>1531474</v>
      </c>
      <c r="L54" s="75">
        <f>ROUND('Riep ContEcon'!F235,0)</f>
        <v>2325299</v>
      </c>
      <c r="M54" s="75">
        <f>ROUND('Riep ContEcon'!G235,0)</f>
        <v>2457091</v>
      </c>
      <c r="N54" s="75">
        <f>ROUND('Riep ContEcon'!H235,0)</f>
        <v>2189304</v>
      </c>
      <c r="O54" s="75">
        <f>ROUND('Riep ContEcon'!I235,0)</f>
        <v>3212973</v>
      </c>
      <c r="P54" s="75">
        <f t="shared" si="2"/>
        <v>755882</v>
      </c>
      <c r="Q54" s="90">
        <f t="shared" si="3"/>
        <v>0.30763288783362119</v>
      </c>
    </row>
    <row r="55" spans="2:17">
      <c r="C55" s="7" t="s">
        <v>374</v>
      </c>
      <c r="D55" s="14">
        <f t="shared" ref="D55:I55" si="15">+D56+D57+D58</f>
        <v>35551.83</v>
      </c>
      <c r="E55" s="14">
        <f t="shared" si="15"/>
        <v>50751.95</v>
      </c>
      <c r="F55" s="14">
        <f t="shared" si="15"/>
        <v>36841.43</v>
      </c>
      <c r="G55" s="14">
        <f t="shared" si="15"/>
        <v>60666.39</v>
      </c>
      <c r="H55" s="14">
        <f t="shared" si="15"/>
        <v>100040.88</v>
      </c>
      <c r="I55" s="14">
        <f t="shared" si="15"/>
        <v>109416.39</v>
      </c>
      <c r="J55" s="74">
        <f t="shared" ref="J55:O55" si="16">+J56+J57+J58</f>
        <v>35552</v>
      </c>
      <c r="K55" s="74">
        <f t="shared" si="16"/>
        <v>50752</v>
      </c>
      <c r="L55" s="74">
        <f t="shared" si="16"/>
        <v>36841</v>
      </c>
      <c r="M55" s="74">
        <f t="shared" si="16"/>
        <v>60666</v>
      </c>
      <c r="N55" s="74">
        <f t="shared" si="16"/>
        <v>100041</v>
      </c>
      <c r="O55" s="74">
        <f t="shared" si="16"/>
        <v>109417</v>
      </c>
      <c r="P55" s="74">
        <f t="shared" si="2"/>
        <v>48751</v>
      </c>
      <c r="Q55" s="89">
        <f t="shared" si="3"/>
        <v>0.80359674282134974</v>
      </c>
    </row>
    <row r="56" spans="2:17">
      <c r="B56">
        <v>400801</v>
      </c>
      <c r="C56" s="10" t="s">
        <v>375</v>
      </c>
      <c r="D56" s="15">
        <f>SUMIF(RiepilogoGen!$C$2:$C$1191,'Conto Economico'!B56,RiepilogoGen!$O$2:$O$1191)</f>
        <v>18288.07</v>
      </c>
      <c r="E56" s="15">
        <f>SUMIF(RiepilogoGen!$C$2:$C$1191,'Conto Economico'!B56,RiepilogoGen!$R$2:$R$1191)</f>
        <v>19926.3</v>
      </c>
      <c r="F56" s="15">
        <f>SUMIF(RiepilogoGen!$C$2:$C$1191,'Conto Economico'!B56,RiepilogoGen!$U$2:$U$1191)</f>
        <v>32.4</v>
      </c>
      <c r="G56" s="15">
        <f>SUMIF(RiepilogoGen!$C$2:$C$1191,'Conto Economico'!B56,RiepilogoGen!$X$2:$X$1191)</f>
        <v>19899.919999999998</v>
      </c>
      <c r="H56" s="15">
        <f>SUMIF(RiepilogoGen!$C$2:$C$1191,'Conto Economico'!B56,RiepilogoGen!$AA$2:$AA$1191)</f>
        <v>40360.9</v>
      </c>
      <c r="I56" s="15">
        <f>SUMIF(RiepilogoGen!$C$2:$C$1191,'Conto Economico'!B56,RiepilogoGen!$AD$2:$AD$1191)</f>
        <v>60068.800000000003</v>
      </c>
      <c r="J56" s="75">
        <f>ROUND('Riep ContEcon'!D250,0)</f>
        <v>18288</v>
      </c>
      <c r="K56" s="75">
        <f>ROUND('Riep ContEcon'!E250,0)</f>
        <v>19926</v>
      </c>
      <c r="L56" s="75">
        <f>ROUND('Riep ContEcon'!F250,0)</f>
        <v>32</v>
      </c>
      <c r="M56" s="75">
        <f>ROUND('Riep ContEcon'!G250,0)</f>
        <v>19900</v>
      </c>
      <c r="N56" s="75">
        <f>ROUND('Riep ContEcon'!H250,0)</f>
        <v>40361</v>
      </c>
      <c r="O56" s="75">
        <f>ROUND('Riep ContEcon'!I250,0)</f>
        <v>60069</v>
      </c>
      <c r="P56" s="75">
        <f t="shared" si="2"/>
        <v>40169</v>
      </c>
      <c r="Q56" s="90">
        <f t="shared" si="3"/>
        <v>2.0185427135678391</v>
      </c>
    </row>
    <row r="57" spans="2:17">
      <c r="B57">
        <v>400802</v>
      </c>
      <c r="C57" s="10" t="s">
        <v>376</v>
      </c>
      <c r="D57" s="15">
        <f>SUMIF(RiepilogoGen!$C$2:$C$1191,'Conto Economico'!B57,RiepilogoGen!$O$2:$O$1191)</f>
        <v>0</v>
      </c>
      <c r="E57" s="15">
        <f>SUMIF(RiepilogoGen!$C$2:$C$1191,'Conto Economico'!B57,RiepilogoGen!$R$2:$R$1191)</f>
        <v>0</v>
      </c>
      <c r="F57" s="15">
        <f>SUMIF(RiepilogoGen!$C$2:$C$1191,'Conto Economico'!B57,RiepilogoGen!$U$2:$U$1191)</f>
        <v>0</v>
      </c>
      <c r="G57" s="15">
        <f>SUMIF(RiepilogoGen!$C$2:$C$1191,'Conto Economico'!B57,RiepilogoGen!$X$2:$X$1191)</f>
        <v>0</v>
      </c>
      <c r="H57" s="15">
        <f>SUMIF(RiepilogoGen!$C$2:$C$1191,'Conto Economico'!B57,RiepilogoGen!$AA$2:$AA$1191)</f>
        <v>0</v>
      </c>
      <c r="I57" s="15">
        <f>SUMIF(RiepilogoGen!$C$2:$C$1191,'Conto Economico'!B57,RiepilogoGen!$AD$2:$AD$1191)</f>
        <v>0</v>
      </c>
      <c r="J57" s="75">
        <f>ROUND('Riep ContEcon'!D254,0)</f>
        <v>0</v>
      </c>
      <c r="K57" s="75">
        <f>ROUND('Riep ContEcon'!E254,0)</f>
        <v>0</v>
      </c>
      <c r="L57" s="75">
        <f>ROUND('Riep ContEcon'!F254,0)</f>
        <v>0</v>
      </c>
      <c r="M57" s="75">
        <f>ROUND('Riep ContEcon'!G254,0)</f>
        <v>0</v>
      </c>
      <c r="N57" s="75">
        <f>ROUND('Riep ContEcon'!H254,0)</f>
        <v>0</v>
      </c>
      <c r="O57" s="75">
        <f>ROUND('Riep ContEcon'!I254,0)</f>
        <v>0</v>
      </c>
      <c r="P57" s="75">
        <f t="shared" si="2"/>
        <v>0</v>
      </c>
      <c r="Q57" s="90">
        <f t="shared" si="3"/>
        <v>0</v>
      </c>
    </row>
    <row r="58" spans="2:17">
      <c r="B58">
        <v>400803</v>
      </c>
      <c r="C58" s="10" t="s">
        <v>377</v>
      </c>
      <c r="D58" s="15">
        <f>SUMIF(RiepilogoGen!$C$2:$C$1191,'Conto Economico'!B58,RiepilogoGen!$O$2:$O$1191)</f>
        <v>17263.760000000002</v>
      </c>
      <c r="E58" s="15">
        <f>SUMIF(RiepilogoGen!$C$2:$C$1191,'Conto Economico'!B58,RiepilogoGen!$R$2:$R$1191)</f>
        <v>30825.65</v>
      </c>
      <c r="F58" s="15">
        <f>SUMIF(RiepilogoGen!$C$2:$C$1191,'Conto Economico'!B58,RiepilogoGen!$U$2:$U$1191)</f>
        <v>36809.03</v>
      </c>
      <c r="G58" s="15">
        <f>SUMIF(RiepilogoGen!$C$2:$C$1191,'Conto Economico'!B58,RiepilogoGen!$X$2:$X$1191)</f>
        <v>40766.47</v>
      </c>
      <c r="H58" s="15">
        <f>SUMIF(RiepilogoGen!$C$2:$C$1191,'Conto Economico'!B58,RiepilogoGen!$AA$2:$AA$1191)</f>
        <v>59679.98</v>
      </c>
      <c r="I58" s="15">
        <f>SUMIF(RiepilogoGen!$C$2:$C$1191,'Conto Economico'!B58,RiepilogoGen!$AD$2:$AD$1191)</f>
        <v>49347.59</v>
      </c>
      <c r="J58" s="75">
        <f>ROUND('Riep ContEcon'!D256,0)</f>
        <v>17264</v>
      </c>
      <c r="K58" s="75">
        <f>ROUND('Riep ContEcon'!E256,0)</f>
        <v>30826</v>
      </c>
      <c r="L58" s="75">
        <f>ROUND('Riep ContEcon'!F256,0)</f>
        <v>36809</v>
      </c>
      <c r="M58" s="75">
        <f>ROUND('Riep ContEcon'!G256,0)</f>
        <v>40766</v>
      </c>
      <c r="N58" s="75">
        <f>ROUND('Riep ContEcon'!H256,0)</f>
        <v>59680</v>
      </c>
      <c r="O58" s="75">
        <f>ROUND('Riep ContEcon'!I256,0)</f>
        <v>49348</v>
      </c>
      <c r="P58" s="75">
        <f t="shared" si="2"/>
        <v>8582</v>
      </c>
      <c r="Q58" s="90">
        <f t="shared" si="3"/>
        <v>0.21051856939606539</v>
      </c>
    </row>
    <row r="59" spans="2:17">
      <c r="C59" s="7" t="s">
        <v>378</v>
      </c>
      <c r="D59" s="14">
        <f t="shared" ref="D59:I59" si="17">SUM(D60:D63)</f>
        <v>5769512.4200000009</v>
      </c>
      <c r="E59" s="14">
        <f t="shared" si="17"/>
        <v>13522711.91</v>
      </c>
      <c r="F59" s="14">
        <f t="shared" si="17"/>
        <v>13722478.620000001</v>
      </c>
      <c r="G59" s="14">
        <f t="shared" si="17"/>
        <v>14106822.389999999</v>
      </c>
      <c r="H59" s="14">
        <f t="shared" si="17"/>
        <v>14195033.210000001</v>
      </c>
      <c r="I59" s="14">
        <f t="shared" si="17"/>
        <v>14682733.039999999</v>
      </c>
      <c r="J59" s="74">
        <f t="shared" ref="J59:O59" si="18">SUM(J60:J63)</f>
        <v>5769512</v>
      </c>
      <c r="K59" s="74">
        <f t="shared" si="18"/>
        <v>13522712</v>
      </c>
      <c r="L59" s="74">
        <f t="shared" si="18"/>
        <v>13722479</v>
      </c>
      <c r="M59" s="74">
        <f t="shared" si="18"/>
        <v>14106822</v>
      </c>
      <c r="N59" s="74">
        <f t="shared" si="18"/>
        <v>14195033</v>
      </c>
      <c r="O59" s="74">
        <f t="shared" si="18"/>
        <v>14682733</v>
      </c>
      <c r="P59" s="74">
        <f t="shared" si="2"/>
        <v>575911</v>
      </c>
      <c r="Q59" s="89">
        <f t="shared" si="3"/>
        <v>4.0824999422265362E-2</v>
      </c>
    </row>
    <row r="60" spans="2:17">
      <c r="B60">
        <v>400901</v>
      </c>
      <c r="C60" s="10" t="s">
        <v>379</v>
      </c>
      <c r="D60" s="15">
        <f>SUMIF(RiepilogoGen!$C$2:$C$1191,'Conto Economico'!B60,RiepilogoGen!$O$2:$O$1191)</f>
        <v>4448502.8600000003</v>
      </c>
      <c r="E60" s="15">
        <f>SUMIF(RiepilogoGen!$C$2:$C$1191,'Conto Economico'!B60,RiepilogoGen!$R$2:$R$1191)</f>
        <v>10449839.210000001</v>
      </c>
      <c r="F60" s="15">
        <f>SUMIF(RiepilogoGen!$C$2:$C$1191,'Conto Economico'!B60,RiepilogoGen!$U$2:$U$1191)</f>
        <v>10611927.710000001</v>
      </c>
      <c r="G60" s="15">
        <f>SUMIF(RiepilogoGen!$C$2:$C$1191,'Conto Economico'!B60,RiepilogoGen!$X$2:$X$1191)</f>
        <v>10978736.119999999</v>
      </c>
      <c r="H60" s="15">
        <f>SUMIF(RiepilogoGen!$C$2:$C$1191,'Conto Economico'!B60,RiepilogoGen!$AA$2:$AA$1191)</f>
        <v>10990973.520000001</v>
      </c>
      <c r="I60" s="15">
        <f>SUMIF(RiepilogoGen!$C$2:$C$1191,'Conto Economico'!B60,RiepilogoGen!$AD$2:$AD$1191)</f>
        <v>11363457.16</v>
      </c>
      <c r="J60" s="75">
        <f>ROUND('Riep ContEcon'!D260,0)</f>
        <v>4448503</v>
      </c>
      <c r="K60" s="75">
        <f>ROUND('Riep ContEcon'!E260,0)</f>
        <v>10449839</v>
      </c>
      <c r="L60" s="75">
        <f>ROUND('Riep ContEcon'!F260,0)</f>
        <v>10611928</v>
      </c>
      <c r="M60" s="75">
        <f>ROUND('Riep ContEcon'!G260,0)</f>
        <v>10978736</v>
      </c>
      <c r="N60" s="75">
        <f>ROUND('Riep ContEcon'!H260,0)</f>
        <v>10990974</v>
      </c>
      <c r="O60" s="75">
        <f>ROUND('Riep ContEcon'!I260,0)</f>
        <v>11363457</v>
      </c>
      <c r="P60" s="75">
        <f t="shared" si="2"/>
        <v>384721</v>
      </c>
      <c r="Q60" s="90">
        <f t="shared" si="3"/>
        <v>3.5042376463009894E-2</v>
      </c>
    </row>
    <row r="61" spans="2:17">
      <c r="B61">
        <v>400902</v>
      </c>
      <c r="C61" s="10" t="s">
        <v>380</v>
      </c>
      <c r="D61" s="15">
        <f>SUMIF(RiepilogoGen!$C$2:$C$1191,'Conto Economico'!B61,RiepilogoGen!$O$2:$O$1191)</f>
        <v>1276073.44</v>
      </c>
      <c r="E61" s="15">
        <f>SUMIF(RiepilogoGen!$C$2:$C$1191,'Conto Economico'!B61,RiepilogoGen!$R$2:$R$1191)</f>
        <v>2859829.51</v>
      </c>
      <c r="F61" s="15">
        <f>SUMIF(RiepilogoGen!$C$2:$C$1191,'Conto Economico'!B61,RiepilogoGen!$U$2:$U$1191)</f>
        <v>2914513.02</v>
      </c>
      <c r="G61" s="15">
        <f>SUMIF(RiepilogoGen!$C$2:$C$1191,'Conto Economico'!B61,RiepilogoGen!$X$2:$X$1191)</f>
        <v>2949672.24</v>
      </c>
      <c r="H61" s="15">
        <f>SUMIF(RiepilogoGen!$C$2:$C$1191,'Conto Economico'!B61,RiepilogoGen!$AA$2:$AA$1191)</f>
        <v>2996050.4</v>
      </c>
      <c r="I61" s="15">
        <f>SUMIF(RiepilogoGen!$C$2:$C$1191,'Conto Economico'!B61,RiepilogoGen!$AD$2:$AD$1191)</f>
        <v>3105409.7899999996</v>
      </c>
      <c r="J61" s="75">
        <f>ROUND('Riep ContEcon'!D269,0)</f>
        <v>1276073</v>
      </c>
      <c r="K61" s="75">
        <f>ROUND('Riep ContEcon'!E269,0)</f>
        <v>2859830</v>
      </c>
      <c r="L61" s="75">
        <f>ROUND('Riep ContEcon'!F269,0)</f>
        <v>2914513</v>
      </c>
      <c r="M61" s="75">
        <f>ROUND('Riep ContEcon'!G269,0)</f>
        <v>2949672</v>
      </c>
      <c r="N61" s="75">
        <f>ROUND('Riep ContEcon'!H269,0)</f>
        <v>2996050</v>
      </c>
      <c r="O61" s="75">
        <f>ROUND('Riep ContEcon'!I269,0)</f>
        <v>3105410</v>
      </c>
      <c r="P61" s="75">
        <f t="shared" si="2"/>
        <v>155738</v>
      </c>
      <c r="Q61" s="90">
        <f t="shared" si="3"/>
        <v>5.2798412840478592E-2</v>
      </c>
    </row>
    <row r="62" spans="2:17">
      <c r="B62">
        <v>400903</v>
      </c>
      <c r="C62" s="10" t="s">
        <v>381</v>
      </c>
      <c r="D62" s="15">
        <f>SUMIF(RiepilogoGen!$C$2:$C$1191,'Conto Economico'!B62,RiepilogoGen!$O$2:$O$1191)</f>
        <v>0</v>
      </c>
      <c r="E62" s="15">
        <f>SUMIF(RiepilogoGen!$C$2:$C$1191,'Conto Economico'!B62,RiepilogoGen!$R$2:$R$1191)</f>
        <v>4176.1899999999996</v>
      </c>
      <c r="F62" s="15">
        <f>SUMIF(RiepilogoGen!$C$2:$C$1191,'Conto Economico'!B62,RiepilogoGen!$U$2:$U$1191)</f>
        <v>4202.92</v>
      </c>
      <c r="G62" s="15">
        <f>SUMIF(RiepilogoGen!$C$2:$C$1191,'Conto Economico'!B62,RiepilogoGen!$X$2:$X$1191)</f>
        <v>2030.42</v>
      </c>
      <c r="H62" s="15">
        <f>SUMIF(RiepilogoGen!$C$2:$C$1191,'Conto Economico'!B62,RiepilogoGen!$AA$2:$AA$1191)</f>
        <v>0</v>
      </c>
      <c r="I62" s="15">
        <f>SUMIF(RiepilogoGen!$C$2:$C$1191,'Conto Economico'!B62,RiepilogoGen!$AD$2:$AD$1191)</f>
        <v>0</v>
      </c>
      <c r="J62" s="75">
        <f>ROUND('Riep ContEcon'!D275,0)</f>
        <v>0</v>
      </c>
      <c r="K62" s="75">
        <f>ROUND('Riep ContEcon'!E275,0)</f>
        <v>4176</v>
      </c>
      <c r="L62" s="75">
        <f>ROUND('Riep ContEcon'!F275,0)</f>
        <v>4203</v>
      </c>
      <c r="M62" s="75">
        <f>ROUND('Riep ContEcon'!G275,0)</f>
        <v>2030</v>
      </c>
      <c r="N62" s="75">
        <f>ROUND('Riep ContEcon'!H275,0)</f>
        <v>0</v>
      </c>
      <c r="O62" s="75">
        <f>ROUND('Riep ContEcon'!I275,0)</f>
        <v>0</v>
      </c>
      <c r="P62" s="75">
        <f t="shared" si="2"/>
        <v>-2030</v>
      </c>
      <c r="Q62" s="90">
        <f t="shared" si="3"/>
        <v>-1</v>
      </c>
    </row>
    <row r="63" spans="2:17">
      <c r="B63">
        <v>400904</v>
      </c>
      <c r="C63" s="10" t="s">
        <v>382</v>
      </c>
      <c r="D63" s="15">
        <f>SUMIF(RiepilogoGen!$C$2:$C$1191,'Conto Economico'!B63,RiepilogoGen!$O$2:$O$1191)</f>
        <v>44936.119999999995</v>
      </c>
      <c r="E63" s="15">
        <f>SUMIF(RiepilogoGen!$C$2:$C$1191,'Conto Economico'!B63,RiepilogoGen!$R$2:$R$1191)</f>
        <v>208867.00000000003</v>
      </c>
      <c r="F63" s="15">
        <f>SUMIF(RiepilogoGen!$C$2:$C$1191,'Conto Economico'!B63,RiepilogoGen!$U$2:$U$1191)</f>
        <v>191834.97</v>
      </c>
      <c r="G63" s="15">
        <f>SUMIF(RiepilogoGen!$C$2:$C$1191,'Conto Economico'!B63,RiepilogoGen!$X$2:$X$1191)</f>
        <v>176383.61000000002</v>
      </c>
      <c r="H63" s="15">
        <f>SUMIF(RiepilogoGen!$C$2:$C$1191,'Conto Economico'!B63,RiepilogoGen!$AA$2:$AA$1191)</f>
        <v>208009.29</v>
      </c>
      <c r="I63" s="15">
        <f>SUMIF(RiepilogoGen!$C$2:$C$1191,'Conto Economico'!B63,RiepilogoGen!$AD$2:$AD$1191)</f>
        <v>213866.09</v>
      </c>
      <c r="J63" s="75">
        <f>ROUND('Riep ContEcon'!D277,0)</f>
        <v>44936</v>
      </c>
      <c r="K63" s="75">
        <f>ROUND('Riep ContEcon'!E277,0)</f>
        <v>208867</v>
      </c>
      <c r="L63" s="75">
        <f>ROUND('Riep ContEcon'!F277,0)</f>
        <v>191835</v>
      </c>
      <c r="M63" s="75">
        <f>ROUND('Riep ContEcon'!G277,0)</f>
        <v>176384</v>
      </c>
      <c r="N63" s="75">
        <f>ROUND('Riep ContEcon'!H277,0)</f>
        <v>208009</v>
      </c>
      <c r="O63" s="75">
        <f>ROUND('Riep ContEcon'!I277,0)</f>
        <v>213866</v>
      </c>
      <c r="P63" s="75">
        <f t="shared" si="2"/>
        <v>37482</v>
      </c>
      <c r="Q63" s="90">
        <f t="shared" si="3"/>
        <v>0.21250226777939041</v>
      </c>
    </row>
    <row r="64" spans="2:17">
      <c r="C64" s="7" t="s">
        <v>383</v>
      </c>
      <c r="D64" s="14">
        <f t="shared" ref="D64:I64" si="19">+D65+D66+D67+D68</f>
        <v>0</v>
      </c>
      <c r="E64" s="14">
        <f t="shared" si="19"/>
        <v>4468510.17</v>
      </c>
      <c r="F64" s="14">
        <f t="shared" si="19"/>
        <v>5824603.9299999988</v>
      </c>
      <c r="G64" s="14">
        <f t="shared" si="19"/>
        <v>6562199.4700000007</v>
      </c>
      <c r="H64" s="14">
        <f t="shared" si="19"/>
        <v>6036399.629999998</v>
      </c>
      <c r="I64" s="14">
        <f t="shared" si="19"/>
        <v>6031507.669999999</v>
      </c>
      <c r="J64" s="74">
        <f t="shared" ref="J64:O64" si="20">+J65+J66+J67+J68</f>
        <v>0</v>
      </c>
      <c r="K64" s="74">
        <f t="shared" si="20"/>
        <v>4468511</v>
      </c>
      <c r="L64" s="74">
        <f t="shared" si="20"/>
        <v>5824604</v>
      </c>
      <c r="M64" s="74">
        <f t="shared" si="20"/>
        <v>6562200</v>
      </c>
      <c r="N64" s="74">
        <f t="shared" si="20"/>
        <v>6036400</v>
      </c>
      <c r="O64" s="74">
        <f t="shared" si="20"/>
        <v>6031508</v>
      </c>
      <c r="P64" s="74">
        <f t="shared" si="2"/>
        <v>-530692</v>
      </c>
      <c r="Q64" s="89">
        <f t="shared" si="3"/>
        <v>-8.0871049343208101E-2</v>
      </c>
    </row>
    <row r="65" spans="2:17">
      <c r="B65">
        <v>401001</v>
      </c>
      <c r="C65" s="10" t="s">
        <v>433</v>
      </c>
      <c r="D65" s="15">
        <f>SUMIF(RiepilogoGen!$C$2:$C$1191,'Conto Economico'!B65,RiepilogoGen!$O$2:$O$1191)</f>
        <v>0</v>
      </c>
      <c r="E65" s="15">
        <f>SUMIF(RiepilogoGen!$C$2:$C$1191,'Conto Economico'!B65,RiepilogoGen!$R$2:$R$1191)</f>
        <v>161099.09</v>
      </c>
      <c r="F65" s="15">
        <f>SUMIF(RiepilogoGen!$C$2:$C$1191,'Conto Economico'!B65,RiepilogoGen!$U$2:$U$1191)</f>
        <v>171354.96</v>
      </c>
      <c r="G65" s="15">
        <f>SUMIF(RiepilogoGen!$C$2:$C$1191,'Conto Economico'!B65,RiepilogoGen!$X$2:$X$1191)</f>
        <v>153617.57</v>
      </c>
      <c r="H65" s="15">
        <f>SUMIF(RiepilogoGen!$C$2:$C$1191,'Conto Economico'!B65,RiepilogoGen!$AA$2:$AA$1191)</f>
        <v>142323.01999999999</v>
      </c>
      <c r="I65" s="15">
        <f>SUMIF(RiepilogoGen!$C$2:$C$1191,'Conto Economico'!B65,RiepilogoGen!$AD$2:$AD$1191)</f>
        <v>126956.06999999999</v>
      </c>
      <c r="J65" s="75">
        <f>ROUND('Riep ContEcon'!D286,0)</f>
        <v>0</v>
      </c>
      <c r="K65" s="75">
        <f>ROUND('Riep ContEcon'!E286,0)</f>
        <v>161099</v>
      </c>
      <c r="L65" s="75">
        <f>ROUND('Riep ContEcon'!F286,0)</f>
        <v>171355</v>
      </c>
      <c r="M65" s="75">
        <f>ROUND('Riep ContEcon'!G286,0)</f>
        <v>153618</v>
      </c>
      <c r="N65" s="75">
        <f>ROUND('Riep ContEcon'!H286,0)</f>
        <v>142323</v>
      </c>
      <c r="O65" s="75">
        <f>ROUND('Riep ContEcon'!I286,0)</f>
        <v>126956</v>
      </c>
      <c r="P65" s="75">
        <f t="shared" si="2"/>
        <v>-26662</v>
      </c>
      <c r="Q65" s="90">
        <f t="shared" si="3"/>
        <v>-0.17356039005845669</v>
      </c>
    </row>
    <row r="66" spans="2:17">
      <c r="B66">
        <v>401002</v>
      </c>
      <c r="C66" s="10" t="s">
        <v>434</v>
      </c>
      <c r="D66" s="15">
        <f>SUMIF(RiepilogoGen!$C$2:$C$1191,'Conto Economico'!B66,RiepilogoGen!$O$2:$O$1191)</f>
        <v>0</v>
      </c>
      <c r="E66" s="15">
        <f>SUMIF(RiepilogoGen!$C$2:$C$1191,'Conto Economico'!B66,RiepilogoGen!$R$2:$R$1191)</f>
        <v>4089929.08</v>
      </c>
      <c r="F66" s="15">
        <f>SUMIF(RiepilogoGen!$C$2:$C$1191,'Conto Economico'!B66,RiepilogoGen!$U$2:$U$1191)</f>
        <v>5454491.8499999987</v>
      </c>
      <c r="G66" s="15">
        <f>SUMIF(RiepilogoGen!$C$2:$C$1191,'Conto Economico'!B66,RiepilogoGen!$X$2:$X$1191)</f>
        <v>5436528.9400000004</v>
      </c>
      <c r="H66" s="15">
        <f>SUMIF(RiepilogoGen!$C$2:$C$1191,'Conto Economico'!B66,RiepilogoGen!$AA$2:$AA$1191)</f>
        <v>5494915.9299999988</v>
      </c>
      <c r="I66" s="15">
        <f>SUMIF(RiepilogoGen!$C$2:$C$1191,'Conto Economico'!B66,RiepilogoGen!$AD$2:$AD$1191)</f>
        <v>5550690.9399999985</v>
      </c>
      <c r="J66" s="75">
        <f>ROUND('Riep ContEcon'!D300,0)</f>
        <v>0</v>
      </c>
      <c r="K66" s="75">
        <f>ROUND('Riep ContEcon'!E300,0)</f>
        <v>4089929</v>
      </c>
      <c r="L66" s="75">
        <f>ROUND('Riep ContEcon'!F300,0)</f>
        <v>5454492</v>
      </c>
      <c r="M66" s="75">
        <f>ROUND('Riep ContEcon'!G300,0)</f>
        <v>5436529</v>
      </c>
      <c r="N66" s="75">
        <f>ROUND('Riep ContEcon'!H300,0)</f>
        <v>5494916</v>
      </c>
      <c r="O66" s="75">
        <f>ROUND('Riep ContEcon'!I300,0)</f>
        <v>5550691</v>
      </c>
      <c r="P66" s="75">
        <f t="shared" si="2"/>
        <v>114162</v>
      </c>
      <c r="Q66" s="90">
        <f t="shared" si="3"/>
        <v>2.0999060245976864E-2</v>
      </c>
    </row>
    <row r="67" spans="2:17">
      <c r="B67">
        <v>401003</v>
      </c>
      <c r="C67" s="10" t="s">
        <v>435</v>
      </c>
      <c r="D67" s="15">
        <f>SUMIF(RiepilogoGen!$C$2:$C$1191,'Conto Economico'!B67,RiepilogoGen!$O$2:$O$1191)</f>
        <v>0</v>
      </c>
      <c r="E67" s="15">
        <f>SUMIF(RiepilogoGen!$C$2:$C$1191,'Conto Economico'!B67,RiepilogoGen!$R$2:$R$1191)</f>
        <v>21483.5</v>
      </c>
      <c r="F67" s="15">
        <f>SUMIF(RiepilogoGen!$C$2:$C$1191,'Conto Economico'!B67,RiepilogoGen!$U$2:$U$1191)</f>
        <v>0</v>
      </c>
      <c r="G67" s="15">
        <f>SUMIF(RiepilogoGen!$C$2:$C$1191,'Conto Economico'!B67,RiepilogoGen!$X$2:$X$1191)</f>
        <v>0</v>
      </c>
      <c r="H67" s="15">
        <f>SUMIF(RiepilogoGen!$C$2:$C$1191,'Conto Economico'!B67,RiepilogoGen!$AA$2:$AA$1191)</f>
        <v>0</v>
      </c>
      <c r="I67" s="15">
        <f>SUMIF(RiepilogoGen!$C$2:$C$1191,'Conto Economico'!B67,RiepilogoGen!$AD$2:$AD$1191)</f>
        <v>0</v>
      </c>
      <c r="J67" s="75">
        <f>ROUND('Riep ContEcon'!D318,0)</f>
        <v>0</v>
      </c>
      <c r="K67" s="75">
        <f>ROUND('Riep ContEcon'!E318,0)</f>
        <v>21484</v>
      </c>
      <c r="L67" s="75">
        <f>ROUND('Riep ContEcon'!F318,0)</f>
        <v>0</v>
      </c>
      <c r="M67" s="75">
        <f>ROUND('Riep ContEcon'!G318,0)</f>
        <v>0</v>
      </c>
      <c r="N67" s="75">
        <f>ROUND('Riep ContEcon'!H318,0)</f>
        <v>0</v>
      </c>
      <c r="O67" s="75">
        <f>ROUND('Riep ContEcon'!I318,0)</f>
        <v>0</v>
      </c>
      <c r="P67" s="75">
        <f t="shared" si="2"/>
        <v>0</v>
      </c>
      <c r="Q67" s="90">
        <f t="shared" si="3"/>
        <v>0</v>
      </c>
    </row>
    <row r="68" spans="2:17">
      <c r="B68">
        <v>401004</v>
      </c>
      <c r="C68" s="10" t="s">
        <v>430</v>
      </c>
      <c r="D68" s="15">
        <f>SUMIF(RiepilogoGen!$C$2:$C$1191,'Conto Economico'!B68,RiepilogoGen!$O$2:$O$1191)</f>
        <v>0</v>
      </c>
      <c r="E68" s="15">
        <f>SUMIF(RiepilogoGen!$C$2:$C$1191,'Conto Economico'!B68,RiepilogoGen!$R$2:$R$1191)</f>
        <v>195998.5</v>
      </c>
      <c r="F68" s="15">
        <f>SUMIF(RiepilogoGen!$C$2:$C$1191,'Conto Economico'!B68,RiepilogoGen!$U$2:$U$1191)</f>
        <v>198757.12</v>
      </c>
      <c r="G68" s="15">
        <f>SUMIF(RiepilogoGen!$C$2:$C$1191,'Conto Economico'!B68,RiepilogoGen!$X$2:$X$1191)</f>
        <v>972052.96</v>
      </c>
      <c r="H68" s="15">
        <f>SUMIF(RiepilogoGen!$C$2:$C$1191,'Conto Economico'!B68,RiepilogoGen!$AA$2:$AA$1191)</f>
        <v>399160.68</v>
      </c>
      <c r="I68" s="15">
        <f>SUMIF(RiepilogoGen!$C$2:$C$1191,'Conto Economico'!B68,RiepilogoGen!$AD$2:$AD$1191)</f>
        <v>353860.66</v>
      </c>
      <c r="J68" s="75">
        <f>ROUND('Riep ContEcon'!D322,0)</f>
        <v>0</v>
      </c>
      <c r="K68" s="75">
        <f>ROUND('Riep ContEcon'!E322,0)</f>
        <v>195999</v>
      </c>
      <c r="L68" s="75">
        <f>ROUND('Riep ContEcon'!F322,0)</f>
        <v>198757</v>
      </c>
      <c r="M68" s="75">
        <f>ROUND('Riep ContEcon'!G322,0)</f>
        <v>972053</v>
      </c>
      <c r="N68" s="75">
        <f>ROUND('Riep ContEcon'!H322,0)</f>
        <v>399161</v>
      </c>
      <c r="O68" s="75">
        <f>ROUND('Riep ContEcon'!I322,0)</f>
        <v>353861</v>
      </c>
      <c r="P68" s="75">
        <f t="shared" si="2"/>
        <v>-618192</v>
      </c>
      <c r="Q68" s="90">
        <f t="shared" si="3"/>
        <v>-0.63596532287848495</v>
      </c>
    </row>
    <row r="69" spans="2:17">
      <c r="C69" s="7" t="s">
        <v>384</v>
      </c>
      <c r="D69" s="14">
        <f t="shared" ref="D69:I69" si="21">+D70+D71</f>
        <v>98029.760000000009</v>
      </c>
      <c r="E69" s="14">
        <f t="shared" si="21"/>
        <v>132203</v>
      </c>
      <c r="F69" s="14">
        <f t="shared" si="21"/>
        <v>-18008.809999999998</v>
      </c>
      <c r="G69" s="14">
        <f t="shared" si="21"/>
        <v>27965.670000000002</v>
      </c>
      <c r="H69" s="14">
        <f t="shared" si="21"/>
        <v>-2329.2599999999948</v>
      </c>
      <c r="I69" s="14">
        <f t="shared" si="21"/>
        <v>7457.9200000000019</v>
      </c>
      <c r="J69" s="74">
        <f t="shared" ref="J69:O69" si="22">+J70+J71</f>
        <v>98030</v>
      </c>
      <c r="K69" s="74">
        <f t="shared" si="22"/>
        <v>132203</v>
      </c>
      <c r="L69" s="74">
        <f t="shared" si="22"/>
        <v>-18009</v>
      </c>
      <c r="M69" s="74">
        <f t="shared" si="22"/>
        <v>27965</v>
      </c>
      <c r="N69" s="74">
        <f t="shared" si="22"/>
        <v>-2330</v>
      </c>
      <c r="O69" s="74">
        <f t="shared" si="22"/>
        <v>7458</v>
      </c>
      <c r="P69" s="74">
        <f t="shared" si="2"/>
        <v>-20507</v>
      </c>
      <c r="Q69" s="89">
        <f t="shared" si="3"/>
        <v>-0.73330949401037016</v>
      </c>
    </row>
    <row r="70" spans="2:17" ht="25.5">
      <c r="B70">
        <v>401101</v>
      </c>
      <c r="C70" s="10" t="s">
        <v>428</v>
      </c>
      <c r="D70" s="15">
        <f>SUMIF(RiepilogoGen!$C$2:$C$1191,'Conto Economico'!B70,RiepilogoGen!$O$2:$O$1191)</f>
        <v>33669.550000000003</v>
      </c>
      <c r="E70" s="15">
        <f>SUMIF(RiepilogoGen!$C$2:$C$1191,'Conto Economico'!B70,RiepilogoGen!$R$2:$R$1191)</f>
        <v>67344.58</v>
      </c>
      <c r="F70" s="15">
        <f>SUMIF(RiepilogoGen!$C$2:$C$1191,'Conto Economico'!B70,RiepilogoGen!$U$2:$U$1191)</f>
        <v>-6110.0299999999988</v>
      </c>
      <c r="G70" s="15">
        <f>SUMIF(RiepilogoGen!$C$2:$C$1191,'Conto Economico'!B70,RiepilogoGen!$X$2:$X$1191)</f>
        <v>9747.369999999999</v>
      </c>
      <c r="H70" s="15">
        <f>SUMIF(RiepilogoGen!$C$2:$C$1191,'Conto Economico'!B70,RiepilogoGen!$AA$2:$AA$1191)</f>
        <v>-3791.75</v>
      </c>
      <c r="I70" s="15">
        <f>SUMIF(RiepilogoGen!$C$2:$C$1191,'Conto Economico'!B70,RiepilogoGen!$AD$2:$AD$1191)</f>
        <v>-3232.2500000000036</v>
      </c>
      <c r="J70" s="75">
        <f>ROUND('Riep ContEcon'!D325,0)</f>
        <v>33670</v>
      </c>
      <c r="K70" s="75">
        <f>ROUND('Riep ContEcon'!E325,0)</f>
        <v>67345</v>
      </c>
      <c r="L70" s="75">
        <f>ROUND('Riep ContEcon'!F325,0)</f>
        <v>-6110</v>
      </c>
      <c r="M70" s="75">
        <f>ROUND('Riep ContEcon'!G325,0)</f>
        <v>9747</v>
      </c>
      <c r="N70" s="75">
        <f>ROUND('Riep ContEcon'!H325,0)</f>
        <v>-3792</v>
      </c>
      <c r="O70" s="75">
        <f>ROUND('Riep ContEcon'!I325,0)</f>
        <v>-3232</v>
      </c>
      <c r="P70" s="75">
        <f t="shared" si="2"/>
        <v>-12979</v>
      </c>
      <c r="Q70" s="90">
        <f t="shared" si="3"/>
        <v>-1.3315892069354673</v>
      </c>
    </row>
    <row r="71" spans="2:17" ht="25.5">
      <c r="B71">
        <v>401102</v>
      </c>
      <c r="C71" s="10" t="s">
        <v>429</v>
      </c>
      <c r="D71" s="15">
        <f>SUMIF(RiepilogoGen!$C$2:$C$1191,'Conto Economico'!B71,RiepilogoGen!$O$2:$O$1191)</f>
        <v>64360.21</v>
      </c>
      <c r="E71" s="15">
        <f>SUMIF(RiepilogoGen!$C$2:$C$1191,'Conto Economico'!B71,RiepilogoGen!$R$2:$R$1191)</f>
        <v>64858.42</v>
      </c>
      <c r="F71" s="15">
        <f>SUMIF(RiepilogoGen!$C$2:$C$1191,'Conto Economico'!B71,RiepilogoGen!$U$2:$U$1191)</f>
        <v>-11898.779999999999</v>
      </c>
      <c r="G71" s="15">
        <f>SUMIF(RiepilogoGen!$C$2:$C$1191,'Conto Economico'!B71,RiepilogoGen!$X$2:$X$1191)</f>
        <v>18218.300000000003</v>
      </c>
      <c r="H71" s="15">
        <f>SUMIF(RiepilogoGen!$C$2:$C$1191,'Conto Economico'!B71,RiepilogoGen!$AA$2:$AA$1191)</f>
        <v>1462.4900000000052</v>
      </c>
      <c r="I71" s="15">
        <f>SUMIF(RiepilogoGen!$C$2:$C$1191,'Conto Economico'!B71,RiepilogoGen!$AD$2:$AD$1191)</f>
        <v>10690.170000000006</v>
      </c>
      <c r="J71" s="75">
        <f>ROUND('Riep ContEcon'!D328,0)</f>
        <v>64360</v>
      </c>
      <c r="K71" s="75">
        <f>ROUND('Riep ContEcon'!E328,0)</f>
        <v>64858</v>
      </c>
      <c r="L71" s="75">
        <f>ROUND('Riep ContEcon'!F328,0)</f>
        <v>-11899</v>
      </c>
      <c r="M71" s="75">
        <f>ROUND('Riep ContEcon'!G328,0)</f>
        <v>18218</v>
      </c>
      <c r="N71" s="75">
        <f>ROUND('Riep ContEcon'!H328,0)</f>
        <v>1462</v>
      </c>
      <c r="O71" s="75">
        <f>ROUND('Riep ContEcon'!I328,0)</f>
        <v>10690</v>
      </c>
      <c r="P71" s="75">
        <f t="shared" si="2"/>
        <v>-7528</v>
      </c>
      <c r="Q71" s="90">
        <f t="shared" si="3"/>
        <v>-0.41321769678340103</v>
      </c>
    </row>
    <row r="72" spans="2:17">
      <c r="B72">
        <v>401201</v>
      </c>
      <c r="C72" s="7" t="s">
        <v>385</v>
      </c>
      <c r="D72" s="14">
        <f>SUMIF(RiepilogoGen!$C$2:$C$1191,'Conto Economico'!B72,RiepilogoGen!$O$2:$O$1191)</f>
        <v>4035.93</v>
      </c>
      <c r="E72" s="14">
        <f>SUMIF(RiepilogoGen!$C$2:$C$1191,'Conto Economico'!B72,RiepilogoGen!$R$2:$R$1191)</f>
        <v>143612</v>
      </c>
      <c r="F72" s="14">
        <f>SUMIF(RiepilogoGen!$C$2:$C$1191,'Conto Economico'!B72,RiepilogoGen!$U$2:$U$1191)</f>
        <v>218937.9</v>
      </c>
      <c r="G72" s="14">
        <f>SUMIF(RiepilogoGen!$C$2:$C$1191,'Conto Economico'!B72,RiepilogoGen!$X$2:$X$1191)</f>
        <v>499856.55000000005</v>
      </c>
      <c r="H72" s="14">
        <f>SUMIF(RiepilogoGen!$C$2:$C$1191,'Conto Economico'!B72,RiepilogoGen!$AA$2:$AA$1191)</f>
        <v>223902.41</v>
      </c>
      <c r="I72" s="14">
        <f>SUMIF(RiepilogoGen!$C$2:$C$1191,'Conto Economico'!B72,RiepilogoGen!$AD$2:$AD$1191)</f>
        <v>135697.99</v>
      </c>
      <c r="J72" s="74">
        <f>ROUND('Riep ContEcon'!D333,0)</f>
        <v>4036</v>
      </c>
      <c r="K72" s="74">
        <f>ROUND('Riep ContEcon'!E333,0)</f>
        <v>143612</v>
      </c>
      <c r="L72" s="74">
        <f>ROUND('Riep ContEcon'!F333,0)</f>
        <v>218938</v>
      </c>
      <c r="M72" s="74">
        <f>ROUND('Riep ContEcon'!G333,0)</f>
        <v>499857</v>
      </c>
      <c r="N72" s="74">
        <f>ROUND('Riep ContEcon'!H333,0)</f>
        <v>223902</v>
      </c>
      <c r="O72" s="74">
        <f>ROUND('Riep ContEcon'!I333,0)</f>
        <v>135698</v>
      </c>
      <c r="P72" s="74">
        <f t="shared" si="2"/>
        <v>-364159</v>
      </c>
      <c r="Q72" s="89">
        <f t="shared" si="3"/>
        <v>-0.72852635853854197</v>
      </c>
    </row>
    <row r="73" spans="2:17">
      <c r="B73">
        <v>401301</v>
      </c>
      <c r="C73" s="7" t="s">
        <v>386</v>
      </c>
      <c r="D73" s="14">
        <f>SUMIF(RiepilogoGen!$C$2:$C$1191,'Conto Economico'!B73,RiepilogoGen!$O$2:$O$1191)</f>
        <v>0</v>
      </c>
      <c r="E73" s="14">
        <f>SUMIF(RiepilogoGen!$C$2:$C$1191,'Conto Economico'!B73,RiepilogoGen!$R$2:$R$1191)</f>
        <v>426716.38</v>
      </c>
      <c r="F73" s="14">
        <f>SUMIF(RiepilogoGen!$C$2:$C$1191,'Conto Economico'!B73,RiepilogoGen!$U$2:$U$1191)</f>
        <v>40353.360000000001</v>
      </c>
      <c r="G73" s="14">
        <f>SUMIF(RiepilogoGen!$C$2:$C$1191,'Conto Economico'!B73,RiepilogoGen!$X$2:$X$1191)</f>
        <v>278620.45999999996</v>
      </c>
      <c r="H73" s="14">
        <f>SUMIF(RiepilogoGen!$C$2:$C$1191,'Conto Economico'!B73,RiepilogoGen!$AA$2:$AA$1191)</f>
        <v>569417.86</v>
      </c>
      <c r="I73" s="14">
        <f>SUMIF(RiepilogoGen!$C$2:$C$1191,'Conto Economico'!B73,RiepilogoGen!$AD$2:$AD$1191)</f>
        <v>265004.46999999997</v>
      </c>
      <c r="J73" s="74">
        <f>ROUND('Riep ContEcon'!D343,0)</f>
        <v>0</v>
      </c>
      <c r="K73" s="74">
        <f>ROUND('Riep ContEcon'!E343,0)</f>
        <v>426716</v>
      </c>
      <c r="L73" s="74">
        <f>ROUND('Riep ContEcon'!F343,0)</f>
        <v>40353</v>
      </c>
      <c r="M73" s="74">
        <f>ROUND('Riep ContEcon'!G343,0)</f>
        <v>278620</v>
      </c>
      <c r="N73" s="74">
        <f>ROUND('Riep ContEcon'!H343,0)</f>
        <v>569418</v>
      </c>
      <c r="O73" s="74">
        <f>ROUND('Riep ContEcon'!I343,0)</f>
        <v>265004</v>
      </c>
      <c r="P73" s="74">
        <f t="shared" si="2"/>
        <v>-13616</v>
      </c>
      <c r="Q73" s="89">
        <f t="shared" si="3"/>
        <v>-4.8869427894623452E-2</v>
      </c>
    </row>
    <row r="74" spans="2:17">
      <c r="C74" s="7" t="s">
        <v>387</v>
      </c>
      <c r="D74" s="14">
        <f t="shared" ref="D74:I74" si="23">SUM(D75:D81)</f>
        <v>638881.94000000006</v>
      </c>
      <c r="E74" s="14">
        <f t="shared" si="23"/>
        <v>1951238.64</v>
      </c>
      <c r="F74" s="14">
        <f t="shared" si="23"/>
        <v>3212344.4699999997</v>
      </c>
      <c r="G74" s="14">
        <f t="shared" si="23"/>
        <v>3135382.8000000003</v>
      </c>
      <c r="H74" s="14">
        <f t="shared" si="23"/>
        <v>2737925.03</v>
      </c>
      <c r="I74" s="14">
        <f t="shared" si="23"/>
        <v>2926338.89</v>
      </c>
      <c r="J74" s="74">
        <f t="shared" ref="J74:O74" si="24">SUM(J75:J81)</f>
        <v>638882</v>
      </c>
      <c r="K74" s="74">
        <f t="shared" si="24"/>
        <v>1951238</v>
      </c>
      <c r="L74" s="74">
        <f t="shared" si="24"/>
        <v>3212345</v>
      </c>
      <c r="M74" s="74">
        <f t="shared" si="24"/>
        <v>3135382</v>
      </c>
      <c r="N74" s="74">
        <f t="shared" si="24"/>
        <v>2737924</v>
      </c>
      <c r="O74" s="74">
        <f t="shared" si="24"/>
        <v>2926339</v>
      </c>
      <c r="P74" s="74">
        <f t="shared" si="2"/>
        <v>-209043</v>
      </c>
      <c r="Q74" s="89">
        <f t="shared" si="3"/>
        <v>-6.6672258755073543E-2</v>
      </c>
    </row>
    <row r="75" spans="2:17">
      <c r="B75">
        <v>401401</v>
      </c>
      <c r="C75" s="10" t="s">
        <v>388</v>
      </c>
      <c r="D75" s="15">
        <f>SUMIF(RiepilogoGen!$C$2:$C$1191,'Conto Economico'!B75,RiepilogoGen!$O$2:$O$1191)</f>
        <v>119864.10000000002</v>
      </c>
      <c r="E75" s="15">
        <f>SUMIF(RiepilogoGen!$C$2:$C$1191,'Conto Economico'!B75,RiepilogoGen!$R$2:$R$1191)</f>
        <v>342435.49000000005</v>
      </c>
      <c r="F75" s="15">
        <f>SUMIF(RiepilogoGen!$C$2:$C$1191,'Conto Economico'!B75,RiepilogoGen!$U$2:$U$1191)</f>
        <v>438650.72</v>
      </c>
      <c r="G75" s="15">
        <f>SUMIF(RiepilogoGen!$C$2:$C$1191,'Conto Economico'!B75,RiepilogoGen!$X$2:$X$1191)</f>
        <v>434491.01999999996</v>
      </c>
      <c r="H75" s="15">
        <f>SUMIF(RiepilogoGen!$C$2:$C$1191,'Conto Economico'!B75,RiepilogoGen!$AA$2:$AA$1191)</f>
        <v>384256.73999999993</v>
      </c>
      <c r="I75" s="15">
        <f>SUMIF(RiepilogoGen!$C$2:$C$1191,'Conto Economico'!B75,RiepilogoGen!$AD$2:$AD$1191)</f>
        <v>390707.15999999992</v>
      </c>
      <c r="J75" s="75">
        <f>ROUND('Riep ContEcon'!D352,0)</f>
        <v>119864</v>
      </c>
      <c r="K75" s="75">
        <f>ROUND('Riep ContEcon'!E352,0)</f>
        <v>342435</v>
      </c>
      <c r="L75" s="75">
        <f>ROUND('Riep ContEcon'!F352,0)</f>
        <v>438651</v>
      </c>
      <c r="M75" s="75">
        <f>ROUND('Riep ContEcon'!G352,0)</f>
        <v>434491</v>
      </c>
      <c r="N75" s="75">
        <f>ROUND('Riep ContEcon'!H352,0)</f>
        <v>384257</v>
      </c>
      <c r="O75" s="75">
        <f>ROUND('Riep ContEcon'!I352,0)</f>
        <v>390707</v>
      </c>
      <c r="P75" s="75">
        <f t="shared" si="2"/>
        <v>-43784</v>
      </c>
      <c r="Q75" s="90">
        <f t="shared" si="3"/>
        <v>-0.10077078696681863</v>
      </c>
    </row>
    <row r="76" spans="2:17">
      <c r="B76">
        <v>401402</v>
      </c>
      <c r="C76" s="10" t="s">
        <v>389</v>
      </c>
      <c r="D76" s="15">
        <f>SUMIF(RiepilogoGen!$C$2:$C$1191,'Conto Economico'!B76,RiepilogoGen!$O$2:$O$1191)</f>
        <v>120444.68</v>
      </c>
      <c r="E76" s="15">
        <f>SUMIF(RiepilogoGen!$C$2:$C$1191,'Conto Economico'!B76,RiepilogoGen!$R$2:$R$1191)</f>
        <v>1104296.46</v>
      </c>
      <c r="F76" s="15">
        <f>SUMIF(RiepilogoGen!$C$2:$C$1191,'Conto Economico'!B76,RiepilogoGen!$U$2:$U$1191)</f>
        <v>1729924.03</v>
      </c>
      <c r="G76" s="15">
        <f>SUMIF(RiepilogoGen!$C$2:$C$1191,'Conto Economico'!B76,RiepilogoGen!$X$2:$X$1191)</f>
        <v>1665441.24</v>
      </c>
      <c r="H76" s="15">
        <f>SUMIF(RiepilogoGen!$C$2:$C$1191,'Conto Economico'!B76,RiepilogoGen!$AA$2:$AA$1191)</f>
        <v>1666371.21</v>
      </c>
      <c r="I76" s="15">
        <f>SUMIF(RiepilogoGen!$C$2:$C$1191,'Conto Economico'!B76,RiepilogoGen!$AD$2:$AD$1191)</f>
        <v>1660524.1300000001</v>
      </c>
      <c r="J76" s="75">
        <f>ROUND('Riep ContEcon'!D360,0)</f>
        <v>120445</v>
      </c>
      <c r="K76" s="75">
        <f>ROUND('Riep ContEcon'!E360,0)</f>
        <v>1104296</v>
      </c>
      <c r="L76" s="75">
        <f>ROUND('Riep ContEcon'!F360,0)</f>
        <v>1729924</v>
      </c>
      <c r="M76" s="75">
        <f>ROUND('Riep ContEcon'!G360,0)</f>
        <v>1665441</v>
      </c>
      <c r="N76" s="75">
        <f>ROUND('Riep ContEcon'!H360,0)</f>
        <v>1666371</v>
      </c>
      <c r="O76" s="75">
        <f>ROUND('Riep ContEcon'!I360,0)</f>
        <v>1660524</v>
      </c>
      <c r="P76" s="75">
        <f t="shared" ref="P76:P128" si="25">O76-M76</f>
        <v>-4917</v>
      </c>
      <c r="Q76" s="90">
        <f t="shared" ref="Q76:Q128" si="26">IF(M76=0,IF(O76&lt;&gt;0,1,0),(O76/M76)-1)</f>
        <v>-2.9523711737612368E-3</v>
      </c>
    </row>
    <row r="77" spans="2:17">
      <c r="B77">
        <v>401403</v>
      </c>
      <c r="C77" s="10" t="s">
        <v>390</v>
      </c>
      <c r="D77" s="15">
        <f>SUMIF(RiepilogoGen!$C$2:$C$1191,'Conto Economico'!B77,RiepilogoGen!$O$2:$O$1191)</f>
        <v>333488.16000000003</v>
      </c>
      <c r="E77" s="15">
        <f>SUMIF(RiepilogoGen!$C$2:$C$1191,'Conto Economico'!B77,RiepilogoGen!$R$2:$R$1191)</f>
        <v>378791.93</v>
      </c>
      <c r="F77" s="15">
        <f>SUMIF(RiepilogoGen!$C$2:$C$1191,'Conto Economico'!B77,RiepilogoGen!$U$2:$U$1191)</f>
        <v>353970.67999999993</v>
      </c>
      <c r="G77" s="15">
        <f>SUMIF(RiepilogoGen!$C$2:$C$1191,'Conto Economico'!B77,RiepilogoGen!$X$2:$X$1191)</f>
        <v>333997.44</v>
      </c>
      <c r="H77" s="15">
        <f>SUMIF(RiepilogoGen!$C$2:$C$1191,'Conto Economico'!B77,RiepilogoGen!$AA$2:$AA$1191)</f>
        <v>335041.2</v>
      </c>
      <c r="I77" s="15">
        <f>SUMIF(RiepilogoGen!$C$2:$C$1191,'Conto Economico'!B77,RiepilogoGen!$AD$2:$AD$1191)</f>
        <v>340506.98999999993</v>
      </c>
      <c r="J77" s="75">
        <f>ROUND('Riep ContEcon'!D365,0)</f>
        <v>333488</v>
      </c>
      <c r="K77" s="75">
        <f>ROUND('Riep ContEcon'!E365,0)</f>
        <v>378792</v>
      </c>
      <c r="L77" s="75">
        <f>ROUND('Riep ContEcon'!F365,0)</f>
        <v>353971</v>
      </c>
      <c r="M77" s="75">
        <f>ROUND('Riep ContEcon'!G365,0)</f>
        <v>333997</v>
      </c>
      <c r="N77" s="75">
        <f>ROUND('Riep ContEcon'!H365,0)</f>
        <v>335041</v>
      </c>
      <c r="O77" s="75">
        <f>ROUND('Riep ContEcon'!I365,0)</f>
        <v>340507</v>
      </c>
      <c r="P77" s="75">
        <f t="shared" si="25"/>
        <v>6510</v>
      </c>
      <c r="Q77" s="90">
        <f t="shared" si="26"/>
        <v>1.9491193034667953E-2</v>
      </c>
    </row>
    <row r="78" spans="2:17">
      <c r="B78">
        <v>401404</v>
      </c>
      <c r="C78" s="10" t="s">
        <v>391</v>
      </c>
      <c r="D78" s="15">
        <f>SUMIF(RiepilogoGen!$C$2:$C$1191,'Conto Economico'!B78,RiepilogoGen!$O$2:$O$1191)</f>
        <v>6910.6799999999994</v>
      </c>
      <c r="E78" s="15">
        <f>SUMIF(RiepilogoGen!$C$2:$C$1191,'Conto Economico'!B78,RiepilogoGen!$R$2:$R$1191)</f>
        <v>6205.18</v>
      </c>
      <c r="F78" s="15">
        <f>SUMIF(RiepilogoGen!$C$2:$C$1191,'Conto Economico'!B78,RiepilogoGen!$U$2:$U$1191)</f>
        <v>9602.89</v>
      </c>
      <c r="G78" s="15">
        <f>SUMIF(RiepilogoGen!$C$2:$C$1191,'Conto Economico'!B78,RiepilogoGen!$X$2:$X$1191)</f>
        <v>16176.929999999998</v>
      </c>
      <c r="H78" s="15">
        <f>SUMIF(RiepilogoGen!$C$2:$C$1191,'Conto Economico'!B78,RiepilogoGen!$AA$2:$AA$1191)</f>
        <v>24468.230000000003</v>
      </c>
      <c r="I78" s="15">
        <f>SUMIF(RiepilogoGen!$C$2:$C$1191,'Conto Economico'!B78,RiepilogoGen!$AD$2:$AD$1191)</f>
        <v>15389.210000000003</v>
      </c>
      <c r="J78" s="75">
        <f>ROUND('Riep ContEcon'!D370,0)</f>
        <v>6911</v>
      </c>
      <c r="K78" s="75">
        <f>ROUND('Riep ContEcon'!E370,0)</f>
        <v>6205</v>
      </c>
      <c r="L78" s="75">
        <f>ROUND('Riep ContEcon'!F370,0)</f>
        <v>9603</v>
      </c>
      <c r="M78" s="75">
        <f>ROUND('Riep ContEcon'!G370,0)</f>
        <v>16177</v>
      </c>
      <c r="N78" s="75">
        <f>ROUND('Riep ContEcon'!H370,0)</f>
        <v>24468</v>
      </c>
      <c r="O78" s="75">
        <f>ROUND('Riep ContEcon'!I370,0)</f>
        <v>15389</v>
      </c>
      <c r="P78" s="75">
        <f t="shared" si="25"/>
        <v>-788</v>
      </c>
      <c r="Q78" s="90">
        <f t="shared" si="26"/>
        <v>-4.8711133090189818E-2</v>
      </c>
    </row>
    <row r="79" spans="2:17">
      <c r="B79">
        <v>401405</v>
      </c>
      <c r="C79" s="10" t="s">
        <v>392</v>
      </c>
      <c r="D79" s="15">
        <f>SUMIF(RiepilogoGen!$C$2:$C$1191,'Conto Economico'!B79,RiepilogoGen!$O$2:$O$1191)</f>
        <v>0</v>
      </c>
      <c r="E79" s="15">
        <f>SUMIF(RiepilogoGen!$C$2:$C$1191,'Conto Economico'!B79,RiepilogoGen!$R$2:$R$1191)</f>
        <v>0</v>
      </c>
      <c r="F79" s="15">
        <f>SUMIF(RiepilogoGen!$C$2:$C$1191,'Conto Economico'!B79,RiepilogoGen!$U$2:$U$1191)</f>
        <v>496.02</v>
      </c>
      <c r="G79" s="15">
        <f>SUMIF(RiepilogoGen!$C$2:$C$1191,'Conto Economico'!B79,RiepilogoGen!$X$2:$X$1191)</f>
        <v>2040.1</v>
      </c>
      <c r="H79" s="15">
        <f>SUMIF(RiepilogoGen!$C$2:$C$1191,'Conto Economico'!B79,RiepilogoGen!$AA$2:$AA$1191)</f>
        <v>1367.11</v>
      </c>
      <c r="I79" s="15">
        <f>SUMIF(RiepilogoGen!$C$2:$C$1191,'Conto Economico'!B79,RiepilogoGen!$AD$2:$AD$1191)</f>
        <v>0</v>
      </c>
      <c r="J79" s="75">
        <f>ROUND('Riep ContEcon'!D377,0)</f>
        <v>0</v>
      </c>
      <c r="K79" s="75">
        <f>ROUND('Riep ContEcon'!E377,0)</f>
        <v>0</v>
      </c>
      <c r="L79" s="75">
        <f>ROUND('Riep ContEcon'!F377,0)</f>
        <v>496</v>
      </c>
      <c r="M79" s="75">
        <f>ROUND('Riep ContEcon'!G377,0)</f>
        <v>2040</v>
      </c>
      <c r="N79" s="75">
        <f>ROUND('Riep ContEcon'!H377,0)</f>
        <v>1367</v>
      </c>
      <c r="O79" s="75">
        <f>ROUND('Riep ContEcon'!I377,0)</f>
        <v>0</v>
      </c>
      <c r="P79" s="75">
        <f t="shared" si="25"/>
        <v>-2040</v>
      </c>
      <c r="Q79" s="90">
        <f t="shared" si="26"/>
        <v>-1</v>
      </c>
    </row>
    <row r="80" spans="2:17">
      <c r="B80">
        <v>401406</v>
      </c>
      <c r="C80" s="10" t="s">
        <v>393</v>
      </c>
      <c r="D80" s="15">
        <f>SUMIF(RiepilogoGen!$C$2:$C$1191,'Conto Economico'!B80,RiepilogoGen!$O$2:$O$1191)</f>
        <v>51674.32</v>
      </c>
      <c r="E80" s="15">
        <f>SUMIF(RiepilogoGen!$C$2:$C$1191,'Conto Economico'!B80,RiepilogoGen!$R$2:$R$1191)</f>
        <v>98986.739999999991</v>
      </c>
      <c r="F80" s="15">
        <f>SUMIF(RiepilogoGen!$C$2:$C$1191,'Conto Economico'!B80,RiepilogoGen!$U$2:$U$1191)</f>
        <v>675918.79999999993</v>
      </c>
      <c r="G80" s="15">
        <f>SUMIF(RiepilogoGen!$C$2:$C$1191,'Conto Economico'!B80,RiepilogoGen!$X$2:$X$1191)</f>
        <v>656990.78000000014</v>
      </c>
      <c r="H80" s="15">
        <f>SUMIF(RiepilogoGen!$C$2:$C$1191,'Conto Economico'!B80,RiepilogoGen!$AA$2:$AA$1191)</f>
        <v>304808.15999999997</v>
      </c>
      <c r="I80" s="15">
        <f>SUMIF(RiepilogoGen!$C$2:$C$1191,'Conto Economico'!B80,RiepilogoGen!$AD$2:$AD$1191)</f>
        <v>491082.7</v>
      </c>
      <c r="J80" s="75">
        <f>ROUND('Riep ContEcon'!D379,0)</f>
        <v>51674</v>
      </c>
      <c r="K80" s="75">
        <f>ROUND('Riep ContEcon'!E379,0)</f>
        <v>98987</v>
      </c>
      <c r="L80" s="75">
        <f>ROUND('Riep ContEcon'!F379,0)</f>
        <v>675919</v>
      </c>
      <c r="M80" s="75">
        <f>ROUND('Riep ContEcon'!G379,0)</f>
        <v>656991</v>
      </c>
      <c r="N80" s="75">
        <f>ROUND('Riep ContEcon'!H379,0)</f>
        <v>304808</v>
      </c>
      <c r="O80" s="75">
        <f>ROUND('Riep ContEcon'!I379,0)</f>
        <v>491083</v>
      </c>
      <c r="P80" s="75">
        <f t="shared" si="25"/>
        <v>-165908</v>
      </c>
      <c r="Q80" s="90">
        <f t="shared" si="26"/>
        <v>-0.25252705135991205</v>
      </c>
    </row>
    <row r="81" spans="2:17">
      <c r="B81">
        <v>401407</v>
      </c>
      <c r="C81" s="10" t="s">
        <v>394</v>
      </c>
      <c r="D81" s="15">
        <f>SUMIF(RiepilogoGen!$C$2:$C$1191,'Conto Economico'!B81,RiepilogoGen!$O$2:$O$1191)</f>
        <v>6500</v>
      </c>
      <c r="E81" s="15">
        <f>SUMIF(RiepilogoGen!$C$2:$C$1191,'Conto Economico'!B81,RiepilogoGen!$R$2:$R$1191)</f>
        <v>20522.84</v>
      </c>
      <c r="F81" s="15">
        <f>SUMIF(RiepilogoGen!$C$2:$C$1191,'Conto Economico'!B81,RiepilogoGen!$U$2:$U$1191)</f>
        <v>3781.33</v>
      </c>
      <c r="G81" s="15">
        <f>SUMIF(RiepilogoGen!$C$2:$C$1191,'Conto Economico'!B81,RiepilogoGen!$X$2:$X$1191)</f>
        <v>26245.289999999997</v>
      </c>
      <c r="H81" s="15">
        <f>SUMIF(RiepilogoGen!$C$2:$C$1191,'Conto Economico'!B81,RiepilogoGen!$AA$2:$AA$1191)</f>
        <v>21612.38</v>
      </c>
      <c r="I81" s="15">
        <f>SUMIF(RiepilogoGen!$C$2:$C$1191,'Conto Economico'!B81,RiepilogoGen!$AD$2:$AD$1191)</f>
        <v>28128.7</v>
      </c>
      <c r="J81" s="75">
        <f>ROUND('Riep ContEcon'!D386,0)</f>
        <v>6500</v>
      </c>
      <c r="K81" s="75">
        <f>ROUND('Riep ContEcon'!E386,0)</f>
        <v>20523</v>
      </c>
      <c r="L81" s="75">
        <f>ROUND('Riep ContEcon'!F386,0)</f>
        <v>3781</v>
      </c>
      <c r="M81" s="75">
        <f>ROUND('Riep ContEcon'!G386,0)</f>
        <v>26245</v>
      </c>
      <c r="N81" s="75">
        <f>ROUND('Riep ContEcon'!H386,0)</f>
        <v>21612</v>
      </c>
      <c r="O81" s="75">
        <f>ROUND('Riep ContEcon'!I386,0)</f>
        <v>28129</v>
      </c>
      <c r="P81" s="75">
        <f t="shared" si="25"/>
        <v>1884</v>
      </c>
      <c r="Q81" s="90">
        <f t="shared" si="26"/>
        <v>7.1785101924175976E-2</v>
      </c>
    </row>
    <row r="82" spans="2:17" ht="15.75">
      <c r="C82" s="23" t="s">
        <v>305</v>
      </c>
      <c r="D82" s="24">
        <f t="shared" ref="D82:J82" si="27">+D74+D73+D72+D69+D64+D59+D55+D43+D40</f>
        <v>13250669.760000002</v>
      </c>
      <c r="E82" s="24">
        <f t="shared" si="27"/>
        <v>48128637.689999998</v>
      </c>
      <c r="F82" s="24">
        <f t="shared" si="27"/>
        <v>57459656.119999997</v>
      </c>
      <c r="G82" s="24">
        <f t="shared" si="27"/>
        <v>60857281.300000004</v>
      </c>
      <c r="H82" s="24">
        <f t="shared" si="27"/>
        <v>66258268.25</v>
      </c>
      <c r="I82" s="24">
        <f t="shared" si="27"/>
        <v>73122542.12999998</v>
      </c>
      <c r="J82" s="76">
        <f t="shared" si="27"/>
        <v>13250670</v>
      </c>
      <c r="K82" s="76">
        <f>+K74+K73+K72+K69+K64+K59+K55+K43+K40</f>
        <v>48128636</v>
      </c>
      <c r="L82" s="76">
        <f>+L74+L73+L72+L69+L64+L59+L55+L43+L40</f>
        <v>57459659</v>
      </c>
      <c r="M82" s="76">
        <f>+M74+M73+M72+M69+M64+M59+M55+M43+M40</f>
        <v>60857282</v>
      </c>
      <c r="N82" s="76">
        <f>+N74+N73+N72+N69+N64+N59+N55+N43+N40</f>
        <v>66258267</v>
      </c>
      <c r="O82" s="76">
        <f>+O74+O73+O72+O69+O64+O59+O55+O43+O40</f>
        <v>73122542</v>
      </c>
      <c r="P82" s="76">
        <f t="shared" si="25"/>
        <v>12265260</v>
      </c>
      <c r="Q82" s="91">
        <f t="shared" si="26"/>
        <v>0.2015413701847546</v>
      </c>
    </row>
    <row r="83" spans="2:17">
      <c r="C83" s="7"/>
      <c r="D83" s="15"/>
      <c r="E83" s="15"/>
      <c r="F83" s="15"/>
      <c r="G83" s="15"/>
      <c r="H83" s="15"/>
      <c r="I83" s="15"/>
      <c r="J83" s="75"/>
      <c r="K83" s="75"/>
      <c r="L83" s="75"/>
      <c r="M83" s="75"/>
      <c r="N83" s="75"/>
      <c r="O83" s="75"/>
      <c r="P83" s="75">
        <f t="shared" si="25"/>
        <v>0</v>
      </c>
      <c r="Q83" s="90">
        <f t="shared" si="26"/>
        <v>0</v>
      </c>
    </row>
    <row r="84" spans="2:17">
      <c r="C84" s="6"/>
      <c r="D84" s="13"/>
      <c r="E84" s="13"/>
      <c r="F84" s="13"/>
      <c r="G84" s="13"/>
      <c r="H84" s="13"/>
      <c r="I84" s="13"/>
      <c r="J84" s="73"/>
      <c r="K84" s="73"/>
      <c r="L84" s="73"/>
      <c r="M84" s="73"/>
      <c r="N84" s="73"/>
      <c r="O84" s="73"/>
      <c r="P84" s="73">
        <f t="shared" si="25"/>
        <v>0</v>
      </c>
      <c r="Q84" s="88">
        <f t="shared" si="26"/>
        <v>0</v>
      </c>
    </row>
    <row r="85" spans="2:17" ht="18">
      <c r="C85" s="21" t="s">
        <v>395</v>
      </c>
      <c r="D85" s="22">
        <f t="shared" ref="D85:J85" si="28">+D34-D82</f>
        <v>2324210.839999998</v>
      </c>
      <c r="E85" s="22">
        <f t="shared" si="28"/>
        <v>707993.38000000268</v>
      </c>
      <c r="F85" s="22">
        <f t="shared" si="28"/>
        <v>1190898.4500000104</v>
      </c>
      <c r="G85" s="22">
        <f t="shared" si="28"/>
        <v>2276200.859999992</v>
      </c>
      <c r="H85" s="22">
        <f t="shared" si="28"/>
        <v>2311595.3400000036</v>
      </c>
      <c r="I85" s="22">
        <f t="shared" si="28"/>
        <v>2140592.2100000083</v>
      </c>
      <c r="J85" s="79">
        <f t="shared" si="28"/>
        <v>2324210</v>
      </c>
      <c r="K85" s="79">
        <f>+K34-K82</f>
        <v>707996</v>
      </c>
      <c r="L85" s="79">
        <f>+L34-L82</f>
        <v>1190896</v>
      </c>
      <c r="M85" s="79">
        <f>+M34-M82</f>
        <v>2276200</v>
      </c>
      <c r="N85" s="79">
        <f>+N34-N82</f>
        <v>2311597</v>
      </c>
      <c r="O85" s="79">
        <f>+O34-O82</f>
        <v>2140593</v>
      </c>
      <c r="P85" s="79">
        <f t="shared" si="25"/>
        <v>-135607</v>
      </c>
      <c r="Q85" s="94">
        <f t="shared" si="26"/>
        <v>-5.9576047798963194E-2</v>
      </c>
    </row>
    <row r="86" spans="2:17">
      <c r="C86" s="9"/>
      <c r="D86" s="17"/>
      <c r="E86" s="17"/>
      <c r="F86" s="17"/>
      <c r="G86" s="17"/>
      <c r="H86" s="17"/>
      <c r="I86" s="17"/>
      <c r="J86" s="78"/>
      <c r="K86" s="78"/>
      <c r="L86" s="78"/>
      <c r="M86" s="78"/>
      <c r="N86" s="78"/>
      <c r="O86" s="78"/>
      <c r="P86" s="78">
        <f t="shared" si="25"/>
        <v>0</v>
      </c>
      <c r="Q86" s="93">
        <f t="shared" si="26"/>
        <v>0</v>
      </c>
    </row>
    <row r="87" spans="2:17">
      <c r="C87" s="8"/>
      <c r="D87" s="16"/>
      <c r="E87" s="16"/>
      <c r="F87" s="16"/>
      <c r="G87" s="16"/>
      <c r="H87" s="16"/>
      <c r="I87" s="16"/>
      <c r="J87" s="77"/>
      <c r="K87" s="77"/>
      <c r="L87" s="77"/>
      <c r="M87" s="77"/>
      <c r="N87" s="77"/>
      <c r="O87" s="77"/>
      <c r="P87" s="77">
        <f t="shared" si="25"/>
        <v>0</v>
      </c>
      <c r="Q87" s="92">
        <f t="shared" si="26"/>
        <v>0</v>
      </c>
    </row>
    <row r="88" spans="2:17">
      <c r="C88" s="6"/>
      <c r="D88" s="13"/>
      <c r="E88" s="13"/>
      <c r="F88" s="13"/>
      <c r="G88" s="13"/>
      <c r="H88" s="13"/>
      <c r="I88" s="13"/>
      <c r="J88" s="73"/>
      <c r="K88" s="73"/>
      <c r="L88" s="73"/>
      <c r="M88" s="73"/>
      <c r="N88" s="73"/>
      <c r="O88" s="73"/>
      <c r="P88" s="73">
        <f t="shared" si="25"/>
        <v>0</v>
      </c>
      <c r="Q88" s="88">
        <f t="shared" si="26"/>
        <v>0</v>
      </c>
    </row>
    <row r="89" spans="2:17">
      <c r="C89" s="6" t="s">
        <v>396</v>
      </c>
      <c r="D89" s="13"/>
      <c r="E89" s="13"/>
      <c r="F89" s="13"/>
      <c r="G89" s="13"/>
      <c r="H89" s="13"/>
      <c r="I89" s="13"/>
      <c r="J89" s="73"/>
      <c r="K89" s="73"/>
      <c r="L89" s="73"/>
      <c r="M89" s="73"/>
      <c r="N89" s="73"/>
      <c r="O89" s="73"/>
      <c r="P89" s="73">
        <f t="shared" si="25"/>
        <v>0</v>
      </c>
      <c r="Q89" s="88">
        <f t="shared" si="26"/>
        <v>0</v>
      </c>
    </row>
    <row r="90" spans="2:17">
      <c r="C90" s="7" t="s">
        <v>397</v>
      </c>
      <c r="D90" s="14">
        <f t="shared" ref="D90:I90" si="29">+D91+D92</f>
        <v>0</v>
      </c>
      <c r="E90" s="14">
        <f t="shared" si="29"/>
        <v>0</v>
      </c>
      <c r="F90" s="14">
        <f t="shared" si="29"/>
        <v>0</v>
      </c>
      <c r="G90" s="14">
        <f t="shared" si="29"/>
        <v>0</v>
      </c>
      <c r="H90" s="14">
        <f t="shared" si="29"/>
        <v>0</v>
      </c>
      <c r="I90" s="14">
        <f t="shared" si="29"/>
        <v>0</v>
      </c>
      <c r="J90" s="74">
        <f t="shared" ref="J90:O90" si="30">+J91+J92</f>
        <v>0</v>
      </c>
      <c r="K90" s="74">
        <f t="shared" si="30"/>
        <v>0</v>
      </c>
      <c r="L90" s="74">
        <f t="shared" si="30"/>
        <v>0</v>
      </c>
      <c r="M90" s="74">
        <f t="shared" si="30"/>
        <v>0</v>
      </c>
      <c r="N90" s="74">
        <f t="shared" si="30"/>
        <v>0</v>
      </c>
      <c r="O90" s="74">
        <f t="shared" si="30"/>
        <v>0</v>
      </c>
      <c r="P90" s="74">
        <f t="shared" si="25"/>
        <v>0</v>
      </c>
      <c r="Q90" s="89">
        <f t="shared" si="26"/>
        <v>0</v>
      </c>
    </row>
    <row r="91" spans="2:17">
      <c r="B91">
        <v>501501</v>
      </c>
      <c r="C91" s="10" t="s">
        <v>398</v>
      </c>
      <c r="D91" s="15">
        <f>SUMIF(RiepilogoGen!$C$2:$C$1191,'Conto Economico'!B91,RiepilogoGen!$O$2:$O$1191)</f>
        <v>0</v>
      </c>
      <c r="E91" s="15">
        <f>SUMIF(RiepilogoGen!$C$2:$C$1191,'Conto Economico'!B91,RiepilogoGen!$R$2:$R$1191)</f>
        <v>0</v>
      </c>
      <c r="F91" s="15">
        <f>SUMIF(RiepilogoGen!$C$2:$C$1191,'Conto Economico'!B91,RiepilogoGen!$U$2:$U$1191)</f>
        <v>0</v>
      </c>
      <c r="G91" s="15">
        <f>SUMIF(RiepilogoGen!$C$2:$C$1191,'Conto Economico'!B91,RiepilogoGen!$X$2:$X$1191)</f>
        <v>0</v>
      </c>
      <c r="H91" s="15">
        <f>SUMIF(RiepilogoGen!$C$2:$C$1191,'Conto Economico'!B91,RiepilogoGen!$AA$2:$AA$1191)</f>
        <v>0</v>
      </c>
      <c r="I91" s="15">
        <f>SUMIF(RiepilogoGen!$C$2:$C$1191,'Conto Economico'!B91,RiepilogoGen!$AD$2:$AD$1191)</f>
        <v>0</v>
      </c>
      <c r="J91" s="75">
        <f>ROUND('Riep ContEcon'!D397,0)</f>
        <v>0</v>
      </c>
      <c r="K91" s="75">
        <f>ROUND('Riep ContEcon'!E397,0)</f>
        <v>0</v>
      </c>
      <c r="L91" s="75">
        <f>ROUND('Riep ContEcon'!F397,0)</f>
        <v>0</v>
      </c>
      <c r="M91" s="75">
        <f>ROUND('Riep ContEcon'!G397,0)</f>
        <v>0</v>
      </c>
      <c r="N91" s="75">
        <f>ROUND('Riep ContEcon'!H397,0)</f>
        <v>0</v>
      </c>
      <c r="O91" s="75">
        <f>ROUND('Riep ContEcon'!I397,0)</f>
        <v>0</v>
      </c>
      <c r="P91" s="75">
        <f t="shared" si="25"/>
        <v>0</v>
      </c>
      <c r="Q91" s="90">
        <f t="shared" si="26"/>
        <v>0</v>
      </c>
    </row>
    <row r="92" spans="2:17">
      <c r="B92">
        <v>501502</v>
      </c>
      <c r="C92" s="10" t="s">
        <v>399</v>
      </c>
      <c r="D92" s="15">
        <f>SUMIF(RiepilogoGen!$C$2:$C$1191,'Conto Economico'!B92,RiepilogoGen!$O$2:$O$1191)</f>
        <v>0</v>
      </c>
      <c r="E92" s="15">
        <f>SUMIF(RiepilogoGen!$C$2:$C$1191,'Conto Economico'!B92,RiepilogoGen!$R$2:$R$1191)</f>
        <v>0</v>
      </c>
      <c r="F92" s="15">
        <f>SUMIF(RiepilogoGen!$C$2:$C$1191,'Conto Economico'!B92,RiepilogoGen!$U$2:$U$1191)</f>
        <v>0</v>
      </c>
      <c r="G92" s="15">
        <f>SUMIF(RiepilogoGen!$C$2:$C$1191,'Conto Economico'!B92,RiepilogoGen!$X$2:$X$1191)</f>
        <v>0</v>
      </c>
      <c r="H92" s="15">
        <f>SUMIF(RiepilogoGen!$C$2:$C$1191,'Conto Economico'!B92,RiepilogoGen!$AA$2:$AA$1191)</f>
        <v>0</v>
      </c>
      <c r="I92" s="15">
        <f>SUMIF(RiepilogoGen!$C$2:$C$1191,'Conto Economico'!B92,RiepilogoGen!$AD$2:$AD$1191)</f>
        <v>0</v>
      </c>
      <c r="J92" s="75">
        <f>ROUND('Riep ContEcon'!D399,0)</f>
        <v>0</v>
      </c>
      <c r="K92" s="75">
        <f>ROUND('Riep ContEcon'!E399,0)</f>
        <v>0</v>
      </c>
      <c r="L92" s="75">
        <f>ROUND('Riep ContEcon'!F399,0)</f>
        <v>0</v>
      </c>
      <c r="M92" s="75">
        <f>ROUND('Riep ContEcon'!G399,0)</f>
        <v>0</v>
      </c>
      <c r="N92" s="75">
        <f>ROUND('Riep ContEcon'!H399,0)</f>
        <v>0</v>
      </c>
      <c r="O92" s="75">
        <f>ROUND('Riep ContEcon'!I399,0)</f>
        <v>0</v>
      </c>
      <c r="P92" s="75">
        <f t="shared" si="25"/>
        <v>0</v>
      </c>
      <c r="Q92" s="90">
        <f t="shared" si="26"/>
        <v>0</v>
      </c>
    </row>
    <row r="93" spans="2:17">
      <c r="C93" s="7" t="s">
        <v>400</v>
      </c>
      <c r="D93" s="14">
        <f>+D94+D95+D96</f>
        <v>25057.219999999998</v>
      </c>
      <c r="E93" s="14">
        <f t="shared" ref="E93:O93" si="31">+E94+E95+E96</f>
        <v>17629.879999999997</v>
      </c>
      <c r="F93" s="14">
        <f t="shared" si="31"/>
        <v>81682.789999999994</v>
      </c>
      <c r="G93" s="14">
        <f t="shared" si="31"/>
        <v>76087.929999999993</v>
      </c>
      <c r="H93" s="14">
        <f t="shared" si="31"/>
        <v>76558.17</v>
      </c>
      <c r="I93" s="14">
        <f t="shared" si="31"/>
        <v>76124.2</v>
      </c>
      <c r="J93" s="74">
        <f t="shared" si="31"/>
        <v>25057</v>
      </c>
      <c r="K93" s="74">
        <f t="shared" si="31"/>
        <v>17630</v>
      </c>
      <c r="L93" s="74">
        <f t="shared" si="31"/>
        <v>81683</v>
      </c>
      <c r="M93" s="74">
        <f t="shared" si="31"/>
        <v>76088</v>
      </c>
      <c r="N93" s="74">
        <f t="shared" si="31"/>
        <v>76558</v>
      </c>
      <c r="O93" s="74">
        <f t="shared" si="31"/>
        <v>76124</v>
      </c>
      <c r="P93" s="74">
        <f t="shared" si="25"/>
        <v>36</v>
      </c>
      <c r="Q93" s="89">
        <f t="shared" si="26"/>
        <v>4.7313636841561646E-4</v>
      </c>
    </row>
    <row r="94" spans="2:17">
      <c r="B94">
        <v>501601</v>
      </c>
      <c r="C94" s="10" t="s">
        <v>401</v>
      </c>
      <c r="D94" s="15">
        <f>-1*SUMIF(RiepilogoGen!$C$2:$C$1191,'Conto Economico'!B94,RiepilogoGen!$O$2:$O$1191)</f>
        <v>25049.839999999997</v>
      </c>
      <c r="E94" s="15">
        <f>-1*SUMIF(RiepilogoGen!$C$2:$C$1191,'Conto Economico'!B94,RiepilogoGen!$R$2:$R$1191)</f>
        <v>0</v>
      </c>
      <c r="F94" s="15">
        <f>-1*SUMIF(RiepilogoGen!$C$2:$C$1191,'Conto Economico'!B94,RiepilogoGen!$U$2:$U$1191)</f>
        <v>76042.37</v>
      </c>
      <c r="G94" s="15">
        <f>-1*SUMIF(RiepilogoGen!$C$2:$C$1191,'Conto Economico'!B94,RiepilogoGen!$X$2:$X$1191)</f>
        <v>75706.399999999994</v>
      </c>
      <c r="H94" s="15">
        <f>-1*SUMIF(RiepilogoGen!$C$2:$C$1191,'Conto Economico'!B94,RiepilogoGen!$AA$2:$AA$1191)</f>
        <v>75567.179999999993</v>
      </c>
      <c r="I94" s="15">
        <f>-1*SUMIF(RiepilogoGen!$C$2:$C$1191,'Conto Economico'!B94,RiepilogoGen!$AD$2:$AD$1191)</f>
        <v>75567.179999999993</v>
      </c>
      <c r="J94" s="75">
        <f>ROUND('Riep ContEcon'!D402,0)</f>
        <v>25050</v>
      </c>
      <c r="K94" s="75">
        <f>ROUND('Riep ContEcon'!E402,0)</f>
        <v>0</v>
      </c>
      <c r="L94" s="75">
        <f>ROUND('Riep ContEcon'!F402,0)</f>
        <v>76042</v>
      </c>
      <c r="M94" s="75">
        <f>ROUND('Riep ContEcon'!G402,0)</f>
        <v>75706</v>
      </c>
      <c r="N94" s="75">
        <f>ROUND('Riep ContEcon'!H402,0)</f>
        <v>75567</v>
      </c>
      <c r="O94" s="75">
        <f>ROUND('Riep ContEcon'!I402,0)</f>
        <v>75567</v>
      </c>
      <c r="P94" s="75">
        <f t="shared" si="25"/>
        <v>-139</v>
      </c>
      <c r="Q94" s="90">
        <f t="shared" si="26"/>
        <v>-1.8360499828282695E-3</v>
      </c>
    </row>
    <row r="95" spans="2:17">
      <c r="B95">
        <v>501602</v>
      </c>
      <c r="C95" s="10" t="s">
        <v>402</v>
      </c>
      <c r="D95" s="15">
        <f>-1*SUMIF(RiepilogoGen!$C$2:$C$1191,'Conto Economico'!B95,RiepilogoGen!$O$2:$O$1191)</f>
        <v>7.38</v>
      </c>
      <c r="E95" s="15">
        <f>-1*SUMIF(RiepilogoGen!$C$2:$C$1191,'Conto Economico'!B95,RiepilogoGen!$R$2:$R$1191)</f>
        <v>16723.28</v>
      </c>
      <c r="F95" s="15">
        <f>-1*SUMIF(RiepilogoGen!$C$2:$C$1191,'Conto Economico'!B95,RiepilogoGen!$U$2:$U$1191)</f>
        <v>5564.91</v>
      </c>
      <c r="G95" s="15">
        <f>-1*SUMIF(RiepilogoGen!$C$2:$C$1191,'Conto Economico'!B95,RiepilogoGen!$X$2:$X$1191)</f>
        <v>381.53</v>
      </c>
      <c r="H95" s="15">
        <f>-1*SUMIF(RiepilogoGen!$C$2:$C$1191,'Conto Economico'!B95,RiepilogoGen!$AA$2:$AA$1191)</f>
        <v>277.05</v>
      </c>
      <c r="I95" s="15">
        <f>-1*SUMIF(RiepilogoGen!$C$2:$C$1191,'Conto Economico'!B95,RiepilogoGen!$AD$2:$AD$1191)</f>
        <v>555.28</v>
      </c>
      <c r="J95" s="75">
        <f>ROUND('Riep ContEcon'!D404,0)</f>
        <v>7</v>
      </c>
      <c r="K95" s="75">
        <f>ROUND('Riep ContEcon'!E404,0)</f>
        <v>16723</v>
      </c>
      <c r="L95" s="75">
        <f>ROUND('Riep ContEcon'!F404,0)</f>
        <v>5565</v>
      </c>
      <c r="M95" s="75">
        <f>ROUND('Riep ContEcon'!G404,0)</f>
        <v>382</v>
      </c>
      <c r="N95" s="75">
        <f>ROUND('Riep ContEcon'!H404,0)</f>
        <v>277</v>
      </c>
      <c r="O95" s="75">
        <f>ROUND('Riep ContEcon'!I404,0)</f>
        <v>555</v>
      </c>
      <c r="P95" s="75">
        <f t="shared" si="25"/>
        <v>173</v>
      </c>
      <c r="Q95" s="90">
        <f t="shared" si="26"/>
        <v>0.45287958115183247</v>
      </c>
    </row>
    <row r="96" spans="2:17">
      <c r="B96">
        <v>501603</v>
      </c>
      <c r="C96" s="10" t="s">
        <v>403</v>
      </c>
      <c r="D96" s="15">
        <f>-1*SUMIF(RiepilogoGen!$C$2:$C$1191,'Conto Economico'!B96,RiepilogoGen!$O$2:$O$1191)</f>
        <v>0</v>
      </c>
      <c r="E96" s="15">
        <f>-1*SUMIF(RiepilogoGen!$C$2:$C$1191,'Conto Economico'!B96,RiepilogoGen!$R$2:$R$1191)</f>
        <v>906.59999999999991</v>
      </c>
      <c r="F96" s="15">
        <f>-1*SUMIF(RiepilogoGen!$C$2:$C$1191,'Conto Economico'!B96,RiepilogoGen!$U$2:$U$1191)</f>
        <v>75.510000000000005</v>
      </c>
      <c r="G96" s="15">
        <f>-1*SUMIF(RiepilogoGen!$C$2:$C$1191,'Conto Economico'!B96,RiepilogoGen!$X$2:$X$1191)</f>
        <v>0</v>
      </c>
      <c r="H96" s="15">
        <f>-1*SUMIF(RiepilogoGen!$C$2:$C$1191,'Conto Economico'!B96,RiepilogoGen!$AA$2:$AA$1191)</f>
        <v>713.93999999999994</v>
      </c>
      <c r="I96" s="15">
        <f>-1*SUMIF(RiepilogoGen!$C$2:$C$1191,'Conto Economico'!B96,RiepilogoGen!$AD$2:$AD$1191)</f>
        <v>1.74</v>
      </c>
      <c r="J96" s="75">
        <f>ROUND('Riep ContEcon'!D406,0)</f>
        <v>0</v>
      </c>
      <c r="K96" s="75">
        <f>ROUND('Riep ContEcon'!E406,0)</f>
        <v>907</v>
      </c>
      <c r="L96" s="75">
        <f>ROUND('Riep ContEcon'!F406,0)</f>
        <v>76</v>
      </c>
      <c r="M96" s="75">
        <f>ROUND('Riep ContEcon'!G406,0)</f>
        <v>0</v>
      </c>
      <c r="N96" s="75">
        <f>ROUND('Riep ContEcon'!H406,0)</f>
        <v>714</v>
      </c>
      <c r="O96" s="75">
        <f>ROUND('Riep ContEcon'!I406,0)</f>
        <v>2</v>
      </c>
      <c r="P96" s="75">
        <f t="shared" si="25"/>
        <v>2</v>
      </c>
      <c r="Q96" s="90">
        <f t="shared" si="26"/>
        <v>1</v>
      </c>
    </row>
    <row r="97" spans="2:17">
      <c r="C97" s="7" t="s">
        <v>404</v>
      </c>
      <c r="D97" s="14">
        <f t="shared" ref="D97:I97" si="32">+D98+D99+D100</f>
        <v>9341.44</v>
      </c>
      <c r="E97" s="14">
        <f t="shared" si="32"/>
        <v>57950.47</v>
      </c>
      <c r="F97" s="14">
        <f t="shared" si="32"/>
        <v>44388.299999999996</v>
      </c>
      <c r="G97" s="14">
        <f t="shared" si="32"/>
        <v>38349.590000000004</v>
      </c>
      <c r="H97" s="14">
        <f t="shared" si="32"/>
        <v>25880.17</v>
      </c>
      <c r="I97" s="14">
        <f t="shared" si="32"/>
        <v>23202.09</v>
      </c>
      <c r="J97" s="74">
        <f t="shared" ref="J97:O97" si="33">+J98+J99+J100</f>
        <v>9341</v>
      </c>
      <c r="K97" s="74">
        <f t="shared" si="33"/>
        <v>57950</v>
      </c>
      <c r="L97" s="74">
        <f t="shared" si="33"/>
        <v>44389</v>
      </c>
      <c r="M97" s="74">
        <f t="shared" si="33"/>
        <v>38350</v>
      </c>
      <c r="N97" s="74">
        <f t="shared" si="33"/>
        <v>25880</v>
      </c>
      <c r="O97" s="74">
        <f t="shared" si="33"/>
        <v>23202</v>
      </c>
      <c r="P97" s="74">
        <f t="shared" si="25"/>
        <v>-15148</v>
      </c>
      <c r="Q97" s="89">
        <f t="shared" si="26"/>
        <v>-0.39499348109517596</v>
      </c>
    </row>
    <row r="98" spans="2:17">
      <c r="B98">
        <v>501701</v>
      </c>
      <c r="C98" s="10" t="s">
        <v>405</v>
      </c>
      <c r="D98" s="15">
        <f>SUMIF(RiepilogoGen!$C$2:$C$1191,'Conto Economico'!B98,RiepilogoGen!$O$2:$O$1191)</f>
        <v>9322.4500000000007</v>
      </c>
      <c r="E98" s="15">
        <f>SUMIF(RiepilogoGen!$C$2:$C$1191,'Conto Economico'!B98,RiepilogoGen!$R$2:$R$1191)</f>
        <v>55557.97</v>
      </c>
      <c r="F98" s="15">
        <f>SUMIF(RiepilogoGen!$C$2:$C$1191,'Conto Economico'!B98,RiepilogoGen!$U$2:$U$1191)</f>
        <v>42715.77</v>
      </c>
      <c r="G98" s="15">
        <f>SUMIF(RiepilogoGen!$C$2:$C$1191,'Conto Economico'!B98,RiepilogoGen!$X$2:$X$1191)</f>
        <v>32669.33</v>
      </c>
      <c r="H98" s="15">
        <f>SUMIF(RiepilogoGen!$C$2:$C$1191,'Conto Economico'!B98,RiepilogoGen!$AA$2:$AA$1191)</f>
        <v>25879.98</v>
      </c>
      <c r="I98" s="15">
        <f>SUMIF(RiepilogoGen!$C$2:$C$1191,'Conto Economico'!B98,RiepilogoGen!$AD$2:$AD$1191)</f>
        <v>23106</v>
      </c>
      <c r="J98" s="75">
        <f>ROUND('Riep ContEcon'!D410,0)</f>
        <v>9322</v>
      </c>
      <c r="K98" s="75">
        <f>ROUND('Riep ContEcon'!E410,0)</f>
        <v>55558</v>
      </c>
      <c r="L98" s="75">
        <f>ROUND('Riep ContEcon'!F410,0)</f>
        <v>42716</v>
      </c>
      <c r="M98" s="75">
        <f>ROUND('Riep ContEcon'!G410,0)</f>
        <v>32669</v>
      </c>
      <c r="N98" s="75">
        <f>ROUND('Riep ContEcon'!H410,0)</f>
        <v>25880</v>
      </c>
      <c r="O98" s="75">
        <f>ROUND('Riep ContEcon'!I410,0)</f>
        <v>23106</v>
      </c>
      <c r="P98" s="75">
        <f t="shared" si="25"/>
        <v>-9563</v>
      </c>
      <c r="Q98" s="90">
        <f t="shared" si="26"/>
        <v>-0.29272398910281916</v>
      </c>
    </row>
    <row r="99" spans="2:17">
      <c r="B99">
        <v>501702</v>
      </c>
      <c r="C99" s="10" t="s">
        <v>406</v>
      </c>
      <c r="D99" s="15">
        <f>SUMIF(RiepilogoGen!$C$2:$C$1191,'Conto Economico'!B99,RiepilogoGen!$O$2:$O$1191)</f>
        <v>0</v>
      </c>
      <c r="E99" s="15">
        <f>SUMIF(RiepilogoGen!$C$2:$C$1191,'Conto Economico'!B99,RiepilogoGen!$R$2:$R$1191)</f>
        <v>-23.640000000000004</v>
      </c>
      <c r="F99" s="15">
        <f>SUMIF(RiepilogoGen!$C$2:$C$1191,'Conto Economico'!B99,RiepilogoGen!$U$2:$U$1191)</f>
        <v>0.57999999999999996</v>
      </c>
      <c r="G99" s="15">
        <f>SUMIF(RiepilogoGen!$C$2:$C$1191,'Conto Economico'!B99,RiepilogoGen!$X$2:$X$1191)</f>
        <v>0.52</v>
      </c>
      <c r="H99" s="15">
        <f>SUMIF(RiepilogoGen!$C$2:$C$1191,'Conto Economico'!B99,RiepilogoGen!$AA$2:$AA$1191)</f>
        <v>0.19</v>
      </c>
      <c r="I99" s="15">
        <f>SUMIF(RiepilogoGen!$C$2:$C$1191,'Conto Economico'!B99,RiepilogoGen!$AD$2:$AD$1191)</f>
        <v>0</v>
      </c>
      <c r="J99" s="75">
        <f>ROUND('Riep ContEcon'!D412,0)</f>
        <v>0</v>
      </c>
      <c r="K99" s="75">
        <f>ROUND('Riep ContEcon'!E412,0)</f>
        <v>-24</v>
      </c>
      <c r="L99" s="75">
        <f>ROUND('Riep ContEcon'!F412,0)</f>
        <v>1</v>
      </c>
      <c r="M99" s="75">
        <f>ROUND('Riep ContEcon'!G412,0)</f>
        <v>1</v>
      </c>
      <c r="N99" s="75">
        <f>ROUND('Riep ContEcon'!H412,0)</f>
        <v>0</v>
      </c>
      <c r="O99" s="75">
        <f>ROUND('Riep ContEcon'!I412,0)</f>
        <v>0</v>
      </c>
      <c r="P99" s="75">
        <f t="shared" si="25"/>
        <v>-1</v>
      </c>
      <c r="Q99" s="90">
        <f t="shared" si="26"/>
        <v>-1</v>
      </c>
    </row>
    <row r="100" spans="2:17">
      <c r="B100">
        <v>501703</v>
      </c>
      <c r="C100" s="10" t="s">
        <v>407</v>
      </c>
      <c r="D100" s="15">
        <f>SUMIF(RiepilogoGen!$C$2:$C$1191,'Conto Economico'!B100,RiepilogoGen!$O$2:$O$1191)</f>
        <v>18.989999999999998</v>
      </c>
      <c r="E100" s="15">
        <f>SUMIF(RiepilogoGen!$C$2:$C$1191,'Conto Economico'!B100,RiepilogoGen!$R$2:$R$1191)</f>
        <v>2416.1400000000003</v>
      </c>
      <c r="F100" s="15">
        <f>SUMIF(RiepilogoGen!$C$2:$C$1191,'Conto Economico'!B100,RiepilogoGen!$U$2:$U$1191)</f>
        <v>1671.9499999999998</v>
      </c>
      <c r="G100" s="15">
        <f>SUMIF(RiepilogoGen!$C$2:$C$1191,'Conto Economico'!B100,RiepilogoGen!$X$2:$X$1191)</f>
        <v>5679.74</v>
      </c>
      <c r="H100" s="15">
        <f>SUMIF(RiepilogoGen!$C$2:$C$1191,'Conto Economico'!B100,RiepilogoGen!$AA$2:$AA$1191)</f>
        <v>0</v>
      </c>
      <c r="I100" s="15">
        <f>SUMIF(RiepilogoGen!$C$2:$C$1191,'Conto Economico'!B100,RiepilogoGen!$AD$2:$AD$1191)</f>
        <v>96.09</v>
      </c>
      <c r="J100" s="75">
        <f>ROUND('Riep ContEcon'!D414,0)</f>
        <v>19</v>
      </c>
      <c r="K100" s="75">
        <f>ROUND('Riep ContEcon'!E414,0)</f>
        <v>2416</v>
      </c>
      <c r="L100" s="75">
        <f>ROUND('Riep ContEcon'!F414,0)</f>
        <v>1672</v>
      </c>
      <c r="M100" s="75">
        <f>ROUND('Riep ContEcon'!G414,0)</f>
        <v>5680</v>
      </c>
      <c r="N100" s="75">
        <f>ROUND('Riep ContEcon'!H414,0)</f>
        <v>0</v>
      </c>
      <c r="O100" s="75">
        <f>ROUND('Riep ContEcon'!I414,0)</f>
        <v>96</v>
      </c>
      <c r="P100" s="75">
        <f t="shared" si="25"/>
        <v>-5584</v>
      </c>
      <c r="Q100" s="90">
        <f t="shared" si="26"/>
        <v>-0.9830985915492958</v>
      </c>
    </row>
    <row r="101" spans="2:17" ht="15.75">
      <c r="C101" s="23" t="s">
        <v>408</v>
      </c>
      <c r="D101" s="24">
        <f t="shared" ref="D101:J101" si="34">+D90+D93-D97</f>
        <v>15715.779999999997</v>
      </c>
      <c r="E101" s="24">
        <f t="shared" si="34"/>
        <v>-40320.590000000004</v>
      </c>
      <c r="F101" s="24">
        <f t="shared" si="34"/>
        <v>37294.49</v>
      </c>
      <c r="G101" s="24">
        <f t="shared" si="34"/>
        <v>37738.339999999989</v>
      </c>
      <c r="H101" s="24">
        <f t="shared" si="34"/>
        <v>50678</v>
      </c>
      <c r="I101" s="24">
        <f t="shared" si="34"/>
        <v>52922.11</v>
      </c>
      <c r="J101" s="76">
        <f t="shared" si="34"/>
        <v>15716</v>
      </c>
      <c r="K101" s="76">
        <f>+K90+K93-K97</f>
        <v>-40320</v>
      </c>
      <c r="L101" s="76">
        <f>+L90+L93-L97</f>
        <v>37294</v>
      </c>
      <c r="M101" s="76">
        <f>+M90+M93-M97</f>
        <v>37738</v>
      </c>
      <c r="N101" s="76">
        <f>+N90+N93-N97</f>
        <v>50678</v>
      </c>
      <c r="O101" s="76">
        <f>+O90+O93-O97</f>
        <v>52922</v>
      </c>
      <c r="P101" s="76">
        <f t="shared" si="25"/>
        <v>15184</v>
      </c>
      <c r="Q101" s="91">
        <f t="shared" si="26"/>
        <v>0.40235306587524522</v>
      </c>
    </row>
    <row r="102" spans="2:17">
      <c r="C102" s="6"/>
      <c r="D102" s="15"/>
      <c r="E102" s="15"/>
      <c r="F102" s="15"/>
      <c r="G102" s="15"/>
      <c r="H102" s="15"/>
      <c r="I102" s="15"/>
      <c r="J102" s="75"/>
      <c r="K102" s="75"/>
      <c r="L102" s="75"/>
      <c r="M102" s="75"/>
      <c r="N102" s="75"/>
      <c r="O102" s="75"/>
      <c r="P102" s="75">
        <f t="shared" si="25"/>
        <v>0</v>
      </c>
      <c r="Q102" s="90">
        <f t="shared" si="26"/>
        <v>0</v>
      </c>
    </row>
    <row r="103" spans="2:17">
      <c r="C103" s="6" t="s">
        <v>409</v>
      </c>
      <c r="D103" s="15"/>
      <c r="E103" s="15"/>
      <c r="F103" s="15"/>
      <c r="G103" s="15"/>
      <c r="H103" s="15"/>
      <c r="I103" s="15"/>
      <c r="J103" s="75"/>
      <c r="K103" s="75"/>
      <c r="L103" s="75"/>
      <c r="M103" s="75"/>
      <c r="N103" s="75"/>
      <c r="O103" s="75"/>
      <c r="P103" s="75">
        <f t="shared" si="25"/>
        <v>0</v>
      </c>
      <c r="Q103" s="90">
        <f t="shared" si="26"/>
        <v>0</v>
      </c>
    </row>
    <row r="104" spans="2:17">
      <c r="C104" s="7" t="s">
        <v>410</v>
      </c>
      <c r="D104" s="14">
        <f t="shared" ref="D104:I104" si="35">+D105+D106</f>
        <v>0</v>
      </c>
      <c r="E104" s="14">
        <f t="shared" si="35"/>
        <v>0</v>
      </c>
      <c r="F104" s="14">
        <f t="shared" si="35"/>
        <v>0</v>
      </c>
      <c r="G104" s="14">
        <f t="shared" si="35"/>
        <v>0</v>
      </c>
      <c r="H104" s="14">
        <f t="shared" si="35"/>
        <v>0</v>
      </c>
      <c r="I104" s="14">
        <f t="shared" si="35"/>
        <v>0</v>
      </c>
      <c r="J104" s="74">
        <f t="shared" ref="J104:O104" si="36">+J105+J106</f>
        <v>0</v>
      </c>
      <c r="K104" s="74">
        <f t="shared" si="36"/>
        <v>0</v>
      </c>
      <c r="L104" s="74">
        <f t="shared" si="36"/>
        <v>0</v>
      </c>
      <c r="M104" s="74">
        <f t="shared" si="36"/>
        <v>0</v>
      </c>
      <c r="N104" s="74">
        <f t="shared" si="36"/>
        <v>0</v>
      </c>
      <c r="O104" s="74">
        <f t="shared" si="36"/>
        <v>0</v>
      </c>
      <c r="P104" s="74">
        <f t="shared" si="25"/>
        <v>0</v>
      </c>
      <c r="Q104" s="89">
        <f t="shared" si="26"/>
        <v>0</v>
      </c>
    </row>
    <row r="105" spans="2:17">
      <c r="B105">
        <v>601801</v>
      </c>
      <c r="C105" s="10" t="s">
        <v>411</v>
      </c>
      <c r="D105" s="15">
        <f>-1*SUMIF(RiepilogoGen!$C$2:$C$1191,'Conto Economico'!B105,RiepilogoGen!$O$2:$O$1191)</f>
        <v>0</v>
      </c>
      <c r="E105" s="15">
        <f>-1*SUMIF(RiepilogoGen!$C$2:$C$1191,'Conto Economico'!B105,RiepilogoGen!$R$2:$R$1191)</f>
        <v>0</v>
      </c>
      <c r="F105" s="15">
        <f>-1*SUMIF(RiepilogoGen!$C$2:$C$1191,'Conto Economico'!B105,RiepilogoGen!$U$2:$U$1191)</f>
        <v>0</v>
      </c>
      <c r="G105" s="15">
        <f>-1*SUMIF(RiepilogoGen!$C$2:$C$1191,'Conto Economico'!B105,RiepilogoGen!$X$2:$X$1191)</f>
        <v>0</v>
      </c>
      <c r="H105" s="15">
        <f>-1*SUMIF(RiepilogoGen!$C$2:$C$1191,'Conto Economico'!B105,RiepilogoGen!$AA$2:$AA$1191)</f>
        <v>0</v>
      </c>
      <c r="I105" s="15">
        <f>-1*SUMIF(RiepilogoGen!$C$2:$C$1191,'Conto Economico'!B105,RiepilogoGen!$AD$2:$AD$1191)</f>
        <v>0</v>
      </c>
      <c r="J105" s="75">
        <f>ROUND('Riep ContEcon'!D422,0)</f>
        <v>0</v>
      </c>
      <c r="K105" s="75">
        <f>ROUND('Riep ContEcon'!E422,0)</f>
        <v>0</v>
      </c>
      <c r="L105" s="75">
        <f>ROUND('Riep ContEcon'!F422,0)</f>
        <v>0</v>
      </c>
      <c r="M105" s="75">
        <f>ROUND('Riep ContEcon'!G422,0)</f>
        <v>0</v>
      </c>
      <c r="N105" s="75">
        <f>ROUND('Riep ContEcon'!H422,0)</f>
        <v>0</v>
      </c>
      <c r="O105" s="75">
        <f>ROUND('Riep ContEcon'!I422,0)</f>
        <v>0</v>
      </c>
      <c r="P105" s="75">
        <f t="shared" si="25"/>
        <v>0</v>
      </c>
      <c r="Q105" s="90">
        <f t="shared" si="26"/>
        <v>0</v>
      </c>
    </row>
    <row r="106" spans="2:17">
      <c r="B106">
        <v>601802</v>
      </c>
      <c r="C106" s="10" t="s">
        <v>412</v>
      </c>
      <c r="D106" s="15">
        <f>-1*SUMIF(RiepilogoGen!$C$2:$C$1191,'Conto Economico'!B106,RiepilogoGen!$O$2:$O$1191)</f>
        <v>0</v>
      </c>
      <c r="E106" s="15">
        <f>-1*SUMIF(RiepilogoGen!$C$2:$C$1191,'Conto Economico'!B106,RiepilogoGen!$R$2:$R$1191)</f>
        <v>0</v>
      </c>
      <c r="F106" s="15">
        <f>-1*SUMIF(RiepilogoGen!$C$2:$C$1191,'Conto Economico'!B106,RiepilogoGen!$U$2:$U$1191)</f>
        <v>0</v>
      </c>
      <c r="G106" s="15">
        <f>-1*SUMIF(RiepilogoGen!$C$2:$C$1191,'Conto Economico'!B106,RiepilogoGen!$X$2:$X$1191)</f>
        <v>0</v>
      </c>
      <c r="H106" s="15">
        <f>-1*SUMIF(RiepilogoGen!$C$2:$C$1191,'Conto Economico'!B106,RiepilogoGen!$AA$2:$AA$1191)</f>
        <v>0</v>
      </c>
      <c r="I106" s="15">
        <f>-1*SUMIF(RiepilogoGen!$C$2:$C$1191,'Conto Economico'!B106,RiepilogoGen!$AD$2:$AD$1191)</f>
        <v>0</v>
      </c>
      <c r="J106" s="75">
        <f>ROUND('Riep ContEcon'!D424,0)</f>
        <v>0</v>
      </c>
      <c r="K106" s="75">
        <f>ROUND('Riep ContEcon'!E424,0)</f>
        <v>0</v>
      </c>
      <c r="L106" s="75">
        <f>ROUND('Riep ContEcon'!F424,0)</f>
        <v>0</v>
      </c>
      <c r="M106" s="75">
        <f>ROUND('Riep ContEcon'!G424,0)</f>
        <v>0</v>
      </c>
      <c r="N106" s="75">
        <f>ROUND('Riep ContEcon'!H424,0)</f>
        <v>0</v>
      </c>
      <c r="O106" s="75">
        <f>ROUND('Riep ContEcon'!I424,0)</f>
        <v>0</v>
      </c>
      <c r="P106" s="75">
        <f t="shared" si="25"/>
        <v>0</v>
      </c>
      <c r="Q106" s="90">
        <f t="shared" si="26"/>
        <v>0</v>
      </c>
    </row>
    <row r="107" spans="2:17">
      <c r="C107" s="7" t="s">
        <v>413</v>
      </c>
      <c r="D107" s="14">
        <f t="shared" ref="D107:I107" si="37">+D108+D109</f>
        <v>0</v>
      </c>
      <c r="E107" s="14">
        <f t="shared" si="37"/>
        <v>0</v>
      </c>
      <c r="F107" s="14">
        <f t="shared" si="37"/>
        <v>0</v>
      </c>
      <c r="G107" s="14">
        <f t="shared" si="37"/>
        <v>0</v>
      </c>
      <c r="H107" s="14">
        <f t="shared" si="37"/>
        <v>0</v>
      </c>
      <c r="I107" s="14">
        <f t="shared" si="37"/>
        <v>14.52</v>
      </c>
      <c r="J107" s="74">
        <f t="shared" ref="J107:O107" si="38">+J108+J109</f>
        <v>0</v>
      </c>
      <c r="K107" s="74">
        <f t="shared" si="38"/>
        <v>0</v>
      </c>
      <c r="L107" s="74">
        <f t="shared" si="38"/>
        <v>0</v>
      </c>
      <c r="M107" s="74">
        <f t="shared" si="38"/>
        <v>0</v>
      </c>
      <c r="N107" s="74">
        <f t="shared" si="38"/>
        <v>0</v>
      </c>
      <c r="O107" s="74">
        <f t="shared" si="38"/>
        <v>15</v>
      </c>
      <c r="P107" s="74">
        <f t="shared" si="25"/>
        <v>15</v>
      </c>
      <c r="Q107" s="89">
        <f t="shared" si="26"/>
        <v>1</v>
      </c>
    </row>
    <row r="108" spans="2:17">
      <c r="B108">
        <v>601901</v>
      </c>
      <c r="C108" s="10" t="s">
        <v>411</v>
      </c>
      <c r="D108" s="15">
        <f>SUMIF(RiepilogoGen!$C$2:$C$1191,'Conto Economico'!B108,RiepilogoGen!$O$2:$O$1191)</f>
        <v>0</v>
      </c>
      <c r="E108" s="15">
        <f>SUMIF(RiepilogoGen!$C$2:$C$1191,'Conto Economico'!B108,RiepilogoGen!$R$2:$R$1191)</f>
        <v>0</v>
      </c>
      <c r="F108" s="15">
        <f>SUMIF(RiepilogoGen!$C$2:$C$1191,'Conto Economico'!B108,RiepilogoGen!$U$2:$U$1191)</f>
        <v>0</v>
      </c>
      <c r="G108" s="15">
        <f>SUMIF(RiepilogoGen!$C$2:$C$1191,'Conto Economico'!B108,RiepilogoGen!$X$2:$X$1191)</f>
        <v>0</v>
      </c>
      <c r="H108" s="15">
        <f>SUMIF(RiepilogoGen!$C$2:$C$1191,'Conto Economico'!B108,RiepilogoGen!$AA$2:$AA$1191)</f>
        <v>0</v>
      </c>
      <c r="I108" s="15">
        <f>SUMIF(RiepilogoGen!$C$2:$C$1191,'Conto Economico'!B108,RiepilogoGen!$AD$2:$AD$1191)</f>
        <v>0</v>
      </c>
      <c r="J108" s="75">
        <f>ROUND('Riep ContEcon'!D427,0)</f>
        <v>0</v>
      </c>
      <c r="K108" s="75">
        <f>ROUND('Riep ContEcon'!E427,0)</f>
        <v>0</v>
      </c>
      <c r="L108" s="75">
        <f>ROUND('Riep ContEcon'!F427,0)</f>
        <v>0</v>
      </c>
      <c r="M108" s="75">
        <f>ROUND('Riep ContEcon'!G427,0)</f>
        <v>0</v>
      </c>
      <c r="N108" s="75">
        <f>ROUND('Riep ContEcon'!H427,0)</f>
        <v>0</v>
      </c>
      <c r="O108" s="75">
        <f>ROUND('Riep ContEcon'!I427,0)</f>
        <v>0</v>
      </c>
      <c r="P108" s="75">
        <f t="shared" si="25"/>
        <v>0</v>
      </c>
      <c r="Q108" s="90">
        <f t="shared" si="26"/>
        <v>0</v>
      </c>
    </row>
    <row r="109" spans="2:17">
      <c r="B109">
        <v>601902</v>
      </c>
      <c r="C109" s="10" t="s">
        <v>412</v>
      </c>
      <c r="D109" s="15">
        <f>SUMIF(RiepilogoGen!$C$2:$C$1191,'Conto Economico'!B109,RiepilogoGen!$O$2:$O$1191)</f>
        <v>0</v>
      </c>
      <c r="E109" s="15">
        <f>SUMIF(RiepilogoGen!$C$2:$C$1191,'Conto Economico'!B109,RiepilogoGen!$R$2:$R$1191)</f>
        <v>0</v>
      </c>
      <c r="F109" s="15">
        <f>SUMIF(RiepilogoGen!$C$2:$C$1191,'Conto Economico'!B109,RiepilogoGen!$U$2:$U$1191)</f>
        <v>0</v>
      </c>
      <c r="G109" s="15">
        <f>SUMIF(RiepilogoGen!$C$2:$C$1191,'Conto Economico'!B109,RiepilogoGen!$X$2:$X$1191)</f>
        <v>0</v>
      </c>
      <c r="H109" s="15">
        <f>SUMIF(RiepilogoGen!$C$2:$C$1191,'Conto Economico'!B109,RiepilogoGen!$AA$2:$AA$1191)</f>
        <v>0</v>
      </c>
      <c r="I109" s="15">
        <f>SUMIF(RiepilogoGen!$C$2:$C$1191,'Conto Economico'!B109,RiepilogoGen!$AD$2:$AD$1191)</f>
        <v>14.52</v>
      </c>
      <c r="J109" s="75">
        <f>ROUND('Riep ContEcon'!D429,0)</f>
        <v>0</v>
      </c>
      <c r="K109" s="75">
        <f>ROUND('Riep ContEcon'!E429,0)</f>
        <v>0</v>
      </c>
      <c r="L109" s="75">
        <f>ROUND('Riep ContEcon'!F429,0)</f>
        <v>0</v>
      </c>
      <c r="M109" s="75">
        <f>ROUND('Riep ContEcon'!G429,0)</f>
        <v>0</v>
      </c>
      <c r="N109" s="75">
        <f>ROUND('Riep ContEcon'!H429,0)</f>
        <v>0</v>
      </c>
      <c r="O109" s="75">
        <f>ROUND('Riep ContEcon'!I429,0)</f>
        <v>15</v>
      </c>
      <c r="P109" s="75">
        <f t="shared" si="25"/>
        <v>15</v>
      </c>
      <c r="Q109" s="90">
        <f t="shared" si="26"/>
        <v>1</v>
      </c>
    </row>
    <row r="110" spans="2:17" ht="15.75">
      <c r="C110" s="23" t="s">
        <v>414</v>
      </c>
      <c r="D110" s="24">
        <f t="shared" ref="D110:J110" si="39">+D104-D107</f>
        <v>0</v>
      </c>
      <c r="E110" s="24">
        <f t="shared" si="39"/>
        <v>0</v>
      </c>
      <c r="F110" s="24">
        <f t="shared" si="39"/>
        <v>0</v>
      </c>
      <c r="G110" s="24">
        <f t="shared" si="39"/>
        <v>0</v>
      </c>
      <c r="H110" s="24">
        <f t="shared" si="39"/>
        <v>0</v>
      </c>
      <c r="I110" s="24">
        <f t="shared" si="39"/>
        <v>-14.52</v>
      </c>
      <c r="J110" s="76">
        <f t="shared" si="39"/>
        <v>0</v>
      </c>
      <c r="K110" s="76">
        <f>+K104-K107</f>
        <v>0</v>
      </c>
      <c r="L110" s="76">
        <f>+L104-L107</f>
        <v>0</v>
      </c>
      <c r="M110" s="76">
        <f>+M104-M107</f>
        <v>0</v>
      </c>
      <c r="N110" s="76">
        <f>+N104-N107</f>
        <v>0</v>
      </c>
      <c r="O110" s="76">
        <f>+O104-O107</f>
        <v>-15</v>
      </c>
      <c r="P110" s="76">
        <f t="shared" si="25"/>
        <v>-15</v>
      </c>
      <c r="Q110" s="91">
        <f t="shared" si="26"/>
        <v>1</v>
      </c>
    </row>
    <row r="111" spans="2:17">
      <c r="C111" s="6"/>
      <c r="D111" s="15"/>
      <c r="E111" s="15"/>
      <c r="F111" s="15"/>
      <c r="G111" s="15"/>
      <c r="H111" s="15"/>
      <c r="I111" s="15"/>
      <c r="J111" s="75"/>
      <c r="K111" s="75"/>
      <c r="L111" s="75"/>
      <c r="M111" s="75"/>
      <c r="N111" s="75"/>
      <c r="O111" s="75"/>
      <c r="P111" s="75">
        <f t="shared" si="25"/>
        <v>0</v>
      </c>
      <c r="Q111" s="90">
        <f t="shared" si="26"/>
        <v>0</v>
      </c>
    </row>
    <row r="112" spans="2:17">
      <c r="C112" s="6" t="s">
        <v>415</v>
      </c>
      <c r="D112" s="15"/>
      <c r="E112" s="15"/>
      <c r="F112" s="15"/>
      <c r="G112" s="15"/>
      <c r="H112" s="15"/>
      <c r="I112" s="15"/>
      <c r="J112" s="75"/>
      <c r="K112" s="75"/>
      <c r="L112" s="75"/>
      <c r="M112" s="75"/>
      <c r="N112" s="75"/>
      <c r="O112" s="75"/>
      <c r="P112" s="75">
        <f t="shared" si="25"/>
        <v>0</v>
      </c>
      <c r="Q112" s="90">
        <f t="shared" si="26"/>
        <v>0</v>
      </c>
    </row>
    <row r="113" spans="2:17">
      <c r="C113" s="7" t="s">
        <v>416</v>
      </c>
      <c r="D113" s="14">
        <f t="shared" ref="D113:I113" si="40">+D114+D115+D116</f>
        <v>1000</v>
      </c>
      <c r="E113" s="14">
        <f t="shared" si="40"/>
        <v>292030.11</v>
      </c>
      <c r="F113" s="14">
        <f t="shared" si="40"/>
        <v>1255506.24</v>
      </c>
      <c r="G113" s="14">
        <f t="shared" si="40"/>
        <v>3866.78</v>
      </c>
      <c r="H113" s="14">
        <f t="shared" si="40"/>
        <v>7837.77</v>
      </c>
      <c r="I113" s="14">
        <f t="shared" si="40"/>
        <v>9744.09</v>
      </c>
      <c r="J113" s="74">
        <f t="shared" ref="J113:O113" si="41">+J114+J115+J116</f>
        <v>1000</v>
      </c>
      <c r="K113" s="74">
        <f t="shared" si="41"/>
        <v>292027</v>
      </c>
      <c r="L113" s="74">
        <f t="shared" si="41"/>
        <v>1255508</v>
      </c>
      <c r="M113" s="74">
        <f t="shared" si="41"/>
        <v>3868</v>
      </c>
      <c r="N113" s="74">
        <f t="shared" si="41"/>
        <v>7838</v>
      </c>
      <c r="O113" s="74">
        <f t="shared" si="41"/>
        <v>9744</v>
      </c>
      <c r="P113" s="74">
        <f t="shared" si="25"/>
        <v>5876</v>
      </c>
      <c r="Q113" s="89">
        <f t="shared" si="26"/>
        <v>1.5191313340227506</v>
      </c>
    </row>
    <row r="114" spans="2:17">
      <c r="B114">
        <v>702001</v>
      </c>
      <c r="C114" s="10" t="s">
        <v>417</v>
      </c>
      <c r="D114" s="15">
        <f>-1*SUMIF(RiepilogoGen!$C$2:$C$1191,'Conto Economico'!B114,RiepilogoGen!$O$2:$O$1191)</f>
        <v>1000</v>
      </c>
      <c r="E114" s="15">
        <f>-1*SUMIF(RiepilogoGen!$C$2:$C$1191,'Conto Economico'!B114,RiepilogoGen!$R$2:$R$1191)</f>
        <v>10</v>
      </c>
      <c r="F114" s="15">
        <f>-1*SUMIF(RiepilogoGen!$C$2:$C$1191,'Conto Economico'!B114,RiepilogoGen!$U$2:$U$1191)</f>
        <v>241.9</v>
      </c>
      <c r="G114" s="15">
        <f>-1*SUMIF(RiepilogoGen!$C$2:$C$1191,'Conto Economico'!B114,RiepilogoGen!$X$2:$X$1191)</f>
        <v>3866.78</v>
      </c>
      <c r="H114" s="15">
        <f>-1*SUMIF(RiepilogoGen!$C$2:$C$1191,'Conto Economico'!B114,RiepilogoGen!$AA$2:$AA$1191)</f>
        <v>7837.77</v>
      </c>
      <c r="I114" s="15">
        <f>-1*SUMIF(RiepilogoGen!$C$2:$C$1191,'Conto Economico'!B114,RiepilogoGen!$AD$2:$AD$1191)</f>
        <v>8291.75</v>
      </c>
      <c r="J114" s="75">
        <f>ROUND('Riep ContEcon'!D435,0)</f>
        <v>1000</v>
      </c>
      <c r="K114" s="75">
        <f>ROUND('Riep ContEcon'!E435,0)</f>
        <v>10</v>
      </c>
      <c r="L114" s="75">
        <f>ROUND('Riep ContEcon'!F435,0)</f>
        <v>242</v>
      </c>
      <c r="M114" s="75">
        <f>ROUND('Riep ContEcon'!G435,0)</f>
        <v>3867</v>
      </c>
      <c r="N114" s="75">
        <f>ROUND('Riep ContEcon'!H435,0)</f>
        <v>7838</v>
      </c>
      <c r="O114" s="75">
        <f>ROUND('Riep ContEcon'!I435,0)</f>
        <v>8292</v>
      </c>
      <c r="P114" s="75">
        <f t="shared" si="25"/>
        <v>4425</v>
      </c>
      <c r="Q114" s="90">
        <f t="shared" si="26"/>
        <v>1.1442979053529867</v>
      </c>
    </row>
    <row r="115" spans="2:17">
      <c r="B115">
        <v>702002</v>
      </c>
      <c r="C115" s="10" t="s">
        <v>418</v>
      </c>
      <c r="D115" s="15">
        <f>-1*SUMIF(RiepilogoGen!$C$2:$C$1191,'Conto Economico'!B115,RiepilogoGen!$O$2:$O$1191)</f>
        <v>0</v>
      </c>
      <c r="E115" s="15">
        <f>-1*SUMIF(RiepilogoGen!$C$2:$C$1191,'Conto Economico'!B115,RiepilogoGen!$R$2:$R$1191)</f>
        <v>0</v>
      </c>
      <c r="F115" s="15">
        <f>-1*SUMIF(RiepilogoGen!$C$2:$C$1191,'Conto Economico'!B115,RiepilogoGen!$U$2:$U$1191)</f>
        <v>1242516.3</v>
      </c>
      <c r="G115" s="15">
        <f>-1*SUMIF(RiepilogoGen!$C$2:$C$1191,'Conto Economico'!B115,RiepilogoGen!$X$2:$X$1191)</f>
        <v>0</v>
      </c>
      <c r="H115" s="15">
        <f>-1*SUMIF(RiepilogoGen!$C$2:$C$1191,'Conto Economico'!B115,RiepilogoGen!$AA$2:$AA$1191)</f>
        <v>0</v>
      </c>
      <c r="I115" s="15">
        <f>-1*SUMIF(RiepilogoGen!$C$2:$C$1191,'Conto Economico'!B115,RiepilogoGen!$AD$2:$AD$1191)</f>
        <v>1452.34</v>
      </c>
      <c r="J115" s="75">
        <f>ROUND('Riep ContEcon'!D438,0)</f>
        <v>0</v>
      </c>
      <c r="K115" s="75">
        <f>ROUND('Riep ContEcon'!E438,0)</f>
        <v>0</v>
      </c>
      <c r="L115" s="75">
        <f>ROUND('Riep ContEcon'!F438,0)</f>
        <v>1242516</v>
      </c>
      <c r="M115" s="75">
        <f>ROUND('Riep ContEcon'!G438,0)</f>
        <v>0</v>
      </c>
      <c r="N115" s="75">
        <f>ROUND('Riep ContEcon'!H438,0)</f>
        <v>0</v>
      </c>
      <c r="O115" s="75">
        <f>ROUND('Riep ContEcon'!I438,0)</f>
        <v>1452</v>
      </c>
      <c r="P115" s="75">
        <f t="shared" si="25"/>
        <v>1452</v>
      </c>
      <c r="Q115" s="90">
        <f t="shared" si="26"/>
        <v>1</v>
      </c>
    </row>
    <row r="116" spans="2:17">
      <c r="B116">
        <v>702003</v>
      </c>
      <c r="C116" s="10" t="s">
        <v>419</v>
      </c>
      <c r="D116" s="15">
        <f>-1*SUMIF(RiepilogoGen!$C$2:$C$1191,'Conto Economico'!B116,RiepilogoGen!$O$2:$O$1191)</f>
        <v>0</v>
      </c>
      <c r="E116" s="15">
        <f>-1*SUMIF(RiepilogoGen!$C$2:$C$1191,'Conto Economico'!B116,RiepilogoGen!$R$2:$R$1191)</f>
        <v>292020.11</v>
      </c>
      <c r="F116" s="15">
        <f>-1*SUMIF(RiepilogoGen!$C$2:$C$1191,'Conto Economico'!B116,RiepilogoGen!$U$2:$U$1191)</f>
        <v>12748.04</v>
      </c>
      <c r="G116" s="15">
        <f>-1*SUMIF(RiepilogoGen!$C$2:$C$1191,'Conto Economico'!B116,RiepilogoGen!$X$2:$X$1191)</f>
        <v>0</v>
      </c>
      <c r="H116" s="15">
        <f>-1*SUMIF(RiepilogoGen!$C$2:$C$1191,'Conto Economico'!B116,RiepilogoGen!$AA$2:$AA$1191)</f>
        <v>0</v>
      </c>
      <c r="I116" s="15">
        <f>-1*SUMIF(RiepilogoGen!$C$2:$C$1191,'Conto Economico'!B116,RiepilogoGen!$AD$2:$AD$1191)</f>
        <v>0</v>
      </c>
      <c r="J116" s="75">
        <f>ROUND('Riep ContEcon'!D440,0)</f>
        <v>0</v>
      </c>
      <c r="K116" s="75">
        <f>ROUND('Riep ContEcon'!E440,0)+K131</f>
        <v>292017</v>
      </c>
      <c r="L116" s="75">
        <f>ROUND('Riep ContEcon'!F440,0)+L131</f>
        <v>12750</v>
      </c>
      <c r="M116" s="75">
        <f>ROUND('Riep ContEcon'!G440,0)+M131</f>
        <v>1</v>
      </c>
      <c r="N116" s="75">
        <f>ROUND('Riep ContEcon'!H440,0)+N131</f>
        <v>0</v>
      </c>
      <c r="O116" s="75">
        <f>ROUND('Riep ContEcon'!I440,0)+O131</f>
        <v>0</v>
      </c>
      <c r="P116" s="75">
        <f t="shared" si="25"/>
        <v>-1</v>
      </c>
      <c r="Q116" s="90">
        <f t="shared" si="26"/>
        <v>-1</v>
      </c>
    </row>
    <row r="117" spans="2:17">
      <c r="C117" s="7" t="s">
        <v>420</v>
      </c>
      <c r="D117" s="14">
        <f t="shared" ref="D117:I117" si="42">+D118+D119</f>
        <v>0</v>
      </c>
      <c r="E117" s="14">
        <f t="shared" si="42"/>
        <v>0</v>
      </c>
      <c r="F117" s="14">
        <f t="shared" si="42"/>
        <v>0</v>
      </c>
      <c r="G117" s="14">
        <f t="shared" si="42"/>
        <v>0</v>
      </c>
      <c r="H117" s="14">
        <f t="shared" si="42"/>
        <v>0</v>
      </c>
      <c r="I117" s="14">
        <f t="shared" si="42"/>
        <v>10850.37</v>
      </c>
      <c r="J117" s="74">
        <f t="shared" ref="J117:O117" si="43">+J118+J119</f>
        <v>0</v>
      </c>
      <c r="K117" s="74">
        <f t="shared" si="43"/>
        <v>0</v>
      </c>
      <c r="L117" s="74">
        <f t="shared" si="43"/>
        <v>0</v>
      </c>
      <c r="M117" s="74">
        <f t="shared" si="43"/>
        <v>0</v>
      </c>
      <c r="N117" s="74">
        <f t="shared" si="43"/>
        <v>0</v>
      </c>
      <c r="O117" s="74">
        <f t="shared" si="43"/>
        <v>10850</v>
      </c>
      <c r="P117" s="74">
        <f t="shared" si="25"/>
        <v>10850</v>
      </c>
      <c r="Q117" s="89">
        <f t="shared" si="26"/>
        <v>1</v>
      </c>
    </row>
    <row r="118" spans="2:17">
      <c r="B118">
        <v>702101</v>
      </c>
      <c r="C118" s="10" t="s">
        <v>421</v>
      </c>
      <c r="D118" s="15">
        <f>SUMIF(RiepilogoGen!$C$2:$C$1191,'Conto Economico'!B118,RiepilogoGen!$O$2:$O$1191)</f>
        <v>0</v>
      </c>
      <c r="E118" s="15">
        <f>SUMIF(RiepilogoGen!$C$2:$C$1191,'Conto Economico'!B118,RiepilogoGen!$R$2:$R$1191)</f>
        <v>0</v>
      </c>
      <c r="F118" s="15">
        <f>SUMIF(RiepilogoGen!$C$2:$C$1191,'Conto Economico'!B118,RiepilogoGen!$U$2:$U$1191)</f>
        <v>0</v>
      </c>
      <c r="G118" s="15">
        <f>SUMIF(RiepilogoGen!$C$2:$C$1191,'Conto Economico'!B118,RiepilogoGen!$X$2:$X$1191)</f>
        <v>0</v>
      </c>
      <c r="H118" s="15">
        <f>SUMIF(RiepilogoGen!$C$2:$C$1191,'Conto Economico'!B118,RiepilogoGen!$AA$2:$AA$1191)</f>
        <v>0</v>
      </c>
      <c r="I118" s="15">
        <f>SUMIF(RiepilogoGen!$C$2:$C$1191,'Conto Economico'!B118,RiepilogoGen!$AD$2:$AD$1191)</f>
        <v>10850.37</v>
      </c>
      <c r="J118" s="75">
        <f>ROUND('Riep ContEcon'!D446,0)</f>
        <v>0</v>
      </c>
      <c r="K118" s="75">
        <f>ROUND('Riep ContEcon'!E446,0)</f>
        <v>0</v>
      </c>
      <c r="L118" s="75">
        <f>ROUND('Riep ContEcon'!F446,0)</f>
        <v>0</v>
      </c>
      <c r="M118" s="75">
        <f>ROUND('Riep ContEcon'!G446,0)</f>
        <v>0</v>
      </c>
      <c r="N118" s="75">
        <f>ROUND('Riep ContEcon'!H446,0)</f>
        <v>0</v>
      </c>
      <c r="O118" s="75">
        <f>ROUND('Riep ContEcon'!I446,0)</f>
        <v>10850</v>
      </c>
      <c r="P118" s="75">
        <f t="shared" si="25"/>
        <v>10850</v>
      </c>
      <c r="Q118" s="90">
        <f t="shared" si="26"/>
        <v>1</v>
      </c>
    </row>
    <row r="119" spans="2:17">
      <c r="B119">
        <v>702102</v>
      </c>
      <c r="C119" s="10" t="s">
        <v>422</v>
      </c>
      <c r="D119" s="15">
        <f>SUMIF(RiepilogoGen!$C$2:$C$1191,'Conto Economico'!B119,RiepilogoGen!$O$2:$O$1191)</f>
        <v>0</v>
      </c>
      <c r="E119" s="15">
        <f>SUMIF(RiepilogoGen!$C$2:$C$1191,'Conto Economico'!B119,RiepilogoGen!$R$2:$R$1191)</f>
        <v>0</v>
      </c>
      <c r="F119" s="15">
        <f>SUMIF(RiepilogoGen!$C$2:$C$1191,'Conto Economico'!B119,RiepilogoGen!$U$2:$U$1191)</f>
        <v>0</v>
      </c>
      <c r="G119" s="15">
        <f>SUMIF(RiepilogoGen!$C$2:$C$1191,'Conto Economico'!B119,RiepilogoGen!$X$2:$X$1191)</f>
        <v>0</v>
      </c>
      <c r="H119" s="15">
        <f>SUMIF(RiepilogoGen!$C$2:$C$1191,'Conto Economico'!B119,RiepilogoGen!$AA$2:$AA$1191)</f>
        <v>0</v>
      </c>
      <c r="I119" s="15">
        <f>SUMIF(RiepilogoGen!$C$2:$C$1191,'Conto Economico'!B119,RiepilogoGen!$AD$2:$AD$1191)</f>
        <v>0</v>
      </c>
      <c r="J119" s="75">
        <f>ROUND('Riep ContEcon'!D448,0)</f>
        <v>0</v>
      </c>
      <c r="K119" s="75">
        <f>ROUND('Riep ContEcon'!E448,0)</f>
        <v>0</v>
      </c>
      <c r="L119" s="75">
        <f>ROUND('Riep ContEcon'!F448,0)</f>
        <v>0</v>
      </c>
      <c r="M119" s="75">
        <f>ROUND('Riep ContEcon'!G448,0)</f>
        <v>0</v>
      </c>
      <c r="N119" s="75">
        <f>ROUND('Riep ContEcon'!H448,0)</f>
        <v>0</v>
      </c>
      <c r="O119" s="75">
        <f>ROUND('Riep ContEcon'!I448,0)</f>
        <v>0</v>
      </c>
      <c r="P119" s="75">
        <f t="shared" si="25"/>
        <v>0</v>
      </c>
      <c r="Q119" s="90">
        <f t="shared" si="26"/>
        <v>0</v>
      </c>
    </row>
    <row r="120" spans="2:17" ht="15.75">
      <c r="C120" s="23" t="s">
        <v>423</v>
      </c>
      <c r="D120" s="24">
        <f t="shared" ref="D120:J120" si="44">+D113-D117</f>
        <v>1000</v>
      </c>
      <c r="E120" s="24">
        <f t="shared" si="44"/>
        <v>292030.11</v>
      </c>
      <c r="F120" s="24">
        <f t="shared" si="44"/>
        <v>1255506.24</v>
      </c>
      <c r="G120" s="24">
        <f t="shared" si="44"/>
        <v>3866.78</v>
      </c>
      <c r="H120" s="24">
        <f t="shared" si="44"/>
        <v>7837.77</v>
      </c>
      <c r="I120" s="24">
        <f t="shared" si="44"/>
        <v>-1106.2800000000007</v>
      </c>
      <c r="J120" s="76">
        <f t="shared" si="44"/>
        <v>1000</v>
      </c>
      <c r="K120" s="76">
        <f>+K113-K117</f>
        <v>292027</v>
      </c>
      <c r="L120" s="76">
        <f>+L113-L117</f>
        <v>1255508</v>
      </c>
      <c r="M120" s="76">
        <f>+M113-M117</f>
        <v>3868</v>
      </c>
      <c r="N120" s="76">
        <f>+N113-N117</f>
        <v>7838</v>
      </c>
      <c r="O120" s="76">
        <f>+O113-O117</f>
        <v>-1106</v>
      </c>
      <c r="P120" s="76">
        <f t="shared" si="25"/>
        <v>-4974</v>
      </c>
      <c r="Q120" s="91">
        <f t="shared" si="26"/>
        <v>-1.2859358841778696</v>
      </c>
    </row>
    <row r="121" spans="2:17">
      <c r="C121" s="6"/>
      <c r="D121" s="15"/>
      <c r="E121" s="15"/>
      <c r="F121" s="15"/>
      <c r="G121" s="15"/>
      <c r="H121" s="15"/>
      <c r="I121" s="15"/>
      <c r="J121" s="75"/>
      <c r="K121" s="75"/>
      <c r="L121" s="75"/>
      <c r="M121" s="75"/>
      <c r="N121" s="75"/>
      <c r="O121" s="75"/>
      <c r="P121" s="75">
        <f t="shared" si="25"/>
        <v>0</v>
      </c>
      <c r="Q121" s="90">
        <f t="shared" si="26"/>
        <v>0</v>
      </c>
    </row>
    <row r="122" spans="2:17" ht="18">
      <c r="C122" s="21" t="s">
        <v>1727</v>
      </c>
      <c r="D122" s="22">
        <f t="shared" ref="D122:J122" si="45">+D85+D101+D110+D120</f>
        <v>2340926.6199999978</v>
      </c>
      <c r="E122" s="22">
        <f t="shared" si="45"/>
        <v>959702.9000000027</v>
      </c>
      <c r="F122" s="22">
        <f t="shared" si="45"/>
        <v>2483699.1800000104</v>
      </c>
      <c r="G122" s="22">
        <f t="shared" si="45"/>
        <v>2317805.9799999916</v>
      </c>
      <c r="H122" s="22">
        <f t="shared" si="45"/>
        <v>2370111.1100000036</v>
      </c>
      <c r="I122" s="22">
        <f t="shared" si="45"/>
        <v>2192393.5200000084</v>
      </c>
      <c r="J122" s="79">
        <f t="shared" si="45"/>
        <v>2340926</v>
      </c>
      <c r="K122" s="79">
        <f>+K85+K101+K110+K120</f>
        <v>959703</v>
      </c>
      <c r="L122" s="79">
        <f>+L85+L101+L110+L120</f>
        <v>2483698</v>
      </c>
      <c r="M122" s="79">
        <f>+M85+M101+M110+M120</f>
        <v>2317806</v>
      </c>
      <c r="N122" s="79">
        <f>+N85+N101+N110+N120</f>
        <v>2370113</v>
      </c>
      <c r="O122" s="79">
        <f>+O85+O101+O110+O120</f>
        <v>2192394</v>
      </c>
      <c r="P122" s="79">
        <f t="shared" si="25"/>
        <v>-125412</v>
      </c>
      <c r="Q122" s="94">
        <f t="shared" si="26"/>
        <v>-5.4108065989992293E-2</v>
      </c>
    </row>
    <row r="123" spans="2:17">
      <c r="C123" s="6"/>
      <c r="D123" s="15"/>
      <c r="E123" s="15"/>
      <c r="F123" s="15"/>
      <c r="G123" s="15"/>
      <c r="H123" s="15"/>
      <c r="I123" s="15"/>
      <c r="J123" s="75"/>
      <c r="K123" s="75"/>
      <c r="L123" s="75"/>
      <c r="M123" s="75"/>
      <c r="N123" s="75"/>
      <c r="O123" s="75"/>
      <c r="P123" s="75">
        <f t="shared" si="25"/>
        <v>0</v>
      </c>
      <c r="Q123" s="90">
        <f t="shared" si="26"/>
        <v>0</v>
      </c>
    </row>
    <row r="124" spans="2:17">
      <c r="C124" s="6" t="s">
        <v>424</v>
      </c>
      <c r="D124" s="15"/>
      <c r="E124" s="15"/>
      <c r="F124" s="15"/>
      <c r="G124" s="15"/>
      <c r="H124" s="15"/>
      <c r="I124" s="15"/>
      <c r="J124" s="75"/>
      <c r="K124" s="75"/>
      <c r="L124" s="75"/>
      <c r="M124" s="75"/>
      <c r="N124" s="75"/>
      <c r="O124" s="75"/>
      <c r="P124" s="75">
        <f t="shared" si="25"/>
        <v>0</v>
      </c>
      <c r="Q124" s="90">
        <f t="shared" si="26"/>
        <v>0</v>
      </c>
    </row>
    <row r="125" spans="2:17">
      <c r="B125">
        <v>802201</v>
      </c>
      <c r="C125" s="7" t="s">
        <v>425</v>
      </c>
      <c r="D125" s="14">
        <f>SUMIF(RiepilogoGen!$C$2:$C$1191,'Conto Economico'!B125,RiepilogoGen!$O$2:$O$1191)</f>
        <v>498424.85000000009</v>
      </c>
      <c r="E125" s="14">
        <f>SUMIF(RiepilogoGen!$C$2:$C$1191,'Conto Economico'!B125,RiepilogoGen!$R$2:$R$1191)</f>
        <v>1098253.21</v>
      </c>
      <c r="F125" s="14">
        <f>SUMIF(RiepilogoGen!$C$2:$C$1191,'Conto Economico'!B125,RiepilogoGen!$U$2:$U$1191)</f>
        <v>1155648.43</v>
      </c>
      <c r="G125" s="14">
        <f>SUMIF(RiepilogoGen!$C$2:$C$1191,'Conto Economico'!B125,RiepilogoGen!$X$2:$X$1191)</f>
        <v>1159016.92</v>
      </c>
      <c r="H125" s="14">
        <f>SUMIF(RiepilogoGen!$C$2:$C$1191,'Conto Economico'!B125,RiepilogoGen!$AA$2:$AA$1191)</f>
        <v>1151085.6099999999</v>
      </c>
      <c r="I125" s="14">
        <f>SUMIF(RiepilogoGen!$C$2:$C$1191,'Conto Economico'!B125,RiepilogoGen!$AD$2:$AD$1191)</f>
        <v>1258135.8900000001</v>
      </c>
      <c r="J125" s="74">
        <f>ROUND('Riep ContEcon'!D456,0)</f>
        <v>498425</v>
      </c>
      <c r="K125" s="74">
        <f>ROUND('Riep ContEcon'!E456,0)</f>
        <v>1098253</v>
      </c>
      <c r="L125" s="74">
        <f>ROUND('Riep ContEcon'!F456,0)</f>
        <v>1155648</v>
      </c>
      <c r="M125" s="74">
        <f>ROUND('Riep ContEcon'!G456,0)</f>
        <v>1159017</v>
      </c>
      <c r="N125" s="74">
        <f>ROUND('Riep ContEcon'!H456,0)</f>
        <v>1151086</v>
      </c>
      <c r="O125" s="74">
        <f>ROUND('Riep ContEcon'!I456,0)</f>
        <v>1258136</v>
      </c>
      <c r="P125" s="74">
        <f t="shared" si="25"/>
        <v>99119</v>
      </c>
      <c r="Q125" s="89">
        <f t="shared" si="26"/>
        <v>8.5519884522832657E-2</v>
      </c>
    </row>
    <row r="126" spans="2:17">
      <c r="B126">
        <v>802202</v>
      </c>
      <c r="C126" s="7" t="s">
        <v>426</v>
      </c>
      <c r="D126" s="14">
        <f>SUMIF(RiepilogoGen!$C$2:$C$1191,'Conto Economico'!B126,RiepilogoGen!$O$2:$O$1191)</f>
        <v>0</v>
      </c>
      <c r="E126" s="14">
        <f>SUMIF(RiepilogoGen!$C$2:$C$1191,'Conto Economico'!B126,RiepilogoGen!$R$2:$R$1191)</f>
        <v>770875.1</v>
      </c>
      <c r="F126" s="14">
        <f>SUMIF(RiepilogoGen!$C$2:$C$1191,'Conto Economico'!B126,RiepilogoGen!$U$2:$U$1191)</f>
        <v>862243</v>
      </c>
      <c r="G126" s="14">
        <f>SUMIF(RiepilogoGen!$C$2:$C$1191,'Conto Economico'!B126,RiepilogoGen!$X$2:$X$1191)</f>
        <v>997884.12</v>
      </c>
      <c r="H126" s="14">
        <f>SUMIF(RiepilogoGen!$C$2:$C$1191,'Conto Economico'!B126,RiepilogoGen!$AA$2:$AA$1191)</f>
        <v>920718</v>
      </c>
      <c r="I126" s="14">
        <f>SUMIF(RiepilogoGen!$C$2:$C$1191,'Conto Economico'!B126,RiepilogoGen!$AD$2:$AD$1191)</f>
        <v>774855</v>
      </c>
      <c r="J126" s="74">
        <f>ROUND('Riep ContEcon'!D460,0)</f>
        <v>0</v>
      </c>
      <c r="K126" s="74">
        <f>ROUND('Riep ContEcon'!E460,0)</f>
        <v>770875</v>
      </c>
      <c r="L126" s="74">
        <f>ROUND('Riep ContEcon'!F460,0)</f>
        <v>862243</v>
      </c>
      <c r="M126" s="74">
        <f>ROUND('Riep ContEcon'!G460,0)</f>
        <v>997884</v>
      </c>
      <c r="N126" s="74">
        <f>ROUND('Riep ContEcon'!H460,0)</f>
        <v>920718</v>
      </c>
      <c r="O126" s="74">
        <f>ROUND('Riep ContEcon'!I460,0)</f>
        <v>774855</v>
      </c>
      <c r="P126" s="74">
        <f t="shared" si="25"/>
        <v>-223029</v>
      </c>
      <c r="Q126" s="89">
        <f t="shared" si="26"/>
        <v>-0.22350193008405783</v>
      </c>
    </row>
    <row r="127" spans="2:17">
      <c r="C127" s="6"/>
      <c r="D127" s="13"/>
      <c r="E127" s="13"/>
      <c r="F127" s="13"/>
      <c r="G127" s="13"/>
      <c r="H127" s="13"/>
      <c r="I127" s="13"/>
      <c r="J127" s="73"/>
      <c r="K127" s="73"/>
      <c r="L127" s="73"/>
      <c r="M127" s="73"/>
      <c r="N127" s="73"/>
      <c r="O127" s="73"/>
      <c r="P127" s="73">
        <f t="shared" si="25"/>
        <v>0</v>
      </c>
      <c r="Q127" s="88">
        <f t="shared" si="26"/>
        <v>0</v>
      </c>
    </row>
    <row r="128" spans="2:17" ht="20.25">
      <c r="C128" s="19" t="s">
        <v>427</v>
      </c>
      <c r="D128" s="20">
        <f t="shared" ref="D128:J128" si="46">+D122-D125-D126</f>
        <v>1842501.7699999977</v>
      </c>
      <c r="E128" s="20">
        <f t="shared" si="46"/>
        <v>-909425.40999999724</v>
      </c>
      <c r="F128" s="20">
        <f t="shared" si="46"/>
        <v>465807.75000001048</v>
      </c>
      <c r="G128" s="20">
        <f t="shared" si="46"/>
        <v>160904.93999999168</v>
      </c>
      <c r="H128" s="20">
        <f t="shared" si="46"/>
        <v>298307.50000000373</v>
      </c>
      <c r="I128" s="20">
        <f t="shared" si="46"/>
        <v>159402.63000000827</v>
      </c>
      <c r="J128" s="80">
        <f t="shared" si="46"/>
        <v>1842501</v>
      </c>
      <c r="K128" s="80">
        <f>+K122-K125-K126</f>
        <v>-909425</v>
      </c>
      <c r="L128" s="80">
        <f>+L122-L125-L126</f>
        <v>465807</v>
      </c>
      <c r="M128" s="80">
        <f>+M122-M125-M126</f>
        <v>160905</v>
      </c>
      <c r="N128" s="80">
        <f>+N122-N125-N126</f>
        <v>298309</v>
      </c>
      <c r="O128" s="80">
        <f>+O122-O125-O126</f>
        <v>159403</v>
      </c>
      <c r="P128" s="80">
        <f t="shared" si="25"/>
        <v>-1502</v>
      </c>
      <c r="Q128" s="95">
        <f t="shared" si="26"/>
        <v>-9.334700599732737E-3</v>
      </c>
    </row>
    <row r="131" spans="1:17">
      <c r="A131" s="67"/>
      <c r="B131" s="67"/>
      <c r="C131" s="68" t="s">
        <v>596</v>
      </c>
      <c r="D131" s="69"/>
      <c r="E131" s="69"/>
      <c r="F131" s="69"/>
      <c r="G131" s="69"/>
      <c r="H131" s="69"/>
      <c r="I131" s="69"/>
      <c r="J131" s="81"/>
      <c r="K131" s="82">
        <v>-3</v>
      </c>
      <c r="L131" s="82">
        <v>2</v>
      </c>
      <c r="M131" s="82">
        <v>1</v>
      </c>
      <c r="N131" s="81"/>
      <c r="O131" s="81">
        <v>0</v>
      </c>
      <c r="P131" s="81"/>
      <c r="Q131" s="96"/>
    </row>
    <row r="134" spans="1:17">
      <c r="C134" s="61" t="s">
        <v>154</v>
      </c>
      <c r="D134" s="62">
        <f>+'Riep ContEcon'!D111</f>
        <v>15574880.6</v>
      </c>
      <c r="E134" s="62">
        <f>+'Riep ContEcon'!E111</f>
        <v>48836631.07</v>
      </c>
      <c r="F134" s="62">
        <f>+'Riep ContEcon'!F111</f>
        <v>58650554.570000008</v>
      </c>
      <c r="G134" s="62">
        <f>+'Riep ContEcon'!G111</f>
        <v>63133482.159999996</v>
      </c>
      <c r="H134" s="62">
        <f>+'Riep ContEcon'!H111</f>
        <v>68569863.590000004</v>
      </c>
      <c r="I134" s="62">
        <f>+'Riep ContEcon'!I111</f>
        <v>75263134.339999989</v>
      </c>
      <c r="J134" s="83">
        <f>+'Riep ContEcon'!J111</f>
        <v>0</v>
      </c>
      <c r="K134" s="83">
        <f>+'Riep ContEcon'!K111</f>
        <v>0</v>
      </c>
      <c r="L134" s="83">
        <f>+'Riep ContEcon'!L111</f>
        <v>0</v>
      </c>
      <c r="M134" s="83">
        <f>+'Riep ContEcon'!M111</f>
        <v>0</v>
      </c>
      <c r="N134" s="83">
        <f>+'Riep ContEcon'!N111</f>
        <v>0</v>
      </c>
      <c r="O134" s="83">
        <f>+'Riep ContEcon'!O111</f>
        <v>0</v>
      </c>
      <c r="P134" s="83"/>
      <c r="Q134" s="97"/>
    </row>
    <row r="135" spans="1:17">
      <c r="C135" s="61" t="s">
        <v>155</v>
      </c>
      <c r="D135" s="62">
        <f>+'Riep ContEcon'!D388</f>
        <v>13250669.760000002</v>
      </c>
      <c r="E135" s="62">
        <f>+'Riep ContEcon'!E388</f>
        <v>48128637.689999998</v>
      </c>
      <c r="F135" s="62">
        <f>+'Riep ContEcon'!F388</f>
        <v>57459656.119999997</v>
      </c>
      <c r="G135" s="62">
        <f>+'Riep ContEcon'!G388</f>
        <v>60857281.300000004</v>
      </c>
      <c r="H135" s="62">
        <f>+'Riep ContEcon'!H388</f>
        <v>66258268.25</v>
      </c>
      <c r="I135" s="62">
        <f>+'Riep ContEcon'!I388</f>
        <v>73122542.12999998</v>
      </c>
      <c r="J135" s="83">
        <f>+'Riep ContEcon'!J388</f>
        <v>0</v>
      </c>
      <c r="K135" s="83">
        <f>+'Riep ContEcon'!K388</f>
        <v>0</v>
      </c>
      <c r="L135" s="83">
        <f>+'Riep ContEcon'!L388</f>
        <v>0</v>
      </c>
      <c r="M135" s="83">
        <f>+'Riep ContEcon'!M388</f>
        <v>0</v>
      </c>
      <c r="N135" s="83">
        <f>+'Riep ContEcon'!N388</f>
        <v>0</v>
      </c>
      <c r="O135" s="83">
        <f>+'Riep ContEcon'!O388</f>
        <v>0</v>
      </c>
      <c r="P135" s="83"/>
      <c r="Q135" s="97"/>
    </row>
    <row r="136" spans="1:17">
      <c r="C136" s="61" t="s">
        <v>156</v>
      </c>
      <c r="D136" s="62">
        <f>+'Riep ContEcon'!D418</f>
        <v>15715.779999999997</v>
      </c>
      <c r="E136" s="62">
        <f>+'Riep ContEcon'!E418</f>
        <v>-40320.590000000004</v>
      </c>
      <c r="F136" s="62">
        <f>+'Riep ContEcon'!F418</f>
        <v>37294.49</v>
      </c>
      <c r="G136" s="62">
        <f>+'Riep ContEcon'!G418</f>
        <v>37738.339999999989</v>
      </c>
      <c r="H136" s="62">
        <f>+'Riep ContEcon'!H418</f>
        <v>50678</v>
      </c>
      <c r="I136" s="62">
        <f>+'Riep ContEcon'!I418</f>
        <v>52922.11</v>
      </c>
      <c r="J136" s="83">
        <f>+'Riep ContEcon'!J418</f>
        <v>0</v>
      </c>
      <c r="K136" s="83">
        <f>+'Riep ContEcon'!K418</f>
        <v>0</v>
      </c>
      <c r="L136" s="83">
        <f>+'Riep ContEcon'!L418</f>
        <v>0</v>
      </c>
      <c r="M136" s="83">
        <f>+'Riep ContEcon'!M418</f>
        <v>0</v>
      </c>
      <c r="N136" s="83">
        <f>+'Riep ContEcon'!N418</f>
        <v>0</v>
      </c>
      <c r="O136" s="83">
        <f>+'Riep ContEcon'!O418</f>
        <v>0</v>
      </c>
      <c r="P136" s="83"/>
      <c r="Q136" s="97"/>
    </row>
    <row r="137" spans="1:17">
      <c r="C137" s="61" t="s">
        <v>157</v>
      </c>
      <c r="D137" s="62">
        <f>+'Riep ContEcon'!D431</f>
        <v>0</v>
      </c>
      <c r="E137" s="62">
        <f>+'Riep ContEcon'!E431</f>
        <v>0</v>
      </c>
      <c r="F137" s="62">
        <f>+'Riep ContEcon'!F431</f>
        <v>0</v>
      </c>
      <c r="G137" s="62">
        <f>+'Riep ContEcon'!G431</f>
        <v>0</v>
      </c>
      <c r="H137" s="62">
        <f>+'Riep ContEcon'!H431</f>
        <v>0</v>
      </c>
      <c r="I137" s="62">
        <f>+'Riep ContEcon'!I431</f>
        <v>-14.52</v>
      </c>
      <c r="J137" s="83">
        <f>+'Riep ContEcon'!J431</f>
        <v>0</v>
      </c>
      <c r="K137" s="83">
        <f>+'Riep ContEcon'!K431</f>
        <v>0</v>
      </c>
      <c r="L137" s="83">
        <f>+'Riep ContEcon'!L431</f>
        <v>0</v>
      </c>
      <c r="M137" s="83">
        <f>+'Riep ContEcon'!M431</f>
        <v>0</v>
      </c>
      <c r="N137" s="83">
        <f>+'Riep ContEcon'!N431</f>
        <v>0</v>
      </c>
      <c r="O137" s="83">
        <f>+'Riep ContEcon'!O431</f>
        <v>0</v>
      </c>
      <c r="P137" s="83"/>
      <c r="Q137" s="97"/>
    </row>
    <row r="138" spans="1:17">
      <c r="C138" s="61" t="s">
        <v>158</v>
      </c>
      <c r="D138" s="62">
        <f>+'Riep ContEcon'!D451</f>
        <v>1000</v>
      </c>
      <c r="E138" s="62">
        <f>+'Riep ContEcon'!E451</f>
        <v>292030.11</v>
      </c>
      <c r="F138" s="62">
        <f>+'Riep ContEcon'!F451</f>
        <v>1255506.24</v>
      </c>
      <c r="G138" s="62">
        <f>+'Riep ContEcon'!G451</f>
        <v>3866.78</v>
      </c>
      <c r="H138" s="62">
        <f>+'Riep ContEcon'!H451</f>
        <v>7837.77</v>
      </c>
      <c r="I138" s="62">
        <f>+'Riep ContEcon'!I451</f>
        <v>-1106.2800000000007</v>
      </c>
      <c r="J138" s="83">
        <f>+'Riep ContEcon'!J451</f>
        <v>0</v>
      </c>
      <c r="K138" s="83">
        <f>+'Riep ContEcon'!K451</f>
        <v>0</v>
      </c>
      <c r="L138" s="83">
        <f>+'Riep ContEcon'!L451</f>
        <v>0</v>
      </c>
      <c r="M138" s="83">
        <f>+'Riep ContEcon'!M451</f>
        <v>0</v>
      </c>
      <c r="N138" s="83">
        <f>+'Riep ContEcon'!N451</f>
        <v>0</v>
      </c>
      <c r="O138" s="83">
        <f>+'Riep ContEcon'!O451</f>
        <v>0</v>
      </c>
      <c r="P138" s="83"/>
      <c r="Q138" s="97"/>
    </row>
    <row r="139" spans="1:17">
      <c r="C139" s="63" t="s">
        <v>159</v>
      </c>
      <c r="D139" s="62">
        <f>+'Riep ContEcon'!D463</f>
        <v>1842501.7699999977</v>
      </c>
      <c r="E139" s="62">
        <f>+'Riep ContEcon'!E463</f>
        <v>-909425.40999999724</v>
      </c>
      <c r="F139" s="62">
        <f>+'Riep ContEcon'!F463</f>
        <v>465807.75000001048</v>
      </c>
      <c r="G139" s="62">
        <f>+'Riep ContEcon'!G463</f>
        <v>160904.93999999168</v>
      </c>
      <c r="H139" s="62">
        <f>+'Riep ContEcon'!H463</f>
        <v>298307.50000000373</v>
      </c>
      <c r="I139" s="62">
        <f>+'Riep ContEcon'!I463</f>
        <v>159402.63000000827</v>
      </c>
      <c r="J139" s="83">
        <f>+'Riep ContEcon'!J463</f>
        <v>0</v>
      </c>
      <c r="K139" s="83">
        <f>+'Riep ContEcon'!K463</f>
        <v>0</v>
      </c>
      <c r="L139" s="83">
        <f>+'Riep ContEcon'!L463</f>
        <v>0</v>
      </c>
      <c r="M139" s="83">
        <f>+'Riep ContEcon'!M463</f>
        <v>0</v>
      </c>
      <c r="N139" s="83">
        <f>+'Riep ContEcon'!N463</f>
        <v>0</v>
      </c>
      <c r="O139" s="83">
        <f>+'Riep ContEcon'!O463</f>
        <v>0</v>
      </c>
      <c r="P139" s="83"/>
      <c r="Q139" s="97"/>
    </row>
    <row r="140" spans="1:17">
      <c r="C140" s="63"/>
      <c r="D140" s="62"/>
      <c r="E140" s="62"/>
      <c r="F140" s="62"/>
      <c r="G140" s="62"/>
      <c r="H140" s="62"/>
      <c r="I140" s="62"/>
      <c r="J140" s="83"/>
      <c r="K140" s="83"/>
      <c r="L140" s="83"/>
      <c r="M140" s="83"/>
      <c r="N140" s="83"/>
      <c r="O140" s="83"/>
      <c r="P140" s="83"/>
      <c r="Q140" s="97"/>
    </row>
    <row r="141" spans="1:17">
      <c r="C141" s="63" t="s">
        <v>160</v>
      </c>
      <c r="D141" s="62"/>
      <c r="E141" s="62"/>
      <c r="F141" s="62"/>
      <c r="G141" s="62"/>
      <c r="H141" s="62"/>
      <c r="I141" s="62"/>
      <c r="J141" s="83"/>
      <c r="K141" s="83"/>
      <c r="L141" s="83"/>
      <c r="M141" s="83"/>
      <c r="N141" s="83"/>
      <c r="O141" s="83"/>
      <c r="P141" s="83"/>
      <c r="Q141" s="97"/>
    </row>
    <row r="142" spans="1:17">
      <c r="C142" s="63" t="s">
        <v>161</v>
      </c>
      <c r="D142" s="64">
        <f t="shared" ref="D142:I142" si="47">+D134-D34</f>
        <v>0</v>
      </c>
      <c r="E142" s="64">
        <f t="shared" si="47"/>
        <v>0</v>
      </c>
      <c r="F142" s="64">
        <f t="shared" si="47"/>
        <v>0</v>
      </c>
      <c r="G142" s="64">
        <f t="shared" si="47"/>
        <v>0</v>
      </c>
      <c r="H142" s="64">
        <f t="shared" si="47"/>
        <v>0</v>
      </c>
      <c r="I142" s="64">
        <f t="shared" si="47"/>
        <v>0</v>
      </c>
      <c r="J142" s="84"/>
      <c r="K142" s="84"/>
      <c r="L142" s="84"/>
      <c r="M142" s="84"/>
      <c r="N142" s="84"/>
      <c r="O142" s="84"/>
      <c r="P142" s="84"/>
      <c r="Q142" s="98"/>
    </row>
    <row r="143" spans="1:17">
      <c r="C143" s="63" t="s">
        <v>841</v>
      </c>
      <c r="D143" s="64">
        <f t="shared" ref="D143:I143" si="48">+D135-D82</f>
        <v>0</v>
      </c>
      <c r="E143" s="64">
        <f t="shared" si="48"/>
        <v>0</v>
      </c>
      <c r="F143" s="64">
        <f t="shared" si="48"/>
        <v>0</v>
      </c>
      <c r="G143" s="64">
        <f t="shared" si="48"/>
        <v>0</v>
      </c>
      <c r="H143" s="64">
        <f t="shared" si="48"/>
        <v>0</v>
      </c>
      <c r="I143" s="64">
        <f t="shared" si="48"/>
        <v>0</v>
      </c>
      <c r="J143" s="84"/>
      <c r="K143" s="84"/>
      <c r="L143" s="84"/>
      <c r="M143" s="84"/>
      <c r="N143" s="84"/>
      <c r="O143" s="84"/>
      <c r="P143" s="84"/>
      <c r="Q143" s="98"/>
    </row>
    <row r="144" spans="1:17">
      <c r="C144" s="63" t="s">
        <v>844</v>
      </c>
      <c r="D144" s="64">
        <f t="shared" ref="D144:I144" si="49">+D136-D101</f>
        <v>0</v>
      </c>
      <c r="E144" s="64">
        <f t="shared" si="49"/>
        <v>0</v>
      </c>
      <c r="F144" s="64">
        <f t="shared" si="49"/>
        <v>0</v>
      </c>
      <c r="G144" s="64">
        <f t="shared" si="49"/>
        <v>0</v>
      </c>
      <c r="H144" s="64">
        <f t="shared" si="49"/>
        <v>0</v>
      </c>
      <c r="I144" s="64">
        <f t="shared" si="49"/>
        <v>0</v>
      </c>
      <c r="J144" s="84"/>
      <c r="K144" s="84"/>
      <c r="L144" s="84"/>
      <c r="M144" s="84"/>
      <c r="N144" s="84"/>
      <c r="O144" s="84"/>
      <c r="P144" s="84"/>
      <c r="Q144" s="98"/>
    </row>
    <row r="145" spans="3:17">
      <c r="C145" s="63" t="s">
        <v>848</v>
      </c>
      <c r="D145" s="64">
        <f t="shared" ref="D145:I145" si="50">+D137-D110</f>
        <v>0</v>
      </c>
      <c r="E145" s="64">
        <f t="shared" si="50"/>
        <v>0</v>
      </c>
      <c r="F145" s="64">
        <f t="shared" si="50"/>
        <v>0</v>
      </c>
      <c r="G145" s="64">
        <f t="shared" si="50"/>
        <v>0</v>
      </c>
      <c r="H145" s="64">
        <f t="shared" si="50"/>
        <v>0</v>
      </c>
      <c r="I145" s="64">
        <f t="shared" si="50"/>
        <v>0</v>
      </c>
      <c r="J145" s="84"/>
      <c r="K145" s="84"/>
      <c r="L145" s="84"/>
      <c r="M145" s="84"/>
      <c r="N145" s="84"/>
      <c r="O145" s="84"/>
      <c r="P145" s="84"/>
      <c r="Q145" s="98"/>
    </row>
    <row r="146" spans="3:17">
      <c r="C146" s="63" t="s">
        <v>162</v>
      </c>
      <c r="D146" s="64">
        <f t="shared" ref="D146:I146" si="51">+D138-D120</f>
        <v>0</v>
      </c>
      <c r="E146" s="64">
        <f t="shared" si="51"/>
        <v>0</v>
      </c>
      <c r="F146" s="64">
        <f t="shared" si="51"/>
        <v>0</v>
      </c>
      <c r="G146" s="64">
        <f t="shared" si="51"/>
        <v>0</v>
      </c>
      <c r="H146" s="64">
        <f t="shared" si="51"/>
        <v>0</v>
      </c>
      <c r="I146" s="64">
        <f t="shared" si="51"/>
        <v>0</v>
      </c>
      <c r="J146" s="84"/>
      <c r="K146" s="84"/>
      <c r="L146" s="84"/>
      <c r="M146" s="84"/>
      <c r="N146" s="84"/>
      <c r="O146" s="84"/>
      <c r="P146" s="84"/>
      <c r="Q146" s="98"/>
    </row>
    <row r="147" spans="3:17">
      <c r="C147" s="63" t="s">
        <v>163</v>
      </c>
      <c r="D147" s="64">
        <f t="shared" ref="D147:I147" si="52">+D139-D128</f>
        <v>0</v>
      </c>
      <c r="E147" s="64">
        <f t="shared" si="52"/>
        <v>0</v>
      </c>
      <c r="F147" s="64">
        <f t="shared" si="52"/>
        <v>0</v>
      </c>
      <c r="G147" s="64">
        <f t="shared" si="52"/>
        <v>0</v>
      </c>
      <c r="H147" s="64">
        <f t="shared" si="52"/>
        <v>0</v>
      </c>
      <c r="I147" s="64">
        <f t="shared" si="52"/>
        <v>0</v>
      </c>
      <c r="J147" s="84"/>
      <c r="K147" s="84"/>
      <c r="L147" s="84"/>
      <c r="M147" s="84"/>
      <c r="N147" s="84"/>
      <c r="O147" s="84"/>
      <c r="P147" s="84"/>
      <c r="Q147" s="98"/>
    </row>
    <row r="152" spans="3:17">
      <c r="M152" s="70">
        <f>+G128-'Riep ContEcon'!G463</f>
        <v>0</v>
      </c>
    </row>
  </sheetData>
  <phoneticPr fontId="0" type="noConversion"/>
  <pageMargins left="0.19685039370078741" right="0.19685039370078741" top="0.98425196850393704" bottom="0.98425196850393704" header="0.51181102362204722" footer="0.51181102362204722"/>
  <pageSetup paperSize="9" scale="87" fitToHeight="10" orientation="portrait" r:id="rId1"/>
  <headerFooter alignWithMargins="0">
    <oddFooter>&amp;L&amp;A&amp;RPagina &amp;P di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1:G4841"/>
  <sheetViews>
    <sheetView workbookViewId="0">
      <selection activeCell="B34" sqref="B34"/>
    </sheetView>
  </sheetViews>
  <sheetFormatPr defaultRowHeight="12.75"/>
  <cols>
    <col min="2" max="2" width="27" customWidth="1"/>
    <col min="3" max="3" width="15.7109375" customWidth="1"/>
    <col min="4" max="4" width="16.140625" customWidth="1"/>
    <col min="5" max="5" width="15" customWidth="1"/>
    <col min="6" max="6" width="17.140625" customWidth="1"/>
    <col min="7" max="7" width="15.7109375" customWidth="1"/>
  </cols>
  <sheetData>
    <row r="11" spans="1:7">
      <c r="A11" t="s">
        <v>864</v>
      </c>
      <c r="B11" t="s">
        <v>857</v>
      </c>
      <c r="C11" t="s">
        <v>853</v>
      </c>
      <c r="D11" t="s">
        <v>854</v>
      </c>
      <c r="E11" t="s">
        <v>855</v>
      </c>
      <c r="F11" t="s">
        <v>856</v>
      </c>
      <c r="G11" t="s">
        <v>865</v>
      </c>
    </row>
    <row r="12" spans="1:7">
      <c r="A12">
        <v>11010301</v>
      </c>
      <c r="B12" t="s">
        <v>467</v>
      </c>
      <c r="C12" t="s">
        <v>455</v>
      </c>
      <c r="D12">
        <v>17594.62</v>
      </c>
      <c r="E12">
        <v>0</v>
      </c>
      <c r="G12">
        <f t="shared" ref="G12:G43" si="0">+D12-E12</f>
        <v>17594.62</v>
      </c>
    </row>
    <row r="13" spans="1:7">
      <c r="A13">
        <v>11010351</v>
      </c>
      <c r="B13" t="s">
        <v>469</v>
      </c>
      <c r="C13" t="s">
        <v>455</v>
      </c>
      <c r="D13">
        <v>0</v>
      </c>
      <c r="E13">
        <v>10924.69</v>
      </c>
      <c r="G13">
        <f t="shared" si="0"/>
        <v>-10924.69</v>
      </c>
    </row>
    <row r="14" spans="1:7">
      <c r="A14">
        <v>11020101</v>
      </c>
      <c r="B14" t="s">
        <v>481</v>
      </c>
      <c r="C14" t="s">
        <v>455</v>
      </c>
      <c r="D14">
        <v>573.78</v>
      </c>
      <c r="E14">
        <v>0</v>
      </c>
      <c r="G14">
        <f t="shared" si="0"/>
        <v>573.78</v>
      </c>
    </row>
    <row r="15" spans="1:7">
      <c r="A15">
        <v>11020201</v>
      </c>
      <c r="B15" t="s">
        <v>482</v>
      </c>
      <c r="C15" t="s">
        <v>455</v>
      </c>
      <c r="D15">
        <v>865113.26</v>
      </c>
      <c r="E15">
        <v>0</v>
      </c>
      <c r="G15">
        <f t="shared" si="0"/>
        <v>865113.26</v>
      </c>
    </row>
    <row r="16" spans="1:7">
      <c r="A16">
        <v>11020301</v>
      </c>
      <c r="B16" t="s">
        <v>483</v>
      </c>
      <c r="C16" t="s">
        <v>455</v>
      </c>
      <c r="D16">
        <v>18939240.600000001</v>
      </c>
      <c r="E16">
        <v>0</v>
      </c>
      <c r="G16">
        <f t="shared" si="0"/>
        <v>18939240.600000001</v>
      </c>
    </row>
    <row r="17" spans="1:7">
      <c r="A17">
        <v>11020401</v>
      </c>
      <c r="B17" t="s">
        <v>485</v>
      </c>
      <c r="C17" t="s">
        <v>455</v>
      </c>
      <c r="D17">
        <v>12199543.76</v>
      </c>
      <c r="E17">
        <v>0</v>
      </c>
      <c r="G17">
        <f t="shared" si="0"/>
        <v>12199543.76</v>
      </c>
    </row>
    <row r="18" spans="1:7">
      <c r="A18">
        <v>11020451</v>
      </c>
      <c r="B18" t="s">
        <v>486</v>
      </c>
      <c r="C18" t="s">
        <v>455</v>
      </c>
      <c r="D18">
        <v>0</v>
      </c>
      <c r="E18">
        <v>0.35</v>
      </c>
      <c r="G18">
        <f t="shared" si="0"/>
        <v>-0.35</v>
      </c>
    </row>
    <row r="19" spans="1:7">
      <c r="A19">
        <v>11020501</v>
      </c>
      <c r="B19" t="s">
        <v>487</v>
      </c>
      <c r="C19" t="s">
        <v>455</v>
      </c>
      <c r="D19">
        <v>0.01</v>
      </c>
      <c r="E19">
        <v>0</v>
      </c>
      <c r="G19">
        <f t="shared" si="0"/>
        <v>0.01</v>
      </c>
    </row>
    <row r="20" spans="1:7">
      <c r="A20">
        <v>11020551</v>
      </c>
      <c r="B20" t="s">
        <v>488</v>
      </c>
      <c r="C20" t="s">
        <v>455</v>
      </c>
      <c r="D20">
        <v>0</v>
      </c>
      <c r="E20">
        <v>0.01</v>
      </c>
      <c r="G20">
        <f t="shared" si="0"/>
        <v>-0.01</v>
      </c>
    </row>
    <row r="21" spans="1:7">
      <c r="A21">
        <v>11020601</v>
      </c>
      <c r="B21" t="s">
        <v>489</v>
      </c>
      <c r="C21" t="s">
        <v>455</v>
      </c>
      <c r="D21">
        <v>4732070.32</v>
      </c>
      <c r="E21">
        <v>0</v>
      </c>
      <c r="G21">
        <f t="shared" si="0"/>
        <v>4732070.32</v>
      </c>
    </row>
    <row r="22" spans="1:7">
      <c r="A22">
        <v>11020651</v>
      </c>
      <c r="B22" t="s">
        <v>490</v>
      </c>
      <c r="C22" t="s">
        <v>455</v>
      </c>
      <c r="D22">
        <v>0</v>
      </c>
      <c r="E22">
        <v>0.16</v>
      </c>
      <c r="G22">
        <f t="shared" si="0"/>
        <v>-0.16</v>
      </c>
    </row>
    <row r="23" spans="1:7">
      <c r="A23">
        <v>11020801</v>
      </c>
      <c r="B23" t="s">
        <v>494</v>
      </c>
      <c r="C23" t="s">
        <v>455</v>
      </c>
      <c r="D23">
        <v>232741.87</v>
      </c>
      <c r="E23">
        <v>0</v>
      </c>
      <c r="G23">
        <f t="shared" si="0"/>
        <v>232741.87</v>
      </c>
    </row>
    <row r="24" spans="1:7">
      <c r="A24">
        <v>11020851</v>
      </c>
      <c r="B24" t="s">
        <v>496</v>
      </c>
      <c r="C24" t="s">
        <v>455</v>
      </c>
      <c r="D24">
        <v>0</v>
      </c>
      <c r="E24">
        <v>114199.14</v>
      </c>
      <c r="G24">
        <f t="shared" si="0"/>
        <v>-114199.14</v>
      </c>
    </row>
    <row r="25" spans="1:7">
      <c r="A25">
        <v>11020901</v>
      </c>
      <c r="B25" t="s">
        <v>497</v>
      </c>
      <c r="C25" t="s">
        <v>455</v>
      </c>
      <c r="D25">
        <v>1155102.76</v>
      </c>
      <c r="E25">
        <v>0</v>
      </c>
      <c r="G25">
        <f t="shared" si="0"/>
        <v>1155102.76</v>
      </c>
    </row>
    <row r="26" spans="1:7">
      <c r="A26">
        <v>11020951</v>
      </c>
      <c r="B26" t="s">
        <v>498</v>
      </c>
      <c r="C26" t="s">
        <v>455</v>
      </c>
      <c r="D26">
        <v>0</v>
      </c>
      <c r="E26">
        <v>952646.56</v>
      </c>
      <c r="G26">
        <f t="shared" si="0"/>
        <v>-952646.56</v>
      </c>
    </row>
    <row r="27" spans="1:7">
      <c r="A27">
        <v>11021001</v>
      </c>
      <c r="B27" t="s">
        <v>499</v>
      </c>
      <c r="C27" t="s">
        <v>455</v>
      </c>
      <c r="D27">
        <v>3311602.95</v>
      </c>
      <c r="E27">
        <v>0</v>
      </c>
      <c r="G27">
        <f t="shared" si="0"/>
        <v>3311602.95</v>
      </c>
    </row>
    <row r="28" spans="1:7">
      <c r="A28">
        <v>11021101</v>
      </c>
      <c r="B28" t="s">
        <v>46</v>
      </c>
      <c r="C28" t="s">
        <v>455</v>
      </c>
      <c r="D28">
        <v>220815.53</v>
      </c>
      <c r="E28">
        <v>0</v>
      </c>
      <c r="G28">
        <f t="shared" si="0"/>
        <v>220815.53</v>
      </c>
    </row>
    <row r="29" spans="1:7">
      <c r="A29">
        <v>11021151</v>
      </c>
      <c r="B29" t="s">
        <v>47</v>
      </c>
      <c r="C29" t="s">
        <v>455</v>
      </c>
      <c r="D29">
        <v>0</v>
      </c>
      <c r="E29">
        <v>177379.55</v>
      </c>
      <c r="G29">
        <f t="shared" si="0"/>
        <v>-177379.55</v>
      </c>
    </row>
    <row r="30" spans="1:7">
      <c r="A30">
        <v>11021201</v>
      </c>
      <c r="B30" t="s">
        <v>502</v>
      </c>
      <c r="C30" t="s">
        <v>455</v>
      </c>
      <c r="D30">
        <v>170696.82</v>
      </c>
      <c r="E30">
        <v>0</v>
      </c>
      <c r="G30">
        <f t="shared" si="0"/>
        <v>170696.82</v>
      </c>
    </row>
    <row r="31" spans="1:7">
      <c r="A31">
        <v>11021251</v>
      </c>
      <c r="B31" t="s">
        <v>503</v>
      </c>
      <c r="C31" t="s">
        <v>455</v>
      </c>
      <c r="D31">
        <v>0</v>
      </c>
      <c r="E31">
        <v>148682.67000000001</v>
      </c>
      <c r="G31">
        <f t="shared" si="0"/>
        <v>-148682.67000000001</v>
      </c>
    </row>
    <row r="32" spans="1:7">
      <c r="A32">
        <v>11021301</v>
      </c>
      <c r="B32" t="s">
        <v>504</v>
      </c>
      <c r="C32" t="s">
        <v>455</v>
      </c>
      <c r="D32">
        <v>322116.37</v>
      </c>
      <c r="E32">
        <v>0</v>
      </c>
      <c r="G32">
        <f t="shared" si="0"/>
        <v>322116.37</v>
      </c>
    </row>
    <row r="33" spans="1:7">
      <c r="A33">
        <v>11021351</v>
      </c>
      <c r="B33" t="s">
        <v>506</v>
      </c>
      <c r="C33" t="s">
        <v>455</v>
      </c>
      <c r="D33">
        <v>0</v>
      </c>
      <c r="E33">
        <v>223931.92</v>
      </c>
      <c r="G33">
        <f t="shared" si="0"/>
        <v>-223931.92</v>
      </c>
    </row>
    <row r="34" spans="1:7">
      <c r="A34">
        <v>11021401</v>
      </c>
      <c r="B34" t="s">
        <v>507</v>
      </c>
      <c r="C34" t="s">
        <v>455</v>
      </c>
      <c r="D34">
        <v>5650913.5899999999</v>
      </c>
      <c r="E34">
        <v>0</v>
      </c>
      <c r="G34">
        <f t="shared" si="0"/>
        <v>5650913.5899999999</v>
      </c>
    </row>
    <row r="35" spans="1:7">
      <c r="A35">
        <v>12010101</v>
      </c>
      <c r="B35" t="s">
        <v>516</v>
      </c>
      <c r="C35" t="s">
        <v>455</v>
      </c>
      <c r="D35">
        <v>11561.33</v>
      </c>
      <c r="E35">
        <v>0</v>
      </c>
      <c r="G35">
        <f t="shared" si="0"/>
        <v>11561.33</v>
      </c>
    </row>
    <row r="36" spans="1:7">
      <c r="A36">
        <v>12010201</v>
      </c>
      <c r="B36" t="s">
        <v>519</v>
      </c>
      <c r="C36" t="s">
        <v>455</v>
      </c>
      <c r="D36">
        <v>42382.52</v>
      </c>
      <c r="E36">
        <v>0</v>
      </c>
      <c r="G36">
        <f t="shared" si="0"/>
        <v>42382.52</v>
      </c>
    </row>
    <row r="37" spans="1:7">
      <c r="A37">
        <v>12020101</v>
      </c>
      <c r="B37" t="s">
        <v>522</v>
      </c>
      <c r="C37" t="s">
        <v>455</v>
      </c>
      <c r="D37">
        <v>1347449.65</v>
      </c>
      <c r="E37">
        <v>0</v>
      </c>
      <c r="G37">
        <f t="shared" si="0"/>
        <v>1347449.65</v>
      </c>
    </row>
    <row r="38" spans="1:7">
      <c r="A38">
        <v>12020141</v>
      </c>
      <c r="B38" t="s">
        <v>523</v>
      </c>
      <c r="C38" t="s">
        <v>455</v>
      </c>
      <c r="D38">
        <v>0</v>
      </c>
      <c r="E38">
        <v>92249.08</v>
      </c>
      <c r="G38">
        <f t="shared" si="0"/>
        <v>-92249.08</v>
      </c>
    </row>
    <row r="39" spans="1:7">
      <c r="A39">
        <v>12020201</v>
      </c>
      <c r="B39" t="s">
        <v>524</v>
      </c>
      <c r="C39" t="s">
        <v>455</v>
      </c>
      <c r="D39">
        <v>18653.599999999999</v>
      </c>
      <c r="E39">
        <v>0</v>
      </c>
      <c r="G39">
        <f t="shared" si="0"/>
        <v>18653.599999999999</v>
      </c>
    </row>
    <row r="40" spans="1:7">
      <c r="A40">
        <v>12020301</v>
      </c>
      <c r="B40" t="s">
        <v>527</v>
      </c>
      <c r="C40" t="s">
        <v>455</v>
      </c>
      <c r="D40">
        <v>86308.5</v>
      </c>
      <c r="E40">
        <v>0</v>
      </c>
      <c r="G40">
        <f t="shared" si="0"/>
        <v>86308.5</v>
      </c>
    </row>
    <row r="41" spans="1:7">
      <c r="A41">
        <v>12020401</v>
      </c>
      <c r="B41" t="s">
        <v>530</v>
      </c>
      <c r="C41" t="s">
        <v>455</v>
      </c>
      <c r="D41">
        <v>737675.42</v>
      </c>
      <c r="E41">
        <v>0</v>
      </c>
      <c r="G41">
        <f t="shared" si="0"/>
        <v>737675.42</v>
      </c>
    </row>
    <row r="42" spans="1:7">
      <c r="A42">
        <v>12020501</v>
      </c>
      <c r="B42" t="s">
        <v>533</v>
      </c>
      <c r="C42" t="s">
        <v>455</v>
      </c>
      <c r="D42">
        <v>3451213.65</v>
      </c>
      <c r="E42">
        <v>0</v>
      </c>
      <c r="G42">
        <f t="shared" si="0"/>
        <v>3451213.65</v>
      </c>
    </row>
    <row r="43" spans="1:7">
      <c r="A43">
        <v>12020601</v>
      </c>
      <c r="B43" t="s">
        <v>536</v>
      </c>
      <c r="C43" t="s">
        <v>455</v>
      </c>
      <c r="D43">
        <v>133045.65</v>
      </c>
      <c r="E43">
        <v>0</v>
      </c>
      <c r="G43">
        <f t="shared" si="0"/>
        <v>133045.65</v>
      </c>
    </row>
    <row r="44" spans="1:7">
      <c r="A44">
        <v>12020801</v>
      </c>
      <c r="B44" t="s">
        <v>539</v>
      </c>
      <c r="C44" t="s">
        <v>455</v>
      </c>
      <c r="D44">
        <v>755.92</v>
      </c>
      <c r="E44">
        <v>0</v>
      </c>
      <c r="G44">
        <f t="shared" ref="G44:G75" si="1">+D44-E44</f>
        <v>755.92</v>
      </c>
    </row>
    <row r="45" spans="1:7">
      <c r="A45">
        <v>12020802</v>
      </c>
      <c r="B45" t="s">
        <v>541</v>
      </c>
      <c r="C45" t="s">
        <v>455</v>
      </c>
      <c r="D45">
        <v>7267</v>
      </c>
      <c r="E45">
        <v>0</v>
      </c>
      <c r="G45">
        <f t="shared" si="1"/>
        <v>7267</v>
      </c>
    </row>
    <row r="46" spans="1:7">
      <c r="A46">
        <v>12020809</v>
      </c>
      <c r="B46" t="s">
        <v>543</v>
      </c>
      <c r="C46" t="s">
        <v>455</v>
      </c>
      <c r="D46">
        <v>57450.67</v>
      </c>
      <c r="E46">
        <v>0</v>
      </c>
      <c r="G46">
        <f t="shared" si="1"/>
        <v>57450.67</v>
      </c>
    </row>
    <row r="47" spans="1:7">
      <c r="A47">
        <v>12021001</v>
      </c>
      <c r="B47" t="s">
        <v>545</v>
      </c>
      <c r="C47" t="s">
        <v>455</v>
      </c>
      <c r="D47">
        <v>195485.91</v>
      </c>
      <c r="E47">
        <v>0</v>
      </c>
      <c r="G47">
        <f t="shared" si="1"/>
        <v>195485.91</v>
      </c>
    </row>
    <row r="48" spans="1:7">
      <c r="A48">
        <v>12021003</v>
      </c>
      <c r="B48" t="s">
        <v>546</v>
      </c>
      <c r="C48" t="s">
        <v>455</v>
      </c>
      <c r="D48">
        <v>63147.7</v>
      </c>
      <c r="E48">
        <v>0</v>
      </c>
      <c r="G48">
        <f t="shared" si="1"/>
        <v>63147.7</v>
      </c>
    </row>
    <row r="49" spans="1:7">
      <c r="A49">
        <v>12030201</v>
      </c>
      <c r="B49" t="s">
        <v>515</v>
      </c>
      <c r="C49" t="s">
        <v>455</v>
      </c>
      <c r="D49">
        <v>968818.16</v>
      </c>
      <c r="E49">
        <v>0</v>
      </c>
      <c r="G49">
        <f t="shared" si="1"/>
        <v>968818.16</v>
      </c>
    </row>
    <row r="50" spans="1:7">
      <c r="A50">
        <v>12040101</v>
      </c>
      <c r="B50" t="s">
        <v>584</v>
      </c>
      <c r="C50" t="s">
        <v>455</v>
      </c>
      <c r="D50">
        <v>3785.76</v>
      </c>
      <c r="E50">
        <v>0</v>
      </c>
      <c r="G50">
        <f t="shared" si="1"/>
        <v>3785.76</v>
      </c>
    </row>
    <row r="51" spans="1:7">
      <c r="A51">
        <v>12040112</v>
      </c>
      <c r="B51" t="s">
        <v>586</v>
      </c>
      <c r="C51" t="s">
        <v>455</v>
      </c>
      <c r="D51">
        <v>5052.58</v>
      </c>
      <c r="E51">
        <v>0</v>
      </c>
      <c r="G51">
        <f t="shared" si="1"/>
        <v>5052.58</v>
      </c>
    </row>
    <row r="52" spans="1:7">
      <c r="A52">
        <v>12040113</v>
      </c>
      <c r="B52" t="s">
        <v>587</v>
      </c>
      <c r="C52" t="s">
        <v>455</v>
      </c>
      <c r="D52">
        <v>2278.9699999999998</v>
      </c>
      <c r="E52">
        <v>0</v>
      </c>
      <c r="G52">
        <f t="shared" si="1"/>
        <v>2278.9699999999998</v>
      </c>
    </row>
    <row r="53" spans="1:7">
      <c r="A53">
        <v>12040114</v>
      </c>
      <c r="B53" t="s">
        <v>588</v>
      </c>
      <c r="C53" t="s">
        <v>455</v>
      </c>
      <c r="D53">
        <v>1138.8800000000001</v>
      </c>
      <c r="E53">
        <v>0</v>
      </c>
      <c r="G53">
        <f t="shared" si="1"/>
        <v>1138.8800000000001</v>
      </c>
    </row>
    <row r="54" spans="1:7">
      <c r="A54">
        <v>12040115</v>
      </c>
      <c r="B54" t="s">
        <v>589</v>
      </c>
      <c r="C54" t="s">
        <v>455</v>
      </c>
      <c r="D54">
        <v>175.8</v>
      </c>
      <c r="E54">
        <v>0</v>
      </c>
      <c r="G54">
        <f t="shared" si="1"/>
        <v>175.8</v>
      </c>
    </row>
    <row r="55" spans="1:7">
      <c r="A55">
        <v>12040201</v>
      </c>
      <c r="B55" t="s">
        <v>590</v>
      </c>
      <c r="C55" t="s">
        <v>455</v>
      </c>
      <c r="D55">
        <v>2956739.22</v>
      </c>
      <c r="E55">
        <v>0</v>
      </c>
      <c r="G55">
        <f t="shared" si="1"/>
        <v>2956739.22</v>
      </c>
    </row>
    <row r="56" spans="1:7">
      <c r="A56">
        <v>12040203</v>
      </c>
      <c r="B56" t="s">
        <v>597</v>
      </c>
      <c r="C56" t="s">
        <v>455</v>
      </c>
      <c r="D56">
        <v>596263.4</v>
      </c>
      <c r="E56">
        <v>0</v>
      </c>
      <c r="G56">
        <f t="shared" si="1"/>
        <v>596263.4</v>
      </c>
    </row>
    <row r="57" spans="1:7">
      <c r="A57">
        <v>12040205</v>
      </c>
      <c r="B57" t="s">
        <v>598</v>
      </c>
      <c r="C57" t="s">
        <v>455</v>
      </c>
      <c r="D57">
        <v>6600.08</v>
      </c>
      <c r="E57">
        <v>0</v>
      </c>
      <c r="G57">
        <f t="shared" si="1"/>
        <v>6600.08</v>
      </c>
    </row>
    <row r="58" spans="1:7">
      <c r="A58">
        <v>12040301</v>
      </c>
      <c r="B58" t="s">
        <v>602</v>
      </c>
      <c r="C58" t="s">
        <v>455</v>
      </c>
      <c r="D58">
        <v>135.29</v>
      </c>
      <c r="E58">
        <v>0</v>
      </c>
      <c r="G58">
        <f t="shared" si="1"/>
        <v>135.29</v>
      </c>
    </row>
    <row r="59" spans="1:7">
      <c r="A59">
        <v>13020101</v>
      </c>
      <c r="B59" t="s">
        <v>605</v>
      </c>
      <c r="C59" t="s">
        <v>455</v>
      </c>
      <c r="D59">
        <v>24404.11</v>
      </c>
      <c r="E59">
        <v>0</v>
      </c>
      <c r="G59">
        <f t="shared" si="1"/>
        <v>24404.11</v>
      </c>
    </row>
    <row r="60" spans="1:7">
      <c r="A60">
        <v>20010101</v>
      </c>
      <c r="B60" t="s">
        <v>607</v>
      </c>
      <c r="D60">
        <v>0</v>
      </c>
      <c r="E60">
        <v>3991180.58</v>
      </c>
      <c r="G60">
        <f t="shared" si="1"/>
        <v>-3991180.58</v>
      </c>
    </row>
    <row r="61" spans="1:7">
      <c r="A61">
        <v>20020101</v>
      </c>
      <c r="B61" t="s">
        <v>609</v>
      </c>
      <c r="C61" t="s">
        <v>455</v>
      </c>
      <c r="D61">
        <v>0</v>
      </c>
      <c r="E61">
        <v>41531925.259999998</v>
      </c>
      <c r="G61">
        <f t="shared" si="1"/>
        <v>-41531925.259999998</v>
      </c>
    </row>
    <row r="62" spans="1:7">
      <c r="A62">
        <v>20030202</v>
      </c>
      <c r="B62" t="s">
        <v>618</v>
      </c>
      <c r="C62" t="s">
        <v>455</v>
      </c>
      <c r="D62">
        <v>0</v>
      </c>
      <c r="E62">
        <v>1307257.45</v>
      </c>
      <c r="G62">
        <f t="shared" si="1"/>
        <v>-1307257.45</v>
      </c>
    </row>
    <row r="63" spans="1:7">
      <c r="A63">
        <v>21010101</v>
      </c>
      <c r="B63" t="s">
        <v>629</v>
      </c>
      <c r="C63" t="s">
        <v>455</v>
      </c>
      <c r="D63">
        <v>0</v>
      </c>
      <c r="E63">
        <v>80750.12</v>
      </c>
      <c r="G63">
        <f t="shared" si="1"/>
        <v>-80750.12</v>
      </c>
    </row>
    <row r="64" spans="1:7">
      <c r="A64">
        <v>21020101</v>
      </c>
      <c r="B64" t="s">
        <v>48</v>
      </c>
      <c r="C64" t="s">
        <v>455</v>
      </c>
      <c r="D64">
        <v>0</v>
      </c>
      <c r="E64">
        <v>73391.820000000007</v>
      </c>
      <c r="G64">
        <f t="shared" si="1"/>
        <v>-73391.820000000007</v>
      </c>
    </row>
    <row r="65" spans="1:7">
      <c r="A65">
        <v>21020102</v>
      </c>
      <c r="B65" t="s">
        <v>633</v>
      </c>
      <c r="C65" t="s">
        <v>455</v>
      </c>
      <c r="D65">
        <v>0</v>
      </c>
      <c r="E65">
        <v>1000</v>
      </c>
      <c r="G65">
        <f t="shared" si="1"/>
        <v>-1000</v>
      </c>
    </row>
    <row r="66" spans="1:7">
      <c r="A66">
        <v>21020103</v>
      </c>
      <c r="B66" t="s">
        <v>634</v>
      </c>
      <c r="C66" t="s">
        <v>455</v>
      </c>
      <c r="D66">
        <v>0</v>
      </c>
      <c r="E66">
        <v>64723.02</v>
      </c>
      <c r="G66">
        <f t="shared" si="1"/>
        <v>-64723.02</v>
      </c>
    </row>
    <row r="67" spans="1:7">
      <c r="A67">
        <v>21020104</v>
      </c>
      <c r="B67" t="s">
        <v>635</v>
      </c>
      <c r="C67" t="s">
        <v>455</v>
      </c>
      <c r="D67">
        <v>0</v>
      </c>
      <c r="E67">
        <v>8707.26</v>
      </c>
      <c r="G67">
        <f t="shared" si="1"/>
        <v>-8707.26</v>
      </c>
    </row>
    <row r="68" spans="1:7">
      <c r="A68">
        <v>21030101</v>
      </c>
      <c r="B68" t="s">
        <v>637</v>
      </c>
      <c r="C68" t="s">
        <v>455</v>
      </c>
      <c r="D68">
        <v>0</v>
      </c>
      <c r="E68">
        <v>555823.32999999996</v>
      </c>
      <c r="G68">
        <f t="shared" si="1"/>
        <v>-555823.32999999996</v>
      </c>
    </row>
    <row r="69" spans="1:7">
      <c r="A69">
        <v>21030102</v>
      </c>
      <c r="B69" t="s">
        <v>639</v>
      </c>
      <c r="C69" t="s">
        <v>455</v>
      </c>
      <c r="D69">
        <v>0</v>
      </c>
      <c r="E69">
        <v>311400.71000000002</v>
      </c>
      <c r="G69">
        <f t="shared" si="1"/>
        <v>-311400.71000000002</v>
      </c>
    </row>
    <row r="70" spans="1:7">
      <c r="A70">
        <v>21030103</v>
      </c>
      <c r="B70" t="s">
        <v>640</v>
      </c>
      <c r="C70" t="s">
        <v>455</v>
      </c>
      <c r="D70">
        <v>0</v>
      </c>
      <c r="E70">
        <v>164376.79</v>
      </c>
      <c r="G70">
        <f t="shared" si="1"/>
        <v>-164376.79</v>
      </c>
    </row>
    <row r="71" spans="1:7">
      <c r="A71">
        <v>21030105</v>
      </c>
      <c r="B71" t="s">
        <v>641</v>
      </c>
      <c r="C71" t="s">
        <v>455</v>
      </c>
      <c r="D71">
        <v>0</v>
      </c>
      <c r="E71">
        <v>828489.62</v>
      </c>
      <c r="G71">
        <f t="shared" si="1"/>
        <v>-828489.62</v>
      </c>
    </row>
    <row r="72" spans="1:7">
      <c r="A72">
        <v>21030106</v>
      </c>
      <c r="B72" t="s">
        <v>642</v>
      </c>
      <c r="C72" t="s">
        <v>455</v>
      </c>
      <c r="D72">
        <v>0</v>
      </c>
      <c r="E72">
        <v>261547.26</v>
      </c>
      <c r="G72">
        <f t="shared" si="1"/>
        <v>-261547.26</v>
      </c>
    </row>
    <row r="73" spans="1:7">
      <c r="A73">
        <v>21030109</v>
      </c>
      <c r="B73" t="s">
        <v>311</v>
      </c>
      <c r="C73" t="s">
        <v>455</v>
      </c>
      <c r="D73">
        <v>0</v>
      </c>
      <c r="E73">
        <v>141302.13</v>
      </c>
      <c r="G73">
        <f t="shared" si="1"/>
        <v>-141302.13</v>
      </c>
    </row>
    <row r="74" spans="1:7">
      <c r="A74">
        <v>21030112</v>
      </c>
      <c r="B74" t="s">
        <v>644</v>
      </c>
      <c r="C74" t="s">
        <v>455</v>
      </c>
      <c r="D74">
        <v>0</v>
      </c>
      <c r="E74">
        <v>100000</v>
      </c>
      <c r="G74">
        <f t="shared" si="1"/>
        <v>-100000</v>
      </c>
    </row>
    <row r="75" spans="1:7">
      <c r="A75">
        <v>23050101</v>
      </c>
      <c r="B75" t="s">
        <v>651</v>
      </c>
      <c r="C75" t="s">
        <v>455</v>
      </c>
      <c r="D75">
        <v>0</v>
      </c>
      <c r="E75">
        <v>2559302.1</v>
      </c>
      <c r="G75">
        <f t="shared" si="1"/>
        <v>-2559302.1</v>
      </c>
    </row>
    <row r="76" spans="1:7">
      <c r="A76">
        <v>23090101</v>
      </c>
      <c r="B76" t="s">
        <v>657</v>
      </c>
      <c r="C76" t="s">
        <v>455</v>
      </c>
      <c r="D76">
        <v>0</v>
      </c>
      <c r="E76">
        <v>36157.53</v>
      </c>
      <c r="G76">
        <f t="shared" ref="G76:G112" si="2">+D76-E76</f>
        <v>-36157.53</v>
      </c>
    </row>
    <row r="77" spans="1:7">
      <c r="A77">
        <v>23110101</v>
      </c>
      <c r="B77" t="s">
        <v>661</v>
      </c>
      <c r="C77" t="s">
        <v>455</v>
      </c>
      <c r="D77">
        <v>0</v>
      </c>
      <c r="E77">
        <v>950</v>
      </c>
      <c r="G77">
        <f t="shared" si="2"/>
        <v>-950</v>
      </c>
    </row>
    <row r="78" spans="1:7">
      <c r="A78">
        <v>23120101</v>
      </c>
      <c r="B78" t="s">
        <v>312</v>
      </c>
      <c r="C78" t="s">
        <v>455</v>
      </c>
      <c r="D78">
        <v>0</v>
      </c>
      <c r="E78">
        <v>2065.9299999999998</v>
      </c>
      <c r="G78">
        <f t="shared" si="2"/>
        <v>-2065.9299999999998</v>
      </c>
    </row>
    <row r="79" spans="1:7">
      <c r="A79">
        <v>23120111</v>
      </c>
      <c r="B79" t="s">
        <v>663</v>
      </c>
      <c r="C79" t="s">
        <v>455</v>
      </c>
      <c r="D79">
        <v>0</v>
      </c>
      <c r="E79">
        <v>11078.68</v>
      </c>
      <c r="G79">
        <f t="shared" si="2"/>
        <v>-11078.68</v>
      </c>
    </row>
    <row r="80" spans="1:7">
      <c r="A80">
        <v>23120112</v>
      </c>
      <c r="B80" t="s">
        <v>664</v>
      </c>
      <c r="C80" t="s">
        <v>455</v>
      </c>
      <c r="D80">
        <v>0</v>
      </c>
      <c r="E80">
        <v>192037.47</v>
      </c>
      <c r="G80">
        <f t="shared" si="2"/>
        <v>-192037.47</v>
      </c>
    </row>
    <row r="81" spans="1:7">
      <c r="A81">
        <v>23120121</v>
      </c>
      <c r="B81" t="s">
        <v>665</v>
      </c>
      <c r="C81" t="s">
        <v>455</v>
      </c>
      <c r="D81">
        <v>0</v>
      </c>
      <c r="E81">
        <v>106105.26</v>
      </c>
      <c r="G81">
        <f t="shared" si="2"/>
        <v>-106105.26</v>
      </c>
    </row>
    <row r="82" spans="1:7">
      <c r="A82">
        <v>23120122</v>
      </c>
      <c r="B82" t="s">
        <v>666</v>
      </c>
      <c r="C82" t="s">
        <v>455</v>
      </c>
      <c r="D82">
        <v>0</v>
      </c>
      <c r="E82">
        <v>1455</v>
      </c>
      <c r="G82">
        <f t="shared" si="2"/>
        <v>-1455</v>
      </c>
    </row>
    <row r="83" spans="1:7">
      <c r="A83">
        <v>23130101</v>
      </c>
      <c r="B83" t="s">
        <v>668</v>
      </c>
      <c r="C83" t="s">
        <v>455</v>
      </c>
      <c r="D83">
        <v>0</v>
      </c>
      <c r="E83">
        <v>2403.66</v>
      </c>
      <c r="G83">
        <f t="shared" si="2"/>
        <v>-2403.66</v>
      </c>
    </row>
    <row r="84" spans="1:7">
      <c r="A84">
        <v>23130102</v>
      </c>
      <c r="B84" t="s">
        <v>670</v>
      </c>
      <c r="C84" t="s">
        <v>455</v>
      </c>
      <c r="D84">
        <v>0</v>
      </c>
      <c r="E84">
        <v>448528.31</v>
      </c>
      <c r="G84">
        <f t="shared" si="2"/>
        <v>-448528.31</v>
      </c>
    </row>
    <row r="85" spans="1:7">
      <c r="A85">
        <v>23130103</v>
      </c>
      <c r="B85" t="s">
        <v>671</v>
      </c>
      <c r="C85" t="s">
        <v>455</v>
      </c>
      <c r="D85">
        <v>0</v>
      </c>
      <c r="E85">
        <v>5939.79</v>
      </c>
      <c r="G85">
        <f t="shared" si="2"/>
        <v>-5939.79</v>
      </c>
    </row>
    <row r="86" spans="1:7">
      <c r="A86">
        <v>23140100</v>
      </c>
      <c r="B86" t="s">
        <v>672</v>
      </c>
      <c r="C86" t="s">
        <v>455</v>
      </c>
      <c r="D86">
        <v>0</v>
      </c>
      <c r="E86">
        <v>104804.98</v>
      </c>
      <c r="G86">
        <f t="shared" si="2"/>
        <v>-104804.98</v>
      </c>
    </row>
    <row r="87" spans="1:7">
      <c r="A87">
        <v>23140102</v>
      </c>
      <c r="B87" t="s">
        <v>677</v>
      </c>
      <c r="C87" t="s">
        <v>455</v>
      </c>
      <c r="D87">
        <v>0</v>
      </c>
      <c r="E87">
        <v>327450.52</v>
      </c>
      <c r="G87">
        <f t="shared" si="2"/>
        <v>-327450.52</v>
      </c>
    </row>
    <row r="88" spans="1:7">
      <c r="A88">
        <v>23150101</v>
      </c>
      <c r="B88" t="s">
        <v>678</v>
      </c>
      <c r="C88" t="s">
        <v>455</v>
      </c>
      <c r="D88">
        <v>0</v>
      </c>
      <c r="E88">
        <v>1187567.71</v>
      </c>
      <c r="G88">
        <f t="shared" si="2"/>
        <v>-1187567.71</v>
      </c>
    </row>
    <row r="89" spans="1:7">
      <c r="A89">
        <v>23150102</v>
      </c>
      <c r="B89" t="s">
        <v>680</v>
      </c>
      <c r="C89" t="s">
        <v>455</v>
      </c>
      <c r="D89">
        <v>0</v>
      </c>
      <c r="E89">
        <v>106693.53</v>
      </c>
      <c r="G89">
        <f t="shared" si="2"/>
        <v>-106693.53</v>
      </c>
    </row>
    <row r="90" spans="1:7">
      <c r="A90">
        <v>23150103</v>
      </c>
      <c r="B90" t="s">
        <v>681</v>
      </c>
      <c r="C90" t="s">
        <v>455</v>
      </c>
      <c r="D90">
        <v>0</v>
      </c>
      <c r="E90">
        <v>671893.32</v>
      </c>
      <c r="G90">
        <f t="shared" si="2"/>
        <v>-671893.32</v>
      </c>
    </row>
    <row r="91" spans="1:7">
      <c r="A91">
        <v>23150104</v>
      </c>
      <c r="B91" t="s">
        <v>682</v>
      </c>
      <c r="C91" t="s">
        <v>455</v>
      </c>
      <c r="D91">
        <v>0</v>
      </c>
      <c r="E91">
        <v>15960.06</v>
      </c>
      <c r="G91">
        <f t="shared" si="2"/>
        <v>-15960.06</v>
      </c>
    </row>
    <row r="92" spans="1:7">
      <c r="A92">
        <v>23150106</v>
      </c>
      <c r="B92" t="s">
        <v>684</v>
      </c>
      <c r="C92" t="s">
        <v>455</v>
      </c>
      <c r="D92">
        <v>0</v>
      </c>
      <c r="E92">
        <v>2697.76</v>
      </c>
      <c r="G92">
        <f t="shared" si="2"/>
        <v>-2697.76</v>
      </c>
    </row>
    <row r="93" spans="1:7">
      <c r="A93">
        <v>23150107</v>
      </c>
      <c r="B93" t="s">
        <v>685</v>
      </c>
      <c r="C93" t="s">
        <v>455</v>
      </c>
      <c r="D93">
        <v>0</v>
      </c>
      <c r="E93">
        <v>97174.62</v>
      </c>
      <c r="G93">
        <f t="shared" si="2"/>
        <v>-97174.62</v>
      </c>
    </row>
    <row r="94" spans="1:7">
      <c r="A94">
        <v>23150188</v>
      </c>
      <c r="B94" t="s">
        <v>679</v>
      </c>
      <c r="C94" t="s">
        <v>455</v>
      </c>
      <c r="D94">
        <v>0</v>
      </c>
      <c r="E94">
        <v>21.32</v>
      </c>
      <c r="G94">
        <f t="shared" si="2"/>
        <v>-21.32</v>
      </c>
    </row>
    <row r="95" spans="1:7">
      <c r="A95">
        <v>23160109</v>
      </c>
      <c r="B95" t="s">
        <v>689</v>
      </c>
      <c r="C95" t="s">
        <v>455</v>
      </c>
      <c r="D95">
        <v>0</v>
      </c>
      <c r="E95">
        <v>388.16</v>
      </c>
      <c r="G95">
        <f t="shared" si="2"/>
        <v>-388.16</v>
      </c>
    </row>
    <row r="96" spans="1:7">
      <c r="A96">
        <v>23160112</v>
      </c>
      <c r="B96" t="s">
        <v>690</v>
      </c>
      <c r="C96" t="s">
        <v>455</v>
      </c>
      <c r="D96">
        <v>0</v>
      </c>
      <c r="E96">
        <v>36152</v>
      </c>
      <c r="G96">
        <f t="shared" si="2"/>
        <v>-36152</v>
      </c>
    </row>
    <row r="97" spans="1:7">
      <c r="A97">
        <v>23160113</v>
      </c>
      <c r="B97" t="s">
        <v>691</v>
      </c>
      <c r="C97" t="s">
        <v>455</v>
      </c>
      <c r="D97">
        <v>0</v>
      </c>
      <c r="E97">
        <v>36152</v>
      </c>
      <c r="G97">
        <f t="shared" si="2"/>
        <v>-36152</v>
      </c>
    </row>
    <row r="98" spans="1:7">
      <c r="A98">
        <v>23160114</v>
      </c>
      <c r="B98" t="s">
        <v>692</v>
      </c>
      <c r="C98" t="s">
        <v>455</v>
      </c>
      <c r="D98">
        <v>0</v>
      </c>
      <c r="E98">
        <v>38135.599999999999</v>
      </c>
      <c r="G98">
        <f t="shared" si="2"/>
        <v>-38135.599999999999</v>
      </c>
    </row>
    <row r="99" spans="1:7">
      <c r="A99">
        <v>23160115</v>
      </c>
      <c r="B99" t="s">
        <v>693</v>
      </c>
      <c r="C99" t="s">
        <v>455</v>
      </c>
      <c r="D99">
        <v>0</v>
      </c>
      <c r="E99">
        <v>40860.800000000003</v>
      </c>
      <c r="G99">
        <f t="shared" si="2"/>
        <v>-40860.800000000003</v>
      </c>
    </row>
    <row r="100" spans="1:7">
      <c r="A100">
        <v>23160116</v>
      </c>
      <c r="B100" t="s">
        <v>694</v>
      </c>
      <c r="C100" t="s">
        <v>455</v>
      </c>
      <c r="D100">
        <v>0</v>
      </c>
      <c r="E100">
        <v>1273681.3500000001</v>
      </c>
      <c r="G100">
        <f t="shared" si="2"/>
        <v>-1273681.3500000001</v>
      </c>
    </row>
    <row r="101" spans="1:7">
      <c r="A101">
        <v>23160201</v>
      </c>
      <c r="B101" t="s">
        <v>695</v>
      </c>
      <c r="C101" t="s">
        <v>455</v>
      </c>
      <c r="D101">
        <v>0</v>
      </c>
      <c r="E101">
        <v>49613.5</v>
      </c>
      <c r="G101">
        <f t="shared" si="2"/>
        <v>-49613.5</v>
      </c>
    </row>
    <row r="102" spans="1:7">
      <c r="A102">
        <v>24020101</v>
      </c>
      <c r="B102" t="s">
        <v>699</v>
      </c>
      <c r="C102" t="s">
        <v>455</v>
      </c>
      <c r="D102">
        <v>0</v>
      </c>
      <c r="E102">
        <v>38755.57</v>
      </c>
      <c r="G102">
        <f t="shared" si="2"/>
        <v>-38755.57</v>
      </c>
    </row>
    <row r="103" spans="1:7">
      <c r="A103">
        <v>91010101</v>
      </c>
      <c r="B103" t="s">
        <v>186</v>
      </c>
      <c r="C103" t="s">
        <v>455</v>
      </c>
      <c r="D103">
        <v>7000</v>
      </c>
      <c r="E103">
        <v>0</v>
      </c>
      <c r="G103">
        <f t="shared" si="2"/>
        <v>7000</v>
      </c>
    </row>
    <row r="104" spans="1:7">
      <c r="A104">
        <v>91010102</v>
      </c>
      <c r="B104" t="s">
        <v>189</v>
      </c>
      <c r="C104" t="s">
        <v>455</v>
      </c>
      <c r="D104">
        <v>6478.22</v>
      </c>
      <c r="E104">
        <v>0</v>
      </c>
      <c r="G104">
        <f t="shared" si="2"/>
        <v>6478.22</v>
      </c>
    </row>
    <row r="105" spans="1:7">
      <c r="A105">
        <v>91020101</v>
      </c>
      <c r="B105" t="s">
        <v>190</v>
      </c>
      <c r="C105" t="s">
        <v>455</v>
      </c>
      <c r="D105">
        <v>2881979.2349999999</v>
      </c>
      <c r="E105">
        <v>0</v>
      </c>
      <c r="G105">
        <f t="shared" si="2"/>
        <v>2881979.2349999999</v>
      </c>
    </row>
    <row r="106" spans="1:7">
      <c r="A106">
        <v>91050101</v>
      </c>
      <c r="B106" t="s">
        <v>197</v>
      </c>
      <c r="C106" t="s">
        <v>455</v>
      </c>
      <c r="D106">
        <v>1500</v>
      </c>
      <c r="E106">
        <v>0</v>
      </c>
      <c r="G106">
        <f t="shared" si="2"/>
        <v>1500</v>
      </c>
    </row>
    <row r="107" spans="1:7">
      <c r="A107">
        <v>91050102</v>
      </c>
      <c r="B107" t="s">
        <v>199</v>
      </c>
      <c r="C107" t="s">
        <v>455</v>
      </c>
      <c r="D107">
        <v>30564.68</v>
      </c>
      <c r="E107">
        <v>0</v>
      </c>
      <c r="G107">
        <f t="shared" si="2"/>
        <v>30564.68</v>
      </c>
    </row>
    <row r="108" spans="1:7">
      <c r="A108">
        <v>92010101</v>
      </c>
      <c r="B108" t="s">
        <v>186</v>
      </c>
      <c r="C108" t="s">
        <v>455</v>
      </c>
      <c r="D108">
        <v>0</v>
      </c>
      <c r="E108">
        <v>7000</v>
      </c>
      <c r="G108">
        <f t="shared" si="2"/>
        <v>-7000</v>
      </c>
    </row>
    <row r="109" spans="1:7">
      <c r="A109">
        <v>92010102</v>
      </c>
      <c r="B109" t="s">
        <v>189</v>
      </c>
      <c r="C109" t="s">
        <v>455</v>
      </c>
      <c r="D109">
        <v>0</v>
      </c>
      <c r="E109">
        <v>6478.22</v>
      </c>
      <c r="G109">
        <f t="shared" si="2"/>
        <v>-6478.22</v>
      </c>
    </row>
    <row r="110" spans="1:7">
      <c r="A110">
        <v>92020101</v>
      </c>
      <c r="B110" t="s">
        <v>190</v>
      </c>
      <c r="C110" t="s">
        <v>455</v>
      </c>
      <c r="D110">
        <v>0</v>
      </c>
      <c r="E110">
        <v>2881979.2349999999</v>
      </c>
      <c r="G110">
        <f t="shared" si="2"/>
        <v>-2881979.2349999999</v>
      </c>
    </row>
    <row r="111" spans="1:7">
      <c r="A111">
        <v>92050101</v>
      </c>
      <c r="B111" t="s">
        <v>197</v>
      </c>
      <c r="C111" t="s">
        <v>455</v>
      </c>
      <c r="D111">
        <v>0</v>
      </c>
      <c r="E111">
        <v>1500</v>
      </c>
      <c r="G111">
        <f t="shared" si="2"/>
        <v>-1500</v>
      </c>
    </row>
    <row r="112" spans="1:7">
      <c r="A112">
        <v>92050102</v>
      </c>
      <c r="B112" t="s">
        <v>199</v>
      </c>
      <c r="C112" t="s">
        <v>455</v>
      </c>
      <c r="D112">
        <v>0</v>
      </c>
      <c r="E112">
        <v>30564.68</v>
      </c>
      <c r="G112">
        <f t="shared" si="2"/>
        <v>-30564.68</v>
      </c>
    </row>
    <row r="113" spans="7:7">
      <c r="G113">
        <f t="shared" ref="G113:G173" si="3">+D113-E113</f>
        <v>0</v>
      </c>
    </row>
    <row r="114" spans="7:7">
      <c r="G114">
        <f t="shared" si="3"/>
        <v>0</v>
      </c>
    </row>
    <row r="115" spans="7:7">
      <c r="G115">
        <f t="shared" si="3"/>
        <v>0</v>
      </c>
    </row>
    <row r="116" spans="7:7">
      <c r="G116">
        <f t="shared" si="3"/>
        <v>0</v>
      </c>
    </row>
    <row r="117" spans="7:7">
      <c r="G117">
        <f t="shared" si="3"/>
        <v>0</v>
      </c>
    </row>
    <row r="118" spans="7:7">
      <c r="G118">
        <f t="shared" si="3"/>
        <v>0</v>
      </c>
    </row>
    <row r="119" spans="7:7">
      <c r="G119">
        <f t="shared" si="3"/>
        <v>0</v>
      </c>
    </row>
    <row r="120" spans="7:7">
      <c r="G120">
        <f t="shared" si="3"/>
        <v>0</v>
      </c>
    </row>
    <row r="121" spans="7:7">
      <c r="G121">
        <f t="shared" si="3"/>
        <v>0</v>
      </c>
    </row>
    <row r="122" spans="7:7">
      <c r="G122">
        <f t="shared" si="3"/>
        <v>0</v>
      </c>
    </row>
    <row r="123" spans="7:7">
      <c r="G123">
        <f t="shared" si="3"/>
        <v>0</v>
      </c>
    </row>
    <row r="124" spans="7:7">
      <c r="G124">
        <f t="shared" si="3"/>
        <v>0</v>
      </c>
    </row>
    <row r="125" spans="7:7">
      <c r="G125">
        <f t="shared" si="3"/>
        <v>0</v>
      </c>
    </row>
    <row r="126" spans="7:7">
      <c r="G126">
        <f t="shared" si="3"/>
        <v>0</v>
      </c>
    </row>
    <row r="127" spans="7:7">
      <c r="G127">
        <f t="shared" si="3"/>
        <v>0</v>
      </c>
    </row>
    <row r="128" spans="7:7">
      <c r="G128">
        <f t="shared" si="3"/>
        <v>0</v>
      </c>
    </row>
    <row r="129" spans="7:7">
      <c r="G129">
        <f t="shared" si="3"/>
        <v>0</v>
      </c>
    </row>
    <row r="130" spans="7:7">
      <c r="G130">
        <f t="shared" si="3"/>
        <v>0</v>
      </c>
    </row>
    <row r="131" spans="7:7">
      <c r="G131">
        <f t="shared" si="3"/>
        <v>0</v>
      </c>
    </row>
    <row r="132" spans="7:7">
      <c r="G132">
        <f t="shared" si="3"/>
        <v>0</v>
      </c>
    </row>
    <row r="133" spans="7:7">
      <c r="G133">
        <f t="shared" si="3"/>
        <v>0</v>
      </c>
    </row>
    <row r="134" spans="7:7">
      <c r="G134">
        <f t="shared" si="3"/>
        <v>0</v>
      </c>
    </row>
    <row r="135" spans="7:7">
      <c r="G135">
        <f t="shared" si="3"/>
        <v>0</v>
      </c>
    </row>
    <row r="136" spans="7:7">
      <c r="G136">
        <f t="shared" si="3"/>
        <v>0</v>
      </c>
    </row>
    <row r="137" spans="7:7">
      <c r="G137">
        <f t="shared" si="3"/>
        <v>0</v>
      </c>
    </row>
    <row r="138" spans="7:7">
      <c r="G138">
        <f t="shared" si="3"/>
        <v>0</v>
      </c>
    </row>
    <row r="139" spans="7:7">
      <c r="G139">
        <f t="shared" si="3"/>
        <v>0</v>
      </c>
    </row>
    <row r="140" spans="7:7">
      <c r="G140">
        <f t="shared" si="3"/>
        <v>0</v>
      </c>
    </row>
    <row r="141" spans="7:7">
      <c r="G141">
        <f t="shared" si="3"/>
        <v>0</v>
      </c>
    </row>
    <row r="142" spans="7:7">
      <c r="G142">
        <f t="shared" si="3"/>
        <v>0</v>
      </c>
    </row>
    <row r="143" spans="7:7">
      <c r="G143">
        <f t="shared" si="3"/>
        <v>0</v>
      </c>
    </row>
    <row r="144" spans="7:7">
      <c r="G144">
        <f t="shared" si="3"/>
        <v>0</v>
      </c>
    </row>
    <row r="145" spans="7:7">
      <c r="G145">
        <f t="shared" si="3"/>
        <v>0</v>
      </c>
    </row>
    <row r="146" spans="7:7">
      <c r="G146">
        <f t="shared" si="3"/>
        <v>0</v>
      </c>
    </row>
    <row r="147" spans="7:7">
      <c r="G147">
        <f t="shared" si="3"/>
        <v>0</v>
      </c>
    </row>
    <row r="148" spans="7:7">
      <c r="G148">
        <f t="shared" si="3"/>
        <v>0</v>
      </c>
    </row>
    <row r="149" spans="7:7">
      <c r="G149">
        <f t="shared" si="3"/>
        <v>0</v>
      </c>
    </row>
    <row r="150" spans="7:7">
      <c r="G150">
        <f t="shared" si="3"/>
        <v>0</v>
      </c>
    </row>
    <row r="151" spans="7:7">
      <c r="G151">
        <f t="shared" si="3"/>
        <v>0</v>
      </c>
    </row>
    <row r="152" spans="7:7">
      <c r="G152">
        <f t="shared" si="3"/>
        <v>0</v>
      </c>
    </row>
    <row r="153" spans="7:7">
      <c r="G153">
        <f t="shared" si="3"/>
        <v>0</v>
      </c>
    </row>
    <row r="154" spans="7:7">
      <c r="G154">
        <f t="shared" si="3"/>
        <v>0</v>
      </c>
    </row>
    <row r="155" spans="7:7">
      <c r="G155">
        <f t="shared" si="3"/>
        <v>0</v>
      </c>
    </row>
    <row r="156" spans="7:7">
      <c r="G156">
        <f t="shared" si="3"/>
        <v>0</v>
      </c>
    </row>
    <row r="157" spans="7:7">
      <c r="G157">
        <f t="shared" si="3"/>
        <v>0</v>
      </c>
    </row>
    <row r="158" spans="7:7">
      <c r="G158">
        <f t="shared" si="3"/>
        <v>0</v>
      </c>
    </row>
    <row r="159" spans="7:7">
      <c r="G159">
        <f t="shared" si="3"/>
        <v>0</v>
      </c>
    </row>
    <row r="160" spans="7:7">
      <c r="G160">
        <f t="shared" si="3"/>
        <v>0</v>
      </c>
    </row>
    <row r="161" spans="7:7">
      <c r="G161">
        <f t="shared" si="3"/>
        <v>0</v>
      </c>
    </row>
    <row r="162" spans="7:7">
      <c r="G162">
        <f t="shared" si="3"/>
        <v>0</v>
      </c>
    </row>
    <row r="163" spans="7:7">
      <c r="G163">
        <f t="shared" si="3"/>
        <v>0</v>
      </c>
    </row>
    <row r="164" spans="7:7">
      <c r="G164">
        <f t="shared" si="3"/>
        <v>0</v>
      </c>
    </row>
    <row r="165" spans="7:7">
      <c r="G165">
        <f t="shared" si="3"/>
        <v>0</v>
      </c>
    </row>
    <row r="166" spans="7:7">
      <c r="G166">
        <f t="shared" si="3"/>
        <v>0</v>
      </c>
    </row>
    <row r="167" spans="7:7">
      <c r="G167">
        <f t="shared" si="3"/>
        <v>0</v>
      </c>
    </row>
    <row r="168" spans="7:7">
      <c r="G168">
        <f t="shared" si="3"/>
        <v>0</v>
      </c>
    </row>
    <row r="169" spans="7:7">
      <c r="G169">
        <f t="shared" si="3"/>
        <v>0</v>
      </c>
    </row>
    <row r="170" spans="7:7">
      <c r="G170">
        <f t="shared" si="3"/>
        <v>0</v>
      </c>
    </row>
    <row r="171" spans="7:7">
      <c r="G171">
        <f t="shared" si="3"/>
        <v>0</v>
      </c>
    </row>
    <row r="172" spans="7:7">
      <c r="G172">
        <f t="shared" si="3"/>
        <v>0</v>
      </c>
    </row>
    <row r="173" spans="7:7">
      <c r="G173">
        <f t="shared" si="3"/>
        <v>0</v>
      </c>
    </row>
    <row r="174" spans="7:7">
      <c r="G174">
        <f t="shared" ref="G174:G237" si="4">+D174-E174</f>
        <v>0</v>
      </c>
    </row>
    <row r="175" spans="7:7">
      <c r="G175">
        <f t="shared" si="4"/>
        <v>0</v>
      </c>
    </row>
    <row r="176" spans="7:7">
      <c r="G176">
        <f t="shared" si="4"/>
        <v>0</v>
      </c>
    </row>
    <row r="177" spans="7:7">
      <c r="G177">
        <f t="shared" si="4"/>
        <v>0</v>
      </c>
    </row>
    <row r="178" spans="7:7">
      <c r="G178">
        <f t="shared" si="4"/>
        <v>0</v>
      </c>
    </row>
    <row r="179" spans="7:7">
      <c r="G179">
        <f t="shared" si="4"/>
        <v>0</v>
      </c>
    </row>
    <row r="180" spans="7:7">
      <c r="G180">
        <f t="shared" si="4"/>
        <v>0</v>
      </c>
    </row>
    <row r="181" spans="7:7">
      <c r="G181">
        <f t="shared" si="4"/>
        <v>0</v>
      </c>
    </row>
    <row r="182" spans="7:7">
      <c r="G182">
        <f t="shared" si="4"/>
        <v>0</v>
      </c>
    </row>
    <row r="183" spans="7:7">
      <c r="G183">
        <f t="shared" si="4"/>
        <v>0</v>
      </c>
    </row>
    <row r="184" spans="7:7">
      <c r="G184">
        <f t="shared" si="4"/>
        <v>0</v>
      </c>
    </row>
    <row r="185" spans="7:7">
      <c r="G185">
        <f t="shared" si="4"/>
        <v>0</v>
      </c>
    </row>
    <row r="186" spans="7:7">
      <c r="G186">
        <f t="shared" si="4"/>
        <v>0</v>
      </c>
    </row>
    <row r="187" spans="7:7">
      <c r="G187">
        <f t="shared" si="4"/>
        <v>0</v>
      </c>
    </row>
    <row r="188" spans="7:7">
      <c r="G188">
        <f t="shared" si="4"/>
        <v>0</v>
      </c>
    </row>
    <row r="189" spans="7:7">
      <c r="G189">
        <f t="shared" si="4"/>
        <v>0</v>
      </c>
    </row>
    <row r="190" spans="7:7">
      <c r="G190">
        <f t="shared" si="4"/>
        <v>0</v>
      </c>
    </row>
    <row r="191" spans="7:7">
      <c r="G191">
        <f t="shared" si="4"/>
        <v>0</v>
      </c>
    </row>
    <row r="192" spans="7:7">
      <c r="G192">
        <f t="shared" si="4"/>
        <v>0</v>
      </c>
    </row>
    <row r="193" spans="7:7">
      <c r="G193">
        <f t="shared" si="4"/>
        <v>0</v>
      </c>
    </row>
    <row r="194" spans="7:7">
      <c r="G194">
        <f t="shared" si="4"/>
        <v>0</v>
      </c>
    </row>
    <row r="195" spans="7:7">
      <c r="G195">
        <f t="shared" si="4"/>
        <v>0</v>
      </c>
    </row>
    <row r="196" spans="7:7">
      <c r="G196">
        <f t="shared" si="4"/>
        <v>0</v>
      </c>
    </row>
    <row r="197" spans="7:7">
      <c r="G197">
        <f t="shared" si="4"/>
        <v>0</v>
      </c>
    </row>
    <row r="198" spans="7:7">
      <c r="G198">
        <f t="shared" si="4"/>
        <v>0</v>
      </c>
    </row>
    <row r="199" spans="7:7">
      <c r="G199">
        <f t="shared" si="4"/>
        <v>0</v>
      </c>
    </row>
    <row r="200" spans="7:7">
      <c r="G200">
        <f t="shared" si="4"/>
        <v>0</v>
      </c>
    </row>
    <row r="201" spans="7:7">
      <c r="G201">
        <f t="shared" si="4"/>
        <v>0</v>
      </c>
    </row>
    <row r="202" spans="7:7">
      <c r="G202">
        <f t="shared" si="4"/>
        <v>0</v>
      </c>
    </row>
    <row r="203" spans="7:7">
      <c r="G203">
        <f t="shared" si="4"/>
        <v>0</v>
      </c>
    </row>
    <row r="204" spans="7:7">
      <c r="G204">
        <f t="shared" si="4"/>
        <v>0</v>
      </c>
    </row>
    <row r="205" spans="7:7">
      <c r="G205">
        <f t="shared" si="4"/>
        <v>0</v>
      </c>
    </row>
    <row r="206" spans="7:7">
      <c r="G206">
        <f t="shared" si="4"/>
        <v>0</v>
      </c>
    </row>
    <row r="207" spans="7:7">
      <c r="G207">
        <f t="shared" si="4"/>
        <v>0</v>
      </c>
    </row>
    <row r="208" spans="7:7">
      <c r="G208">
        <f t="shared" si="4"/>
        <v>0</v>
      </c>
    </row>
    <row r="209" spans="7:7">
      <c r="G209">
        <f t="shared" si="4"/>
        <v>0</v>
      </c>
    </row>
    <row r="210" spans="7:7">
      <c r="G210">
        <f t="shared" si="4"/>
        <v>0</v>
      </c>
    </row>
    <row r="211" spans="7:7">
      <c r="G211">
        <f t="shared" si="4"/>
        <v>0</v>
      </c>
    </row>
    <row r="212" spans="7:7">
      <c r="G212">
        <f t="shared" si="4"/>
        <v>0</v>
      </c>
    </row>
    <row r="213" spans="7:7">
      <c r="G213">
        <f t="shared" si="4"/>
        <v>0</v>
      </c>
    </row>
    <row r="214" spans="7:7">
      <c r="G214">
        <f t="shared" si="4"/>
        <v>0</v>
      </c>
    </row>
    <row r="215" spans="7:7">
      <c r="G215">
        <f t="shared" si="4"/>
        <v>0</v>
      </c>
    </row>
    <row r="216" spans="7:7">
      <c r="G216">
        <f t="shared" si="4"/>
        <v>0</v>
      </c>
    </row>
    <row r="217" spans="7:7">
      <c r="G217">
        <f t="shared" si="4"/>
        <v>0</v>
      </c>
    </row>
    <row r="218" spans="7:7">
      <c r="G218">
        <f t="shared" si="4"/>
        <v>0</v>
      </c>
    </row>
    <row r="219" spans="7:7">
      <c r="G219">
        <f t="shared" si="4"/>
        <v>0</v>
      </c>
    </row>
    <row r="220" spans="7:7">
      <c r="G220">
        <f t="shared" si="4"/>
        <v>0</v>
      </c>
    </row>
    <row r="221" spans="7:7">
      <c r="G221">
        <f t="shared" si="4"/>
        <v>0</v>
      </c>
    </row>
    <row r="222" spans="7:7">
      <c r="G222">
        <f t="shared" si="4"/>
        <v>0</v>
      </c>
    </row>
    <row r="223" spans="7:7">
      <c r="G223">
        <f t="shared" si="4"/>
        <v>0</v>
      </c>
    </row>
    <row r="224" spans="7:7">
      <c r="G224">
        <f t="shared" si="4"/>
        <v>0</v>
      </c>
    </row>
    <row r="225" spans="7:7">
      <c r="G225">
        <f t="shared" si="4"/>
        <v>0</v>
      </c>
    </row>
    <row r="226" spans="7:7">
      <c r="G226">
        <f t="shared" si="4"/>
        <v>0</v>
      </c>
    </row>
    <row r="227" spans="7:7">
      <c r="G227">
        <f t="shared" si="4"/>
        <v>0</v>
      </c>
    </row>
    <row r="228" spans="7:7">
      <c r="G228">
        <f t="shared" si="4"/>
        <v>0</v>
      </c>
    </row>
    <row r="229" spans="7:7">
      <c r="G229">
        <f t="shared" si="4"/>
        <v>0</v>
      </c>
    </row>
    <row r="230" spans="7:7">
      <c r="G230">
        <f t="shared" si="4"/>
        <v>0</v>
      </c>
    </row>
    <row r="231" spans="7:7">
      <c r="G231">
        <f t="shared" si="4"/>
        <v>0</v>
      </c>
    </row>
    <row r="232" spans="7:7">
      <c r="G232">
        <f t="shared" si="4"/>
        <v>0</v>
      </c>
    </row>
    <row r="233" spans="7:7">
      <c r="G233">
        <f t="shared" si="4"/>
        <v>0</v>
      </c>
    </row>
    <row r="234" spans="7:7">
      <c r="G234">
        <f t="shared" si="4"/>
        <v>0</v>
      </c>
    </row>
    <row r="235" spans="7:7">
      <c r="G235">
        <f t="shared" si="4"/>
        <v>0</v>
      </c>
    </row>
    <row r="236" spans="7:7">
      <c r="G236">
        <f t="shared" si="4"/>
        <v>0</v>
      </c>
    </row>
    <row r="237" spans="7:7">
      <c r="G237">
        <f t="shared" si="4"/>
        <v>0</v>
      </c>
    </row>
    <row r="238" spans="7:7">
      <c r="G238">
        <f t="shared" ref="G238:G301" si="5">+D238-E238</f>
        <v>0</v>
      </c>
    </row>
    <row r="239" spans="7:7">
      <c r="G239">
        <f t="shared" si="5"/>
        <v>0</v>
      </c>
    </row>
    <row r="240" spans="7:7">
      <c r="G240">
        <f t="shared" si="5"/>
        <v>0</v>
      </c>
    </row>
    <row r="241" spans="7:7">
      <c r="G241">
        <f t="shared" si="5"/>
        <v>0</v>
      </c>
    </row>
    <row r="242" spans="7:7">
      <c r="G242">
        <f t="shared" si="5"/>
        <v>0</v>
      </c>
    </row>
    <row r="243" spans="7:7">
      <c r="G243">
        <f t="shared" si="5"/>
        <v>0</v>
      </c>
    </row>
    <row r="244" spans="7:7">
      <c r="G244">
        <f t="shared" si="5"/>
        <v>0</v>
      </c>
    </row>
    <row r="245" spans="7:7">
      <c r="G245">
        <f t="shared" si="5"/>
        <v>0</v>
      </c>
    </row>
    <row r="246" spans="7:7">
      <c r="G246">
        <f t="shared" si="5"/>
        <v>0</v>
      </c>
    </row>
    <row r="247" spans="7:7">
      <c r="G247">
        <f t="shared" si="5"/>
        <v>0</v>
      </c>
    </row>
    <row r="248" spans="7:7">
      <c r="G248">
        <f t="shared" si="5"/>
        <v>0</v>
      </c>
    </row>
    <row r="249" spans="7:7">
      <c r="G249">
        <f t="shared" si="5"/>
        <v>0</v>
      </c>
    </row>
    <row r="250" spans="7:7">
      <c r="G250">
        <f t="shared" si="5"/>
        <v>0</v>
      </c>
    </row>
    <row r="251" spans="7:7">
      <c r="G251">
        <f t="shared" si="5"/>
        <v>0</v>
      </c>
    </row>
    <row r="252" spans="7:7">
      <c r="G252">
        <f t="shared" si="5"/>
        <v>0</v>
      </c>
    </row>
    <row r="253" spans="7:7">
      <c r="G253">
        <f t="shared" si="5"/>
        <v>0</v>
      </c>
    </row>
    <row r="254" spans="7:7">
      <c r="G254">
        <f t="shared" si="5"/>
        <v>0</v>
      </c>
    </row>
    <row r="255" spans="7:7">
      <c r="G255">
        <f t="shared" si="5"/>
        <v>0</v>
      </c>
    </row>
    <row r="256" spans="7:7">
      <c r="G256">
        <f t="shared" si="5"/>
        <v>0</v>
      </c>
    </row>
    <row r="257" spans="7:7">
      <c r="G257">
        <f t="shared" si="5"/>
        <v>0</v>
      </c>
    </row>
    <row r="258" spans="7:7">
      <c r="G258">
        <f t="shared" si="5"/>
        <v>0</v>
      </c>
    </row>
    <row r="259" spans="7:7">
      <c r="G259">
        <f t="shared" si="5"/>
        <v>0</v>
      </c>
    </row>
    <row r="260" spans="7:7">
      <c r="G260">
        <f t="shared" si="5"/>
        <v>0</v>
      </c>
    </row>
    <row r="261" spans="7:7">
      <c r="G261">
        <f t="shared" si="5"/>
        <v>0</v>
      </c>
    </row>
    <row r="262" spans="7:7">
      <c r="G262">
        <f t="shared" si="5"/>
        <v>0</v>
      </c>
    </row>
    <row r="263" spans="7:7">
      <c r="G263">
        <f t="shared" si="5"/>
        <v>0</v>
      </c>
    </row>
    <row r="264" spans="7:7">
      <c r="G264">
        <f t="shared" si="5"/>
        <v>0</v>
      </c>
    </row>
    <row r="265" spans="7:7">
      <c r="G265">
        <f t="shared" si="5"/>
        <v>0</v>
      </c>
    </row>
    <row r="266" spans="7:7">
      <c r="G266">
        <f t="shared" si="5"/>
        <v>0</v>
      </c>
    </row>
    <row r="267" spans="7:7">
      <c r="G267">
        <f t="shared" si="5"/>
        <v>0</v>
      </c>
    </row>
    <row r="268" spans="7:7">
      <c r="G268">
        <f t="shared" si="5"/>
        <v>0</v>
      </c>
    </row>
    <row r="269" spans="7:7">
      <c r="G269">
        <f t="shared" si="5"/>
        <v>0</v>
      </c>
    </row>
    <row r="270" spans="7:7">
      <c r="G270">
        <f t="shared" si="5"/>
        <v>0</v>
      </c>
    </row>
    <row r="271" spans="7:7">
      <c r="G271">
        <f t="shared" si="5"/>
        <v>0</v>
      </c>
    </row>
    <row r="272" spans="7:7">
      <c r="G272">
        <f t="shared" si="5"/>
        <v>0</v>
      </c>
    </row>
    <row r="273" spans="7:7">
      <c r="G273">
        <f t="shared" si="5"/>
        <v>0</v>
      </c>
    </row>
    <row r="274" spans="7:7">
      <c r="G274">
        <f t="shared" si="5"/>
        <v>0</v>
      </c>
    </row>
    <row r="275" spans="7:7">
      <c r="G275">
        <f t="shared" si="5"/>
        <v>0</v>
      </c>
    </row>
    <row r="276" spans="7:7">
      <c r="G276">
        <f t="shared" si="5"/>
        <v>0</v>
      </c>
    </row>
    <row r="277" spans="7:7">
      <c r="G277">
        <f t="shared" si="5"/>
        <v>0</v>
      </c>
    </row>
    <row r="278" spans="7:7">
      <c r="G278">
        <f t="shared" si="5"/>
        <v>0</v>
      </c>
    </row>
    <row r="279" spans="7:7">
      <c r="G279">
        <f t="shared" si="5"/>
        <v>0</v>
      </c>
    </row>
    <row r="280" spans="7:7">
      <c r="G280">
        <f t="shared" si="5"/>
        <v>0</v>
      </c>
    </row>
    <row r="281" spans="7:7">
      <c r="G281">
        <f t="shared" si="5"/>
        <v>0</v>
      </c>
    </row>
    <row r="282" spans="7:7">
      <c r="G282">
        <f t="shared" si="5"/>
        <v>0</v>
      </c>
    </row>
    <row r="283" spans="7:7">
      <c r="G283">
        <f t="shared" si="5"/>
        <v>0</v>
      </c>
    </row>
    <row r="284" spans="7:7">
      <c r="G284">
        <f t="shared" si="5"/>
        <v>0</v>
      </c>
    </row>
    <row r="285" spans="7:7">
      <c r="G285">
        <f t="shared" si="5"/>
        <v>0</v>
      </c>
    </row>
    <row r="286" spans="7:7">
      <c r="G286">
        <f t="shared" si="5"/>
        <v>0</v>
      </c>
    </row>
    <row r="287" spans="7:7">
      <c r="G287">
        <f t="shared" si="5"/>
        <v>0</v>
      </c>
    </row>
    <row r="288" spans="7:7">
      <c r="G288">
        <f t="shared" si="5"/>
        <v>0</v>
      </c>
    </row>
    <row r="289" spans="7:7">
      <c r="G289">
        <f t="shared" si="5"/>
        <v>0</v>
      </c>
    </row>
    <row r="290" spans="7:7">
      <c r="G290">
        <f t="shared" si="5"/>
        <v>0</v>
      </c>
    </row>
    <row r="291" spans="7:7">
      <c r="G291">
        <f t="shared" si="5"/>
        <v>0</v>
      </c>
    </row>
    <row r="292" spans="7:7">
      <c r="G292">
        <f t="shared" si="5"/>
        <v>0</v>
      </c>
    </row>
    <row r="293" spans="7:7">
      <c r="G293">
        <f t="shared" si="5"/>
        <v>0</v>
      </c>
    </row>
    <row r="294" spans="7:7">
      <c r="G294">
        <f t="shared" si="5"/>
        <v>0</v>
      </c>
    </row>
    <row r="295" spans="7:7">
      <c r="G295">
        <f t="shared" si="5"/>
        <v>0</v>
      </c>
    </row>
    <row r="296" spans="7:7">
      <c r="G296">
        <f t="shared" si="5"/>
        <v>0</v>
      </c>
    </row>
    <row r="297" spans="7:7">
      <c r="G297">
        <f t="shared" si="5"/>
        <v>0</v>
      </c>
    </row>
    <row r="298" spans="7:7">
      <c r="G298">
        <f t="shared" si="5"/>
        <v>0</v>
      </c>
    </row>
    <row r="299" spans="7:7">
      <c r="G299">
        <f t="shared" si="5"/>
        <v>0</v>
      </c>
    </row>
    <row r="300" spans="7:7">
      <c r="G300">
        <f t="shared" si="5"/>
        <v>0</v>
      </c>
    </row>
    <row r="301" spans="7:7">
      <c r="G301">
        <f t="shared" si="5"/>
        <v>0</v>
      </c>
    </row>
    <row r="302" spans="7:7">
      <c r="G302">
        <f t="shared" ref="G302:G365" si="6">+D302-E302</f>
        <v>0</v>
      </c>
    </row>
    <row r="303" spans="7:7">
      <c r="G303">
        <f t="shared" si="6"/>
        <v>0</v>
      </c>
    </row>
    <row r="304" spans="7:7">
      <c r="G304">
        <f t="shared" si="6"/>
        <v>0</v>
      </c>
    </row>
    <row r="305" spans="7:7">
      <c r="G305">
        <f t="shared" si="6"/>
        <v>0</v>
      </c>
    </row>
    <row r="306" spans="7:7">
      <c r="G306">
        <f t="shared" si="6"/>
        <v>0</v>
      </c>
    </row>
    <row r="307" spans="7:7">
      <c r="G307">
        <f t="shared" si="6"/>
        <v>0</v>
      </c>
    </row>
    <row r="308" spans="7:7">
      <c r="G308">
        <f t="shared" si="6"/>
        <v>0</v>
      </c>
    </row>
    <row r="309" spans="7:7">
      <c r="G309">
        <f t="shared" si="6"/>
        <v>0</v>
      </c>
    </row>
    <row r="310" spans="7:7">
      <c r="G310">
        <f t="shared" si="6"/>
        <v>0</v>
      </c>
    </row>
    <row r="311" spans="7:7">
      <c r="G311">
        <f t="shared" si="6"/>
        <v>0</v>
      </c>
    </row>
    <row r="312" spans="7:7">
      <c r="G312">
        <f t="shared" si="6"/>
        <v>0</v>
      </c>
    </row>
    <row r="313" spans="7:7">
      <c r="G313">
        <f t="shared" si="6"/>
        <v>0</v>
      </c>
    </row>
    <row r="314" spans="7:7">
      <c r="G314">
        <f t="shared" si="6"/>
        <v>0</v>
      </c>
    </row>
    <row r="315" spans="7:7">
      <c r="G315">
        <f t="shared" si="6"/>
        <v>0</v>
      </c>
    </row>
    <row r="316" spans="7:7">
      <c r="G316">
        <f t="shared" si="6"/>
        <v>0</v>
      </c>
    </row>
    <row r="317" spans="7:7">
      <c r="G317">
        <f t="shared" si="6"/>
        <v>0</v>
      </c>
    </row>
    <row r="318" spans="7:7">
      <c r="G318">
        <f t="shared" si="6"/>
        <v>0</v>
      </c>
    </row>
    <row r="319" spans="7:7">
      <c r="G319">
        <f t="shared" si="6"/>
        <v>0</v>
      </c>
    </row>
    <row r="320" spans="7:7">
      <c r="G320">
        <f t="shared" si="6"/>
        <v>0</v>
      </c>
    </row>
    <row r="321" spans="7:7">
      <c r="G321">
        <f t="shared" si="6"/>
        <v>0</v>
      </c>
    </row>
    <row r="322" spans="7:7">
      <c r="G322">
        <f t="shared" si="6"/>
        <v>0</v>
      </c>
    </row>
    <row r="323" spans="7:7">
      <c r="G323">
        <f t="shared" si="6"/>
        <v>0</v>
      </c>
    </row>
    <row r="324" spans="7:7">
      <c r="G324">
        <f t="shared" si="6"/>
        <v>0</v>
      </c>
    </row>
    <row r="325" spans="7:7">
      <c r="G325">
        <f t="shared" si="6"/>
        <v>0</v>
      </c>
    </row>
    <row r="326" spans="7:7">
      <c r="G326">
        <f t="shared" si="6"/>
        <v>0</v>
      </c>
    </row>
    <row r="327" spans="7:7">
      <c r="G327">
        <f t="shared" si="6"/>
        <v>0</v>
      </c>
    </row>
    <row r="328" spans="7:7">
      <c r="G328">
        <f t="shared" si="6"/>
        <v>0</v>
      </c>
    </row>
    <row r="329" spans="7:7">
      <c r="G329">
        <f t="shared" si="6"/>
        <v>0</v>
      </c>
    </row>
    <row r="330" spans="7:7">
      <c r="G330">
        <f t="shared" si="6"/>
        <v>0</v>
      </c>
    </row>
    <row r="331" spans="7:7">
      <c r="G331">
        <f t="shared" si="6"/>
        <v>0</v>
      </c>
    </row>
    <row r="332" spans="7:7">
      <c r="G332">
        <f t="shared" si="6"/>
        <v>0</v>
      </c>
    </row>
    <row r="333" spans="7:7">
      <c r="G333">
        <f t="shared" si="6"/>
        <v>0</v>
      </c>
    </row>
    <row r="334" spans="7:7">
      <c r="G334">
        <f t="shared" si="6"/>
        <v>0</v>
      </c>
    </row>
    <row r="335" spans="7:7">
      <c r="G335">
        <f t="shared" si="6"/>
        <v>0</v>
      </c>
    </row>
    <row r="336" spans="7:7">
      <c r="G336">
        <f t="shared" si="6"/>
        <v>0</v>
      </c>
    </row>
    <row r="337" spans="7:7">
      <c r="G337">
        <f t="shared" si="6"/>
        <v>0</v>
      </c>
    </row>
    <row r="338" spans="7:7">
      <c r="G338">
        <f t="shared" si="6"/>
        <v>0</v>
      </c>
    </row>
    <row r="339" spans="7:7">
      <c r="G339">
        <f t="shared" si="6"/>
        <v>0</v>
      </c>
    </row>
    <row r="340" spans="7:7">
      <c r="G340">
        <f t="shared" si="6"/>
        <v>0</v>
      </c>
    </row>
    <row r="341" spans="7:7">
      <c r="G341">
        <f t="shared" si="6"/>
        <v>0</v>
      </c>
    </row>
    <row r="342" spans="7:7">
      <c r="G342">
        <f t="shared" si="6"/>
        <v>0</v>
      </c>
    </row>
    <row r="343" spans="7:7">
      <c r="G343">
        <f t="shared" si="6"/>
        <v>0</v>
      </c>
    </row>
    <row r="344" spans="7:7">
      <c r="G344">
        <f t="shared" si="6"/>
        <v>0</v>
      </c>
    </row>
    <row r="345" spans="7:7">
      <c r="G345">
        <f t="shared" si="6"/>
        <v>0</v>
      </c>
    </row>
    <row r="346" spans="7:7">
      <c r="G346">
        <f t="shared" si="6"/>
        <v>0</v>
      </c>
    </row>
    <row r="347" spans="7:7">
      <c r="G347">
        <f t="shared" si="6"/>
        <v>0</v>
      </c>
    </row>
    <row r="348" spans="7:7">
      <c r="G348">
        <f t="shared" si="6"/>
        <v>0</v>
      </c>
    </row>
    <row r="349" spans="7:7">
      <c r="G349">
        <f t="shared" si="6"/>
        <v>0</v>
      </c>
    </row>
    <row r="350" spans="7:7">
      <c r="G350">
        <f t="shared" si="6"/>
        <v>0</v>
      </c>
    </row>
    <row r="351" spans="7:7">
      <c r="G351">
        <f t="shared" si="6"/>
        <v>0</v>
      </c>
    </row>
    <row r="352" spans="7:7">
      <c r="G352">
        <f t="shared" si="6"/>
        <v>0</v>
      </c>
    </row>
    <row r="353" spans="7:7">
      <c r="G353">
        <f t="shared" si="6"/>
        <v>0</v>
      </c>
    </row>
    <row r="354" spans="7:7">
      <c r="G354">
        <f t="shared" si="6"/>
        <v>0</v>
      </c>
    </row>
    <row r="355" spans="7:7">
      <c r="G355">
        <f t="shared" si="6"/>
        <v>0</v>
      </c>
    </row>
    <row r="356" spans="7:7">
      <c r="G356">
        <f t="shared" si="6"/>
        <v>0</v>
      </c>
    </row>
    <row r="357" spans="7:7">
      <c r="G357">
        <f t="shared" si="6"/>
        <v>0</v>
      </c>
    </row>
    <row r="358" spans="7:7">
      <c r="G358">
        <f t="shared" si="6"/>
        <v>0</v>
      </c>
    </row>
    <row r="359" spans="7:7">
      <c r="G359">
        <f t="shared" si="6"/>
        <v>0</v>
      </c>
    </row>
    <row r="360" spans="7:7">
      <c r="G360">
        <f t="shared" si="6"/>
        <v>0</v>
      </c>
    </row>
    <row r="361" spans="7:7">
      <c r="G361">
        <f t="shared" si="6"/>
        <v>0</v>
      </c>
    </row>
    <row r="362" spans="7:7">
      <c r="G362">
        <f t="shared" si="6"/>
        <v>0</v>
      </c>
    </row>
    <row r="363" spans="7:7">
      <c r="G363">
        <f t="shared" si="6"/>
        <v>0</v>
      </c>
    </row>
    <row r="364" spans="7:7">
      <c r="G364">
        <f t="shared" si="6"/>
        <v>0</v>
      </c>
    </row>
    <row r="365" spans="7:7">
      <c r="G365">
        <f t="shared" si="6"/>
        <v>0</v>
      </c>
    </row>
    <row r="366" spans="7:7">
      <c r="G366">
        <f t="shared" ref="G366:G429" si="7">+D366-E366</f>
        <v>0</v>
      </c>
    </row>
    <row r="367" spans="7:7">
      <c r="G367">
        <f t="shared" si="7"/>
        <v>0</v>
      </c>
    </row>
    <row r="368" spans="7:7">
      <c r="G368">
        <f t="shared" si="7"/>
        <v>0</v>
      </c>
    </row>
    <row r="369" spans="7:7">
      <c r="G369">
        <f t="shared" si="7"/>
        <v>0</v>
      </c>
    </row>
    <row r="370" spans="7:7">
      <c r="G370">
        <f t="shared" si="7"/>
        <v>0</v>
      </c>
    </row>
    <row r="371" spans="7:7">
      <c r="G371">
        <f t="shared" si="7"/>
        <v>0</v>
      </c>
    </row>
    <row r="372" spans="7:7">
      <c r="G372">
        <f t="shared" si="7"/>
        <v>0</v>
      </c>
    </row>
    <row r="373" spans="7:7">
      <c r="G373">
        <f t="shared" si="7"/>
        <v>0</v>
      </c>
    </row>
    <row r="374" spans="7:7">
      <c r="G374">
        <f t="shared" si="7"/>
        <v>0</v>
      </c>
    </row>
    <row r="375" spans="7:7">
      <c r="G375">
        <f t="shared" si="7"/>
        <v>0</v>
      </c>
    </row>
    <row r="376" spans="7:7">
      <c r="G376">
        <f t="shared" si="7"/>
        <v>0</v>
      </c>
    </row>
    <row r="377" spans="7:7">
      <c r="G377">
        <f t="shared" si="7"/>
        <v>0</v>
      </c>
    </row>
    <row r="378" spans="7:7">
      <c r="G378">
        <f t="shared" si="7"/>
        <v>0</v>
      </c>
    </row>
    <row r="379" spans="7:7">
      <c r="G379">
        <f t="shared" si="7"/>
        <v>0</v>
      </c>
    </row>
    <row r="380" spans="7:7">
      <c r="G380">
        <f t="shared" si="7"/>
        <v>0</v>
      </c>
    </row>
    <row r="381" spans="7:7">
      <c r="G381">
        <f t="shared" si="7"/>
        <v>0</v>
      </c>
    </row>
    <row r="382" spans="7:7">
      <c r="G382">
        <f t="shared" si="7"/>
        <v>0</v>
      </c>
    </row>
    <row r="383" spans="7:7">
      <c r="G383">
        <f t="shared" si="7"/>
        <v>0</v>
      </c>
    </row>
    <row r="384" spans="7:7">
      <c r="G384">
        <f t="shared" si="7"/>
        <v>0</v>
      </c>
    </row>
    <row r="385" spans="7:7">
      <c r="G385">
        <f t="shared" si="7"/>
        <v>0</v>
      </c>
    </row>
    <row r="386" spans="7:7">
      <c r="G386">
        <f t="shared" si="7"/>
        <v>0</v>
      </c>
    </row>
    <row r="387" spans="7:7">
      <c r="G387">
        <f t="shared" si="7"/>
        <v>0</v>
      </c>
    </row>
    <row r="388" spans="7:7">
      <c r="G388">
        <f t="shared" si="7"/>
        <v>0</v>
      </c>
    </row>
    <row r="389" spans="7:7">
      <c r="G389">
        <f t="shared" si="7"/>
        <v>0</v>
      </c>
    </row>
    <row r="390" spans="7:7">
      <c r="G390">
        <f t="shared" si="7"/>
        <v>0</v>
      </c>
    </row>
    <row r="391" spans="7:7">
      <c r="G391">
        <f t="shared" si="7"/>
        <v>0</v>
      </c>
    </row>
    <row r="392" spans="7:7">
      <c r="G392">
        <f t="shared" si="7"/>
        <v>0</v>
      </c>
    </row>
    <row r="393" spans="7:7">
      <c r="G393">
        <f t="shared" si="7"/>
        <v>0</v>
      </c>
    </row>
    <row r="394" spans="7:7">
      <c r="G394">
        <f t="shared" si="7"/>
        <v>0</v>
      </c>
    </row>
    <row r="395" spans="7:7">
      <c r="G395">
        <f t="shared" si="7"/>
        <v>0</v>
      </c>
    </row>
    <row r="396" spans="7:7">
      <c r="G396">
        <f t="shared" si="7"/>
        <v>0</v>
      </c>
    </row>
    <row r="397" spans="7:7">
      <c r="G397">
        <f t="shared" si="7"/>
        <v>0</v>
      </c>
    </row>
    <row r="398" spans="7:7">
      <c r="G398">
        <f t="shared" si="7"/>
        <v>0</v>
      </c>
    </row>
    <row r="399" spans="7:7">
      <c r="G399">
        <f t="shared" si="7"/>
        <v>0</v>
      </c>
    </row>
    <row r="400" spans="7:7">
      <c r="G400">
        <f t="shared" si="7"/>
        <v>0</v>
      </c>
    </row>
    <row r="401" spans="7:7">
      <c r="G401">
        <f t="shared" si="7"/>
        <v>0</v>
      </c>
    </row>
    <row r="402" spans="7:7">
      <c r="G402">
        <f t="shared" si="7"/>
        <v>0</v>
      </c>
    </row>
    <row r="403" spans="7:7">
      <c r="G403">
        <f t="shared" si="7"/>
        <v>0</v>
      </c>
    </row>
    <row r="404" spans="7:7">
      <c r="G404">
        <f t="shared" si="7"/>
        <v>0</v>
      </c>
    </row>
    <row r="405" spans="7:7">
      <c r="G405">
        <f t="shared" si="7"/>
        <v>0</v>
      </c>
    </row>
    <row r="406" spans="7:7">
      <c r="G406">
        <f t="shared" si="7"/>
        <v>0</v>
      </c>
    </row>
    <row r="407" spans="7:7">
      <c r="G407">
        <f t="shared" si="7"/>
        <v>0</v>
      </c>
    </row>
    <row r="408" spans="7:7">
      <c r="G408">
        <f t="shared" si="7"/>
        <v>0</v>
      </c>
    </row>
    <row r="409" spans="7:7">
      <c r="G409">
        <f t="shared" si="7"/>
        <v>0</v>
      </c>
    </row>
    <row r="410" spans="7:7">
      <c r="G410">
        <f t="shared" si="7"/>
        <v>0</v>
      </c>
    </row>
    <row r="411" spans="7:7">
      <c r="G411">
        <f t="shared" si="7"/>
        <v>0</v>
      </c>
    </row>
    <row r="412" spans="7:7">
      <c r="G412">
        <f t="shared" si="7"/>
        <v>0</v>
      </c>
    </row>
    <row r="413" spans="7:7">
      <c r="G413">
        <f t="shared" si="7"/>
        <v>0</v>
      </c>
    </row>
    <row r="414" spans="7:7">
      <c r="G414">
        <f t="shared" si="7"/>
        <v>0</v>
      </c>
    </row>
    <row r="415" spans="7:7">
      <c r="G415">
        <f t="shared" si="7"/>
        <v>0</v>
      </c>
    </row>
    <row r="416" spans="7:7">
      <c r="G416">
        <f t="shared" si="7"/>
        <v>0</v>
      </c>
    </row>
    <row r="417" spans="7:7">
      <c r="G417">
        <f t="shared" si="7"/>
        <v>0</v>
      </c>
    </row>
    <row r="418" spans="7:7">
      <c r="G418">
        <f t="shared" si="7"/>
        <v>0</v>
      </c>
    </row>
    <row r="419" spans="7:7">
      <c r="G419">
        <f t="shared" si="7"/>
        <v>0</v>
      </c>
    </row>
    <row r="420" spans="7:7">
      <c r="G420">
        <f t="shared" si="7"/>
        <v>0</v>
      </c>
    </row>
    <row r="421" spans="7:7">
      <c r="G421">
        <f t="shared" si="7"/>
        <v>0</v>
      </c>
    </row>
    <row r="422" spans="7:7">
      <c r="G422">
        <f t="shared" si="7"/>
        <v>0</v>
      </c>
    </row>
    <row r="423" spans="7:7">
      <c r="G423">
        <f t="shared" si="7"/>
        <v>0</v>
      </c>
    </row>
    <row r="424" spans="7:7">
      <c r="G424">
        <f t="shared" si="7"/>
        <v>0</v>
      </c>
    </row>
    <row r="425" spans="7:7">
      <c r="G425">
        <f t="shared" si="7"/>
        <v>0</v>
      </c>
    </row>
    <row r="426" spans="7:7">
      <c r="G426">
        <f t="shared" si="7"/>
        <v>0</v>
      </c>
    </row>
    <row r="427" spans="7:7">
      <c r="G427">
        <f t="shared" si="7"/>
        <v>0</v>
      </c>
    </row>
    <row r="428" spans="7:7">
      <c r="G428">
        <f t="shared" si="7"/>
        <v>0</v>
      </c>
    </row>
    <row r="429" spans="7:7">
      <c r="G429">
        <f t="shared" si="7"/>
        <v>0</v>
      </c>
    </row>
    <row r="430" spans="7:7">
      <c r="G430">
        <f t="shared" ref="G430:G493" si="8">+D430-E430</f>
        <v>0</v>
      </c>
    </row>
    <row r="431" spans="7:7">
      <c r="G431">
        <f t="shared" si="8"/>
        <v>0</v>
      </c>
    </row>
    <row r="432" spans="7:7">
      <c r="G432">
        <f t="shared" si="8"/>
        <v>0</v>
      </c>
    </row>
    <row r="433" spans="7:7">
      <c r="G433">
        <f t="shared" si="8"/>
        <v>0</v>
      </c>
    </row>
    <row r="434" spans="7:7">
      <c r="G434">
        <f t="shared" si="8"/>
        <v>0</v>
      </c>
    </row>
    <row r="435" spans="7:7">
      <c r="G435">
        <f t="shared" si="8"/>
        <v>0</v>
      </c>
    </row>
    <row r="436" spans="7:7">
      <c r="G436">
        <f t="shared" si="8"/>
        <v>0</v>
      </c>
    </row>
    <row r="437" spans="7:7">
      <c r="G437">
        <f t="shared" si="8"/>
        <v>0</v>
      </c>
    </row>
    <row r="438" spans="7:7">
      <c r="G438">
        <f t="shared" si="8"/>
        <v>0</v>
      </c>
    </row>
    <row r="439" spans="7:7">
      <c r="G439">
        <f t="shared" si="8"/>
        <v>0</v>
      </c>
    </row>
    <row r="440" spans="7:7">
      <c r="G440">
        <f t="shared" si="8"/>
        <v>0</v>
      </c>
    </row>
    <row r="441" spans="7:7">
      <c r="G441">
        <f t="shared" si="8"/>
        <v>0</v>
      </c>
    </row>
    <row r="442" spans="7:7">
      <c r="G442">
        <f t="shared" si="8"/>
        <v>0</v>
      </c>
    </row>
    <row r="443" spans="7:7">
      <c r="G443">
        <f t="shared" si="8"/>
        <v>0</v>
      </c>
    </row>
    <row r="444" spans="7:7">
      <c r="G444">
        <f t="shared" si="8"/>
        <v>0</v>
      </c>
    </row>
    <row r="445" spans="7:7">
      <c r="G445">
        <f t="shared" si="8"/>
        <v>0</v>
      </c>
    </row>
    <row r="446" spans="7:7">
      <c r="G446">
        <f t="shared" si="8"/>
        <v>0</v>
      </c>
    </row>
    <row r="447" spans="7:7">
      <c r="G447">
        <f t="shared" si="8"/>
        <v>0</v>
      </c>
    </row>
    <row r="448" spans="7:7">
      <c r="G448">
        <f t="shared" si="8"/>
        <v>0</v>
      </c>
    </row>
    <row r="449" spans="7:7">
      <c r="G449">
        <f t="shared" si="8"/>
        <v>0</v>
      </c>
    </row>
    <row r="450" spans="7:7">
      <c r="G450">
        <f t="shared" si="8"/>
        <v>0</v>
      </c>
    </row>
    <row r="451" spans="7:7">
      <c r="G451">
        <f t="shared" si="8"/>
        <v>0</v>
      </c>
    </row>
    <row r="452" spans="7:7">
      <c r="G452">
        <f t="shared" si="8"/>
        <v>0</v>
      </c>
    </row>
    <row r="453" spans="7:7">
      <c r="G453">
        <f t="shared" si="8"/>
        <v>0</v>
      </c>
    </row>
    <row r="454" spans="7:7">
      <c r="G454">
        <f t="shared" si="8"/>
        <v>0</v>
      </c>
    </row>
    <row r="455" spans="7:7">
      <c r="G455">
        <f t="shared" si="8"/>
        <v>0</v>
      </c>
    </row>
    <row r="456" spans="7:7">
      <c r="G456">
        <f t="shared" si="8"/>
        <v>0</v>
      </c>
    </row>
    <row r="457" spans="7:7">
      <c r="G457">
        <f t="shared" si="8"/>
        <v>0</v>
      </c>
    </row>
    <row r="458" spans="7:7">
      <c r="G458">
        <f t="shared" si="8"/>
        <v>0</v>
      </c>
    </row>
    <row r="459" spans="7:7">
      <c r="G459">
        <f t="shared" si="8"/>
        <v>0</v>
      </c>
    </row>
    <row r="460" spans="7:7">
      <c r="G460">
        <f t="shared" si="8"/>
        <v>0</v>
      </c>
    </row>
    <row r="461" spans="7:7">
      <c r="G461">
        <f t="shared" si="8"/>
        <v>0</v>
      </c>
    </row>
    <row r="462" spans="7:7">
      <c r="G462">
        <f t="shared" si="8"/>
        <v>0</v>
      </c>
    </row>
    <row r="463" spans="7:7">
      <c r="G463">
        <f t="shared" si="8"/>
        <v>0</v>
      </c>
    </row>
    <row r="464" spans="7:7">
      <c r="G464">
        <f t="shared" si="8"/>
        <v>0</v>
      </c>
    </row>
    <row r="465" spans="7:7">
      <c r="G465">
        <f t="shared" si="8"/>
        <v>0</v>
      </c>
    </row>
    <row r="466" spans="7:7">
      <c r="G466">
        <f t="shared" si="8"/>
        <v>0</v>
      </c>
    </row>
    <row r="467" spans="7:7">
      <c r="G467">
        <f t="shared" si="8"/>
        <v>0</v>
      </c>
    </row>
    <row r="468" spans="7:7">
      <c r="G468">
        <f t="shared" si="8"/>
        <v>0</v>
      </c>
    </row>
    <row r="469" spans="7:7">
      <c r="G469">
        <f t="shared" si="8"/>
        <v>0</v>
      </c>
    </row>
    <row r="470" spans="7:7">
      <c r="G470">
        <f t="shared" si="8"/>
        <v>0</v>
      </c>
    </row>
    <row r="471" spans="7:7">
      <c r="G471">
        <f t="shared" si="8"/>
        <v>0</v>
      </c>
    </row>
    <row r="472" spans="7:7">
      <c r="G472">
        <f t="shared" si="8"/>
        <v>0</v>
      </c>
    </row>
    <row r="473" spans="7:7">
      <c r="G473">
        <f t="shared" si="8"/>
        <v>0</v>
      </c>
    </row>
    <row r="474" spans="7:7">
      <c r="G474">
        <f t="shared" si="8"/>
        <v>0</v>
      </c>
    </row>
    <row r="475" spans="7:7">
      <c r="G475">
        <f t="shared" si="8"/>
        <v>0</v>
      </c>
    </row>
    <row r="476" spans="7:7">
      <c r="G476">
        <f t="shared" si="8"/>
        <v>0</v>
      </c>
    </row>
    <row r="477" spans="7:7">
      <c r="G477">
        <f t="shared" si="8"/>
        <v>0</v>
      </c>
    </row>
    <row r="478" spans="7:7">
      <c r="G478">
        <f t="shared" si="8"/>
        <v>0</v>
      </c>
    </row>
    <row r="479" spans="7:7">
      <c r="G479">
        <f t="shared" si="8"/>
        <v>0</v>
      </c>
    </row>
    <row r="480" spans="7:7">
      <c r="G480">
        <f t="shared" si="8"/>
        <v>0</v>
      </c>
    </row>
    <row r="481" spans="7:7">
      <c r="G481">
        <f t="shared" si="8"/>
        <v>0</v>
      </c>
    </row>
    <row r="482" spans="7:7">
      <c r="G482">
        <f t="shared" si="8"/>
        <v>0</v>
      </c>
    </row>
    <row r="483" spans="7:7">
      <c r="G483">
        <f t="shared" si="8"/>
        <v>0</v>
      </c>
    </row>
    <row r="484" spans="7:7">
      <c r="G484">
        <f t="shared" si="8"/>
        <v>0</v>
      </c>
    </row>
    <row r="485" spans="7:7">
      <c r="G485">
        <f t="shared" si="8"/>
        <v>0</v>
      </c>
    </row>
    <row r="486" spans="7:7">
      <c r="G486">
        <f t="shared" si="8"/>
        <v>0</v>
      </c>
    </row>
    <row r="487" spans="7:7">
      <c r="G487">
        <f t="shared" si="8"/>
        <v>0</v>
      </c>
    </row>
    <row r="488" spans="7:7">
      <c r="G488">
        <f t="shared" si="8"/>
        <v>0</v>
      </c>
    </row>
    <row r="489" spans="7:7">
      <c r="G489">
        <f t="shared" si="8"/>
        <v>0</v>
      </c>
    </row>
    <row r="490" spans="7:7">
      <c r="G490">
        <f t="shared" si="8"/>
        <v>0</v>
      </c>
    </row>
    <row r="491" spans="7:7">
      <c r="G491">
        <f t="shared" si="8"/>
        <v>0</v>
      </c>
    </row>
    <row r="492" spans="7:7">
      <c r="G492">
        <f t="shared" si="8"/>
        <v>0</v>
      </c>
    </row>
    <row r="493" spans="7:7">
      <c r="G493">
        <f t="shared" si="8"/>
        <v>0</v>
      </c>
    </row>
    <row r="494" spans="7:7">
      <c r="G494">
        <f t="shared" ref="G494:G557" si="9">+D494-E494</f>
        <v>0</v>
      </c>
    </row>
    <row r="495" spans="7:7">
      <c r="G495">
        <f t="shared" si="9"/>
        <v>0</v>
      </c>
    </row>
    <row r="496" spans="7:7">
      <c r="G496">
        <f t="shared" si="9"/>
        <v>0</v>
      </c>
    </row>
    <row r="497" spans="7:7">
      <c r="G497">
        <f t="shared" si="9"/>
        <v>0</v>
      </c>
    </row>
    <row r="498" spans="7:7">
      <c r="G498">
        <f t="shared" si="9"/>
        <v>0</v>
      </c>
    </row>
    <row r="499" spans="7:7">
      <c r="G499">
        <f t="shared" si="9"/>
        <v>0</v>
      </c>
    </row>
    <row r="500" spans="7:7">
      <c r="G500">
        <f t="shared" si="9"/>
        <v>0</v>
      </c>
    </row>
    <row r="501" spans="7:7">
      <c r="G501">
        <f t="shared" si="9"/>
        <v>0</v>
      </c>
    </row>
    <row r="502" spans="7:7">
      <c r="G502">
        <f t="shared" si="9"/>
        <v>0</v>
      </c>
    </row>
    <row r="503" spans="7:7">
      <c r="G503">
        <f t="shared" si="9"/>
        <v>0</v>
      </c>
    </row>
    <row r="504" spans="7:7">
      <c r="G504">
        <f t="shared" si="9"/>
        <v>0</v>
      </c>
    </row>
    <row r="505" spans="7:7">
      <c r="G505">
        <f t="shared" si="9"/>
        <v>0</v>
      </c>
    </row>
    <row r="506" spans="7:7">
      <c r="G506">
        <f t="shared" si="9"/>
        <v>0</v>
      </c>
    </row>
    <row r="507" spans="7:7">
      <c r="G507">
        <f t="shared" si="9"/>
        <v>0</v>
      </c>
    </row>
    <row r="508" spans="7:7">
      <c r="G508">
        <f t="shared" si="9"/>
        <v>0</v>
      </c>
    </row>
    <row r="509" spans="7:7">
      <c r="G509">
        <f t="shared" si="9"/>
        <v>0</v>
      </c>
    </row>
    <row r="510" spans="7:7">
      <c r="G510">
        <f t="shared" si="9"/>
        <v>0</v>
      </c>
    </row>
    <row r="511" spans="7:7">
      <c r="G511">
        <f t="shared" si="9"/>
        <v>0</v>
      </c>
    </row>
    <row r="512" spans="7:7">
      <c r="G512">
        <f t="shared" si="9"/>
        <v>0</v>
      </c>
    </row>
    <row r="513" spans="7:7">
      <c r="G513">
        <f t="shared" si="9"/>
        <v>0</v>
      </c>
    </row>
    <row r="514" spans="7:7">
      <c r="G514">
        <f t="shared" si="9"/>
        <v>0</v>
      </c>
    </row>
    <row r="515" spans="7:7">
      <c r="G515">
        <f t="shared" si="9"/>
        <v>0</v>
      </c>
    </row>
    <row r="516" spans="7:7">
      <c r="G516">
        <f t="shared" si="9"/>
        <v>0</v>
      </c>
    </row>
    <row r="517" spans="7:7">
      <c r="G517">
        <f t="shared" si="9"/>
        <v>0</v>
      </c>
    </row>
    <row r="518" spans="7:7">
      <c r="G518">
        <f t="shared" si="9"/>
        <v>0</v>
      </c>
    </row>
    <row r="519" spans="7:7">
      <c r="G519">
        <f t="shared" si="9"/>
        <v>0</v>
      </c>
    </row>
    <row r="520" spans="7:7">
      <c r="G520">
        <f t="shared" si="9"/>
        <v>0</v>
      </c>
    </row>
    <row r="521" spans="7:7">
      <c r="G521">
        <f t="shared" si="9"/>
        <v>0</v>
      </c>
    </row>
    <row r="522" spans="7:7">
      <c r="G522">
        <f t="shared" si="9"/>
        <v>0</v>
      </c>
    </row>
    <row r="523" spans="7:7">
      <c r="G523">
        <f t="shared" si="9"/>
        <v>0</v>
      </c>
    </row>
    <row r="524" spans="7:7">
      <c r="G524">
        <f t="shared" si="9"/>
        <v>0</v>
      </c>
    </row>
    <row r="525" spans="7:7">
      <c r="G525">
        <f t="shared" si="9"/>
        <v>0</v>
      </c>
    </row>
    <row r="526" spans="7:7">
      <c r="G526">
        <f t="shared" si="9"/>
        <v>0</v>
      </c>
    </row>
    <row r="527" spans="7:7">
      <c r="G527">
        <f t="shared" si="9"/>
        <v>0</v>
      </c>
    </row>
    <row r="528" spans="7:7">
      <c r="G528">
        <f t="shared" si="9"/>
        <v>0</v>
      </c>
    </row>
    <row r="529" spans="7:7">
      <c r="G529">
        <f t="shared" si="9"/>
        <v>0</v>
      </c>
    </row>
    <row r="530" spans="7:7">
      <c r="G530">
        <f t="shared" si="9"/>
        <v>0</v>
      </c>
    </row>
    <row r="531" spans="7:7">
      <c r="G531">
        <f t="shared" si="9"/>
        <v>0</v>
      </c>
    </row>
    <row r="532" spans="7:7">
      <c r="G532">
        <f t="shared" si="9"/>
        <v>0</v>
      </c>
    </row>
    <row r="533" spans="7:7">
      <c r="G533">
        <f t="shared" si="9"/>
        <v>0</v>
      </c>
    </row>
    <row r="534" spans="7:7">
      <c r="G534">
        <f t="shared" si="9"/>
        <v>0</v>
      </c>
    </row>
    <row r="535" spans="7:7">
      <c r="G535">
        <f t="shared" si="9"/>
        <v>0</v>
      </c>
    </row>
    <row r="536" spans="7:7">
      <c r="G536">
        <f t="shared" si="9"/>
        <v>0</v>
      </c>
    </row>
    <row r="537" spans="7:7">
      <c r="G537">
        <f t="shared" si="9"/>
        <v>0</v>
      </c>
    </row>
    <row r="538" spans="7:7">
      <c r="G538">
        <f t="shared" si="9"/>
        <v>0</v>
      </c>
    </row>
    <row r="539" spans="7:7">
      <c r="G539">
        <f t="shared" si="9"/>
        <v>0</v>
      </c>
    </row>
    <row r="540" spans="7:7">
      <c r="G540">
        <f t="shared" si="9"/>
        <v>0</v>
      </c>
    </row>
    <row r="541" spans="7:7">
      <c r="G541">
        <f t="shared" si="9"/>
        <v>0</v>
      </c>
    </row>
    <row r="542" spans="7:7">
      <c r="G542">
        <f t="shared" si="9"/>
        <v>0</v>
      </c>
    </row>
    <row r="543" spans="7:7">
      <c r="G543">
        <f t="shared" si="9"/>
        <v>0</v>
      </c>
    </row>
    <row r="544" spans="7:7">
      <c r="G544">
        <f t="shared" si="9"/>
        <v>0</v>
      </c>
    </row>
    <row r="545" spans="7:7">
      <c r="G545">
        <f t="shared" si="9"/>
        <v>0</v>
      </c>
    </row>
    <row r="546" spans="7:7">
      <c r="G546">
        <f t="shared" si="9"/>
        <v>0</v>
      </c>
    </row>
    <row r="547" spans="7:7">
      <c r="G547">
        <f t="shared" si="9"/>
        <v>0</v>
      </c>
    </row>
    <row r="548" spans="7:7">
      <c r="G548">
        <f t="shared" si="9"/>
        <v>0</v>
      </c>
    </row>
    <row r="549" spans="7:7">
      <c r="G549">
        <f t="shared" si="9"/>
        <v>0</v>
      </c>
    </row>
    <row r="550" spans="7:7">
      <c r="G550">
        <f t="shared" si="9"/>
        <v>0</v>
      </c>
    </row>
    <row r="551" spans="7:7">
      <c r="G551">
        <f t="shared" si="9"/>
        <v>0</v>
      </c>
    </row>
    <row r="552" spans="7:7">
      <c r="G552">
        <f t="shared" si="9"/>
        <v>0</v>
      </c>
    </row>
    <row r="553" spans="7:7">
      <c r="G553">
        <f t="shared" si="9"/>
        <v>0</v>
      </c>
    </row>
    <row r="554" spans="7:7">
      <c r="G554">
        <f t="shared" si="9"/>
        <v>0</v>
      </c>
    </row>
    <row r="555" spans="7:7">
      <c r="G555">
        <f t="shared" si="9"/>
        <v>0</v>
      </c>
    </row>
    <row r="556" spans="7:7">
      <c r="G556">
        <f t="shared" si="9"/>
        <v>0</v>
      </c>
    </row>
    <row r="557" spans="7:7">
      <c r="G557">
        <f t="shared" si="9"/>
        <v>0</v>
      </c>
    </row>
    <row r="558" spans="7:7">
      <c r="G558">
        <f t="shared" ref="G558:G621" si="10">+D558-E558</f>
        <v>0</v>
      </c>
    </row>
    <row r="559" spans="7:7">
      <c r="G559">
        <f t="shared" si="10"/>
        <v>0</v>
      </c>
    </row>
    <row r="560" spans="7:7">
      <c r="G560">
        <f t="shared" si="10"/>
        <v>0</v>
      </c>
    </row>
    <row r="561" spans="7:7">
      <c r="G561">
        <f t="shared" si="10"/>
        <v>0</v>
      </c>
    </row>
    <row r="562" spans="7:7">
      <c r="G562">
        <f t="shared" si="10"/>
        <v>0</v>
      </c>
    </row>
    <row r="563" spans="7:7">
      <c r="G563">
        <f t="shared" si="10"/>
        <v>0</v>
      </c>
    </row>
    <row r="564" spans="7:7">
      <c r="G564">
        <f t="shared" si="10"/>
        <v>0</v>
      </c>
    </row>
    <row r="565" spans="7:7">
      <c r="G565">
        <f t="shared" si="10"/>
        <v>0</v>
      </c>
    </row>
    <row r="566" spans="7:7">
      <c r="G566">
        <f t="shared" si="10"/>
        <v>0</v>
      </c>
    </row>
    <row r="567" spans="7:7">
      <c r="G567">
        <f t="shared" si="10"/>
        <v>0</v>
      </c>
    </row>
    <row r="568" spans="7:7">
      <c r="G568">
        <f t="shared" si="10"/>
        <v>0</v>
      </c>
    </row>
    <row r="569" spans="7:7">
      <c r="G569">
        <f t="shared" si="10"/>
        <v>0</v>
      </c>
    </row>
    <row r="570" spans="7:7">
      <c r="G570">
        <f t="shared" si="10"/>
        <v>0</v>
      </c>
    </row>
    <row r="571" spans="7:7">
      <c r="G571">
        <f t="shared" si="10"/>
        <v>0</v>
      </c>
    </row>
    <row r="572" spans="7:7">
      <c r="G572">
        <f t="shared" si="10"/>
        <v>0</v>
      </c>
    </row>
    <row r="573" spans="7:7">
      <c r="G573">
        <f t="shared" si="10"/>
        <v>0</v>
      </c>
    </row>
    <row r="574" spans="7:7">
      <c r="G574">
        <f t="shared" si="10"/>
        <v>0</v>
      </c>
    </row>
    <row r="575" spans="7:7">
      <c r="G575">
        <f t="shared" si="10"/>
        <v>0</v>
      </c>
    </row>
    <row r="576" spans="7:7">
      <c r="G576">
        <f t="shared" si="10"/>
        <v>0</v>
      </c>
    </row>
    <row r="577" spans="7:7">
      <c r="G577">
        <f t="shared" si="10"/>
        <v>0</v>
      </c>
    </row>
    <row r="578" spans="7:7">
      <c r="G578">
        <f t="shared" si="10"/>
        <v>0</v>
      </c>
    </row>
    <row r="579" spans="7:7">
      <c r="G579">
        <f t="shared" si="10"/>
        <v>0</v>
      </c>
    </row>
    <row r="580" spans="7:7">
      <c r="G580">
        <f t="shared" si="10"/>
        <v>0</v>
      </c>
    </row>
    <row r="581" spans="7:7">
      <c r="G581">
        <f t="shared" si="10"/>
        <v>0</v>
      </c>
    </row>
    <row r="582" spans="7:7">
      <c r="G582">
        <f t="shared" si="10"/>
        <v>0</v>
      </c>
    </row>
    <row r="583" spans="7:7">
      <c r="G583">
        <f t="shared" si="10"/>
        <v>0</v>
      </c>
    </row>
    <row r="584" spans="7:7">
      <c r="G584">
        <f t="shared" si="10"/>
        <v>0</v>
      </c>
    </row>
    <row r="585" spans="7:7">
      <c r="G585">
        <f t="shared" si="10"/>
        <v>0</v>
      </c>
    </row>
    <row r="586" spans="7:7">
      <c r="G586">
        <f t="shared" si="10"/>
        <v>0</v>
      </c>
    </row>
    <row r="587" spans="7:7">
      <c r="G587">
        <f t="shared" si="10"/>
        <v>0</v>
      </c>
    </row>
    <row r="588" spans="7:7">
      <c r="G588">
        <f t="shared" si="10"/>
        <v>0</v>
      </c>
    </row>
    <row r="589" spans="7:7">
      <c r="G589">
        <f t="shared" si="10"/>
        <v>0</v>
      </c>
    </row>
    <row r="590" spans="7:7">
      <c r="G590">
        <f t="shared" si="10"/>
        <v>0</v>
      </c>
    </row>
    <row r="591" spans="7:7">
      <c r="G591">
        <f t="shared" si="10"/>
        <v>0</v>
      </c>
    </row>
    <row r="592" spans="7:7">
      <c r="G592">
        <f t="shared" si="10"/>
        <v>0</v>
      </c>
    </row>
    <row r="593" spans="7:7">
      <c r="G593">
        <f t="shared" si="10"/>
        <v>0</v>
      </c>
    </row>
    <row r="594" spans="7:7">
      <c r="G594">
        <f t="shared" si="10"/>
        <v>0</v>
      </c>
    </row>
    <row r="595" spans="7:7">
      <c r="G595">
        <f t="shared" si="10"/>
        <v>0</v>
      </c>
    </row>
    <row r="596" spans="7:7">
      <c r="G596">
        <f t="shared" si="10"/>
        <v>0</v>
      </c>
    </row>
    <row r="597" spans="7:7">
      <c r="G597">
        <f t="shared" si="10"/>
        <v>0</v>
      </c>
    </row>
    <row r="598" spans="7:7">
      <c r="G598">
        <f t="shared" si="10"/>
        <v>0</v>
      </c>
    </row>
    <row r="599" spans="7:7">
      <c r="G599">
        <f t="shared" si="10"/>
        <v>0</v>
      </c>
    </row>
    <row r="600" spans="7:7">
      <c r="G600">
        <f t="shared" si="10"/>
        <v>0</v>
      </c>
    </row>
    <row r="601" spans="7:7">
      <c r="G601">
        <f t="shared" si="10"/>
        <v>0</v>
      </c>
    </row>
    <row r="602" spans="7:7">
      <c r="G602">
        <f t="shared" si="10"/>
        <v>0</v>
      </c>
    </row>
    <row r="603" spans="7:7">
      <c r="G603">
        <f t="shared" si="10"/>
        <v>0</v>
      </c>
    </row>
    <row r="604" spans="7:7">
      <c r="G604">
        <f t="shared" si="10"/>
        <v>0</v>
      </c>
    </row>
    <row r="605" spans="7:7">
      <c r="G605">
        <f t="shared" si="10"/>
        <v>0</v>
      </c>
    </row>
    <row r="606" spans="7:7">
      <c r="G606">
        <f t="shared" si="10"/>
        <v>0</v>
      </c>
    </row>
    <row r="607" spans="7:7">
      <c r="G607">
        <f t="shared" si="10"/>
        <v>0</v>
      </c>
    </row>
    <row r="608" spans="7:7">
      <c r="G608">
        <f t="shared" si="10"/>
        <v>0</v>
      </c>
    </row>
    <row r="609" spans="7:7">
      <c r="G609">
        <f t="shared" si="10"/>
        <v>0</v>
      </c>
    </row>
    <row r="610" spans="7:7">
      <c r="G610">
        <f t="shared" si="10"/>
        <v>0</v>
      </c>
    </row>
    <row r="611" spans="7:7">
      <c r="G611">
        <f t="shared" si="10"/>
        <v>0</v>
      </c>
    </row>
    <row r="612" spans="7:7">
      <c r="G612">
        <f t="shared" si="10"/>
        <v>0</v>
      </c>
    </row>
    <row r="613" spans="7:7">
      <c r="G613">
        <f t="shared" si="10"/>
        <v>0</v>
      </c>
    </row>
    <row r="614" spans="7:7">
      <c r="G614">
        <f t="shared" si="10"/>
        <v>0</v>
      </c>
    </row>
    <row r="615" spans="7:7">
      <c r="G615">
        <f t="shared" si="10"/>
        <v>0</v>
      </c>
    </row>
    <row r="616" spans="7:7">
      <c r="G616">
        <f t="shared" si="10"/>
        <v>0</v>
      </c>
    </row>
    <row r="617" spans="7:7">
      <c r="G617">
        <f t="shared" si="10"/>
        <v>0</v>
      </c>
    </row>
    <row r="618" spans="7:7">
      <c r="G618">
        <f t="shared" si="10"/>
        <v>0</v>
      </c>
    </row>
    <row r="619" spans="7:7">
      <c r="G619">
        <f t="shared" si="10"/>
        <v>0</v>
      </c>
    </row>
    <row r="620" spans="7:7">
      <c r="G620">
        <f t="shared" si="10"/>
        <v>0</v>
      </c>
    </row>
    <row r="621" spans="7:7">
      <c r="G621">
        <f t="shared" si="10"/>
        <v>0</v>
      </c>
    </row>
    <row r="622" spans="7:7">
      <c r="G622">
        <f t="shared" ref="G622:G685" si="11">+D622-E622</f>
        <v>0</v>
      </c>
    </row>
    <row r="623" spans="7:7">
      <c r="G623">
        <f t="shared" si="11"/>
        <v>0</v>
      </c>
    </row>
    <row r="624" spans="7:7">
      <c r="G624">
        <f t="shared" si="11"/>
        <v>0</v>
      </c>
    </row>
    <row r="625" spans="7:7">
      <c r="G625">
        <f t="shared" si="11"/>
        <v>0</v>
      </c>
    </row>
    <row r="626" spans="7:7">
      <c r="G626">
        <f t="shared" si="11"/>
        <v>0</v>
      </c>
    </row>
    <row r="627" spans="7:7">
      <c r="G627">
        <f t="shared" si="11"/>
        <v>0</v>
      </c>
    </row>
    <row r="628" spans="7:7">
      <c r="G628">
        <f t="shared" si="11"/>
        <v>0</v>
      </c>
    </row>
    <row r="629" spans="7:7">
      <c r="G629">
        <f t="shared" si="11"/>
        <v>0</v>
      </c>
    </row>
    <row r="630" spans="7:7">
      <c r="G630">
        <f t="shared" si="11"/>
        <v>0</v>
      </c>
    </row>
    <row r="631" spans="7:7">
      <c r="G631">
        <f t="shared" si="11"/>
        <v>0</v>
      </c>
    </row>
    <row r="632" spans="7:7">
      <c r="G632">
        <f t="shared" si="11"/>
        <v>0</v>
      </c>
    </row>
    <row r="633" spans="7:7">
      <c r="G633">
        <f t="shared" si="11"/>
        <v>0</v>
      </c>
    </row>
    <row r="634" spans="7:7">
      <c r="G634">
        <f t="shared" si="11"/>
        <v>0</v>
      </c>
    </row>
    <row r="635" spans="7:7">
      <c r="G635">
        <f t="shared" si="11"/>
        <v>0</v>
      </c>
    </row>
    <row r="636" spans="7:7">
      <c r="G636">
        <f t="shared" si="11"/>
        <v>0</v>
      </c>
    </row>
    <row r="637" spans="7:7">
      <c r="G637">
        <f t="shared" si="11"/>
        <v>0</v>
      </c>
    </row>
    <row r="638" spans="7:7">
      <c r="G638">
        <f t="shared" si="11"/>
        <v>0</v>
      </c>
    </row>
    <row r="639" spans="7:7">
      <c r="G639">
        <f t="shared" si="11"/>
        <v>0</v>
      </c>
    </row>
    <row r="640" spans="7:7">
      <c r="G640">
        <f t="shared" si="11"/>
        <v>0</v>
      </c>
    </row>
    <row r="641" spans="7:7">
      <c r="G641">
        <f t="shared" si="11"/>
        <v>0</v>
      </c>
    </row>
    <row r="642" spans="7:7">
      <c r="G642">
        <f t="shared" si="11"/>
        <v>0</v>
      </c>
    </row>
    <row r="643" spans="7:7">
      <c r="G643">
        <f t="shared" si="11"/>
        <v>0</v>
      </c>
    </row>
    <row r="644" spans="7:7">
      <c r="G644">
        <f t="shared" si="11"/>
        <v>0</v>
      </c>
    </row>
    <row r="645" spans="7:7">
      <c r="G645">
        <f t="shared" si="11"/>
        <v>0</v>
      </c>
    </row>
    <row r="646" spans="7:7">
      <c r="G646">
        <f t="shared" si="11"/>
        <v>0</v>
      </c>
    </row>
    <row r="647" spans="7:7">
      <c r="G647">
        <f t="shared" si="11"/>
        <v>0</v>
      </c>
    </row>
    <row r="648" spans="7:7">
      <c r="G648">
        <f t="shared" si="11"/>
        <v>0</v>
      </c>
    </row>
    <row r="649" spans="7:7">
      <c r="G649">
        <f t="shared" si="11"/>
        <v>0</v>
      </c>
    </row>
    <row r="650" spans="7:7">
      <c r="G650">
        <f t="shared" si="11"/>
        <v>0</v>
      </c>
    </row>
    <row r="651" spans="7:7">
      <c r="G651">
        <f t="shared" si="11"/>
        <v>0</v>
      </c>
    </row>
    <row r="652" spans="7:7">
      <c r="G652">
        <f t="shared" si="11"/>
        <v>0</v>
      </c>
    </row>
    <row r="653" spans="7:7">
      <c r="G653">
        <f t="shared" si="11"/>
        <v>0</v>
      </c>
    </row>
    <row r="654" spans="7:7">
      <c r="G654">
        <f t="shared" si="11"/>
        <v>0</v>
      </c>
    </row>
    <row r="655" spans="7:7">
      <c r="G655">
        <f t="shared" si="11"/>
        <v>0</v>
      </c>
    </row>
    <row r="656" spans="7:7">
      <c r="G656">
        <f t="shared" si="11"/>
        <v>0</v>
      </c>
    </row>
    <row r="657" spans="7:7">
      <c r="G657">
        <f t="shared" si="11"/>
        <v>0</v>
      </c>
    </row>
    <row r="658" spans="7:7">
      <c r="G658">
        <f t="shared" si="11"/>
        <v>0</v>
      </c>
    </row>
    <row r="659" spans="7:7">
      <c r="G659">
        <f t="shared" si="11"/>
        <v>0</v>
      </c>
    </row>
    <row r="660" spans="7:7">
      <c r="G660">
        <f t="shared" si="11"/>
        <v>0</v>
      </c>
    </row>
    <row r="661" spans="7:7">
      <c r="G661">
        <f t="shared" si="11"/>
        <v>0</v>
      </c>
    </row>
    <row r="662" spans="7:7">
      <c r="G662">
        <f t="shared" si="11"/>
        <v>0</v>
      </c>
    </row>
    <row r="663" spans="7:7">
      <c r="G663">
        <f t="shared" si="11"/>
        <v>0</v>
      </c>
    </row>
    <row r="664" spans="7:7">
      <c r="G664">
        <f t="shared" si="11"/>
        <v>0</v>
      </c>
    </row>
    <row r="665" spans="7:7">
      <c r="G665">
        <f t="shared" si="11"/>
        <v>0</v>
      </c>
    </row>
    <row r="666" spans="7:7">
      <c r="G666">
        <f t="shared" si="11"/>
        <v>0</v>
      </c>
    </row>
    <row r="667" spans="7:7">
      <c r="G667">
        <f t="shared" si="11"/>
        <v>0</v>
      </c>
    </row>
    <row r="668" spans="7:7">
      <c r="G668">
        <f t="shared" si="11"/>
        <v>0</v>
      </c>
    </row>
    <row r="669" spans="7:7">
      <c r="G669">
        <f t="shared" si="11"/>
        <v>0</v>
      </c>
    </row>
    <row r="670" spans="7:7">
      <c r="G670">
        <f t="shared" si="11"/>
        <v>0</v>
      </c>
    </row>
    <row r="671" spans="7:7">
      <c r="G671">
        <f t="shared" si="11"/>
        <v>0</v>
      </c>
    </row>
    <row r="672" spans="7:7">
      <c r="G672">
        <f t="shared" si="11"/>
        <v>0</v>
      </c>
    </row>
    <row r="673" spans="7:7">
      <c r="G673">
        <f t="shared" si="11"/>
        <v>0</v>
      </c>
    </row>
    <row r="674" spans="7:7">
      <c r="G674">
        <f t="shared" si="11"/>
        <v>0</v>
      </c>
    </row>
    <row r="675" spans="7:7">
      <c r="G675">
        <f t="shared" si="11"/>
        <v>0</v>
      </c>
    </row>
    <row r="676" spans="7:7">
      <c r="G676">
        <f t="shared" si="11"/>
        <v>0</v>
      </c>
    </row>
    <row r="677" spans="7:7">
      <c r="G677">
        <f t="shared" si="11"/>
        <v>0</v>
      </c>
    </row>
    <row r="678" spans="7:7">
      <c r="G678">
        <f t="shared" si="11"/>
        <v>0</v>
      </c>
    </row>
    <row r="679" spans="7:7">
      <c r="G679">
        <f t="shared" si="11"/>
        <v>0</v>
      </c>
    </row>
    <row r="680" spans="7:7">
      <c r="G680">
        <f t="shared" si="11"/>
        <v>0</v>
      </c>
    </row>
    <row r="681" spans="7:7">
      <c r="G681">
        <f t="shared" si="11"/>
        <v>0</v>
      </c>
    </row>
    <row r="682" spans="7:7">
      <c r="G682">
        <f t="shared" si="11"/>
        <v>0</v>
      </c>
    </row>
    <row r="683" spans="7:7">
      <c r="G683">
        <f t="shared" si="11"/>
        <v>0</v>
      </c>
    </row>
    <row r="684" spans="7:7">
      <c r="G684">
        <f t="shared" si="11"/>
        <v>0</v>
      </c>
    </row>
    <row r="685" spans="7:7">
      <c r="G685">
        <f t="shared" si="11"/>
        <v>0</v>
      </c>
    </row>
    <row r="686" spans="7:7">
      <c r="G686">
        <f t="shared" ref="G686:G749" si="12">+D686-E686</f>
        <v>0</v>
      </c>
    </row>
    <row r="687" spans="7:7">
      <c r="G687">
        <f t="shared" si="12"/>
        <v>0</v>
      </c>
    </row>
    <row r="688" spans="7:7">
      <c r="G688">
        <f t="shared" si="12"/>
        <v>0</v>
      </c>
    </row>
    <row r="689" spans="7:7">
      <c r="G689">
        <f t="shared" si="12"/>
        <v>0</v>
      </c>
    </row>
    <row r="690" spans="7:7">
      <c r="G690">
        <f t="shared" si="12"/>
        <v>0</v>
      </c>
    </row>
    <row r="691" spans="7:7">
      <c r="G691">
        <f t="shared" si="12"/>
        <v>0</v>
      </c>
    </row>
    <row r="692" spans="7:7">
      <c r="G692">
        <f t="shared" si="12"/>
        <v>0</v>
      </c>
    </row>
    <row r="693" spans="7:7">
      <c r="G693">
        <f t="shared" si="12"/>
        <v>0</v>
      </c>
    </row>
    <row r="694" spans="7:7">
      <c r="G694">
        <f t="shared" si="12"/>
        <v>0</v>
      </c>
    </row>
    <row r="695" spans="7:7">
      <c r="G695">
        <f t="shared" si="12"/>
        <v>0</v>
      </c>
    </row>
    <row r="696" spans="7:7">
      <c r="G696">
        <f t="shared" si="12"/>
        <v>0</v>
      </c>
    </row>
    <row r="697" spans="7:7">
      <c r="G697">
        <f t="shared" si="12"/>
        <v>0</v>
      </c>
    </row>
    <row r="698" spans="7:7">
      <c r="G698">
        <f t="shared" si="12"/>
        <v>0</v>
      </c>
    </row>
    <row r="699" spans="7:7">
      <c r="G699">
        <f t="shared" si="12"/>
        <v>0</v>
      </c>
    </row>
    <row r="700" spans="7:7">
      <c r="G700">
        <f t="shared" si="12"/>
        <v>0</v>
      </c>
    </row>
    <row r="701" spans="7:7">
      <c r="G701">
        <f t="shared" si="12"/>
        <v>0</v>
      </c>
    </row>
    <row r="702" spans="7:7">
      <c r="G702">
        <f t="shared" si="12"/>
        <v>0</v>
      </c>
    </row>
    <row r="703" spans="7:7">
      <c r="G703">
        <f t="shared" si="12"/>
        <v>0</v>
      </c>
    </row>
    <row r="704" spans="7:7">
      <c r="G704">
        <f t="shared" si="12"/>
        <v>0</v>
      </c>
    </row>
    <row r="705" spans="7:7">
      <c r="G705">
        <f t="shared" si="12"/>
        <v>0</v>
      </c>
    </row>
    <row r="706" spans="7:7">
      <c r="G706">
        <f t="shared" si="12"/>
        <v>0</v>
      </c>
    </row>
    <row r="707" spans="7:7">
      <c r="G707">
        <f t="shared" si="12"/>
        <v>0</v>
      </c>
    </row>
    <row r="708" spans="7:7">
      <c r="G708">
        <f t="shared" si="12"/>
        <v>0</v>
      </c>
    </row>
    <row r="709" spans="7:7">
      <c r="G709">
        <f t="shared" si="12"/>
        <v>0</v>
      </c>
    </row>
    <row r="710" spans="7:7">
      <c r="G710">
        <f t="shared" si="12"/>
        <v>0</v>
      </c>
    </row>
    <row r="711" spans="7:7">
      <c r="G711">
        <f t="shared" si="12"/>
        <v>0</v>
      </c>
    </row>
    <row r="712" spans="7:7">
      <c r="G712">
        <f t="shared" si="12"/>
        <v>0</v>
      </c>
    </row>
    <row r="713" spans="7:7">
      <c r="G713">
        <f t="shared" si="12"/>
        <v>0</v>
      </c>
    </row>
    <row r="714" spans="7:7">
      <c r="G714">
        <f t="shared" si="12"/>
        <v>0</v>
      </c>
    </row>
    <row r="715" spans="7:7">
      <c r="G715">
        <f t="shared" si="12"/>
        <v>0</v>
      </c>
    </row>
    <row r="716" spans="7:7">
      <c r="G716">
        <f t="shared" si="12"/>
        <v>0</v>
      </c>
    </row>
    <row r="717" spans="7:7">
      <c r="G717">
        <f t="shared" si="12"/>
        <v>0</v>
      </c>
    </row>
    <row r="718" spans="7:7">
      <c r="G718">
        <f t="shared" si="12"/>
        <v>0</v>
      </c>
    </row>
    <row r="719" spans="7:7">
      <c r="G719">
        <f t="shared" si="12"/>
        <v>0</v>
      </c>
    </row>
    <row r="720" spans="7:7">
      <c r="G720">
        <f t="shared" si="12"/>
        <v>0</v>
      </c>
    </row>
    <row r="721" spans="7:7">
      <c r="G721">
        <f t="shared" si="12"/>
        <v>0</v>
      </c>
    </row>
    <row r="722" spans="7:7">
      <c r="G722">
        <f t="shared" si="12"/>
        <v>0</v>
      </c>
    </row>
    <row r="723" spans="7:7">
      <c r="G723">
        <f t="shared" si="12"/>
        <v>0</v>
      </c>
    </row>
    <row r="724" spans="7:7">
      <c r="G724">
        <f t="shared" si="12"/>
        <v>0</v>
      </c>
    </row>
    <row r="725" spans="7:7">
      <c r="G725">
        <f t="shared" si="12"/>
        <v>0</v>
      </c>
    </row>
    <row r="726" spans="7:7">
      <c r="G726">
        <f t="shared" si="12"/>
        <v>0</v>
      </c>
    </row>
    <row r="727" spans="7:7">
      <c r="G727">
        <f t="shared" si="12"/>
        <v>0</v>
      </c>
    </row>
    <row r="728" spans="7:7">
      <c r="G728">
        <f t="shared" si="12"/>
        <v>0</v>
      </c>
    </row>
    <row r="729" spans="7:7">
      <c r="G729">
        <f t="shared" si="12"/>
        <v>0</v>
      </c>
    </row>
    <row r="730" spans="7:7">
      <c r="G730">
        <f t="shared" si="12"/>
        <v>0</v>
      </c>
    </row>
    <row r="731" spans="7:7">
      <c r="G731">
        <f t="shared" si="12"/>
        <v>0</v>
      </c>
    </row>
    <row r="732" spans="7:7">
      <c r="G732">
        <f t="shared" si="12"/>
        <v>0</v>
      </c>
    </row>
    <row r="733" spans="7:7">
      <c r="G733">
        <f t="shared" si="12"/>
        <v>0</v>
      </c>
    </row>
    <row r="734" spans="7:7">
      <c r="G734">
        <f t="shared" si="12"/>
        <v>0</v>
      </c>
    </row>
    <row r="735" spans="7:7">
      <c r="G735">
        <f t="shared" si="12"/>
        <v>0</v>
      </c>
    </row>
    <row r="736" spans="7:7">
      <c r="G736">
        <f t="shared" si="12"/>
        <v>0</v>
      </c>
    </row>
    <row r="737" spans="7:7">
      <c r="G737">
        <f t="shared" si="12"/>
        <v>0</v>
      </c>
    </row>
    <row r="738" spans="7:7">
      <c r="G738">
        <f t="shared" si="12"/>
        <v>0</v>
      </c>
    </row>
    <row r="739" spans="7:7">
      <c r="G739">
        <f t="shared" si="12"/>
        <v>0</v>
      </c>
    </row>
    <row r="740" spans="7:7">
      <c r="G740">
        <f t="shared" si="12"/>
        <v>0</v>
      </c>
    </row>
    <row r="741" spans="7:7">
      <c r="G741">
        <f t="shared" si="12"/>
        <v>0</v>
      </c>
    </row>
    <row r="742" spans="7:7">
      <c r="G742">
        <f t="shared" si="12"/>
        <v>0</v>
      </c>
    </row>
    <row r="743" spans="7:7">
      <c r="G743">
        <f t="shared" si="12"/>
        <v>0</v>
      </c>
    </row>
    <row r="744" spans="7:7">
      <c r="G744">
        <f t="shared" si="12"/>
        <v>0</v>
      </c>
    </row>
    <row r="745" spans="7:7">
      <c r="G745">
        <f t="shared" si="12"/>
        <v>0</v>
      </c>
    </row>
    <row r="746" spans="7:7">
      <c r="G746">
        <f t="shared" si="12"/>
        <v>0</v>
      </c>
    </row>
    <row r="747" spans="7:7">
      <c r="G747">
        <f t="shared" si="12"/>
        <v>0</v>
      </c>
    </row>
    <row r="748" spans="7:7">
      <c r="G748">
        <f t="shared" si="12"/>
        <v>0</v>
      </c>
    </row>
    <row r="749" spans="7:7">
      <c r="G749">
        <f t="shared" si="12"/>
        <v>0</v>
      </c>
    </row>
    <row r="750" spans="7:7">
      <c r="G750">
        <f t="shared" ref="G750:G813" si="13">+D750-E750</f>
        <v>0</v>
      </c>
    </row>
    <row r="751" spans="7:7">
      <c r="G751">
        <f t="shared" si="13"/>
        <v>0</v>
      </c>
    </row>
    <row r="752" spans="7:7">
      <c r="G752">
        <f t="shared" si="13"/>
        <v>0</v>
      </c>
    </row>
    <row r="753" spans="7:7">
      <c r="G753">
        <f t="shared" si="13"/>
        <v>0</v>
      </c>
    </row>
    <row r="754" spans="7:7">
      <c r="G754">
        <f t="shared" si="13"/>
        <v>0</v>
      </c>
    </row>
    <row r="755" spans="7:7">
      <c r="G755">
        <f t="shared" si="13"/>
        <v>0</v>
      </c>
    </row>
    <row r="756" spans="7:7">
      <c r="G756">
        <f t="shared" si="13"/>
        <v>0</v>
      </c>
    </row>
    <row r="757" spans="7:7">
      <c r="G757">
        <f t="shared" si="13"/>
        <v>0</v>
      </c>
    </row>
    <row r="758" spans="7:7">
      <c r="G758">
        <f t="shared" si="13"/>
        <v>0</v>
      </c>
    </row>
    <row r="759" spans="7:7">
      <c r="G759">
        <f t="shared" si="13"/>
        <v>0</v>
      </c>
    </row>
    <row r="760" spans="7:7">
      <c r="G760">
        <f t="shared" si="13"/>
        <v>0</v>
      </c>
    </row>
    <row r="761" spans="7:7">
      <c r="G761">
        <f t="shared" si="13"/>
        <v>0</v>
      </c>
    </row>
    <row r="762" spans="7:7">
      <c r="G762">
        <f t="shared" si="13"/>
        <v>0</v>
      </c>
    </row>
    <row r="763" spans="7:7">
      <c r="G763">
        <f t="shared" si="13"/>
        <v>0</v>
      </c>
    </row>
    <row r="764" spans="7:7">
      <c r="G764">
        <f t="shared" si="13"/>
        <v>0</v>
      </c>
    </row>
    <row r="765" spans="7:7">
      <c r="G765">
        <f t="shared" si="13"/>
        <v>0</v>
      </c>
    </row>
    <row r="766" spans="7:7">
      <c r="G766">
        <f t="shared" si="13"/>
        <v>0</v>
      </c>
    </row>
    <row r="767" spans="7:7">
      <c r="G767">
        <f t="shared" si="13"/>
        <v>0</v>
      </c>
    </row>
    <row r="768" spans="7:7">
      <c r="G768">
        <f t="shared" si="13"/>
        <v>0</v>
      </c>
    </row>
    <row r="769" spans="7:7">
      <c r="G769">
        <f t="shared" si="13"/>
        <v>0</v>
      </c>
    </row>
    <row r="770" spans="7:7">
      <c r="G770">
        <f t="shared" si="13"/>
        <v>0</v>
      </c>
    </row>
    <row r="771" spans="7:7">
      <c r="G771">
        <f t="shared" si="13"/>
        <v>0</v>
      </c>
    </row>
    <row r="772" spans="7:7">
      <c r="G772">
        <f t="shared" si="13"/>
        <v>0</v>
      </c>
    </row>
    <row r="773" spans="7:7">
      <c r="G773">
        <f t="shared" si="13"/>
        <v>0</v>
      </c>
    </row>
    <row r="774" spans="7:7">
      <c r="G774">
        <f t="shared" si="13"/>
        <v>0</v>
      </c>
    </row>
    <row r="775" spans="7:7">
      <c r="G775">
        <f t="shared" si="13"/>
        <v>0</v>
      </c>
    </row>
    <row r="776" spans="7:7">
      <c r="G776">
        <f t="shared" si="13"/>
        <v>0</v>
      </c>
    </row>
    <row r="777" spans="7:7">
      <c r="G777">
        <f t="shared" si="13"/>
        <v>0</v>
      </c>
    </row>
    <row r="778" spans="7:7">
      <c r="G778">
        <f t="shared" si="13"/>
        <v>0</v>
      </c>
    </row>
    <row r="779" spans="7:7">
      <c r="G779">
        <f t="shared" si="13"/>
        <v>0</v>
      </c>
    </row>
    <row r="780" spans="7:7">
      <c r="G780">
        <f t="shared" si="13"/>
        <v>0</v>
      </c>
    </row>
    <row r="781" spans="7:7">
      <c r="G781">
        <f t="shared" si="13"/>
        <v>0</v>
      </c>
    </row>
    <row r="782" spans="7:7">
      <c r="G782">
        <f t="shared" si="13"/>
        <v>0</v>
      </c>
    </row>
    <row r="783" spans="7:7">
      <c r="G783">
        <f t="shared" si="13"/>
        <v>0</v>
      </c>
    </row>
    <row r="784" spans="7:7">
      <c r="G784">
        <f t="shared" si="13"/>
        <v>0</v>
      </c>
    </row>
    <row r="785" spans="7:7">
      <c r="G785">
        <f t="shared" si="13"/>
        <v>0</v>
      </c>
    </row>
    <row r="786" spans="7:7">
      <c r="G786">
        <f t="shared" si="13"/>
        <v>0</v>
      </c>
    </row>
    <row r="787" spans="7:7">
      <c r="G787">
        <f t="shared" si="13"/>
        <v>0</v>
      </c>
    </row>
    <row r="788" spans="7:7">
      <c r="G788">
        <f t="shared" si="13"/>
        <v>0</v>
      </c>
    </row>
    <row r="789" spans="7:7">
      <c r="G789">
        <f t="shared" si="13"/>
        <v>0</v>
      </c>
    </row>
    <row r="790" spans="7:7">
      <c r="G790">
        <f t="shared" si="13"/>
        <v>0</v>
      </c>
    </row>
    <row r="791" spans="7:7">
      <c r="G791">
        <f t="shared" si="13"/>
        <v>0</v>
      </c>
    </row>
    <row r="792" spans="7:7">
      <c r="G792">
        <f t="shared" si="13"/>
        <v>0</v>
      </c>
    </row>
    <row r="793" spans="7:7">
      <c r="G793">
        <f t="shared" si="13"/>
        <v>0</v>
      </c>
    </row>
    <row r="794" spans="7:7">
      <c r="G794">
        <f t="shared" si="13"/>
        <v>0</v>
      </c>
    </row>
    <row r="795" spans="7:7">
      <c r="G795">
        <f t="shared" si="13"/>
        <v>0</v>
      </c>
    </row>
    <row r="796" spans="7:7">
      <c r="G796">
        <f t="shared" si="13"/>
        <v>0</v>
      </c>
    </row>
    <row r="797" spans="7:7">
      <c r="G797">
        <f t="shared" si="13"/>
        <v>0</v>
      </c>
    </row>
    <row r="798" spans="7:7">
      <c r="G798">
        <f t="shared" si="13"/>
        <v>0</v>
      </c>
    </row>
    <row r="799" spans="7:7">
      <c r="G799">
        <f t="shared" si="13"/>
        <v>0</v>
      </c>
    </row>
    <row r="800" spans="7:7">
      <c r="G800">
        <f t="shared" si="13"/>
        <v>0</v>
      </c>
    </row>
    <row r="801" spans="7:7">
      <c r="G801">
        <f t="shared" si="13"/>
        <v>0</v>
      </c>
    </row>
    <row r="802" spans="7:7">
      <c r="G802">
        <f t="shared" si="13"/>
        <v>0</v>
      </c>
    </row>
    <row r="803" spans="7:7">
      <c r="G803">
        <f t="shared" si="13"/>
        <v>0</v>
      </c>
    </row>
    <row r="804" spans="7:7">
      <c r="G804">
        <f t="shared" si="13"/>
        <v>0</v>
      </c>
    </row>
    <row r="805" spans="7:7">
      <c r="G805">
        <f t="shared" si="13"/>
        <v>0</v>
      </c>
    </row>
    <row r="806" spans="7:7">
      <c r="G806">
        <f t="shared" si="13"/>
        <v>0</v>
      </c>
    </row>
    <row r="807" spans="7:7">
      <c r="G807">
        <f t="shared" si="13"/>
        <v>0</v>
      </c>
    </row>
    <row r="808" spans="7:7">
      <c r="G808">
        <f t="shared" si="13"/>
        <v>0</v>
      </c>
    </row>
    <row r="809" spans="7:7">
      <c r="G809">
        <f t="shared" si="13"/>
        <v>0</v>
      </c>
    </row>
    <row r="810" spans="7:7">
      <c r="G810">
        <f t="shared" si="13"/>
        <v>0</v>
      </c>
    </row>
    <row r="811" spans="7:7">
      <c r="G811">
        <f t="shared" si="13"/>
        <v>0</v>
      </c>
    </row>
    <row r="812" spans="7:7">
      <c r="G812">
        <f t="shared" si="13"/>
        <v>0</v>
      </c>
    </row>
    <row r="813" spans="7:7">
      <c r="G813">
        <f t="shared" si="13"/>
        <v>0</v>
      </c>
    </row>
    <row r="814" spans="7:7">
      <c r="G814">
        <f t="shared" ref="G814:G877" si="14">+D814-E814</f>
        <v>0</v>
      </c>
    </row>
    <row r="815" spans="7:7">
      <c r="G815">
        <f t="shared" si="14"/>
        <v>0</v>
      </c>
    </row>
    <row r="816" spans="7:7">
      <c r="G816">
        <f t="shared" si="14"/>
        <v>0</v>
      </c>
    </row>
    <row r="817" spans="7:7">
      <c r="G817">
        <f t="shared" si="14"/>
        <v>0</v>
      </c>
    </row>
    <row r="818" spans="7:7">
      <c r="G818">
        <f t="shared" si="14"/>
        <v>0</v>
      </c>
    </row>
    <row r="819" spans="7:7">
      <c r="G819">
        <f t="shared" si="14"/>
        <v>0</v>
      </c>
    </row>
    <row r="820" spans="7:7">
      <c r="G820">
        <f t="shared" si="14"/>
        <v>0</v>
      </c>
    </row>
    <row r="821" spans="7:7">
      <c r="G821">
        <f t="shared" si="14"/>
        <v>0</v>
      </c>
    </row>
    <row r="822" spans="7:7">
      <c r="G822">
        <f t="shared" si="14"/>
        <v>0</v>
      </c>
    </row>
    <row r="823" spans="7:7">
      <c r="G823">
        <f t="shared" si="14"/>
        <v>0</v>
      </c>
    </row>
    <row r="824" spans="7:7">
      <c r="G824">
        <f t="shared" si="14"/>
        <v>0</v>
      </c>
    </row>
    <row r="825" spans="7:7">
      <c r="G825">
        <f t="shared" si="14"/>
        <v>0</v>
      </c>
    </row>
    <row r="826" spans="7:7">
      <c r="G826">
        <f t="shared" si="14"/>
        <v>0</v>
      </c>
    </row>
    <row r="827" spans="7:7">
      <c r="G827">
        <f t="shared" si="14"/>
        <v>0</v>
      </c>
    </row>
    <row r="828" spans="7:7">
      <c r="G828">
        <f t="shared" si="14"/>
        <v>0</v>
      </c>
    </row>
    <row r="829" spans="7:7">
      <c r="G829">
        <f t="shared" si="14"/>
        <v>0</v>
      </c>
    </row>
    <row r="830" spans="7:7">
      <c r="G830">
        <f t="shared" si="14"/>
        <v>0</v>
      </c>
    </row>
    <row r="831" spans="7:7">
      <c r="G831">
        <f t="shared" si="14"/>
        <v>0</v>
      </c>
    </row>
    <row r="832" spans="7:7">
      <c r="G832">
        <f t="shared" si="14"/>
        <v>0</v>
      </c>
    </row>
    <row r="833" spans="7:7">
      <c r="G833">
        <f t="shared" si="14"/>
        <v>0</v>
      </c>
    </row>
    <row r="834" spans="7:7">
      <c r="G834">
        <f t="shared" si="14"/>
        <v>0</v>
      </c>
    </row>
    <row r="835" spans="7:7">
      <c r="G835">
        <f t="shared" si="14"/>
        <v>0</v>
      </c>
    </row>
    <row r="836" spans="7:7">
      <c r="G836">
        <f t="shared" si="14"/>
        <v>0</v>
      </c>
    </row>
    <row r="837" spans="7:7">
      <c r="G837">
        <f t="shared" si="14"/>
        <v>0</v>
      </c>
    </row>
    <row r="838" spans="7:7">
      <c r="G838">
        <f t="shared" si="14"/>
        <v>0</v>
      </c>
    </row>
    <row r="839" spans="7:7">
      <c r="G839">
        <f t="shared" si="14"/>
        <v>0</v>
      </c>
    </row>
    <row r="840" spans="7:7">
      <c r="G840">
        <f t="shared" si="14"/>
        <v>0</v>
      </c>
    </row>
    <row r="841" spans="7:7">
      <c r="G841">
        <f t="shared" si="14"/>
        <v>0</v>
      </c>
    </row>
    <row r="842" spans="7:7">
      <c r="G842">
        <f t="shared" si="14"/>
        <v>0</v>
      </c>
    </row>
    <row r="843" spans="7:7">
      <c r="G843">
        <f t="shared" si="14"/>
        <v>0</v>
      </c>
    </row>
    <row r="844" spans="7:7">
      <c r="G844">
        <f t="shared" si="14"/>
        <v>0</v>
      </c>
    </row>
    <row r="845" spans="7:7">
      <c r="G845">
        <f t="shared" si="14"/>
        <v>0</v>
      </c>
    </row>
    <row r="846" spans="7:7">
      <c r="G846">
        <f t="shared" si="14"/>
        <v>0</v>
      </c>
    </row>
    <row r="847" spans="7:7">
      <c r="G847">
        <f t="shared" si="14"/>
        <v>0</v>
      </c>
    </row>
    <row r="848" spans="7:7">
      <c r="G848">
        <f t="shared" si="14"/>
        <v>0</v>
      </c>
    </row>
    <row r="849" spans="7:7">
      <c r="G849">
        <f t="shared" si="14"/>
        <v>0</v>
      </c>
    </row>
    <row r="850" spans="7:7">
      <c r="G850">
        <f t="shared" si="14"/>
        <v>0</v>
      </c>
    </row>
    <row r="851" spans="7:7">
      <c r="G851">
        <f t="shared" si="14"/>
        <v>0</v>
      </c>
    </row>
    <row r="852" spans="7:7">
      <c r="G852">
        <f t="shared" si="14"/>
        <v>0</v>
      </c>
    </row>
    <row r="853" spans="7:7">
      <c r="G853">
        <f t="shared" si="14"/>
        <v>0</v>
      </c>
    </row>
    <row r="854" spans="7:7">
      <c r="G854">
        <f t="shared" si="14"/>
        <v>0</v>
      </c>
    </row>
    <row r="855" spans="7:7">
      <c r="G855">
        <f t="shared" si="14"/>
        <v>0</v>
      </c>
    </row>
    <row r="856" spans="7:7">
      <c r="G856">
        <f t="shared" si="14"/>
        <v>0</v>
      </c>
    </row>
    <row r="857" spans="7:7">
      <c r="G857">
        <f t="shared" si="14"/>
        <v>0</v>
      </c>
    </row>
    <row r="858" spans="7:7">
      <c r="G858">
        <f t="shared" si="14"/>
        <v>0</v>
      </c>
    </row>
    <row r="859" spans="7:7">
      <c r="G859">
        <f t="shared" si="14"/>
        <v>0</v>
      </c>
    </row>
    <row r="860" spans="7:7">
      <c r="G860">
        <f t="shared" si="14"/>
        <v>0</v>
      </c>
    </row>
    <row r="861" spans="7:7">
      <c r="G861">
        <f t="shared" si="14"/>
        <v>0</v>
      </c>
    </row>
    <row r="862" spans="7:7">
      <c r="G862">
        <f t="shared" si="14"/>
        <v>0</v>
      </c>
    </row>
    <row r="863" spans="7:7">
      <c r="G863">
        <f t="shared" si="14"/>
        <v>0</v>
      </c>
    </row>
    <row r="864" spans="7:7">
      <c r="G864">
        <f t="shared" si="14"/>
        <v>0</v>
      </c>
    </row>
    <row r="865" spans="7:7">
      <c r="G865">
        <f t="shared" si="14"/>
        <v>0</v>
      </c>
    </row>
    <row r="866" spans="7:7">
      <c r="G866">
        <f t="shared" si="14"/>
        <v>0</v>
      </c>
    </row>
    <row r="867" spans="7:7">
      <c r="G867">
        <f t="shared" si="14"/>
        <v>0</v>
      </c>
    </row>
    <row r="868" spans="7:7">
      <c r="G868">
        <f t="shared" si="14"/>
        <v>0</v>
      </c>
    </row>
    <row r="869" spans="7:7">
      <c r="G869">
        <f t="shared" si="14"/>
        <v>0</v>
      </c>
    </row>
    <row r="870" spans="7:7">
      <c r="G870">
        <f t="shared" si="14"/>
        <v>0</v>
      </c>
    </row>
    <row r="871" spans="7:7">
      <c r="G871">
        <f t="shared" si="14"/>
        <v>0</v>
      </c>
    </row>
    <row r="872" spans="7:7">
      <c r="G872">
        <f t="shared" si="14"/>
        <v>0</v>
      </c>
    </row>
    <row r="873" spans="7:7">
      <c r="G873">
        <f t="shared" si="14"/>
        <v>0</v>
      </c>
    </row>
    <row r="874" spans="7:7">
      <c r="G874">
        <f t="shared" si="14"/>
        <v>0</v>
      </c>
    </row>
    <row r="875" spans="7:7">
      <c r="G875">
        <f t="shared" si="14"/>
        <v>0</v>
      </c>
    </row>
    <row r="876" spans="7:7">
      <c r="G876">
        <f t="shared" si="14"/>
        <v>0</v>
      </c>
    </row>
    <row r="877" spans="7:7">
      <c r="G877">
        <f t="shared" si="14"/>
        <v>0</v>
      </c>
    </row>
    <row r="878" spans="7:7">
      <c r="G878">
        <f t="shared" ref="G878:G941" si="15">+D878-E878</f>
        <v>0</v>
      </c>
    </row>
    <row r="879" spans="7:7">
      <c r="G879">
        <f t="shared" si="15"/>
        <v>0</v>
      </c>
    </row>
    <row r="880" spans="7:7">
      <c r="G880">
        <f t="shared" si="15"/>
        <v>0</v>
      </c>
    </row>
    <row r="881" spans="7:7">
      <c r="G881">
        <f t="shared" si="15"/>
        <v>0</v>
      </c>
    </row>
    <row r="882" spans="7:7">
      <c r="G882">
        <f t="shared" si="15"/>
        <v>0</v>
      </c>
    </row>
    <row r="883" spans="7:7">
      <c r="G883">
        <f t="shared" si="15"/>
        <v>0</v>
      </c>
    </row>
    <row r="884" spans="7:7">
      <c r="G884">
        <f t="shared" si="15"/>
        <v>0</v>
      </c>
    </row>
    <row r="885" spans="7:7">
      <c r="G885">
        <f t="shared" si="15"/>
        <v>0</v>
      </c>
    </row>
    <row r="886" spans="7:7">
      <c r="G886">
        <f t="shared" si="15"/>
        <v>0</v>
      </c>
    </row>
    <row r="887" spans="7:7">
      <c r="G887">
        <f t="shared" si="15"/>
        <v>0</v>
      </c>
    </row>
    <row r="888" spans="7:7">
      <c r="G888">
        <f t="shared" si="15"/>
        <v>0</v>
      </c>
    </row>
    <row r="889" spans="7:7">
      <c r="G889">
        <f t="shared" si="15"/>
        <v>0</v>
      </c>
    </row>
    <row r="890" spans="7:7">
      <c r="G890">
        <f t="shared" si="15"/>
        <v>0</v>
      </c>
    </row>
    <row r="891" spans="7:7">
      <c r="G891">
        <f t="shared" si="15"/>
        <v>0</v>
      </c>
    </row>
    <row r="892" spans="7:7">
      <c r="G892">
        <f t="shared" si="15"/>
        <v>0</v>
      </c>
    </row>
    <row r="893" spans="7:7">
      <c r="G893">
        <f t="shared" si="15"/>
        <v>0</v>
      </c>
    </row>
    <row r="894" spans="7:7">
      <c r="G894">
        <f t="shared" si="15"/>
        <v>0</v>
      </c>
    </row>
    <row r="895" spans="7:7">
      <c r="G895">
        <f t="shared" si="15"/>
        <v>0</v>
      </c>
    </row>
    <row r="896" spans="7:7">
      <c r="G896">
        <f t="shared" si="15"/>
        <v>0</v>
      </c>
    </row>
    <row r="897" spans="7:7">
      <c r="G897">
        <f t="shared" si="15"/>
        <v>0</v>
      </c>
    </row>
    <row r="898" spans="7:7">
      <c r="G898">
        <f t="shared" si="15"/>
        <v>0</v>
      </c>
    </row>
    <row r="899" spans="7:7">
      <c r="G899">
        <f t="shared" si="15"/>
        <v>0</v>
      </c>
    </row>
    <row r="900" spans="7:7">
      <c r="G900">
        <f t="shared" si="15"/>
        <v>0</v>
      </c>
    </row>
    <row r="901" spans="7:7">
      <c r="G901">
        <f t="shared" si="15"/>
        <v>0</v>
      </c>
    </row>
    <row r="902" spans="7:7">
      <c r="G902">
        <f t="shared" si="15"/>
        <v>0</v>
      </c>
    </row>
    <row r="903" spans="7:7">
      <c r="G903">
        <f t="shared" si="15"/>
        <v>0</v>
      </c>
    </row>
    <row r="904" spans="7:7">
      <c r="G904">
        <f t="shared" si="15"/>
        <v>0</v>
      </c>
    </row>
    <row r="905" spans="7:7">
      <c r="G905">
        <f t="shared" si="15"/>
        <v>0</v>
      </c>
    </row>
    <row r="906" spans="7:7">
      <c r="G906">
        <f t="shared" si="15"/>
        <v>0</v>
      </c>
    </row>
    <row r="907" spans="7:7">
      <c r="G907">
        <f t="shared" si="15"/>
        <v>0</v>
      </c>
    </row>
    <row r="908" spans="7:7">
      <c r="G908">
        <f t="shared" si="15"/>
        <v>0</v>
      </c>
    </row>
    <row r="909" spans="7:7">
      <c r="G909">
        <f t="shared" si="15"/>
        <v>0</v>
      </c>
    </row>
    <row r="910" spans="7:7">
      <c r="G910">
        <f t="shared" si="15"/>
        <v>0</v>
      </c>
    </row>
    <row r="911" spans="7:7">
      <c r="G911">
        <f t="shared" si="15"/>
        <v>0</v>
      </c>
    </row>
    <row r="912" spans="7:7">
      <c r="G912">
        <f t="shared" si="15"/>
        <v>0</v>
      </c>
    </row>
    <row r="913" spans="7:7">
      <c r="G913">
        <f t="shared" si="15"/>
        <v>0</v>
      </c>
    </row>
    <row r="914" spans="7:7">
      <c r="G914">
        <f t="shared" si="15"/>
        <v>0</v>
      </c>
    </row>
    <row r="915" spans="7:7">
      <c r="G915">
        <f t="shared" si="15"/>
        <v>0</v>
      </c>
    </row>
    <row r="916" spans="7:7">
      <c r="G916">
        <f t="shared" si="15"/>
        <v>0</v>
      </c>
    </row>
    <row r="917" spans="7:7">
      <c r="G917">
        <f t="shared" si="15"/>
        <v>0</v>
      </c>
    </row>
    <row r="918" spans="7:7">
      <c r="G918">
        <f t="shared" si="15"/>
        <v>0</v>
      </c>
    </row>
    <row r="919" spans="7:7">
      <c r="G919">
        <f t="shared" si="15"/>
        <v>0</v>
      </c>
    </row>
    <row r="920" spans="7:7">
      <c r="G920">
        <f t="shared" si="15"/>
        <v>0</v>
      </c>
    </row>
    <row r="921" spans="7:7">
      <c r="G921">
        <f t="shared" si="15"/>
        <v>0</v>
      </c>
    </row>
    <row r="922" spans="7:7">
      <c r="G922">
        <f t="shared" si="15"/>
        <v>0</v>
      </c>
    </row>
    <row r="923" spans="7:7">
      <c r="G923">
        <f t="shared" si="15"/>
        <v>0</v>
      </c>
    </row>
    <row r="924" spans="7:7">
      <c r="G924">
        <f t="shared" si="15"/>
        <v>0</v>
      </c>
    </row>
    <row r="925" spans="7:7">
      <c r="G925">
        <f t="shared" si="15"/>
        <v>0</v>
      </c>
    </row>
    <row r="926" spans="7:7">
      <c r="G926">
        <f t="shared" si="15"/>
        <v>0</v>
      </c>
    </row>
    <row r="927" spans="7:7">
      <c r="G927">
        <f t="shared" si="15"/>
        <v>0</v>
      </c>
    </row>
    <row r="928" spans="7:7">
      <c r="G928">
        <f t="shared" si="15"/>
        <v>0</v>
      </c>
    </row>
    <row r="929" spans="7:7">
      <c r="G929">
        <f t="shared" si="15"/>
        <v>0</v>
      </c>
    </row>
    <row r="930" spans="7:7">
      <c r="G930">
        <f t="shared" si="15"/>
        <v>0</v>
      </c>
    </row>
    <row r="931" spans="7:7">
      <c r="G931">
        <f t="shared" si="15"/>
        <v>0</v>
      </c>
    </row>
    <row r="932" spans="7:7">
      <c r="G932">
        <f t="shared" si="15"/>
        <v>0</v>
      </c>
    </row>
    <row r="933" spans="7:7">
      <c r="G933">
        <f t="shared" si="15"/>
        <v>0</v>
      </c>
    </row>
    <row r="934" spans="7:7">
      <c r="G934">
        <f t="shared" si="15"/>
        <v>0</v>
      </c>
    </row>
    <row r="935" spans="7:7">
      <c r="G935">
        <f t="shared" si="15"/>
        <v>0</v>
      </c>
    </row>
    <row r="936" spans="7:7">
      <c r="G936">
        <f t="shared" si="15"/>
        <v>0</v>
      </c>
    </row>
    <row r="937" spans="7:7">
      <c r="G937">
        <f t="shared" si="15"/>
        <v>0</v>
      </c>
    </row>
    <row r="938" spans="7:7">
      <c r="G938">
        <f t="shared" si="15"/>
        <v>0</v>
      </c>
    </row>
    <row r="939" spans="7:7">
      <c r="G939">
        <f t="shared" si="15"/>
        <v>0</v>
      </c>
    </row>
    <row r="940" spans="7:7">
      <c r="G940">
        <f t="shared" si="15"/>
        <v>0</v>
      </c>
    </row>
    <row r="941" spans="7:7">
      <c r="G941">
        <f t="shared" si="15"/>
        <v>0</v>
      </c>
    </row>
    <row r="942" spans="7:7">
      <c r="G942">
        <f t="shared" ref="G942:G1005" si="16">+D942-E942</f>
        <v>0</v>
      </c>
    </row>
    <row r="943" spans="7:7">
      <c r="G943">
        <f t="shared" si="16"/>
        <v>0</v>
      </c>
    </row>
    <row r="944" spans="7:7">
      <c r="G944">
        <f t="shared" si="16"/>
        <v>0</v>
      </c>
    </row>
    <row r="945" spans="7:7">
      <c r="G945">
        <f t="shared" si="16"/>
        <v>0</v>
      </c>
    </row>
    <row r="946" spans="7:7">
      <c r="G946">
        <f t="shared" si="16"/>
        <v>0</v>
      </c>
    </row>
    <row r="947" spans="7:7">
      <c r="G947">
        <f t="shared" si="16"/>
        <v>0</v>
      </c>
    </row>
    <row r="948" spans="7:7">
      <c r="G948">
        <f t="shared" si="16"/>
        <v>0</v>
      </c>
    </row>
    <row r="949" spans="7:7">
      <c r="G949">
        <f t="shared" si="16"/>
        <v>0</v>
      </c>
    </row>
    <row r="950" spans="7:7">
      <c r="G950">
        <f t="shared" si="16"/>
        <v>0</v>
      </c>
    </row>
    <row r="951" spans="7:7">
      <c r="G951">
        <f t="shared" si="16"/>
        <v>0</v>
      </c>
    </row>
    <row r="952" spans="7:7">
      <c r="G952">
        <f t="shared" si="16"/>
        <v>0</v>
      </c>
    </row>
    <row r="953" spans="7:7">
      <c r="G953">
        <f t="shared" si="16"/>
        <v>0</v>
      </c>
    </row>
    <row r="954" spans="7:7">
      <c r="G954">
        <f t="shared" si="16"/>
        <v>0</v>
      </c>
    </row>
    <row r="955" spans="7:7">
      <c r="G955">
        <f t="shared" si="16"/>
        <v>0</v>
      </c>
    </row>
    <row r="956" spans="7:7">
      <c r="G956">
        <f t="shared" si="16"/>
        <v>0</v>
      </c>
    </row>
    <row r="957" spans="7:7">
      <c r="G957">
        <f t="shared" si="16"/>
        <v>0</v>
      </c>
    </row>
    <row r="958" spans="7:7">
      <c r="G958">
        <f t="shared" si="16"/>
        <v>0</v>
      </c>
    </row>
    <row r="959" spans="7:7">
      <c r="G959">
        <f t="shared" si="16"/>
        <v>0</v>
      </c>
    </row>
    <row r="960" spans="7:7">
      <c r="G960">
        <f t="shared" si="16"/>
        <v>0</v>
      </c>
    </row>
    <row r="961" spans="7:7">
      <c r="G961">
        <f t="shared" si="16"/>
        <v>0</v>
      </c>
    </row>
    <row r="962" spans="7:7">
      <c r="G962">
        <f t="shared" si="16"/>
        <v>0</v>
      </c>
    </row>
    <row r="963" spans="7:7">
      <c r="G963">
        <f t="shared" si="16"/>
        <v>0</v>
      </c>
    </row>
    <row r="964" spans="7:7">
      <c r="G964">
        <f t="shared" si="16"/>
        <v>0</v>
      </c>
    </row>
    <row r="965" spans="7:7">
      <c r="G965">
        <f t="shared" si="16"/>
        <v>0</v>
      </c>
    </row>
    <row r="966" spans="7:7">
      <c r="G966">
        <f t="shared" si="16"/>
        <v>0</v>
      </c>
    </row>
    <row r="967" spans="7:7">
      <c r="G967">
        <f t="shared" si="16"/>
        <v>0</v>
      </c>
    </row>
    <row r="968" spans="7:7">
      <c r="G968">
        <f t="shared" si="16"/>
        <v>0</v>
      </c>
    </row>
    <row r="969" spans="7:7">
      <c r="G969">
        <f t="shared" si="16"/>
        <v>0</v>
      </c>
    </row>
    <row r="970" spans="7:7">
      <c r="G970">
        <f t="shared" si="16"/>
        <v>0</v>
      </c>
    </row>
    <row r="971" spans="7:7">
      <c r="G971">
        <f t="shared" si="16"/>
        <v>0</v>
      </c>
    </row>
    <row r="972" spans="7:7">
      <c r="G972">
        <f t="shared" si="16"/>
        <v>0</v>
      </c>
    </row>
    <row r="973" spans="7:7">
      <c r="G973">
        <f t="shared" si="16"/>
        <v>0</v>
      </c>
    </row>
    <row r="974" spans="7:7">
      <c r="G974">
        <f t="shared" si="16"/>
        <v>0</v>
      </c>
    </row>
    <row r="975" spans="7:7">
      <c r="G975">
        <f t="shared" si="16"/>
        <v>0</v>
      </c>
    </row>
    <row r="976" spans="7:7">
      <c r="G976">
        <f t="shared" si="16"/>
        <v>0</v>
      </c>
    </row>
    <row r="977" spans="7:7">
      <c r="G977">
        <f t="shared" si="16"/>
        <v>0</v>
      </c>
    </row>
    <row r="978" spans="7:7">
      <c r="G978">
        <f t="shared" si="16"/>
        <v>0</v>
      </c>
    </row>
    <row r="979" spans="7:7">
      <c r="G979">
        <f t="shared" si="16"/>
        <v>0</v>
      </c>
    </row>
    <row r="980" spans="7:7">
      <c r="G980">
        <f t="shared" si="16"/>
        <v>0</v>
      </c>
    </row>
    <row r="981" spans="7:7">
      <c r="G981">
        <f t="shared" si="16"/>
        <v>0</v>
      </c>
    </row>
    <row r="982" spans="7:7">
      <c r="G982">
        <f t="shared" si="16"/>
        <v>0</v>
      </c>
    </row>
    <row r="983" spans="7:7">
      <c r="G983">
        <f t="shared" si="16"/>
        <v>0</v>
      </c>
    </row>
    <row r="984" spans="7:7">
      <c r="G984">
        <f t="shared" si="16"/>
        <v>0</v>
      </c>
    </row>
    <row r="985" spans="7:7">
      <c r="G985">
        <f t="shared" si="16"/>
        <v>0</v>
      </c>
    </row>
    <row r="986" spans="7:7">
      <c r="G986">
        <f t="shared" si="16"/>
        <v>0</v>
      </c>
    </row>
    <row r="987" spans="7:7">
      <c r="G987">
        <f t="shared" si="16"/>
        <v>0</v>
      </c>
    </row>
    <row r="988" spans="7:7">
      <c r="G988">
        <f t="shared" si="16"/>
        <v>0</v>
      </c>
    </row>
    <row r="989" spans="7:7">
      <c r="G989">
        <f t="shared" si="16"/>
        <v>0</v>
      </c>
    </row>
    <row r="990" spans="7:7">
      <c r="G990">
        <f t="shared" si="16"/>
        <v>0</v>
      </c>
    </row>
    <row r="991" spans="7:7">
      <c r="G991">
        <f t="shared" si="16"/>
        <v>0</v>
      </c>
    </row>
    <row r="992" spans="7:7">
      <c r="G992">
        <f t="shared" si="16"/>
        <v>0</v>
      </c>
    </row>
    <row r="993" spans="7:7">
      <c r="G993">
        <f t="shared" si="16"/>
        <v>0</v>
      </c>
    </row>
    <row r="994" spans="7:7">
      <c r="G994">
        <f t="shared" si="16"/>
        <v>0</v>
      </c>
    </row>
    <row r="995" spans="7:7">
      <c r="G995">
        <f t="shared" si="16"/>
        <v>0</v>
      </c>
    </row>
    <row r="996" spans="7:7">
      <c r="G996">
        <f t="shared" si="16"/>
        <v>0</v>
      </c>
    </row>
    <row r="997" spans="7:7">
      <c r="G997">
        <f t="shared" si="16"/>
        <v>0</v>
      </c>
    </row>
    <row r="998" spans="7:7">
      <c r="G998">
        <f t="shared" si="16"/>
        <v>0</v>
      </c>
    </row>
    <row r="999" spans="7:7">
      <c r="G999">
        <f t="shared" si="16"/>
        <v>0</v>
      </c>
    </row>
    <row r="1000" spans="7:7">
      <c r="G1000">
        <f t="shared" si="16"/>
        <v>0</v>
      </c>
    </row>
    <row r="1001" spans="7:7">
      <c r="G1001">
        <f t="shared" si="16"/>
        <v>0</v>
      </c>
    </row>
    <row r="1002" spans="7:7">
      <c r="G1002">
        <f t="shared" si="16"/>
        <v>0</v>
      </c>
    </row>
    <row r="1003" spans="7:7">
      <c r="G1003">
        <f t="shared" si="16"/>
        <v>0</v>
      </c>
    </row>
    <row r="1004" spans="7:7">
      <c r="G1004">
        <f t="shared" si="16"/>
        <v>0</v>
      </c>
    </row>
    <row r="1005" spans="7:7">
      <c r="G1005">
        <f t="shared" si="16"/>
        <v>0</v>
      </c>
    </row>
    <row r="1006" spans="7:7">
      <c r="G1006">
        <f t="shared" ref="G1006:G1069" si="17">+D1006-E1006</f>
        <v>0</v>
      </c>
    </row>
    <row r="1007" spans="7:7">
      <c r="G1007">
        <f t="shared" si="17"/>
        <v>0</v>
      </c>
    </row>
    <row r="1008" spans="7:7">
      <c r="G1008">
        <f t="shared" si="17"/>
        <v>0</v>
      </c>
    </row>
    <row r="1009" spans="7:7">
      <c r="G1009">
        <f t="shared" si="17"/>
        <v>0</v>
      </c>
    </row>
    <row r="1010" spans="7:7">
      <c r="G1010">
        <f t="shared" si="17"/>
        <v>0</v>
      </c>
    </row>
    <row r="1011" spans="7:7">
      <c r="G1011">
        <f t="shared" si="17"/>
        <v>0</v>
      </c>
    </row>
    <row r="1012" spans="7:7">
      <c r="G1012">
        <f t="shared" si="17"/>
        <v>0</v>
      </c>
    </row>
    <row r="1013" spans="7:7">
      <c r="G1013">
        <f t="shared" si="17"/>
        <v>0</v>
      </c>
    </row>
    <row r="1014" spans="7:7">
      <c r="G1014">
        <f t="shared" si="17"/>
        <v>0</v>
      </c>
    </row>
    <row r="1015" spans="7:7">
      <c r="G1015">
        <f t="shared" si="17"/>
        <v>0</v>
      </c>
    </row>
    <row r="1016" spans="7:7">
      <c r="G1016">
        <f t="shared" si="17"/>
        <v>0</v>
      </c>
    </row>
    <row r="1017" spans="7:7">
      <c r="G1017">
        <f t="shared" si="17"/>
        <v>0</v>
      </c>
    </row>
    <row r="1018" spans="7:7">
      <c r="G1018">
        <f t="shared" si="17"/>
        <v>0</v>
      </c>
    </row>
    <row r="1019" spans="7:7">
      <c r="G1019">
        <f t="shared" si="17"/>
        <v>0</v>
      </c>
    </row>
    <row r="1020" spans="7:7">
      <c r="G1020">
        <f t="shared" si="17"/>
        <v>0</v>
      </c>
    </row>
    <row r="1021" spans="7:7">
      <c r="G1021">
        <f t="shared" si="17"/>
        <v>0</v>
      </c>
    </row>
    <row r="1022" spans="7:7">
      <c r="G1022">
        <f t="shared" si="17"/>
        <v>0</v>
      </c>
    </row>
    <row r="1023" spans="7:7">
      <c r="G1023">
        <f t="shared" si="17"/>
        <v>0</v>
      </c>
    </row>
    <row r="1024" spans="7:7">
      <c r="G1024">
        <f t="shared" si="17"/>
        <v>0</v>
      </c>
    </row>
    <row r="1025" spans="7:7">
      <c r="G1025">
        <f t="shared" si="17"/>
        <v>0</v>
      </c>
    </row>
    <row r="1026" spans="7:7">
      <c r="G1026">
        <f t="shared" si="17"/>
        <v>0</v>
      </c>
    </row>
    <row r="1027" spans="7:7">
      <c r="G1027">
        <f t="shared" si="17"/>
        <v>0</v>
      </c>
    </row>
    <row r="1028" spans="7:7">
      <c r="G1028">
        <f t="shared" si="17"/>
        <v>0</v>
      </c>
    </row>
    <row r="1029" spans="7:7">
      <c r="G1029">
        <f t="shared" si="17"/>
        <v>0</v>
      </c>
    </row>
    <row r="1030" spans="7:7">
      <c r="G1030">
        <f t="shared" si="17"/>
        <v>0</v>
      </c>
    </row>
    <row r="1031" spans="7:7">
      <c r="G1031">
        <f t="shared" si="17"/>
        <v>0</v>
      </c>
    </row>
    <row r="1032" spans="7:7">
      <c r="G1032">
        <f t="shared" si="17"/>
        <v>0</v>
      </c>
    </row>
    <row r="1033" spans="7:7">
      <c r="G1033">
        <f t="shared" si="17"/>
        <v>0</v>
      </c>
    </row>
    <row r="1034" spans="7:7">
      <c r="G1034">
        <f t="shared" si="17"/>
        <v>0</v>
      </c>
    </row>
    <row r="1035" spans="7:7">
      <c r="G1035">
        <f t="shared" si="17"/>
        <v>0</v>
      </c>
    </row>
    <row r="1036" spans="7:7">
      <c r="G1036">
        <f t="shared" si="17"/>
        <v>0</v>
      </c>
    </row>
    <row r="1037" spans="7:7">
      <c r="G1037">
        <f t="shared" si="17"/>
        <v>0</v>
      </c>
    </row>
    <row r="1038" spans="7:7">
      <c r="G1038">
        <f t="shared" si="17"/>
        <v>0</v>
      </c>
    </row>
    <row r="1039" spans="7:7">
      <c r="G1039">
        <f t="shared" si="17"/>
        <v>0</v>
      </c>
    </row>
    <row r="1040" spans="7:7">
      <c r="G1040">
        <f t="shared" si="17"/>
        <v>0</v>
      </c>
    </row>
    <row r="1041" spans="7:7">
      <c r="G1041">
        <f t="shared" si="17"/>
        <v>0</v>
      </c>
    </row>
    <row r="1042" spans="7:7">
      <c r="G1042">
        <f t="shared" si="17"/>
        <v>0</v>
      </c>
    </row>
    <row r="1043" spans="7:7">
      <c r="G1043">
        <f t="shared" si="17"/>
        <v>0</v>
      </c>
    </row>
    <row r="1044" spans="7:7">
      <c r="G1044">
        <f t="shared" si="17"/>
        <v>0</v>
      </c>
    </row>
    <row r="1045" spans="7:7">
      <c r="G1045">
        <f t="shared" si="17"/>
        <v>0</v>
      </c>
    </row>
    <row r="1046" spans="7:7">
      <c r="G1046">
        <f t="shared" si="17"/>
        <v>0</v>
      </c>
    </row>
    <row r="1047" spans="7:7">
      <c r="G1047">
        <f t="shared" si="17"/>
        <v>0</v>
      </c>
    </row>
    <row r="1048" spans="7:7">
      <c r="G1048">
        <f t="shared" si="17"/>
        <v>0</v>
      </c>
    </row>
    <row r="1049" spans="7:7">
      <c r="G1049">
        <f t="shared" si="17"/>
        <v>0</v>
      </c>
    </row>
    <row r="1050" spans="7:7">
      <c r="G1050">
        <f t="shared" si="17"/>
        <v>0</v>
      </c>
    </row>
    <row r="1051" spans="7:7">
      <c r="G1051">
        <f t="shared" si="17"/>
        <v>0</v>
      </c>
    </row>
    <row r="1052" spans="7:7">
      <c r="G1052">
        <f t="shared" si="17"/>
        <v>0</v>
      </c>
    </row>
    <row r="1053" spans="7:7">
      <c r="G1053">
        <f t="shared" si="17"/>
        <v>0</v>
      </c>
    </row>
    <row r="1054" spans="7:7">
      <c r="G1054">
        <f t="shared" si="17"/>
        <v>0</v>
      </c>
    </row>
    <row r="1055" spans="7:7">
      <c r="G1055">
        <f t="shared" si="17"/>
        <v>0</v>
      </c>
    </row>
    <row r="1056" spans="7:7">
      <c r="G1056">
        <f t="shared" si="17"/>
        <v>0</v>
      </c>
    </row>
    <row r="1057" spans="7:7">
      <c r="G1057">
        <f t="shared" si="17"/>
        <v>0</v>
      </c>
    </row>
    <row r="1058" spans="7:7">
      <c r="G1058">
        <f t="shared" si="17"/>
        <v>0</v>
      </c>
    </row>
    <row r="1059" spans="7:7">
      <c r="G1059">
        <f t="shared" si="17"/>
        <v>0</v>
      </c>
    </row>
    <row r="1060" spans="7:7">
      <c r="G1060">
        <f t="shared" si="17"/>
        <v>0</v>
      </c>
    </row>
    <row r="1061" spans="7:7">
      <c r="G1061">
        <f t="shared" si="17"/>
        <v>0</v>
      </c>
    </row>
    <row r="1062" spans="7:7">
      <c r="G1062">
        <f t="shared" si="17"/>
        <v>0</v>
      </c>
    </row>
    <row r="1063" spans="7:7">
      <c r="G1063">
        <f t="shared" si="17"/>
        <v>0</v>
      </c>
    </row>
    <row r="1064" spans="7:7">
      <c r="G1064">
        <f t="shared" si="17"/>
        <v>0</v>
      </c>
    </row>
    <row r="1065" spans="7:7">
      <c r="G1065">
        <f t="shared" si="17"/>
        <v>0</v>
      </c>
    </row>
    <row r="1066" spans="7:7">
      <c r="G1066">
        <f t="shared" si="17"/>
        <v>0</v>
      </c>
    </row>
    <row r="1067" spans="7:7">
      <c r="G1067">
        <f t="shared" si="17"/>
        <v>0</v>
      </c>
    </row>
    <row r="1068" spans="7:7">
      <c r="G1068">
        <f t="shared" si="17"/>
        <v>0</v>
      </c>
    </row>
    <row r="1069" spans="7:7">
      <c r="G1069">
        <f t="shared" si="17"/>
        <v>0</v>
      </c>
    </row>
    <row r="1070" spans="7:7">
      <c r="G1070">
        <f t="shared" ref="G1070:G1133" si="18">+D1070-E1070</f>
        <v>0</v>
      </c>
    </row>
    <row r="1071" spans="7:7">
      <c r="G1071">
        <f t="shared" si="18"/>
        <v>0</v>
      </c>
    </row>
    <row r="1072" spans="7:7">
      <c r="G1072">
        <f t="shared" si="18"/>
        <v>0</v>
      </c>
    </row>
    <row r="1073" spans="7:7">
      <c r="G1073">
        <f t="shared" si="18"/>
        <v>0</v>
      </c>
    </row>
    <row r="1074" spans="7:7">
      <c r="G1074">
        <f t="shared" si="18"/>
        <v>0</v>
      </c>
    </row>
    <row r="1075" spans="7:7">
      <c r="G1075">
        <f t="shared" si="18"/>
        <v>0</v>
      </c>
    </row>
    <row r="1076" spans="7:7">
      <c r="G1076">
        <f t="shared" si="18"/>
        <v>0</v>
      </c>
    </row>
    <row r="1077" spans="7:7">
      <c r="G1077">
        <f t="shared" si="18"/>
        <v>0</v>
      </c>
    </row>
    <row r="1078" spans="7:7">
      <c r="G1078">
        <f t="shared" si="18"/>
        <v>0</v>
      </c>
    </row>
    <row r="1079" spans="7:7">
      <c r="G1079">
        <f t="shared" si="18"/>
        <v>0</v>
      </c>
    </row>
    <row r="1080" spans="7:7">
      <c r="G1080">
        <f t="shared" si="18"/>
        <v>0</v>
      </c>
    </row>
    <row r="1081" spans="7:7">
      <c r="G1081">
        <f t="shared" si="18"/>
        <v>0</v>
      </c>
    </row>
    <row r="1082" spans="7:7">
      <c r="G1082">
        <f t="shared" si="18"/>
        <v>0</v>
      </c>
    </row>
    <row r="1083" spans="7:7">
      <c r="G1083">
        <f t="shared" si="18"/>
        <v>0</v>
      </c>
    </row>
    <row r="1084" spans="7:7">
      <c r="G1084">
        <f t="shared" si="18"/>
        <v>0</v>
      </c>
    </row>
    <row r="1085" spans="7:7">
      <c r="G1085">
        <f t="shared" si="18"/>
        <v>0</v>
      </c>
    </row>
    <row r="1086" spans="7:7">
      <c r="G1086">
        <f t="shared" si="18"/>
        <v>0</v>
      </c>
    </row>
    <row r="1087" spans="7:7">
      <c r="G1087">
        <f t="shared" si="18"/>
        <v>0</v>
      </c>
    </row>
    <row r="1088" spans="7:7">
      <c r="G1088">
        <f t="shared" si="18"/>
        <v>0</v>
      </c>
    </row>
    <row r="1089" spans="7:7">
      <c r="G1089">
        <f t="shared" si="18"/>
        <v>0</v>
      </c>
    </row>
    <row r="1090" spans="7:7">
      <c r="G1090">
        <f t="shared" si="18"/>
        <v>0</v>
      </c>
    </row>
    <row r="1091" spans="7:7">
      <c r="G1091">
        <f t="shared" si="18"/>
        <v>0</v>
      </c>
    </row>
    <row r="1092" spans="7:7">
      <c r="G1092">
        <f t="shared" si="18"/>
        <v>0</v>
      </c>
    </row>
    <row r="1093" spans="7:7">
      <c r="G1093">
        <f t="shared" si="18"/>
        <v>0</v>
      </c>
    </row>
    <row r="1094" spans="7:7">
      <c r="G1094">
        <f t="shared" si="18"/>
        <v>0</v>
      </c>
    </row>
    <row r="1095" spans="7:7">
      <c r="G1095">
        <f t="shared" si="18"/>
        <v>0</v>
      </c>
    </row>
    <row r="1096" spans="7:7">
      <c r="G1096">
        <f t="shared" si="18"/>
        <v>0</v>
      </c>
    </row>
    <row r="1097" spans="7:7">
      <c r="G1097">
        <f t="shared" si="18"/>
        <v>0</v>
      </c>
    </row>
    <row r="1098" spans="7:7">
      <c r="G1098">
        <f t="shared" si="18"/>
        <v>0</v>
      </c>
    </row>
    <row r="1099" spans="7:7">
      <c r="G1099">
        <f t="shared" si="18"/>
        <v>0</v>
      </c>
    </row>
    <row r="1100" spans="7:7">
      <c r="G1100">
        <f t="shared" si="18"/>
        <v>0</v>
      </c>
    </row>
    <row r="1101" spans="7:7">
      <c r="G1101">
        <f t="shared" si="18"/>
        <v>0</v>
      </c>
    </row>
    <row r="1102" spans="7:7">
      <c r="G1102">
        <f t="shared" si="18"/>
        <v>0</v>
      </c>
    </row>
    <row r="1103" spans="7:7">
      <c r="G1103">
        <f t="shared" si="18"/>
        <v>0</v>
      </c>
    </row>
    <row r="1104" spans="7:7">
      <c r="G1104">
        <f t="shared" si="18"/>
        <v>0</v>
      </c>
    </row>
    <row r="1105" spans="7:7">
      <c r="G1105">
        <f t="shared" si="18"/>
        <v>0</v>
      </c>
    </row>
    <row r="1106" spans="7:7">
      <c r="G1106">
        <f t="shared" si="18"/>
        <v>0</v>
      </c>
    </row>
    <row r="1107" spans="7:7">
      <c r="G1107">
        <f t="shared" si="18"/>
        <v>0</v>
      </c>
    </row>
    <row r="1108" spans="7:7">
      <c r="G1108">
        <f t="shared" si="18"/>
        <v>0</v>
      </c>
    </row>
    <row r="1109" spans="7:7">
      <c r="G1109">
        <f t="shared" si="18"/>
        <v>0</v>
      </c>
    </row>
    <row r="1110" spans="7:7">
      <c r="G1110">
        <f t="shared" si="18"/>
        <v>0</v>
      </c>
    </row>
    <row r="1111" spans="7:7">
      <c r="G1111">
        <f t="shared" si="18"/>
        <v>0</v>
      </c>
    </row>
    <row r="1112" spans="7:7">
      <c r="G1112">
        <f t="shared" si="18"/>
        <v>0</v>
      </c>
    </row>
    <row r="1113" spans="7:7">
      <c r="G1113">
        <f t="shared" si="18"/>
        <v>0</v>
      </c>
    </row>
    <row r="1114" spans="7:7">
      <c r="G1114">
        <f t="shared" si="18"/>
        <v>0</v>
      </c>
    </row>
    <row r="1115" spans="7:7">
      <c r="G1115">
        <f t="shared" si="18"/>
        <v>0</v>
      </c>
    </row>
    <row r="1116" spans="7:7">
      <c r="G1116">
        <f t="shared" si="18"/>
        <v>0</v>
      </c>
    </row>
    <row r="1117" spans="7:7">
      <c r="G1117">
        <f t="shared" si="18"/>
        <v>0</v>
      </c>
    </row>
    <row r="1118" spans="7:7">
      <c r="G1118">
        <f t="shared" si="18"/>
        <v>0</v>
      </c>
    </row>
    <row r="1119" spans="7:7">
      <c r="G1119">
        <f t="shared" si="18"/>
        <v>0</v>
      </c>
    </row>
    <row r="1120" spans="7:7">
      <c r="G1120">
        <f t="shared" si="18"/>
        <v>0</v>
      </c>
    </row>
    <row r="1121" spans="7:7">
      <c r="G1121">
        <f t="shared" si="18"/>
        <v>0</v>
      </c>
    </row>
    <row r="1122" spans="7:7">
      <c r="G1122">
        <f t="shared" si="18"/>
        <v>0</v>
      </c>
    </row>
    <row r="1123" spans="7:7">
      <c r="G1123">
        <f t="shared" si="18"/>
        <v>0</v>
      </c>
    </row>
    <row r="1124" spans="7:7">
      <c r="G1124">
        <f t="shared" si="18"/>
        <v>0</v>
      </c>
    </row>
    <row r="1125" spans="7:7">
      <c r="G1125">
        <f t="shared" si="18"/>
        <v>0</v>
      </c>
    </row>
    <row r="1126" spans="7:7">
      <c r="G1126">
        <f t="shared" si="18"/>
        <v>0</v>
      </c>
    </row>
    <row r="1127" spans="7:7">
      <c r="G1127">
        <f t="shared" si="18"/>
        <v>0</v>
      </c>
    </row>
    <row r="1128" spans="7:7">
      <c r="G1128">
        <f t="shared" si="18"/>
        <v>0</v>
      </c>
    </row>
    <row r="1129" spans="7:7">
      <c r="G1129">
        <f t="shared" si="18"/>
        <v>0</v>
      </c>
    </row>
    <row r="1130" spans="7:7">
      <c r="G1130">
        <f t="shared" si="18"/>
        <v>0</v>
      </c>
    </row>
    <row r="1131" spans="7:7">
      <c r="G1131">
        <f t="shared" si="18"/>
        <v>0</v>
      </c>
    </row>
    <row r="1132" spans="7:7">
      <c r="G1132">
        <f t="shared" si="18"/>
        <v>0</v>
      </c>
    </row>
    <row r="1133" spans="7:7">
      <c r="G1133">
        <f t="shared" si="18"/>
        <v>0</v>
      </c>
    </row>
    <row r="1134" spans="7:7">
      <c r="G1134">
        <f t="shared" ref="G1134:G1197" si="19">+D1134-E1134</f>
        <v>0</v>
      </c>
    </row>
    <row r="1135" spans="7:7">
      <c r="G1135">
        <f t="shared" si="19"/>
        <v>0</v>
      </c>
    </row>
    <row r="1136" spans="7:7">
      <c r="G1136">
        <f t="shared" si="19"/>
        <v>0</v>
      </c>
    </row>
    <row r="1137" spans="7:7">
      <c r="G1137">
        <f t="shared" si="19"/>
        <v>0</v>
      </c>
    </row>
    <row r="1138" spans="7:7">
      <c r="G1138">
        <f t="shared" si="19"/>
        <v>0</v>
      </c>
    </row>
    <row r="1139" spans="7:7">
      <c r="G1139">
        <f t="shared" si="19"/>
        <v>0</v>
      </c>
    </row>
    <row r="1140" spans="7:7">
      <c r="G1140">
        <f t="shared" si="19"/>
        <v>0</v>
      </c>
    </row>
    <row r="1141" spans="7:7">
      <c r="G1141">
        <f t="shared" si="19"/>
        <v>0</v>
      </c>
    </row>
    <row r="1142" spans="7:7">
      <c r="G1142">
        <f t="shared" si="19"/>
        <v>0</v>
      </c>
    </row>
    <row r="1143" spans="7:7">
      <c r="G1143">
        <f t="shared" si="19"/>
        <v>0</v>
      </c>
    </row>
    <row r="1144" spans="7:7">
      <c r="G1144">
        <f t="shared" si="19"/>
        <v>0</v>
      </c>
    </row>
    <row r="1145" spans="7:7">
      <c r="G1145">
        <f t="shared" si="19"/>
        <v>0</v>
      </c>
    </row>
    <row r="1146" spans="7:7">
      <c r="G1146">
        <f t="shared" si="19"/>
        <v>0</v>
      </c>
    </row>
    <row r="1147" spans="7:7">
      <c r="G1147">
        <f t="shared" si="19"/>
        <v>0</v>
      </c>
    </row>
    <row r="1148" spans="7:7">
      <c r="G1148">
        <f t="shared" si="19"/>
        <v>0</v>
      </c>
    </row>
    <row r="1149" spans="7:7">
      <c r="G1149">
        <f t="shared" si="19"/>
        <v>0</v>
      </c>
    </row>
    <row r="1150" spans="7:7">
      <c r="G1150">
        <f t="shared" si="19"/>
        <v>0</v>
      </c>
    </row>
    <row r="1151" spans="7:7">
      <c r="G1151">
        <f t="shared" si="19"/>
        <v>0</v>
      </c>
    </row>
    <row r="1152" spans="7:7">
      <c r="G1152">
        <f t="shared" si="19"/>
        <v>0</v>
      </c>
    </row>
    <row r="1153" spans="7:7">
      <c r="G1153">
        <f t="shared" si="19"/>
        <v>0</v>
      </c>
    </row>
    <row r="1154" spans="7:7">
      <c r="G1154">
        <f t="shared" si="19"/>
        <v>0</v>
      </c>
    </row>
    <row r="1155" spans="7:7">
      <c r="G1155">
        <f t="shared" si="19"/>
        <v>0</v>
      </c>
    </row>
    <row r="1156" spans="7:7">
      <c r="G1156">
        <f t="shared" si="19"/>
        <v>0</v>
      </c>
    </row>
    <row r="1157" spans="7:7">
      <c r="G1157">
        <f t="shared" si="19"/>
        <v>0</v>
      </c>
    </row>
    <row r="1158" spans="7:7">
      <c r="G1158">
        <f t="shared" si="19"/>
        <v>0</v>
      </c>
    </row>
    <row r="1159" spans="7:7">
      <c r="G1159">
        <f t="shared" si="19"/>
        <v>0</v>
      </c>
    </row>
    <row r="1160" spans="7:7">
      <c r="G1160">
        <f t="shared" si="19"/>
        <v>0</v>
      </c>
    </row>
    <row r="1161" spans="7:7">
      <c r="G1161">
        <f t="shared" si="19"/>
        <v>0</v>
      </c>
    </row>
    <row r="1162" spans="7:7">
      <c r="G1162">
        <f t="shared" si="19"/>
        <v>0</v>
      </c>
    </row>
    <row r="1163" spans="7:7">
      <c r="G1163">
        <f t="shared" si="19"/>
        <v>0</v>
      </c>
    </row>
    <row r="1164" spans="7:7">
      <c r="G1164">
        <f t="shared" si="19"/>
        <v>0</v>
      </c>
    </row>
    <row r="1165" spans="7:7">
      <c r="G1165">
        <f t="shared" si="19"/>
        <v>0</v>
      </c>
    </row>
    <row r="1166" spans="7:7">
      <c r="G1166">
        <f t="shared" si="19"/>
        <v>0</v>
      </c>
    </row>
    <row r="1167" spans="7:7">
      <c r="G1167">
        <f t="shared" si="19"/>
        <v>0</v>
      </c>
    </row>
    <row r="1168" spans="7:7">
      <c r="G1168">
        <f t="shared" si="19"/>
        <v>0</v>
      </c>
    </row>
    <row r="1169" spans="7:7">
      <c r="G1169">
        <f t="shared" si="19"/>
        <v>0</v>
      </c>
    </row>
    <row r="1170" spans="7:7">
      <c r="G1170">
        <f t="shared" si="19"/>
        <v>0</v>
      </c>
    </row>
    <row r="1171" spans="7:7">
      <c r="G1171">
        <f t="shared" si="19"/>
        <v>0</v>
      </c>
    </row>
    <row r="1172" spans="7:7">
      <c r="G1172">
        <f t="shared" si="19"/>
        <v>0</v>
      </c>
    </row>
    <row r="1173" spans="7:7">
      <c r="G1173">
        <f t="shared" si="19"/>
        <v>0</v>
      </c>
    </row>
    <row r="1174" spans="7:7">
      <c r="G1174">
        <f t="shared" si="19"/>
        <v>0</v>
      </c>
    </row>
    <row r="1175" spans="7:7">
      <c r="G1175">
        <f t="shared" si="19"/>
        <v>0</v>
      </c>
    </row>
    <row r="1176" spans="7:7">
      <c r="G1176">
        <f t="shared" si="19"/>
        <v>0</v>
      </c>
    </row>
    <row r="1177" spans="7:7">
      <c r="G1177">
        <f t="shared" si="19"/>
        <v>0</v>
      </c>
    </row>
    <row r="1178" spans="7:7">
      <c r="G1178">
        <f t="shared" si="19"/>
        <v>0</v>
      </c>
    </row>
    <row r="1179" spans="7:7">
      <c r="G1179">
        <f t="shared" si="19"/>
        <v>0</v>
      </c>
    </row>
    <row r="1180" spans="7:7">
      <c r="G1180">
        <f t="shared" si="19"/>
        <v>0</v>
      </c>
    </row>
    <row r="1181" spans="7:7">
      <c r="G1181">
        <f t="shared" si="19"/>
        <v>0</v>
      </c>
    </row>
    <row r="1182" spans="7:7">
      <c r="G1182">
        <f t="shared" si="19"/>
        <v>0</v>
      </c>
    </row>
    <row r="1183" spans="7:7">
      <c r="G1183">
        <f t="shared" si="19"/>
        <v>0</v>
      </c>
    </row>
    <row r="1184" spans="7:7">
      <c r="G1184">
        <f t="shared" si="19"/>
        <v>0</v>
      </c>
    </row>
    <row r="1185" spans="7:7">
      <c r="G1185">
        <f t="shared" si="19"/>
        <v>0</v>
      </c>
    </row>
    <row r="1186" spans="7:7">
      <c r="G1186">
        <f t="shared" si="19"/>
        <v>0</v>
      </c>
    </row>
    <row r="1187" spans="7:7">
      <c r="G1187">
        <f t="shared" si="19"/>
        <v>0</v>
      </c>
    </row>
    <row r="1188" spans="7:7">
      <c r="G1188">
        <f t="shared" si="19"/>
        <v>0</v>
      </c>
    </row>
    <row r="1189" spans="7:7">
      <c r="G1189">
        <f t="shared" si="19"/>
        <v>0</v>
      </c>
    </row>
    <row r="1190" spans="7:7">
      <c r="G1190">
        <f t="shared" si="19"/>
        <v>0</v>
      </c>
    </row>
    <row r="1191" spans="7:7">
      <c r="G1191">
        <f t="shared" si="19"/>
        <v>0</v>
      </c>
    </row>
    <row r="1192" spans="7:7">
      <c r="G1192">
        <f t="shared" si="19"/>
        <v>0</v>
      </c>
    </row>
    <row r="1193" spans="7:7">
      <c r="G1193">
        <f t="shared" si="19"/>
        <v>0</v>
      </c>
    </row>
    <row r="1194" spans="7:7">
      <c r="G1194">
        <f t="shared" si="19"/>
        <v>0</v>
      </c>
    </row>
    <row r="1195" spans="7:7">
      <c r="G1195">
        <f t="shared" si="19"/>
        <v>0</v>
      </c>
    </row>
    <row r="1196" spans="7:7">
      <c r="G1196">
        <f t="shared" si="19"/>
        <v>0</v>
      </c>
    </row>
    <row r="1197" spans="7:7">
      <c r="G1197">
        <f t="shared" si="19"/>
        <v>0</v>
      </c>
    </row>
    <row r="1198" spans="7:7">
      <c r="G1198">
        <f t="shared" ref="G1198:G1261" si="20">+D1198-E1198</f>
        <v>0</v>
      </c>
    </row>
    <row r="1199" spans="7:7">
      <c r="G1199">
        <f t="shared" si="20"/>
        <v>0</v>
      </c>
    </row>
    <row r="1200" spans="7:7">
      <c r="G1200">
        <f t="shared" si="20"/>
        <v>0</v>
      </c>
    </row>
    <row r="1201" spans="7:7">
      <c r="G1201">
        <f t="shared" si="20"/>
        <v>0</v>
      </c>
    </row>
    <row r="1202" spans="7:7">
      <c r="G1202">
        <f t="shared" si="20"/>
        <v>0</v>
      </c>
    </row>
    <row r="1203" spans="7:7">
      <c r="G1203">
        <f t="shared" si="20"/>
        <v>0</v>
      </c>
    </row>
    <row r="1204" spans="7:7">
      <c r="G1204">
        <f t="shared" si="20"/>
        <v>0</v>
      </c>
    </row>
    <row r="1205" spans="7:7">
      <c r="G1205">
        <f t="shared" si="20"/>
        <v>0</v>
      </c>
    </row>
    <row r="1206" spans="7:7">
      <c r="G1206">
        <f t="shared" si="20"/>
        <v>0</v>
      </c>
    </row>
    <row r="1207" spans="7:7">
      <c r="G1207">
        <f t="shared" si="20"/>
        <v>0</v>
      </c>
    </row>
    <row r="1208" spans="7:7">
      <c r="G1208">
        <f t="shared" si="20"/>
        <v>0</v>
      </c>
    </row>
    <row r="1209" spans="7:7">
      <c r="G1209">
        <f t="shared" si="20"/>
        <v>0</v>
      </c>
    </row>
    <row r="1210" spans="7:7">
      <c r="G1210">
        <f t="shared" si="20"/>
        <v>0</v>
      </c>
    </row>
    <row r="1211" spans="7:7">
      <c r="G1211">
        <f t="shared" si="20"/>
        <v>0</v>
      </c>
    </row>
    <row r="1212" spans="7:7">
      <c r="G1212">
        <f t="shared" si="20"/>
        <v>0</v>
      </c>
    </row>
    <row r="1213" spans="7:7">
      <c r="G1213">
        <f t="shared" si="20"/>
        <v>0</v>
      </c>
    </row>
    <row r="1214" spans="7:7">
      <c r="G1214">
        <f t="shared" si="20"/>
        <v>0</v>
      </c>
    </row>
    <row r="1215" spans="7:7">
      <c r="G1215">
        <f t="shared" si="20"/>
        <v>0</v>
      </c>
    </row>
    <row r="1216" spans="7:7">
      <c r="G1216">
        <f t="shared" si="20"/>
        <v>0</v>
      </c>
    </row>
    <row r="1217" spans="7:7">
      <c r="G1217">
        <f t="shared" si="20"/>
        <v>0</v>
      </c>
    </row>
    <row r="1218" spans="7:7">
      <c r="G1218">
        <f t="shared" si="20"/>
        <v>0</v>
      </c>
    </row>
    <row r="1219" spans="7:7">
      <c r="G1219">
        <f t="shared" si="20"/>
        <v>0</v>
      </c>
    </row>
    <row r="1220" spans="7:7">
      <c r="G1220">
        <f t="shared" si="20"/>
        <v>0</v>
      </c>
    </row>
    <row r="1221" spans="7:7">
      <c r="G1221">
        <f t="shared" si="20"/>
        <v>0</v>
      </c>
    </row>
    <row r="1222" spans="7:7">
      <c r="G1222">
        <f t="shared" si="20"/>
        <v>0</v>
      </c>
    </row>
    <row r="1223" spans="7:7">
      <c r="G1223">
        <f t="shared" si="20"/>
        <v>0</v>
      </c>
    </row>
    <row r="1224" spans="7:7">
      <c r="G1224">
        <f t="shared" si="20"/>
        <v>0</v>
      </c>
    </row>
    <row r="1225" spans="7:7">
      <c r="G1225">
        <f t="shared" si="20"/>
        <v>0</v>
      </c>
    </row>
    <row r="1226" spans="7:7">
      <c r="G1226">
        <f t="shared" si="20"/>
        <v>0</v>
      </c>
    </row>
    <row r="1227" spans="7:7">
      <c r="G1227">
        <f t="shared" si="20"/>
        <v>0</v>
      </c>
    </row>
    <row r="1228" spans="7:7">
      <c r="G1228">
        <f t="shared" si="20"/>
        <v>0</v>
      </c>
    </row>
    <row r="1229" spans="7:7">
      <c r="G1229">
        <f t="shared" si="20"/>
        <v>0</v>
      </c>
    </row>
    <row r="1230" spans="7:7">
      <c r="G1230">
        <f t="shared" si="20"/>
        <v>0</v>
      </c>
    </row>
    <row r="1231" spans="7:7">
      <c r="G1231">
        <f t="shared" si="20"/>
        <v>0</v>
      </c>
    </row>
    <row r="1232" spans="7:7">
      <c r="G1232">
        <f t="shared" si="20"/>
        <v>0</v>
      </c>
    </row>
    <row r="1233" spans="7:7">
      <c r="G1233">
        <f t="shared" si="20"/>
        <v>0</v>
      </c>
    </row>
    <row r="1234" spans="7:7">
      <c r="G1234">
        <f t="shared" si="20"/>
        <v>0</v>
      </c>
    </row>
    <row r="1235" spans="7:7">
      <c r="G1235">
        <f t="shared" si="20"/>
        <v>0</v>
      </c>
    </row>
    <row r="1236" spans="7:7">
      <c r="G1236">
        <f t="shared" si="20"/>
        <v>0</v>
      </c>
    </row>
    <row r="1237" spans="7:7">
      <c r="G1237">
        <f t="shared" si="20"/>
        <v>0</v>
      </c>
    </row>
    <row r="1238" spans="7:7">
      <c r="G1238">
        <f t="shared" si="20"/>
        <v>0</v>
      </c>
    </row>
    <row r="1239" spans="7:7">
      <c r="G1239">
        <f t="shared" si="20"/>
        <v>0</v>
      </c>
    </row>
    <row r="1240" spans="7:7">
      <c r="G1240">
        <f t="shared" si="20"/>
        <v>0</v>
      </c>
    </row>
    <row r="1241" spans="7:7">
      <c r="G1241">
        <f t="shared" si="20"/>
        <v>0</v>
      </c>
    </row>
    <row r="1242" spans="7:7">
      <c r="G1242">
        <f t="shared" si="20"/>
        <v>0</v>
      </c>
    </row>
    <row r="1243" spans="7:7">
      <c r="G1243">
        <f t="shared" si="20"/>
        <v>0</v>
      </c>
    </row>
    <row r="1244" spans="7:7">
      <c r="G1244">
        <f t="shared" si="20"/>
        <v>0</v>
      </c>
    </row>
    <row r="1245" spans="7:7">
      <c r="G1245">
        <f t="shared" si="20"/>
        <v>0</v>
      </c>
    </row>
    <row r="1246" spans="7:7">
      <c r="G1246">
        <f t="shared" si="20"/>
        <v>0</v>
      </c>
    </row>
    <row r="1247" spans="7:7">
      <c r="G1247">
        <f t="shared" si="20"/>
        <v>0</v>
      </c>
    </row>
    <row r="1248" spans="7:7">
      <c r="G1248">
        <f t="shared" si="20"/>
        <v>0</v>
      </c>
    </row>
    <row r="1249" spans="7:7">
      <c r="G1249">
        <f t="shared" si="20"/>
        <v>0</v>
      </c>
    </row>
    <row r="1250" spans="7:7">
      <c r="G1250">
        <f t="shared" si="20"/>
        <v>0</v>
      </c>
    </row>
    <row r="1251" spans="7:7">
      <c r="G1251">
        <f t="shared" si="20"/>
        <v>0</v>
      </c>
    </row>
    <row r="1252" spans="7:7">
      <c r="G1252">
        <f t="shared" si="20"/>
        <v>0</v>
      </c>
    </row>
    <row r="1253" spans="7:7">
      <c r="G1253">
        <f t="shared" si="20"/>
        <v>0</v>
      </c>
    </row>
    <row r="1254" spans="7:7">
      <c r="G1254">
        <f t="shared" si="20"/>
        <v>0</v>
      </c>
    </row>
    <row r="1255" spans="7:7">
      <c r="G1255">
        <f t="shared" si="20"/>
        <v>0</v>
      </c>
    </row>
    <row r="1256" spans="7:7">
      <c r="G1256">
        <f t="shared" si="20"/>
        <v>0</v>
      </c>
    </row>
    <row r="1257" spans="7:7">
      <c r="G1257">
        <f t="shared" si="20"/>
        <v>0</v>
      </c>
    </row>
    <row r="1258" spans="7:7">
      <c r="G1258">
        <f t="shared" si="20"/>
        <v>0</v>
      </c>
    </row>
    <row r="1259" spans="7:7">
      <c r="G1259">
        <f t="shared" si="20"/>
        <v>0</v>
      </c>
    </row>
    <row r="1260" spans="7:7">
      <c r="G1260">
        <f t="shared" si="20"/>
        <v>0</v>
      </c>
    </row>
    <row r="1261" spans="7:7">
      <c r="G1261">
        <f t="shared" si="20"/>
        <v>0</v>
      </c>
    </row>
    <row r="1262" spans="7:7">
      <c r="G1262">
        <f t="shared" ref="G1262:G1325" si="21">+D1262-E1262</f>
        <v>0</v>
      </c>
    </row>
    <row r="1263" spans="7:7">
      <c r="G1263">
        <f t="shared" si="21"/>
        <v>0</v>
      </c>
    </row>
    <row r="1264" spans="7:7">
      <c r="G1264">
        <f t="shared" si="21"/>
        <v>0</v>
      </c>
    </row>
    <row r="1265" spans="7:7">
      <c r="G1265">
        <f t="shared" si="21"/>
        <v>0</v>
      </c>
    </row>
    <row r="1266" spans="7:7">
      <c r="G1266">
        <f t="shared" si="21"/>
        <v>0</v>
      </c>
    </row>
    <row r="1267" spans="7:7">
      <c r="G1267">
        <f t="shared" si="21"/>
        <v>0</v>
      </c>
    </row>
    <row r="1268" spans="7:7">
      <c r="G1268">
        <f t="shared" si="21"/>
        <v>0</v>
      </c>
    </row>
    <row r="1269" spans="7:7">
      <c r="G1269">
        <f t="shared" si="21"/>
        <v>0</v>
      </c>
    </row>
    <row r="1270" spans="7:7">
      <c r="G1270">
        <f t="shared" si="21"/>
        <v>0</v>
      </c>
    </row>
    <row r="1271" spans="7:7">
      <c r="G1271">
        <f t="shared" si="21"/>
        <v>0</v>
      </c>
    </row>
    <row r="1272" spans="7:7">
      <c r="G1272">
        <f t="shared" si="21"/>
        <v>0</v>
      </c>
    </row>
    <row r="1273" spans="7:7">
      <c r="G1273">
        <f t="shared" si="21"/>
        <v>0</v>
      </c>
    </row>
    <row r="1274" spans="7:7">
      <c r="G1274">
        <f t="shared" si="21"/>
        <v>0</v>
      </c>
    </row>
    <row r="1275" spans="7:7">
      <c r="G1275">
        <f t="shared" si="21"/>
        <v>0</v>
      </c>
    </row>
    <row r="1276" spans="7:7">
      <c r="G1276">
        <f t="shared" si="21"/>
        <v>0</v>
      </c>
    </row>
    <row r="1277" spans="7:7">
      <c r="G1277">
        <f t="shared" si="21"/>
        <v>0</v>
      </c>
    </row>
    <row r="1278" spans="7:7">
      <c r="G1278">
        <f t="shared" si="21"/>
        <v>0</v>
      </c>
    </row>
    <row r="1279" spans="7:7">
      <c r="G1279">
        <f t="shared" si="21"/>
        <v>0</v>
      </c>
    </row>
    <row r="1280" spans="7:7">
      <c r="G1280">
        <f t="shared" si="21"/>
        <v>0</v>
      </c>
    </row>
    <row r="1281" spans="7:7">
      <c r="G1281">
        <f t="shared" si="21"/>
        <v>0</v>
      </c>
    </row>
    <row r="1282" spans="7:7">
      <c r="G1282">
        <f t="shared" si="21"/>
        <v>0</v>
      </c>
    </row>
    <row r="1283" spans="7:7">
      <c r="G1283">
        <f t="shared" si="21"/>
        <v>0</v>
      </c>
    </row>
    <row r="1284" spans="7:7">
      <c r="G1284">
        <f t="shared" si="21"/>
        <v>0</v>
      </c>
    </row>
    <row r="1285" spans="7:7">
      <c r="G1285">
        <f t="shared" si="21"/>
        <v>0</v>
      </c>
    </row>
    <row r="1286" spans="7:7">
      <c r="G1286">
        <f t="shared" si="21"/>
        <v>0</v>
      </c>
    </row>
    <row r="1287" spans="7:7">
      <c r="G1287">
        <f t="shared" si="21"/>
        <v>0</v>
      </c>
    </row>
    <row r="1288" spans="7:7">
      <c r="G1288">
        <f t="shared" si="21"/>
        <v>0</v>
      </c>
    </row>
    <row r="1289" spans="7:7">
      <c r="G1289">
        <f t="shared" si="21"/>
        <v>0</v>
      </c>
    </row>
    <row r="1290" spans="7:7">
      <c r="G1290">
        <f t="shared" si="21"/>
        <v>0</v>
      </c>
    </row>
    <row r="1291" spans="7:7">
      <c r="G1291">
        <f t="shared" si="21"/>
        <v>0</v>
      </c>
    </row>
    <row r="1292" spans="7:7">
      <c r="G1292">
        <f t="shared" si="21"/>
        <v>0</v>
      </c>
    </row>
    <row r="1293" spans="7:7">
      <c r="G1293">
        <f t="shared" si="21"/>
        <v>0</v>
      </c>
    </row>
    <row r="1294" spans="7:7">
      <c r="G1294">
        <f t="shared" si="21"/>
        <v>0</v>
      </c>
    </row>
    <row r="1295" spans="7:7">
      <c r="G1295">
        <f t="shared" si="21"/>
        <v>0</v>
      </c>
    </row>
    <row r="1296" spans="7:7">
      <c r="G1296">
        <f t="shared" si="21"/>
        <v>0</v>
      </c>
    </row>
    <row r="1297" spans="7:7">
      <c r="G1297">
        <f t="shared" si="21"/>
        <v>0</v>
      </c>
    </row>
    <row r="1298" spans="7:7">
      <c r="G1298">
        <f t="shared" si="21"/>
        <v>0</v>
      </c>
    </row>
    <row r="1299" spans="7:7">
      <c r="G1299">
        <f t="shared" si="21"/>
        <v>0</v>
      </c>
    </row>
    <row r="1300" spans="7:7">
      <c r="G1300">
        <f t="shared" si="21"/>
        <v>0</v>
      </c>
    </row>
    <row r="1301" spans="7:7">
      <c r="G1301">
        <f t="shared" si="21"/>
        <v>0</v>
      </c>
    </row>
    <row r="1302" spans="7:7">
      <c r="G1302">
        <f t="shared" si="21"/>
        <v>0</v>
      </c>
    </row>
    <row r="1303" spans="7:7">
      <c r="G1303">
        <f t="shared" si="21"/>
        <v>0</v>
      </c>
    </row>
    <row r="1304" spans="7:7">
      <c r="G1304">
        <f t="shared" si="21"/>
        <v>0</v>
      </c>
    </row>
    <row r="1305" spans="7:7">
      <c r="G1305">
        <f t="shared" si="21"/>
        <v>0</v>
      </c>
    </row>
    <row r="1306" spans="7:7">
      <c r="G1306">
        <f t="shared" si="21"/>
        <v>0</v>
      </c>
    </row>
    <row r="1307" spans="7:7">
      <c r="G1307">
        <f t="shared" si="21"/>
        <v>0</v>
      </c>
    </row>
    <row r="1308" spans="7:7">
      <c r="G1308">
        <f t="shared" si="21"/>
        <v>0</v>
      </c>
    </row>
    <row r="1309" spans="7:7">
      <c r="G1309">
        <f t="shared" si="21"/>
        <v>0</v>
      </c>
    </row>
    <row r="1310" spans="7:7">
      <c r="G1310">
        <f t="shared" si="21"/>
        <v>0</v>
      </c>
    </row>
    <row r="1311" spans="7:7">
      <c r="G1311">
        <f t="shared" si="21"/>
        <v>0</v>
      </c>
    </row>
    <row r="1312" spans="7:7">
      <c r="G1312">
        <f t="shared" si="21"/>
        <v>0</v>
      </c>
    </row>
    <row r="1313" spans="7:7">
      <c r="G1313">
        <f t="shared" si="21"/>
        <v>0</v>
      </c>
    </row>
    <row r="1314" spans="7:7">
      <c r="G1314">
        <f t="shared" si="21"/>
        <v>0</v>
      </c>
    </row>
    <row r="1315" spans="7:7">
      <c r="G1315">
        <f t="shared" si="21"/>
        <v>0</v>
      </c>
    </row>
    <row r="1316" spans="7:7">
      <c r="G1316">
        <f t="shared" si="21"/>
        <v>0</v>
      </c>
    </row>
    <row r="1317" spans="7:7">
      <c r="G1317">
        <f t="shared" si="21"/>
        <v>0</v>
      </c>
    </row>
    <row r="1318" spans="7:7">
      <c r="G1318">
        <f t="shared" si="21"/>
        <v>0</v>
      </c>
    </row>
    <row r="1319" spans="7:7">
      <c r="G1319">
        <f t="shared" si="21"/>
        <v>0</v>
      </c>
    </row>
    <row r="1320" spans="7:7">
      <c r="G1320">
        <f t="shared" si="21"/>
        <v>0</v>
      </c>
    </row>
    <row r="1321" spans="7:7">
      <c r="G1321">
        <f t="shared" si="21"/>
        <v>0</v>
      </c>
    </row>
    <row r="1322" spans="7:7">
      <c r="G1322">
        <f t="shared" si="21"/>
        <v>0</v>
      </c>
    </row>
    <row r="1323" spans="7:7">
      <c r="G1323">
        <f t="shared" si="21"/>
        <v>0</v>
      </c>
    </row>
    <row r="1324" spans="7:7">
      <c r="G1324">
        <f t="shared" si="21"/>
        <v>0</v>
      </c>
    </row>
    <row r="1325" spans="7:7">
      <c r="G1325">
        <f t="shared" si="21"/>
        <v>0</v>
      </c>
    </row>
    <row r="1326" spans="7:7">
      <c r="G1326">
        <f t="shared" ref="G1326:G1389" si="22">+D1326-E1326</f>
        <v>0</v>
      </c>
    </row>
    <row r="1327" spans="7:7">
      <c r="G1327">
        <f t="shared" si="22"/>
        <v>0</v>
      </c>
    </row>
    <row r="1328" spans="7:7">
      <c r="G1328">
        <f t="shared" si="22"/>
        <v>0</v>
      </c>
    </row>
    <row r="1329" spans="7:7">
      <c r="G1329">
        <f t="shared" si="22"/>
        <v>0</v>
      </c>
    </row>
    <row r="1330" spans="7:7">
      <c r="G1330">
        <f t="shared" si="22"/>
        <v>0</v>
      </c>
    </row>
    <row r="1331" spans="7:7">
      <c r="G1331">
        <f t="shared" si="22"/>
        <v>0</v>
      </c>
    </row>
    <row r="1332" spans="7:7">
      <c r="G1332">
        <f t="shared" si="22"/>
        <v>0</v>
      </c>
    </row>
    <row r="1333" spans="7:7">
      <c r="G1333">
        <f t="shared" si="22"/>
        <v>0</v>
      </c>
    </row>
    <row r="1334" spans="7:7">
      <c r="G1334">
        <f t="shared" si="22"/>
        <v>0</v>
      </c>
    </row>
    <row r="1335" spans="7:7">
      <c r="G1335">
        <f t="shared" si="22"/>
        <v>0</v>
      </c>
    </row>
    <row r="1336" spans="7:7">
      <c r="G1336">
        <f t="shared" si="22"/>
        <v>0</v>
      </c>
    </row>
    <row r="1337" spans="7:7">
      <c r="G1337">
        <f t="shared" si="22"/>
        <v>0</v>
      </c>
    </row>
    <row r="1338" spans="7:7">
      <c r="G1338">
        <f t="shared" si="22"/>
        <v>0</v>
      </c>
    </row>
    <row r="1339" spans="7:7">
      <c r="G1339">
        <f t="shared" si="22"/>
        <v>0</v>
      </c>
    </row>
    <row r="1340" spans="7:7">
      <c r="G1340">
        <f t="shared" si="22"/>
        <v>0</v>
      </c>
    </row>
    <row r="1341" spans="7:7">
      <c r="G1341">
        <f t="shared" si="22"/>
        <v>0</v>
      </c>
    </row>
    <row r="1342" spans="7:7">
      <c r="G1342">
        <f t="shared" si="22"/>
        <v>0</v>
      </c>
    </row>
    <row r="1343" spans="7:7">
      <c r="G1343">
        <f t="shared" si="22"/>
        <v>0</v>
      </c>
    </row>
    <row r="1344" spans="7:7">
      <c r="G1344">
        <f t="shared" si="22"/>
        <v>0</v>
      </c>
    </row>
    <row r="1345" spans="7:7">
      <c r="G1345">
        <f t="shared" si="22"/>
        <v>0</v>
      </c>
    </row>
    <row r="1346" spans="7:7">
      <c r="G1346">
        <f t="shared" si="22"/>
        <v>0</v>
      </c>
    </row>
    <row r="1347" spans="7:7">
      <c r="G1347">
        <f t="shared" si="22"/>
        <v>0</v>
      </c>
    </row>
    <row r="1348" spans="7:7">
      <c r="G1348">
        <f t="shared" si="22"/>
        <v>0</v>
      </c>
    </row>
    <row r="1349" spans="7:7">
      <c r="G1349">
        <f t="shared" si="22"/>
        <v>0</v>
      </c>
    </row>
    <row r="1350" spans="7:7">
      <c r="G1350">
        <f t="shared" si="22"/>
        <v>0</v>
      </c>
    </row>
    <row r="1351" spans="7:7">
      <c r="G1351">
        <f t="shared" si="22"/>
        <v>0</v>
      </c>
    </row>
    <row r="1352" spans="7:7">
      <c r="G1352">
        <f t="shared" si="22"/>
        <v>0</v>
      </c>
    </row>
    <row r="1353" spans="7:7">
      <c r="G1353">
        <f t="shared" si="22"/>
        <v>0</v>
      </c>
    </row>
    <row r="1354" spans="7:7">
      <c r="G1354">
        <f t="shared" si="22"/>
        <v>0</v>
      </c>
    </row>
    <row r="1355" spans="7:7">
      <c r="G1355">
        <f t="shared" si="22"/>
        <v>0</v>
      </c>
    </row>
    <row r="1356" spans="7:7">
      <c r="G1356">
        <f t="shared" si="22"/>
        <v>0</v>
      </c>
    </row>
    <row r="1357" spans="7:7">
      <c r="G1357">
        <f t="shared" si="22"/>
        <v>0</v>
      </c>
    </row>
    <row r="1358" spans="7:7">
      <c r="G1358">
        <f t="shared" si="22"/>
        <v>0</v>
      </c>
    </row>
    <row r="1359" spans="7:7">
      <c r="G1359">
        <f t="shared" si="22"/>
        <v>0</v>
      </c>
    </row>
    <row r="1360" spans="7:7">
      <c r="G1360">
        <f t="shared" si="22"/>
        <v>0</v>
      </c>
    </row>
    <row r="1361" spans="7:7">
      <c r="G1361">
        <f t="shared" si="22"/>
        <v>0</v>
      </c>
    </row>
    <row r="1362" spans="7:7">
      <c r="G1362">
        <f t="shared" si="22"/>
        <v>0</v>
      </c>
    </row>
    <row r="1363" spans="7:7">
      <c r="G1363">
        <f t="shared" si="22"/>
        <v>0</v>
      </c>
    </row>
    <row r="1364" spans="7:7">
      <c r="G1364">
        <f t="shared" si="22"/>
        <v>0</v>
      </c>
    </row>
    <row r="1365" spans="7:7">
      <c r="G1365">
        <f t="shared" si="22"/>
        <v>0</v>
      </c>
    </row>
    <row r="1366" spans="7:7">
      <c r="G1366">
        <f t="shared" si="22"/>
        <v>0</v>
      </c>
    </row>
    <row r="1367" spans="7:7">
      <c r="G1367">
        <f t="shared" si="22"/>
        <v>0</v>
      </c>
    </row>
    <row r="1368" spans="7:7">
      <c r="G1368">
        <f t="shared" si="22"/>
        <v>0</v>
      </c>
    </row>
    <row r="1369" spans="7:7">
      <c r="G1369">
        <f t="shared" si="22"/>
        <v>0</v>
      </c>
    </row>
    <row r="1370" spans="7:7">
      <c r="G1370">
        <f t="shared" si="22"/>
        <v>0</v>
      </c>
    </row>
    <row r="1371" spans="7:7">
      <c r="G1371">
        <f t="shared" si="22"/>
        <v>0</v>
      </c>
    </row>
    <row r="1372" spans="7:7">
      <c r="G1372">
        <f t="shared" si="22"/>
        <v>0</v>
      </c>
    </row>
    <row r="1373" spans="7:7">
      <c r="G1373">
        <f t="shared" si="22"/>
        <v>0</v>
      </c>
    </row>
    <row r="1374" spans="7:7">
      <c r="G1374">
        <f t="shared" si="22"/>
        <v>0</v>
      </c>
    </row>
    <row r="1375" spans="7:7">
      <c r="G1375">
        <f t="shared" si="22"/>
        <v>0</v>
      </c>
    </row>
    <row r="1376" spans="7:7">
      <c r="G1376">
        <f t="shared" si="22"/>
        <v>0</v>
      </c>
    </row>
    <row r="1377" spans="7:7">
      <c r="G1377">
        <f t="shared" si="22"/>
        <v>0</v>
      </c>
    </row>
    <row r="1378" spans="7:7">
      <c r="G1378">
        <f t="shared" si="22"/>
        <v>0</v>
      </c>
    </row>
    <row r="1379" spans="7:7">
      <c r="G1379">
        <f t="shared" si="22"/>
        <v>0</v>
      </c>
    </row>
    <row r="1380" spans="7:7">
      <c r="G1380">
        <f t="shared" si="22"/>
        <v>0</v>
      </c>
    </row>
    <row r="1381" spans="7:7">
      <c r="G1381">
        <f t="shared" si="22"/>
        <v>0</v>
      </c>
    </row>
    <row r="1382" spans="7:7">
      <c r="G1382">
        <f t="shared" si="22"/>
        <v>0</v>
      </c>
    </row>
    <row r="1383" spans="7:7">
      <c r="G1383">
        <f t="shared" si="22"/>
        <v>0</v>
      </c>
    </row>
    <row r="1384" spans="7:7">
      <c r="G1384">
        <f t="shared" si="22"/>
        <v>0</v>
      </c>
    </row>
    <row r="1385" spans="7:7">
      <c r="G1385">
        <f t="shared" si="22"/>
        <v>0</v>
      </c>
    </row>
    <row r="1386" spans="7:7">
      <c r="G1386">
        <f t="shared" si="22"/>
        <v>0</v>
      </c>
    </row>
    <row r="1387" spans="7:7">
      <c r="G1387">
        <f t="shared" si="22"/>
        <v>0</v>
      </c>
    </row>
    <row r="1388" spans="7:7">
      <c r="G1388">
        <f t="shared" si="22"/>
        <v>0</v>
      </c>
    </row>
    <row r="1389" spans="7:7">
      <c r="G1389">
        <f t="shared" si="22"/>
        <v>0</v>
      </c>
    </row>
    <row r="1390" spans="7:7">
      <c r="G1390">
        <f t="shared" ref="G1390:G1453" si="23">+D1390-E1390</f>
        <v>0</v>
      </c>
    </row>
    <row r="1391" spans="7:7">
      <c r="G1391">
        <f t="shared" si="23"/>
        <v>0</v>
      </c>
    </row>
    <row r="1392" spans="7:7">
      <c r="G1392">
        <f t="shared" si="23"/>
        <v>0</v>
      </c>
    </row>
    <row r="1393" spans="7:7">
      <c r="G1393">
        <f t="shared" si="23"/>
        <v>0</v>
      </c>
    </row>
    <row r="1394" spans="7:7">
      <c r="G1394">
        <f t="shared" si="23"/>
        <v>0</v>
      </c>
    </row>
    <row r="1395" spans="7:7">
      <c r="G1395">
        <f t="shared" si="23"/>
        <v>0</v>
      </c>
    </row>
    <row r="1396" spans="7:7">
      <c r="G1396">
        <f t="shared" si="23"/>
        <v>0</v>
      </c>
    </row>
    <row r="1397" spans="7:7">
      <c r="G1397">
        <f t="shared" si="23"/>
        <v>0</v>
      </c>
    </row>
    <row r="1398" spans="7:7">
      <c r="G1398">
        <f t="shared" si="23"/>
        <v>0</v>
      </c>
    </row>
    <row r="1399" spans="7:7">
      <c r="G1399">
        <f t="shared" si="23"/>
        <v>0</v>
      </c>
    </row>
    <row r="1400" spans="7:7">
      <c r="G1400">
        <f t="shared" si="23"/>
        <v>0</v>
      </c>
    </row>
    <row r="1401" spans="7:7">
      <c r="G1401">
        <f t="shared" si="23"/>
        <v>0</v>
      </c>
    </row>
    <row r="1402" spans="7:7">
      <c r="G1402">
        <f t="shared" si="23"/>
        <v>0</v>
      </c>
    </row>
    <row r="1403" spans="7:7">
      <c r="G1403">
        <f t="shared" si="23"/>
        <v>0</v>
      </c>
    </row>
    <row r="1404" spans="7:7">
      <c r="G1404">
        <f t="shared" si="23"/>
        <v>0</v>
      </c>
    </row>
    <row r="1405" spans="7:7">
      <c r="G1405">
        <f t="shared" si="23"/>
        <v>0</v>
      </c>
    </row>
    <row r="1406" spans="7:7">
      <c r="G1406">
        <f t="shared" si="23"/>
        <v>0</v>
      </c>
    </row>
    <row r="1407" spans="7:7">
      <c r="G1407">
        <f t="shared" si="23"/>
        <v>0</v>
      </c>
    </row>
    <row r="1408" spans="7:7">
      <c r="G1408">
        <f t="shared" si="23"/>
        <v>0</v>
      </c>
    </row>
    <row r="1409" spans="7:7">
      <c r="G1409">
        <f t="shared" si="23"/>
        <v>0</v>
      </c>
    </row>
    <row r="1410" spans="7:7">
      <c r="G1410">
        <f t="shared" si="23"/>
        <v>0</v>
      </c>
    </row>
    <row r="1411" spans="7:7">
      <c r="G1411">
        <f t="shared" si="23"/>
        <v>0</v>
      </c>
    </row>
    <row r="1412" spans="7:7">
      <c r="G1412">
        <f t="shared" si="23"/>
        <v>0</v>
      </c>
    </row>
    <row r="1413" spans="7:7">
      <c r="G1413">
        <f t="shared" si="23"/>
        <v>0</v>
      </c>
    </row>
    <row r="1414" spans="7:7">
      <c r="G1414">
        <f t="shared" si="23"/>
        <v>0</v>
      </c>
    </row>
    <row r="1415" spans="7:7">
      <c r="G1415">
        <f t="shared" si="23"/>
        <v>0</v>
      </c>
    </row>
    <row r="1416" spans="7:7">
      <c r="G1416">
        <f t="shared" si="23"/>
        <v>0</v>
      </c>
    </row>
    <row r="1417" spans="7:7">
      <c r="G1417">
        <f t="shared" si="23"/>
        <v>0</v>
      </c>
    </row>
    <row r="1418" spans="7:7">
      <c r="G1418">
        <f t="shared" si="23"/>
        <v>0</v>
      </c>
    </row>
    <row r="1419" spans="7:7">
      <c r="G1419">
        <f t="shared" si="23"/>
        <v>0</v>
      </c>
    </row>
    <row r="1420" spans="7:7">
      <c r="G1420">
        <f t="shared" si="23"/>
        <v>0</v>
      </c>
    </row>
    <row r="1421" spans="7:7">
      <c r="G1421">
        <f t="shared" si="23"/>
        <v>0</v>
      </c>
    </row>
    <row r="1422" spans="7:7">
      <c r="G1422">
        <f t="shared" si="23"/>
        <v>0</v>
      </c>
    </row>
    <row r="1423" spans="7:7">
      <c r="G1423">
        <f t="shared" si="23"/>
        <v>0</v>
      </c>
    </row>
    <row r="1424" spans="7:7">
      <c r="G1424">
        <f t="shared" si="23"/>
        <v>0</v>
      </c>
    </row>
    <row r="1425" spans="7:7">
      <c r="G1425">
        <f t="shared" si="23"/>
        <v>0</v>
      </c>
    </row>
    <row r="1426" spans="7:7">
      <c r="G1426">
        <f t="shared" si="23"/>
        <v>0</v>
      </c>
    </row>
    <row r="1427" spans="7:7">
      <c r="G1427">
        <f t="shared" si="23"/>
        <v>0</v>
      </c>
    </row>
    <row r="1428" spans="7:7">
      <c r="G1428">
        <f t="shared" si="23"/>
        <v>0</v>
      </c>
    </row>
    <row r="1429" spans="7:7">
      <c r="G1429">
        <f t="shared" si="23"/>
        <v>0</v>
      </c>
    </row>
    <row r="1430" spans="7:7">
      <c r="G1430">
        <f t="shared" si="23"/>
        <v>0</v>
      </c>
    </row>
    <row r="1431" spans="7:7">
      <c r="G1431">
        <f t="shared" si="23"/>
        <v>0</v>
      </c>
    </row>
    <row r="1432" spans="7:7">
      <c r="G1432">
        <f t="shared" si="23"/>
        <v>0</v>
      </c>
    </row>
    <row r="1433" spans="7:7">
      <c r="G1433">
        <f t="shared" si="23"/>
        <v>0</v>
      </c>
    </row>
    <row r="1434" spans="7:7">
      <c r="G1434">
        <f t="shared" si="23"/>
        <v>0</v>
      </c>
    </row>
    <row r="1435" spans="7:7">
      <c r="G1435">
        <f t="shared" si="23"/>
        <v>0</v>
      </c>
    </row>
    <row r="1436" spans="7:7">
      <c r="G1436">
        <f t="shared" si="23"/>
        <v>0</v>
      </c>
    </row>
    <row r="1437" spans="7:7">
      <c r="G1437">
        <f t="shared" si="23"/>
        <v>0</v>
      </c>
    </row>
    <row r="1438" spans="7:7">
      <c r="G1438">
        <f t="shared" si="23"/>
        <v>0</v>
      </c>
    </row>
    <row r="1439" spans="7:7">
      <c r="G1439">
        <f t="shared" si="23"/>
        <v>0</v>
      </c>
    </row>
    <row r="1440" spans="7:7">
      <c r="G1440">
        <f t="shared" si="23"/>
        <v>0</v>
      </c>
    </row>
    <row r="1441" spans="7:7">
      <c r="G1441">
        <f t="shared" si="23"/>
        <v>0</v>
      </c>
    </row>
    <row r="1442" spans="7:7">
      <c r="G1442">
        <f t="shared" si="23"/>
        <v>0</v>
      </c>
    </row>
    <row r="1443" spans="7:7">
      <c r="G1443">
        <f t="shared" si="23"/>
        <v>0</v>
      </c>
    </row>
    <row r="1444" spans="7:7">
      <c r="G1444">
        <f t="shared" si="23"/>
        <v>0</v>
      </c>
    </row>
    <row r="1445" spans="7:7">
      <c r="G1445">
        <f t="shared" si="23"/>
        <v>0</v>
      </c>
    </row>
    <row r="1446" spans="7:7">
      <c r="G1446">
        <f t="shared" si="23"/>
        <v>0</v>
      </c>
    </row>
    <row r="1447" spans="7:7">
      <c r="G1447">
        <f t="shared" si="23"/>
        <v>0</v>
      </c>
    </row>
    <row r="1448" spans="7:7">
      <c r="G1448">
        <f t="shared" si="23"/>
        <v>0</v>
      </c>
    </row>
    <row r="1449" spans="7:7">
      <c r="G1449">
        <f t="shared" si="23"/>
        <v>0</v>
      </c>
    </row>
    <row r="1450" spans="7:7">
      <c r="G1450">
        <f t="shared" si="23"/>
        <v>0</v>
      </c>
    </row>
    <row r="1451" spans="7:7">
      <c r="G1451">
        <f t="shared" si="23"/>
        <v>0</v>
      </c>
    </row>
    <row r="1452" spans="7:7">
      <c r="G1452">
        <f t="shared" si="23"/>
        <v>0</v>
      </c>
    </row>
    <row r="1453" spans="7:7">
      <c r="G1453">
        <f t="shared" si="23"/>
        <v>0</v>
      </c>
    </row>
    <row r="1454" spans="7:7">
      <c r="G1454">
        <f t="shared" ref="G1454:G1517" si="24">+D1454-E1454</f>
        <v>0</v>
      </c>
    </row>
    <row r="1455" spans="7:7">
      <c r="G1455">
        <f t="shared" si="24"/>
        <v>0</v>
      </c>
    </row>
    <row r="1456" spans="7:7">
      <c r="G1456">
        <f t="shared" si="24"/>
        <v>0</v>
      </c>
    </row>
    <row r="1457" spans="7:7">
      <c r="G1457">
        <f t="shared" si="24"/>
        <v>0</v>
      </c>
    </row>
    <row r="1458" spans="7:7">
      <c r="G1458">
        <f t="shared" si="24"/>
        <v>0</v>
      </c>
    </row>
    <row r="1459" spans="7:7">
      <c r="G1459">
        <f t="shared" si="24"/>
        <v>0</v>
      </c>
    </row>
    <row r="1460" spans="7:7">
      <c r="G1460">
        <f t="shared" si="24"/>
        <v>0</v>
      </c>
    </row>
    <row r="1461" spans="7:7">
      <c r="G1461">
        <f t="shared" si="24"/>
        <v>0</v>
      </c>
    </row>
    <row r="1462" spans="7:7">
      <c r="G1462">
        <f t="shared" si="24"/>
        <v>0</v>
      </c>
    </row>
    <row r="1463" spans="7:7">
      <c r="G1463">
        <f t="shared" si="24"/>
        <v>0</v>
      </c>
    </row>
    <row r="1464" spans="7:7">
      <c r="G1464">
        <f t="shared" si="24"/>
        <v>0</v>
      </c>
    </row>
    <row r="1465" spans="7:7">
      <c r="G1465">
        <f t="shared" si="24"/>
        <v>0</v>
      </c>
    </row>
    <row r="1466" spans="7:7">
      <c r="G1466">
        <f t="shared" si="24"/>
        <v>0</v>
      </c>
    </row>
    <row r="1467" spans="7:7">
      <c r="G1467">
        <f t="shared" si="24"/>
        <v>0</v>
      </c>
    </row>
    <row r="1468" spans="7:7">
      <c r="G1468">
        <f t="shared" si="24"/>
        <v>0</v>
      </c>
    </row>
    <row r="1469" spans="7:7">
      <c r="G1469">
        <f t="shared" si="24"/>
        <v>0</v>
      </c>
    </row>
    <row r="1470" spans="7:7">
      <c r="G1470">
        <f t="shared" si="24"/>
        <v>0</v>
      </c>
    </row>
    <row r="1471" spans="7:7">
      <c r="G1471">
        <f t="shared" si="24"/>
        <v>0</v>
      </c>
    </row>
    <row r="1472" spans="7:7">
      <c r="G1472">
        <f t="shared" si="24"/>
        <v>0</v>
      </c>
    </row>
    <row r="1473" spans="7:7">
      <c r="G1473">
        <f t="shared" si="24"/>
        <v>0</v>
      </c>
    </row>
    <row r="1474" spans="7:7">
      <c r="G1474">
        <f t="shared" si="24"/>
        <v>0</v>
      </c>
    </row>
    <row r="1475" spans="7:7">
      <c r="G1475">
        <f t="shared" si="24"/>
        <v>0</v>
      </c>
    </row>
    <row r="1476" spans="7:7">
      <c r="G1476">
        <f t="shared" si="24"/>
        <v>0</v>
      </c>
    </row>
    <row r="1477" spans="7:7">
      <c r="G1477">
        <f t="shared" si="24"/>
        <v>0</v>
      </c>
    </row>
    <row r="1478" spans="7:7">
      <c r="G1478">
        <f t="shared" si="24"/>
        <v>0</v>
      </c>
    </row>
    <row r="1479" spans="7:7">
      <c r="G1479">
        <f t="shared" si="24"/>
        <v>0</v>
      </c>
    </row>
    <row r="1480" spans="7:7">
      <c r="G1480">
        <f t="shared" si="24"/>
        <v>0</v>
      </c>
    </row>
    <row r="1481" spans="7:7">
      <c r="G1481">
        <f t="shared" si="24"/>
        <v>0</v>
      </c>
    </row>
    <row r="1482" spans="7:7">
      <c r="G1482">
        <f t="shared" si="24"/>
        <v>0</v>
      </c>
    </row>
    <row r="1483" spans="7:7">
      <c r="G1483">
        <f t="shared" si="24"/>
        <v>0</v>
      </c>
    </row>
    <row r="1484" spans="7:7">
      <c r="G1484">
        <f t="shared" si="24"/>
        <v>0</v>
      </c>
    </row>
    <row r="1485" spans="7:7">
      <c r="G1485">
        <f t="shared" si="24"/>
        <v>0</v>
      </c>
    </row>
    <row r="1486" spans="7:7">
      <c r="G1486">
        <f t="shared" si="24"/>
        <v>0</v>
      </c>
    </row>
    <row r="1487" spans="7:7">
      <c r="G1487">
        <f t="shared" si="24"/>
        <v>0</v>
      </c>
    </row>
    <row r="1488" spans="7:7">
      <c r="G1488">
        <f t="shared" si="24"/>
        <v>0</v>
      </c>
    </row>
    <row r="1489" spans="7:7">
      <c r="G1489">
        <f t="shared" si="24"/>
        <v>0</v>
      </c>
    </row>
    <row r="1490" spans="7:7">
      <c r="G1490">
        <f t="shared" si="24"/>
        <v>0</v>
      </c>
    </row>
    <row r="1491" spans="7:7">
      <c r="G1491">
        <f t="shared" si="24"/>
        <v>0</v>
      </c>
    </row>
    <row r="1492" spans="7:7">
      <c r="G1492">
        <f t="shared" si="24"/>
        <v>0</v>
      </c>
    </row>
    <row r="1493" spans="7:7">
      <c r="G1493">
        <f t="shared" si="24"/>
        <v>0</v>
      </c>
    </row>
    <row r="1494" spans="7:7">
      <c r="G1494">
        <f t="shared" si="24"/>
        <v>0</v>
      </c>
    </row>
    <row r="1495" spans="7:7">
      <c r="G1495">
        <f t="shared" si="24"/>
        <v>0</v>
      </c>
    </row>
    <row r="1496" spans="7:7">
      <c r="G1496">
        <f t="shared" si="24"/>
        <v>0</v>
      </c>
    </row>
    <row r="1497" spans="7:7">
      <c r="G1497">
        <f t="shared" si="24"/>
        <v>0</v>
      </c>
    </row>
    <row r="1498" spans="7:7">
      <c r="G1498">
        <f t="shared" si="24"/>
        <v>0</v>
      </c>
    </row>
    <row r="1499" spans="7:7">
      <c r="G1499">
        <f t="shared" si="24"/>
        <v>0</v>
      </c>
    </row>
    <row r="1500" spans="7:7">
      <c r="G1500">
        <f t="shared" si="24"/>
        <v>0</v>
      </c>
    </row>
    <row r="1501" spans="7:7">
      <c r="G1501">
        <f t="shared" si="24"/>
        <v>0</v>
      </c>
    </row>
    <row r="1502" spans="7:7">
      <c r="G1502">
        <f t="shared" si="24"/>
        <v>0</v>
      </c>
    </row>
    <row r="1503" spans="7:7">
      <c r="G1503">
        <f t="shared" si="24"/>
        <v>0</v>
      </c>
    </row>
    <row r="1504" spans="7:7">
      <c r="G1504">
        <f t="shared" si="24"/>
        <v>0</v>
      </c>
    </row>
    <row r="1505" spans="7:7">
      <c r="G1505">
        <f t="shared" si="24"/>
        <v>0</v>
      </c>
    </row>
    <row r="1506" spans="7:7">
      <c r="G1506">
        <f t="shared" si="24"/>
        <v>0</v>
      </c>
    </row>
    <row r="1507" spans="7:7">
      <c r="G1507">
        <f t="shared" si="24"/>
        <v>0</v>
      </c>
    </row>
    <row r="1508" spans="7:7">
      <c r="G1508">
        <f t="shared" si="24"/>
        <v>0</v>
      </c>
    </row>
    <row r="1509" spans="7:7">
      <c r="G1509">
        <f t="shared" si="24"/>
        <v>0</v>
      </c>
    </row>
    <row r="1510" spans="7:7">
      <c r="G1510">
        <f t="shared" si="24"/>
        <v>0</v>
      </c>
    </row>
    <row r="1511" spans="7:7">
      <c r="G1511">
        <f t="shared" si="24"/>
        <v>0</v>
      </c>
    </row>
    <row r="1512" spans="7:7">
      <c r="G1512">
        <f t="shared" si="24"/>
        <v>0</v>
      </c>
    </row>
    <row r="1513" spans="7:7">
      <c r="G1513">
        <f t="shared" si="24"/>
        <v>0</v>
      </c>
    </row>
    <row r="1514" spans="7:7">
      <c r="G1514">
        <f t="shared" si="24"/>
        <v>0</v>
      </c>
    </row>
    <row r="1515" spans="7:7">
      <c r="G1515">
        <f t="shared" si="24"/>
        <v>0</v>
      </c>
    </row>
    <row r="1516" spans="7:7">
      <c r="G1516">
        <f t="shared" si="24"/>
        <v>0</v>
      </c>
    </row>
    <row r="1517" spans="7:7">
      <c r="G1517">
        <f t="shared" si="24"/>
        <v>0</v>
      </c>
    </row>
    <row r="1518" spans="7:7">
      <c r="G1518">
        <f t="shared" ref="G1518:G1581" si="25">+D1518-E1518</f>
        <v>0</v>
      </c>
    </row>
    <row r="1519" spans="7:7">
      <c r="G1519">
        <f t="shared" si="25"/>
        <v>0</v>
      </c>
    </row>
    <row r="1520" spans="7:7">
      <c r="G1520">
        <f t="shared" si="25"/>
        <v>0</v>
      </c>
    </row>
    <row r="1521" spans="7:7">
      <c r="G1521">
        <f t="shared" si="25"/>
        <v>0</v>
      </c>
    </row>
    <row r="1522" spans="7:7">
      <c r="G1522">
        <f t="shared" si="25"/>
        <v>0</v>
      </c>
    </row>
    <row r="1523" spans="7:7">
      <c r="G1523">
        <f t="shared" si="25"/>
        <v>0</v>
      </c>
    </row>
    <row r="1524" spans="7:7">
      <c r="G1524">
        <f t="shared" si="25"/>
        <v>0</v>
      </c>
    </row>
    <row r="1525" spans="7:7">
      <c r="G1525">
        <f t="shared" si="25"/>
        <v>0</v>
      </c>
    </row>
    <row r="1526" spans="7:7">
      <c r="G1526">
        <f t="shared" si="25"/>
        <v>0</v>
      </c>
    </row>
    <row r="1527" spans="7:7">
      <c r="G1527">
        <f t="shared" si="25"/>
        <v>0</v>
      </c>
    </row>
    <row r="1528" spans="7:7">
      <c r="G1528">
        <f t="shared" si="25"/>
        <v>0</v>
      </c>
    </row>
    <row r="1529" spans="7:7">
      <c r="G1529">
        <f t="shared" si="25"/>
        <v>0</v>
      </c>
    </row>
    <row r="1530" spans="7:7">
      <c r="G1530">
        <f t="shared" si="25"/>
        <v>0</v>
      </c>
    </row>
    <row r="1531" spans="7:7">
      <c r="G1531">
        <f t="shared" si="25"/>
        <v>0</v>
      </c>
    </row>
    <row r="1532" spans="7:7">
      <c r="G1532">
        <f t="shared" si="25"/>
        <v>0</v>
      </c>
    </row>
    <row r="1533" spans="7:7">
      <c r="G1533">
        <f t="shared" si="25"/>
        <v>0</v>
      </c>
    </row>
    <row r="1534" spans="7:7">
      <c r="G1534">
        <f t="shared" si="25"/>
        <v>0</v>
      </c>
    </row>
    <row r="1535" spans="7:7">
      <c r="G1535">
        <f t="shared" si="25"/>
        <v>0</v>
      </c>
    </row>
    <row r="1536" spans="7:7">
      <c r="G1536">
        <f t="shared" si="25"/>
        <v>0</v>
      </c>
    </row>
    <row r="1537" spans="7:7">
      <c r="G1537">
        <f t="shared" si="25"/>
        <v>0</v>
      </c>
    </row>
    <row r="1538" spans="7:7">
      <c r="G1538">
        <f t="shared" si="25"/>
        <v>0</v>
      </c>
    </row>
    <row r="1539" spans="7:7">
      <c r="G1539">
        <f t="shared" si="25"/>
        <v>0</v>
      </c>
    </row>
    <row r="1540" spans="7:7">
      <c r="G1540">
        <f t="shared" si="25"/>
        <v>0</v>
      </c>
    </row>
    <row r="1541" spans="7:7">
      <c r="G1541">
        <f t="shared" si="25"/>
        <v>0</v>
      </c>
    </row>
    <row r="1542" spans="7:7">
      <c r="G1542">
        <f t="shared" si="25"/>
        <v>0</v>
      </c>
    </row>
    <row r="1543" spans="7:7">
      <c r="G1543">
        <f t="shared" si="25"/>
        <v>0</v>
      </c>
    </row>
    <row r="1544" spans="7:7">
      <c r="G1544">
        <f t="shared" si="25"/>
        <v>0</v>
      </c>
    </row>
    <row r="1545" spans="7:7">
      <c r="G1545">
        <f t="shared" si="25"/>
        <v>0</v>
      </c>
    </row>
    <row r="1546" spans="7:7">
      <c r="G1546">
        <f t="shared" si="25"/>
        <v>0</v>
      </c>
    </row>
    <row r="1547" spans="7:7">
      <c r="G1547">
        <f t="shared" si="25"/>
        <v>0</v>
      </c>
    </row>
    <row r="1548" spans="7:7">
      <c r="G1548">
        <f t="shared" si="25"/>
        <v>0</v>
      </c>
    </row>
    <row r="1549" spans="7:7">
      <c r="G1549">
        <f t="shared" si="25"/>
        <v>0</v>
      </c>
    </row>
    <row r="1550" spans="7:7">
      <c r="G1550">
        <f t="shared" si="25"/>
        <v>0</v>
      </c>
    </row>
    <row r="1551" spans="7:7">
      <c r="G1551">
        <f t="shared" si="25"/>
        <v>0</v>
      </c>
    </row>
    <row r="1552" spans="7:7">
      <c r="G1552">
        <f t="shared" si="25"/>
        <v>0</v>
      </c>
    </row>
    <row r="1553" spans="7:7">
      <c r="G1553">
        <f t="shared" si="25"/>
        <v>0</v>
      </c>
    </row>
    <row r="1554" spans="7:7">
      <c r="G1554">
        <f t="shared" si="25"/>
        <v>0</v>
      </c>
    </row>
    <row r="1555" spans="7:7">
      <c r="G1555">
        <f t="shared" si="25"/>
        <v>0</v>
      </c>
    </row>
    <row r="1556" spans="7:7">
      <c r="G1556">
        <f t="shared" si="25"/>
        <v>0</v>
      </c>
    </row>
    <row r="1557" spans="7:7">
      <c r="G1557">
        <f t="shared" si="25"/>
        <v>0</v>
      </c>
    </row>
    <row r="1558" spans="7:7">
      <c r="G1558">
        <f t="shared" si="25"/>
        <v>0</v>
      </c>
    </row>
    <row r="1559" spans="7:7">
      <c r="G1559">
        <f t="shared" si="25"/>
        <v>0</v>
      </c>
    </row>
    <row r="1560" spans="7:7">
      <c r="G1560">
        <f t="shared" si="25"/>
        <v>0</v>
      </c>
    </row>
    <row r="1561" spans="7:7">
      <c r="G1561">
        <f t="shared" si="25"/>
        <v>0</v>
      </c>
    </row>
    <row r="1562" spans="7:7">
      <c r="G1562">
        <f t="shared" si="25"/>
        <v>0</v>
      </c>
    </row>
    <row r="1563" spans="7:7">
      <c r="G1563">
        <f t="shared" si="25"/>
        <v>0</v>
      </c>
    </row>
    <row r="1564" spans="7:7">
      <c r="G1564">
        <f t="shared" si="25"/>
        <v>0</v>
      </c>
    </row>
    <row r="1565" spans="7:7">
      <c r="G1565">
        <f t="shared" si="25"/>
        <v>0</v>
      </c>
    </row>
    <row r="1566" spans="7:7">
      <c r="G1566">
        <f t="shared" si="25"/>
        <v>0</v>
      </c>
    </row>
    <row r="1567" spans="7:7">
      <c r="G1567">
        <f t="shared" si="25"/>
        <v>0</v>
      </c>
    </row>
    <row r="1568" spans="7:7">
      <c r="G1568">
        <f t="shared" si="25"/>
        <v>0</v>
      </c>
    </row>
    <row r="1569" spans="7:7">
      <c r="G1569">
        <f t="shared" si="25"/>
        <v>0</v>
      </c>
    </row>
    <row r="1570" spans="7:7">
      <c r="G1570">
        <f t="shared" si="25"/>
        <v>0</v>
      </c>
    </row>
    <row r="1571" spans="7:7">
      <c r="G1571">
        <f t="shared" si="25"/>
        <v>0</v>
      </c>
    </row>
    <row r="1572" spans="7:7">
      <c r="G1572">
        <f t="shared" si="25"/>
        <v>0</v>
      </c>
    </row>
    <row r="1573" spans="7:7">
      <c r="G1573">
        <f t="shared" si="25"/>
        <v>0</v>
      </c>
    </row>
    <row r="1574" spans="7:7">
      <c r="G1574">
        <f t="shared" si="25"/>
        <v>0</v>
      </c>
    </row>
    <row r="1575" spans="7:7">
      <c r="G1575">
        <f t="shared" si="25"/>
        <v>0</v>
      </c>
    </row>
    <row r="1576" spans="7:7">
      <c r="G1576">
        <f t="shared" si="25"/>
        <v>0</v>
      </c>
    </row>
    <row r="1577" spans="7:7">
      <c r="G1577">
        <f t="shared" si="25"/>
        <v>0</v>
      </c>
    </row>
    <row r="1578" spans="7:7">
      <c r="G1578">
        <f t="shared" si="25"/>
        <v>0</v>
      </c>
    </row>
    <row r="1579" spans="7:7">
      <c r="G1579">
        <f t="shared" si="25"/>
        <v>0</v>
      </c>
    </row>
    <row r="1580" spans="7:7">
      <c r="G1580">
        <f t="shared" si="25"/>
        <v>0</v>
      </c>
    </row>
    <row r="1581" spans="7:7">
      <c r="G1581">
        <f t="shared" si="25"/>
        <v>0</v>
      </c>
    </row>
    <row r="1582" spans="7:7">
      <c r="G1582">
        <f t="shared" ref="G1582:G1645" si="26">+D1582-E1582</f>
        <v>0</v>
      </c>
    </row>
    <row r="1583" spans="7:7">
      <c r="G1583">
        <f t="shared" si="26"/>
        <v>0</v>
      </c>
    </row>
    <row r="1584" spans="7:7">
      <c r="G1584">
        <f t="shared" si="26"/>
        <v>0</v>
      </c>
    </row>
    <row r="1585" spans="7:7">
      <c r="G1585">
        <f t="shared" si="26"/>
        <v>0</v>
      </c>
    </row>
    <row r="1586" spans="7:7">
      <c r="G1586">
        <f t="shared" si="26"/>
        <v>0</v>
      </c>
    </row>
    <row r="1587" spans="7:7">
      <c r="G1587">
        <f t="shared" si="26"/>
        <v>0</v>
      </c>
    </row>
    <row r="1588" spans="7:7">
      <c r="G1588">
        <f t="shared" si="26"/>
        <v>0</v>
      </c>
    </row>
    <row r="1589" spans="7:7">
      <c r="G1589">
        <f t="shared" si="26"/>
        <v>0</v>
      </c>
    </row>
    <row r="1590" spans="7:7">
      <c r="G1590">
        <f t="shared" si="26"/>
        <v>0</v>
      </c>
    </row>
    <row r="1591" spans="7:7">
      <c r="G1591">
        <f t="shared" si="26"/>
        <v>0</v>
      </c>
    </row>
    <row r="1592" spans="7:7">
      <c r="G1592">
        <f t="shared" si="26"/>
        <v>0</v>
      </c>
    </row>
    <row r="1593" spans="7:7">
      <c r="G1593">
        <f t="shared" si="26"/>
        <v>0</v>
      </c>
    </row>
    <row r="1594" spans="7:7">
      <c r="G1594">
        <f t="shared" si="26"/>
        <v>0</v>
      </c>
    </row>
    <row r="1595" spans="7:7">
      <c r="G1595">
        <f t="shared" si="26"/>
        <v>0</v>
      </c>
    </row>
    <row r="1596" spans="7:7">
      <c r="G1596">
        <f t="shared" si="26"/>
        <v>0</v>
      </c>
    </row>
    <row r="1597" spans="7:7">
      <c r="G1597">
        <f t="shared" si="26"/>
        <v>0</v>
      </c>
    </row>
    <row r="1598" spans="7:7">
      <c r="G1598">
        <f t="shared" si="26"/>
        <v>0</v>
      </c>
    </row>
    <row r="1599" spans="7:7">
      <c r="G1599">
        <f t="shared" si="26"/>
        <v>0</v>
      </c>
    </row>
    <row r="1600" spans="7:7">
      <c r="G1600">
        <f t="shared" si="26"/>
        <v>0</v>
      </c>
    </row>
    <row r="1601" spans="7:7">
      <c r="G1601">
        <f t="shared" si="26"/>
        <v>0</v>
      </c>
    </row>
    <row r="1602" spans="7:7">
      <c r="G1602">
        <f t="shared" si="26"/>
        <v>0</v>
      </c>
    </row>
    <row r="1603" spans="7:7">
      <c r="G1603">
        <f t="shared" si="26"/>
        <v>0</v>
      </c>
    </row>
    <row r="1604" spans="7:7">
      <c r="G1604">
        <f t="shared" si="26"/>
        <v>0</v>
      </c>
    </row>
    <row r="1605" spans="7:7">
      <c r="G1605">
        <f t="shared" si="26"/>
        <v>0</v>
      </c>
    </row>
    <row r="1606" spans="7:7">
      <c r="G1606">
        <f t="shared" si="26"/>
        <v>0</v>
      </c>
    </row>
    <row r="1607" spans="7:7">
      <c r="G1607">
        <f t="shared" si="26"/>
        <v>0</v>
      </c>
    </row>
    <row r="1608" spans="7:7">
      <c r="G1608">
        <f t="shared" si="26"/>
        <v>0</v>
      </c>
    </row>
    <row r="1609" spans="7:7">
      <c r="G1609">
        <f t="shared" si="26"/>
        <v>0</v>
      </c>
    </row>
    <row r="1610" spans="7:7">
      <c r="G1610">
        <f t="shared" si="26"/>
        <v>0</v>
      </c>
    </row>
    <row r="1611" spans="7:7">
      <c r="G1611">
        <f t="shared" si="26"/>
        <v>0</v>
      </c>
    </row>
    <row r="1612" spans="7:7">
      <c r="G1612">
        <f t="shared" si="26"/>
        <v>0</v>
      </c>
    </row>
    <row r="1613" spans="7:7">
      <c r="G1613">
        <f t="shared" si="26"/>
        <v>0</v>
      </c>
    </row>
    <row r="1614" spans="7:7">
      <c r="G1614">
        <f t="shared" si="26"/>
        <v>0</v>
      </c>
    </row>
    <row r="1615" spans="7:7">
      <c r="G1615">
        <f t="shared" si="26"/>
        <v>0</v>
      </c>
    </row>
    <row r="1616" spans="7:7">
      <c r="G1616">
        <f t="shared" si="26"/>
        <v>0</v>
      </c>
    </row>
    <row r="1617" spans="7:7">
      <c r="G1617">
        <f t="shared" si="26"/>
        <v>0</v>
      </c>
    </row>
    <row r="1618" spans="7:7">
      <c r="G1618">
        <f t="shared" si="26"/>
        <v>0</v>
      </c>
    </row>
    <row r="1619" spans="7:7">
      <c r="G1619">
        <f t="shared" si="26"/>
        <v>0</v>
      </c>
    </row>
    <row r="1620" spans="7:7">
      <c r="G1620">
        <f t="shared" si="26"/>
        <v>0</v>
      </c>
    </row>
    <row r="1621" spans="7:7">
      <c r="G1621">
        <f t="shared" si="26"/>
        <v>0</v>
      </c>
    </row>
    <row r="1622" spans="7:7">
      <c r="G1622">
        <f t="shared" si="26"/>
        <v>0</v>
      </c>
    </row>
    <row r="1623" spans="7:7">
      <c r="G1623">
        <f t="shared" si="26"/>
        <v>0</v>
      </c>
    </row>
    <row r="1624" spans="7:7">
      <c r="G1624">
        <f t="shared" si="26"/>
        <v>0</v>
      </c>
    </row>
    <row r="1625" spans="7:7">
      <c r="G1625">
        <f t="shared" si="26"/>
        <v>0</v>
      </c>
    </row>
    <row r="1626" spans="7:7">
      <c r="G1626">
        <f t="shared" si="26"/>
        <v>0</v>
      </c>
    </row>
    <row r="1627" spans="7:7">
      <c r="G1627">
        <f t="shared" si="26"/>
        <v>0</v>
      </c>
    </row>
    <row r="1628" spans="7:7">
      <c r="G1628">
        <f t="shared" si="26"/>
        <v>0</v>
      </c>
    </row>
    <row r="1629" spans="7:7">
      <c r="G1629">
        <f t="shared" si="26"/>
        <v>0</v>
      </c>
    </row>
    <row r="1630" spans="7:7">
      <c r="G1630">
        <f t="shared" si="26"/>
        <v>0</v>
      </c>
    </row>
    <row r="1631" spans="7:7">
      <c r="G1631">
        <f t="shared" si="26"/>
        <v>0</v>
      </c>
    </row>
    <row r="1632" spans="7:7">
      <c r="G1632">
        <f t="shared" si="26"/>
        <v>0</v>
      </c>
    </row>
    <row r="1633" spans="7:7">
      <c r="G1633">
        <f t="shared" si="26"/>
        <v>0</v>
      </c>
    </row>
    <row r="1634" spans="7:7">
      <c r="G1634">
        <f t="shared" si="26"/>
        <v>0</v>
      </c>
    </row>
    <row r="1635" spans="7:7">
      <c r="G1635">
        <f t="shared" si="26"/>
        <v>0</v>
      </c>
    </row>
    <row r="1636" spans="7:7">
      <c r="G1636">
        <f t="shared" si="26"/>
        <v>0</v>
      </c>
    </row>
    <row r="1637" spans="7:7">
      <c r="G1637">
        <f t="shared" si="26"/>
        <v>0</v>
      </c>
    </row>
    <row r="1638" spans="7:7">
      <c r="G1638">
        <f t="shared" si="26"/>
        <v>0</v>
      </c>
    </row>
    <row r="1639" spans="7:7">
      <c r="G1639">
        <f t="shared" si="26"/>
        <v>0</v>
      </c>
    </row>
    <row r="1640" spans="7:7">
      <c r="G1640">
        <f t="shared" si="26"/>
        <v>0</v>
      </c>
    </row>
    <row r="1641" spans="7:7">
      <c r="G1641">
        <f t="shared" si="26"/>
        <v>0</v>
      </c>
    </row>
    <row r="1642" spans="7:7">
      <c r="G1642">
        <f t="shared" si="26"/>
        <v>0</v>
      </c>
    </row>
    <row r="1643" spans="7:7">
      <c r="G1643">
        <f t="shared" si="26"/>
        <v>0</v>
      </c>
    </row>
    <row r="1644" spans="7:7">
      <c r="G1644">
        <f t="shared" si="26"/>
        <v>0</v>
      </c>
    </row>
    <row r="1645" spans="7:7">
      <c r="G1645">
        <f t="shared" si="26"/>
        <v>0</v>
      </c>
    </row>
    <row r="1646" spans="7:7">
      <c r="G1646">
        <f t="shared" ref="G1646:G1709" si="27">+D1646-E1646</f>
        <v>0</v>
      </c>
    </row>
    <row r="1647" spans="7:7">
      <c r="G1647">
        <f t="shared" si="27"/>
        <v>0</v>
      </c>
    </row>
    <row r="1648" spans="7:7">
      <c r="G1648">
        <f t="shared" si="27"/>
        <v>0</v>
      </c>
    </row>
    <row r="1649" spans="7:7">
      <c r="G1649">
        <f t="shared" si="27"/>
        <v>0</v>
      </c>
    </row>
    <row r="1650" spans="7:7">
      <c r="G1650">
        <f t="shared" si="27"/>
        <v>0</v>
      </c>
    </row>
    <row r="1651" spans="7:7">
      <c r="G1651">
        <f t="shared" si="27"/>
        <v>0</v>
      </c>
    </row>
    <row r="1652" spans="7:7">
      <c r="G1652">
        <f t="shared" si="27"/>
        <v>0</v>
      </c>
    </row>
    <row r="1653" spans="7:7">
      <c r="G1653">
        <f t="shared" si="27"/>
        <v>0</v>
      </c>
    </row>
    <row r="1654" spans="7:7">
      <c r="G1654">
        <f t="shared" si="27"/>
        <v>0</v>
      </c>
    </row>
    <row r="1655" spans="7:7">
      <c r="G1655">
        <f t="shared" si="27"/>
        <v>0</v>
      </c>
    </row>
    <row r="1656" spans="7:7">
      <c r="G1656">
        <f t="shared" si="27"/>
        <v>0</v>
      </c>
    </row>
    <row r="1657" spans="7:7">
      <c r="G1657">
        <f t="shared" si="27"/>
        <v>0</v>
      </c>
    </row>
    <row r="1658" spans="7:7">
      <c r="G1658">
        <f t="shared" si="27"/>
        <v>0</v>
      </c>
    </row>
    <row r="1659" spans="7:7">
      <c r="G1659">
        <f t="shared" si="27"/>
        <v>0</v>
      </c>
    </row>
    <row r="1660" spans="7:7">
      <c r="G1660">
        <f t="shared" si="27"/>
        <v>0</v>
      </c>
    </row>
    <row r="1661" spans="7:7">
      <c r="G1661">
        <f t="shared" si="27"/>
        <v>0</v>
      </c>
    </row>
    <row r="1662" spans="7:7">
      <c r="G1662">
        <f t="shared" si="27"/>
        <v>0</v>
      </c>
    </row>
    <row r="1663" spans="7:7">
      <c r="G1663">
        <f t="shared" si="27"/>
        <v>0</v>
      </c>
    </row>
    <row r="1664" spans="7:7">
      <c r="G1664">
        <f t="shared" si="27"/>
        <v>0</v>
      </c>
    </row>
    <row r="1665" spans="7:7">
      <c r="G1665">
        <f t="shared" si="27"/>
        <v>0</v>
      </c>
    </row>
    <row r="1666" spans="7:7">
      <c r="G1666">
        <f t="shared" si="27"/>
        <v>0</v>
      </c>
    </row>
    <row r="1667" spans="7:7">
      <c r="G1667">
        <f t="shared" si="27"/>
        <v>0</v>
      </c>
    </row>
    <row r="1668" spans="7:7">
      <c r="G1668">
        <f t="shared" si="27"/>
        <v>0</v>
      </c>
    </row>
    <row r="1669" spans="7:7">
      <c r="G1669">
        <f t="shared" si="27"/>
        <v>0</v>
      </c>
    </row>
    <row r="1670" spans="7:7">
      <c r="G1670">
        <f t="shared" si="27"/>
        <v>0</v>
      </c>
    </row>
    <row r="1671" spans="7:7">
      <c r="G1671">
        <f t="shared" si="27"/>
        <v>0</v>
      </c>
    </row>
    <row r="1672" spans="7:7">
      <c r="G1672">
        <f t="shared" si="27"/>
        <v>0</v>
      </c>
    </row>
    <row r="1673" spans="7:7">
      <c r="G1673">
        <f t="shared" si="27"/>
        <v>0</v>
      </c>
    </row>
    <row r="1674" spans="7:7">
      <c r="G1674">
        <f t="shared" si="27"/>
        <v>0</v>
      </c>
    </row>
    <row r="1675" spans="7:7">
      <c r="G1675">
        <f t="shared" si="27"/>
        <v>0</v>
      </c>
    </row>
    <row r="1676" spans="7:7">
      <c r="G1676">
        <f t="shared" si="27"/>
        <v>0</v>
      </c>
    </row>
    <row r="1677" spans="7:7">
      <c r="G1677">
        <f t="shared" si="27"/>
        <v>0</v>
      </c>
    </row>
    <row r="1678" spans="7:7">
      <c r="G1678">
        <f t="shared" si="27"/>
        <v>0</v>
      </c>
    </row>
    <row r="1679" spans="7:7">
      <c r="G1679">
        <f t="shared" si="27"/>
        <v>0</v>
      </c>
    </row>
    <row r="1680" spans="7:7">
      <c r="G1680">
        <f t="shared" si="27"/>
        <v>0</v>
      </c>
    </row>
    <row r="1681" spans="7:7">
      <c r="G1681">
        <f t="shared" si="27"/>
        <v>0</v>
      </c>
    </row>
    <row r="1682" spans="7:7">
      <c r="G1682">
        <f t="shared" si="27"/>
        <v>0</v>
      </c>
    </row>
    <row r="1683" spans="7:7">
      <c r="G1683">
        <f t="shared" si="27"/>
        <v>0</v>
      </c>
    </row>
    <row r="1684" spans="7:7">
      <c r="G1684">
        <f t="shared" si="27"/>
        <v>0</v>
      </c>
    </row>
    <row r="1685" spans="7:7">
      <c r="G1685">
        <f t="shared" si="27"/>
        <v>0</v>
      </c>
    </row>
    <row r="1686" spans="7:7">
      <c r="G1686">
        <f t="shared" si="27"/>
        <v>0</v>
      </c>
    </row>
    <row r="1687" spans="7:7">
      <c r="G1687">
        <f t="shared" si="27"/>
        <v>0</v>
      </c>
    </row>
    <row r="1688" spans="7:7">
      <c r="G1688">
        <f t="shared" si="27"/>
        <v>0</v>
      </c>
    </row>
    <row r="1689" spans="7:7">
      <c r="G1689">
        <f t="shared" si="27"/>
        <v>0</v>
      </c>
    </row>
    <row r="1690" spans="7:7">
      <c r="G1690">
        <f t="shared" si="27"/>
        <v>0</v>
      </c>
    </row>
    <row r="1691" spans="7:7">
      <c r="G1691">
        <f t="shared" si="27"/>
        <v>0</v>
      </c>
    </row>
    <row r="1692" spans="7:7">
      <c r="G1692">
        <f t="shared" si="27"/>
        <v>0</v>
      </c>
    </row>
    <row r="1693" spans="7:7">
      <c r="G1693">
        <f t="shared" si="27"/>
        <v>0</v>
      </c>
    </row>
    <row r="1694" spans="7:7">
      <c r="G1694">
        <f t="shared" si="27"/>
        <v>0</v>
      </c>
    </row>
    <row r="1695" spans="7:7">
      <c r="G1695">
        <f t="shared" si="27"/>
        <v>0</v>
      </c>
    </row>
    <row r="1696" spans="7:7">
      <c r="G1696">
        <f t="shared" si="27"/>
        <v>0</v>
      </c>
    </row>
    <row r="1697" spans="7:7">
      <c r="G1697">
        <f t="shared" si="27"/>
        <v>0</v>
      </c>
    </row>
    <row r="1698" spans="7:7">
      <c r="G1698">
        <f t="shared" si="27"/>
        <v>0</v>
      </c>
    </row>
    <row r="1699" spans="7:7">
      <c r="G1699">
        <f t="shared" si="27"/>
        <v>0</v>
      </c>
    </row>
    <row r="1700" spans="7:7">
      <c r="G1700">
        <f t="shared" si="27"/>
        <v>0</v>
      </c>
    </row>
    <row r="1701" spans="7:7">
      <c r="G1701">
        <f t="shared" si="27"/>
        <v>0</v>
      </c>
    </row>
    <row r="1702" spans="7:7">
      <c r="G1702">
        <f t="shared" si="27"/>
        <v>0</v>
      </c>
    </row>
    <row r="1703" spans="7:7">
      <c r="G1703">
        <f t="shared" si="27"/>
        <v>0</v>
      </c>
    </row>
    <row r="1704" spans="7:7">
      <c r="G1704">
        <f t="shared" si="27"/>
        <v>0</v>
      </c>
    </row>
    <row r="1705" spans="7:7">
      <c r="G1705">
        <f t="shared" si="27"/>
        <v>0</v>
      </c>
    </row>
    <row r="1706" spans="7:7">
      <c r="G1706">
        <f t="shared" si="27"/>
        <v>0</v>
      </c>
    </row>
    <row r="1707" spans="7:7">
      <c r="G1707">
        <f t="shared" si="27"/>
        <v>0</v>
      </c>
    </row>
    <row r="1708" spans="7:7">
      <c r="G1708">
        <f t="shared" si="27"/>
        <v>0</v>
      </c>
    </row>
    <row r="1709" spans="7:7">
      <c r="G1709">
        <f t="shared" si="27"/>
        <v>0</v>
      </c>
    </row>
    <row r="1710" spans="7:7">
      <c r="G1710">
        <f t="shared" ref="G1710:G1773" si="28">+D1710-E1710</f>
        <v>0</v>
      </c>
    </row>
    <row r="1711" spans="7:7">
      <c r="G1711">
        <f t="shared" si="28"/>
        <v>0</v>
      </c>
    </row>
    <row r="1712" spans="7:7">
      <c r="G1712">
        <f t="shared" si="28"/>
        <v>0</v>
      </c>
    </row>
    <row r="1713" spans="7:7">
      <c r="G1713">
        <f t="shared" si="28"/>
        <v>0</v>
      </c>
    </row>
    <row r="1714" spans="7:7">
      <c r="G1714">
        <f t="shared" si="28"/>
        <v>0</v>
      </c>
    </row>
    <row r="1715" spans="7:7">
      <c r="G1715">
        <f t="shared" si="28"/>
        <v>0</v>
      </c>
    </row>
    <row r="1716" spans="7:7">
      <c r="G1716">
        <f t="shared" si="28"/>
        <v>0</v>
      </c>
    </row>
    <row r="1717" spans="7:7">
      <c r="G1717">
        <f t="shared" si="28"/>
        <v>0</v>
      </c>
    </row>
    <row r="1718" spans="7:7">
      <c r="G1718">
        <f t="shared" si="28"/>
        <v>0</v>
      </c>
    </row>
    <row r="1719" spans="7:7">
      <c r="G1719">
        <f t="shared" si="28"/>
        <v>0</v>
      </c>
    </row>
    <row r="1720" spans="7:7">
      <c r="G1720">
        <f t="shared" si="28"/>
        <v>0</v>
      </c>
    </row>
    <row r="1721" spans="7:7">
      <c r="G1721">
        <f t="shared" si="28"/>
        <v>0</v>
      </c>
    </row>
    <row r="1722" spans="7:7">
      <c r="G1722">
        <f t="shared" si="28"/>
        <v>0</v>
      </c>
    </row>
    <row r="1723" spans="7:7">
      <c r="G1723">
        <f t="shared" si="28"/>
        <v>0</v>
      </c>
    </row>
    <row r="1724" spans="7:7">
      <c r="G1724">
        <f t="shared" si="28"/>
        <v>0</v>
      </c>
    </row>
    <row r="1725" spans="7:7">
      <c r="G1725">
        <f t="shared" si="28"/>
        <v>0</v>
      </c>
    </row>
    <row r="1726" spans="7:7">
      <c r="G1726">
        <f t="shared" si="28"/>
        <v>0</v>
      </c>
    </row>
    <row r="1727" spans="7:7">
      <c r="G1727">
        <f t="shared" si="28"/>
        <v>0</v>
      </c>
    </row>
    <row r="1728" spans="7:7">
      <c r="G1728">
        <f t="shared" si="28"/>
        <v>0</v>
      </c>
    </row>
    <row r="1729" spans="7:7">
      <c r="G1729">
        <f t="shared" si="28"/>
        <v>0</v>
      </c>
    </row>
    <row r="1730" spans="7:7">
      <c r="G1730">
        <f t="shared" si="28"/>
        <v>0</v>
      </c>
    </row>
    <row r="1731" spans="7:7">
      <c r="G1731">
        <f t="shared" si="28"/>
        <v>0</v>
      </c>
    </row>
    <row r="1732" spans="7:7">
      <c r="G1732">
        <f t="shared" si="28"/>
        <v>0</v>
      </c>
    </row>
    <row r="1733" spans="7:7">
      <c r="G1733">
        <f t="shared" si="28"/>
        <v>0</v>
      </c>
    </row>
    <row r="1734" spans="7:7">
      <c r="G1734">
        <f t="shared" si="28"/>
        <v>0</v>
      </c>
    </row>
    <row r="1735" spans="7:7">
      <c r="G1735">
        <f t="shared" si="28"/>
        <v>0</v>
      </c>
    </row>
    <row r="1736" spans="7:7">
      <c r="G1736">
        <f t="shared" si="28"/>
        <v>0</v>
      </c>
    </row>
    <row r="1737" spans="7:7">
      <c r="G1737">
        <f t="shared" si="28"/>
        <v>0</v>
      </c>
    </row>
    <row r="1738" spans="7:7">
      <c r="G1738">
        <f t="shared" si="28"/>
        <v>0</v>
      </c>
    </row>
    <row r="1739" spans="7:7">
      <c r="G1739">
        <f t="shared" si="28"/>
        <v>0</v>
      </c>
    </row>
    <row r="1740" spans="7:7">
      <c r="G1740">
        <f t="shared" si="28"/>
        <v>0</v>
      </c>
    </row>
    <row r="1741" spans="7:7">
      <c r="G1741">
        <f t="shared" si="28"/>
        <v>0</v>
      </c>
    </row>
    <row r="1742" spans="7:7">
      <c r="G1742">
        <f t="shared" si="28"/>
        <v>0</v>
      </c>
    </row>
    <row r="1743" spans="7:7">
      <c r="G1743">
        <f t="shared" si="28"/>
        <v>0</v>
      </c>
    </row>
    <row r="1744" spans="7:7">
      <c r="G1744">
        <f t="shared" si="28"/>
        <v>0</v>
      </c>
    </row>
    <row r="1745" spans="7:7">
      <c r="G1745">
        <f t="shared" si="28"/>
        <v>0</v>
      </c>
    </row>
    <row r="1746" spans="7:7">
      <c r="G1746">
        <f t="shared" si="28"/>
        <v>0</v>
      </c>
    </row>
    <row r="1747" spans="7:7">
      <c r="G1747">
        <f t="shared" si="28"/>
        <v>0</v>
      </c>
    </row>
    <row r="1748" spans="7:7">
      <c r="G1748">
        <f t="shared" si="28"/>
        <v>0</v>
      </c>
    </row>
    <row r="1749" spans="7:7">
      <c r="G1749">
        <f t="shared" si="28"/>
        <v>0</v>
      </c>
    </row>
    <row r="1750" spans="7:7">
      <c r="G1750">
        <f t="shared" si="28"/>
        <v>0</v>
      </c>
    </row>
    <row r="1751" spans="7:7">
      <c r="G1751">
        <f t="shared" si="28"/>
        <v>0</v>
      </c>
    </row>
    <row r="1752" spans="7:7">
      <c r="G1752">
        <f t="shared" si="28"/>
        <v>0</v>
      </c>
    </row>
    <row r="1753" spans="7:7">
      <c r="G1753">
        <f t="shared" si="28"/>
        <v>0</v>
      </c>
    </row>
    <row r="1754" spans="7:7">
      <c r="G1754">
        <f t="shared" si="28"/>
        <v>0</v>
      </c>
    </row>
    <row r="1755" spans="7:7">
      <c r="G1755">
        <f t="shared" si="28"/>
        <v>0</v>
      </c>
    </row>
    <row r="1756" spans="7:7">
      <c r="G1756">
        <f t="shared" si="28"/>
        <v>0</v>
      </c>
    </row>
    <row r="1757" spans="7:7">
      <c r="G1757">
        <f t="shared" si="28"/>
        <v>0</v>
      </c>
    </row>
    <row r="1758" spans="7:7">
      <c r="G1758">
        <f t="shared" si="28"/>
        <v>0</v>
      </c>
    </row>
    <row r="1759" spans="7:7">
      <c r="G1759">
        <f t="shared" si="28"/>
        <v>0</v>
      </c>
    </row>
    <row r="1760" spans="7:7">
      <c r="G1760">
        <f t="shared" si="28"/>
        <v>0</v>
      </c>
    </row>
    <row r="1761" spans="7:7">
      <c r="G1761">
        <f t="shared" si="28"/>
        <v>0</v>
      </c>
    </row>
    <row r="1762" spans="7:7">
      <c r="G1762">
        <f t="shared" si="28"/>
        <v>0</v>
      </c>
    </row>
    <row r="1763" spans="7:7">
      <c r="G1763">
        <f t="shared" si="28"/>
        <v>0</v>
      </c>
    </row>
    <row r="1764" spans="7:7">
      <c r="G1764">
        <f t="shared" si="28"/>
        <v>0</v>
      </c>
    </row>
    <row r="1765" spans="7:7">
      <c r="G1765">
        <f t="shared" si="28"/>
        <v>0</v>
      </c>
    </row>
    <row r="1766" spans="7:7">
      <c r="G1766">
        <f t="shared" si="28"/>
        <v>0</v>
      </c>
    </row>
    <row r="1767" spans="7:7">
      <c r="G1767">
        <f t="shared" si="28"/>
        <v>0</v>
      </c>
    </row>
    <row r="1768" spans="7:7">
      <c r="G1768">
        <f t="shared" si="28"/>
        <v>0</v>
      </c>
    </row>
    <row r="1769" spans="7:7">
      <c r="G1769">
        <f t="shared" si="28"/>
        <v>0</v>
      </c>
    </row>
    <row r="1770" spans="7:7">
      <c r="G1770">
        <f t="shared" si="28"/>
        <v>0</v>
      </c>
    </row>
    <row r="1771" spans="7:7">
      <c r="G1771">
        <f t="shared" si="28"/>
        <v>0</v>
      </c>
    </row>
    <row r="1772" spans="7:7">
      <c r="G1772">
        <f t="shared" si="28"/>
        <v>0</v>
      </c>
    </row>
    <row r="1773" spans="7:7">
      <c r="G1773">
        <f t="shared" si="28"/>
        <v>0</v>
      </c>
    </row>
    <row r="1774" spans="7:7">
      <c r="G1774">
        <f t="shared" ref="G1774:G1837" si="29">+D1774-E1774</f>
        <v>0</v>
      </c>
    </row>
    <row r="1775" spans="7:7">
      <c r="G1775">
        <f t="shared" si="29"/>
        <v>0</v>
      </c>
    </row>
    <row r="1776" spans="7:7">
      <c r="G1776">
        <f t="shared" si="29"/>
        <v>0</v>
      </c>
    </row>
    <row r="1777" spans="7:7">
      <c r="G1777">
        <f t="shared" si="29"/>
        <v>0</v>
      </c>
    </row>
    <row r="1778" spans="7:7">
      <c r="G1778">
        <f t="shared" si="29"/>
        <v>0</v>
      </c>
    </row>
    <row r="1779" spans="7:7">
      <c r="G1779">
        <f t="shared" si="29"/>
        <v>0</v>
      </c>
    </row>
    <row r="1780" spans="7:7">
      <c r="G1780">
        <f t="shared" si="29"/>
        <v>0</v>
      </c>
    </row>
    <row r="1781" spans="7:7">
      <c r="G1781">
        <f t="shared" si="29"/>
        <v>0</v>
      </c>
    </row>
    <row r="1782" spans="7:7">
      <c r="G1782">
        <f t="shared" si="29"/>
        <v>0</v>
      </c>
    </row>
    <row r="1783" spans="7:7">
      <c r="G1783">
        <f t="shared" si="29"/>
        <v>0</v>
      </c>
    </row>
    <row r="1784" spans="7:7">
      <c r="G1784">
        <f t="shared" si="29"/>
        <v>0</v>
      </c>
    </row>
    <row r="1785" spans="7:7">
      <c r="G1785">
        <f t="shared" si="29"/>
        <v>0</v>
      </c>
    </row>
    <row r="1786" spans="7:7">
      <c r="G1786">
        <f t="shared" si="29"/>
        <v>0</v>
      </c>
    </row>
    <row r="1787" spans="7:7">
      <c r="G1787">
        <f t="shared" si="29"/>
        <v>0</v>
      </c>
    </row>
    <row r="1788" spans="7:7">
      <c r="G1788">
        <f t="shared" si="29"/>
        <v>0</v>
      </c>
    </row>
    <row r="1789" spans="7:7">
      <c r="G1789">
        <f t="shared" si="29"/>
        <v>0</v>
      </c>
    </row>
    <row r="1790" spans="7:7">
      <c r="G1790">
        <f t="shared" si="29"/>
        <v>0</v>
      </c>
    </row>
    <row r="1791" spans="7:7">
      <c r="G1791">
        <f t="shared" si="29"/>
        <v>0</v>
      </c>
    </row>
    <row r="1792" spans="7:7">
      <c r="G1792">
        <f t="shared" si="29"/>
        <v>0</v>
      </c>
    </row>
    <row r="1793" spans="7:7">
      <c r="G1793">
        <f t="shared" si="29"/>
        <v>0</v>
      </c>
    </row>
    <row r="1794" spans="7:7">
      <c r="G1794">
        <f t="shared" si="29"/>
        <v>0</v>
      </c>
    </row>
    <row r="1795" spans="7:7">
      <c r="G1795">
        <f t="shared" si="29"/>
        <v>0</v>
      </c>
    </row>
    <row r="1796" spans="7:7">
      <c r="G1796">
        <f t="shared" si="29"/>
        <v>0</v>
      </c>
    </row>
    <row r="1797" spans="7:7">
      <c r="G1797">
        <f t="shared" si="29"/>
        <v>0</v>
      </c>
    </row>
    <row r="1798" spans="7:7">
      <c r="G1798">
        <f t="shared" si="29"/>
        <v>0</v>
      </c>
    </row>
    <row r="1799" spans="7:7">
      <c r="G1799">
        <f t="shared" si="29"/>
        <v>0</v>
      </c>
    </row>
    <row r="1800" spans="7:7">
      <c r="G1800">
        <f t="shared" si="29"/>
        <v>0</v>
      </c>
    </row>
    <row r="1801" spans="7:7">
      <c r="G1801">
        <f t="shared" si="29"/>
        <v>0</v>
      </c>
    </row>
    <row r="1802" spans="7:7">
      <c r="G1802">
        <f t="shared" si="29"/>
        <v>0</v>
      </c>
    </row>
    <row r="1803" spans="7:7">
      <c r="G1803">
        <f t="shared" si="29"/>
        <v>0</v>
      </c>
    </row>
    <row r="1804" spans="7:7">
      <c r="G1804">
        <f t="shared" si="29"/>
        <v>0</v>
      </c>
    </row>
    <row r="1805" spans="7:7">
      <c r="G1805">
        <f t="shared" si="29"/>
        <v>0</v>
      </c>
    </row>
    <row r="1806" spans="7:7">
      <c r="G1806">
        <f t="shared" si="29"/>
        <v>0</v>
      </c>
    </row>
    <row r="1807" spans="7:7">
      <c r="G1807">
        <f t="shared" si="29"/>
        <v>0</v>
      </c>
    </row>
    <row r="1808" spans="7:7">
      <c r="G1808">
        <f t="shared" si="29"/>
        <v>0</v>
      </c>
    </row>
    <row r="1809" spans="7:7">
      <c r="G1809">
        <f t="shared" si="29"/>
        <v>0</v>
      </c>
    </row>
    <row r="1810" spans="7:7">
      <c r="G1810">
        <f t="shared" si="29"/>
        <v>0</v>
      </c>
    </row>
    <row r="1811" spans="7:7">
      <c r="G1811">
        <f t="shared" si="29"/>
        <v>0</v>
      </c>
    </row>
    <row r="1812" spans="7:7">
      <c r="G1812">
        <f t="shared" si="29"/>
        <v>0</v>
      </c>
    </row>
    <row r="1813" spans="7:7">
      <c r="G1813">
        <f t="shared" si="29"/>
        <v>0</v>
      </c>
    </row>
    <row r="1814" spans="7:7">
      <c r="G1814">
        <f t="shared" si="29"/>
        <v>0</v>
      </c>
    </row>
    <row r="1815" spans="7:7">
      <c r="G1815">
        <f t="shared" si="29"/>
        <v>0</v>
      </c>
    </row>
    <row r="1816" spans="7:7">
      <c r="G1816">
        <f t="shared" si="29"/>
        <v>0</v>
      </c>
    </row>
    <row r="1817" spans="7:7">
      <c r="G1817">
        <f t="shared" si="29"/>
        <v>0</v>
      </c>
    </row>
    <row r="1818" spans="7:7">
      <c r="G1818">
        <f t="shared" si="29"/>
        <v>0</v>
      </c>
    </row>
    <row r="1819" spans="7:7">
      <c r="G1819">
        <f t="shared" si="29"/>
        <v>0</v>
      </c>
    </row>
    <row r="1820" spans="7:7">
      <c r="G1820">
        <f t="shared" si="29"/>
        <v>0</v>
      </c>
    </row>
    <row r="1821" spans="7:7">
      <c r="G1821">
        <f t="shared" si="29"/>
        <v>0</v>
      </c>
    </row>
    <row r="1822" spans="7:7">
      <c r="G1822">
        <f t="shared" si="29"/>
        <v>0</v>
      </c>
    </row>
    <row r="1823" spans="7:7">
      <c r="G1823">
        <f t="shared" si="29"/>
        <v>0</v>
      </c>
    </row>
    <row r="1824" spans="7:7">
      <c r="G1824">
        <f t="shared" si="29"/>
        <v>0</v>
      </c>
    </row>
    <row r="1825" spans="7:7">
      <c r="G1825">
        <f t="shared" si="29"/>
        <v>0</v>
      </c>
    </row>
    <row r="1826" spans="7:7">
      <c r="G1826">
        <f t="shared" si="29"/>
        <v>0</v>
      </c>
    </row>
    <row r="1827" spans="7:7">
      <c r="G1827">
        <f t="shared" si="29"/>
        <v>0</v>
      </c>
    </row>
    <row r="1828" spans="7:7">
      <c r="G1828">
        <f t="shared" si="29"/>
        <v>0</v>
      </c>
    </row>
    <row r="1829" spans="7:7">
      <c r="G1829">
        <f t="shared" si="29"/>
        <v>0</v>
      </c>
    </row>
    <row r="1830" spans="7:7">
      <c r="G1830">
        <f t="shared" si="29"/>
        <v>0</v>
      </c>
    </row>
    <row r="1831" spans="7:7">
      <c r="G1831">
        <f t="shared" si="29"/>
        <v>0</v>
      </c>
    </row>
    <row r="1832" spans="7:7">
      <c r="G1832">
        <f t="shared" si="29"/>
        <v>0</v>
      </c>
    </row>
    <row r="1833" spans="7:7">
      <c r="G1833">
        <f t="shared" si="29"/>
        <v>0</v>
      </c>
    </row>
    <row r="1834" spans="7:7">
      <c r="G1834">
        <f t="shared" si="29"/>
        <v>0</v>
      </c>
    </row>
    <row r="1835" spans="7:7">
      <c r="G1835">
        <f t="shared" si="29"/>
        <v>0</v>
      </c>
    </row>
    <row r="1836" spans="7:7">
      <c r="G1836">
        <f t="shared" si="29"/>
        <v>0</v>
      </c>
    </row>
    <row r="1837" spans="7:7">
      <c r="G1837">
        <f t="shared" si="29"/>
        <v>0</v>
      </c>
    </row>
    <row r="1838" spans="7:7">
      <c r="G1838">
        <f t="shared" ref="G1838:G1901" si="30">+D1838-E1838</f>
        <v>0</v>
      </c>
    </row>
    <row r="1839" spans="7:7">
      <c r="G1839">
        <f t="shared" si="30"/>
        <v>0</v>
      </c>
    </row>
    <row r="1840" spans="7:7">
      <c r="G1840">
        <f t="shared" si="30"/>
        <v>0</v>
      </c>
    </row>
    <row r="1841" spans="7:7">
      <c r="G1841">
        <f t="shared" si="30"/>
        <v>0</v>
      </c>
    </row>
    <row r="1842" spans="7:7">
      <c r="G1842">
        <f t="shared" si="30"/>
        <v>0</v>
      </c>
    </row>
    <row r="1843" spans="7:7">
      <c r="G1843">
        <f t="shared" si="30"/>
        <v>0</v>
      </c>
    </row>
    <row r="1844" spans="7:7">
      <c r="G1844">
        <f t="shared" si="30"/>
        <v>0</v>
      </c>
    </row>
    <row r="1845" spans="7:7">
      <c r="G1845">
        <f t="shared" si="30"/>
        <v>0</v>
      </c>
    </row>
    <row r="1846" spans="7:7">
      <c r="G1846">
        <f t="shared" si="30"/>
        <v>0</v>
      </c>
    </row>
    <row r="1847" spans="7:7">
      <c r="G1847">
        <f t="shared" si="30"/>
        <v>0</v>
      </c>
    </row>
    <row r="1848" spans="7:7">
      <c r="G1848">
        <f t="shared" si="30"/>
        <v>0</v>
      </c>
    </row>
    <row r="1849" spans="7:7">
      <c r="G1849">
        <f t="shared" si="30"/>
        <v>0</v>
      </c>
    </row>
    <row r="1850" spans="7:7">
      <c r="G1850">
        <f t="shared" si="30"/>
        <v>0</v>
      </c>
    </row>
    <row r="1851" spans="7:7">
      <c r="G1851">
        <f t="shared" si="30"/>
        <v>0</v>
      </c>
    </row>
    <row r="1852" spans="7:7">
      <c r="G1852">
        <f t="shared" si="30"/>
        <v>0</v>
      </c>
    </row>
    <row r="1853" spans="7:7">
      <c r="G1853">
        <f t="shared" si="30"/>
        <v>0</v>
      </c>
    </row>
    <row r="1854" spans="7:7">
      <c r="G1854">
        <f t="shared" si="30"/>
        <v>0</v>
      </c>
    </row>
    <row r="1855" spans="7:7">
      <c r="G1855">
        <f t="shared" si="30"/>
        <v>0</v>
      </c>
    </row>
    <row r="1856" spans="7:7">
      <c r="G1856">
        <f t="shared" si="30"/>
        <v>0</v>
      </c>
    </row>
    <row r="1857" spans="7:7">
      <c r="G1857">
        <f t="shared" si="30"/>
        <v>0</v>
      </c>
    </row>
    <row r="1858" spans="7:7">
      <c r="G1858">
        <f t="shared" si="30"/>
        <v>0</v>
      </c>
    </row>
    <row r="1859" spans="7:7">
      <c r="G1859">
        <f t="shared" si="30"/>
        <v>0</v>
      </c>
    </row>
    <row r="1860" spans="7:7">
      <c r="G1860">
        <f t="shared" si="30"/>
        <v>0</v>
      </c>
    </row>
    <row r="1861" spans="7:7">
      <c r="G1861">
        <f t="shared" si="30"/>
        <v>0</v>
      </c>
    </row>
    <row r="1862" spans="7:7">
      <c r="G1862">
        <f t="shared" si="30"/>
        <v>0</v>
      </c>
    </row>
    <row r="1863" spans="7:7">
      <c r="G1863">
        <f t="shared" si="30"/>
        <v>0</v>
      </c>
    </row>
    <row r="1864" spans="7:7">
      <c r="G1864">
        <f t="shared" si="30"/>
        <v>0</v>
      </c>
    </row>
    <row r="1865" spans="7:7">
      <c r="G1865">
        <f t="shared" si="30"/>
        <v>0</v>
      </c>
    </row>
    <row r="1866" spans="7:7">
      <c r="G1866">
        <f t="shared" si="30"/>
        <v>0</v>
      </c>
    </row>
    <row r="1867" spans="7:7">
      <c r="G1867">
        <f t="shared" si="30"/>
        <v>0</v>
      </c>
    </row>
    <row r="1868" spans="7:7">
      <c r="G1868">
        <f t="shared" si="30"/>
        <v>0</v>
      </c>
    </row>
    <row r="1869" spans="7:7">
      <c r="G1869">
        <f t="shared" si="30"/>
        <v>0</v>
      </c>
    </row>
    <row r="1870" spans="7:7">
      <c r="G1870">
        <f t="shared" si="30"/>
        <v>0</v>
      </c>
    </row>
    <row r="1871" spans="7:7">
      <c r="G1871">
        <f t="shared" si="30"/>
        <v>0</v>
      </c>
    </row>
    <row r="1872" spans="7:7">
      <c r="G1872">
        <f t="shared" si="30"/>
        <v>0</v>
      </c>
    </row>
    <row r="1873" spans="7:7">
      <c r="G1873">
        <f t="shared" si="30"/>
        <v>0</v>
      </c>
    </row>
    <row r="1874" spans="7:7">
      <c r="G1874">
        <f t="shared" si="30"/>
        <v>0</v>
      </c>
    </row>
    <row r="1875" spans="7:7">
      <c r="G1875">
        <f t="shared" si="30"/>
        <v>0</v>
      </c>
    </row>
    <row r="1876" spans="7:7">
      <c r="G1876">
        <f t="shared" si="30"/>
        <v>0</v>
      </c>
    </row>
    <row r="1877" spans="7:7">
      <c r="G1877">
        <f t="shared" si="30"/>
        <v>0</v>
      </c>
    </row>
    <row r="1878" spans="7:7">
      <c r="G1878">
        <f t="shared" si="30"/>
        <v>0</v>
      </c>
    </row>
    <row r="1879" spans="7:7">
      <c r="G1879">
        <f t="shared" si="30"/>
        <v>0</v>
      </c>
    </row>
    <row r="1880" spans="7:7">
      <c r="G1880">
        <f t="shared" si="30"/>
        <v>0</v>
      </c>
    </row>
    <row r="1881" spans="7:7">
      <c r="G1881">
        <f t="shared" si="30"/>
        <v>0</v>
      </c>
    </row>
    <row r="1882" spans="7:7">
      <c r="G1882">
        <f t="shared" si="30"/>
        <v>0</v>
      </c>
    </row>
    <row r="1883" spans="7:7">
      <c r="G1883">
        <f t="shared" si="30"/>
        <v>0</v>
      </c>
    </row>
    <row r="1884" spans="7:7">
      <c r="G1884">
        <f t="shared" si="30"/>
        <v>0</v>
      </c>
    </row>
    <row r="1885" spans="7:7">
      <c r="G1885">
        <f t="shared" si="30"/>
        <v>0</v>
      </c>
    </row>
    <row r="1886" spans="7:7">
      <c r="G1886">
        <f t="shared" si="30"/>
        <v>0</v>
      </c>
    </row>
    <row r="1887" spans="7:7">
      <c r="G1887">
        <f t="shared" si="30"/>
        <v>0</v>
      </c>
    </row>
    <row r="1888" spans="7:7">
      <c r="G1888">
        <f t="shared" si="30"/>
        <v>0</v>
      </c>
    </row>
    <row r="1889" spans="7:7">
      <c r="G1889">
        <f t="shared" si="30"/>
        <v>0</v>
      </c>
    </row>
    <row r="1890" spans="7:7">
      <c r="G1890">
        <f t="shared" si="30"/>
        <v>0</v>
      </c>
    </row>
    <row r="1891" spans="7:7">
      <c r="G1891">
        <f t="shared" si="30"/>
        <v>0</v>
      </c>
    </row>
    <row r="1892" spans="7:7">
      <c r="G1892">
        <f t="shared" si="30"/>
        <v>0</v>
      </c>
    </row>
    <row r="1893" spans="7:7">
      <c r="G1893">
        <f t="shared" si="30"/>
        <v>0</v>
      </c>
    </row>
    <row r="1894" spans="7:7">
      <c r="G1894">
        <f t="shared" si="30"/>
        <v>0</v>
      </c>
    </row>
    <row r="1895" spans="7:7">
      <c r="G1895">
        <f t="shared" si="30"/>
        <v>0</v>
      </c>
    </row>
    <row r="1896" spans="7:7">
      <c r="G1896">
        <f t="shared" si="30"/>
        <v>0</v>
      </c>
    </row>
    <row r="1897" spans="7:7">
      <c r="G1897">
        <f t="shared" si="30"/>
        <v>0</v>
      </c>
    </row>
    <row r="1898" spans="7:7">
      <c r="G1898">
        <f t="shared" si="30"/>
        <v>0</v>
      </c>
    </row>
    <row r="1899" spans="7:7">
      <c r="G1899">
        <f t="shared" si="30"/>
        <v>0</v>
      </c>
    </row>
    <row r="1900" spans="7:7">
      <c r="G1900">
        <f t="shared" si="30"/>
        <v>0</v>
      </c>
    </row>
    <row r="1901" spans="7:7">
      <c r="G1901">
        <f t="shared" si="30"/>
        <v>0</v>
      </c>
    </row>
    <row r="1902" spans="7:7">
      <c r="G1902">
        <f t="shared" ref="G1902:G1965" si="31">+D1902-E1902</f>
        <v>0</v>
      </c>
    </row>
    <row r="1903" spans="7:7">
      <c r="G1903">
        <f t="shared" si="31"/>
        <v>0</v>
      </c>
    </row>
    <row r="1904" spans="7:7">
      <c r="G1904">
        <f t="shared" si="31"/>
        <v>0</v>
      </c>
    </row>
    <row r="1905" spans="7:7">
      <c r="G1905">
        <f t="shared" si="31"/>
        <v>0</v>
      </c>
    </row>
    <row r="1906" spans="7:7">
      <c r="G1906">
        <f t="shared" si="31"/>
        <v>0</v>
      </c>
    </row>
    <row r="1907" spans="7:7">
      <c r="G1907">
        <f t="shared" si="31"/>
        <v>0</v>
      </c>
    </row>
    <row r="1908" spans="7:7">
      <c r="G1908">
        <f t="shared" si="31"/>
        <v>0</v>
      </c>
    </row>
    <row r="1909" spans="7:7">
      <c r="G1909">
        <f t="shared" si="31"/>
        <v>0</v>
      </c>
    </row>
    <row r="1910" spans="7:7">
      <c r="G1910">
        <f t="shared" si="31"/>
        <v>0</v>
      </c>
    </row>
    <row r="1911" spans="7:7">
      <c r="G1911">
        <f t="shared" si="31"/>
        <v>0</v>
      </c>
    </row>
    <row r="1912" spans="7:7">
      <c r="G1912">
        <f t="shared" si="31"/>
        <v>0</v>
      </c>
    </row>
    <row r="1913" spans="7:7">
      <c r="G1913">
        <f t="shared" si="31"/>
        <v>0</v>
      </c>
    </row>
    <row r="1914" spans="7:7">
      <c r="G1914">
        <f t="shared" si="31"/>
        <v>0</v>
      </c>
    </row>
    <row r="1915" spans="7:7">
      <c r="G1915">
        <f t="shared" si="31"/>
        <v>0</v>
      </c>
    </row>
    <row r="1916" spans="7:7">
      <c r="G1916">
        <f t="shared" si="31"/>
        <v>0</v>
      </c>
    </row>
    <row r="1917" spans="7:7">
      <c r="G1917">
        <f t="shared" si="31"/>
        <v>0</v>
      </c>
    </row>
    <row r="1918" spans="7:7">
      <c r="G1918">
        <f t="shared" si="31"/>
        <v>0</v>
      </c>
    </row>
    <row r="1919" spans="7:7">
      <c r="G1919">
        <f t="shared" si="31"/>
        <v>0</v>
      </c>
    </row>
    <row r="1920" spans="7:7">
      <c r="G1920">
        <f t="shared" si="31"/>
        <v>0</v>
      </c>
    </row>
    <row r="1921" spans="7:7">
      <c r="G1921">
        <f t="shared" si="31"/>
        <v>0</v>
      </c>
    </row>
    <row r="1922" spans="7:7">
      <c r="G1922">
        <f t="shared" si="31"/>
        <v>0</v>
      </c>
    </row>
    <row r="1923" spans="7:7">
      <c r="G1923">
        <f t="shared" si="31"/>
        <v>0</v>
      </c>
    </row>
    <row r="1924" spans="7:7">
      <c r="G1924">
        <f t="shared" si="31"/>
        <v>0</v>
      </c>
    </row>
    <row r="1925" spans="7:7">
      <c r="G1925">
        <f t="shared" si="31"/>
        <v>0</v>
      </c>
    </row>
    <row r="1926" spans="7:7">
      <c r="G1926">
        <f t="shared" si="31"/>
        <v>0</v>
      </c>
    </row>
    <row r="1927" spans="7:7">
      <c r="G1927">
        <f t="shared" si="31"/>
        <v>0</v>
      </c>
    </row>
    <row r="1928" spans="7:7">
      <c r="G1928">
        <f t="shared" si="31"/>
        <v>0</v>
      </c>
    </row>
    <row r="1929" spans="7:7">
      <c r="G1929">
        <f t="shared" si="31"/>
        <v>0</v>
      </c>
    </row>
    <row r="1930" spans="7:7">
      <c r="G1930">
        <f t="shared" si="31"/>
        <v>0</v>
      </c>
    </row>
    <row r="1931" spans="7:7">
      <c r="G1931">
        <f t="shared" si="31"/>
        <v>0</v>
      </c>
    </row>
    <row r="1932" spans="7:7">
      <c r="G1932">
        <f t="shared" si="31"/>
        <v>0</v>
      </c>
    </row>
    <row r="1933" spans="7:7">
      <c r="G1933">
        <f t="shared" si="31"/>
        <v>0</v>
      </c>
    </row>
    <row r="1934" spans="7:7">
      <c r="G1934">
        <f t="shared" si="31"/>
        <v>0</v>
      </c>
    </row>
    <row r="1935" spans="7:7">
      <c r="G1935">
        <f t="shared" si="31"/>
        <v>0</v>
      </c>
    </row>
    <row r="1936" spans="7:7">
      <c r="G1936">
        <f t="shared" si="31"/>
        <v>0</v>
      </c>
    </row>
    <row r="1937" spans="7:7">
      <c r="G1937">
        <f t="shared" si="31"/>
        <v>0</v>
      </c>
    </row>
    <row r="1938" spans="7:7">
      <c r="G1938">
        <f t="shared" si="31"/>
        <v>0</v>
      </c>
    </row>
    <row r="1939" spans="7:7">
      <c r="G1939">
        <f t="shared" si="31"/>
        <v>0</v>
      </c>
    </row>
    <row r="1940" spans="7:7">
      <c r="G1940">
        <f t="shared" si="31"/>
        <v>0</v>
      </c>
    </row>
    <row r="1941" spans="7:7">
      <c r="G1941">
        <f t="shared" si="31"/>
        <v>0</v>
      </c>
    </row>
    <row r="1942" spans="7:7">
      <c r="G1942">
        <f t="shared" si="31"/>
        <v>0</v>
      </c>
    </row>
    <row r="1943" spans="7:7">
      <c r="G1943">
        <f t="shared" si="31"/>
        <v>0</v>
      </c>
    </row>
    <row r="1944" spans="7:7">
      <c r="G1944">
        <f t="shared" si="31"/>
        <v>0</v>
      </c>
    </row>
    <row r="1945" spans="7:7">
      <c r="G1945">
        <f t="shared" si="31"/>
        <v>0</v>
      </c>
    </row>
    <row r="1946" spans="7:7">
      <c r="G1946">
        <f t="shared" si="31"/>
        <v>0</v>
      </c>
    </row>
    <row r="1947" spans="7:7">
      <c r="G1947">
        <f t="shared" si="31"/>
        <v>0</v>
      </c>
    </row>
    <row r="1948" spans="7:7">
      <c r="G1948">
        <f t="shared" si="31"/>
        <v>0</v>
      </c>
    </row>
    <row r="1949" spans="7:7">
      <c r="G1949">
        <f t="shared" si="31"/>
        <v>0</v>
      </c>
    </row>
    <row r="1950" spans="7:7">
      <c r="G1950">
        <f t="shared" si="31"/>
        <v>0</v>
      </c>
    </row>
    <row r="1951" spans="7:7">
      <c r="G1951">
        <f t="shared" si="31"/>
        <v>0</v>
      </c>
    </row>
    <row r="1952" spans="7:7">
      <c r="G1952">
        <f t="shared" si="31"/>
        <v>0</v>
      </c>
    </row>
    <row r="1953" spans="7:7">
      <c r="G1953">
        <f t="shared" si="31"/>
        <v>0</v>
      </c>
    </row>
    <row r="1954" spans="7:7">
      <c r="G1954">
        <f t="shared" si="31"/>
        <v>0</v>
      </c>
    </row>
    <row r="1955" spans="7:7">
      <c r="G1955">
        <f t="shared" si="31"/>
        <v>0</v>
      </c>
    </row>
    <row r="1956" spans="7:7">
      <c r="G1956">
        <f t="shared" si="31"/>
        <v>0</v>
      </c>
    </row>
    <row r="1957" spans="7:7">
      <c r="G1957">
        <f t="shared" si="31"/>
        <v>0</v>
      </c>
    </row>
    <row r="1958" spans="7:7">
      <c r="G1958">
        <f t="shared" si="31"/>
        <v>0</v>
      </c>
    </row>
    <row r="1959" spans="7:7">
      <c r="G1959">
        <f t="shared" si="31"/>
        <v>0</v>
      </c>
    </row>
    <row r="1960" spans="7:7">
      <c r="G1960">
        <f t="shared" si="31"/>
        <v>0</v>
      </c>
    </row>
    <row r="1961" spans="7:7">
      <c r="G1961">
        <f t="shared" si="31"/>
        <v>0</v>
      </c>
    </row>
    <row r="1962" spans="7:7">
      <c r="G1962">
        <f t="shared" si="31"/>
        <v>0</v>
      </c>
    </row>
    <row r="1963" spans="7:7">
      <c r="G1963">
        <f t="shared" si="31"/>
        <v>0</v>
      </c>
    </row>
    <row r="1964" spans="7:7">
      <c r="G1964">
        <f t="shared" si="31"/>
        <v>0</v>
      </c>
    </row>
    <row r="1965" spans="7:7">
      <c r="G1965">
        <f t="shared" si="31"/>
        <v>0</v>
      </c>
    </row>
    <row r="1966" spans="7:7">
      <c r="G1966">
        <f t="shared" ref="G1966:G2029" si="32">+D1966-E1966</f>
        <v>0</v>
      </c>
    </row>
    <row r="1967" spans="7:7">
      <c r="G1967">
        <f t="shared" si="32"/>
        <v>0</v>
      </c>
    </row>
    <row r="1968" spans="7:7">
      <c r="G1968">
        <f t="shared" si="32"/>
        <v>0</v>
      </c>
    </row>
    <row r="1969" spans="7:7">
      <c r="G1969">
        <f t="shared" si="32"/>
        <v>0</v>
      </c>
    </row>
    <row r="1970" spans="7:7">
      <c r="G1970">
        <f t="shared" si="32"/>
        <v>0</v>
      </c>
    </row>
    <row r="1971" spans="7:7">
      <c r="G1971">
        <f t="shared" si="32"/>
        <v>0</v>
      </c>
    </row>
    <row r="1972" spans="7:7">
      <c r="G1972">
        <f t="shared" si="32"/>
        <v>0</v>
      </c>
    </row>
    <row r="1973" spans="7:7">
      <c r="G1973">
        <f t="shared" si="32"/>
        <v>0</v>
      </c>
    </row>
    <row r="1974" spans="7:7">
      <c r="G1974">
        <f t="shared" si="32"/>
        <v>0</v>
      </c>
    </row>
    <row r="1975" spans="7:7">
      <c r="G1975">
        <f t="shared" si="32"/>
        <v>0</v>
      </c>
    </row>
    <row r="1976" spans="7:7">
      <c r="G1976">
        <f t="shared" si="32"/>
        <v>0</v>
      </c>
    </row>
    <row r="1977" spans="7:7">
      <c r="G1977">
        <f t="shared" si="32"/>
        <v>0</v>
      </c>
    </row>
    <row r="1978" spans="7:7">
      <c r="G1978">
        <f t="shared" si="32"/>
        <v>0</v>
      </c>
    </row>
    <row r="1979" spans="7:7">
      <c r="G1979">
        <f t="shared" si="32"/>
        <v>0</v>
      </c>
    </row>
    <row r="1980" spans="7:7">
      <c r="G1980">
        <f t="shared" si="32"/>
        <v>0</v>
      </c>
    </row>
    <row r="1981" spans="7:7">
      <c r="G1981">
        <f t="shared" si="32"/>
        <v>0</v>
      </c>
    </row>
    <row r="1982" spans="7:7">
      <c r="G1982">
        <f t="shared" si="32"/>
        <v>0</v>
      </c>
    </row>
    <row r="1983" spans="7:7">
      <c r="G1983">
        <f t="shared" si="32"/>
        <v>0</v>
      </c>
    </row>
    <row r="1984" spans="7:7">
      <c r="G1984">
        <f t="shared" si="32"/>
        <v>0</v>
      </c>
    </row>
    <row r="1985" spans="7:7">
      <c r="G1985">
        <f t="shared" si="32"/>
        <v>0</v>
      </c>
    </row>
    <row r="1986" spans="7:7">
      <c r="G1986">
        <f t="shared" si="32"/>
        <v>0</v>
      </c>
    </row>
    <row r="1987" spans="7:7">
      <c r="G1987">
        <f t="shared" si="32"/>
        <v>0</v>
      </c>
    </row>
    <row r="1988" spans="7:7">
      <c r="G1988">
        <f t="shared" si="32"/>
        <v>0</v>
      </c>
    </row>
    <row r="1989" spans="7:7">
      <c r="G1989">
        <f t="shared" si="32"/>
        <v>0</v>
      </c>
    </row>
    <row r="1990" spans="7:7">
      <c r="G1990">
        <f t="shared" si="32"/>
        <v>0</v>
      </c>
    </row>
    <row r="1991" spans="7:7">
      <c r="G1991">
        <f t="shared" si="32"/>
        <v>0</v>
      </c>
    </row>
    <row r="1992" spans="7:7">
      <c r="G1992">
        <f t="shared" si="32"/>
        <v>0</v>
      </c>
    </row>
    <row r="1993" spans="7:7">
      <c r="G1993">
        <f t="shared" si="32"/>
        <v>0</v>
      </c>
    </row>
    <row r="1994" spans="7:7">
      <c r="G1994">
        <f t="shared" si="32"/>
        <v>0</v>
      </c>
    </row>
    <row r="1995" spans="7:7">
      <c r="G1995">
        <f t="shared" si="32"/>
        <v>0</v>
      </c>
    </row>
    <row r="1996" spans="7:7">
      <c r="G1996">
        <f t="shared" si="32"/>
        <v>0</v>
      </c>
    </row>
    <row r="1997" spans="7:7">
      <c r="G1997">
        <f t="shared" si="32"/>
        <v>0</v>
      </c>
    </row>
    <row r="1998" spans="7:7">
      <c r="G1998">
        <f t="shared" si="32"/>
        <v>0</v>
      </c>
    </row>
    <row r="1999" spans="7:7">
      <c r="G1999">
        <f t="shared" si="32"/>
        <v>0</v>
      </c>
    </row>
    <row r="2000" spans="7:7">
      <c r="G2000">
        <f t="shared" si="32"/>
        <v>0</v>
      </c>
    </row>
    <row r="2001" spans="7:7">
      <c r="G2001">
        <f t="shared" si="32"/>
        <v>0</v>
      </c>
    </row>
    <row r="2002" spans="7:7">
      <c r="G2002">
        <f t="shared" si="32"/>
        <v>0</v>
      </c>
    </row>
    <row r="2003" spans="7:7">
      <c r="G2003">
        <f t="shared" si="32"/>
        <v>0</v>
      </c>
    </row>
    <row r="2004" spans="7:7">
      <c r="G2004">
        <f t="shared" si="32"/>
        <v>0</v>
      </c>
    </row>
    <row r="2005" spans="7:7">
      <c r="G2005">
        <f t="shared" si="32"/>
        <v>0</v>
      </c>
    </row>
    <row r="2006" spans="7:7">
      <c r="G2006">
        <f t="shared" si="32"/>
        <v>0</v>
      </c>
    </row>
    <row r="2007" spans="7:7">
      <c r="G2007">
        <f t="shared" si="32"/>
        <v>0</v>
      </c>
    </row>
    <row r="2008" spans="7:7">
      <c r="G2008">
        <f t="shared" si="32"/>
        <v>0</v>
      </c>
    </row>
    <row r="2009" spans="7:7">
      <c r="G2009">
        <f t="shared" si="32"/>
        <v>0</v>
      </c>
    </row>
    <row r="2010" spans="7:7">
      <c r="G2010">
        <f t="shared" si="32"/>
        <v>0</v>
      </c>
    </row>
    <row r="2011" spans="7:7">
      <c r="G2011">
        <f t="shared" si="32"/>
        <v>0</v>
      </c>
    </row>
    <row r="2012" spans="7:7">
      <c r="G2012">
        <f t="shared" si="32"/>
        <v>0</v>
      </c>
    </row>
    <row r="2013" spans="7:7">
      <c r="G2013">
        <f t="shared" si="32"/>
        <v>0</v>
      </c>
    </row>
    <row r="2014" spans="7:7">
      <c r="G2014">
        <f t="shared" si="32"/>
        <v>0</v>
      </c>
    </row>
    <row r="2015" spans="7:7">
      <c r="G2015">
        <f t="shared" si="32"/>
        <v>0</v>
      </c>
    </row>
    <row r="2016" spans="7:7">
      <c r="G2016">
        <f t="shared" si="32"/>
        <v>0</v>
      </c>
    </row>
    <row r="2017" spans="7:7">
      <c r="G2017">
        <f t="shared" si="32"/>
        <v>0</v>
      </c>
    </row>
    <row r="2018" spans="7:7">
      <c r="G2018">
        <f t="shared" si="32"/>
        <v>0</v>
      </c>
    </row>
    <row r="2019" spans="7:7">
      <c r="G2019">
        <f t="shared" si="32"/>
        <v>0</v>
      </c>
    </row>
    <row r="2020" spans="7:7">
      <c r="G2020">
        <f t="shared" si="32"/>
        <v>0</v>
      </c>
    </row>
    <row r="2021" spans="7:7">
      <c r="G2021">
        <f t="shared" si="32"/>
        <v>0</v>
      </c>
    </row>
    <row r="2022" spans="7:7">
      <c r="G2022">
        <f t="shared" si="32"/>
        <v>0</v>
      </c>
    </row>
    <row r="2023" spans="7:7">
      <c r="G2023">
        <f t="shared" si="32"/>
        <v>0</v>
      </c>
    </row>
    <row r="2024" spans="7:7">
      <c r="G2024">
        <f t="shared" si="32"/>
        <v>0</v>
      </c>
    </row>
    <row r="2025" spans="7:7">
      <c r="G2025">
        <f t="shared" si="32"/>
        <v>0</v>
      </c>
    </row>
    <row r="2026" spans="7:7">
      <c r="G2026">
        <f t="shared" si="32"/>
        <v>0</v>
      </c>
    </row>
    <row r="2027" spans="7:7">
      <c r="G2027">
        <f t="shared" si="32"/>
        <v>0</v>
      </c>
    </row>
    <row r="2028" spans="7:7">
      <c r="G2028">
        <f t="shared" si="32"/>
        <v>0</v>
      </c>
    </row>
    <row r="2029" spans="7:7">
      <c r="G2029">
        <f t="shared" si="32"/>
        <v>0</v>
      </c>
    </row>
    <row r="2030" spans="7:7">
      <c r="G2030">
        <f t="shared" ref="G2030:G2093" si="33">+D2030-E2030</f>
        <v>0</v>
      </c>
    </row>
    <row r="2031" spans="7:7">
      <c r="G2031">
        <f t="shared" si="33"/>
        <v>0</v>
      </c>
    </row>
    <row r="2032" spans="7:7">
      <c r="G2032">
        <f t="shared" si="33"/>
        <v>0</v>
      </c>
    </row>
    <row r="2033" spans="7:7">
      <c r="G2033">
        <f t="shared" si="33"/>
        <v>0</v>
      </c>
    </row>
    <row r="2034" spans="7:7">
      <c r="G2034">
        <f t="shared" si="33"/>
        <v>0</v>
      </c>
    </row>
    <row r="2035" spans="7:7">
      <c r="G2035">
        <f t="shared" si="33"/>
        <v>0</v>
      </c>
    </row>
    <row r="2036" spans="7:7">
      <c r="G2036">
        <f t="shared" si="33"/>
        <v>0</v>
      </c>
    </row>
    <row r="2037" spans="7:7">
      <c r="G2037">
        <f t="shared" si="33"/>
        <v>0</v>
      </c>
    </row>
    <row r="2038" spans="7:7">
      <c r="G2038">
        <f t="shared" si="33"/>
        <v>0</v>
      </c>
    </row>
    <row r="2039" spans="7:7">
      <c r="G2039">
        <f t="shared" si="33"/>
        <v>0</v>
      </c>
    </row>
    <row r="2040" spans="7:7">
      <c r="G2040">
        <f t="shared" si="33"/>
        <v>0</v>
      </c>
    </row>
    <row r="2041" spans="7:7">
      <c r="G2041">
        <f t="shared" si="33"/>
        <v>0</v>
      </c>
    </row>
    <row r="2042" spans="7:7">
      <c r="G2042">
        <f t="shared" si="33"/>
        <v>0</v>
      </c>
    </row>
    <row r="2043" spans="7:7">
      <c r="G2043">
        <f t="shared" si="33"/>
        <v>0</v>
      </c>
    </row>
    <row r="2044" spans="7:7">
      <c r="G2044">
        <f t="shared" si="33"/>
        <v>0</v>
      </c>
    </row>
    <row r="2045" spans="7:7">
      <c r="G2045">
        <f t="shared" si="33"/>
        <v>0</v>
      </c>
    </row>
    <row r="2046" spans="7:7">
      <c r="G2046">
        <f t="shared" si="33"/>
        <v>0</v>
      </c>
    </row>
    <row r="2047" spans="7:7">
      <c r="G2047">
        <f t="shared" si="33"/>
        <v>0</v>
      </c>
    </row>
    <row r="2048" spans="7:7">
      <c r="G2048">
        <f t="shared" si="33"/>
        <v>0</v>
      </c>
    </row>
    <row r="2049" spans="7:7">
      <c r="G2049">
        <f t="shared" si="33"/>
        <v>0</v>
      </c>
    </row>
    <row r="2050" spans="7:7">
      <c r="G2050">
        <f t="shared" si="33"/>
        <v>0</v>
      </c>
    </row>
    <row r="2051" spans="7:7">
      <c r="G2051">
        <f t="shared" si="33"/>
        <v>0</v>
      </c>
    </row>
    <row r="2052" spans="7:7">
      <c r="G2052">
        <f t="shared" si="33"/>
        <v>0</v>
      </c>
    </row>
    <row r="2053" spans="7:7">
      <c r="G2053">
        <f t="shared" si="33"/>
        <v>0</v>
      </c>
    </row>
    <row r="2054" spans="7:7">
      <c r="G2054">
        <f t="shared" si="33"/>
        <v>0</v>
      </c>
    </row>
    <row r="2055" spans="7:7">
      <c r="G2055">
        <f t="shared" si="33"/>
        <v>0</v>
      </c>
    </row>
    <row r="2056" spans="7:7">
      <c r="G2056">
        <f t="shared" si="33"/>
        <v>0</v>
      </c>
    </row>
    <row r="2057" spans="7:7">
      <c r="G2057">
        <f t="shared" si="33"/>
        <v>0</v>
      </c>
    </row>
    <row r="2058" spans="7:7">
      <c r="G2058">
        <f t="shared" si="33"/>
        <v>0</v>
      </c>
    </row>
    <row r="2059" spans="7:7">
      <c r="G2059">
        <f t="shared" si="33"/>
        <v>0</v>
      </c>
    </row>
    <row r="2060" spans="7:7">
      <c r="G2060">
        <f t="shared" si="33"/>
        <v>0</v>
      </c>
    </row>
    <row r="2061" spans="7:7">
      <c r="G2061">
        <f t="shared" si="33"/>
        <v>0</v>
      </c>
    </row>
    <row r="2062" spans="7:7">
      <c r="G2062">
        <f t="shared" si="33"/>
        <v>0</v>
      </c>
    </row>
    <row r="2063" spans="7:7">
      <c r="G2063">
        <f t="shared" si="33"/>
        <v>0</v>
      </c>
    </row>
    <row r="2064" spans="7:7">
      <c r="G2064">
        <f t="shared" si="33"/>
        <v>0</v>
      </c>
    </row>
    <row r="2065" spans="7:7">
      <c r="G2065">
        <f t="shared" si="33"/>
        <v>0</v>
      </c>
    </row>
    <row r="2066" spans="7:7">
      <c r="G2066">
        <f t="shared" si="33"/>
        <v>0</v>
      </c>
    </row>
    <row r="2067" spans="7:7">
      <c r="G2067">
        <f t="shared" si="33"/>
        <v>0</v>
      </c>
    </row>
    <row r="2068" spans="7:7">
      <c r="G2068">
        <f t="shared" si="33"/>
        <v>0</v>
      </c>
    </row>
    <row r="2069" spans="7:7">
      <c r="G2069">
        <f t="shared" si="33"/>
        <v>0</v>
      </c>
    </row>
    <row r="2070" spans="7:7">
      <c r="G2070">
        <f t="shared" si="33"/>
        <v>0</v>
      </c>
    </row>
    <row r="2071" spans="7:7">
      <c r="G2071">
        <f t="shared" si="33"/>
        <v>0</v>
      </c>
    </row>
    <row r="2072" spans="7:7">
      <c r="G2072">
        <f t="shared" si="33"/>
        <v>0</v>
      </c>
    </row>
    <row r="2073" spans="7:7">
      <c r="G2073">
        <f t="shared" si="33"/>
        <v>0</v>
      </c>
    </row>
    <row r="2074" spans="7:7">
      <c r="G2074">
        <f t="shared" si="33"/>
        <v>0</v>
      </c>
    </row>
    <row r="2075" spans="7:7">
      <c r="G2075">
        <f t="shared" si="33"/>
        <v>0</v>
      </c>
    </row>
    <row r="2076" spans="7:7">
      <c r="G2076">
        <f t="shared" si="33"/>
        <v>0</v>
      </c>
    </row>
    <row r="2077" spans="7:7">
      <c r="G2077">
        <f t="shared" si="33"/>
        <v>0</v>
      </c>
    </row>
    <row r="2078" spans="7:7">
      <c r="G2078">
        <f t="shared" si="33"/>
        <v>0</v>
      </c>
    </row>
    <row r="2079" spans="7:7">
      <c r="G2079">
        <f t="shared" si="33"/>
        <v>0</v>
      </c>
    </row>
    <row r="2080" spans="7:7">
      <c r="G2080">
        <f t="shared" si="33"/>
        <v>0</v>
      </c>
    </row>
    <row r="2081" spans="7:7">
      <c r="G2081">
        <f t="shared" si="33"/>
        <v>0</v>
      </c>
    </row>
    <row r="2082" spans="7:7">
      <c r="G2082">
        <f t="shared" si="33"/>
        <v>0</v>
      </c>
    </row>
    <row r="2083" spans="7:7">
      <c r="G2083">
        <f t="shared" si="33"/>
        <v>0</v>
      </c>
    </row>
    <row r="2084" spans="7:7">
      <c r="G2084">
        <f t="shared" si="33"/>
        <v>0</v>
      </c>
    </row>
    <row r="2085" spans="7:7">
      <c r="G2085">
        <f t="shared" si="33"/>
        <v>0</v>
      </c>
    </row>
    <row r="2086" spans="7:7">
      <c r="G2086">
        <f t="shared" si="33"/>
        <v>0</v>
      </c>
    </row>
    <row r="2087" spans="7:7">
      <c r="G2087">
        <f t="shared" si="33"/>
        <v>0</v>
      </c>
    </row>
    <row r="2088" spans="7:7">
      <c r="G2088">
        <f t="shared" si="33"/>
        <v>0</v>
      </c>
    </row>
    <row r="2089" spans="7:7">
      <c r="G2089">
        <f t="shared" si="33"/>
        <v>0</v>
      </c>
    </row>
    <row r="2090" spans="7:7">
      <c r="G2090">
        <f t="shared" si="33"/>
        <v>0</v>
      </c>
    </row>
    <row r="2091" spans="7:7">
      <c r="G2091">
        <f t="shared" si="33"/>
        <v>0</v>
      </c>
    </row>
    <row r="2092" spans="7:7">
      <c r="G2092">
        <f t="shared" si="33"/>
        <v>0</v>
      </c>
    </row>
    <row r="2093" spans="7:7">
      <c r="G2093">
        <f t="shared" si="33"/>
        <v>0</v>
      </c>
    </row>
    <row r="2094" spans="7:7">
      <c r="G2094">
        <f t="shared" ref="G2094:G2157" si="34">+D2094-E2094</f>
        <v>0</v>
      </c>
    </row>
    <row r="2095" spans="7:7">
      <c r="G2095">
        <f t="shared" si="34"/>
        <v>0</v>
      </c>
    </row>
    <row r="2096" spans="7:7">
      <c r="G2096">
        <f t="shared" si="34"/>
        <v>0</v>
      </c>
    </row>
    <row r="2097" spans="7:7">
      <c r="G2097">
        <f t="shared" si="34"/>
        <v>0</v>
      </c>
    </row>
    <row r="2098" spans="7:7">
      <c r="G2098">
        <f t="shared" si="34"/>
        <v>0</v>
      </c>
    </row>
    <row r="2099" spans="7:7">
      <c r="G2099">
        <f t="shared" si="34"/>
        <v>0</v>
      </c>
    </row>
    <row r="2100" spans="7:7">
      <c r="G2100">
        <f t="shared" si="34"/>
        <v>0</v>
      </c>
    </row>
    <row r="2101" spans="7:7">
      <c r="G2101">
        <f t="shared" si="34"/>
        <v>0</v>
      </c>
    </row>
    <row r="2102" spans="7:7">
      <c r="G2102">
        <f t="shared" si="34"/>
        <v>0</v>
      </c>
    </row>
    <row r="2103" spans="7:7">
      <c r="G2103">
        <f t="shared" si="34"/>
        <v>0</v>
      </c>
    </row>
    <row r="2104" spans="7:7">
      <c r="G2104">
        <f t="shared" si="34"/>
        <v>0</v>
      </c>
    </row>
    <row r="2105" spans="7:7">
      <c r="G2105">
        <f t="shared" si="34"/>
        <v>0</v>
      </c>
    </row>
    <row r="2106" spans="7:7">
      <c r="G2106">
        <f t="shared" si="34"/>
        <v>0</v>
      </c>
    </row>
    <row r="2107" spans="7:7">
      <c r="G2107">
        <f t="shared" si="34"/>
        <v>0</v>
      </c>
    </row>
    <row r="2108" spans="7:7">
      <c r="G2108">
        <f t="shared" si="34"/>
        <v>0</v>
      </c>
    </row>
    <row r="2109" spans="7:7">
      <c r="G2109">
        <f t="shared" si="34"/>
        <v>0</v>
      </c>
    </row>
    <row r="2110" spans="7:7">
      <c r="G2110">
        <f t="shared" si="34"/>
        <v>0</v>
      </c>
    </row>
    <row r="2111" spans="7:7">
      <c r="G2111">
        <f t="shared" si="34"/>
        <v>0</v>
      </c>
    </row>
    <row r="2112" spans="7:7">
      <c r="G2112">
        <f t="shared" si="34"/>
        <v>0</v>
      </c>
    </row>
    <row r="2113" spans="7:7">
      <c r="G2113">
        <f t="shared" si="34"/>
        <v>0</v>
      </c>
    </row>
    <row r="2114" spans="7:7">
      <c r="G2114">
        <f t="shared" si="34"/>
        <v>0</v>
      </c>
    </row>
    <row r="2115" spans="7:7">
      <c r="G2115">
        <f t="shared" si="34"/>
        <v>0</v>
      </c>
    </row>
    <row r="2116" spans="7:7">
      <c r="G2116">
        <f t="shared" si="34"/>
        <v>0</v>
      </c>
    </row>
    <row r="2117" spans="7:7">
      <c r="G2117">
        <f t="shared" si="34"/>
        <v>0</v>
      </c>
    </row>
    <row r="2118" spans="7:7">
      <c r="G2118">
        <f t="shared" si="34"/>
        <v>0</v>
      </c>
    </row>
    <row r="2119" spans="7:7">
      <c r="G2119">
        <f t="shared" si="34"/>
        <v>0</v>
      </c>
    </row>
    <row r="2120" spans="7:7">
      <c r="G2120">
        <f t="shared" si="34"/>
        <v>0</v>
      </c>
    </row>
    <row r="2121" spans="7:7">
      <c r="G2121">
        <f t="shared" si="34"/>
        <v>0</v>
      </c>
    </row>
    <row r="2122" spans="7:7">
      <c r="G2122">
        <f t="shared" si="34"/>
        <v>0</v>
      </c>
    </row>
    <row r="2123" spans="7:7">
      <c r="G2123">
        <f t="shared" si="34"/>
        <v>0</v>
      </c>
    </row>
    <row r="2124" spans="7:7">
      <c r="G2124">
        <f t="shared" si="34"/>
        <v>0</v>
      </c>
    </row>
    <row r="2125" spans="7:7">
      <c r="G2125">
        <f t="shared" si="34"/>
        <v>0</v>
      </c>
    </row>
    <row r="2126" spans="7:7">
      <c r="G2126">
        <f t="shared" si="34"/>
        <v>0</v>
      </c>
    </row>
    <row r="2127" spans="7:7">
      <c r="G2127">
        <f t="shared" si="34"/>
        <v>0</v>
      </c>
    </row>
    <row r="2128" spans="7:7">
      <c r="G2128">
        <f t="shared" si="34"/>
        <v>0</v>
      </c>
    </row>
    <row r="2129" spans="7:7">
      <c r="G2129">
        <f t="shared" si="34"/>
        <v>0</v>
      </c>
    </row>
    <row r="2130" spans="7:7">
      <c r="G2130">
        <f t="shared" si="34"/>
        <v>0</v>
      </c>
    </row>
    <row r="2131" spans="7:7">
      <c r="G2131">
        <f t="shared" si="34"/>
        <v>0</v>
      </c>
    </row>
    <row r="2132" spans="7:7">
      <c r="G2132">
        <f t="shared" si="34"/>
        <v>0</v>
      </c>
    </row>
    <row r="2133" spans="7:7">
      <c r="G2133">
        <f t="shared" si="34"/>
        <v>0</v>
      </c>
    </row>
    <row r="2134" spans="7:7">
      <c r="G2134">
        <f t="shared" si="34"/>
        <v>0</v>
      </c>
    </row>
    <row r="2135" spans="7:7">
      <c r="G2135">
        <f t="shared" si="34"/>
        <v>0</v>
      </c>
    </row>
    <row r="2136" spans="7:7">
      <c r="G2136">
        <f t="shared" si="34"/>
        <v>0</v>
      </c>
    </row>
    <row r="2137" spans="7:7">
      <c r="G2137">
        <f t="shared" si="34"/>
        <v>0</v>
      </c>
    </row>
    <row r="2138" spans="7:7">
      <c r="G2138">
        <f t="shared" si="34"/>
        <v>0</v>
      </c>
    </row>
    <row r="2139" spans="7:7">
      <c r="G2139">
        <f t="shared" si="34"/>
        <v>0</v>
      </c>
    </row>
    <row r="2140" spans="7:7">
      <c r="G2140">
        <f t="shared" si="34"/>
        <v>0</v>
      </c>
    </row>
    <row r="2141" spans="7:7">
      <c r="G2141">
        <f t="shared" si="34"/>
        <v>0</v>
      </c>
    </row>
    <row r="2142" spans="7:7">
      <c r="G2142">
        <f t="shared" si="34"/>
        <v>0</v>
      </c>
    </row>
    <row r="2143" spans="7:7">
      <c r="G2143">
        <f t="shared" si="34"/>
        <v>0</v>
      </c>
    </row>
    <row r="2144" spans="7:7">
      <c r="G2144">
        <f t="shared" si="34"/>
        <v>0</v>
      </c>
    </row>
    <row r="2145" spans="7:7">
      <c r="G2145">
        <f t="shared" si="34"/>
        <v>0</v>
      </c>
    </row>
    <row r="2146" spans="7:7">
      <c r="G2146">
        <f t="shared" si="34"/>
        <v>0</v>
      </c>
    </row>
    <row r="2147" spans="7:7">
      <c r="G2147">
        <f t="shared" si="34"/>
        <v>0</v>
      </c>
    </row>
    <row r="2148" spans="7:7">
      <c r="G2148">
        <f t="shared" si="34"/>
        <v>0</v>
      </c>
    </row>
    <row r="2149" spans="7:7">
      <c r="G2149">
        <f t="shared" si="34"/>
        <v>0</v>
      </c>
    </row>
    <row r="2150" spans="7:7">
      <c r="G2150">
        <f t="shared" si="34"/>
        <v>0</v>
      </c>
    </row>
    <row r="2151" spans="7:7">
      <c r="G2151">
        <f t="shared" si="34"/>
        <v>0</v>
      </c>
    </row>
    <row r="2152" spans="7:7">
      <c r="G2152">
        <f t="shared" si="34"/>
        <v>0</v>
      </c>
    </row>
    <row r="2153" spans="7:7">
      <c r="G2153">
        <f t="shared" si="34"/>
        <v>0</v>
      </c>
    </row>
    <row r="2154" spans="7:7">
      <c r="G2154">
        <f t="shared" si="34"/>
        <v>0</v>
      </c>
    </row>
    <row r="2155" spans="7:7">
      <c r="G2155">
        <f t="shared" si="34"/>
        <v>0</v>
      </c>
    </row>
    <row r="2156" spans="7:7">
      <c r="G2156">
        <f t="shared" si="34"/>
        <v>0</v>
      </c>
    </row>
    <row r="2157" spans="7:7">
      <c r="G2157">
        <f t="shared" si="34"/>
        <v>0</v>
      </c>
    </row>
    <row r="2158" spans="7:7">
      <c r="G2158">
        <f t="shared" ref="G2158:G2221" si="35">+D2158-E2158</f>
        <v>0</v>
      </c>
    </row>
    <row r="2159" spans="7:7">
      <c r="G2159">
        <f t="shared" si="35"/>
        <v>0</v>
      </c>
    </row>
    <row r="2160" spans="7:7">
      <c r="G2160">
        <f t="shared" si="35"/>
        <v>0</v>
      </c>
    </row>
    <row r="2161" spans="7:7">
      <c r="G2161">
        <f t="shared" si="35"/>
        <v>0</v>
      </c>
    </row>
    <row r="2162" spans="7:7">
      <c r="G2162">
        <f t="shared" si="35"/>
        <v>0</v>
      </c>
    </row>
    <row r="2163" spans="7:7">
      <c r="G2163">
        <f t="shared" si="35"/>
        <v>0</v>
      </c>
    </row>
    <row r="2164" spans="7:7">
      <c r="G2164">
        <f t="shared" si="35"/>
        <v>0</v>
      </c>
    </row>
    <row r="2165" spans="7:7">
      <c r="G2165">
        <f t="shared" si="35"/>
        <v>0</v>
      </c>
    </row>
    <row r="2166" spans="7:7">
      <c r="G2166">
        <f t="shared" si="35"/>
        <v>0</v>
      </c>
    </row>
    <row r="2167" spans="7:7">
      <c r="G2167">
        <f t="shared" si="35"/>
        <v>0</v>
      </c>
    </row>
    <row r="2168" spans="7:7">
      <c r="G2168">
        <f t="shared" si="35"/>
        <v>0</v>
      </c>
    </row>
    <row r="2169" spans="7:7">
      <c r="G2169">
        <f t="shared" si="35"/>
        <v>0</v>
      </c>
    </row>
    <row r="2170" spans="7:7">
      <c r="G2170">
        <f t="shared" si="35"/>
        <v>0</v>
      </c>
    </row>
    <row r="2171" spans="7:7">
      <c r="G2171">
        <f t="shared" si="35"/>
        <v>0</v>
      </c>
    </row>
    <row r="2172" spans="7:7">
      <c r="G2172">
        <f t="shared" si="35"/>
        <v>0</v>
      </c>
    </row>
    <row r="2173" spans="7:7">
      <c r="G2173">
        <f t="shared" si="35"/>
        <v>0</v>
      </c>
    </row>
    <row r="2174" spans="7:7">
      <c r="G2174">
        <f t="shared" si="35"/>
        <v>0</v>
      </c>
    </row>
    <row r="2175" spans="7:7">
      <c r="G2175">
        <f t="shared" si="35"/>
        <v>0</v>
      </c>
    </row>
    <row r="2176" spans="7:7">
      <c r="G2176">
        <f t="shared" si="35"/>
        <v>0</v>
      </c>
    </row>
    <row r="2177" spans="7:7">
      <c r="G2177">
        <f t="shared" si="35"/>
        <v>0</v>
      </c>
    </row>
    <row r="2178" spans="7:7">
      <c r="G2178">
        <f t="shared" si="35"/>
        <v>0</v>
      </c>
    </row>
    <row r="2179" spans="7:7">
      <c r="G2179">
        <f t="shared" si="35"/>
        <v>0</v>
      </c>
    </row>
    <row r="2180" spans="7:7">
      <c r="G2180">
        <f t="shared" si="35"/>
        <v>0</v>
      </c>
    </row>
    <row r="2181" spans="7:7">
      <c r="G2181">
        <f t="shared" si="35"/>
        <v>0</v>
      </c>
    </row>
    <row r="2182" spans="7:7">
      <c r="G2182">
        <f t="shared" si="35"/>
        <v>0</v>
      </c>
    </row>
    <row r="2183" spans="7:7">
      <c r="G2183">
        <f t="shared" si="35"/>
        <v>0</v>
      </c>
    </row>
    <row r="2184" spans="7:7">
      <c r="G2184">
        <f t="shared" si="35"/>
        <v>0</v>
      </c>
    </row>
    <row r="2185" spans="7:7">
      <c r="G2185">
        <f t="shared" si="35"/>
        <v>0</v>
      </c>
    </row>
    <row r="2186" spans="7:7">
      <c r="G2186">
        <f t="shared" si="35"/>
        <v>0</v>
      </c>
    </row>
    <row r="2187" spans="7:7">
      <c r="G2187">
        <f t="shared" si="35"/>
        <v>0</v>
      </c>
    </row>
    <row r="2188" spans="7:7">
      <c r="G2188">
        <f t="shared" si="35"/>
        <v>0</v>
      </c>
    </row>
    <row r="2189" spans="7:7">
      <c r="G2189">
        <f t="shared" si="35"/>
        <v>0</v>
      </c>
    </row>
    <row r="2190" spans="7:7">
      <c r="G2190">
        <f t="shared" si="35"/>
        <v>0</v>
      </c>
    </row>
    <row r="2191" spans="7:7">
      <c r="G2191">
        <f t="shared" si="35"/>
        <v>0</v>
      </c>
    </row>
    <row r="2192" spans="7:7">
      <c r="G2192">
        <f t="shared" si="35"/>
        <v>0</v>
      </c>
    </row>
    <row r="2193" spans="7:7">
      <c r="G2193">
        <f t="shared" si="35"/>
        <v>0</v>
      </c>
    </row>
    <row r="2194" spans="7:7">
      <c r="G2194">
        <f t="shared" si="35"/>
        <v>0</v>
      </c>
    </row>
    <row r="2195" spans="7:7">
      <c r="G2195">
        <f t="shared" si="35"/>
        <v>0</v>
      </c>
    </row>
    <row r="2196" spans="7:7">
      <c r="G2196">
        <f t="shared" si="35"/>
        <v>0</v>
      </c>
    </row>
    <row r="2197" spans="7:7">
      <c r="G2197">
        <f t="shared" si="35"/>
        <v>0</v>
      </c>
    </row>
    <row r="2198" spans="7:7">
      <c r="G2198">
        <f t="shared" si="35"/>
        <v>0</v>
      </c>
    </row>
    <row r="2199" spans="7:7">
      <c r="G2199">
        <f t="shared" si="35"/>
        <v>0</v>
      </c>
    </row>
    <row r="2200" spans="7:7">
      <c r="G2200">
        <f t="shared" si="35"/>
        <v>0</v>
      </c>
    </row>
    <row r="2201" spans="7:7">
      <c r="G2201">
        <f t="shared" si="35"/>
        <v>0</v>
      </c>
    </row>
    <row r="2202" spans="7:7">
      <c r="G2202">
        <f t="shared" si="35"/>
        <v>0</v>
      </c>
    </row>
    <row r="2203" spans="7:7">
      <c r="G2203">
        <f t="shared" si="35"/>
        <v>0</v>
      </c>
    </row>
    <row r="2204" spans="7:7">
      <c r="G2204">
        <f t="shared" si="35"/>
        <v>0</v>
      </c>
    </row>
    <row r="2205" spans="7:7">
      <c r="G2205">
        <f t="shared" si="35"/>
        <v>0</v>
      </c>
    </row>
    <row r="2206" spans="7:7">
      <c r="G2206">
        <f t="shared" si="35"/>
        <v>0</v>
      </c>
    </row>
    <row r="2207" spans="7:7">
      <c r="G2207">
        <f t="shared" si="35"/>
        <v>0</v>
      </c>
    </row>
    <row r="2208" spans="7:7">
      <c r="G2208">
        <f t="shared" si="35"/>
        <v>0</v>
      </c>
    </row>
    <row r="2209" spans="7:7">
      <c r="G2209">
        <f t="shared" si="35"/>
        <v>0</v>
      </c>
    </row>
    <row r="2210" spans="7:7">
      <c r="G2210">
        <f t="shared" si="35"/>
        <v>0</v>
      </c>
    </row>
    <row r="2211" spans="7:7">
      <c r="G2211">
        <f t="shared" si="35"/>
        <v>0</v>
      </c>
    </row>
    <row r="2212" spans="7:7">
      <c r="G2212">
        <f t="shared" si="35"/>
        <v>0</v>
      </c>
    </row>
    <row r="2213" spans="7:7">
      <c r="G2213">
        <f t="shared" si="35"/>
        <v>0</v>
      </c>
    </row>
    <row r="2214" spans="7:7">
      <c r="G2214">
        <f t="shared" si="35"/>
        <v>0</v>
      </c>
    </row>
    <row r="2215" spans="7:7">
      <c r="G2215">
        <f t="shared" si="35"/>
        <v>0</v>
      </c>
    </row>
    <row r="2216" spans="7:7">
      <c r="G2216">
        <f t="shared" si="35"/>
        <v>0</v>
      </c>
    </row>
    <row r="2217" spans="7:7">
      <c r="G2217">
        <f t="shared" si="35"/>
        <v>0</v>
      </c>
    </row>
    <row r="2218" spans="7:7">
      <c r="G2218">
        <f t="shared" si="35"/>
        <v>0</v>
      </c>
    </row>
    <row r="2219" spans="7:7">
      <c r="G2219">
        <f t="shared" si="35"/>
        <v>0</v>
      </c>
    </row>
    <row r="2220" spans="7:7">
      <c r="G2220">
        <f t="shared" si="35"/>
        <v>0</v>
      </c>
    </row>
    <row r="2221" spans="7:7">
      <c r="G2221">
        <f t="shared" si="35"/>
        <v>0</v>
      </c>
    </row>
    <row r="2222" spans="7:7">
      <c r="G2222">
        <f t="shared" ref="G2222:G2285" si="36">+D2222-E2222</f>
        <v>0</v>
      </c>
    </row>
    <row r="2223" spans="7:7">
      <c r="G2223">
        <f t="shared" si="36"/>
        <v>0</v>
      </c>
    </row>
    <row r="2224" spans="7:7">
      <c r="G2224">
        <f t="shared" si="36"/>
        <v>0</v>
      </c>
    </row>
    <row r="2225" spans="7:7">
      <c r="G2225">
        <f t="shared" si="36"/>
        <v>0</v>
      </c>
    </row>
    <row r="2226" spans="7:7">
      <c r="G2226">
        <f t="shared" si="36"/>
        <v>0</v>
      </c>
    </row>
    <row r="2227" spans="7:7">
      <c r="G2227">
        <f t="shared" si="36"/>
        <v>0</v>
      </c>
    </row>
    <row r="2228" spans="7:7">
      <c r="G2228">
        <f t="shared" si="36"/>
        <v>0</v>
      </c>
    </row>
    <row r="2229" spans="7:7">
      <c r="G2229">
        <f t="shared" si="36"/>
        <v>0</v>
      </c>
    </row>
    <row r="2230" spans="7:7">
      <c r="G2230">
        <f t="shared" si="36"/>
        <v>0</v>
      </c>
    </row>
    <row r="2231" spans="7:7">
      <c r="G2231">
        <f t="shared" si="36"/>
        <v>0</v>
      </c>
    </row>
    <row r="2232" spans="7:7">
      <c r="G2232">
        <f t="shared" si="36"/>
        <v>0</v>
      </c>
    </row>
    <row r="2233" spans="7:7">
      <c r="G2233">
        <f t="shared" si="36"/>
        <v>0</v>
      </c>
    </row>
    <row r="2234" spans="7:7">
      <c r="G2234">
        <f t="shared" si="36"/>
        <v>0</v>
      </c>
    </row>
    <row r="2235" spans="7:7">
      <c r="G2235">
        <f t="shared" si="36"/>
        <v>0</v>
      </c>
    </row>
    <row r="2236" spans="7:7">
      <c r="G2236">
        <f t="shared" si="36"/>
        <v>0</v>
      </c>
    </row>
    <row r="2237" spans="7:7">
      <c r="G2237">
        <f t="shared" si="36"/>
        <v>0</v>
      </c>
    </row>
    <row r="2238" spans="7:7">
      <c r="G2238">
        <f t="shared" si="36"/>
        <v>0</v>
      </c>
    </row>
    <row r="2239" spans="7:7">
      <c r="G2239">
        <f t="shared" si="36"/>
        <v>0</v>
      </c>
    </row>
    <row r="2240" spans="7:7">
      <c r="G2240">
        <f t="shared" si="36"/>
        <v>0</v>
      </c>
    </row>
    <row r="2241" spans="7:7">
      <c r="G2241">
        <f t="shared" si="36"/>
        <v>0</v>
      </c>
    </row>
    <row r="2242" spans="7:7">
      <c r="G2242">
        <f t="shared" si="36"/>
        <v>0</v>
      </c>
    </row>
    <row r="2243" spans="7:7">
      <c r="G2243">
        <f t="shared" si="36"/>
        <v>0</v>
      </c>
    </row>
    <row r="2244" spans="7:7">
      <c r="G2244">
        <f t="shared" si="36"/>
        <v>0</v>
      </c>
    </row>
    <row r="2245" spans="7:7">
      <c r="G2245">
        <f t="shared" si="36"/>
        <v>0</v>
      </c>
    </row>
    <row r="2246" spans="7:7">
      <c r="G2246">
        <f t="shared" si="36"/>
        <v>0</v>
      </c>
    </row>
    <row r="2247" spans="7:7">
      <c r="G2247">
        <f t="shared" si="36"/>
        <v>0</v>
      </c>
    </row>
    <row r="2248" spans="7:7">
      <c r="G2248">
        <f t="shared" si="36"/>
        <v>0</v>
      </c>
    </row>
    <row r="2249" spans="7:7">
      <c r="G2249">
        <f t="shared" si="36"/>
        <v>0</v>
      </c>
    </row>
    <row r="2250" spans="7:7">
      <c r="G2250">
        <f t="shared" si="36"/>
        <v>0</v>
      </c>
    </row>
    <row r="2251" spans="7:7">
      <c r="G2251">
        <f t="shared" si="36"/>
        <v>0</v>
      </c>
    </row>
    <row r="2252" spans="7:7">
      <c r="G2252">
        <f t="shared" si="36"/>
        <v>0</v>
      </c>
    </row>
    <row r="2253" spans="7:7">
      <c r="G2253">
        <f t="shared" si="36"/>
        <v>0</v>
      </c>
    </row>
    <row r="2254" spans="7:7">
      <c r="G2254">
        <f t="shared" si="36"/>
        <v>0</v>
      </c>
    </row>
    <row r="2255" spans="7:7">
      <c r="G2255">
        <f t="shared" si="36"/>
        <v>0</v>
      </c>
    </row>
    <row r="2256" spans="7:7">
      <c r="G2256">
        <f t="shared" si="36"/>
        <v>0</v>
      </c>
    </row>
    <row r="2257" spans="7:7">
      <c r="G2257">
        <f t="shared" si="36"/>
        <v>0</v>
      </c>
    </row>
    <row r="2258" spans="7:7">
      <c r="G2258">
        <f t="shared" si="36"/>
        <v>0</v>
      </c>
    </row>
    <row r="2259" spans="7:7">
      <c r="G2259">
        <f t="shared" si="36"/>
        <v>0</v>
      </c>
    </row>
    <row r="2260" spans="7:7">
      <c r="G2260">
        <f t="shared" si="36"/>
        <v>0</v>
      </c>
    </row>
    <row r="2261" spans="7:7">
      <c r="G2261">
        <f t="shared" si="36"/>
        <v>0</v>
      </c>
    </row>
    <row r="2262" spans="7:7">
      <c r="G2262">
        <f t="shared" si="36"/>
        <v>0</v>
      </c>
    </row>
    <row r="2263" spans="7:7">
      <c r="G2263">
        <f t="shared" si="36"/>
        <v>0</v>
      </c>
    </row>
    <row r="2264" spans="7:7">
      <c r="G2264">
        <f t="shared" si="36"/>
        <v>0</v>
      </c>
    </row>
    <row r="2265" spans="7:7">
      <c r="G2265">
        <f t="shared" si="36"/>
        <v>0</v>
      </c>
    </row>
    <row r="2266" spans="7:7">
      <c r="G2266">
        <f t="shared" si="36"/>
        <v>0</v>
      </c>
    </row>
    <row r="2267" spans="7:7">
      <c r="G2267">
        <f t="shared" si="36"/>
        <v>0</v>
      </c>
    </row>
    <row r="2268" spans="7:7">
      <c r="G2268">
        <f t="shared" si="36"/>
        <v>0</v>
      </c>
    </row>
    <row r="2269" spans="7:7">
      <c r="G2269">
        <f t="shared" si="36"/>
        <v>0</v>
      </c>
    </row>
    <row r="2270" spans="7:7">
      <c r="G2270">
        <f t="shared" si="36"/>
        <v>0</v>
      </c>
    </row>
    <row r="2271" spans="7:7">
      <c r="G2271">
        <f t="shared" si="36"/>
        <v>0</v>
      </c>
    </row>
    <row r="2272" spans="7:7">
      <c r="G2272">
        <f t="shared" si="36"/>
        <v>0</v>
      </c>
    </row>
    <row r="2273" spans="7:7">
      <c r="G2273">
        <f t="shared" si="36"/>
        <v>0</v>
      </c>
    </row>
    <row r="2274" spans="7:7">
      <c r="G2274">
        <f t="shared" si="36"/>
        <v>0</v>
      </c>
    </row>
    <row r="2275" spans="7:7">
      <c r="G2275">
        <f t="shared" si="36"/>
        <v>0</v>
      </c>
    </row>
    <row r="2276" spans="7:7">
      <c r="G2276">
        <f t="shared" si="36"/>
        <v>0</v>
      </c>
    </row>
    <row r="2277" spans="7:7">
      <c r="G2277">
        <f t="shared" si="36"/>
        <v>0</v>
      </c>
    </row>
    <row r="2278" spans="7:7">
      <c r="G2278">
        <f t="shared" si="36"/>
        <v>0</v>
      </c>
    </row>
    <row r="2279" spans="7:7">
      <c r="G2279">
        <f t="shared" si="36"/>
        <v>0</v>
      </c>
    </row>
    <row r="2280" spans="7:7">
      <c r="G2280">
        <f t="shared" si="36"/>
        <v>0</v>
      </c>
    </row>
    <row r="2281" spans="7:7">
      <c r="G2281">
        <f t="shared" si="36"/>
        <v>0</v>
      </c>
    </row>
    <row r="2282" spans="7:7">
      <c r="G2282">
        <f t="shared" si="36"/>
        <v>0</v>
      </c>
    </row>
    <row r="2283" spans="7:7">
      <c r="G2283">
        <f t="shared" si="36"/>
        <v>0</v>
      </c>
    </row>
    <row r="2284" spans="7:7">
      <c r="G2284">
        <f t="shared" si="36"/>
        <v>0</v>
      </c>
    </row>
    <row r="2285" spans="7:7">
      <c r="G2285">
        <f t="shared" si="36"/>
        <v>0</v>
      </c>
    </row>
    <row r="2286" spans="7:7">
      <c r="G2286">
        <f t="shared" ref="G2286:G2349" si="37">+D2286-E2286</f>
        <v>0</v>
      </c>
    </row>
    <row r="2287" spans="7:7">
      <c r="G2287">
        <f t="shared" si="37"/>
        <v>0</v>
      </c>
    </row>
    <row r="2288" spans="7:7">
      <c r="G2288">
        <f t="shared" si="37"/>
        <v>0</v>
      </c>
    </row>
    <row r="2289" spans="7:7">
      <c r="G2289">
        <f t="shared" si="37"/>
        <v>0</v>
      </c>
    </row>
    <row r="2290" spans="7:7">
      <c r="G2290">
        <f t="shared" si="37"/>
        <v>0</v>
      </c>
    </row>
    <row r="2291" spans="7:7">
      <c r="G2291">
        <f t="shared" si="37"/>
        <v>0</v>
      </c>
    </row>
    <row r="2292" spans="7:7">
      <c r="G2292">
        <f t="shared" si="37"/>
        <v>0</v>
      </c>
    </row>
    <row r="2293" spans="7:7">
      <c r="G2293">
        <f t="shared" si="37"/>
        <v>0</v>
      </c>
    </row>
    <row r="2294" spans="7:7">
      <c r="G2294">
        <f t="shared" si="37"/>
        <v>0</v>
      </c>
    </row>
    <row r="2295" spans="7:7">
      <c r="G2295">
        <f t="shared" si="37"/>
        <v>0</v>
      </c>
    </row>
    <row r="2296" spans="7:7">
      <c r="G2296">
        <f t="shared" si="37"/>
        <v>0</v>
      </c>
    </row>
    <row r="2297" spans="7:7">
      <c r="G2297">
        <f t="shared" si="37"/>
        <v>0</v>
      </c>
    </row>
    <row r="2298" spans="7:7">
      <c r="G2298">
        <f t="shared" si="37"/>
        <v>0</v>
      </c>
    </row>
    <row r="2299" spans="7:7">
      <c r="G2299">
        <f t="shared" si="37"/>
        <v>0</v>
      </c>
    </row>
    <row r="2300" spans="7:7">
      <c r="G2300">
        <f t="shared" si="37"/>
        <v>0</v>
      </c>
    </row>
    <row r="2301" spans="7:7">
      <c r="G2301">
        <f t="shared" si="37"/>
        <v>0</v>
      </c>
    </row>
    <row r="2302" spans="7:7">
      <c r="G2302">
        <f t="shared" si="37"/>
        <v>0</v>
      </c>
    </row>
    <row r="2303" spans="7:7">
      <c r="G2303">
        <f t="shared" si="37"/>
        <v>0</v>
      </c>
    </row>
    <row r="2304" spans="7:7">
      <c r="G2304">
        <f t="shared" si="37"/>
        <v>0</v>
      </c>
    </row>
    <row r="2305" spans="7:7">
      <c r="G2305">
        <f t="shared" si="37"/>
        <v>0</v>
      </c>
    </row>
    <row r="2306" spans="7:7">
      <c r="G2306">
        <f t="shared" si="37"/>
        <v>0</v>
      </c>
    </row>
    <row r="2307" spans="7:7">
      <c r="G2307">
        <f t="shared" si="37"/>
        <v>0</v>
      </c>
    </row>
    <row r="2308" spans="7:7">
      <c r="G2308">
        <f t="shared" si="37"/>
        <v>0</v>
      </c>
    </row>
    <row r="2309" spans="7:7">
      <c r="G2309">
        <f t="shared" si="37"/>
        <v>0</v>
      </c>
    </row>
    <row r="2310" spans="7:7">
      <c r="G2310">
        <f t="shared" si="37"/>
        <v>0</v>
      </c>
    </row>
    <row r="2311" spans="7:7">
      <c r="G2311">
        <f t="shared" si="37"/>
        <v>0</v>
      </c>
    </row>
    <row r="2312" spans="7:7">
      <c r="G2312">
        <f t="shared" si="37"/>
        <v>0</v>
      </c>
    </row>
    <row r="2313" spans="7:7">
      <c r="G2313">
        <f t="shared" si="37"/>
        <v>0</v>
      </c>
    </row>
    <row r="2314" spans="7:7">
      <c r="G2314">
        <f t="shared" si="37"/>
        <v>0</v>
      </c>
    </row>
    <row r="2315" spans="7:7">
      <c r="G2315">
        <f t="shared" si="37"/>
        <v>0</v>
      </c>
    </row>
    <row r="2316" spans="7:7">
      <c r="G2316">
        <f t="shared" si="37"/>
        <v>0</v>
      </c>
    </row>
    <row r="2317" spans="7:7">
      <c r="G2317">
        <f t="shared" si="37"/>
        <v>0</v>
      </c>
    </row>
    <row r="2318" spans="7:7">
      <c r="G2318">
        <f t="shared" si="37"/>
        <v>0</v>
      </c>
    </row>
    <row r="2319" spans="7:7">
      <c r="G2319">
        <f t="shared" si="37"/>
        <v>0</v>
      </c>
    </row>
    <row r="2320" spans="7:7">
      <c r="G2320">
        <f t="shared" si="37"/>
        <v>0</v>
      </c>
    </row>
    <row r="2321" spans="7:7">
      <c r="G2321">
        <f t="shared" si="37"/>
        <v>0</v>
      </c>
    </row>
    <row r="2322" spans="7:7">
      <c r="G2322">
        <f t="shared" si="37"/>
        <v>0</v>
      </c>
    </row>
    <row r="2323" spans="7:7">
      <c r="G2323">
        <f t="shared" si="37"/>
        <v>0</v>
      </c>
    </row>
    <row r="2324" spans="7:7">
      <c r="G2324">
        <f t="shared" si="37"/>
        <v>0</v>
      </c>
    </row>
    <row r="2325" spans="7:7">
      <c r="G2325">
        <f t="shared" si="37"/>
        <v>0</v>
      </c>
    </row>
    <row r="2326" spans="7:7">
      <c r="G2326">
        <f t="shared" si="37"/>
        <v>0</v>
      </c>
    </row>
    <row r="2327" spans="7:7">
      <c r="G2327">
        <f t="shared" si="37"/>
        <v>0</v>
      </c>
    </row>
    <row r="2328" spans="7:7">
      <c r="G2328">
        <f t="shared" si="37"/>
        <v>0</v>
      </c>
    </row>
    <row r="2329" spans="7:7">
      <c r="G2329">
        <f t="shared" si="37"/>
        <v>0</v>
      </c>
    </row>
    <row r="2330" spans="7:7">
      <c r="G2330">
        <f t="shared" si="37"/>
        <v>0</v>
      </c>
    </row>
    <row r="2331" spans="7:7">
      <c r="G2331">
        <f t="shared" si="37"/>
        <v>0</v>
      </c>
    </row>
    <row r="2332" spans="7:7">
      <c r="G2332">
        <f t="shared" si="37"/>
        <v>0</v>
      </c>
    </row>
    <row r="2333" spans="7:7">
      <c r="G2333">
        <f t="shared" si="37"/>
        <v>0</v>
      </c>
    </row>
    <row r="2334" spans="7:7">
      <c r="G2334">
        <f t="shared" si="37"/>
        <v>0</v>
      </c>
    </row>
    <row r="2335" spans="7:7">
      <c r="G2335">
        <f t="shared" si="37"/>
        <v>0</v>
      </c>
    </row>
    <row r="2336" spans="7:7">
      <c r="G2336">
        <f t="shared" si="37"/>
        <v>0</v>
      </c>
    </row>
    <row r="2337" spans="7:7">
      <c r="G2337">
        <f t="shared" si="37"/>
        <v>0</v>
      </c>
    </row>
    <row r="2338" spans="7:7">
      <c r="G2338">
        <f t="shared" si="37"/>
        <v>0</v>
      </c>
    </row>
    <row r="2339" spans="7:7">
      <c r="G2339">
        <f t="shared" si="37"/>
        <v>0</v>
      </c>
    </row>
    <row r="2340" spans="7:7">
      <c r="G2340">
        <f t="shared" si="37"/>
        <v>0</v>
      </c>
    </row>
    <row r="2341" spans="7:7">
      <c r="G2341">
        <f t="shared" si="37"/>
        <v>0</v>
      </c>
    </row>
    <row r="2342" spans="7:7">
      <c r="G2342">
        <f t="shared" si="37"/>
        <v>0</v>
      </c>
    </row>
    <row r="2343" spans="7:7">
      <c r="G2343">
        <f t="shared" si="37"/>
        <v>0</v>
      </c>
    </row>
    <row r="2344" spans="7:7">
      <c r="G2344">
        <f t="shared" si="37"/>
        <v>0</v>
      </c>
    </row>
    <row r="2345" spans="7:7">
      <c r="G2345">
        <f t="shared" si="37"/>
        <v>0</v>
      </c>
    </row>
    <row r="2346" spans="7:7">
      <c r="G2346">
        <f t="shared" si="37"/>
        <v>0</v>
      </c>
    </row>
    <row r="2347" spans="7:7">
      <c r="G2347">
        <f t="shared" si="37"/>
        <v>0</v>
      </c>
    </row>
    <row r="2348" spans="7:7">
      <c r="G2348">
        <f t="shared" si="37"/>
        <v>0</v>
      </c>
    </row>
    <row r="2349" spans="7:7">
      <c r="G2349">
        <f t="shared" si="37"/>
        <v>0</v>
      </c>
    </row>
    <row r="2350" spans="7:7">
      <c r="G2350">
        <f t="shared" ref="G2350:G2413" si="38">+D2350-E2350</f>
        <v>0</v>
      </c>
    </row>
    <row r="2351" spans="7:7">
      <c r="G2351">
        <f t="shared" si="38"/>
        <v>0</v>
      </c>
    </row>
    <row r="2352" spans="7:7">
      <c r="G2352">
        <f t="shared" si="38"/>
        <v>0</v>
      </c>
    </row>
    <row r="2353" spans="7:7">
      <c r="G2353">
        <f t="shared" si="38"/>
        <v>0</v>
      </c>
    </row>
    <row r="2354" spans="7:7">
      <c r="G2354">
        <f t="shared" si="38"/>
        <v>0</v>
      </c>
    </row>
    <row r="2355" spans="7:7">
      <c r="G2355">
        <f t="shared" si="38"/>
        <v>0</v>
      </c>
    </row>
    <row r="2356" spans="7:7">
      <c r="G2356">
        <f t="shared" si="38"/>
        <v>0</v>
      </c>
    </row>
    <row r="2357" spans="7:7">
      <c r="G2357">
        <f t="shared" si="38"/>
        <v>0</v>
      </c>
    </row>
    <row r="2358" spans="7:7">
      <c r="G2358">
        <f t="shared" si="38"/>
        <v>0</v>
      </c>
    </row>
    <row r="2359" spans="7:7">
      <c r="G2359">
        <f t="shared" si="38"/>
        <v>0</v>
      </c>
    </row>
    <row r="2360" spans="7:7">
      <c r="G2360">
        <f t="shared" si="38"/>
        <v>0</v>
      </c>
    </row>
    <row r="2361" spans="7:7">
      <c r="G2361">
        <f t="shared" si="38"/>
        <v>0</v>
      </c>
    </row>
    <row r="2362" spans="7:7">
      <c r="G2362">
        <f t="shared" si="38"/>
        <v>0</v>
      </c>
    </row>
    <row r="2363" spans="7:7">
      <c r="G2363">
        <f t="shared" si="38"/>
        <v>0</v>
      </c>
    </row>
    <row r="2364" spans="7:7">
      <c r="G2364">
        <f t="shared" si="38"/>
        <v>0</v>
      </c>
    </row>
    <row r="2365" spans="7:7">
      <c r="G2365">
        <f t="shared" si="38"/>
        <v>0</v>
      </c>
    </row>
    <row r="2366" spans="7:7">
      <c r="G2366">
        <f t="shared" si="38"/>
        <v>0</v>
      </c>
    </row>
    <row r="2367" spans="7:7">
      <c r="G2367">
        <f t="shared" si="38"/>
        <v>0</v>
      </c>
    </row>
    <row r="2368" spans="7:7">
      <c r="G2368">
        <f t="shared" si="38"/>
        <v>0</v>
      </c>
    </row>
    <row r="2369" spans="7:7">
      <c r="G2369">
        <f t="shared" si="38"/>
        <v>0</v>
      </c>
    </row>
    <row r="2370" spans="7:7">
      <c r="G2370">
        <f t="shared" si="38"/>
        <v>0</v>
      </c>
    </row>
    <row r="2371" spans="7:7">
      <c r="G2371">
        <f t="shared" si="38"/>
        <v>0</v>
      </c>
    </row>
    <row r="2372" spans="7:7">
      <c r="G2372">
        <f t="shared" si="38"/>
        <v>0</v>
      </c>
    </row>
    <row r="2373" spans="7:7">
      <c r="G2373">
        <f t="shared" si="38"/>
        <v>0</v>
      </c>
    </row>
    <row r="2374" spans="7:7">
      <c r="G2374">
        <f t="shared" si="38"/>
        <v>0</v>
      </c>
    </row>
    <row r="2375" spans="7:7">
      <c r="G2375">
        <f t="shared" si="38"/>
        <v>0</v>
      </c>
    </row>
    <row r="2376" spans="7:7">
      <c r="G2376">
        <f t="shared" si="38"/>
        <v>0</v>
      </c>
    </row>
    <row r="2377" spans="7:7">
      <c r="G2377">
        <f t="shared" si="38"/>
        <v>0</v>
      </c>
    </row>
    <row r="2378" spans="7:7">
      <c r="G2378">
        <f t="shared" si="38"/>
        <v>0</v>
      </c>
    </row>
    <row r="2379" spans="7:7">
      <c r="G2379">
        <f t="shared" si="38"/>
        <v>0</v>
      </c>
    </row>
    <row r="2380" spans="7:7">
      <c r="G2380">
        <f t="shared" si="38"/>
        <v>0</v>
      </c>
    </row>
    <row r="2381" spans="7:7">
      <c r="G2381">
        <f t="shared" si="38"/>
        <v>0</v>
      </c>
    </row>
    <row r="2382" spans="7:7">
      <c r="G2382">
        <f t="shared" si="38"/>
        <v>0</v>
      </c>
    </row>
    <row r="2383" spans="7:7">
      <c r="G2383">
        <f t="shared" si="38"/>
        <v>0</v>
      </c>
    </row>
    <row r="2384" spans="7:7">
      <c r="G2384">
        <f t="shared" si="38"/>
        <v>0</v>
      </c>
    </row>
    <row r="2385" spans="7:7">
      <c r="G2385">
        <f t="shared" si="38"/>
        <v>0</v>
      </c>
    </row>
    <row r="2386" spans="7:7">
      <c r="G2386">
        <f t="shared" si="38"/>
        <v>0</v>
      </c>
    </row>
    <row r="2387" spans="7:7">
      <c r="G2387">
        <f t="shared" si="38"/>
        <v>0</v>
      </c>
    </row>
    <row r="2388" spans="7:7">
      <c r="G2388">
        <f t="shared" si="38"/>
        <v>0</v>
      </c>
    </row>
    <row r="2389" spans="7:7">
      <c r="G2389">
        <f t="shared" si="38"/>
        <v>0</v>
      </c>
    </row>
    <row r="2390" spans="7:7">
      <c r="G2390">
        <f t="shared" si="38"/>
        <v>0</v>
      </c>
    </row>
    <row r="2391" spans="7:7">
      <c r="G2391">
        <f t="shared" si="38"/>
        <v>0</v>
      </c>
    </row>
    <row r="2392" spans="7:7">
      <c r="G2392">
        <f t="shared" si="38"/>
        <v>0</v>
      </c>
    </row>
    <row r="2393" spans="7:7">
      <c r="G2393">
        <f t="shared" si="38"/>
        <v>0</v>
      </c>
    </row>
    <row r="2394" spans="7:7">
      <c r="G2394">
        <f t="shared" si="38"/>
        <v>0</v>
      </c>
    </row>
    <row r="2395" spans="7:7">
      <c r="G2395">
        <f t="shared" si="38"/>
        <v>0</v>
      </c>
    </row>
    <row r="2396" spans="7:7">
      <c r="G2396">
        <f t="shared" si="38"/>
        <v>0</v>
      </c>
    </row>
    <row r="2397" spans="7:7">
      <c r="G2397">
        <f t="shared" si="38"/>
        <v>0</v>
      </c>
    </row>
    <row r="2398" spans="7:7">
      <c r="G2398">
        <f t="shared" si="38"/>
        <v>0</v>
      </c>
    </row>
    <row r="2399" spans="7:7">
      <c r="G2399">
        <f t="shared" si="38"/>
        <v>0</v>
      </c>
    </row>
    <row r="2400" spans="7:7">
      <c r="G2400">
        <f t="shared" si="38"/>
        <v>0</v>
      </c>
    </row>
    <row r="2401" spans="7:7">
      <c r="G2401">
        <f t="shared" si="38"/>
        <v>0</v>
      </c>
    </row>
    <row r="2402" spans="7:7">
      <c r="G2402">
        <f t="shared" si="38"/>
        <v>0</v>
      </c>
    </row>
    <row r="2403" spans="7:7">
      <c r="G2403">
        <f t="shared" si="38"/>
        <v>0</v>
      </c>
    </row>
    <row r="2404" spans="7:7">
      <c r="G2404">
        <f t="shared" si="38"/>
        <v>0</v>
      </c>
    </row>
    <row r="2405" spans="7:7">
      <c r="G2405">
        <f t="shared" si="38"/>
        <v>0</v>
      </c>
    </row>
    <row r="2406" spans="7:7">
      <c r="G2406">
        <f t="shared" si="38"/>
        <v>0</v>
      </c>
    </row>
    <row r="2407" spans="7:7">
      <c r="G2407">
        <f t="shared" si="38"/>
        <v>0</v>
      </c>
    </row>
    <row r="2408" spans="7:7">
      <c r="G2408">
        <f t="shared" si="38"/>
        <v>0</v>
      </c>
    </row>
    <row r="2409" spans="7:7">
      <c r="G2409">
        <f t="shared" si="38"/>
        <v>0</v>
      </c>
    </row>
    <row r="2410" spans="7:7">
      <c r="G2410">
        <f t="shared" si="38"/>
        <v>0</v>
      </c>
    </row>
    <row r="2411" spans="7:7">
      <c r="G2411">
        <f t="shared" si="38"/>
        <v>0</v>
      </c>
    </row>
    <row r="2412" spans="7:7">
      <c r="G2412">
        <f t="shared" si="38"/>
        <v>0</v>
      </c>
    </row>
    <row r="2413" spans="7:7">
      <c r="G2413">
        <f t="shared" si="38"/>
        <v>0</v>
      </c>
    </row>
    <row r="2414" spans="7:7">
      <c r="G2414">
        <f t="shared" ref="G2414:G2477" si="39">+D2414-E2414</f>
        <v>0</v>
      </c>
    </row>
    <row r="2415" spans="7:7">
      <c r="G2415">
        <f t="shared" si="39"/>
        <v>0</v>
      </c>
    </row>
    <row r="2416" spans="7:7">
      <c r="G2416">
        <f t="shared" si="39"/>
        <v>0</v>
      </c>
    </row>
    <row r="2417" spans="7:7">
      <c r="G2417">
        <f t="shared" si="39"/>
        <v>0</v>
      </c>
    </row>
    <row r="2418" spans="7:7">
      <c r="G2418">
        <f t="shared" si="39"/>
        <v>0</v>
      </c>
    </row>
    <row r="2419" spans="7:7">
      <c r="G2419">
        <f t="shared" si="39"/>
        <v>0</v>
      </c>
    </row>
    <row r="2420" spans="7:7">
      <c r="G2420">
        <f t="shared" si="39"/>
        <v>0</v>
      </c>
    </row>
    <row r="2421" spans="7:7">
      <c r="G2421">
        <f t="shared" si="39"/>
        <v>0</v>
      </c>
    </row>
    <row r="2422" spans="7:7">
      <c r="G2422">
        <f t="shared" si="39"/>
        <v>0</v>
      </c>
    </row>
    <row r="2423" spans="7:7">
      <c r="G2423">
        <f t="shared" si="39"/>
        <v>0</v>
      </c>
    </row>
    <row r="2424" spans="7:7">
      <c r="G2424">
        <f t="shared" si="39"/>
        <v>0</v>
      </c>
    </row>
    <row r="2425" spans="7:7">
      <c r="G2425">
        <f t="shared" si="39"/>
        <v>0</v>
      </c>
    </row>
    <row r="2426" spans="7:7">
      <c r="G2426">
        <f t="shared" si="39"/>
        <v>0</v>
      </c>
    </row>
    <row r="2427" spans="7:7">
      <c r="G2427">
        <f t="shared" si="39"/>
        <v>0</v>
      </c>
    </row>
    <row r="2428" spans="7:7">
      <c r="G2428">
        <f t="shared" si="39"/>
        <v>0</v>
      </c>
    </row>
    <row r="2429" spans="7:7">
      <c r="G2429">
        <f t="shared" si="39"/>
        <v>0</v>
      </c>
    </row>
    <row r="2430" spans="7:7">
      <c r="G2430">
        <f t="shared" si="39"/>
        <v>0</v>
      </c>
    </row>
    <row r="2431" spans="7:7">
      <c r="G2431">
        <f t="shared" si="39"/>
        <v>0</v>
      </c>
    </row>
    <row r="2432" spans="7:7">
      <c r="G2432">
        <f t="shared" si="39"/>
        <v>0</v>
      </c>
    </row>
    <row r="2433" spans="7:7">
      <c r="G2433">
        <f t="shared" si="39"/>
        <v>0</v>
      </c>
    </row>
    <row r="2434" spans="7:7">
      <c r="G2434">
        <f t="shared" si="39"/>
        <v>0</v>
      </c>
    </row>
    <row r="2435" spans="7:7">
      <c r="G2435">
        <f t="shared" si="39"/>
        <v>0</v>
      </c>
    </row>
    <row r="2436" spans="7:7">
      <c r="G2436">
        <f t="shared" si="39"/>
        <v>0</v>
      </c>
    </row>
    <row r="2437" spans="7:7">
      <c r="G2437">
        <f t="shared" si="39"/>
        <v>0</v>
      </c>
    </row>
    <row r="2438" spans="7:7">
      <c r="G2438">
        <f t="shared" si="39"/>
        <v>0</v>
      </c>
    </row>
    <row r="2439" spans="7:7">
      <c r="G2439">
        <f t="shared" si="39"/>
        <v>0</v>
      </c>
    </row>
    <row r="2440" spans="7:7">
      <c r="G2440">
        <f t="shared" si="39"/>
        <v>0</v>
      </c>
    </row>
    <row r="2441" spans="7:7">
      <c r="G2441">
        <f t="shared" si="39"/>
        <v>0</v>
      </c>
    </row>
    <row r="2442" spans="7:7">
      <c r="G2442">
        <f t="shared" si="39"/>
        <v>0</v>
      </c>
    </row>
    <row r="2443" spans="7:7">
      <c r="G2443">
        <f t="shared" si="39"/>
        <v>0</v>
      </c>
    </row>
    <row r="2444" spans="7:7">
      <c r="G2444">
        <f t="shared" si="39"/>
        <v>0</v>
      </c>
    </row>
    <row r="2445" spans="7:7">
      <c r="G2445">
        <f t="shared" si="39"/>
        <v>0</v>
      </c>
    </row>
    <row r="2446" spans="7:7">
      <c r="G2446">
        <f t="shared" si="39"/>
        <v>0</v>
      </c>
    </row>
    <row r="2447" spans="7:7">
      <c r="G2447">
        <f t="shared" si="39"/>
        <v>0</v>
      </c>
    </row>
    <row r="2448" spans="7:7">
      <c r="G2448">
        <f t="shared" si="39"/>
        <v>0</v>
      </c>
    </row>
    <row r="2449" spans="7:7">
      <c r="G2449">
        <f t="shared" si="39"/>
        <v>0</v>
      </c>
    </row>
    <row r="2450" spans="7:7">
      <c r="G2450">
        <f t="shared" si="39"/>
        <v>0</v>
      </c>
    </row>
    <row r="2451" spans="7:7">
      <c r="G2451">
        <f t="shared" si="39"/>
        <v>0</v>
      </c>
    </row>
    <row r="2452" spans="7:7">
      <c r="G2452">
        <f t="shared" si="39"/>
        <v>0</v>
      </c>
    </row>
    <row r="2453" spans="7:7">
      <c r="G2453">
        <f t="shared" si="39"/>
        <v>0</v>
      </c>
    </row>
    <row r="2454" spans="7:7">
      <c r="G2454">
        <f t="shared" si="39"/>
        <v>0</v>
      </c>
    </row>
    <row r="2455" spans="7:7">
      <c r="G2455">
        <f t="shared" si="39"/>
        <v>0</v>
      </c>
    </row>
    <row r="2456" spans="7:7">
      <c r="G2456">
        <f t="shared" si="39"/>
        <v>0</v>
      </c>
    </row>
    <row r="2457" spans="7:7">
      <c r="G2457">
        <f t="shared" si="39"/>
        <v>0</v>
      </c>
    </row>
    <row r="2458" spans="7:7">
      <c r="G2458">
        <f t="shared" si="39"/>
        <v>0</v>
      </c>
    </row>
    <row r="2459" spans="7:7">
      <c r="G2459">
        <f t="shared" si="39"/>
        <v>0</v>
      </c>
    </row>
    <row r="2460" spans="7:7">
      <c r="G2460">
        <f t="shared" si="39"/>
        <v>0</v>
      </c>
    </row>
    <row r="2461" spans="7:7">
      <c r="G2461">
        <f t="shared" si="39"/>
        <v>0</v>
      </c>
    </row>
    <row r="2462" spans="7:7">
      <c r="G2462">
        <f t="shared" si="39"/>
        <v>0</v>
      </c>
    </row>
    <row r="2463" spans="7:7">
      <c r="G2463">
        <f t="shared" si="39"/>
        <v>0</v>
      </c>
    </row>
    <row r="2464" spans="7:7">
      <c r="G2464">
        <f t="shared" si="39"/>
        <v>0</v>
      </c>
    </row>
    <row r="2465" spans="7:7">
      <c r="G2465">
        <f t="shared" si="39"/>
        <v>0</v>
      </c>
    </row>
    <row r="2466" spans="7:7">
      <c r="G2466">
        <f t="shared" si="39"/>
        <v>0</v>
      </c>
    </row>
    <row r="2467" spans="7:7">
      <c r="G2467">
        <f t="shared" si="39"/>
        <v>0</v>
      </c>
    </row>
    <row r="2468" spans="7:7">
      <c r="G2468">
        <f t="shared" si="39"/>
        <v>0</v>
      </c>
    </row>
    <row r="2469" spans="7:7">
      <c r="G2469">
        <f t="shared" si="39"/>
        <v>0</v>
      </c>
    </row>
    <row r="2470" spans="7:7">
      <c r="G2470">
        <f t="shared" si="39"/>
        <v>0</v>
      </c>
    </row>
    <row r="2471" spans="7:7">
      <c r="G2471">
        <f t="shared" si="39"/>
        <v>0</v>
      </c>
    </row>
    <row r="2472" spans="7:7">
      <c r="G2472">
        <f t="shared" si="39"/>
        <v>0</v>
      </c>
    </row>
    <row r="2473" spans="7:7">
      <c r="G2473">
        <f t="shared" si="39"/>
        <v>0</v>
      </c>
    </row>
    <row r="2474" spans="7:7">
      <c r="G2474">
        <f t="shared" si="39"/>
        <v>0</v>
      </c>
    </row>
    <row r="2475" spans="7:7">
      <c r="G2475">
        <f t="shared" si="39"/>
        <v>0</v>
      </c>
    </row>
    <row r="2476" spans="7:7">
      <c r="G2476">
        <f t="shared" si="39"/>
        <v>0</v>
      </c>
    </row>
    <row r="2477" spans="7:7">
      <c r="G2477">
        <f t="shared" si="39"/>
        <v>0</v>
      </c>
    </row>
    <row r="2478" spans="7:7">
      <c r="G2478">
        <f t="shared" ref="G2478:G2541" si="40">+D2478-E2478</f>
        <v>0</v>
      </c>
    </row>
    <row r="2479" spans="7:7">
      <c r="G2479">
        <f t="shared" si="40"/>
        <v>0</v>
      </c>
    </row>
    <row r="2480" spans="7:7">
      <c r="G2480">
        <f t="shared" si="40"/>
        <v>0</v>
      </c>
    </row>
    <row r="2481" spans="7:7">
      <c r="G2481">
        <f t="shared" si="40"/>
        <v>0</v>
      </c>
    </row>
    <row r="2482" spans="7:7">
      <c r="G2482">
        <f t="shared" si="40"/>
        <v>0</v>
      </c>
    </row>
    <row r="2483" spans="7:7">
      <c r="G2483">
        <f t="shared" si="40"/>
        <v>0</v>
      </c>
    </row>
    <row r="2484" spans="7:7">
      <c r="G2484">
        <f t="shared" si="40"/>
        <v>0</v>
      </c>
    </row>
    <row r="2485" spans="7:7">
      <c r="G2485">
        <f t="shared" si="40"/>
        <v>0</v>
      </c>
    </row>
    <row r="2486" spans="7:7">
      <c r="G2486">
        <f t="shared" si="40"/>
        <v>0</v>
      </c>
    </row>
    <row r="2487" spans="7:7">
      <c r="G2487">
        <f t="shared" si="40"/>
        <v>0</v>
      </c>
    </row>
    <row r="2488" spans="7:7">
      <c r="G2488">
        <f t="shared" si="40"/>
        <v>0</v>
      </c>
    </row>
    <row r="2489" spans="7:7">
      <c r="G2489">
        <f t="shared" si="40"/>
        <v>0</v>
      </c>
    </row>
    <row r="2490" spans="7:7">
      <c r="G2490">
        <f t="shared" si="40"/>
        <v>0</v>
      </c>
    </row>
    <row r="2491" spans="7:7">
      <c r="G2491">
        <f t="shared" si="40"/>
        <v>0</v>
      </c>
    </row>
    <row r="2492" spans="7:7">
      <c r="G2492">
        <f t="shared" si="40"/>
        <v>0</v>
      </c>
    </row>
    <row r="2493" spans="7:7">
      <c r="G2493">
        <f t="shared" si="40"/>
        <v>0</v>
      </c>
    </row>
    <row r="2494" spans="7:7">
      <c r="G2494">
        <f t="shared" si="40"/>
        <v>0</v>
      </c>
    </row>
    <row r="2495" spans="7:7">
      <c r="G2495">
        <f t="shared" si="40"/>
        <v>0</v>
      </c>
    </row>
    <row r="2496" spans="7:7">
      <c r="G2496">
        <f t="shared" si="40"/>
        <v>0</v>
      </c>
    </row>
    <row r="2497" spans="7:7">
      <c r="G2497">
        <f t="shared" si="40"/>
        <v>0</v>
      </c>
    </row>
    <row r="2498" spans="7:7">
      <c r="G2498">
        <f t="shared" si="40"/>
        <v>0</v>
      </c>
    </row>
    <row r="2499" spans="7:7">
      <c r="G2499">
        <f t="shared" si="40"/>
        <v>0</v>
      </c>
    </row>
    <row r="2500" spans="7:7">
      <c r="G2500">
        <f t="shared" si="40"/>
        <v>0</v>
      </c>
    </row>
    <row r="2501" spans="7:7">
      <c r="G2501">
        <f t="shared" si="40"/>
        <v>0</v>
      </c>
    </row>
    <row r="2502" spans="7:7">
      <c r="G2502">
        <f t="shared" si="40"/>
        <v>0</v>
      </c>
    </row>
    <row r="2503" spans="7:7">
      <c r="G2503">
        <f t="shared" si="40"/>
        <v>0</v>
      </c>
    </row>
    <row r="2504" spans="7:7">
      <c r="G2504">
        <f t="shared" si="40"/>
        <v>0</v>
      </c>
    </row>
    <row r="2505" spans="7:7">
      <c r="G2505">
        <f t="shared" si="40"/>
        <v>0</v>
      </c>
    </row>
    <row r="2506" spans="7:7">
      <c r="G2506">
        <f t="shared" si="40"/>
        <v>0</v>
      </c>
    </row>
    <row r="2507" spans="7:7">
      <c r="G2507">
        <f t="shared" si="40"/>
        <v>0</v>
      </c>
    </row>
    <row r="2508" spans="7:7">
      <c r="G2508">
        <f t="shared" si="40"/>
        <v>0</v>
      </c>
    </row>
    <row r="2509" spans="7:7">
      <c r="G2509">
        <f t="shared" si="40"/>
        <v>0</v>
      </c>
    </row>
    <row r="2510" spans="7:7">
      <c r="G2510">
        <f t="shared" si="40"/>
        <v>0</v>
      </c>
    </row>
    <row r="2511" spans="7:7">
      <c r="G2511">
        <f t="shared" si="40"/>
        <v>0</v>
      </c>
    </row>
    <row r="2512" spans="7:7">
      <c r="G2512">
        <f t="shared" si="40"/>
        <v>0</v>
      </c>
    </row>
    <row r="2513" spans="7:7">
      <c r="G2513">
        <f t="shared" si="40"/>
        <v>0</v>
      </c>
    </row>
    <row r="2514" spans="7:7">
      <c r="G2514">
        <f t="shared" si="40"/>
        <v>0</v>
      </c>
    </row>
    <row r="2515" spans="7:7">
      <c r="G2515">
        <f t="shared" si="40"/>
        <v>0</v>
      </c>
    </row>
    <row r="2516" spans="7:7">
      <c r="G2516">
        <f t="shared" si="40"/>
        <v>0</v>
      </c>
    </row>
    <row r="2517" spans="7:7">
      <c r="G2517">
        <f t="shared" si="40"/>
        <v>0</v>
      </c>
    </row>
    <row r="2518" spans="7:7">
      <c r="G2518">
        <f t="shared" si="40"/>
        <v>0</v>
      </c>
    </row>
    <row r="2519" spans="7:7">
      <c r="G2519">
        <f t="shared" si="40"/>
        <v>0</v>
      </c>
    </row>
    <row r="2520" spans="7:7">
      <c r="G2520">
        <f t="shared" si="40"/>
        <v>0</v>
      </c>
    </row>
    <row r="2521" spans="7:7">
      <c r="G2521">
        <f t="shared" si="40"/>
        <v>0</v>
      </c>
    </row>
    <row r="2522" spans="7:7">
      <c r="G2522">
        <f t="shared" si="40"/>
        <v>0</v>
      </c>
    </row>
    <row r="2523" spans="7:7">
      <c r="G2523">
        <f t="shared" si="40"/>
        <v>0</v>
      </c>
    </row>
    <row r="2524" spans="7:7">
      <c r="G2524">
        <f t="shared" si="40"/>
        <v>0</v>
      </c>
    </row>
    <row r="2525" spans="7:7">
      <c r="G2525">
        <f t="shared" si="40"/>
        <v>0</v>
      </c>
    </row>
    <row r="2526" spans="7:7">
      <c r="G2526">
        <f t="shared" si="40"/>
        <v>0</v>
      </c>
    </row>
    <row r="2527" spans="7:7">
      <c r="G2527">
        <f t="shared" si="40"/>
        <v>0</v>
      </c>
    </row>
    <row r="2528" spans="7:7">
      <c r="G2528">
        <f t="shared" si="40"/>
        <v>0</v>
      </c>
    </row>
    <row r="2529" spans="7:7">
      <c r="G2529">
        <f t="shared" si="40"/>
        <v>0</v>
      </c>
    </row>
    <row r="2530" spans="7:7">
      <c r="G2530">
        <f t="shared" si="40"/>
        <v>0</v>
      </c>
    </row>
    <row r="2531" spans="7:7">
      <c r="G2531">
        <f t="shared" si="40"/>
        <v>0</v>
      </c>
    </row>
    <row r="2532" spans="7:7">
      <c r="G2532">
        <f t="shared" si="40"/>
        <v>0</v>
      </c>
    </row>
    <row r="2533" spans="7:7">
      <c r="G2533">
        <f t="shared" si="40"/>
        <v>0</v>
      </c>
    </row>
    <row r="2534" spans="7:7">
      <c r="G2534">
        <f t="shared" si="40"/>
        <v>0</v>
      </c>
    </row>
    <row r="2535" spans="7:7">
      <c r="G2535">
        <f t="shared" si="40"/>
        <v>0</v>
      </c>
    </row>
    <row r="2536" spans="7:7">
      <c r="G2536">
        <f t="shared" si="40"/>
        <v>0</v>
      </c>
    </row>
    <row r="2537" spans="7:7">
      <c r="G2537">
        <f t="shared" si="40"/>
        <v>0</v>
      </c>
    </row>
    <row r="2538" spans="7:7">
      <c r="G2538">
        <f t="shared" si="40"/>
        <v>0</v>
      </c>
    </row>
    <row r="2539" spans="7:7">
      <c r="G2539">
        <f t="shared" si="40"/>
        <v>0</v>
      </c>
    </row>
    <row r="2540" spans="7:7">
      <c r="G2540">
        <f t="shared" si="40"/>
        <v>0</v>
      </c>
    </row>
    <row r="2541" spans="7:7">
      <c r="G2541">
        <f t="shared" si="40"/>
        <v>0</v>
      </c>
    </row>
    <row r="2542" spans="7:7">
      <c r="G2542">
        <f t="shared" ref="G2542:G2605" si="41">+D2542-E2542</f>
        <v>0</v>
      </c>
    </row>
    <row r="2543" spans="7:7">
      <c r="G2543">
        <f t="shared" si="41"/>
        <v>0</v>
      </c>
    </row>
    <row r="2544" spans="7:7">
      <c r="G2544">
        <f t="shared" si="41"/>
        <v>0</v>
      </c>
    </row>
    <row r="2545" spans="7:7">
      <c r="G2545">
        <f t="shared" si="41"/>
        <v>0</v>
      </c>
    </row>
    <row r="2546" spans="7:7">
      <c r="G2546">
        <f t="shared" si="41"/>
        <v>0</v>
      </c>
    </row>
    <row r="2547" spans="7:7">
      <c r="G2547">
        <f t="shared" si="41"/>
        <v>0</v>
      </c>
    </row>
    <row r="2548" spans="7:7">
      <c r="G2548">
        <f t="shared" si="41"/>
        <v>0</v>
      </c>
    </row>
    <row r="2549" spans="7:7">
      <c r="G2549">
        <f t="shared" si="41"/>
        <v>0</v>
      </c>
    </row>
    <row r="2550" spans="7:7">
      <c r="G2550">
        <f t="shared" si="41"/>
        <v>0</v>
      </c>
    </row>
    <row r="2551" spans="7:7">
      <c r="G2551">
        <f t="shared" si="41"/>
        <v>0</v>
      </c>
    </row>
    <row r="2552" spans="7:7">
      <c r="G2552">
        <f t="shared" si="41"/>
        <v>0</v>
      </c>
    </row>
    <row r="2553" spans="7:7">
      <c r="G2553">
        <f t="shared" si="41"/>
        <v>0</v>
      </c>
    </row>
    <row r="2554" spans="7:7">
      <c r="G2554">
        <f t="shared" si="41"/>
        <v>0</v>
      </c>
    </row>
    <row r="2555" spans="7:7">
      <c r="G2555">
        <f t="shared" si="41"/>
        <v>0</v>
      </c>
    </row>
    <row r="2556" spans="7:7">
      <c r="G2556">
        <f t="shared" si="41"/>
        <v>0</v>
      </c>
    </row>
    <row r="2557" spans="7:7">
      <c r="G2557">
        <f t="shared" si="41"/>
        <v>0</v>
      </c>
    </row>
    <row r="2558" spans="7:7">
      <c r="G2558">
        <f t="shared" si="41"/>
        <v>0</v>
      </c>
    </row>
    <row r="2559" spans="7:7">
      <c r="G2559">
        <f t="shared" si="41"/>
        <v>0</v>
      </c>
    </row>
    <row r="2560" spans="7:7">
      <c r="G2560">
        <f t="shared" si="41"/>
        <v>0</v>
      </c>
    </row>
    <row r="2561" spans="7:7">
      <c r="G2561">
        <f t="shared" si="41"/>
        <v>0</v>
      </c>
    </row>
    <row r="2562" spans="7:7">
      <c r="G2562">
        <f t="shared" si="41"/>
        <v>0</v>
      </c>
    </row>
    <row r="2563" spans="7:7">
      <c r="G2563">
        <f t="shared" si="41"/>
        <v>0</v>
      </c>
    </row>
    <row r="2564" spans="7:7">
      <c r="G2564">
        <f t="shared" si="41"/>
        <v>0</v>
      </c>
    </row>
    <row r="2565" spans="7:7">
      <c r="G2565">
        <f t="shared" si="41"/>
        <v>0</v>
      </c>
    </row>
    <row r="2566" spans="7:7">
      <c r="G2566">
        <f t="shared" si="41"/>
        <v>0</v>
      </c>
    </row>
    <row r="2567" spans="7:7">
      <c r="G2567">
        <f t="shared" si="41"/>
        <v>0</v>
      </c>
    </row>
    <row r="2568" spans="7:7">
      <c r="G2568">
        <f t="shared" si="41"/>
        <v>0</v>
      </c>
    </row>
    <row r="2569" spans="7:7">
      <c r="G2569">
        <f t="shared" si="41"/>
        <v>0</v>
      </c>
    </row>
    <row r="2570" spans="7:7">
      <c r="G2570">
        <f t="shared" si="41"/>
        <v>0</v>
      </c>
    </row>
    <row r="2571" spans="7:7">
      <c r="G2571">
        <f t="shared" si="41"/>
        <v>0</v>
      </c>
    </row>
    <row r="2572" spans="7:7">
      <c r="G2572">
        <f t="shared" si="41"/>
        <v>0</v>
      </c>
    </row>
    <row r="2573" spans="7:7">
      <c r="G2573">
        <f t="shared" si="41"/>
        <v>0</v>
      </c>
    </row>
    <row r="2574" spans="7:7">
      <c r="G2574">
        <f t="shared" si="41"/>
        <v>0</v>
      </c>
    </row>
    <row r="2575" spans="7:7">
      <c r="G2575">
        <f t="shared" si="41"/>
        <v>0</v>
      </c>
    </row>
    <row r="2576" spans="7:7">
      <c r="G2576">
        <f t="shared" si="41"/>
        <v>0</v>
      </c>
    </row>
    <row r="2577" spans="7:7">
      <c r="G2577">
        <f t="shared" si="41"/>
        <v>0</v>
      </c>
    </row>
    <row r="2578" spans="7:7">
      <c r="G2578">
        <f t="shared" si="41"/>
        <v>0</v>
      </c>
    </row>
    <row r="2579" spans="7:7">
      <c r="G2579">
        <f t="shared" si="41"/>
        <v>0</v>
      </c>
    </row>
    <row r="2580" spans="7:7">
      <c r="G2580">
        <f t="shared" si="41"/>
        <v>0</v>
      </c>
    </row>
    <row r="2581" spans="7:7">
      <c r="G2581">
        <f t="shared" si="41"/>
        <v>0</v>
      </c>
    </row>
    <row r="2582" spans="7:7">
      <c r="G2582">
        <f t="shared" si="41"/>
        <v>0</v>
      </c>
    </row>
    <row r="2583" spans="7:7">
      <c r="G2583">
        <f t="shared" si="41"/>
        <v>0</v>
      </c>
    </row>
    <row r="2584" spans="7:7">
      <c r="G2584">
        <f t="shared" si="41"/>
        <v>0</v>
      </c>
    </row>
    <row r="2585" spans="7:7">
      <c r="G2585">
        <f t="shared" si="41"/>
        <v>0</v>
      </c>
    </row>
    <row r="2586" spans="7:7">
      <c r="G2586">
        <f t="shared" si="41"/>
        <v>0</v>
      </c>
    </row>
    <row r="2587" spans="7:7">
      <c r="G2587">
        <f t="shared" si="41"/>
        <v>0</v>
      </c>
    </row>
    <row r="2588" spans="7:7">
      <c r="G2588">
        <f t="shared" si="41"/>
        <v>0</v>
      </c>
    </row>
    <row r="2589" spans="7:7">
      <c r="G2589">
        <f t="shared" si="41"/>
        <v>0</v>
      </c>
    </row>
    <row r="2590" spans="7:7">
      <c r="G2590">
        <f t="shared" si="41"/>
        <v>0</v>
      </c>
    </row>
    <row r="2591" spans="7:7">
      <c r="G2591">
        <f t="shared" si="41"/>
        <v>0</v>
      </c>
    </row>
    <row r="2592" spans="7:7">
      <c r="G2592">
        <f t="shared" si="41"/>
        <v>0</v>
      </c>
    </row>
    <row r="2593" spans="7:7">
      <c r="G2593">
        <f t="shared" si="41"/>
        <v>0</v>
      </c>
    </row>
    <row r="2594" spans="7:7">
      <c r="G2594">
        <f t="shared" si="41"/>
        <v>0</v>
      </c>
    </row>
    <row r="2595" spans="7:7">
      <c r="G2595">
        <f t="shared" si="41"/>
        <v>0</v>
      </c>
    </row>
    <row r="2596" spans="7:7">
      <c r="G2596">
        <f t="shared" si="41"/>
        <v>0</v>
      </c>
    </row>
    <row r="2597" spans="7:7">
      <c r="G2597">
        <f t="shared" si="41"/>
        <v>0</v>
      </c>
    </row>
    <row r="2598" spans="7:7">
      <c r="G2598">
        <f t="shared" si="41"/>
        <v>0</v>
      </c>
    </row>
    <row r="2599" spans="7:7">
      <c r="G2599">
        <f t="shared" si="41"/>
        <v>0</v>
      </c>
    </row>
    <row r="2600" spans="7:7">
      <c r="G2600">
        <f t="shared" si="41"/>
        <v>0</v>
      </c>
    </row>
    <row r="2601" spans="7:7">
      <c r="G2601">
        <f t="shared" si="41"/>
        <v>0</v>
      </c>
    </row>
    <row r="2602" spans="7:7">
      <c r="G2602">
        <f t="shared" si="41"/>
        <v>0</v>
      </c>
    </row>
    <row r="2603" spans="7:7">
      <c r="G2603">
        <f t="shared" si="41"/>
        <v>0</v>
      </c>
    </row>
    <row r="2604" spans="7:7">
      <c r="G2604">
        <f t="shared" si="41"/>
        <v>0</v>
      </c>
    </row>
    <row r="2605" spans="7:7">
      <c r="G2605">
        <f t="shared" si="41"/>
        <v>0</v>
      </c>
    </row>
    <row r="2606" spans="7:7">
      <c r="G2606">
        <f t="shared" ref="G2606:G2669" si="42">+D2606-E2606</f>
        <v>0</v>
      </c>
    </row>
    <row r="2607" spans="7:7">
      <c r="G2607">
        <f t="shared" si="42"/>
        <v>0</v>
      </c>
    </row>
    <row r="2608" spans="7:7">
      <c r="G2608">
        <f t="shared" si="42"/>
        <v>0</v>
      </c>
    </row>
    <row r="2609" spans="7:7">
      <c r="G2609">
        <f t="shared" si="42"/>
        <v>0</v>
      </c>
    </row>
    <row r="2610" spans="7:7">
      <c r="G2610">
        <f t="shared" si="42"/>
        <v>0</v>
      </c>
    </row>
    <row r="2611" spans="7:7">
      <c r="G2611">
        <f t="shared" si="42"/>
        <v>0</v>
      </c>
    </row>
    <row r="2612" spans="7:7">
      <c r="G2612">
        <f t="shared" si="42"/>
        <v>0</v>
      </c>
    </row>
    <row r="2613" spans="7:7">
      <c r="G2613">
        <f t="shared" si="42"/>
        <v>0</v>
      </c>
    </row>
    <row r="2614" spans="7:7">
      <c r="G2614">
        <f t="shared" si="42"/>
        <v>0</v>
      </c>
    </row>
    <row r="2615" spans="7:7">
      <c r="G2615">
        <f t="shared" si="42"/>
        <v>0</v>
      </c>
    </row>
    <row r="2616" spans="7:7">
      <c r="G2616">
        <f t="shared" si="42"/>
        <v>0</v>
      </c>
    </row>
    <row r="2617" spans="7:7">
      <c r="G2617">
        <f t="shared" si="42"/>
        <v>0</v>
      </c>
    </row>
    <row r="2618" spans="7:7">
      <c r="G2618">
        <f t="shared" si="42"/>
        <v>0</v>
      </c>
    </row>
    <row r="2619" spans="7:7">
      <c r="G2619">
        <f t="shared" si="42"/>
        <v>0</v>
      </c>
    </row>
    <row r="2620" spans="7:7">
      <c r="G2620">
        <f t="shared" si="42"/>
        <v>0</v>
      </c>
    </row>
    <row r="2621" spans="7:7">
      <c r="G2621">
        <f t="shared" si="42"/>
        <v>0</v>
      </c>
    </row>
    <row r="2622" spans="7:7">
      <c r="G2622">
        <f t="shared" si="42"/>
        <v>0</v>
      </c>
    </row>
    <row r="2623" spans="7:7">
      <c r="G2623">
        <f t="shared" si="42"/>
        <v>0</v>
      </c>
    </row>
    <row r="2624" spans="7:7">
      <c r="G2624">
        <f t="shared" si="42"/>
        <v>0</v>
      </c>
    </row>
    <row r="2625" spans="7:7">
      <c r="G2625">
        <f t="shared" si="42"/>
        <v>0</v>
      </c>
    </row>
    <row r="2626" spans="7:7">
      <c r="G2626">
        <f t="shared" si="42"/>
        <v>0</v>
      </c>
    </row>
    <row r="2627" spans="7:7">
      <c r="G2627">
        <f t="shared" si="42"/>
        <v>0</v>
      </c>
    </row>
    <row r="2628" spans="7:7">
      <c r="G2628">
        <f t="shared" si="42"/>
        <v>0</v>
      </c>
    </row>
    <row r="2629" spans="7:7">
      <c r="G2629">
        <f t="shared" si="42"/>
        <v>0</v>
      </c>
    </row>
    <row r="2630" spans="7:7">
      <c r="G2630">
        <f t="shared" si="42"/>
        <v>0</v>
      </c>
    </row>
    <row r="2631" spans="7:7">
      <c r="G2631">
        <f t="shared" si="42"/>
        <v>0</v>
      </c>
    </row>
    <row r="2632" spans="7:7">
      <c r="G2632">
        <f t="shared" si="42"/>
        <v>0</v>
      </c>
    </row>
    <row r="2633" spans="7:7">
      <c r="G2633">
        <f t="shared" si="42"/>
        <v>0</v>
      </c>
    </row>
    <row r="2634" spans="7:7">
      <c r="G2634">
        <f t="shared" si="42"/>
        <v>0</v>
      </c>
    </row>
    <row r="2635" spans="7:7">
      <c r="G2635">
        <f t="shared" si="42"/>
        <v>0</v>
      </c>
    </row>
    <row r="2636" spans="7:7">
      <c r="G2636">
        <f t="shared" si="42"/>
        <v>0</v>
      </c>
    </row>
    <row r="2637" spans="7:7">
      <c r="G2637">
        <f t="shared" si="42"/>
        <v>0</v>
      </c>
    </row>
    <row r="2638" spans="7:7">
      <c r="G2638">
        <f t="shared" si="42"/>
        <v>0</v>
      </c>
    </row>
    <row r="2639" spans="7:7">
      <c r="G2639">
        <f t="shared" si="42"/>
        <v>0</v>
      </c>
    </row>
    <row r="2640" spans="7:7">
      <c r="G2640">
        <f t="shared" si="42"/>
        <v>0</v>
      </c>
    </row>
    <row r="2641" spans="7:7">
      <c r="G2641">
        <f t="shared" si="42"/>
        <v>0</v>
      </c>
    </row>
    <row r="2642" spans="7:7">
      <c r="G2642">
        <f t="shared" si="42"/>
        <v>0</v>
      </c>
    </row>
    <row r="2643" spans="7:7">
      <c r="G2643">
        <f t="shared" si="42"/>
        <v>0</v>
      </c>
    </row>
    <row r="2644" spans="7:7">
      <c r="G2644">
        <f t="shared" si="42"/>
        <v>0</v>
      </c>
    </row>
    <row r="2645" spans="7:7">
      <c r="G2645">
        <f t="shared" si="42"/>
        <v>0</v>
      </c>
    </row>
    <row r="2646" spans="7:7">
      <c r="G2646">
        <f t="shared" si="42"/>
        <v>0</v>
      </c>
    </row>
    <row r="2647" spans="7:7">
      <c r="G2647">
        <f t="shared" si="42"/>
        <v>0</v>
      </c>
    </row>
    <row r="2648" spans="7:7">
      <c r="G2648">
        <f t="shared" si="42"/>
        <v>0</v>
      </c>
    </row>
    <row r="2649" spans="7:7">
      <c r="G2649">
        <f t="shared" si="42"/>
        <v>0</v>
      </c>
    </row>
    <row r="2650" spans="7:7">
      <c r="G2650">
        <f t="shared" si="42"/>
        <v>0</v>
      </c>
    </row>
    <row r="2651" spans="7:7">
      <c r="G2651">
        <f t="shared" si="42"/>
        <v>0</v>
      </c>
    </row>
    <row r="2652" spans="7:7">
      <c r="G2652">
        <f t="shared" si="42"/>
        <v>0</v>
      </c>
    </row>
    <row r="2653" spans="7:7">
      <c r="G2653">
        <f t="shared" si="42"/>
        <v>0</v>
      </c>
    </row>
    <row r="2654" spans="7:7">
      <c r="G2654">
        <f t="shared" si="42"/>
        <v>0</v>
      </c>
    </row>
    <row r="2655" spans="7:7">
      <c r="G2655">
        <f t="shared" si="42"/>
        <v>0</v>
      </c>
    </row>
    <row r="2656" spans="7:7">
      <c r="G2656">
        <f t="shared" si="42"/>
        <v>0</v>
      </c>
    </row>
    <row r="2657" spans="7:7">
      <c r="G2657">
        <f t="shared" si="42"/>
        <v>0</v>
      </c>
    </row>
    <row r="2658" spans="7:7">
      <c r="G2658">
        <f t="shared" si="42"/>
        <v>0</v>
      </c>
    </row>
    <row r="2659" spans="7:7">
      <c r="G2659">
        <f t="shared" si="42"/>
        <v>0</v>
      </c>
    </row>
    <row r="2660" spans="7:7">
      <c r="G2660">
        <f t="shared" si="42"/>
        <v>0</v>
      </c>
    </row>
    <row r="2661" spans="7:7">
      <c r="G2661">
        <f t="shared" si="42"/>
        <v>0</v>
      </c>
    </row>
    <row r="2662" spans="7:7">
      <c r="G2662">
        <f t="shared" si="42"/>
        <v>0</v>
      </c>
    </row>
    <row r="2663" spans="7:7">
      <c r="G2663">
        <f t="shared" si="42"/>
        <v>0</v>
      </c>
    </row>
    <row r="2664" spans="7:7">
      <c r="G2664">
        <f t="shared" si="42"/>
        <v>0</v>
      </c>
    </row>
    <row r="2665" spans="7:7">
      <c r="G2665">
        <f t="shared" si="42"/>
        <v>0</v>
      </c>
    </row>
    <row r="2666" spans="7:7">
      <c r="G2666">
        <f t="shared" si="42"/>
        <v>0</v>
      </c>
    </row>
    <row r="2667" spans="7:7">
      <c r="G2667">
        <f t="shared" si="42"/>
        <v>0</v>
      </c>
    </row>
    <row r="2668" spans="7:7">
      <c r="G2668">
        <f t="shared" si="42"/>
        <v>0</v>
      </c>
    </row>
    <row r="2669" spans="7:7">
      <c r="G2669">
        <f t="shared" si="42"/>
        <v>0</v>
      </c>
    </row>
    <row r="2670" spans="7:7">
      <c r="G2670">
        <f t="shared" ref="G2670:G2733" si="43">+D2670-E2670</f>
        <v>0</v>
      </c>
    </row>
    <row r="2671" spans="7:7">
      <c r="G2671">
        <f t="shared" si="43"/>
        <v>0</v>
      </c>
    </row>
    <row r="2672" spans="7:7">
      <c r="G2672">
        <f t="shared" si="43"/>
        <v>0</v>
      </c>
    </row>
    <row r="2673" spans="7:7">
      <c r="G2673">
        <f t="shared" si="43"/>
        <v>0</v>
      </c>
    </row>
    <row r="2674" spans="7:7">
      <c r="G2674">
        <f t="shared" si="43"/>
        <v>0</v>
      </c>
    </row>
    <row r="2675" spans="7:7">
      <c r="G2675">
        <f t="shared" si="43"/>
        <v>0</v>
      </c>
    </row>
    <row r="2676" spans="7:7">
      <c r="G2676">
        <f t="shared" si="43"/>
        <v>0</v>
      </c>
    </row>
    <row r="2677" spans="7:7">
      <c r="G2677">
        <f t="shared" si="43"/>
        <v>0</v>
      </c>
    </row>
    <row r="2678" spans="7:7">
      <c r="G2678">
        <f t="shared" si="43"/>
        <v>0</v>
      </c>
    </row>
    <row r="2679" spans="7:7">
      <c r="G2679">
        <f t="shared" si="43"/>
        <v>0</v>
      </c>
    </row>
    <row r="2680" spans="7:7">
      <c r="G2680">
        <f t="shared" si="43"/>
        <v>0</v>
      </c>
    </row>
    <row r="2681" spans="7:7">
      <c r="G2681">
        <f t="shared" si="43"/>
        <v>0</v>
      </c>
    </row>
    <row r="2682" spans="7:7">
      <c r="G2682">
        <f t="shared" si="43"/>
        <v>0</v>
      </c>
    </row>
    <row r="2683" spans="7:7">
      <c r="G2683">
        <f t="shared" si="43"/>
        <v>0</v>
      </c>
    </row>
    <row r="2684" spans="7:7">
      <c r="G2684">
        <f t="shared" si="43"/>
        <v>0</v>
      </c>
    </row>
    <row r="2685" spans="7:7">
      <c r="G2685">
        <f t="shared" si="43"/>
        <v>0</v>
      </c>
    </row>
    <row r="2686" spans="7:7">
      <c r="G2686">
        <f t="shared" si="43"/>
        <v>0</v>
      </c>
    </row>
    <row r="2687" spans="7:7">
      <c r="G2687">
        <f t="shared" si="43"/>
        <v>0</v>
      </c>
    </row>
    <row r="2688" spans="7:7">
      <c r="G2688">
        <f t="shared" si="43"/>
        <v>0</v>
      </c>
    </row>
    <row r="2689" spans="7:7">
      <c r="G2689">
        <f t="shared" si="43"/>
        <v>0</v>
      </c>
    </row>
    <row r="2690" spans="7:7">
      <c r="G2690">
        <f t="shared" si="43"/>
        <v>0</v>
      </c>
    </row>
    <row r="2691" spans="7:7">
      <c r="G2691">
        <f t="shared" si="43"/>
        <v>0</v>
      </c>
    </row>
    <row r="2692" spans="7:7">
      <c r="G2692">
        <f t="shared" si="43"/>
        <v>0</v>
      </c>
    </row>
    <row r="2693" spans="7:7">
      <c r="G2693">
        <f t="shared" si="43"/>
        <v>0</v>
      </c>
    </row>
    <row r="2694" spans="7:7">
      <c r="G2694">
        <f t="shared" si="43"/>
        <v>0</v>
      </c>
    </row>
    <row r="2695" spans="7:7">
      <c r="G2695">
        <f t="shared" si="43"/>
        <v>0</v>
      </c>
    </row>
    <row r="2696" spans="7:7">
      <c r="G2696">
        <f t="shared" si="43"/>
        <v>0</v>
      </c>
    </row>
    <row r="2697" spans="7:7">
      <c r="G2697">
        <f t="shared" si="43"/>
        <v>0</v>
      </c>
    </row>
    <row r="2698" spans="7:7">
      <c r="G2698">
        <f t="shared" si="43"/>
        <v>0</v>
      </c>
    </row>
    <row r="2699" spans="7:7">
      <c r="G2699">
        <f t="shared" si="43"/>
        <v>0</v>
      </c>
    </row>
    <row r="2700" spans="7:7">
      <c r="G2700">
        <f t="shared" si="43"/>
        <v>0</v>
      </c>
    </row>
    <row r="2701" spans="7:7">
      <c r="G2701">
        <f t="shared" si="43"/>
        <v>0</v>
      </c>
    </row>
    <row r="2702" spans="7:7">
      <c r="G2702">
        <f t="shared" si="43"/>
        <v>0</v>
      </c>
    </row>
    <row r="2703" spans="7:7">
      <c r="G2703">
        <f t="shared" si="43"/>
        <v>0</v>
      </c>
    </row>
    <row r="2704" spans="7:7">
      <c r="G2704">
        <f t="shared" si="43"/>
        <v>0</v>
      </c>
    </row>
    <row r="2705" spans="7:7">
      <c r="G2705">
        <f t="shared" si="43"/>
        <v>0</v>
      </c>
    </row>
    <row r="2706" spans="7:7">
      <c r="G2706">
        <f t="shared" si="43"/>
        <v>0</v>
      </c>
    </row>
    <row r="2707" spans="7:7">
      <c r="G2707">
        <f t="shared" si="43"/>
        <v>0</v>
      </c>
    </row>
    <row r="2708" spans="7:7">
      <c r="G2708">
        <f t="shared" si="43"/>
        <v>0</v>
      </c>
    </row>
    <row r="2709" spans="7:7">
      <c r="G2709">
        <f t="shared" si="43"/>
        <v>0</v>
      </c>
    </row>
    <row r="2710" spans="7:7">
      <c r="G2710">
        <f t="shared" si="43"/>
        <v>0</v>
      </c>
    </row>
    <row r="2711" spans="7:7">
      <c r="G2711">
        <f t="shared" si="43"/>
        <v>0</v>
      </c>
    </row>
    <row r="2712" spans="7:7">
      <c r="G2712">
        <f t="shared" si="43"/>
        <v>0</v>
      </c>
    </row>
    <row r="2713" spans="7:7">
      <c r="G2713">
        <f t="shared" si="43"/>
        <v>0</v>
      </c>
    </row>
    <row r="2714" spans="7:7">
      <c r="G2714">
        <f t="shared" si="43"/>
        <v>0</v>
      </c>
    </row>
    <row r="2715" spans="7:7">
      <c r="G2715">
        <f t="shared" si="43"/>
        <v>0</v>
      </c>
    </row>
    <row r="2716" spans="7:7">
      <c r="G2716">
        <f t="shared" si="43"/>
        <v>0</v>
      </c>
    </row>
    <row r="2717" spans="7:7">
      <c r="G2717">
        <f t="shared" si="43"/>
        <v>0</v>
      </c>
    </row>
    <row r="2718" spans="7:7">
      <c r="G2718">
        <f t="shared" si="43"/>
        <v>0</v>
      </c>
    </row>
    <row r="2719" spans="7:7">
      <c r="G2719">
        <f t="shared" si="43"/>
        <v>0</v>
      </c>
    </row>
    <row r="2720" spans="7:7">
      <c r="G2720">
        <f t="shared" si="43"/>
        <v>0</v>
      </c>
    </row>
    <row r="2721" spans="7:7">
      <c r="G2721">
        <f t="shared" si="43"/>
        <v>0</v>
      </c>
    </row>
    <row r="2722" spans="7:7">
      <c r="G2722">
        <f t="shared" si="43"/>
        <v>0</v>
      </c>
    </row>
    <row r="2723" spans="7:7">
      <c r="G2723">
        <f t="shared" si="43"/>
        <v>0</v>
      </c>
    </row>
    <row r="2724" spans="7:7">
      <c r="G2724">
        <f t="shared" si="43"/>
        <v>0</v>
      </c>
    </row>
    <row r="2725" spans="7:7">
      <c r="G2725">
        <f t="shared" si="43"/>
        <v>0</v>
      </c>
    </row>
    <row r="2726" spans="7:7">
      <c r="G2726">
        <f t="shared" si="43"/>
        <v>0</v>
      </c>
    </row>
    <row r="2727" spans="7:7">
      <c r="G2727">
        <f t="shared" si="43"/>
        <v>0</v>
      </c>
    </row>
    <row r="2728" spans="7:7">
      <c r="G2728">
        <f t="shared" si="43"/>
        <v>0</v>
      </c>
    </row>
    <row r="2729" spans="7:7">
      <c r="G2729">
        <f t="shared" si="43"/>
        <v>0</v>
      </c>
    </row>
    <row r="2730" spans="7:7">
      <c r="G2730">
        <f t="shared" si="43"/>
        <v>0</v>
      </c>
    </row>
    <row r="2731" spans="7:7">
      <c r="G2731">
        <f t="shared" si="43"/>
        <v>0</v>
      </c>
    </row>
    <row r="2732" spans="7:7">
      <c r="G2732">
        <f t="shared" si="43"/>
        <v>0</v>
      </c>
    </row>
    <row r="2733" spans="7:7">
      <c r="G2733">
        <f t="shared" si="43"/>
        <v>0</v>
      </c>
    </row>
    <row r="2734" spans="7:7">
      <c r="G2734">
        <f t="shared" ref="G2734:G2797" si="44">+D2734-E2734</f>
        <v>0</v>
      </c>
    </row>
    <row r="2735" spans="7:7">
      <c r="G2735">
        <f t="shared" si="44"/>
        <v>0</v>
      </c>
    </row>
    <row r="2736" spans="7:7">
      <c r="G2736">
        <f t="shared" si="44"/>
        <v>0</v>
      </c>
    </row>
    <row r="2737" spans="7:7">
      <c r="G2737">
        <f t="shared" si="44"/>
        <v>0</v>
      </c>
    </row>
    <row r="2738" spans="7:7">
      <c r="G2738">
        <f t="shared" si="44"/>
        <v>0</v>
      </c>
    </row>
    <row r="2739" spans="7:7">
      <c r="G2739">
        <f t="shared" si="44"/>
        <v>0</v>
      </c>
    </row>
    <row r="2740" spans="7:7">
      <c r="G2740">
        <f t="shared" si="44"/>
        <v>0</v>
      </c>
    </row>
    <row r="2741" spans="7:7">
      <c r="G2741">
        <f t="shared" si="44"/>
        <v>0</v>
      </c>
    </row>
    <row r="2742" spans="7:7">
      <c r="G2742">
        <f t="shared" si="44"/>
        <v>0</v>
      </c>
    </row>
    <row r="2743" spans="7:7">
      <c r="G2743">
        <f t="shared" si="44"/>
        <v>0</v>
      </c>
    </row>
    <row r="2744" spans="7:7">
      <c r="G2744">
        <f t="shared" si="44"/>
        <v>0</v>
      </c>
    </row>
    <row r="2745" spans="7:7">
      <c r="G2745">
        <f t="shared" si="44"/>
        <v>0</v>
      </c>
    </row>
    <row r="2746" spans="7:7">
      <c r="G2746">
        <f t="shared" si="44"/>
        <v>0</v>
      </c>
    </row>
    <row r="2747" spans="7:7">
      <c r="G2747">
        <f t="shared" si="44"/>
        <v>0</v>
      </c>
    </row>
    <row r="2748" spans="7:7">
      <c r="G2748">
        <f t="shared" si="44"/>
        <v>0</v>
      </c>
    </row>
    <row r="2749" spans="7:7">
      <c r="G2749">
        <f t="shared" si="44"/>
        <v>0</v>
      </c>
    </row>
    <row r="2750" spans="7:7">
      <c r="G2750">
        <f t="shared" si="44"/>
        <v>0</v>
      </c>
    </row>
    <row r="2751" spans="7:7">
      <c r="G2751">
        <f t="shared" si="44"/>
        <v>0</v>
      </c>
    </row>
    <row r="2752" spans="7:7">
      <c r="G2752">
        <f t="shared" si="44"/>
        <v>0</v>
      </c>
    </row>
    <row r="2753" spans="7:7">
      <c r="G2753">
        <f t="shared" si="44"/>
        <v>0</v>
      </c>
    </row>
    <row r="2754" spans="7:7">
      <c r="G2754">
        <f t="shared" si="44"/>
        <v>0</v>
      </c>
    </row>
    <row r="2755" spans="7:7">
      <c r="G2755">
        <f t="shared" si="44"/>
        <v>0</v>
      </c>
    </row>
    <row r="2756" spans="7:7">
      <c r="G2756">
        <f t="shared" si="44"/>
        <v>0</v>
      </c>
    </row>
    <row r="2757" spans="7:7">
      <c r="G2757">
        <f t="shared" si="44"/>
        <v>0</v>
      </c>
    </row>
    <row r="2758" spans="7:7">
      <c r="G2758">
        <f t="shared" si="44"/>
        <v>0</v>
      </c>
    </row>
    <row r="2759" spans="7:7">
      <c r="G2759">
        <f t="shared" si="44"/>
        <v>0</v>
      </c>
    </row>
    <row r="2760" spans="7:7">
      <c r="G2760">
        <f t="shared" si="44"/>
        <v>0</v>
      </c>
    </row>
    <row r="2761" spans="7:7">
      <c r="G2761">
        <f t="shared" si="44"/>
        <v>0</v>
      </c>
    </row>
    <row r="2762" spans="7:7">
      <c r="G2762">
        <f t="shared" si="44"/>
        <v>0</v>
      </c>
    </row>
    <row r="2763" spans="7:7">
      <c r="G2763">
        <f t="shared" si="44"/>
        <v>0</v>
      </c>
    </row>
    <row r="2764" spans="7:7">
      <c r="G2764">
        <f t="shared" si="44"/>
        <v>0</v>
      </c>
    </row>
    <row r="2765" spans="7:7">
      <c r="G2765">
        <f t="shared" si="44"/>
        <v>0</v>
      </c>
    </row>
    <row r="2766" spans="7:7">
      <c r="G2766">
        <f t="shared" si="44"/>
        <v>0</v>
      </c>
    </row>
    <row r="2767" spans="7:7">
      <c r="G2767">
        <f t="shared" si="44"/>
        <v>0</v>
      </c>
    </row>
    <row r="2768" spans="7:7">
      <c r="G2768">
        <f t="shared" si="44"/>
        <v>0</v>
      </c>
    </row>
    <row r="2769" spans="7:7">
      <c r="G2769">
        <f t="shared" si="44"/>
        <v>0</v>
      </c>
    </row>
    <row r="2770" spans="7:7">
      <c r="G2770">
        <f t="shared" si="44"/>
        <v>0</v>
      </c>
    </row>
    <row r="2771" spans="7:7">
      <c r="G2771">
        <f t="shared" si="44"/>
        <v>0</v>
      </c>
    </row>
    <row r="2772" spans="7:7">
      <c r="G2772">
        <f t="shared" si="44"/>
        <v>0</v>
      </c>
    </row>
    <row r="2773" spans="7:7">
      <c r="G2773">
        <f t="shared" si="44"/>
        <v>0</v>
      </c>
    </row>
    <row r="2774" spans="7:7">
      <c r="G2774">
        <f t="shared" si="44"/>
        <v>0</v>
      </c>
    </row>
    <row r="2775" spans="7:7">
      <c r="G2775">
        <f t="shared" si="44"/>
        <v>0</v>
      </c>
    </row>
    <row r="2776" spans="7:7">
      <c r="G2776">
        <f t="shared" si="44"/>
        <v>0</v>
      </c>
    </row>
    <row r="2777" spans="7:7">
      <c r="G2777">
        <f t="shared" si="44"/>
        <v>0</v>
      </c>
    </row>
    <row r="2778" spans="7:7">
      <c r="G2778">
        <f t="shared" si="44"/>
        <v>0</v>
      </c>
    </row>
    <row r="2779" spans="7:7">
      <c r="G2779">
        <f t="shared" si="44"/>
        <v>0</v>
      </c>
    </row>
    <row r="2780" spans="7:7">
      <c r="G2780">
        <f t="shared" si="44"/>
        <v>0</v>
      </c>
    </row>
    <row r="2781" spans="7:7">
      <c r="G2781">
        <f t="shared" si="44"/>
        <v>0</v>
      </c>
    </row>
    <row r="2782" spans="7:7">
      <c r="G2782">
        <f t="shared" si="44"/>
        <v>0</v>
      </c>
    </row>
    <row r="2783" spans="7:7">
      <c r="G2783">
        <f t="shared" si="44"/>
        <v>0</v>
      </c>
    </row>
    <row r="2784" spans="7:7">
      <c r="G2784">
        <f t="shared" si="44"/>
        <v>0</v>
      </c>
    </row>
    <row r="2785" spans="7:7">
      <c r="G2785">
        <f t="shared" si="44"/>
        <v>0</v>
      </c>
    </row>
    <row r="2786" spans="7:7">
      <c r="G2786">
        <f t="shared" si="44"/>
        <v>0</v>
      </c>
    </row>
    <row r="2787" spans="7:7">
      <c r="G2787">
        <f t="shared" si="44"/>
        <v>0</v>
      </c>
    </row>
    <row r="2788" spans="7:7">
      <c r="G2788">
        <f t="shared" si="44"/>
        <v>0</v>
      </c>
    </row>
    <row r="2789" spans="7:7">
      <c r="G2789">
        <f t="shared" si="44"/>
        <v>0</v>
      </c>
    </row>
    <row r="2790" spans="7:7">
      <c r="G2790">
        <f t="shared" si="44"/>
        <v>0</v>
      </c>
    </row>
    <row r="2791" spans="7:7">
      <c r="G2791">
        <f t="shared" si="44"/>
        <v>0</v>
      </c>
    </row>
    <row r="2792" spans="7:7">
      <c r="G2792">
        <f t="shared" si="44"/>
        <v>0</v>
      </c>
    </row>
    <row r="2793" spans="7:7">
      <c r="G2793">
        <f t="shared" si="44"/>
        <v>0</v>
      </c>
    </row>
    <row r="2794" spans="7:7">
      <c r="G2794">
        <f t="shared" si="44"/>
        <v>0</v>
      </c>
    </row>
    <row r="2795" spans="7:7">
      <c r="G2795">
        <f t="shared" si="44"/>
        <v>0</v>
      </c>
    </row>
    <row r="2796" spans="7:7">
      <c r="G2796">
        <f t="shared" si="44"/>
        <v>0</v>
      </c>
    </row>
    <row r="2797" spans="7:7">
      <c r="G2797">
        <f t="shared" si="44"/>
        <v>0</v>
      </c>
    </row>
    <row r="2798" spans="7:7">
      <c r="G2798">
        <f t="shared" ref="G2798:G2861" si="45">+D2798-E2798</f>
        <v>0</v>
      </c>
    </row>
    <row r="2799" spans="7:7">
      <c r="G2799">
        <f t="shared" si="45"/>
        <v>0</v>
      </c>
    </row>
    <row r="2800" spans="7:7">
      <c r="G2800">
        <f t="shared" si="45"/>
        <v>0</v>
      </c>
    </row>
    <row r="2801" spans="7:7">
      <c r="G2801">
        <f t="shared" si="45"/>
        <v>0</v>
      </c>
    </row>
    <row r="2802" spans="7:7">
      <c r="G2802">
        <f t="shared" si="45"/>
        <v>0</v>
      </c>
    </row>
    <row r="2803" spans="7:7">
      <c r="G2803">
        <f t="shared" si="45"/>
        <v>0</v>
      </c>
    </row>
    <row r="2804" spans="7:7">
      <c r="G2804">
        <f t="shared" si="45"/>
        <v>0</v>
      </c>
    </row>
    <row r="2805" spans="7:7">
      <c r="G2805">
        <f t="shared" si="45"/>
        <v>0</v>
      </c>
    </row>
    <row r="2806" spans="7:7">
      <c r="G2806">
        <f t="shared" si="45"/>
        <v>0</v>
      </c>
    </row>
    <row r="2807" spans="7:7">
      <c r="G2807">
        <f t="shared" si="45"/>
        <v>0</v>
      </c>
    </row>
    <row r="2808" spans="7:7">
      <c r="G2808">
        <f t="shared" si="45"/>
        <v>0</v>
      </c>
    </row>
    <row r="2809" spans="7:7">
      <c r="G2809">
        <f t="shared" si="45"/>
        <v>0</v>
      </c>
    </row>
    <row r="2810" spans="7:7">
      <c r="G2810">
        <f t="shared" si="45"/>
        <v>0</v>
      </c>
    </row>
    <row r="2811" spans="7:7">
      <c r="G2811">
        <f t="shared" si="45"/>
        <v>0</v>
      </c>
    </row>
    <row r="2812" spans="7:7">
      <c r="G2812">
        <f t="shared" si="45"/>
        <v>0</v>
      </c>
    </row>
    <row r="2813" spans="7:7">
      <c r="G2813">
        <f t="shared" si="45"/>
        <v>0</v>
      </c>
    </row>
    <row r="2814" spans="7:7">
      <c r="G2814">
        <f t="shared" si="45"/>
        <v>0</v>
      </c>
    </row>
    <row r="2815" spans="7:7">
      <c r="G2815">
        <f t="shared" si="45"/>
        <v>0</v>
      </c>
    </row>
    <row r="2816" spans="7:7">
      <c r="G2816">
        <f t="shared" si="45"/>
        <v>0</v>
      </c>
    </row>
    <row r="2817" spans="7:7">
      <c r="G2817">
        <f t="shared" si="45"/>
        <v>0</v>
      </c>
    </row>
    <row r="2818" spans="7:7">
      <c r="G2818">
        <f t="shared" si="45"/>
        <v>0</v>
      </c>
    </row>
    <row r="2819" spans="7:7">
      <c r="G2819">
        <f t="shared" si="45"/>
        <v>0</v>
      </c>
    </row>
    <row r="2820" spans="7:7">
      <c r="G2820">
        <f t="shared" si="45"/>
        <v>0</v>
      </c>
    </row>
    <row r="2821" spans="7:7">
      <c r="G2821">
        <f t="shared" si="45"/>
        <v>0</v>
      </c>
    </row>
    <row r="2822" spans="7:7">
      <c r="G2822">
        <f t="shared" si="45"/>
        <v>0</v>
      </c>
    </row>
    <row r="2823" spans="7:7">
      <c r="G2823">
        <f t="shared" si="45"/>
        <v>0</v>
      </c>
    </row>
    <row r="2824" spans="7:7">
      <c r="G2824">
        <f t="shared" si="45"/>
        <v>0</v>
      </c>
    </row>
    <row r="2825" spans="7:7">
      <c r="G2825">
        <f t="shared" si="45"/>
        <v>0</v>
      </c>
    </row>
    <row r="2826" spans="7:7">
      <c r="G2826">
        <f t="shared" si="45"/>
        <v>0</v>
      </c>
    </row>
    <row r="2827" spans="7:7">
      <c r="G2827">
        <f t="shared" si="45"/>
        <v>0</v>
      </c>
    </row>
    <row r="2828" spans="7:7">
      <c r="G2828">
        <f t="shared" si="45"/>
        <v>0</v>
      </c>
    </row>
    <row r="2829" spans="7:7">
      <c r="G2829">
        <f t="shared" si="45"/>
        <v>0</v>
      </c>
    </row>
    <row r="2830" spans="7:7">
      <c r="G2830">
        <f t="shared" si="45"/>
        <v>0</v>
      </c>
    </row>
    <row r="2831" spans="7:7">
      <c r="G2831">
        <f t="shared" si="45"/>
        <v>0</v>
      </c>
    </row>
    <row r="2832" spans="7:7">
      <c r="G2832">
        <f t="shared" si="45"/>
        <v>0</v>
      </c>
    </row>
    <row r="2833" spans="7:7">
      <c r="G2833">
        <f t="shared" si="45"/>
        <v>0</v>
      </c>
    </row>
    <row r="2834" spans="7:7">
      <c r="G2834">
        <f t="shared" si="45"/>
        <v>0</v>
      </c>
    </row>
    <row r="2835" spans="7:7">
      <c r="G2835">
        <f t="shared" si="45"/>
        <v>0</v>
      </c>
    </row>
    <row r="2836" spans="7:7">
      <c r="G2836">
        <f t="shared" si="45"/>
        <v>0</v>
      </c>
    </row>
    <row r="2837" spans="7:7">
      <c r="G2837">
        <f t="shared" si="45"/>
        <v>0</v>
      </c>
    </row>
    <row r="2838" spans="7:7">
      <c r="G2838">
        <f t="shared" si="45"/>
        <v>0</v>
      </c>
    </row>
    <row r="2839" spans="7:7">
      <c r="G2839">
        <f t="shared" si="45"/>
        <v>0</v>
      </c>
    </row>
    <row r="2840" spans="7:7">
      <c r="G2840">
        <f t="shared" si="45"/>
        <v>0</v>
      </c>
    </row>
    <row r="2841" spans="7:7">
      <c r="G2841">
        <f t="shared" si="45"/>
        <v>0</v>
      </c>
    </row>
    <row r="2842" spans="7:7">
      <c r="G2842">
        <f t="shared" si="45"/>
        <v>0</v>
      </c>
    </row>
    <row r="2843" spans="7:7">
      <c r="G2843">
        <f t="shared" si="45"/>
        <v>0</v>
      </c>
    </row>
    <row r="2844" spans="7:7">
      <c r="G2844">
        <f t="shared" si="45"/>
        <v>0</v>
      </c>
    </row>
    <row r="2845" spans="7:7">
      <c r="G2845">
        <f t="shared" si="45"/>
        <v>0</v>
      </c>
    </row>
    <row r="2846" spans="7:7">
      <c r="G2846">
        <f t="shared" si="45"/>
        <v>0</v>
      </c>
    </row>
    <row r="2847" spans="7:7">
      <c r="G2847">
        <f t="shared" si="45"/>
        <v>0</v>
      </c>
    </row>
    <row r="2848" spans="7:7">
      <c r="G2848">
        <f t="shared" si="45"/>
        <v>0</v>
      </c>
    </row>
    <row r="2849" spans="7:7">
      <c r="G2849">
        <f t="shared" si="45"/>
        <v>0</v>
      </c>
    </row>
    <row r="2850" spans="7:7">
      <c r="G2850">
        <f t="shared" si="45"/>
        <v>0</v>
      </c>
    </row>
    <row r="2851" spans="7:7">
      <c r="G2851">
        <f t="shared" si="45"/>
        <v>0</v>
      </c>
    </row>
    <row r="2852" spans="7:7">
      <c r="G2852">
        <f t="shared" si="45"/>
        <v>0</v>
      </c>
    </row>
    <row r="2853" spans="7:7">
      <c r="G2853">
        <f t="shared" si="45"/>
        <v>0</v>
      </c>
    </row>
    <row r="2854" spans="7:7">
      <c r="G2854">
        <f t="shared" si="45"/>
        <v>0</v>
      </c>
    </row>
    <row r="2855" spans="7:7">
      <c r="G2855">
        <f t="shared" si="45"/>
        <v>0</v>
      </c>
    </row>
    <row r="2856" spans="7:7">
      <c r="G2856">
        <f t="shared" si="45"/>
        <v>0</v>
      </c>
    </row>
    <row r="2857" spans="7:7">
      <c r="G2857">
        <f t="shared" si="45"/>
        <v>0</v>
      </c>
    </row>
    <row r="2858" spans="7:7">
      <c r="G2858">
        <f t="shared" si="45"/>
        <v>0</v>
      </c>
    </row>
    <row r="2859" spans="7:7">
      <c r="G2859">
        <f t="shared" si="45"/>
        <v>0</v>
      </c>
    </row>
    <row r="2860" spans="7:7">
      <c r="G2860">
        <f t="shared" si="45"/>
        <v>0</v>
      </c>
    </row>
    <row r="2861" spans="7:7">
      <c r="G2861">
        <f t="shared" si="45"/>
        <v>0</v>
      </c>
    </row>
    <row r="2862" spans="7:7">
      <c r="G2862">
        <f t="shared" ref="G2862:G2925" si="46">+D2862-E2862</f>
        <v>0</v>
      </c>
    </row>
    <row r="2863" spans="7:7">
      <c r="G2863">
        <f t="shared" si="46"/>
        <v>0</v>
      </c>
    </row>
    <row r="2864" spans="7:7">
      <c r="G2864">
        <f t="shared" si="46"/>
        <v>0</v>
      </c>
    </row>
    <row r="2865" spans="7:7">
      <c r="G2865">
        <f t="shared" si="46"/>
        <v>0</v>
      </c>
    </row>
    <row r="2866" spans="7:7">
      <c r="G2866">
        <f t="shared" si="46"/>
        <v>0</v>
      </c>
    </row>
    <row r="2867" spans="7:7">
      <c r="G2867">
        <f t="shared" si="46"/>
        <v>0</v>
      </c>
    </row>
    <row r="2868" spans="7:7">
      <c r="G2868">
        <f t="shared" si="46"/>
        <v>0</v>
      </c>
    </row>
    <row r="2869" spans="7:7">
      <c r="G2869">
        <f t="shared" si="46"/>
        <v>0</v>
      </c>
    </row>
    <row r="2870" spans="7:7">
      <c r="G2870">
        <f t="shared" si="46"/>
        <v>0</v>
      </c>
    </row>
    <row r="2871" spans="7:7">
      <c r="G2871">
        <f t="shared" si="46"/>
        <v>0</v>
      </c>
    </row>
    <row r="2872" spans="7:7">
      <c r="G2872">
        <f t="shared" si="46"/>
        <v>0</v>
      </c>
    </row>
    <row r="2873" spans="7:7">
      <c r="G2873">
        <f t="shared" si="46"/>
        <v>0</v>
      </c>
    </row>
    <row r="2874" spans="7:7">
      <c r="G2874">
        <f t="shared" si="46"/>
        <v>0</v>
      </c>
    </row>
    <row r="2875" spans="7:7">
      <c r="G2875">
        <f t="shared" si="46"/>
        <v>0</v>
      </c>
    </row>
    <row r="2876" spans="7:7">
      <c r="G2876">
        <f t="shared" si="46"/>
        <v>0</v>
      </c>
    </row>
    <row r="2877" spans="7:7">
      <c r="G2877">
        <f t="shared" si="46"/>
        <v>0</v>
      </c>
    </row>
    <row r="2878" spans="7:7">
      <c r="G2878">
        <f t="shared" si="46"/>
        <v>0</v>
      </c>
    </row>
    <row r="2879" spans="7:7">
      <c r="G2879">
        <f t="shared" si="46"/>
        <v>0</v>
      </c>
    </row>
    <row r="2880" spans="7:7">
      <c r="G2880">
        <f t="shared" si="46"/>
        <v>0</v>
      </c>
    </row>
    <row r="2881" spans="7:7">
      <c r="G2881">
        <f t="shared" si="46"/>
        <v>0</v>
      </c>
    </row>
    <row r="2882" spans="7:7">
      <c r="G2882">
        <f t="shared" si="46"/>
        <v>0</v>
      </c>
    </row>
    <row r="2883" spans="7:7">
      <c r="G2883">
        <f t="shared" si="46"/>
        <v>0</v>
      </c>
    </row>
    <row r="2884" spans="7:7">
      <c r="G2884">
        <f t="shared" si="46"/>
        <v>0</v>
      </c>
    </row>
    <row r="2885" spans="7:7">
      <c r="G2885">
        <f t="shared" si="46"/>
        <v>0</v>
      </c>
    </row>
    <row r="2886" spans="7:7">
      <c r="G2886">
        <f t="shared" si="46"/>
        <v>0</v>
      </c>
    </row>
    <row r="2887" spans="7:7">
      <c r="G2887">
        <f t="shared" si="46"/>
        <v>0</v>
      </c>
    </row>
    <row r="2888" spans="7:7">
      <c r="G2888">
        <f t="shared" si="46"/>
        <v>0</v>
      </c>
    </row>
    <row r="2889" spans="7:7">
      <c r="G2889">
        <f t="shared" si="46"/>
        <v>0</v>
      </c>
    </row>
    <row r="2890" spans="7:7">
      <c r="G2890">
        <f t="shared" si="46"/>
        <v>0</v>
      </c>
    </row>
    <row r="2891" spans="7:7">
      <c r="G2891">
        <f t="shared" si="46"/>
        <v>0</v>
      </c>
    </row>
    <row r="2892" spans="7:7">
      <c r="G2892">
        <f t="shared" si="46"/>
        <v>0</v>
      </c>
    </row>
    <row r="2893" spans="7:7">
      <c r="G2893">
        <f t="shared" si="46"/>
        <v>0</v>
      </c>
    </row>
    <row r="2894" spans="7:7">
      <c r="G2894">
        <f t="shared" si="46"/>
        <v>0</v>
      </c>
    </row>
    <row r="2895" spans="7:7">
      <c r="G2895">
        <f t="shared" si="46"/>
        <v>0</v>
      </c>
    </row>
    <row r="2896" spans="7:7">
      <c r="G2896">
        <f t="shared" si="46"/>
        <v>0</v>
      </c>
    </row>
    <row r="2897" spans="7:7">
      <c r="G2897">
        <f t="shared" si="46"/>
        <v>0</v>
      </c>
    </row>
    <row r="2898" spans="7:7">
      <c r="G2898">
        <f t="shared" si="46"/>
        <v>0</v>
      </c>
    </row>
    <row r="2899" spans="7:7">
      <c r="G2899">
        <f t="shared" si="46"/>
        <v>0</v>
      </c>
    </row>
    <row r="2900" spans="7:7">
      <c r="G2900">
        <f t="shared" si="46"/>
        <v>0</v>
      </c>
    </row>
    <row r="2901" spans="7:7">
      <c r="G2901">
        <f t="shared" si="46"/>
        <v>0</v>
      </c>
    </row>
    <row r="2902" spans="7:7">
      <c r="G2902">
        <f t="shared" si="46"/>
        <v>0</v>
      </c>
    </row>
    <row r="2903" spans="7:7">
      <c r="G2903">
        <f t="shared" si="46"/>
        <v>0</v>
      </c>
    </row>
    <row r="2904" spans="7:7">
      <c r="G2904">
        <f t="shared" si="46"/>
        <v>0</v>
      </c>
    </row>
    <row r="2905" spans="7:7">
      <c r="G2905">
        <f t="shared" si="46"/>
        <v>0</v>
      </c>
    </row>
    <row r="2906" spans="7:7">
      <c r="G2906">
        <f t="shared" si="46"/>
        <v>0</v>
      </c>
    </row>
    <row r="2907" spans="7:7">
      <c r="G2907">
        <f t="shared" si="46"/>
        <v>0</v>
      </c>
    </row>
    <row r="2908" spans="7:7">
      <c r="G2908">
        <f t="shared" si="46"/>
        <v>0</v>
      </c>
    </row>
    <row r="2909" spans="7:7">
      <c r="G2909">
        <f t="shared" si="46"/>
        <v>0</v>
      </c>
    </row>
    <row r="2910" spans="7:7">
      <c r="G2910">
        <f t="shared" si="46"/>
        <v>0</v>
      </c>
    </row>
    <row r="2911" spans="7:7">
      <c r="G2911">
        <f t="shared" si="46"/>
        <v>0</v>
      </c>
    </row>
    <row r="2912" spans="7:7">
      <c r="G2912">
        <f t="shared" si="46"/>
        <v>0</v>
      </c>
    </row>
    <row r="2913" spans="7:7">
      <c r="G2913">
        <f t="shared" si="46"/>
        <v>0</v>
      </c>
    </row>
    <row r="2914" spans="7:7">
      <c r="G2914">
        <f t="shared" si="46"/>
        <v>0</v>
      </c>
    </row>
    <row r="2915" spans="7:7">
      <c r="G2915">
        <f t="shared" si="46"/>
        <v>0</v>
      </c>
    </row>
    <row r="2916" spans="7:7">
      <c r="G2916">
        <f t="shared" si="46"/>
        <v>0</v>
      </c>
    </row>
    <row r="2917" spans="7:7">
      <c r="G2917">
        <f t="shared" si="46"/>
        <v>0</v>
      </c>
    </row>
    <row r="2918" spans="7:7">
      <c r="G2918">
        <f t="shared" si="46"/>
        <v>0</v>
      </c>
    </row>
    <row r="2919" spans="7:7">
      <c r="G2919">
        <f t="shared" si="46"/>
        <v>0</v>
      </c>
    </row>
    <row r="2920" spans="7:7">
      <c r="G2920">
        <f t="shared" si="46"/>
        <v>0</v>
      </c>
    </row>
    <row r="2921" spans="7:7">
      <c r="G2921">
        <f t="shared" si="46"/>
        <v>0</v>
      </c>
    </row>
    <row r="2922" spans="7:7">
      <c r="G2922">
        <f t="shared" si="46"/>
        <v>0</v>
      </c>
    </row>
    <row r="2923" spans="7:7">
      <c r="G2923">
        <f t="shared" si="46"/>
        <v>0</v>
      </c>
    </row>
    <row r="2924" spans="7:7">
      <c r="G2924">
        <f t="shared" si="46"/>
        <v>0</v>
      </c>
    </row>
    <row r="2925" spans="7:7">
      <c r="G2925">
        <f t="shared" si="46"/>
        <v>0</v>
      </c>
    </row>
    <row r="2926" spans="7:7">
      <c r="G2926">
        <f t="shared" ref="G2926:G2989" si="47">+D2926-E2926</f>
        <v>0</v>
      </c>
    </row>
    <row r="2927" spans="7:7">
      <c r="G2927">
        <f t="shared" si="47"/>
        <v>0</v>
      </c>
    </row>
    <row r="2928" spans="7:7">
      <c r="G2928">
        <f t="shared" si="47"/>
        <v>0</v>
      </c>
    </row>
    <row r="2929" spans="7:7">
      <c r="G2929">
        <f t="shared" si="47"/>
        <v>0</v>
      </c>
    </row>
    <row r="2930" spans="7:7">
      <c r="G2930">
        <f t="shared" si="47"/>
        <v>0</v>
      </c>
    </row>
    <row r="2931" spans="7:7">
      <c r="G2931">
        <f t="shared" si="47"/>
        <v>0</v>
      </c>
    </row>
    <row r="2932" spans="7:7">
      <c r="G2932">
        <f t="shared" si="47"/>
        <v>0</v>
      </c>
    </row>
    <row r="2933" spans="7:7">
      <c r="G2933">
        <f t="shared" si="47"/>
        <v>0</v>
      </c>
    </row>
    <row r="2934" spans="7:7">
      <c r="G2934">
        <f t="shared" si="47"/>
        <v>0</v>
      </c>
    </row>
    <row r="2935" spans="7:7">
      <c r="G2935">
        <f t="shared" si="47"/>
        <v>0</v>
      </c>
    </row>
    <row r="2936" spans="7:7">
      <c r="G2936">
        <f t="shared" si="47"/>
        <v>0</v>
      </c>
    </row>
    <row r="2937" spans="7:7">
      <c r="G2937">
        <f t="shared" si="47"/>
        <v>0</v>
      </c>
    </row>
    <row r="2938" spans="7:7">
      <c r="G2938">
        <f t="shared" si="47"/>
        <v>0</v>
      </c>
    </row>
    <row r="2939" spans="7:7">
      <c r="G2939">
        <f t="shared" si="47"/>
        <v>0</v>
      </c>
    </row>
    <row r="2940" spans="7:7">
      <c r="G2940">
        <f t="shared" si="47"/>
        <v>0</v>
      </c>
    </row>
    <row r="2941" spans="7:7">
      <c r="G2941">
        <f t="shared" si="47"/>
        <v>0</v>
      </c>
    </row>
    <row r="2942" spans="7:7">
      <c r="G2942">
        <f t="shared" si="47"/>
        <v>0</v>
      </c>
    </row>
    <row r="2943" spans="7:7">
      <c r="G2943">
        <f t="shared" si="47"/>
        <v>0</v>
      </c>
    </row>
    <row r="2944" spans="7:7">
      <c r="G2944">
        <f t="shared" si="47"/>
        <v>0</v>
      </c>
    </row>
    <row r="2945" spans="7:7">
      <c r="G2945">
        <f t="shared" si="47"/>
        <v>0</v>
      </c>
    </row>
    <row r="2946" spans="7:7">
      <c r="G2946">
        <f t="shared" si="47"/>
        <v>0</v>
      </c>
    </row>
    <row r="2947" spans="7:7">
      <c r="G2947">
        <f t="shared" si="47"/>
        <v>0</v>
      </c>
    </row>
    <row r="2948" spans="7:7">
      <c r="G2948">
        <f t="shared" si="47"/>
        <v>0</v>
      </c>
    </row>
    <row r="2949" spans="7:7">
      <c r="G2949">
        <f t="shared" si="47"/>
        <v>0</v>
      </c>
    </row>
    <row r="2950" spans="7:7">
      <c r="G2950">
        <f t="shared" si="47"/>
        <v>0</v>
      </c>
    </row>
    <row r="2951" spans="7:7">
      <c r="G2951">
        <f t="shared" si="47"/>
        <v>0</v>
      </c>
    </row>
    <row r="2952" spans="7:7">
      <c r="G2952">
        <f t="shared" si="47"/>
        <v>0</v>
      </c>
    </row>
    <row r="2953" spans="7:7">
      <c r="G2953">
        <f t="shared" si="47"/>
        <v>0</v>
      </c>
    </row>
    <row r="2954" spans="7:7">
      <c r="G2954">
        <f t="shared" si="47"/>
        <v>0</v>
      </c>
    </row>
    <row r="2955" spans="7:7">
      <c r="G2955">
        <f t="shared" si="47"/>
        <v>0</v>
      </c>
    </row>
    <row r="2956" spans="7:7">
      <c r="G2956">
        <f t="shared" si="47"/>
        <v>0</v>
      </c>
    </row>
    <row r="2957" spans="7:7">
      <c r="G2957">
        <f t="shared" si="47"/>
        <v>0</v>
      </c>
    </row>
    <row r="2958" spans="7:7">
      <c r="G2958">
        <f t="shared" si="47"/>
        <v>0</v>
      </c>
    </row>
    <row r="2959" spans="7:7">
      <c r="G2959">
        <f t="shared" si="47"/>
        <v>0</v>
      </c>
    </row>
    <row r="2960" spans="7:7">
      <c r="G2960">
        <f t="shared" si="47"/>
        <v>0</v>
      </c>
    </row>
    <row r="2961" spans="7:7">
      <c r="G2961">
        <f t="shared" si="47"/>
        <v>0</v>
      </c>
    </row>
    <row r="2962" spans="7:7">
      <c r="G2962">
        <f t="shared" si="47"/>
        <v>0</v>
      </c>
    </row>
    <row r="2963" spans="7:7">
      <c r="G2963">
        <f t="shared" si="47"/>
        <v>0</v>
      </c>
    </row>
    <row r="2964" spans="7:7">
      <c r="G2964">
        <f t="shared" si="47"/>
        <v>0</v>
      </c>
    </row>
    <row r="2965" spans="7:7">
      <c r="G2965">
        <f t="shared" si="47"/>
        <v>0</v>
      </c>
    </row>
    <row r="2966" spans="7:7">
      <c r="G2966">
        <f t="shared" si="47"/>
        <v>0</v>
      </c>
    </row>
    <row r="2967" spans="7:7">
      <c r="G2967">
        <f t="shared" si="47"/>
        <v>0</v>
      </c>
    </row>
    <row r="2968" spans="7:7">
      <c r="G2968">
        <f t="shared" si="47"/>
        <v>0</v>
      </c>
    </row>
    <row r="2969" spans="7:7">
      <c r="G2969">
        <f t="shared" si="47"/>
        <v>0</v>
      </c>
    </row>
    <row r="2970" spans="7:7">
      <c r="G2970">
        <f t="shared" si="47"/>
        <v>0</v>
      </c>
    </row>
    <row r="2971" spans="7:7">
      <c r="G2971">
        <f t="shared" si="47"/>
        <v>0</v>
      </c>
    </row>
    <row r="2972" spans="7:7">
      <c r="G2972">
        <f t="shared" si="47"/>
        <v>0</v>
      </c>
    </row>
    <row r="2973" spans="7:7">
      <c r="G2973">
        <f t="shared" si="47"/>
        <v>0</v>
      </c>
    </row>
    <row r="2974" spans="7:7">
      <c r="G2974">
        <f t="shared" si="47"/>
        <v>0</v>
      </c>
    </row>
    <row r="2975" spans="7:7">
      <c r="G2975">
        <f t="shared" si="47"/>
        <v>0</v>
      </c>
    </row>
    <row r="2976" spans="7:7">
      <c r="G2976">
        <f t="shared" si="47"/>
        <v>0</v>
      </c>
    </row>
    <row r="2977" spans="7:7">
      <c r="G2977">
        <f t="shared" si="47"/>
        <v>0</v>
      </c>
    </row>
    <row r="2978" spans="7:7">
      <c r="G2978">
        <f t="shared" si="47"/>
        <v>0</v>
      </c>
    </row>
    <row r="2979" spans="7:7">
      <c r="G2979">
        <f t="shared" si="47"/>
        <v>0</v>
      </c>
    </row>
    <row r="2980" spans="7:7">
      <c r="G2980">
        <f t="shared" si="47"/>
        <v>0</v>
      </c>
    </row>
    <row r="2981" spans="7:7">
      <c r="G2981">
        <f t="shared" si="47"/>
        <v>0</v>
      </c>
    </row>
    <row r="2982" spans="7:7">
      <c r="G2982">
        <f t="shared" si="47"/>
        <v>0</v>
      </c>
    </row>
    <row r="2983" spans="7:7">
      <c r="G2983">
        <f t="shared" si="47"/>
        <v>0</v>
      </c>
    </row>
    <row r="2984" spans="7:7">
      <c r="G2984">
        <f t="shared" si="47"/>
        <v>0</v>
      </c>
    </row>
    <row r="2985" spans="7:7">
      <c r="G2985">
        <f t="shared" si="47"/>
        <v>0</v>
      </c>
    </row>
    <row r="2986" spans="7:7">
      <c r="G2986">
        <f t="shared" si="47"/>
        <v>0</v>
      </c>
    </row>
    <row r="2987" spans="7:7">
      <c r="G2987">
        <f t="shared" si="47"/>
        <v>0</v>
      </c>
    </row>
    <row r="2988" spans="7:7">
      <c r="G2988">
        <f t="shared" si="47"/>
        <v>0</v>
      </c>
    </row>
    <row r="2989" spans="7:7">
      <c r="G2989">
        <f t="shared" si="47"/>
        <v>0</v>
      </c>
    </row>
    <row r="2990" spans="7:7">
      <c r="G2990">
        <f t="shared" ref="G2990:G3053" si="48">+D2990-E2990</f>
        <v>0</v>
      </c>
    </row>
    <row r="2991" spans="7:7">
      <c r="G2991">
        <f t="shared" si="48"/>
        <v>0</v>
      </c>
    </row>
    <row r="2992" spans="7:7">
      <c r="G2992">
        <f t="shared" si="48"/>
        <v>0</v>
      </c>
    </row>
    <row r="2993" spans="7:7">
      <c r="G2993">
        <f t="shared" si="48"/>
        <v>0</v>
      </c>
    </row>
    <row r="2994" spans="7:7">
      <c r="G2994">
        <f t="shared" si="48"/>
        <v>0</v>
      </c>
    </row>
    <row r="2995" spans="7:7">
      <c r="G2995">
        <f t="shared" si="48"/>
        <v>0</v>
      </c>
    </row>
    <row r="2996" spans="7:7">
      <c r="G2996">
        <f t="shared" si="48"/>
        <v>0</v>
      </c>
    </row>
    <row r="2997" spans="7:7">
      <c r="G2997">
        <f t="shared" si="48"/>
        <v>0</v>
      </c>
    </row>
    <row r="2998" spans="7:7">
      <c r="G2998">
        <f t="shared" si="48"/>
        <v>0</v>
      </c>
    </row>
    <row r="2999" spans="7:7">
      <c r="G2999">
        <f t="shared" si="48"/>
        <v>0</v>
      </c>
    </row>
    <row r="3000" spans="7:7">
      <c r="G3000">
        <f t="shared" si="48"/>
        <v>0</v>
      </c>
    </row>
    <row r="3001" spans="7:7">
      <c r="G3001">
        <f t="shared" si="48"/>
        <v>0</v>
      </c>
    </row>
    <row r="3002" spans="7:7">
      <c r="G3002">
        <f t="shared" si="48"/>
        <v>0</v>
      </c>
    </row>
    <row r="3003" spans="7:7">
      <c r="G3003">
        <f t="shared" si="48"/>
        <v>0</v>
      </c>
    </row>
    <row r="3004" spans="7:7">
      <c r="G3004">
        <f t="shared" si="48"/>
        <v>0</v>
      </c>
    </row>
    <row r="3005" spans="7:7">
      <c r="G3005">
        <f t="shared" si="48"/>
        <v>0</v>
      </c>
    </row>
    <row r="3006" spans="7:7">
      <c r="G3006">
        <f t="shared" si="48"/>
        <v>0</v>
      </c>
    </row>
    <row r="3007" spans="7:7">
      <c r="G3007">
        <f t="shared" si="48"/>
        <v>0</v>
      </c>
    </row>
    <row r="3008" spans="7:7">
      <c r="G3008">
        <f t="shared" si="48"/>
        <v>0</v>
      </c>
    </row>
    <row r="3009" spans="7:7">
      <c r="G3009">
        <f t="shared" si="48"/>
        <v>0</v>
      </c>
    </row>
    <row r="3010" spans="7:7">
      <c r="G3010">
        <f t="shared" si="48"/>
        <v>0</v>
      </c>
    </row>
    <row r="3011" spans="7:7">
      <c r="G3011">
        <f t="shared" si="48"/>
        <v>0</v>
      </c>
    </row>
    <row r="3012" spans="7:7">
      <c r="G3012">
        <f t="shared" si="48"/>
        <v>0</v>
      </c>
    </row>
    <row r="3013" spans="7:7">
      <c r="G3013">
        <f t="shared" si="48"/>
        <v>0</v>
      </c>
    </row>
    <row r="3014" spans="7:7">
      <c r="G3014">
        <f t="shared" si="48"/>
        <v>0</v>
      </c>
    </row>
    <row r="3015" spans="7:7">
      <c r="G3015">
        <f t="shared" si="48"/>
        <v>0</v>
      </c>
    </row>
    <row r="3016" spans="7:7">
      <c r="G3016">
        <f t="shared" si="48"/>
        <v>0</v>
      </c>
    </row>
    <row r="3017" spans="7:7">
      <c r="G3017">
        <f t="shared" si="48"/>
        <v>0</v>
      </c>
    </row>
    <row r="3018" spans="7:7">
      <c r="G3018">
        <f t="shared" si="48"/>
        <v>0</v>
      </c>
    </row>
    <row r="3019" spans="7:7">
      <c r="G3019">
        <f t="shared" si="48"/>
        <v>0</v>
      </c>
    </row>
    <row r="3020" spans="7:7">
      <c r="G3020">
        <f t="shared" si="48"/>
        <v>0</v>
      </c>
    </row>
    <row r="3021" spans="7:7">
      <c r="G3021">
        <f t="shared" si="48"/>
        <v>0</v>
      </c>
    </row>
    <row r="3022" spans="7:7">
      <c r="G3022">
        <f t="shared" si="48"/>
        <v>0</v>
      </c>
    </row>
    <row r="3023" spans="7:7">
      <c r="G3023">
        <f t="shared" si="48"/>
        <v>0</v>
      </c>
    </row>
    <row r="3024" spans="7:7">
      <c r="G3024">
        <f t="shared" si="48"/>
        <v>0</v>
      </c>
    </row>
    <row r="3025" spans="7:7">
      <c r="G3025">
        <f t="shared" si="48"/>
        <v>0</v>
      </c>
    </row>
    <row r="3026" spans="7:7">
      <c r="G3026">
        <f t="shared" si="48"/>
        <v>0</v>
      </c>
    </row>
    <row r="3027" spans="7:7">
      <c r="G3027">
        <f t="shared" si="48"/>
        <v>0</v>
      </c>
    </row>
    <row r="3028" spans="7:7">
      <c r="G3028">
        <f t="shared" si="48"/>
        <v>0</v>
      </c>
    </row>
    <row r="3029" spans="7:7">
      <c r="G3029">
        <f t="shared" si="48"/>
        <v>0</v>
      </c>
    </row>
    <row r="3030" spans="7:7">
      <c r="G3030">
        <f t="shared" si="48"/>
        <v>0</v>
      </c>
    </row>
    <row r="3031" spans="7:7">
      <c r="G3031">
        <f t="shared" si="48"/>
        <v>0</v>
      </c>
    </row>
    <row r="3032" spans="7:7">
      <c r="G3032">
        <f t="shared" si="48"/>
        <v>0</v>
      </c>
    </row>
    <row r="3033" spans="7:7">
      <c r="G3033">
        <f t="shared" si="48"/>
        <v>0</v>
      </c>
    </row>
    <row r="3034" spans="7:7">
      <c r="G3034">
        <f t="shared" si="48"/>
        <v>0</v>
      </c>
    </row>
    <row r="3035" spans="7:7">
      <c r="G3035">
        <f t="shared" si="48"/>
        <v>0</v>
      </c>
    </row>
    <row r="3036" spans="7:7">
      <c r="G3036">
        <f t="shared" si="48"/>
        <v>0</v>
      </c>
    </row>
    <row r="3037" spans="7:7">
      <c r="G3037">
        <f t="shared" si="48"/>
        <v>0</v>
      </c>
    </row>
    <row r="3038" spans="7:7">
      <c r="G3038">
        <f t="shared" si="48"/>
        <v>0</v>
      </c>
    </row>
    <row r="3039" spans="7:7">
      <c r="G3039">
        <f t="shared" si="48"/>
        <v>0</v>
      </c>
    </row>
    <row r="3040" spans="7:7">
      <c r="G3040">
        <f t="shared" si="48"/>
        <v>0</v>
      </c>
    </row>
    <row r="3041" spans="7:7">
      <c r="G3041">
        <f t="shared" si="48"/>
        <v>0</v>
      </c>
    </row>
    <row r="3042" spans="7:7">
      <c r="G3042">
        <f t="shared" si="48"/>
        <v>0</v>
      </c>
    </row>
    <row r="3043" spans="7:7">
      <c r="G3043">
        <f t="shared" si="48"/>
        <v>0</v>
      </c>
    </row>
    <row r="3044" spans="7:7">
      <c r="G3044">
        <f t="shared" si="48"/>
        <v>0</v>
      </c>
    </row>
    <row r="3045" spans="7:7">
      <c r="G3045">
        <f t="shared" si="48"/>
        <v>0</v>
      </c>
    </row>
    <row r="3046" spans="7:7">
      <c r="G3046">
        <f t="shared" si="48"/>
        <v>0</v>
      </c>
    </row>
    <row r="3047" spans="7:7">
      <c r="G3047">
        <f t="shared" si="48"/>
        <v>0</v>
      </c>
    </row>
    <row r="3048" spans="7:7">
      <c r="G3048">
        <f t="shared" si="48"/>
        <v>0</v>
      </c>
    </row>
    <row r="3049" spans="7:7">
      <c r="G3049">
        <f t="shared" si="48"/>
        <v>0</v>
      </c>
    </row>
    <row r="3050" spans="7:7">
      <c r="G3050">
        <f t="shared" si="48"/>
        <v>0</v>
      </c>
    </row>
    <row r="3051" spans="7:7">
      <c r="G3051">
        <f t="shared" si="48"/>
        <v>0</v>
      </c>
    </row>
    <row r="3052" spans="7:7">
      <c r="G3052">
        <f t="shared" si="48"/>
        <v>0</v>
      </c>
    </row>
    <row r="3053" spans="7:7">
      <c r="G3053">
        <f t="shared" si="48"/>
        <v>0</v>
      </c>
    </row>
    <row r="3054" spans="7:7">
      <c r="G3054">
        <f t="shared" ref="G3054:G3117" si="49">+D3054-E3054</f>
        <v>0</v>
      </c>
    </row>
    <row r="3055" spans="7:7">
      <c r="G3055">
        <f t="shared" si="49"/>
        <v>0</v>
      </c>
    </row>
    <row r="3056" spans="7:7">
      <c r="G3056">
        <f t="shared" si="49"/>
        <v>0</v>
      </c>
    </row>
    <row r="3057" spans="7:7">
      <c r="G3057">
        <f t="shared" si="49"/>
        <v>0</v>
      </c>
    </row>
    <row r="3058" spans="7:7">
      <c r="G3058">
        <f t="shared" si="49"/>
        <v>0</v>
      </c>
    </row>
    <row r="3059" spans="7:7">
      <c r="G3059">
        <f t="shared" si="49"/>
        <v>0</v>
      </c>
    </row>
    <row r="3060" spans="7:7">
      <c r="G3060">
        <f t="shared" si="49"/>
        <v>0</v>
      </c>
    </row>
    <row r="3061" spans="7:7">
      <c r="G3061">
        <f t="shared" si="49"/>
        <v>0</v>
      </c>
    </row>
    <row r="3062" spans="7:7">
      <c r="G3062">
        <f t="shared" si="49"/>
        <v>0</v>
      </c>
    </row>
    <row r="3063" spans="7:7">
      <c r="G3063">
        <f t="shared" si="49"/>
        <v>0</v>
      </c>
    </row>
    <row r="3064" spans="7:7">
      <c r="G3064">
        <f t="shared" si="49"/>
        <v>0</v>
      </c>
    </row>
    <row r="3065" spans="7:7">
      <c r="G3065">
        <f t="shared" si="49"/>
        <v>0</v>
      </c>
    </row>
    <row r="3066" spans="7:7">
      <c r="G3066">
        <f t="shared" si="49"/>
        <v>0</v>
      </c>
    </row>
    <row r="3067" spans="7:7">
      <c r="G3067">
        <f t="shared" si="49"/>
        <v>0</v>
      </c>
    </row>
    <row r="3068" spans="7:7">
      <c r="G3068">
        <f t="shared" si="49"/>
        <v>0</v>
      </c>
    </row>
    <row r="3069" spans="7:7">
      <c r="G3069">
        <f t="shared" si="49"/>
        <v>0</v>
      </c>
    </row>
    <row r="3070" spans="7:7">
      <c r="G3070">
        <f t="shared" si="49"/>
        <v>0</v>
      </c>
    </row>
    <row r="3071" spans="7:7">
      <c r="G3071">
        <f t="shared" si="49"/>
        <v>0</v>
      </c>
    </row>
    <row r="3072" spans="7:7">
      <c r="G3072">
        <f t="shared" si="49"/>
        <v>0</v>
      </c>
    </row>
    <row r="3073" spans="7:7">
      <c r="G3073">
        <f t="shared" si="49"/>
        <v>0</v>
      </c>
    </row>
    <row r="3074" spans="7:7">
      <c r="G3074">
        <f t="shared" si="49"/>
        <v>0</v>
      </c>
    </row>
    <row r="3075" spans="7:7">
      <c r="G3075">
        <f t="shared" si="49"/>
        <v>0</v>
      </c>
    </row>
    <row r="3076" spans="7:7">
      <c r="G3076">
        <f t="shared" si="49"/>
        <v>0</v>
      </c>
    </row>
    <row r="3077" spans="7:7">
      <c r="G3077">
        <f t="shared" si="49"/>
        <v>0</v>
      </c>
    </row>
    <row r="3078" spans="7:7">
      <c r="G3078">
        <f t="shared" si="49"/>
        <v>0</v>
      </c>
    </row>
    <row r="3079" spans="7:7">
      <c r="G3079">
        <f t="shared" si="49"/>
        <v>0</v>
      </c>
    </row>
    <row r="3080" spans="7:7">
      <c r="G3080">
        <f t="shared" si="49"/>
        <v>0</v>
      </c>
    </row>
    <row r="3081" spans="7:7">
      <c r="G3081">
        <f t="shared" si="49"/>
        <v>0</v>
      </c>
    </row>
    <row r="3082" spans="7:7">
      <c r="G3082">
        <f t="shared" si="49"/>
        <v>0</v>
      </c>
    </row>
    <row r="3083" spans="7:7">
      <c r="G3083">
        <f t="shared" si="49"/>
        <v>0</v>
      </c>
    </row>
    <row r="3084" spans="7:7">
      <c r="G3084">
        <f t="shared" si="49"/>
        <v>0</v>
      </c>
    </row>
    <row r="3085" spans="7:7">
      <c r="G3085">
        <f t="shared" si="49"/>
        <v>0</v>
      </c>
    </row>
    <row r="3086" spans="7:7">
      <c r="G3086">
        <f t="shared" si="49"/>
        <v>0</v>
      </c>
    </row>
    <row r="3087" spans="7:7">
      <c r="G3087">
        <f t="shared" si="49"/>
        <v>0</v>
      </c>
    </row>
    <row r="3088" spans="7:7">
      <c r="G3088">
        <f t="shared" si="49"/>
        <v>0</v>
      </c>
    </row>
    <row r="3089" spans="7:7">
      <c r="G3089">
        <f t="shared" si="49"/>
        <v>0</v>
      </c>
    </row>
    <row r="3090" spans="7:7">
      <c r="G3090">
        <f t="shared" si="49"/>
        <v>0</v>
      </c>
    </row>
    <row r="3091" spans="7:7">
      <c r="G3091">
        <f t="shared" si="49"/>
        <v>0</v>
      </c>
    </row>
    <row r="3092" spans="7:7">
      <c r="G3092">
        <f t="shared" si="49"/>
        <v>0</v>
      </c>
    </row>
    <row r="3093" spans="7:7">
      <c r="G3093">
        <f t="shared" si="49"/>
        <v>0</v>
      </c>
    </row>
    <row r="3094" spans="7:7">
      <c r="G3094">
        <f t="shared" si="49"/>
        <v>0</v>
      </c>
    </row>
    <row r="3095" spans="7:7">
      <c r="G3095">
        <f t="shared" si="49"/>
        <v>0</v>
      </c>
    </row>
    <row r="3096" spans="7:7">
      <c r="G3096">
        <f t="shared" si="49"/>
        <v>0</v>
      </c>
    </row>
    <row r="3097" spans="7:7">
      <c r="G3097">
        <f t="shared" si="49"/>
        <v>0</v>
      </c>
    </row>
    <row r="3098" spans="7:7">
      <c r="G3098">
        <f t="shared" si="49"/>
        <v>0</v>
      </c>
    </row>
    <row r="3099" spans="7:7">
      <c r="G3099">
        <f t="shared" si="49"/>
        <v>0</v>
      </c>
    </row>
    <row r="3100" spans="7:7">
      <c r="G3100">
        <f t="shared" si="49"/>
        <v>0</v>
      </c>
    </row>
    <row r="3101" spans="7:7">
      <c r="G3101">
        <f t="shared" si="49"/>
        <v>0</v>
      </c>
    </row>
    <row r="3102" spans="7:7">
      <c r="G3102">
        <f t="shared" si="49"/>
        <v>0</v>
      </c>
    </row>
    <row r="3103" spans="7:7">
      <c r="G3103">
        <f t="shared" si="49"/>
        <v>0</v>
      </c>
    </row>
    <row r="3104" spans="7:7">
      <c r="G3104">
        <f t="shared" si="49"/>
        <v>0</v>
      </c>
    </row>
    <row r="3105" spans="7:7">
      <c r="G3105">
        <f t="shared" si="49"/>
        <v>0</v>
      </c>
    </row>
    <row r="3106" spans="7:7">
      <c r="G3106">
        <f t="shared" si="49"/>
        <v>0</v>
      </c>
    </row>
    <row r="3107" spans="7:7">
      <c r="G3107">
        <f t="shared" si="49"/>
        <v>0</v>
      </c>
    </row>
    <row r="3108" spans="7:7">
      <c r="G3108">
        <f t="shared" si="49"/>
        <v>0</v>
      </c>
    </row>
    <row r="3109" spans="7:7">
      <c r="G3109">
        <f t="shared" si="49"/>
        <v>0</v>
      </c>
    </row>
    <row r="3110" spans="7:7">
      <c r="G3110">
        <f t="shared" si="49"/>
        <v>0</v>
      </c>
    </row>
    <row r="3111" spans="7:7">
      <c r="G3111">
        <f t="shared" si="49"/>
        <v>0</v>
      </c>
    </row>
    <row r="3112" spans="7:7">
      <c r="G3112">
        <f t="shared" si="49"/>
        <v>0</v>
      </c>
    </row>
    <row r="3113" spans="7:7">
      <c r="G3113">
        <f t="shared" si="49"/>
        <v>0</v>
      </c>
    </row>
    <row r="3114" spans="7:7">
      <c r="G3114">
        <f t="shared" si="49"/>
        <v>0</v>
      </c>
    </row>
    <row r="3115" spans="7:7">
      <c r="G3115">
        <f t="shared" si="49"/>
        <v>0</v>
      </c>
    </row>
    <row r="3116" spans="7:7">
      <c r="G3116">
        <f t="shared" si="49"/>
        <v>0</v>
      </c>
    </row>
    <row r="3117" spans="7:7">
      <c r="G3117">
        <f t="shared" si="49"/>
        <v>0</v>
      </c>
    </row>
    <row r="3118" spans="7:7">
      <c r="G3118">
        <f t="shared" ref="G3118:G3181" si="50">+D3118-E3118</f>
        <v>0</v>
      </c>
    </row>
    <row r="3119" spans="7:7">
      <c r="G3119">
        <f t="shared" si="50"/>
        <v>0</v>
      </c>
    </row>
    <row r="3120" spans="7:7">
      <c r="G3120">
        <f t="shared" si="50"/>
        <v>0</v>
      </c>
    </row>
    <row r="3121" spans="7:7">
      <c r="G3121">
        <f t="shared" si="50"/>
        <v>0</v>
      </c>
    </row>
    <row r="3122" spans="7:7">
      <c r="G3122">
        <f t="shared" si="50"/>
        <v>0</v>
      </c>
    </row>
    <row r="3123" spans="7:7">
      <c r="G3123">
        <f t="shared" si="50"/>
        <v>0</v>
      </c>
    </row>
    <row r="3124" spans="7:7">
      <c r="G3124">
        <f t="shared" si="50"/>
        <v>0</v>
      </c>
    </row>
    <row r="3125" spans="7:7">
      <c r="G3125">
        <f t="shared" si="50"/>
        <v>0</v>
      </c>
    </row>
    <row r="3126" spans="7:7">
      <c r="G3126">
        <f t="shared" si="50"/>
        <v>0</v>
      </c>
    </row>
    <row r="3127" spans="7:7">
      <c r="G3127">
        <f t="shared" si="50"/>
        <v>0</v>
      </c>
    </row>
    <row r="3128" spans="7:7">
      <c r="G3128">
        <f t="shared" si="50"/>
        <v>0</v>
      </c>
    </row>
    <row r="3129" spans="7:7">
      <c r="G3129">
        <f t="shared" si="50"/>
        <v>0</v>
      </c>
    </row>
    <row r="3130" spans="7:7">
      <c r="G3130">
        <f t="shared" si="50"/>
        <v>0</v>
      </c>
    </row>
    <row r="3131" spans="7:7">
      <c r="G3131">
        <f t="shared" si="50"/>
        <v>0</v>
      </c>
    </row>
    <row r="3132" spans="7:7">
      <c r="G3132">
        <f t="shared" si="50"/>
        <v>0</v>
      </c>
    </row>
    <row r="3133" spans="7:7">
      <c r="G3133">
        <f t="shared" si="50"/>
        <v>0</v>
      </c>
    </row>
    <row r="3134" spans="7:7">
      <c r="G3134">
        <f t="shared" si="50"/>
        <v>0</v>
      </c>
    </row>
    <row r="3135" spans="7:7">
      <c r="G3135">
        <f t="shared" si="50"/>
        <v>0</v>
      </c>
    </row>
    <row r="3136" spans="7:7">
      <c r="G3136">
        <f t="shared" si="50"/>
        <v>0</v>
      </c>
    </row>
    <row r="3137" spans="7:7">
      <c r="G3137">
        <f t="shared" si="50"/>
        <v>0</v>
      </c>
    </row>
    <row r="3138" spans="7:7">
      <c r="G3138">
        <f t="shared" si="50"/>
        <v>0</v>
      </c>
    </row>
    <row r="3139" spans="7:7">
      <c r="G3139">
        <f t="shared" si="50"/>
        <v>0</v>
      </c>
    </row>
    <row r="3140" spans="7:7">
      <c r="G3140">
        <f t="shared" si="50"/>
        <v>0</v>
      </c>
    </row>
    <row r="3141" spans="7:7">
      <c r="G3141">
        <f t="shared" si="50"/>
        <v>0</v>
      </c>
    </row>
    <row r="3142" spans="7:7">
      <c r="G3142">
        <f t="shared" si="50"/>
        <v>0</v>
      </c>
    </row>
    <row r="3143" spans="7:7">
      <c r="G3143">
        <f t="shared" si="50"/>
        <v>0</v>
      </c>
    </row>
    <row r="3144" spans="7:7">
      <c r="G3144">
        <f t="shared" si="50"/>
        <v>0</v>
      </c>
    </row>
    <row r="3145" spans="7:7">
      <c r="G3145">
        <f t="shared" si="50"/>
        <v>0</v>
      </c>
    </row>
    <row r="3146" spans="7:7">
      <c r="G3146">
        <f t="shared" si="50"/>
        <v>0</v>
      </c>
    </row>
    <row r="3147" spans="7:7">
      <c r="G3147">
        <f t="shared" si="50"/>
        <v>0</v>
      </c>
    </row>
    <row r="3148" spans="7:7">
      <c r="G3148">
        <f t="shared" si="50"/>
        <v>0</v>
      </c>
    </row>
    <row r="3149" spans="7:7">
      <c r="G3149">
        <f t="shared" si="50"/>
        <v>0</v>
      </c>
    </row>
    <row r="3150" spans="7:7">
      <c r="G3150">
        <f t="shared" si="50"/>
        <v>0</v>
      </c>
    </row>
    <row r="3151" spans="7:7">
      <c r="G3151">
        <f t="shared" si="50"/>
        <v>0</v>
      </c>
    </row>
    <row r="3152" spans="7:7">
      <c r="G3152">
        <f t="shared" si="50"/>
        <v>0</v>
      </c>
    </row>
    <row r="3153" spans="7:7">
      <c r="G3153">
        <f t="shared" si="50"/>
        <v>0</v>
      </c>
    </row>
    <row r="3154" spans="7:7">
      <c r="G3154">
        <f t="shared" si="50"/>
        <v>0</v>
      </c>
    </row>
    <row r="3155" spans="7:7">
      <c r="G3155">
        <f t="shared" si="50"/>
        <v>0</v>
      </c>
    </row>
    <row r="3156" spans="7:7">
      <c r="G3156">
        <f t="shared" si="50"/>
        <v>0</v>
      </c>
    </row>
    <row r="3157" spans="7:7">
      <c r="G3157">
        <f t="shared" si="50"/>
        <v>0</v>
      </c>
    </row>
    <row r="3158" spans="7:7">
      <c r="G3158">
        <f t="shared" si="50"/>
        <v>0</v>
      </c>
    </row>
    <row r="3159" spans="7:7">
      <c r="G3159">
        <f t="shared" si="50"/>
        <v>0</v>
      </c>
    </row>
    <row r="3160" spans="7:7">
      <c r="G3160">
        <f t="shared" si="50"/>
        <v>0</v>
      </c>
    </row>
    <row r="3161" spans="7:7">
      <c r="G3161">
        <f t="shared" si="50"/>
        <v>0</v>
      </c>
    </row>
    <row r="3162" spans="7:7">
      <c r="G3162">
        <f t="shared" si="50"/>
        <v>0</v>
      </c>
    </row>
    <row r="3163" spans="7:7">
      <c r="G3163">
        <f t="shared" si="50"/>
        <v>0</v>
      </c>
    </row>
    <row r="3164" spans="7:7">
      <c r="G3164">
        <f t="shared" si="50"/>
        <v>0</v>
      </c>
    </row>
    <row r="3165" spans="7:7">
      <c r="G3165">
        <f t="shared" si="50"/>
        <v>0</v>
      </c>
    </row>
    <row r="3166" spans="7:7">
      <c r="G3166">
        <f t="shared" si="50"/>
        <v>0</v>
      </c>
    </row>
    <row r="3167" spans="7:7">
      <c r="G3167">
        <f t="shared" si="50"/>
        <v>0</v>
      </c>
    </row>
    <row r="3168" spans="7:7">
      <c r="G3168">
        <f t="shared" si="50"/>
        <v>0</v>
      </c>
    </row>
    <row r="3169" spans="7:7">
      <c r="G3169">
        <f t="shared" si="50"/>
        <v>0</v>
      </c>
    </row>
    <row r="3170" spans="7:7">
      <c r="G3170">
        <f t="shared" si="50"/>
        <v>0</v>
      </c>
    </row>
    <row r="3171" spans="7:7">
      <c r="G3171">
        <f t="shared" si="50"/>
        <v>0</v>
      </c>
    </row>
    <row r="3172" spans="7:7">
      <c r="G3172">
        <f t="shared" si="50"/>
        <v>0</v>
      </c>
    </row>
    <row r="3173" spans="7:7">
      <c r="G3173">
        <f t="shared" si="50"/>
        <v>0</v>
      </c>
    </row>
    <row r="3174" spans="7:7">
      <c r="G3174">
        <f t="shared" si="50"/>
        <v>0</v>
      </c>
    </row>
    <row r="3175" spans="7:7">
      <c r="G3175">
        <f t="shared" si="50"/>
        <v>0</v>
      </c>
    </row>
    <row r="3176" spans="7:7">
      <c r="G3176">
        <f t="shared" si="50"/>
        <v>0</v>
      </c>
    </row>
    <row r="3177" spans="7:7">
      <c r="G3177">
        <f t="shared" si="50"/>
        <v>0</v>
      </c>
    </row>
    <row r="3178" spans="7:7">
      <c r="G3178">
        <f t="shared" si="50"/>
        <v>0</v>
      </c>
    </row>
    <row r="3179" spans="7:7">
      <c r="G3179">
        <f t="shared" si="50"/>
        <v>0</v>
      </c>
    </row>
    <row r="3180" spans="7:7">
      <c r="G3180">
        <f t="shared" si="50"/>
        <v>0</v>
      </c>
    </row>
    <row r="3181" spans="7:7">
      <c r="G3181">
        <f t="shared" si="50"/>
        <v>0</v>
      </c>
    </row>
    <row r="3182" spans="7:7">
      <c r="G3182">
        <f t="shared" ref="G3182:G3245" si="51">+D3182-E3182</f>
        <v>0</v>
      </c>
    </row>
    <row r="3183" spans="7:7">
      <c r="G3183">
        <f t="shared" si="51"/>
        <v>0</v>
      </c>
    </row>
    <row r="3184" spans="7:7">
      <c r="G3184">
        <f t="shared" si="51"/>
        <v>0</v>
      </c>
    </row>
    <row r="3185" spans="7:7">
      <c r="G3185">
        <f t="shared" si="51"/>
        <v>0</v>
      </c>
    </row>
    <row r="3186" spans="7:7">
      <c r="G3186">
        <f t="shared" si="51"/>
        <v>0</v>
      </c>
    </row>
    <row r="3187" spans="7:7">
      <c r="G3187">
        <f t="shared" si="51"/>
        <v>0</v>
      </c>
    </row>
    <row r="3188" spans="7:7">
      <c r="G3188">
        <f t="shared" si="51"/>
        <v>0</v>
      </c>
    </row>
    <row r="3189" spans="7:7">
      <c r="G3189">
        <f t="shared" si="51"/>
        <v>0</v>
      </c>
    </row>
    <row r="3190" spans="7:7">
      <c r="G3190">
        <f t="shared" si="51"/>
        <v>0</v>
      </c>
    </row>
    <row r="3191" spans="7:7">
      <c r="G3191">
        <f t="shared" si="51"/>
        <v>0</v>
      </c>
    </row>
    <row r="3192" spans="7:7">
      <c r="G3192">
        <f t="shared" si="51"/>
        <v>0</v>
      </c>
    </row>
    <row r="3193" spans="7:7">
      <c r="G3193">
        <f t="shared" si="51"/>
        <v>0</v>
      </c>
    </row>
    <row r="3194" spans="7:7">
      <c r="G3194">
        <f t="shared" si="51"/>
        <v>0</v>
      </c>
    </row>
    <row r="3195" spans="7:7">
      <c r="G3195">
        <f t="shared" si="51"/>
        <v>0</v>
      </c>
    </row>
    <row r="3196" spans="7:7">
      <c r="G3196">
        <f t="shared" si="51"/>
        <v>0</v>
      </c>
    </row>
    <row r="3197" spans="7:7">
      <c r="G3197">
        <f t="shared" si="51"/>
        <v>0</v>
      </c>
    </row>
    <row r="3198" spans="7:7">
      <c r="G3198">
        <f t="shared" si="51"/>
        <v>0</v>
      </c>
    </row>
    <row r="3199" spans="7:7">
      <c r="G3199">
        <f t="shared" si="51"/>
        <v>0</v>
      </c>
    </row>
    <row r="3200" spans="7:7">
      <c r="G3200">
        <f t="shared" si="51"/>
        <v>0</v>
      </c>
    </row>
    <row r="3201" spans="7:7">
      <c r="G3201">
        <f t="shared" si="51"/>
        <v>0</v>
      </c>
    </row>
    <row r="3202" spans="7:7">
      <c r="G3202">
        <f t="shared" si="51"/>
        <v>0</v>
      </c>
    </row>
    <row r="3203" spans="7:7">
      <c r="G3203">
        <f t="shared" si="51"/>
        <v>0</v>
      </c>
    </row>
    <row r="3204" spans="7:7">
      <c r="G3204">
        <f t="shared" si="51"/>
        <v>0</v>
      </c>
    </row>
    <row r="3205" spans="7:7">
      <c r="G3205">
        <f t="shared" si="51"/>
        <v>0</v>
      </c>
    </row>
    <row r="3206" spans="7:7">
      <c r="G3206">
        <f t="shared" si="51"/>
        <v>0</v>
      </c>
    </row>
    <row r="3207" spans="7:7">
      <c r="G3207">
        <f t="shared" si="51"/>
        <v>0</v>
      </c>
    </row>
    <row r="3208" spans="7:7">
      <c r="G3208">
        <f t="shared" si="51"/>
        <v>0</v>
      </c>
    </row>
    <row r="3209" spans="7:7">
      <c r="G3209">
        <f t="shared" si="51"/>
        <v>0</v>
      </c>
    </row>
    <row r="3210" spans="7:7">
      <c r="G3210">
        <f t="shared" si="51"/>
        <v>0</v>
      </c>
    </row>
    <row r="3211" spans="7:7">
      <c r="G3211">
        <f t="shared" si="51"/>
        <v>0</v>
      </c>
    </row>
    <row r="3212" spans="7:7">
      <c r="G3212">
        <f t="shared" si="51"/>
        <v>0</v>
      </c>
    </row>
    <row r="3213" spans="7:7">
      <c r="G3213">
        <f t="shared" si="51"/>
        <v>0</v>
      </c>
    </row>
    <row r="3214" spans="7:7">
      <c r="G3214">
        <f t="shared" si="51"/>
        <v>0</v>
      </c>
    </row>
    <row r="3215" spans="7:7">
      <c r="G3215">
        <f t="shared" si="51"/>
        <v>0</v>
      </c>
    </row>
    <row r="3216" spans="7:7">
      <c r="G3216">
        <f t="shared" si="51"/>
        <v>0</v>
      </c>
    </row>
    <row r="3217" spans="7:7">
      <c r="G3217">
        <f t="shared" si="51"/>
        <v>0</v>
      </c>
    </row>
    <row r="3218" spans="7:7">
      <c r="G3218">
        <f t="shared" si="51"/>
        <v>0</v>
      </c>
    </row>
    <row r="3219" spans="7:7">
      <c r="G3219">
        <f t="shared" si="51"/>
        <v>0</v>
      </c>
    </row>
    <row r="3220" spans="7:7">
      <c r="G3220">
        <f t="shared" si="51"/>
        <v>0</v>
      </c>
    </row>
    <row r="3221" spans="7:7">
      <c r="G3221">
        <f t="shared" si="51"/>
        <v>0</v>
      </c>
    </row>
    <row r="3222" spans="7:7">
      <c r="G3222">
        <f t="shared" si="51"/>
        <v>0</v>
      </c>
    </row>
    <row r="3223" spans="7:7">
      <c r="G3223">
        <f t="shared" si="51"/>
        <v>0</v>
      </c>
    </row>
    <row r="3224" spans="7:7">
      <c r="G3224">
        <f t="shared" si="51"/>
        <v>0</v>
      </c>
    </row>
    <row r="3225" spans="7:7">
      <c r="G3225">
        <f t="shared" si="51"/>
        <v>0</v>
      </c>
    </row>
    <row r="3226" spans="7:7">
      <c r="G3226">
        <f t="shared" si="51"/>
        <v>0</v>
      </c>
    </row>
    <row r="3227" spans="7:7">
      <c r="G3227">
        <f t="shared" si="51"/>
        <v>0</v>
      </c>
    </row>
    <row r="3228" spans="7:7">
      <c r="G3228">
        <f t="shared" si="51"/>
        <v>0</v>
      </c>
    </row>
    <row r="3229" spans="7:7">
      <c r="G3229">
        <f t="shared" si="51"/>
        <v>0</v>
      </c>
    </row>
    <row r="3230" spans="7:7">
      <c r="G3230">
        <f t="shared" si="51"/>
        <v>0</v>
      </c>
    </row>
    <row r="3231" spans="7:7">
      <c r="G3231">
        <f t="shared" si="51"/>
        <v>0</v>
      </c>
    </row>
    <row r="3232" spans="7:7">
      <c r="G3232">
        <f t="shared" si="51"/>
        <v>0</v>
      </c>
    </row>
    <row r="3233" spans="7:7">
      <c r="G3233">
        <f t="shared" si="51"/>
        <v>0</v>
      </c>
    </row>
    <row r="3234" spans="7:7">
      <c r="G3234">
        <f t="shared" si="51"/>
        <v>0</v>
      </c>
    </row>
    <row r="3235" spans="7:7">
      <c r="G3235">
        <f t="shared" si="51"/>
        <v>0</v>
      </c>
    </row>
    <row r="3236" spans="7:7">
      <c r="G3236">
        <f t="shared" si="51"/>
        <v>0</v>
      </c>
    </row>
    <row r="3237" spans="7:7">
      <c r="G3237">
        <f t="shared" si="51"/>
        <v>0</v>
      </c>
    </row>
    <row r="3238" spans="7:7">
      <c r="G3238">
        <f t="shared" si="51"/>
        <v>0</v>
      </c>
    </row>
    <row r="3239" spans="7:7">
      <c r="G3239">
        <f t="shared" si="51"/>
        <v>0</v>
      </c>
    </row>
    <row r="3240" spans="7:7">
      <c r="G3240">
        <f t="shared" si="51"/>
        <v>0</v>
      </c>
    </row>
    <row r="3241" spans="7:7">
      <c r="G3241">
        <f t="shared" si="51"/>
        <v>0</v>
      </c>
    </row>
    <row r="3242" spans="7:7">
      <c r="G3242">
        <f t="shared" si="51"/>
        <v>0</v>
      </c>
    </row>
    <row r="3243" spans="7:7">
      <c r="G3243">
        <f t="shared" si="51"/>
        <v>0</v>
      </c>
    </row>
    <row r="3244" spans="7:7">
      <c r="G3244">
        <f t="shared" si="51"/>
        <v>0</v>
      </c>
    </row>
    <row r="3245" spans="7:7">
      <c r="G3245">
        <f t="shared" si="51"/>
        <v>0</v>
      </c>
    </row>
    <row r="3246" spans="7:7">
      <c r="G3246">
        <f t="shared" ref="G3246:G3309" si="52">+D3246-E3246</f>
        <v>0</v>
      </c>
    </row>
    <row r="3247" spans="7:7">
      <c r="G3247">
        <f t="shared" si="52"/>
        <v>0</v>
      </c>
    </row>
    <row r="3248" spans="7:7">
      <c r="G3248">
        <f t="shared" si="52"/>
        <v>0</v>
      </c>
    </row>
    <row r="3249" spans="7:7">
      <c r="G3249">
        <f t="shared" si="52"/>
        <v>0</v>
      </c>
    </row>
    <row r="3250" spans="7:7">
      <c r="G3250">
        <f t="shared" si="52"/>
        <v>0</v>
      </c>
    </row>
    <row r="3251" spans="7:7">
      <c r="G3251">
        <f t="shared" si="52"/>
        <v>0</v>
      </c>
    </row>
    <row r="3252" spans="7:7">
      <c r="G3252">
        <f t="shared" si="52"/>
        <v>0</v>
      </c>
    </row>
    <row r="3253" spans="7:7">
      <c r="G3253">
        <f t="shared" si="52"/>
        <v>0</v>
      </c>
    </row>
    <row r="3254" spans="7:7">
      <c r="G3254">
        <f t="shared" si="52"/>
        <v>0</v>
      </c>
    </row>
    <row r="3255" spans="7:7">
      <c r="G3255">
        <f t="shared" si="52"/>
        <v>0</v>
      </c>
    </row>
    <row r="3256" spans="7:7">
      <c r="G3256">
        <f t="shared" si="52"/>
        <v>0</v>
      </c>
    </row>
    <row r="3257" spans="7:7">
      <c r="G3257">
        <f t="shared" si="52"/>
        <v>0</v>
      </c>
    </row>
    <row r="3258" spans="7:7">
      <c r="G3258">
        <f t="shared" si="52"/>
        <v>0</v>
      </c>
    </row>
    <row r="3259" spans="7:7">
      <c r="G3259">
        <f t="shared" si="52"/>
        <v>0</v>
      </c>
    </row>
    <row r="3260" spans="7:7">
      <c r="G3260">
        <f t="shared" si="52"/>
        <v>0</v>
      </c>
    </row>
    <row r="3261" spans="7:7">
      <c r="G3261">
        <f t="shared" si="52"/>
        <v>0</v>
      </c>
    </row>
    <row r="3262" spans="7:7">
      <c r="G3262">
        <f t="shared" si="52"/>
        <v>0</v>
      </c>
    </row>
    <row r="3263" spans="7:7">
      <c r="G3263">
        <f t="shared" si="52"/>
        <v>0</v>
      </c>
    </row>
    <row r="3264" spans="7:7">
      <c r="G3264">
        <f t="shared" si="52"/>
        <v>0</v>
      </c>
    </row>
    <row r="3265" spans="7:7">
      <c r="G3265">
        <f t="shared" si="52"/>
        <v>0</v>
      </c>
    </row>
    <row r="3266" spans="7:7">
      <c r="G3266">
        <f t="shared" si="52"/>
        <v>0</v>
      </c>
    </row>
    <row r="3267" spans="7:7">
      <c r="G3267">
        <f t="shared" si="52"/>
        <v>0</v>
      </c>
    </row>
    <row r="3268" spans="7:7">
      <c r="G3268">
        <f t="shared" si="52"/>
        <v>0</v>
      </c>
    </row>
    <row r="3269" spans="7:7">
      <c r="G3269">
        <f t="shared" si="52"/>
        <v>0</v>
      </c>
    </row>
    <row r="3270" spans="7:7">
      <c r="G3270">
        <f t="shared" si="52"/>
        <v>0</v>
      </c>
    </row>
    <row r="3271" spans="7:7">
      <c r="G3271">
        <f t="shared" si="52"/>
        <v>0</v>
      </c>
    </row>
    <row r="3272" spans="7:7">
      <c r="G3272">
        <f t="shared" si="52"/>
        <v>0</v>
      </c>
    </row>
    <row r="3273" spans="7:7">
      <c r="G3273">
        <f t="shared" si="52"/>
        <v>0</v>
      </c>
    </row>
    <row r="3274" spans="7:7">
      <c r="G3274">
        <f t="shared" si="52"/>
        <v>0</v>
      </c>
    </row>
    <row r="3275" spans="7:7">
      <c r="G3275">
        <f t="shared" si="52"/>
        <v>0</v>
      </c>
    </row>
    <row r="3276" spans="7:7">
      <c r="G3276">
        <f t="shared" si="52"/>
        <v>0</v>
      </c>
    </row>
    <row r="3277" spans="7:7">
      <c r="G3277">
        <f t="shared" si="52"/>
        <v>0</v>
      </c>
    </row>
    <row r="3278" spans="7:7">
      <c r="G3278">
        <f t="shared" si="52"/>
        <v>0</v>
      </c>
    </row>
    <row r="3279" spans="7:7">
      <c r="G3279">
        <f t="shared" si="52"/>
        <v>0</v>
      </c>
    </row>
    <row r="3280" spans="7:7">
      <c r="G3280">
        <f t="shared" si="52"/>
        <v>0</v>
      </c>
    </row>
    <row r="3281" spans="7:7">
      <c r="G3281">
        <f t="shared" si="52"/>
        <v>0</v>
      </c>
    </row>
    <row r="3282" spans="7:7">
      <c r="G3282">
        <f t="shared" si="52"/>
        <v>0</v>
      </c>
    </row>
    <row r="3283" spans="7:7">
      <c r="G3283">
        <f t="shared" si="52"/>
        <v>0</v>
      </c>
    </row>
    <row r="3284" spans="7:7">
      <c r="G3284">
        <f t="shared" si="52"/>
        <v>0</v>
      </c>
    </row>
    <row r="3285" spans="7:7">
      <c r="G3285">
        <f t="shared" si="52"/>
        <v>0</v>
      </c>
    </row>
    <row r="3286" spans="7:7">
      <c r="G3286">
        <f t="shared" si="52"/>
        <v>0</v>
      </c>
    </row>
    <row r="3287" spans="7:7">
      <c r="G3287">
        <f t="shared" si="52"/>
        <v>0</v>
      </c>
    </row>
    <row r="3288" spans="7:7">
      <c r="G3288">
        <f t="shared" si="52"/>
        <v>0</v>
      </c>
    </row>
    <row r="3289" spans="7:7">
      <c r="G3289">
        <f t="shared" si="52"/>
        <v>0</v>
      </c>
    </row>
    <row r="3290" spans="7:7">
      <c r="G3290">
        <f t="shared" si="52"/>
        <v>0</v>
      </c>
    </row>
    <row r="3291" spans="7:7">
      <c r="G3291">
        <f t="shared" si="52"/>
        <v>0</v>
      </c>
    </row>
    <row r="3292" spans="7:7">
      <c r="G3292">
        <f t="shared" si="52"/>
        <v>0</v>
      </c>
    </row>
    <row r="3293" spans="7:7">
      <c r="G3293">
        <f t="shared" si="52"/>
        <v>0</v>
      </c>
    </row>
    <row r="3294" spans="7:7">
      <c r="G3294">
        <f t="shared" si="52"/>
        <v>0</v>
      </c>
    </row>
    <row r="3295" spans="7:7">
      <c r="G3295">
        <f t="shared" si="52"/>
        <v>0</v>
      </c>
    </row>
    <row r="3296" spans="7:7">
      <c r="G3296">
        <f t="shared" si="52"/>
        <v>0</v>
      </c>
    </row>
    <row r="3297" spans="7:7">
      <c r="G3297">
        <f t="shared" si="52"/>
        <v>0</v>
      </c>
    </row>
    <row r="3298" spans="7:7">
      <c r="G3298">
        <f t="shared" si="52"/>
        <v>0</v>
      </c>
    </row>
    <row r="3299" spans="7:7">
      <c r="G3299">
        <f t="shared" si="52"/>
        <v>0</v>
      </c>
    </row>
    <row r="3300" spans="7:7">
      <c r="G3300">
        <f t="shared" si="52"/>
        <v>0</v>
      </c>
    </row>
    <row r="3301" spans="7:7">
      <c r="G3301">
        <f t="shared" si="52"/>
        <v>0</v>
      </c>
    </row>
    <row r="3302" spans="7:7">
      <c r="G3302">
        <f t="shared" si="52"/>
        <v>0</v>
      </c>
    </row>
    <row r="3303" spans="7:7">
      <c r="G3303">
        <f t="shared" si="52"/>
        <v>0</v>
      </c>
    </row>
    <row r="3304" spans="7:7">
      <c r="G3304">
        <f t="shared" si="52"/>
        <v>0</v>
      </c>
    </row>
    <row r="3305" spans="7:7">
      <c r="G3305">
        <f t="shared" si="52"/>
        <v>0</v>
      </c>
    </row>
    <row r="3306" spans="7:7">
      <c r="G3306">
        <f t="shared" si="52"/>
        <v>0</v>
      </c>
    </row>
    <row r="3307" spans="7:7">
      <c r="G3307">
        <f t="shared" si="52"/>
        <v>0</v>
      </c>
    </row>
    <row r="3308" spans="7:7">
      <c r="G3308">
        <f t="shared" si="52"/>
        <v>0</v>
      </c>
    </row>
    <row r="3309" spans="7:7">
      <c r="G3309">
        <f t="shared" si="52"/>
        <v>0</v>
      </c>
    </row>
    <row r="3310" spans="7:7">
      <c r="G3310">
        <f t="shared" ref="G3310:G3373" si="53">+D3310-E3310</f>
        <v>0</v>
      </c>
    </row>
    <row r="3311" spans="7:7">
      <c r="G3311">
        <f t="shared" si="53"/>
        <v>0</v>
      </c>
    </row>
    <row r="3312" spans="7:7">
      <c r="G3312">
        <f t="shared" si="53"/>
        <v>0</v>
      </c>
    </row>
    <row r="3313" spans="7:7">
      <c r="G3313">
        <f t="shared" si="53"/>
        <v>0</v>
      </c>
    </row>
    <row r="3314" spans="7:7">
      <c r="G3314">
        <f t="shared" si="53"/>
        <v>0</v>
      </c>
    </row>
    <row r="3315" spans="7:7">
      <c r="G3315">
        <f t="shared" si="53"/>
        <v>0</v>
      </c>
    </row>
    <row r="3316" spans="7:7">
      <c r="G3316">
        <f t="shared" si="53"/>
        <v>0</v>
      </c>
    </row>
    <row r="3317" spans="7:7">
      <c r="G3317">
        <f t="shared" si="53"/>
        <v>0</v>
      </c>
    </row>
    <row r="3318" spans="7:7">
      <c r="G3318">
        <f t="shared" si="53"/>
        <v>0</v>
      </c>
    </row>
    <row r="3319" spans="7:7">
      <c r="G3319">
        <f t="shared" si="53"/>
        <v>0</v>
      </c>
    </row>
    <row r="3320" spans="7:7">
      <c r="G3320">
        <f t="shared" si="53"/>
        <v>0</v>
      </c>
    </row>
    <row r="3321" spans="7:7">
      <c r="G3321">
        <f t="shared" si="53"/>
        <v>0</v>
      </c>
    </row>
    <row r="3322" spans="7:7">
      <c r="G3322">
        <f t="shared" si="53"/>
        <v>0</v>
      </c>
    </row>
    <row r="3323" spans="7:7">
      <c r="G3323">
        <f t="shared" si="53"/>
        <v>0</v>
      </c>
    </row>
    <row r="3324" spans="7:7">
      <c r="G3324">
        <f t="shared" si="53"/>
        <v>0</v>
      </c>
    </row>
    <row r="3325" spans="7:7">
      <c r="G3325">
        <f t="shared" si="53"/>
        <v>0</v>
      </c>
    </row>
    <row r="3326" spans="7:7">
      <c r="G3326">
        <f t="shared" si="53"/>
        <v>0</v>
      </c>
    </row>
    <row r="3327" spans="7:7">
      <c r="G3327">
        <f t="shared" si="53"/>
        <v>0</v>
      </c>
    </row>
    <row r="3328" spans="7:7">
      <c r="G3328">
        <f t="shared" si="53"/>
        <v>0</v>
      </c>
    </row>
    <row r="3329" spans="7:7">
      <c r="G3329">
        <f t="shared" si="53"/>
        <v>0</v>
      </c>
    </row>
    <row r="3330" spans="7:7">
      <c r="G3330">
        <f t="shared" si="53"/>
        <v>0</v>
      </c>
    </row>
    <row r="3331" spans="7:7">
      <c r="G3331">
        <f t="shared" si="53"/>
        <v>0</v>
      </c>
    </row>
    <row r="3332" spans="7:7">
      <c r="G3332">
        <f t="shared" si="53"/>
        <v>0</v>
      </c>
    </row>
    <row r="3333" spans="7:7">
      <c r="G3333">
        <f t="shared" si="53"/>
        <v>0</v>
      </c>
    </row>
    <row r="3334" spans="7:7">
      <c r="G3334">
        <f t="shared" si="53"/>
        <v>0</v>
      </c>
    </row>
    <row r="3335" spans="7:7">
      <c r="G3335">
        <f t="shared" si="53"/>
        <v>0</v>
      </c>
    </row>
    <row r="3336" spans="7:7">
      <c r="G3336">
        <f t="shared" si="53"/>
        <v>0</v>
      </c>
    </row>
    <row r="3337" spans="7:7">
      <c r="G3337">
        <f t="shared" si="53"/>
        <v>0</v>
      </c>
    </row>
    <row r="3338" spans="7:7">
      <c r="G3338">
        <f t="shared" si="53"/>
        <v>0</v>
      </c>
    </row>
    <row r="3339" spans="7:7">
      <c r="G3339">
        <f t="shared" si="53"/>
        <v>0</v>
      </c>
    </row>
    <row r="3340" spans="7:7">
      <c r="G3340">
        <f t="shared" si="53"/>
        <v>0</v>
      </c>
    </row>
    <row r="3341" spans="7:7">
      <c r="G3341">
        <f t="shared" si="53"/>
        <v>0</v>
      </c>
    </row>
    <row r="3342" spans="7:7">
      <c r="G3342">
        <f t="shared" si="53"/>
        <v>0</v>
      </c>
    </row>
    <row r="3343" spans="7:7">
      <c r="G3343">
        <f t="shared" si="53"/>
        <v>0</v>
      </c>
    </row>
    <row r="3344" spans="7:7">
      <c r="G3344">
        <f t="shared" si="53"/>
        <v>0</v>
      </c>
    </row>
    <row r="3345" spans="7:7">
      <c r="G3345">
        <f t="shared" si="53"/>
        <v>0</v>
      </c>
    </row>
    <row r="3346" spans="7:7">
      <c r="G3346">
        <f t="shared" si="53"/>
        <v>0</v>
      </c>
    </row>
    <row r="3347" spans="7:7">
      <c r="G3347">
        <f t="shared" si="53"/>
        <v>0</v>
      </c>
    </row>
    <row r="3348" spans="7:7">
      <c r="G3348">
        <f t="shared" si="53"/>
        <v>0</v>
      </c>
    </row>
    <row r="3349" spans="7:7">
      <c r="G3349">
        <f t="shared" si="53"/>
        <v>0</v>
      </c>
    </row>
    <row r="3350" spans="7:7">
      <c r="G3350">
        <f t="shared" si="53"/>
        <v>0</v>
      </c>
    </row>
    <row r="3351" spans="7:7">
      <c r="G3351">
        <f t="shared" si="53"/>
        <v>0</v>
      </c>
    </row>
    <row r="3352" spans="7:7">
      <c r="G3352">
        <f t="shared" si="53"/>
        <v>0</v>
      </c>
    </row>
    <row r="3353" spans="7:7">
      <c r="G3353">
        <f t="shared" si="53"/>
        <v>0</v>
      </c>
    </row>
    <row r="3354" spans="7:7">
      <c r="G3354">
        <f t="shared" si="53"/>
        <v>0</v>
      </c>
    </row>
    <row r="3355" spans="7:7">
      <c r="G3355">
        <f t="shared" si="53"/>
        <v>0</v>
      </c>
    </row>
    <row r="3356" spans="7:7">
      <c r="G3356">
        <f t="shared" si="53"/>
        <v>0</v>
      </c>
    </row>
    <row r="3357" spans="7:7">
      <c r="G3357">
        <f t="shared" si="53"/>
        <v>0</v>
      </c>
    </row>
    <row r="3358" spans="7:7">
      <c r="G3358">
        <f t="shared" si="53"/>
        <v>0</v>
      </c>
    </row>
    <row r="3359" spans="7:7">
      <c r="G3359">
        <f t="shared" si="53"/>
        <v>0</v>
      </c>
    </row>
    <row r="3360" spans="7:7">
      <c r="G3360">
        <f t="shared" si="53"/>
        <v>0</v>
      </c>
    </row>
    <row r="3361" spans="7:7">
      <c r="G3361">
        <f t="shared" si="53"/>
        <v>0</v>
      </c>
    </row>
    <row r="3362" spans="7:7">
      <c r="G3362">
        <f t="shared" si="53"/>
        <v>0</v>
      </c>
    </row>
    <row r="3363" spans="7:7">
      <c r="G3363">
        <f t="shared" si="53"/>
        <v>0</v>
      </c>
    </row>
    <row r="3364" spans="7:7">
      <c r="G3364">
        <f t="shared" si="53"/>
        <v>0</v>
      </c>
    </row>
    <row r="3365" spans="7:7">
      <c r="G3365">
        <f t="shared" si="53"/>
        <v>0</v>
      </c>
    </row>
    <row r="3366" spans="7:7">
      <c r="G3366">
        <f t="shared" si="53"/>
        <v>0</v>
      </c>
    </row>
    <row r="3367" spans="7:7">
      <c r="G3367">
        <f t="shared" si="53"/>
        <v>0</v>
      </c>
    </row>
    <row r="3368" spans="7:7">
      <c r="G3368">
        <f t="shared" si="53"/>
        <v>0</v>
      </c>
    </row>
    <row r="3369" spans="7:7">
      <c r="G3369">
        <f t="shared" si="53"/>
        <v>0</v>
      </c>
    </row>
    <row r="3370" spans="7:7">
      <c r="G3370">
        <f t="shared" si="53"/>
        <v>0</v>
      </c>
    </row>
    <row r="3371" spans="7:7">
      <c r="G3371">
        <f t="shared" si="53"/>
        <v>0</v>
      </c>
    </row>
    <row r="3372" spans="7:7">
      <c r="G3372">
        <f t="shared" si="53"/>
        <v>0</v>
      </c>
    </row>
    <row r="3373" spans="7:7">
      <c r="G3373">
        <f t="shared" si="53"/>
        <v>0</v>
      </c>
    </row>
    <row r="3374" spans="7:7">
      <c r="G3374">
        <f t="shared" ref="G3374:G3437" si="54">+D3374-E3374</f>
        <v>0</v>
      </c>
    </row>
    <row r="3375" spans="7:7">
      <c r="G3375">
        <f t="shared" si="54"/>
        <v>0</v>
      </c>
    </row>
    <row r="3376" spans="7:7">
      <c r="G3376">
        <f t="shared" si="54"/>
        <v>0</v>
      </c>
    </row>
    <row r="3377" spans="7:7">
      <c r="G3377">
        <f t="shared" si="54"/>
        <v>0</v>
      </c>
    </row>
    <row r="3378" spans="7:7">
      <c r="G3378">
        <f t="shared" si="54"/>
        <v>0</v>
      </c>
    </row>
    <row r="3379" spans="7:7">
      <c r="G3379">
        <f t="shared" si="54"/>
        <v>0</v>
      </c>
    </row>
    <row r="3380" spans="7:7">
      <c r="G3380">
        <f t="shared" si="54"/>
        <v>0</v>
      </c>
    </row>
    <row r="3381" spans="7:7">
      <c r="G3381">
        <f t="shared" si="54"/>
        <v>0</v>
      </c>
    </row>
    <row r="3382" spans="7:7">
      <c r="G3382">
        <f t="shared" si="54"/>
        <v>0</v>
      </c>
    </row>
    <row r="3383" spans="7:7">
      <c r="G3383">
        <f t="shared" si="54"/>
        <v>0</v>
      </c>
    </row>
    <row r="3384" spans="7:7">
      <c r="G3384">
        <f t="shared" si="54"/>
        <v>0</v>
      </c>
    </row>
    <row r="3385" spans="7:7">
      <c r="G3385">
        <f t="shared" si="54"/>
        <v>0</v>
      </c>
    </row>
    <row r="3386" spans="7:7">
      <c r="G3386">
        <f t="shared" si="54"/>
        <v>0</v>
      </c>
    </row>
    <row r="3387" spans="7:7">
      <c r="G3387">
        <f t="shared" si="54"/>
        <v>0</v>
      </c>
    </row>
    <row r="3388" spans="7:7">
      <c r="G3388">
        <f t="shared" si="54"/>
        <v>0</v>
      </c>
    </row>
    <row r="3389" spans="7:7">
      <c r="G3389">
        <f t="shared" si="54"/>
        <v>0</v>
      </c>
    </row>
    <row r="3390" spans="7:7">
      <c r="G3390">
        <f t="shared" si="54"/>
        <v>0</v>
      </c>
    </row>
    <row r="3391" spans="7:7">
      <c r="G3391">
        <f t="shared" si="54"/>
        <v>0</v>
      </c>
    </row>
    <row r="3392" spans="7:7">
      <c r="G3392">
        <f t="shared" si="54"/>
        <v>0</v>
      </c>
    </row>
    <row r="3393" spans="7:7">
      <c r="G3393">
        <f t="shared" si="54"/>
        <v>0</v>
      </c>
    </row>
    <row r="3394" spans="7:7">
      <c r="G3394">
        <f t="shared" si="54"/>
        <v>0</v>
      </c>
    </row>
    <row r="3395" spans="7:7">
      <c r="G3395">
        <f t="shared" si="54"/>
        <v>0</v>
      </c>
    </row>
    <row r="3396" spans="7:7">
      <c r="G3396">
        <f t="shared" si="54"/>
        <v>0</v>
      </c>
    </row>
    <row r="3397" spans="7:7">
      <c r="G3397">
        <f t="shared" si="54"/>
        <v>0</v>
      </c>
    </row>
    <row r="3398" spans="7:7">
      <c r="G3398">
        <f t="shared" si="54"/>
        <v>0</v>
      </c>
    </row>
    <row r="3399" spans="7:7">
      <c r="G3399">
        <f t="shared" si="54"/>
        <v>0</v>
      </c>
    </row>
    <row r="3400" spans="7:7">
      <c r="G3400">
        <f t="shared" si="54"/>
        <v>0</v>
      </c>
    </row>
    <row r="3401" spans="7:7">
      <c r="G3401">
        <f t="shared" si="54"/>
        <v>0</v>
      </c>
    </row>
    <row r="3402" spans="7:7">
      <c r="G3402">
        <f t="shared" si="54"/>
        <v>0</v>
      </c>
    </row>
    <row r="3403" spans="7:7">
      <c r="G3403">
        <f t="shared" si="54"/>
        <v>0</v>
      </c>
    </row>
    <row r="3404" spans="7:7">
      <c r="G3404">
        <f t="shared" si="54"/>
        <v>0</v>
      </c>
    </row>
    <row r="3405" spans="7:7">
      <c r="G3405">
        <f t="shared" si="54"/>
        <v>0</v>
      </c>
    </row>
    <row r="3406" spans="7:7">
      <c r="G3406">
        <f t="shared" si="54"/>
        <v>0</v>
      </c>
    </row>
    <row r="3407" spans="7:7">
      <c r="G3407">
        <f t="shared" si="54"/>
        <v>0</v>
      </c>
    </row>
    <row r="3408" spans="7:7">
      <c r="G3408">
        <f t="shared" si="54"/>
        <v>0</v>
      </c>
    </row>
    <row r="3409" spans="7:7">
      <c r="G3409">
        <f t="shared" si="54"/>
        <v>0</v>
      </c>
    </row>
    <row r="3410" spans="7:7">
      <c r="G3410">
        <f t="shared" si="54"/>
        <v>0</v>
      </c>
    </row>
    <row r="3411" spans="7:7">
      <c r="G3411">
        <f t="shared" si="54"/>
        <v>0</v>
      </c>
    </row>
    <row r="3412" spans="7:7">
      <c r="G3412">
        <f t="shared" si="54"/>
        <v>0</v>
      </c>
    </row>
    <row r="3413" spans="7:7">
      <c r="G3413">
        <f t="shared" si="54"/>
        <v>0</v>
      </c>
    </row>
    <row r="3414" spans="7:7">
      <c r="G3414">
        <f t="shared" si="54"/>
        <v>0</v>
      </c>
    </row>
    <row r="3415" spans="7:7">
      <c r="G3415">
        <f t="shared" si="54"/>
        <v>0</v>
      </c>
    </row>
    <row r="3416" spans="7:7">
      <c r="G3416">
        <f t="shared" si="54"/>
        <v>0</v>
      </c>
    </row>
    <row r="3417" spans="7:7">
      <c r="G3417">
        <f t="shared" si="54"/>
        <v>0</v>
      </c>
    </row>
    <row r="3418" spans="7:7">
      <c r="G3418">
        <f t="shared" si="54"/>
        <v>0</v>
      </c>
    </row>
    <row r="3419" spans="7:7">
      <c r="G3419">
        <f t="shared" si="54"/>
        <v>0</v>
      </c>
    </row>
    <row r="3420" spans="7:7">
      <c r="G3420">
        <f t="shared" si="54"/>
        <v>0</v>
      </c>
    </row>
    <row r="3421" spans="7:7">
      <c r="G3421">
        <f t="shared" si="54"/>
        <v>0</v>
      </c>
    </row>
    <row r="3422" spans="7:7">
      <c r="G3422">
        <f t="shared" si="54"/>
        <v>0</v>
      </c>
    </row>
    <row r="3423" spans="7:7">
      <c r="G3423">
        <f t="shared" si="54"/>
        <v>0</v>
      </c>
    </row>
    <row r="3424" spans="7:7">
      <c r="G3424">
        <f t="shared" si="54"/>
        <v>0</v>
      </c>
    </row>
    <row r="3425" spans="7:7">
      <c r="G3425">
        <f t="shared" si="54"/>
        <v>0</v>
      </c>
    </row>
    <row r="3426" spans="7:7">
      <c r="G3426">
        <f t="shared" si="54"/>
        <v>0</v>
      </c>
    </row>
    <row r="3427" spans="7:7">
      <c r="G3427">
        <f t="shared" si="54"/>
        <v>0</v>
      </c>
    </row>
    <row r="3428" spans="7:7">
      <c r="G3428">
        <f t="shared" si="54"/>
        <v>0</v>
      </c>
    </row>
    <row r="3429" spans="7:7">
      <c r="G3429">
        <f t="shared" si="54"/>
        <v>0</v>
      </c>
    </row>
    <row r="3430" spans="7:7">
      <c r="G3430">
        <f t="shared" si="54"/>
        <v>0</v>
      </c>
    </row>
    <row r="3431" spans="7:7">
      <c r="G3431">
        <f t="shared" si="54"/>
        <v>0</v>
      </c>
    </row>
    <row r="3432" spans="7:7">
      <c r="G3432">
        <f t="shared" si="54"/>
        <v>0</v>
      </c>
    </row>
    <row r="3433" spans="7:7">
      <c r="G3433">
        <f t="shared" si="54"/>
        <v>0</v>
      </c>
    </row>
    <row r="3434" spans="7:7">
      <c r="G3434">
        <f t="shared" si="54"/>
        <v>0</v>
      </c>
    </row>
    <row r="3435" spans="7:7">
      <c r="G3435">
        <f t="shared" si="54"/>
        <v>0</v>
      </c>
    </row>
    <row r="3436" spans="7:7">
      <c r="G3436">
        <f t="shared" si="54"/>
        <v>0</v>
      </c>
    </row>
    <row r="3437" spans="7:7">
      <c r="G3437">
        <f t="shared" si="54"/>
        <v>0</v>
      </c>
    </row>
    <row r="3438" spans="7:7">
      <c r="G3438">
        <f t="shared" ref="G3438:G3501" si="55">+D3438-E3438</f>
        <v>0</v>
      </c>
    </row>
    <row r="3439" spans="7:7">
      <c r="G3439">
        <f t="shared" si="55"/>
        <v>0</v>
      </c>
    </row>
    <row r="3440" spans="7:7">
      <c r="G3440">
        <f t="shared" si="55"/>
        <v>0</v>
      </c>
    </row>
    <row r="3441" spans="7:7">
      <c r="G3441">
        <f t="shared" si="55"/>
        <v>0</v>
      </c>
    </row>
    <row r="3442" spans="7:7">
      <c r="G3442">
        <f t="shared" si="55"/>
        <v>0</v>
      </c>
    </row>
    <row r="3443" spans="7:7">
      <c r="G3443">
        <f t="shared" si="55"/>
        <v>0</v>
      </c>
    </row>
    <row r="3444" spans="7:7">
      <c r="G3444">
        <f t="shared" si="55"/>
        <v>0</v>
      </c>
    </row>
    <row r="3445" spans="7:7">
      <c r="G3445">
        <f t="shared" si="55"/>
        <v>0</v>
      </c>
    </row>
    <row r="3446" spans="7:7">
      <c r="G3446">
        <f t="shared" si="55"/>
        <v>0</v>
      </c>
    </row>
    <row r="3447" spans="7:7">
      <c r="G3447">
        <f t="shared" si="55"/>
        <v>0</v>
      </c>
    </row>
    <row r="3448" spans="7:7">
      <c r="G3448">
        <f t="shared" si="55"/>
        <v>0</v>
      </c>
    </row>
    <row r="3449" spans="7:7">
      <c r="G3449">
        <f t="shared" si="55"/>
        <v>0</v>
      </c>
    </row>
    <row r="3450" spans="7:7">
      <c r="G3450">
        <f t="shared" si="55"/>
        <v>0</v>
      </c>
    </row>
    <row r="3451" spans="7:7">
      <c r="G3451">
        <f t="shared" si="55"/>
        <v>0</v>
      </c>
    </row>
    <row r="3452" spans="7:7">
      <c r="G3452">
        <f t="shared" si="55"/>
        <v>0</v>
      </c>
    </row>
    <row r="3453" spans="7:7">
      <c r="G3453">
        <f t="shared" si="55"/>
        <v>0</v>
      </c>
    </row>
    <row r="3454" spans="7:7">
      <c r="G3454">
        <f t="shared" si="55"/>
        <v>0</v>
      </c>
    </row>
    <row r="3455" spans="7:7">
      <c r="G3455">
        <f t="shared" si="55"/>
        <v>0</v>
      </c>
    </row>
    <row r="3456" spans="7:7">
      <c r="G3456">
        <f t="shared" si="55"/>
        <v>0</v>
      </c>
    </row>
    <row r="3457" spans="7:7">
      <c r="G3457">
        <f t="shared" si="55"/>
        <v>0</v>
      </c>
    </row>
    <row r="3458" spans="7:7">
      <c r="G3458">
        <f t="shared" si="55"/>
        <v>0</v>
      </c>
    </row>
    <row r="3459" spans="7:7">
      <c r="G3459">
        <f t="shared" si="55"/>
        <v>0</v>
      </c>
    </row>
    <row r="3460" spans="7:7">
      <c r="G3460">
        <f t="shared" si="55"/>
        <v>0</v>
      </c>
    </row>
    <row r="3461" spans="7:7">
      <c r="G3461">
        <f t="shared" si="55"/>
        <v>0</v>
      </c>
    </row>
    <row r="3462" spans="7:7">
      <c r="G3462">
        <f t="shared" si="55"/>
        <v>0</v>
      </c>
    </row>
    <row r="3463" spans="7:7">
      <c r="G3463">
        <f t="shared" si="55"/>
        <v>0</v>
      </c>
    </row>
    <row r="3464" spans="7:7">
      <c r="G3464">
        <f t="shared" si="55"/>
        <v>0</v>
      </c>
    </row>
    <row r="3465" spans="7:7">
      <c r="G3465">
        <f t="shared" si="55"/>
        <v>0</v>
      </c>
    </row>
    <row r="3466" spans="7:7">
      <c r="G3466">
        <f t="shared" si="55"/>
        <v>0</v>
      </c>
    </row>
    <row r="3467" spans="7:7">
      <c r="G3467">
        <f t="shared" si="55"/>
        <v>0</v>
      </c>
    </row>
    <row r="3468" spans="7:7">
      <c r="G3468">
        <f t="shared" si="55"/>
        <v>0</v>
      </c>
    </row>
    <row r="3469" spans="7:7">
      <c r="G3469">
        <f t="shared" si="55"/>
        <v>0</v>
      </c>
    </row>
    <row r="3470" spans="7:7">
      <c r="G3470">
        <f t="shared" si="55"/>
        <v>0</v>
      </c>
    </row>
    <row r="3471" spans="7:7">
      <c r="G3471">
        <f t="shared" si="55"/>
        <v>0</v>
      </c>
    </row>
    <row r="3472" spans="7:7">
      <c r="G3472">
        <f t="shared" si="55"/>
        <v>0</v>
      </c>
    </row>
    <row r="3473" spans="7:7">
      <c r="G3473">
        <f t="shared" si="55"/>
        <v>0</v>
      </c>
    </row>
    <row r="3474" spans="7:7">
      <c r="G3474">
        <f t="shared" si="55"/>
        <v>0</v>
      </c>
    </row>
    <row r="3475" spans="7:7">
      <c r="G3475">
        <f t="shared" si="55"/>
        <v>0</v>
      </c>
    </row>
    <row r="3476" spans="7:7">
      <c r="G3476">
        <f t="shared" si="55"/>
        <v>0</v>
      </c>
    </row>
    <row r="3477" spans="7:7">
      <c r="G3477">
        <f t="shared" si="55"/>
        <v>0</v>
      </c>
    </row>
    <row r="3478" spans="7:7">
      <c r="G3478">
        <f t="shared" si="55"/>
        <v>0</v>
      </c>
    </row>
    <row r="3479" spans="7:7">
      <c r="G3479">
        <f t="shared" si="55"/>
        <v>0</v>
      </c>
    </row>
    <row r="3480" spans="7:7">
      <c r="G3480">
        <f t="shared" si="55"/>
        <v>0</v>
      </c>
    </row>
    <row r="3481" spans="7:7">
      <c r="G3481">
        <f t="shared" si="55"/>
        <v>0</v>
      </c>
    </row>
    <row r="3482" spans="7:7">
      <c r="G3482">
        <f t="shared" si="55"/>
        <v>0</v>
      </c>
    </row>
    <row r="3483" spans="7:7">
      <c r="G3483">
        <f t="shared" si="55"/>
        <v>0</v>
      </c>
    </row>
    <row r="3484" spans="7:7">
      <c r="G3484">
        <f t="shared" si="55"/>
        <v>0</v>
      </c>
    </row>
    <row r="3485" spans="7:7">
      <c r="G3485">
        <f t="shared" si="55"/>
        <v>0</v>
      </c>
    </row>
    <row r="3486" spans="7:7">
      <c r="G3486">
        <f t="shared" si="55"/>
        <v>0</v>
      </c>
    </row>
    <row r="3487" spans="7:7">
      <c r="G3487">
        <f t="shared" si="55"/>
        <v>0</v>
      </c>
    </row>
    <row r="3488" spans="7:7">
      <c r="G3488">
        <f t="shared" si="55"/>
        <v>0</v>
      </c>
    </row>
    <row r="3489" spans="7:7">
      <c r="G3489">
        <f t="shared" si="55"/>
        <v>0</v>
      </c>
    </row>
    <row r="3490" spans="7:7">
      <c r="G3490">
        <f t="shared" si="55"/>
        <v>0</v>
      </c>
    </row>
    <row r="3491" spans="7:7">
      <c r="G3491">
        <f t="shared" si="55"/>
        <v>0</v>
      </c>
    </row>
    <row r="3492" spans="7:7">
      <c r="G3492">
        <f t="shared" si="55"/>
        <v>0</v>
      </c>
    </row>
    <row r="3493" spans="7:7">
      <c r="G3493">
        <f t="shared" si="55"/>
        <v>0</v>
      </c>
    </row>
    <row r="3494" spans="7:7">
      <c r="G3494">
        <f t="shared" si="55"/>
        <v>0</v>
      </c>
    </row>
    <row r="3495" spans="7:7">
      <c r="G3495">
        <f t="shared" si="55"/>
        <v>0</v>
      </c>
    </row>
    <row r="3496" spans="7:7">
      <c r="G3496">
        <f t="shared" si="55"/>
        <v>0</v>
      </c>
    </row>
    <row r="3497" spans="7:7">
      <c r="G3497">
        <f t="shared" si="55"/>
        <v>0</v>
      </c>
    </row>
    <row r="3498" spans="7:7">
      <c r="G3498">
        <f t="shared" si="55"/>
        <v>0</v>
      </c>
    </row>
    <row r="3499" spans="7:7">
      <c r="G3499">
        <f t="shared" si="55"/>
        <v>0</v>
      </c>
    </row>
    <row r="3500" spans="7:7">
      <c r="G3500">
        <f t="shared" si="55"/>
        <v>0</v>
      </c>
    </row>
    <row r="3501" spans="7:7">
      <c r="G3501">
        <f t="shared" si="55"/>
        <v>0</v>
      </c>
    </row>
    <row r="3502" spans="7:7">
      <c r="G3502">
        <f t="shared" ref="G3502:G3565" si="56">+D3502-E3502</f>
        <v>0</v>
      </c>
    </row>
    <row r="3503" spans="7:7">
      <c r="G3503">
        <f t="shared" si="56"/>
        <v>0</v>
      </c>
    </row>
    <row r="3504" spans="7:7">
      <c r="G3504">
        <f t="shared" si="56"/>
        <v>0</v>
      </c>
    </row>
    <row r="3505" spans="7:7">
      <c r="G3505">
        <f t="shared" si="56"/>
        <v>0</v>
      </c>
    </row>
    <row r="3506" spans="7:7">
      <c r="G3506">
        <f t="shared" si="56"/>
        <v>0</v>
      </c>
    </row>
    <row r="3507" spans="7:7">
      <c r="G3507">
        <f t="shared" si="56"/>
        <v>0</v>
      </c>
    </row>
    <row r="3508" spans="7:7">
      <c r="G3508">
        <f t="shared" si="56"/>
        <v>0</v>
      </c>
    </row>
    <row r="3509" spans="7:7">
      <c r="G3509">
        <f t="shared" si="56"/>
        <v>0</v>
      </c>
    </row>
    <row r="3510" spans="7:7">
      <c r="G3510">
        <f t="shared" si="56"/>
        <v>0</v>
      </c>
    </row>
    <row r="3511" spans="7:7">
      <c r="G3511">
        <f t="shared" si="56"/>
        <v>0</v>
      </c>
    </row>
    <row r="3512" spans="7:7">
      <c r="G3512">
        <f t="shared" si="56"/>
        <v>0</v>
      </c>
    </row>
    <row r="3513" spans="7:7">
      <c r="G3513">
        <f t="shared" si="56"/>
        <v>0</v>
      </c>
    </row>
    <row r="3514" spans="7:7">
      <c r="G3514">
        <f t="shared" si="56"/>
        <v>0</v>
      </c>
    </row>
    <row r="3515" spans="7:7">
      <c r="G3515">
        <f t="shared" si="56"/>
        <v>0</v>
      </c>
    </row>
    <row r="3516" spans="7:7">
      <c r="G3516">
        <f t="shared" si="56"/>
        <v>0</v>
      </c>
    </row>
    <row r="3517" spans="7:7">
      <c r="G3517">
        <f t="shared" si="56"/>
        <v>0</v>
      </c>
    </row>
    <row r="3518" spans="7:7">
      <c r="G3518">
        <f t="shared" si="56"/>
        <v>0</v>
      </c>
    </row>
    <row r="3519" spans="7:7">
      <c r="G3519">
        <f t="shared" si="56"/>
        <v>0</v>
      </c>
    </row>
    <row r="3520" spans="7:7">
      <c r="G3520">
        <f t="shared" si="56"/>
        <v>0</v>
      </c>
    </row>
    <row r="3521" spans="7:7">
      <c r="G3521">
        <f t="shared" si="56"/>
        <v>0</v>
      </c>
    </row>
    <row r="3522" spans="7:7">
      <c r="G3522">
        <f t="shared" si="56"/>
        <v>0</v>
      </c>
    </row>
    <row r="3523" spans="7:7">
      <c r="G3523">
        <f t="shared" si="56"/>
        <v>0</v>
      </c>
    </row>
    <row r="3524" spans="7:7">
      <c r="G3524">
        <f t="shared" si="56"/>
        <v>0</v>
      </c>
    </row>
    <row r="3525" spans="7:7">
      <c r="G3525">
        <f t="shared" si="56"/>
        <v>0</v>
      </c>
    </row>
    <row r="3526" spans="7:7">
      <c r="G3526">
        <f t="shared" si="56"/>
        <v>0</v>
      </c>
    </row>
    <row r="3527" spans="7:7">
      <c r="G3527">
        <f t="shared" si="56"/>
        <v>0</v>
      </c>
    </row>
    <row r="3528" spans="7:7">
      <c r="G3528">
        <f t="shared" si="56"/>
        <v>0</v>
      </c>
    </row>
    <row r="3529" spans="7:7">
      <c r="G3529">
        <f t="shared" si="56"/>
        <v>0</v>
      </c>
    </row>
    <row r="3530" spans="7:7">
      <c r="G3530">
        <f t="shared" si="56"/>
        <v>0</v>
      </c>
    </row>
    <row r="3531" spans="7:7">
      <c r="G3531">
        <f t="shared" si="56"/>
        <v>0</v>
      </c>
    </row>
    <row r="3532" spans="7:7">
      <c r="G3532">
        <f t="shared" si="56"/>
        <v>0</v>
      </c>
    </row>
    <row r="3533" spans="7:7">
      <c r="G3533">
        <f t="shared" si="56"/>
        <v>0</v>
      </c>
    </row>
    <row r="3534" spans="7:7">
      <c r="G3534">
        <f t="shared" si="56"/>
        <v>0</v>
      </c>
    </row>
    <row r="3535" spans="7:7">
      <c r="G3535">
        <f t="shared" si="56"/>
        <v>0</v>
      </c>
    </row>
    <row r="3536" spans="7:7">
      <c r="G3536">
        <f t="shared" si="56"/>
        <v>0</v>
      </c>
    </row>
    <row r="3537" spans="7:7">
      <c r="G3537">
        <f t="shared" si="56"/>
        <v>0</v>
      </c>
    </row>
    <row r="3538" spans="7:7">
      <c r="G3538">
        <f t="shared" si="56"/>
        <v>0</v>
      </c>
    </row>
    <row r="3539" spans="7:7">
      <c r="G3539">
        <f t="shared" si="56"/>
        <v>0</v>
      </c>
    </row>
    <row r="3540" spans="7:7">
      <c r="G3540">
        <f t="shared" si="56"/>
        <v>0</v>
      </c>
    </row>
    <row r="3541" spans="7:7">
      <c r="G3541">
        <f t="shared" si="56"/>
        <v>0</v>
      </c>
    </row>
    <row r="3542" spans="7:7">
      <c r="G3542">
        <f t="shared" si="56"/>
        <v>0</v>
      </c>
    </row>
    <row r="3543" spans="7:7">
      <c r="G3543">
        <f t="shared" si="56"/>
        <v>0</v>
      </c>
    </row>
    <row r="3544" spans="7:7">
      <c r="G3544">
        <f t="shared" si="56"/>
        <v>0</v>
      </c>
    </row>
    <row r="3545" spans="7:7">
      <c r="G3545">
        <f t="shared" si="56"/>
        <v>0</v>
      </c>
    </row>
    <row r="3546" spans="7:7">
      <c r="G3546">
        <f t="shared" si="56"/>
        <v>0</v>
      </c>
    </row>
    <row r="3547" spans="7:7">
      <c r="G3547">
        <f t="shared" si="56"/>
        <v>0</v>
      </c>
    </row>
    <row r="3548" spans="7:7">
      <c r="G3548">
        <f t="shared" si="56"/>
        <v>0</v>
      </c>
    </row>
    <row r="3549" spans="7:7">
      <c r="G3549">
        <f t="shared" si="56"/>
        <v>0</v>
      </c>
    </row>
    <row r="3550" spans="7:7">
      <c r="G3550">
        <f t="shared" si="56"/>
        <v>0</v>
      </c>
    </row>
    <row r="3551" spans="7:7">
      <c r="G3551">
        <f t="shared" si="56"/>
        <v>0</v>
      </c>
    </row>
    <row r="3552" spans="7:7">
      <c r="G3552">
        <f t="shared" si="56"/>
        <v>0</v>
      </c>
    </row>
    <row r="3553" spans="7:7">
      <c r="G3553">
        <f t="shared" si="56"/>
        <v>0</v>
      </c>
    </row>
    <row r="3554" spans="7:7">
      <c r="G3554">
        <f t="shared" si="56"/>
        <v>0</v>
      </c>
    </row>
    <row r="3555" spans="7:7">
      <c r="G3555">
        <f t="shared" si="56"/>
        <v>0</v>
      </c>
    </row>
    <row r="3556" spans="7:7">
      <c r="G3556">
        <f t="shared" si="56"/>
        <v>0</v>
      </c>
    </row>
    <row r="3557" spans="7:7">
      <c r="G3557">
        <f t="shared" si="56"/>
        <v>0</v>
      </c>
    </row>
    <row r="3558" spans="7:7">
      <c r="G3558">
        <f t="shared" si="56"/>
        <v>0</v>
      </c>
    </row>
    <row r="3559" spans="7:7">
      <c r="G3559">
        <f t="shared" si="56"/>
        <v>0</v>
      </c>
    </row>
    <row r="3560" spans="7:7">
      <c r="G3560">
        <f t="shared" si="56"/>
        <v>0</v>
      </c>
    </row>
    <row r="3561" spans="7:7">
      <c r="G3561">
        <f t="shared" si="56"/>
        <v>0</v>
      </c>
    </row>
    <row r="3562" spans="7:7">
      <c r="G3562">
        <f t="shared" si="56"/>
        <v>0</v>
      </c>
    </row>
    <row r="3563" spans="7:7">
      <c r="G3563">
        <f t="shared" si="56"/>
        <v>0</v>
      </c>
    </row>
    <row r="3564" spans="7:7">
      <c r="G3564">
        <f t="shared" si="56"/>
        <v>0</v>
      </c>
    </row>
    <row r="3565" spans="7:7">
      <c r="G3565">
        <f t="shared" si="56"/>
        <v>0</v>
      </c>
    </row>
    <row r="3566" spans="7:7">
      <c r="G3566">
        <f t="shared" ref="G3566:G3629" si="57">+D3566-E3566</f>
        <v>0</v>
      </c>
    </row>
    <row r="3567" spans="7:7">
      <c r="G3567">
        <f t="shared" si="57"/>
        <v>0</v>
      </c>
    </row>
    <row r="3568" spans="7:7">
      <c r="G3568">
        <f t="shared" si="57"/>
        <v>0</v>
      </c>
    </row>
    <row r="3569" spans="7:7">
      <c r="G3569">
        <f t="shared" si="57"/>
        <v>0</v>
      </c>
    </row>
    <row r="3570" spans="7:7">
      <c r="G3570">
        <f t="shared" si="57"/>
        <v>0</v>
      </c>
    </row>
    <row r="3571" spans="7:7">
      <c r="G3571">
        <f t="shared" si="57"/>
        <v>0</v>
      </c>
    </row>
    <row r="3572" spans="7:7">
      <c r="G3572">
        <f t="shared" si="57"/>
        <v>0</v>
      </c>
    </row>
    <row r="3573" spans="7:7">
      <c r="G3573">
        <f t="shared" si="57"/>
        <v>0</v>
      </c>
    </row>
    <row r="3574" spans="7:7">
      <c r="G3574">
        <f t="shared" si="57"/>
        <v>0</v>
      </c>
    </row>
    <row r="3575" spans="7:7">
      <c r="G3575">
        <f t="shared" si="57"/>
        <v>0</v>
      </c>
    </row>
    <row r="3576" spans="7:7">
      <c r="G3576">
        <f t="shared" si="57"/>
        <v>0</v>
      </c>
    </row>
    <row r="3577" spans="7:7">
      <c r="G3577">
        <f t="shared" si="57"/>
        <v>0</v>
      </c>
    </row>
    <row r="3578" spans="7:7">
      <c r="G3578">
        <f t="shared" si="57"/>
        <v>0</v>
      </c>
    </row>
    <row r="3579" spans="7:7">
      <c r="G3579">
        <f t="shared" si="57"/>
        <v>0</v>
      </c>
    </row>
    <row r="3580" spans="7:7">
      <c r="G3580">
        <f t="shared" si="57"/>
        <v>0</v>
      </c>
    </row>
    <row r="3581" spans="7:7">
      <c r="G3581">
        <f t="shared" si="57"/>
        <v>0</v>
      </c>
    </row>
    <row r="3582" spans="7:7">
      <c r="G3582">
        <f t="shared" si="57"/>
        <v>0</v>
      </c>
    </row>
    <row r="3583" spans="7:7">
      <c r="G3583">
        <f t="shared" si="57"/>
        <v>0</v>
      </c>
    </row>
    <row r="3584" spans="7:7">
      <c r="G3584">
        <f t="shared" si="57"/>
        <v>0</v>
      </c>
    </row>
    <row r="3585" spans="7:7">
      <c r="G3585">
        <f t="shared" si="57"/>
        <v>0</v>
      </c>
    </row>
    <row r="3586" spans="7:7">
      <c r="G3586">
        <f t="shared" si="57"/>
        <v>0</v>
      </c>
    </row>
    <row r="3587" spans="7:7">
      <c r="G3587">
        <f t="shared" si="57"/>
        <v>0</v>
      </c>
    </row>
    <row r="3588" spans="7:7">
      <c r="G3588">
        <f t="shared" si="57"/>
        <v>0</v>
      </c>
    </row>
    <row r="3589" spans="7:7">
      <c r="G3589">
        <f t="shared" si="57"/>
        <v>0</v>
      </c>
    </row>
    <row r="3590" spans="7:7">
      <c r="G3590">
        <f t="shared" si="57"/>
        <v>0</v>
      </c>
    </row>
    <row r="3591" spans="7:7">
      <c r="G3591">
        <f t="shared" si="57"/>
        <v>0</v>
      </c>
    </row>
    <row r="3592" spans="7:7">
      <c r="G3592">
        <f t="shared" si="57"/>
        <v>0</v>
      </c>
    </row>
    <row r="3593" spans="7:7">
      <c r="G3593">
        <f t="shared" si="57"/>
        <v>0</v>
      </c>
    </row>
    <row r="3594" spans="7:7">
      <c r="G3594">
        <f t="shared" si="57"/>
        <v>0</v>
      </c>
    </row>
    <row r="3595" spans="7:7">
      <c r="G3595">
        <f t="shared" si="57"/>
        <v>0</v>
      </c>
    </row>
    <row r="3596" spans="7:7">
      <c r="G3596">
        <f t="shared" si="57"/>
        <v>0</v>
      </c>
    </row>
    <row r="3597" spans="7:7">
      <c r="G3597">
        <f t="shared" si="57"/>
        <v>0</v>
      </c>
    </row>
    <row r="3598" spans="7:7">
      <c r="G3598">
        <f t="shared" si="57"/>
        <v>0</v>
      </c>
    </row>
    <row r="3599" spans="7:7">
      <c r="G3599">
        <f t="shared" si="57"/>
        <v>0</v>
      </c>
    </row>
    <row r="3600" spans="7:7">
      <c r="G3600">
        <f t="shared" si="57"/>
        <v>0</v>
      </c>
    </row>
    <row r="3601" spans="7:7">
      <c r="G3601">
        <f t="shared" si="57"/>
        <v>0</v>
      </c>
    </row>
    <row r="3602" spans="7:7">
      <c r="G3602">
        <f t="shared" si="57"/>
        <v>0</v>
      </c>
    </row>
    <row r="3603" spans="7:7">
      <c r="G3603">
        <f t="shared" si="57"/>
        <v>0</v>
      </c>
    </row>
    <row r="3604" spans="7:7">
      <c r="G3604">
        <f t="shared" si="57"/>
        <v>0</v>
      </c>
    </row>
    <row r="3605" spans="7:7">
      <c r="G3605">
        <f t="shared" si="57"/>
        <v>0</v>
      </c>
    </row>
    <row r="3606" spans="7:7">
      <c r="G3606">
        <f t="shared" si="57"/>
        <v>0</v>
      </c>
    </row>
    <row r="3607" spans="7:7">
      <c r="G3607">
        <f t="shared" si="57"/>
        <v>0</v>
      </c>
    </row>
    <row r="3608" spans="7:7">
      <c r="G3608">
        <f t="shared" si="57"/>
        <v>0</v>
      </c>
    </row>
    <row r="3609" spans="7:7">
      <c r="G3609">
        <f t="shared" si="57"/>
        <v>0</v>
      </c>
    </row>
    <row r="3610" spans="7:7">
      <c r="G3610">
        <f t="shared" si="57"/>
        <v>0</v>
      </c>
    </row>
    <row r="3611" spans="7:7">
      <c r="G3611">
        <f t="shared" si="57"/>
        <v>0</v>
      </c>
    </row>
    <row r="3612" spans="7:7">
      <c r="G3612">
        <f t="shared" si="57"/>
        <v>0</v>
      </c>
    </row>
    <row r="3613" spans="7:7">
      <c r="G3613">
        <f t="shared" si="57"/>
        <v>0</v>
      </c>
    </row>
    <row r="3614" spans="7:7">
      <c r="G3614">
        <f t="shared" si="57"/>
        <v>0</v>
      </c>
    </row>
    <row r="3615" spans="7:7">
      <c r="G3615">
        <f t="shared" si="57"/>
        <v>0</v>
      </c>
    </row>
    <row r="3616" spans="7:7">
      <c r="G3616">
        <f t="shared" si="57"/>
        <v>0</v>
      </c>
    </row>
    <row r="3617" spans="7:7">
      <c r="G3617">
        <f t="shared" si="57"/>
        <v>0</v>
      </c>
    </row>
    <row r="3618" spans="7:7">
      <c r="G3618">
        <f t="shared" si="57"/>
        <v>0</v>
      </c>
    </row>
    <row r="3619" spans="7:7">
      <c r="G3619">
        <f t="shared" si="57"/>
        <v>0</v>
      </c>
    </row>
    <row r="3620" spans="7:7">
      <c r="G3620">
        <f t="shared" si="57"/>
        <v>0</v>
      </c>
    </row>
    <row r="3621" spans="7:7">
      <c r="G3621">
        <f t="shared" si="57"/>
        <v>0</v>
      </c>
    </row>
    <row r="3622" spans="7:7">
      <c r="G3622">
        <f t="shared" si="57"/>
        <v>0</v>
      </c>
    </row>
    <row r="3623" spans="7:7">
      <c r="G3623">
        <f t="shared" si="57"/>
        <v>0</v>
      </c>
    </row>
    <row r="3624" spans="7:7">
      <c r="G3624">
        <f t="shared" si="57"/>
        <v>0</v>
      </c>
    </row>
    <row r="3625" spans="7:7">
      <c r="G3625">
        <f t="shared" si="57"/>
        <v>0</v>
      </c>
    </row>
    <row r="3626" spans="7:7">
      <c r="G3626">
        <f t="shared" si="57"/>
        <v>0</v>
      </c>
    </row>
    <row r="3627" spans="7:7">
      <c r="G3627">
        <f t="shared" si="57"/>
        <v>0</v>
      </c>
    </row>
    <row r="3628" spans="7:7">
      <c r="G3628">
        <f t="shared" si="57"/>
        <v>0</v>
      </c>
    </row>
    <row r="3629" spans="7:7">
      <c r="G3629">
        <f t="shared" si="57"/>
        <v>0</v>
      </c>
    </row>
    <row r="3630" spans="7:7">
      <c r="G3630">
        <f t="shared" ref="G3630:G3693" si="58">+D3630-E3630</f>
        <v>0</v>
      </c>
    </row>
    <row r="3631" spans="7:7">
      <c r="G3631">
        <f t="shared" si="58"/>
        <v>0</v>
      </c>
    </row>
    <row r="3632" spans="7:7">
      <c r="G3632">
        <f t="shared" si="58"/>
        <v>0</v>
      </c>
    </row>
    <row r="3633" spans="7:7">
      <c r="G3633">
        <f t="shared" si="58"/>
        <v>0</v>
      </c>
    </row>
    <row r="3634" spans="7:7">
      <c r="G3634">
        <f t="shared" si="58"/>
        <v>0</v>
      </c>
    </row>
    <row r="3635" spans="7:7">
      <c r="G3635">
        <f t="shared" si="58"/>
        <v>0</v>
      </c>
    </row>
    <row r="3636" spans="7:7">
      <c r="G3636">
        <f t="shared" si="58"/>
        <v>0</v>
      </c>
    </row>
    <row r="3637" spans="7:7">
      <c r="G3637">
        <f t="shared" si="58"/>
        <v>0</v>
      </c>
    </row>
    <row r="3638" spans="7:7">
      <c r="G3638">
        <f t="shared" si="58"/>
        <v>0</v>
      </c>
    </row>
    <row r="3639" spans="7:7">
      <c r="G3639">
        <f t="shared" si="58"/>
        <v>0</v>
      </c>
    </row>
    <row r="3640" spans="7:7">
      <c r="G3640">
        <f t="shared" si="58"/>
        <v>0</v>
      </c>
    </row>
    <row r="3641" spans="7:7">
      <c r="G3641">
        <f t="shared" si="58"/>
        <v>0</v>
      </c>
    </row>
    <row r="3642" spans="7:7">
      <c r="G3642">
        <f t="shared" si="58"/>
        <v>0</v>
      </c>
    </row>
    <row r="3643" spans="7:7">
      <c r="G3643">
        <f t="shared" si="58"/>
        <v>0</v>
      </c>
    </row>
    <row r="3644" spans="7:7">
      <c r="G3644">
        <f t="shared" si="58"/>
        <v>0</v>
      </c>
    </row>
    <row r="3645" spans="7:7">
      <c r="G3645">
        <f t="shared" si="58"/>
        <v>0</v>
      </c>
    </row>
    <row r="3646" spans="7:7">
      <c r="G3646">
        <f t="shared" si="58"/>
        <v>0</v>
      </c>
    </row>
    <row r="3647" spans="7:7">
      <c r="G3647">
        <f t="shared" si="58"/>
        <v>0</v>
      </c>
    </row>
    <row r="3648" spans="7:7">
      <c r="G3648">
        <f t="shared" si="58"/>
        <v>0</v>
      </c>
    </row>
    <row r="3649" spans="7:7">
      <c r="G3649">
        <f t="shared" si="58"/>
        <v>0</v>
      </c>
    </row>
    <row r="3650" spans="7:7">
      <c r="G3650">
        <f t="shared" si="58"/>
        <v>0</v>
      </c>
    </row>
    <row r="3651" spans="7:7">
      <c r="G3651">
        <f t="shared" si="58"/>
        <v>0</v>
      </c>
    </row>
    <row r="3652" spans="7:7">
      <c r="G3652">
        <f t="shared" si="58"/>
        <v>0</v>
      </c>
    </row>
    <row r="3653" spans="7:7">
      <c r="G3653">
        <f t="shared" si="58"/>
        <v>0</v>
      </c>
    </row>
    <row r="3654" spans="7:7">
      <c r="G3654">
        <f t="shared" si="58"/>
        <v>0</v>
      </c>
    </row>
    <row r="3655" spans="7:7">
      <c r="G3655">
        <f t="shared" si="58"/>
        <v>0</v>
      </c>
    </row>
    <row r="3656" spans="7:7">
      <c r="G3656">
        <f t="shared" si="58"/>
        <v>0</v>
      </c>
    </row>
    <row r="3657" spans="7:7">
      <c r="G3657">
        <f t="shared" si="58"/>
        <v>0</v>
      </c>
    </row>
    <row r="3658" spans="7:7">
      <c r="G3658">
        <f t="shared" si="58"/>
        <v>0</v>
      </c>
    </row>
    <row r="3659" spans="7:7">
      <c r="G3659">
        <f t="shared" si="58"/>
        <v>0</v>
      </c>
    </row>
    <row r="3660" spans="7:7">
      <c r="G3660">
        <f t="shared" si="58"/>
        <v>0</v>
      </c>
    </row>
    <row r="3661" spans="7:7">
      <c r="G3661">
        <f t="shared" si="58"/>
        <v>0</v>
      </c>
    </row>
    <row r="3662" spans="7:7">
      <c r="G3662">
        <f t="shared" si="58"/>
        <v>0</v>
      </c>
    </row>
    <row r="3663" spans="7:7">
      <c r="G3663">
        <f t="shared" si="58"/>
        <v>0</v>
      </c>
    </row>
    <row r="3664" spans="7:7">
      <c r="G3664">
        <f t="shared" si="58"/>
        <v>0</v>
      </c>
    </row>
    <row r="3665" spans="7:7">
      <c r="G3665">
        <f t="shared" si="58"/>
        <v>0</v>
      </c>
    </row>
    <row r="3666" spans="7:7">
      <c r="G3666">
        <f t="shared" si="58"/>
        <v>0</v>
      </c>
    </row>
    <row r="3667" spans="7:7">
      <c r="G3667">
        <f t="shared" si="58"/>
        <v>0</v>
      </c>
    </row>
    <row r="3668" spans="7:7">
      <c r="G3668">
        <f t="shared" si="58"/>
        <v>0</v>
      </c>
    </row>
    <row r="3669" spans="7:7">
      <c r="G3669">
        <f t="shared" si="58"/>
        <v>0</v>
      </c>
    </row>
    <row r="3670" spans="7:7">
      <c r="G3670">
        <f t="shared" si="58"/>
        <v>0</v>
      </c>
    </row>
    <row r="3671" spans="7:7">
      <c r="G3671">
        <f t="shared" si="58"/>
        <v>0</v>
      </c>
    </row>
    <row r="3672" spans="7:7">
      <c r="G3672">
        <f t="shared" si="58"/>
        <v>0</v>
      </c>
    </row>
    <row r="3673" spans="7:7">
      <c r="G3673">
        <f t="shared" si="58"/>
        <v>0</v>
      </c>
    </row>
    <row r="3674" spans="7:7">
      <c r="G3674">
        <f t="shared" si="58"/>
        <v>0</v>
      </c>
    </row>
    <row r="3675" spans="7:7">
      <c r="G3675">
        <f t="shared" si="58"/>
        <v>0</v>
      </c>
    </row>
    <row r="3676" spans="7:7">
      <c r="G3676">
        <f t="shared" si="58"/>
        <v>0</v>
      </c>
    </row>
    <row r="3677" spans="7:7">
      <c r="G3677">
        <f t="shared" si="58"/>
        <v>0</v>
      </c>
    </row>
    <row r="3678" spans="7:7">
      <c r="G3678">
        <f t="shared" si="58"/>
        <v>0</v>
      </c>
    </row>
    <row r="3679" spans="7:7">
      <c r="G3679">
        <f t="shared" si="58"/>
        <v>0</v>
      </c>
    </row>
    <row r="3680" spans="7:7">
      <c r="G3680">
        <f t="shared" si="58"/>
        <v>0</v>
      </c>
    </row>
    <row r="3681" spans="7:7">
      <c r="G3681">
        <f t="shared" si="58"/>
        <v>0</v>
      </c>
    </row>
    <row r="3682" spans="7:7">
      <c r="G3682">
        <f t="shared" si="58"/>
        <v>0</v>
      </c>
    </row>
    <row r="3683" spans="7:7">
      <c r="G3683">
        <f t="shared" si="58"/>
        <v>0</v>
      </c>
    </row>
    <row r="3684" spans="7:7">
      <c r="G3684">
        <f t="shared" si="58"/>
        <v>0</v>
      </c>
    </row>
    <row r="3685" spans="7:7">
      <c r="G3685">
        <f t="shared" si="58"/>
        <v>0</v>
      </c>
    </row>
    <row r="3686" spans="7:7">
      <c r="G3686">
        <f t="shared" si="58"/>
        <v>0</v>
      </c>
    </row>
    <row r="3687" spans="7:7">
      <c r="G3687">
        <f t="shared" si="58"/>
        <v>0</v>
      </c>
    </row>
    <row r="3688" spans="7:7">
      <c r="G3688">
        <f t="shared" si="58"/>
        <v>0</v>
      </c>
    </row>
    <row r="3689" spans="7:7">
      <c r="G3689">
        <f t="shared" si="58"/>
        <v>0</v>
      </c>
    </row>
    <row r="3690" spans="7:7">
      <c r="G3690">
        <f t="shared" si="58"/>
        <v>0</v>
      </c>
    </row>
    <row r="3691" spans="7:7">
      <c r="G3691">
        <f t="shared" si="58"/>
        <v>0</v>
      </c>
    </row>
    <row r="3692" spans="7:7">
      <c r="G3692">
        <f t="shared" si="58"/>
        <v>0</v>
      </c>
    </row>
    <row r="3693" spans="7:7">
      <c r="G3693">
        <f t="shared" si="58"/>
        <v>0</v>
      </c>
    </row>
    <row r="3694" spans="7:7">
      <c r="G3694">
        <f t="shared" ref="G3694:G3757" si="59">+D3694-E3694</f>
        <v>0</v>
      </c>
    </row>
    <row r="3695" spans="7:7">
      <c r="G3695">
        <f t="shared" si="59"/>
        <v>0</v>
      </c>
    </row>
    <row r="3696" spans="7:7">
      <c r="G3696">
        <f t="shared" si="59"/>
        <v>0</v>
      </c>
    </row>
    <row r="3697" spans="7:7">
      <c r="G3697">
        <f t="shared" si="59"/>
        <v>0</v>
      </c>
    </row>
    <row r="3698" spans="7:7">
      <c r="G3698">
        <f t="shared" si="59"/>
        <v>0</v>
      </c>
    </row>
    <row r="3699" spans="7:7">
      <c r="G3699">
        <f t="shared" si="59"/>
        <v>0</v>
      </c>
    </row>
    <row r="3700" spans="7:7">
      <c r="G3700">
        <f t="shared" si="59"/>
        <v>0</v>
      </c>
    </row>
    <row r="3701" spans="7:7">
      <c r="G3701">
        <f t="shared" si="59"/>
        <v>0</v>
      </c>
    </row>
    <row r="3702" spans="7:7">
      <c r="G3702">
        <f t="shared" si="59"/>
        <v>0</v>
      </c>
    </row>
    <row r="3703" spans="7:7">
      <c r="G3703">
        <f t="shared" si="59"/>
        <v>0</v>
      </c>
    </row>
    <row r="3704" spans="7:7">
      <c r="G3704">
        <f t="shared" si="59"/>
        <v>0</v>
      </c>
    </row>
    <row r="3705" spans="7:7">
      <c r="G3705">
        <f t="shared" si="59"/>
        <v>0</v>
      </c>
    </row>
    <row r="3706" spans="7:7">
      <c r="G3706">
        <f t="shared" si="59"/>
        <v>0</v>
      </c>
    </row>
    <row r="3707" spans="7:7">
      <c r="G3707">
        <f t="shared" si="59"/>
        <v>0</v>
      </c>
    </row>
    <row r="3708" spans="7:7">
      <c r="G3708">
        <f t="shared" si="59"/>
        <v>0</v>
      </c>
    </row>
    <row r="3709" spans="7:7">
      <c r="G3709">
        <f t="shared" si="59"/>
        <v>0</v>
      </c>
    </row>
    <row r="3710" spans="7:7">
      <c r="G3710">
        <f t="shared" si="59"/>
        <v>0</v>
      </c>
    </row>
    <row r="3711" spans="7:7">
      <c r="G3711">
        <f t="shared" si="59"/>
        <v>0</v>
      </c>
    </row>
    <row r="3712" spans="7:7">
      <c r="G3712">
        <f t="shared" si="59"/>
        <v>0</v>
      </c>
    </row>
    <row r="3713" spans="7:7">
      <c r="G3713">
        <f t="shared" si="59"/>
        <v>0</v>
      </c>
    </row>
    <row r="3714" spans="7:7">
      <c r="G3714">
        <f t="shared" si="59"/>
        <v>0</v>
      </c>
    </row>
    <row r="3715" spans="7:7">
      <c r="G3715">
        <f t="shared" si="59"/>
        <v>0</v>
      </c>
    </row>
    <row r="3716" spans="7:7">
      <c r="G3716">
        <f t="shared" si="59"/>
        <v>0</v>
      </c>
    </row>
    <row r="3717" spans="7:7">
      <c r="G3717">
        <f t="shared" si="59"/>
        <v>0</v>
      </c>
    </row>
    <row r="3718" spans="7:7">
      <c r="G3718">
        <f t="shared" si="59"/>
        <v>0</v>
      </c>
    </row>
    <row r="3719" spans="7:7">
      <c r="G3719">
        <f t="shared" si="59"/>
        <v>0</v>
      </c>
    </row>
    <row r="3720" spans="7:7">
      <c r="G3720">
        <f t="shared" si="59"/>
        <v>0</v>
      </c>
    </row>
    <row r="3721" spans="7:7">
      <c r="G3721">
        <f t="shared" si="59"/>
        <v>0</v>
      </c>
    </row>
    <row r="3722" spans="7:7">
      <c r="G3722">
        <f t="shared" si="59"/>
        <v>0</v>
      </c>
    </row>
    <row r="3723" spans="7:7">
      <c r="G3723">
        <f t="shared" si="59"/>
        <v>0</v>
      </c>
    </row>
    <row r="3724" spans="7:7">
      <c r="G3724">
        <f t="shared" si="59"/>
        <v>0</v>
      </c>
    </row>
    <row r="3725" spans="7:7">
      <c r="G3725">
        <f t="shared" si="59"/>
        <v>0</v>
      </c>
    </row>
    <row r="3726" spans="7:7">
      <c r="G3726">
        <f t="shared" si="59"/>
        <v>0</v>
      </c>
    </row>
    <row r="3727" spans="7:7">
      <c r="G3727">
        <f t="shared" si="59"/>
        <v>0</v>
      </c>
    </row>
    <row r="3728" spans="7:7">
      <c r="G3728">
        <f t="shared" si="59"/>
        <v>0</v>
      </c>
    </row>
    <row r="3729" spans="7:7">
      <c r="G3729">
        <f t="shared" si="59"/>
        <v>0</v>
      </c>
    </row>
    <row r="3730" spans="7:7">
      <c r="G3730">
        <f t="shared" si="59"/>
        <v>0</v>
      </c>
    </row>
    <row r="3731" spans="7:7">
      <c r="G3731">
        <f t="shared" si="59"/>
        <v>0</v>
      </c>
    </row>
    <row r="3732" spans="7:7">
      <c r="G3732">
        <f t="shared" si="59"/>
        <v>0</v>
      </c>
    </row>
    <row r="3733" spans="7:7">
      <c r="G3733">
        <f t="shared" si="59"/>
        <v>0</v>
      </c>
    </row>
    <row r="3734" spans="7:7">
      <c r="G3734">
        <f t="shared" si="59"/>
        <v>0</v>
      </c>
    </row>
    <row r="3735" spans="7:7">
      <c r="G3735">
        <f t="shared" si="59"/>
        <v>0</v>
      </c>
    </row>
    <row r="3736" spans="7:7">
      <c r="G3736">
        <f t="shared" si="59"/>
        <v>0</v>
      </c>
    </row>
    <row r="3737" spans="7:7">
      <c r="G3737">
        <f t="shared" si="59"/>
        <v>0</v>
      </c>
    </row>
    <row r="3738" spans="7:7">
      <c r="G3738">
        <f t="shared" si="59"/>
        <v>0</v>
      </c>
    </row>
    <row r="3739" spans="7:7">
      <c r="G3739">
        <f t="shared" si="59"/>
        <v>0</v>
      </c>
    </row>
    <row r="3740" spans="7:7">
      <c r="G3740">
        <f t="shared" si="59"/>
        <v>0</v>
      </c>
    </row>
    <row r="3741" spans="7:7">
      <c r="G3741">
        <f t="shared" si="59"/>
        <v>0</v>
      </c>
    </row>
    <row r="3742" spans="7:7">
      <c r="G3742">
        <f t="shared" si="59"/>
        <v>0</v>
      </c>
    </row>
    <row r="3743" spans="7:7">
      <c r="G3743">
        <f t="shared" si="59"/>
        <v>0</v>
      </c>
    </row>
    <row r="3744" spans="7:7">
      <c r="G3744">
        <f t="shared" si="59"/>
        <v>0</v>
      </c>
    </row>
    <row r="3745" spans="7:7">
      <c r="G3745">
        <f t="shared" si="59"/>
        <v>0</v>
      </c>
    </row>
    <row r="3746" spans="7:7">
      <c r="G3746">
        <f t="shared" si="59"/>
        <v>0</v>
      </c>
    </row>
    <row r="3747" spans="7:7">
      <c r="G3747">
        <f t="shared" si="59"/>
        <v>0</v>
      </c>
    </row>
    <row r="3748" spans="7:7">
      <c r="G3748">
        <f t="shared" si="59"/>
        <v>0</v>
      </c>
    </row>
    <row r="3749" spans="7:7">
      <c r="G3749">
        <f t="shared" si="59"/>
        <v>0</v>
      </c>
    </row>
    <row r="3750" spans="7:7">
      <c r="G3750">
        <f t="shared" si="59"/>
        <v>0</v>
      </c>
    </row>
    <row r="3751" spans="7:7">
      <c r="G3751">
        <f t="shared" si="59"/>
        <v>0</v>
      </c>
    </row>
    <row r="3752" spans="7:7">
      <c r="G3752">
        <f t="shared" si="59"/>
        <v>0</v>
      </c>
    </row>
    <row r="3753" spans="7:7">
      <c r="G3753">
        <f t="shared" si="59"/>
        <v>0</v>
      </c>
    </row>
    <row r="3754" spans="7:7">
      <c r="G3754">
        <f t="shared" si="59"/>
        <v>0</v>
      </c>
    </row>
    <row r="3755" spans="7:7">
      <c r="G3755">
        <f t="shared" si="59"/>
        <v>0</v>
      </c>
    </row>
    <row r="3756" spans="7:7">
      <c r="G3756">
        <f t="shared" si="59"/>
        <v>0</v>
      </c>
    </row>
    <row r="3757" spans="7:7">
      <c r="G3757">
        <f t="shared" si="59"/>
        <v>0</v>
      </c>
    </row>
    <row r="3758" spans="7:7">
      <c r="G3758">
        <f t="shared" ref="G3758:G3821" si="60">+D3758-E3758</f>
        <v>0</v>
      </c>
    </row>
    <row r="3759" spans="7:7">
      <c r="G3759">
        <f t="shared" si="60"/>
        <v>0</v>
      </c>
    </row>
    <row r="3760" spans="7:7">
      <c r="G3760">
        <f t="shared" si="60"/>
        <v>0</v>
      </c>
    </row>
    <row r="3761" spans="7:7">
      <c r="G3761">
        <f t="shared" si="60"/>
        <v>0</v>
      </c>
    </row>
    <row r="3762" spans="7:7">
      <c r="G3762">
        <f t="shared" si="60"/>
        <v>0</v>
      </c>
    </row>
    <row r="3763" spans="7:7">
      <c r="G3763">
        <f t="shared" si="60"/>
        <v>0</v>
      </c>
    </row>
    <row r="3764" spans="7:7">
      <c r="G3764">
        <f t="shared" si="60"/>
        <v>0</v>
      </c>
    </row>
    <row r="3765" spans="7:7">
      <c r="G3765">
        <f t="shared" si="60"/>
        <v>0</v>
      </c>
    </row>
    <row r="3766" spans="7:7">
      <c r="G3766">
        <f t="shared" si="60"/>
        <v>0</v>
      </c>
    </row>
    <row r="3767" spans="7:7">
      <c r="G3767">
        <f t="shared" si="60"/>
        <v>0</v>
      </c>
    </row>
    <row r="3768" spans="7:7">
      <c r="G3768">
        <f t="shared" si="60"/>
        <v>0</v>
      </c>
    </row>
    <row r="3769" spans="7:7">
      <c r="G3769">
        <f t="shared" si="60"/>
        <v>0</v>
      </c>
    </row>
    <row r="3770" spans="7:7">
      <c r="G3770">
        <f t="shared" si="60"/>
        <v>0</v>
      </c>
    </row>
    <row r="3771" spans="7:7">
      <c r="G3771">
        <f t="shared" si="60"/>
        <v>0</v>
      </c>
    </row>
    <row r="3772" spans="7:7">
      <c r="G3772">
        <f t="shared" si="60"/>
        <v>0</v>
      </c>
    </row>
    <row r="3773" spans="7:7">
      <c r="G3773">
        <f t="shared" si="60"/>
        <v>0</v>
      </c>
    </row>
    <row r="3774" spans="7:7">
      <c r="G3774">
        <f t="shared" si="60"/>
        <v>0</v>
      </c>
    </row>
    <row r="3775" spans="7:7">
      <c r="G3775">
        <f t="shared" si="60"/>
        <v>0</v>
      </c>
    </row>
    <row r="3776" spans="7:7">
      <c r="G3776">
        <f t="shared" si="60"/>
        <v>0</v>
      </c>
    </row>
    <row r="3777" spans="7:7">
      <c r="G3777">
        <f t="shared" si="60"/>
        <v>0</v>
      </c>
    </row>
    <row r="3778" spans="7:7">
      <c r="G3778">
        <f t="shared" si="60"/>
        <v>0</v>
      </c>
    </row>
    <row r="3779" spans="7:7">
      <c r="G3779">
        <f t="shared" si="60"/>
        <v>0</v>
      </c>
    </row>
    <row r="3780" spans="7:7">
      <c r="G3780">
        <f t="shared" si="60"/>
        <v>0</v>
      </c>
    </row>
    <row r="3781" spans="7:7">
      <c r="G3781">
        <f t="shared" si="60"/>
        <v>0</v>
      </c>
    </row>
    <row r="3782" spans="7:7">
      <c r="G3782">
        <f t="shared" si="60"/>
        <v>0</v>
      </c>
    </row>
    <row r="3783" spans="7:7">
      <c r="G3783">
        <f t="shared" si="60"/>
        <v>0</v>
      </c>
    </row>
    <row r="3784" spans="7:7">
      <c r="G3784">
        <f t="shared" si="60"/>
        <v>0</v>
      </c>
    </row>
    <row r="3785" spans="7:7">
      <c r="G3785">
        <f t="shared" si="60"/>
        <v>0</v>
      </c>
    </row>
    <row r="3786" spans="7:7">
      <c r="G3786">
        <f t="shared" si="60"/>
        <v>0</v>
      </c>
    </row>
    <row r="3787" spans="7:7">
      <c r="G3787">
        <f t="shared" si="60"/>
        <v>0</v>
      </c>
    </row>
    <row r="3788" spans="7:7">
      <c r="G3788">
        <f t="shared" si="60"/>
        <v>0</v>
      </c>
    </row>
    <row r="3789" spans="7:7">
      <c r="G3789">
        <f t="shared" si="60"/>
        <v>0</v>
      </c>
    </row>
    <row r="3790" spans="7:7">
      <c r="G3790">
        <f t="shared" si="60"/>
        <v>0</v>
      </c>
    </row>
    <row r="3791" spans="7:7">
      <c r="G3791">
        <f t="shared" si="60"/>
        <v>0</v>
      </c>
    </row>
    <row r="3792" spans="7:7">
      <c r="G3792">
        <f t="shared" si="60"/>
        <v>0</v>
      </c>
    </row>
    <row r="3793" spans="7:7">
      <c r="G3793">
        <f t="shared" si="60"/>
        <v>0</v>
      </c>
    </row>
    <row r="3794" spans="7:7">
      <c r="G3794">
        <f t="shared" si="60"/>
        <v>0</v>
      </c>
    </row>
    <row r="3795" spans="7:7">
      <c r="G3795">
        <f t="shared" si="60"/>
        <v>0</v>
      </c>
    </row>
    <row r="3796" spans="7:7">
      <c r="G3796">
        <f t="shared" si="60"/>
        <v>0</v>
      </c>
    </row>
    <row r="3797" spans="7:7">
      <c r="G3797">
        <f t="shared" si="60"/>
        <v>0</v>
      </c>
    </row>
    <row r="3798" spans="7:7">
      <c r="G3798">
        <f t="shared" si="60"/>
        <v>0</v>
      </c>
    </row>
    <row r="3799" spans="7:7">
      <c r="G3799">
        <f t="shared" si="60"/>
        <v>0</v>
      </c>
    </row>
    <row r="3800" spans="7:7">
      <c r="G3800">
        <f t="shared" si="60"/>
        <v>0</v>
      </c>
    </row>
    <row r="3801" spans="7:7">
      <c r="G3801">
        <f t="shared" si="60"/>
        <v>0</v>
      </c>
    </row>
    <row r="3802" spans="7:7">
      <c r="G3802">
        <f t="shared" si="60"/>
        <v>0</v>
      </c>
    </row>
    <row r="3803" spans="7:7">
      <c r="G3803">
        <f t="shared" si="60"/>
        <v>0</v>
      </c>
    </row>
    <row r="3804" spans="7:7">
      <c r="G3804">
        <f t="shared" si="60"/>
        <v>0</v>
      </c>
    </row>
    <row r="3805" spans="7:7">
      <c r="G3805">
        <f t="shared" si="60"/>
        <v>0</v>
      </c>
    </row>
    <row r="3806" spans="7:7">
      <c r="G3806">
        <f t="shared" si="60"/>
        <v>0</v>
      </c>
    </row>
    <row r="3807" spans="7:7">
      <c r="G3807">
        <f t="shared" si="60"/>
        <v>0</v>
      </c>
    </row>
    <row r="3808" spans="7:7">
      <c r="G3808">
        <f t="shared" si="60"/>
        <v>0</v>
      </c>
    </row>
    <row r="3809" spans="7:7">
      <c r="G3809">
        <f t="shared" si="60"/>
        <v>0</v>
      </c>
    </row>
    <row r="3810" spans="7:7">
      <c r="G3810">
        <f t="shared" si="60"/>
        <v>0</v>
      </c>
    </row>
    <row r="3811" spans="7:7">
      <c r="G3811">
        <f t="shared" si="60"/>
        <v>0</v>
      </c>
    </row>
    <row r="3812" spans="7:7">
      <c r="G3812">
        <f t="shared" si="60"/>
        <v>0</v>
      </c>
    </row>
    <row r="3813" spans="7:7">
      <c r="G3813">
        <f t="shared" si="60"/>
        <v>0</v>
      </c>
    </row>
    <row r="3814" spans="7:7">
      <c r="G3814">
        <f t="shared" si="60"/>
        <v>0</v>
      </c>
    </row>
    <row r="3815" spans="7:7">
      <c r="G3815">
        <f t="shared" si="60"/>
        <v>0</v>
      </c>
    </row>
    <row r="3816" spans="7:7">
      <c r="G3816">
        <f t="shared" si="60"/>
        <v>0</v>
      </c>
    </row>
    <row r="3817" spans="7:7">
      <c r="G3817">
        <f t="shared" si="60"/>
        <v>0</v>
      </c>
    </row>
    <row r="3818" spans="7:7">
      <c r="G3818">
        <f t="shared" si="60"/>
        <v>0</v>
      </c>
    </row>
    <row r="3819" spans="7:7">
      <c r="G3819">
        <f t="shared" si="60"/>
        <v>0</v>
      </c>
    </row>
    <row r="3820" spans="7:7">
      <c r="G3820">
        <f t="shared" si="60"/>
        <v>0</v>
      </c>
    </row>
    <row r="3821" spans="7:7">
      <c r="G3821">
        <f t="shared" si="60"/>
        <v>0</v>
      </c>
    </row>
    <row r="3822" spans="7:7">
      <c r="G3822">
        <f t="shared" ref="G3822:G3885" si="61">+D3822-E3822</f>
        <v>0</v>
      </c>
    </row>
    <row r="3823" spans="7:7">
      <c r="G3823">
        <f t="shared" si="61"/>
        <v>0</v>
      </c>
    </row>
    <row r="3824" spans="7:7">
      <c r="G3824">
        <f t="shared" si="61"/>
        <v>0</v>
      </c>
    </row>
    <row r="3825" spans="7:7">
      <c r="G3825">
        <f t="shared" si="61"/>
        <v>0</v>
      </c>
    </row>
    <row r="3826" spans="7:7">
      <c r="G3826">
        <f t="shared" si="61"/>
        <v>0</v>
      </c>
    </row>
    <row r="3827" spans="7:7">
      <c r="G3827">
        <f t="shared" si="61"/>
        <v>0</v>
      </c>
    </row>
    <row r="3828" spans="7:7">
      <c r="G3828">
        <f t="shared" si="61"/>
        <v>0</v>
      </c>
    </row>
    <row r="3829" spans="7:7">
      <c r="G3829">
        <f t="shared" si="61"/>
        <v>0</v>
      </c>
    </row>
    <row r="3830" spans="7:7">
      <c r="G3830">
        <f t="shared" si="61"/>
        <v>0</v>
      </c>
    </row>
    <row r="3831" spans="7:7">
      <c r="G3831">
        <f t="shared" si="61"/>
        <v>0</v>
      </c>
    </row>
    <row r="3832" spans="7:7">
      <c r="G3832">
        <f t="shared" si="61"/>
        <v>0</v>
      </c>
    </row>
    <row r="3833" spans="7:7">
      <c r="G3833">
        <f t="shared" si="61"/>
        <v>0</v>
      </c>
    </row>
    <row r="3834" spans="7:7">
      <c r="G3834">
        <f t="shared" si="61"/>
        <v>0</v>
      </c>
    </row>
    <row r="3835" spans="7:7">
      <c r="G3835">
        <f t="shared" si="61"/>
        <v>0</v>
      </c>
    </row>
    <row r="3836" spans="7:7">
      <c r="G3836">
        <f t="shared" si="61"/>
        <v>0</v>
      </c>
    </row>
    <row r="3837" spans="7:7">
      <c r="G3837">
        <f t="shared" si="61"/>
        <v>0</v>
      </c>
    </row>
    <row r="3838" spans="7:7">
      <c r="G3838">
        <f t="shared" si="61"/>
        <v>0</v>
      </c>
    </row>
    <row r="3839" spans="7:7">
      <c r="G3839">
        <f t="shared" si="61"/>
        <v>0</v>
      </c>
    </row>
    <row r="3840" spans="7:7">
      <c r="G3840">
        <f t="shared" si="61"/>
        <v>0</v>
      </c>
    </row>
    <row r="3841" spans="7:7">
      <c r="G3841">
        <f t="shared" si="61"/>
        <v>0</v>
      </c>
    </row>
    <row r="3842" spans="7:7">
      <c r="G3842">
        <f t="shared" si="61"/>
        <v>0</v>
      </c>
    </row>
    <row r="3843" spans="7:7">
      <c r="G3843">
        <f t="shared" si="61"/>
        <v>0</v>
      </c>
    </row>
    <row r="3844" spans="7:7">
      <c r="G3844">
        <f t="shared" si="61"/>
        <v>0</v>
      </c>
    </row>
    <row r="3845" spans="7:7">
      <c r="G3845">
        <f t="shared" si="61"/>
        <v>0</v>
      </c>
    </row>
    <row r="3846" spans="7:7">
      <c r="G3846">
        <f t="shared" si="61"/>
        <v>0</v>
      </c>
    </row>
    <row r="3847" spans="7:7">
      <c r="G3847">
        <f t="shared" si="61"/>
        <v>0</v>
      </c>
    </row>
    <row r="3848" spans="7:7">
      <c r="G3848">
        <f t="shared" si="61"/>
        <v>0</v>
      </c>
    </row>
    <row r="3849" spans="7:7">
      <c r="G3849">
        <f t="shared" si="61"/>
        <v>0</v>
      </c>
    </row>
    <row r="3850" spans="7:7">
      <c r="G3850">
        <f t="shared" si="61"/>
        <v>0</v>
      </c>
    </row>
    <row r="3851" spans="7:7">
      <c r="G3851">
        <f t="shared" si="61"/>
        <v>0</v>
      </c>
    </row>
    <row r="3852" spans="7:7">
      <c r="G3852">
        <f t="shared" si="61"/>
        <v>0</v>
      </c>
    </row>
    <row r="3853" spans="7:7">
      <c r="G3853">
        <f t="shared" si="61"/>
        <v>0</v>
      </c>
    </row>
    <row r="3854" spans="7:7">
      <c r="G3854">
        <f t="shared" si="61"/>
        <v>0</v>
      </c>
    </row>
    <row r="3855" spans="7:7">
      <c r="G3855">
        <f t="shared" si="61"/>
        <v>0</v>
      </c>
    </row>
    <row r="3856" spans="7:7">
      <c r="G3856">
        <f t="shared" si="61"/>
        <v>0</v>
      </c>
    </row>
    <row r="3857" spans="7:7">
      <c r="G3857">
        <f t="shared" si="61"/>
        <v>0</v>
      </c>
    </row>
    <row r="3858" spans="7:7">
      <c r="G3858">
        <f t="shared" si="61"/>
        <v>0</v>
      </c>
    </row>
    <row r="3859" spans="7:7">
      <c r="G3859">
        <f t="shared" si="61"/>
        <v>0</v>
      </c>
    </row>
    <row r="3860" spans="7:7">
      <c r="G3860">
        <f t="shared" si="61"/>
        <v>0</v>
      </c>
    </row>
    <row r="3861" spans="7:7">
      <c r="G3861">
        <f t="shared" si="61"/>
        <v>0</v>
      </c>
    </row>
    <row r="3862" spans="7:7">
      <c r="G3862">
        <f t="shared" si="61"/>
        <v>0</v>
      </c>
    </row>
    <row r="3863" spans="7:7">
      <c r="G3863">
        <f t="shared" si="61"/>
        <v>0</v>
      </c>
    </row>
    <row r="3864" spans="7:7">
      <c r="G3864">
        <f t="shared" si="61"/>
        <v>0</v>
      </c>
    </row>
    <row r="3865" spans="7:7">
      <c r="G3865">
        <f t="shared" si="61"/>
        <v>0</v>
      </c>
    </row>
    <row r="3866" spans="7:7">
      <c r="G3866">
        <f t="shared" si="61"/>
        <v>0</v>
      </c>
    </row>
    <row r="3867" spans="7:7">
      <c r="G3867">
        <f t="shared" si="61"/>
        <v>0</v>
      </c>
    </row>
    <row r="3868" spans="7:7">
      <c r="G3868">
        <f t="shared" si="61"/>
        <v>0</v>
      </c>
    </row>
    <row r="3869" spans="7:7">
      <c r="G3869">
        <f t="shared" si="61"/>
        <v>0</v>
      </c>
    </row>
    <row r="3870" spans="7:7">
      <c r="G3870">
        <f t="shared" si="61"/>
        <v>0</v>
      </c>
    </row>
    <row r="3871" spans="7:7">
      <c r="G3871">
        <f t="shared" si="61"/>
        <v>0</v>
      </c>
    </row>
    <row r="3872" spans="7:7">
      <c r="G3872">
        <f t="shared" si="61"/>
        <v>0</v>
      </c>
    </row>
    <row r="3873" spans="7:7">
      <c r="G3873">
        <f t="shared" si="61"/>
        <v>0</v>
      </c>
    </row>
    <row r="3874" spans="7:7">
      <c r="G3874">
        <f t="shared" si="61"/>
        <v>0</v>
      </c>
    </row>
    <row r="3875" spans="7:7">
      <c r="G3875">
        <f t="shared" si="61"/>
        <v>0</v>
      </c>
    </row>
    <row r="3876" spans="7:7">
      <c r="G3876">
        <f t="shared" si="61"/>
        <v>0</v>
      </c>
    </row>
    <row r="3877" spans="7:7">
      <c r="G3877">
        <f t="shared" si="61"/>
        <v>0</v>
      </c>
    </row>
    <row r="3878" spans="7:7">
      <c r="G3878">
        <f t="shared" si="61"/>
        <v>0</v>
      </c>
    </row>
    <row r="3879" spans="7:7">
      <c r="G3879">
        <f t="shared" si="61"/>
        <v>0</v>
      </c>
    </row>
    <row r="3880" spans="7:7">
      <c r="G3880">
        <f t="shared" si="61"/>
        <v>0</v>
      </c>
    </row>
    <row r="3881" spans="7:7">
      <c r="G3881">
        <f t="shared" si="61"/>
        <v>0</v>
      </c>
    </row>
    <row r="3882" spans="7:7">
      <c r="G3882">
        <f t="shared" si="61"/>
        <v>0</v>
      </c>
    </row>
    <row r="3883" spans="7:7">
      <c r="G3883">
        <f t="shared" si="61"/>
        <v>0</v>
      </c>
    </row>
    <row r="3884" spans="7:7">
      <c r="G3884">
        <f t="shared" si="61"/>
        <v>0</v>
      </c>
    </row>
    <row r="3885" spans="7:7">
      <c r="G3885">
        <f t="shared" si="61"/>
        <v>0</v>
      </c>
    </row>
    <row r="3886" spans="7:7">
      <c r="G3886">
        <f t="shared" ref="G3886:G3949" si="62">+D3886-E3886</f>
        <v>0</v>
      </c>
    </row>
    <row r="3887" spans="7:7">
      <c r="G3887">
        <f t="shared" si="62"/>
        <v>0</v>
      </c>
    </row>
    <row r="3888" spans="7:7">
      <c r="G3888">
        <f t="shared" si="62"/>
        <v>0</v>
      </c>
    </row>
    <row r="3889" spans="7:7">
      <c r="G3889">
        <f t="shared" si="62"/>
        <v>0</v>
      </c>
    </row>
    <row r="3890" spans="7:7">
      <c r="G3890">
        <f t="shared" si="62"/>
        <v>0</v>
      </c>
    </row>
    <row r="3891" spans="7:7">
      <c r="G3891">
        <f t="shared" si="62"/>
        <v>0</v>
      </c>
    </row>
    <row r="3892" spans="7:7">
      <c r="G3892">
        <f t="shared" si="62"/>
        <v>0</v>
      </c>
    </row>
    <row r="3893" spans="7:7">
      <c r="G3893">
        <f t="shared" si="62"/>
        <v>0</v>
      </c>
    </row>
    <row r="3894" spans="7:7">
      <c r="G3894">
        <f t="shared" si="62"/>
        <v>0</v>
      </c>
    </row>
    <row r="3895" spans="7:7">
      <c r="G3895">
        <f t="shared" si="62"/>
        <v>0</v>
      </c>
    </row>
    <row r="3896" spans="7:7">
      <c r="G3896">
        <f t="shared" si="62"/>
        <v>0</v>
      </c>
    </row>
    <row r="3897" spans="7:7">
      <c r="G3897">
        <f t="shared" si="62"/>
        <v>0</v>
      </c>
    </row>
    <row r="3898" spans="7:7">
      <c r="G3898">
        <f t="shared" si="62"/>
        <v>0</v>
      </c>
    </row>
    <row r="3899" spans="7:7">
      <c r="G3899">
        <f t="shared" si="62"/>
        <v>0</v>
      </c>
    </row>
    <row r="3900" spans="7:7">
      <c r="G3900">
        <f t="shared" si="62"/>
        <v>0</v>
      </c>
    </row>
    <row r="3901" spans="7:7">
      <c r="G3901">
        <f t="shared" si="62"/>
        <v>0</v>
      </c>
    </row>
    <row r="3902" spans="7:7">
      <c r="G3902">
        <f t="shared" si="62"/>
        <v>0</v>
      </c>
    </row>
    <row r="3903" spans="7:7">
      <c r="G3903">
        <f t="shared" si="62"/>
        <v>0</v>
      </c>
    </row>
    <row r="3904" spans="7:7">
      <c r="G3904">
        <f t="shared" si="62"/>
        <v>0</v>
      </c>
    </row>
    <row r="3905" spans="7:7">
      <c r="G3905">
        <f t="shared" si="62"/>
        <v>0</v>
      </c>
    </row>
    <row r="3906" spans="7:7">
      <c r="G3906">
        <f t="shared" si="62"/>
        <v>0</v>
      </c>
    </row>
    <row r="3907" spans="7:7">
      <c r="G3907">
        <f t="shared" si="62"/>
        <v>0</v>
      </c>
    </row>
    <row r="3908" spans="7:7">
      <c r="G3908">
        <f t="shared" si="62"/>
        <v>0</v>
      </c>
    </row>
    <row r="3909" spans="7:7">
      <c r="G3909">
        <f t="shared" si="62"/>
        <v>0</v>
      </c>
    </row>
    <row r="3910" spans="7:7">
      <c r="G3910">
        <f t="shared" si="62"/>
        <v>0</v>
      </c>
    </row>
    <row r="3911" spans="7:7">
      <c r="G3911">
        <f t="shared" si="62"/>
        <v>0</v>
      </c>
    </row>
    <row r="3912" spans="7:7">
      <c r="G3912">
        <f t="shared" si="62"/>
        <v>0</v>
      </c>
    </row>
    <row r="3913" spans="7:7">
      <c r="G3913">
        <f t="shared" si="62"/>
        <v>0</v>
      </c>
    </row>
    <row r="3914" spans="7:7">
      <c r="G3914">
        <f t="shared" si="62"/>
        <v>0</v>
      </c>
    </row>
    <row r="3915" spans="7:7">
      <c r="G3915">
        <f t="shared" si="62"/>
        <v>0</v>
      </c>
    </row>
    <row r="3916" spans="7:7">
      <c r="G3916">
        <f t="shared" si="62"/>
        <v>0</v>
      </c>
    </row>
    <row r="3917" spans="7:7">
      <c r="G3917">
        <f t="shared" si="62"/>
        <v>0</v>
      </c>
    </row>
    <row r="3918" spans="7:7">
      <c r="G3918">
        <f t="shared" si="62"/>
        <v>0</v>
      </c>
    </row>
    <row r="3919" spans="7:7">
      <c r="G3919">
        <f t="shared" si="62"/>
        <v>0</v>
      </c>
    </row>
    <row r="3920" spans="7:7">
      <c r="G3920">
        <f t="shared" si="62"/>
        <v>0</v>
      </c>
    </row>
    <row r="3921" spans="7:7">
      <c r="G3921">
        <f t="shared" si="62"/>
        <v>0</v>
      </c>
    </row>
    <row r="3922" spans="7:7">
      <c r="G3922">
        <f t="shared" si="62"/>
        <v>0</v>
      </c>
    </row>
    <row r="3923" spans="7:7">
      <c r="G3923">
        <f t="shared" si="62"/>
        <v>0</v>
      </c>
    </row>
    <row r="3924" spans="7:7">
      <c r="G3924">
        <f t="shared" si="62"/>
        <v>0</v>
      </c>
    </row>
    <row r="3925" spans="7:7">
      <c r="G3925">
        <f t="shared" si="62"/>
        <v>0</v>
      </c>
    </row>
    <row r="3926" spans="7:7">
      <c r="G3926">
        <f t="shared" si="62"/>
        <v>0</v>
      </c>
    </row>
    <row r="3927" spans="7:7">
      <c r="G3927">
        <f t="shared" si="62"/>
        <v>0</v>
      </c>
    </row>
    <row r="3928" spans="7:7">
      <c r="G3928">
        <f t="shared" si="62"/>
        <v>0</v>
      </c>
    </row>
    <row r="3929" spans="7:7">
      <c r="G3929">
        <f t="shared" si="62"/>
        <v>0</v>
      </c>
    </row>
    <row r="3930" spans="7:7">
      <c r="G3930">
        <f t="shared" si="62"/>
        <v>0</v>
      </c>
    </row>
    <row r="3931" spans="7:7">
      <c r="G3931">
        <f t="shared" si="62"/>
        <v>0</v>
      </c>
    </row>
    <row r="3932" spans="7:7">
      <c r="G3932">
        <f t="shared" si="62"/>
        <v>0</v>
      </c>
    </row>
    <row r="3933" spans="7:7">
      <c r="G3933">
        <f t="shared" si="62"/>
        <v>0</v>
      </c>
    </row>
    <row r="3934" spans="7:7">
      <c r="G3934">
        <f t="shared" si="62"/>
        <v>0</v>
      </c>
    </row>
    <row r="3935" spans="7:7">
      <c r="G3935">
        <f t="shared" si="62"/>
        <v>0</v>
      </c>
    </row>
    <row r="3936" spans="7:7">
      <c r="G3936">
        <f t="shared" si="62"/>
        <v>0</v>
      </c>
    </row>
    <row r="3937" spans="7:7">
      <c r="G3937">
        <f t="shared" si="62"/>
        <v>0</v>
      </c>
    </row>
    <row r="3938" spans="7:7">
      <c r="G3938">
        <f t="shared" si="62"/>
        <v>0</v>
      </c>
    </row>
    <row r="3939" spans="7:7">
      <c r="G3939">
        <f t="shared" si="62"/>
        <v>0</v>
      </c>
    </row>
    <row r="3940" spans="7:7">
      <c r="G3940">
        <f t="shared" si="62"/>
        <v>0</v>
      </c>
    </row>
    <row r="3941" spans="7:7">
      <c r="G3941">
        <f t="shared" si="62"/>
        <v>0</v>
      </c>
    </row>
    <row r="3942" spans="7:7">
      <c r="G3942">
        <f t="shared" si="62"/>
        <v>0</v>
      </c>
    </row>
    <row r="3943" spans="7:7">
      <c r="G3943">
        <f t="shared" si="62"/>
        <v>0</v>
      </c>
    </row>
    <row r="3944" spans="7:7">
      <c r="G3944">
        <f t="shared" si="62"/>
        <v>0</v>
      </c>
    </row>
    <row r="3945" spans="7:7">
      <c r="G3945">
        <f t="shared" si="62"/>
        <v>0</v>
      </c>
    </row>
    <row r="3946" spans="7:7">
      <c r="G3946">
        <f t="shared" si="62"/>
        <v>0</v>
      </c>
    </row>
    <row r="3947" spans="7:7">
      <c r="G3947">
        <f t="shared" si="62"/>
        <v>0</v>
      </c>
    </row>
    <row r="3948" spans="7:7">
      <c r="G3948">
        <f t="shared" si="62"/>
        <v>0</v>
      </c>
    </row>
    <row r="3949" spans="7:7">
      <c r="G3949">
        <f t="shared" si="62"/>
        <v>0</v>
      </c>
    </row>
    <row r="3950" spans="7:7">
      <c r="G3950">
        <f t="shared" ref="G3950:G4013" si="63">+D3950-E3950</f>
        <v>0</v>
      </c>
    </row>
    <row r="3951" spans="7:7">
      <c r="G3951">
        <f t="shared" si="63"/>
        <v>0</v>
      </c>
    </row>
    <row r="3952" spans="7:7">
      <c r="G3952">
        <f t="shared" si="63"/>
        <v>0</v>
      </c>
    </row>
    <row r="3953" spans="7:7">
      <c r="G3953">
        <f t="shared" si="63"/>
        <v>0</v>
      </c>
    </row>
    <row r="3954" spans="7:7">
      <c r="G3954">
        <f t="shared" si="63"/>
        <v>0</v>
      </c>
    </row>
    <row r="3955" spans="7:7">
      <c r="G3955">
        <f t="shared" si="63"/>
        <v>0</v>
      </c>
    </row>
    <row r="3956" spans="7:7">
      <c r="G3956">
        <f t="shared" si="63"/>
        <v>0</v>
      </c>
    </row>
    <row r="3957" spans="7:7">
      <c r="G3957">
        <f t="shared" si="63"/>
        <v>0</v>
      </c>
    </row>
    <row r="3958" spans="7:7">
      <c r="G3958">
        <f t="shared" si="63"/>
        <v>0</v>
      </c>
    </row>
    <row r="3959" spans="7:7">
      <c r="G3959">
        <f t="shared" si="63"/>
        <v>0</v>
      </c>
    </row>
    <row r="3960" spans="7:7">
      <c r="G3960">
        <f t="shared" si="63"/>
        <v>0</v>
      </c>
    </row>
    <row r="3961" spans="7:7">
      <c r="G3961">
        <f t="shared" si="63"/>
        <v>0</v>
      </c>
    </row>
    <row r="3962" spans="7:7">
      <c r="G3962">
        <f t="shared" si="63"/>
        <v>0</v>
      </c>
    </row>
    <row r="3963" spans="7:7">
      <c r="G3963">
        <f t="shared" si="63"/>
        <v>0</v>
      </c>
    </row>
    <row r="3964" spans="7:7">
      <c r="G3964">
        <f t="shared" si="63"/>
        <v>0</v>
      </c>
    </row>
    <row r="3965" spans="7:7">
      <c r="G3965">
        <f t="shared" si="63"/>
        <v>0</v>
      </c>
    </row>
    <row r="3966" spans="7:7">
      <c r="G3966">
        <f t="shared" si="63"/>
        <v>0</v>
      </c>
    </row>
    <row r="3967" spans="7:7">
      <c r="G3967">
        <f t="shared" si="63"/>
        <v>0</v>
      </c>
    </row>
    <row r="3968" spans="7:7">
      <c r="G3968">
        <f t="shared" si="63"/>
        <v>0</v>
      </c>
    </row>
    <row r="3969" spans="7:7">
      <c r="G3969">
        <f t="shared" si="63"/>
        <v>0</v>
      </c>
    </row>
    <row r="3970" spans="7:7">
      <c r="G3970">
        <f t="shared" si="63"/>
        <v>0</v>
      </c>
    </row>
    <row r="3971" spans="7:7">
      <c r="G3971">
        <f t="shared" si="63"/>
        <v>0</v>
      </c>
    </row>
    <row r="3972" spans="7:7">
      <c r="G3972">
        <f t="shared" si="63"/>
        <v>0</v>
      </c>
    </row>
    <row r="3973" spans="7:7">
      <c r="G3973">
        <f t="shared" si="63"/>
        <v>0</v>
      </c>
    </row>
    <row r="3974" spans="7:7">
      <c r="G3974">
        <f t="shared" si="63"/>
        <v>0</v>
      </c>
    </row>
    <row r="3975" spans="7:7">
      <c r="G3975">
        <f t="shared" si="63"/>
        <v>0</v>
      </c>
    </row>
    <row r="3976" spans="7:7">
      <c r="G3976">
        <f t="shared" si="63"/>
        <v>0</v>
      </c>
    </row>
    <row r="3977" spans="7:7">
      <c r="G3977">
        <f t="shared" si="63"/>
        <v>0</v>
      </c>
    </row>
    <row r="3978" spans="7:7">
      <c r="G3978">
        <f t="shared" si="63"/>
        <v>0</v>
      </c>
    </row>
    <row r="3979" spans="7:7">
      <c r="G3979">
        <f t="shared" si="63"/>
        <v>0</v>
      </c>
    </row>
    <row r="3980" spans="7:7">
      <c r="G3980">
        <f t="shared" si="63"/>
        <v>0</v>
      </c>
    </row>
    <row r="3981" spans="7:7">
      <c r="G3981">
        <f t="shared" si="63"/>
        <v>0</v>
      </c>
    </row>
    <row r="3982" spans="7:7">
      <c r="G3982">
        <f t="shared" si="63"/>
        <v>0</v>
      </c>
    </row>
    <row r="3983" spans="7:7">
      <c r="G3983">
        <f t="shared" si="63"/>
        <v>0</v>
      </c>
    </row>
    <row r="3984" spans="7:7">
      <c r="G3984">
        <f t="shared" si="63"/>
        <v>0</v>
      </c>
    </row>
    <row r="3985" spans="7:7">
      <c r="G3985">
        <f t="shared" si="63"/>
        <v>0</v>
      </c>
    </row>
    <row r="3986" spans="7:7">
      <c r="G3986">
        <f t="shared" si="63"/>
        <v>0</v>
      </c>
    </row>
    <row r="3987" spans="7:7">
      <c r="G3987">
        <f t="shared" si="63"/>
        <v>0</v>
      </c>
    </row>
    <row r="3988" spans="7:7">
      <c r="G3988">
        <f t="shared" si="63"/>
        <v>0</v>
      </c>
    </row>
    <row r="3989" spans="7:7">
      <c r="G3989">
        <f t="shared" si="63"/>
        <v>0</v>
      </c>
    </row>
    <row r="3990" spans="7:7">
      <c r="G3990">
        <f t="shared" si="63"/>
        <v>0</v>
      </c>
    </row>
    <row r="3991" spans="7:7">
      <c r="G3991">
        <f t="shared" si="63"/>
        <v>0</v>
      </c>
    </row>
    <row r="3992" spans="7:7">
      <c r="G3992">
        <f t="shared" si="63"/>
        <v>0</v>
      </c>
    </row>
    <row r="3993" spans="7:7">
      <c r="G3993">
        <f t="shared" si="63"/>
        <v>0</v>
      </c>
    </row>
    <row r="3994" spans="7:7">
      <c r="G3994">
        <f t="shared" si="63"/>
        <v>0</v>
      </c>
    </row>
    <row r="3995" spans="7:7">
      <c r="G3995">
        <f t="shared" si="63"/>
        <v>0</v>
      </c>
    </row>
    <row r="3996" spans="7:7">
      <c r="G3996">
        <f t="shared" si="63"/>
        <v>0</v>
      </c>
    </row>
    <row r="3997" spans="7:7">
      <c r="G3997">
        <f t="shared" si="63"/>
        <v>0</v>
      </c>
    </row>
    <row r="3998" spans="7:7">
      <c r="G3998">
        <f t="shared" si="63"/>
        <v>0</v>
      </c>
    </row>
    <row r="3999" spans="7:7">
      <c r="G3999">
        <f t="shared" si="63"/>
        <v>0</v>
      </c>
    </row>
    <row r="4000" spans="7:7">
      <c r="G4000">
        <f t="shared" si="63"/>
        <v>0</v>
      </c>
    </row>
    <row r="4001" spans="7:7">
      <c r="G4001">
        <f t="shared" si="63"/>
        <v>0</v>
      </c>
    </row>
    <row r="4002" spans="7:7">
      <c r="G4002">
        <f t="shared" si="63"/>
        <v>0</v>
      </c>
    </row>
    <row r="4003" spans="7:7">
      <c r="G4003">
        <f t="shared" si="63"/>
        <v>0</v>
      </c>
    </row>
    <row r="4004" spans="7:7">
      <c r="G4004">
        <f t="shared" si="63"/>
        <v>0</v>
      </c>
    </row>
    <row r="4005" spans="7:7">
      <c r="G4005">
        <f t="shared" si="63"/>
        <v>0</v>
      </c>
    </row>
    <row r="4006" spans="7:7">
      <c r="G4006">
        <f t="shared" si="63"/>
        <v>0</v>
      </c>
    </row>
    <row r="4007" spans="7:7">
      <c r="G4007">
        <f t="shared" si="63"/>
        <v>0</v>
      </c>
    </row>
    <row r="4008" spans="7:7">
      <c r="G4008">
        <f t="shared" si="63"/>
        <v>0</v>
      </c>
    </row>
    <row r="4009" spans="7:7">
      <c r="G4009">
        <f t="shared" si="63"/>
        <v>0</v>
      </c>
    </row>
    <row r="4010" spans="7:7">
      <c r="G4010">
        <f t="shared" si="63"/>
        <v>0</v>
      </c>
    </row>
    <row r="4011" spans="7:7">
      <c r="G4011">
        <f t="shared" si="63"/>
        <v>0</v>
      </c>
    </row>
    <row r="4012" spans="7:7">
      <c r="G4012">
        <f t="shared" si="63"/>
        <v>0</v>
      </c>
    </row>
    <row r="4013" spans="7:7">
      <c r="G4013">
        <f t="shared" si="63"/>
        <v>0</v>
      </c>
    </row>
    <row r="4014" spans="7:7">
      <c r="G4014">
        <f t="shared" ref="G4014:G4077" si="64">+D4014-E4014</f>
        <v>0</v>
      </c>
    </row>
    <row r="4015" spans="7:7">
      <c r="G4015">
        <f t="shared" si="64"/>
        <v>0</v>
      </c>
    </row>
    <row r="4016" spans="7:7">
      <c r="G4016">
        <f t="shared" si="64"/>
        <v>0</v>
      </c>
    </row>
    <row r="4017" spans="7:7">
      <c r="G4017">
        <f t="shared" si="64"/>
        <v>0</v>
      </c>
    </row>
    <row r="4018" spans="7:7">
      <c r="G4018">
        <f t="shared" si="64"/>
        <v>0</v>
      </c>
    </row>
    <row r="4019" spans="7:7">
      <c r="G4019">
        <f t="shared" si="64"/>
        <v>0</v>
      </c>
    </row>
    <row r="4020" spans="7:7">
      <c r="G4020">
        <f t="shared" si="64"/>
        <v>0</v>
      </c>
    </row>
    <row r="4021" spans="7:7">
      <c r="G4021">
        <f t="shared" si="64"/>
        <v>0</v>
      </c>
    </row>
    <row r="4022" spans="7:7">
      <c r="G4022">
        <f t="shared" si="64"/>
        <v>0</v>
      </c>
    </row>
    <row r="4023" spans="7:7">
      <c r="G4023">
        <f t="shared" si="64"/>
        <v>0</v>
      </c>
    </row>
    <row r="4024" spans="7:7">
      <c r="G4024">
        <f t="shared" si="64"/>
        <v>0</v>
      </c>
    </row>
    <row r="4025" spans="7:7">
      <c r="G4025">
        <f t="shared" si="64"/>
        <v>0</v>
      </c>
    </row>
    <row r="4026" spans="7:7">
      <c r="G4026">
        <f t="shared" si="64"/>
        <v>0</v>
      </c>
    </row>
    <row r="4027" spans="7:7">
      <c r="G4027">
        <f t="shared" si="64"/>
        <v>0</v>
      </c>
    </row>
    <row r="4028" spans="7:7">
      <c r="G4028">
        <f t="shared" si="64"/>
        <v>0</v>
      </c>
    </row>
    <row r="4029" spans="7:7">
      <c r="G4029">
        <f t="shared" si="64"/>
        <v>0</v>
      </c>
    </row>
    <row r="4030" spans="7:7">
      <c r="G4030">
        <f t="shared" si="64"/>
        <v>0</v>
      </c>
    </row>
    <row r="4031" spans="7:7">
      <c r="G4031">
        <f t="shared" si="64"/>
        <v>0</v>
      </c>
    </row>
    <row r="4032" spans="7:7">
      <c r="G4032">
        <f t="shared" si="64"/>
        <v>0</v>
      </c>
    </row>
    <row r="4033" spans="7:7">
      <c r="G4033">
        <f t="shared" si="64"/>
        <v>0</v>
      </c>
    </row>
    <row r="4034" spans="7:7">
      <c r="G4034">
        <f t="shared" si="64"/>
        <v>0</v>
      </c>
    </row>
    <row r="4035" spans="7:7">
      <c r="G4035">
        <f t="shared" si="64"/>
        <v>0</v>
      </c>
    </row>
    <row r="4036" spans="7:7">
      <c r="G4036">
        <f t="shared" si="64"/>
        <v>0</v>
      </c>
    </row>
    <row r="4037" spans="7:7">
      <c r="G4037">
        <f t="shared" si="64"/>
        <v>0</v>
      </c>
    </row>
    <row r="4038" spans="7:7">
      <c r="G4038">
        <f t="shared" si="64"/>
        <v>0</v>
      </c>
    </row>
    <row r="4039" spans="7:7">
      <c r="G4039">
        <f t="shared" si="64"/>
        <v>0</v>
      </c>
    </row>
    <row r="4040" spans="7:7">
      <c r="G4040">
        <f t="shared" si="64"/>
        <v>0</v>
      </c>
    </row>
    <row r="4041" spans="7:7">
      <c r="G4041">
        <f t="shared" si="64"/>
        <v>0</v>
      </c>
    </row>
    <row r="4042" spans="7:7">
      <c r="G4042">
        <f t="shared" si="64"/>
        <v>0</v>
      </c>
    </row>
    <row r="4043" spans="7:7">
      <c r="G4043">
        <f t="shared" si="64"/>
        <v>0</v>
      </c>
    </row>
    <row r="4044" spans="7:7">
      <c r="G4044">
        <f t="shared" si="64"/>
        <v>0</v>
      </c>
    </row>
    <row r="4045" spans="7:7">
      <c r="G4045">
        <f t="shared" si="64"/>
        <v>0</v>
      </c>
    </row>
    <row r="4046" spans="7:7">
      <c r="G4046">
        <f t="shared" si="64"/>
        <v>0</v>
      </c>
    </row>
    <row r="4047" spans="7:7">
      <c r="G4047">
        <f t="shared" si="64"/>
        <v>0</v>
      </c>
    </row>
    <row r="4048" spans="7:7">
      <c r="G4048">
        <f t="shared" si="64"/>
        <v>0</v>
      </c>
    </row>
    <row r="4049" spans="7:7">
      <c r="G4049">
        <f t="shared" si="64"/>
        <v>0</v>
      </c>
    </row>
    <row r="4050" spans="7:7">
      <c r="G4050">
        <f t="shared" si="64"/>
        <v>0</v>
      </c>
    </row>
    <row r="4051" spans="7:7">
      <c r="G4051">
        <f t="shared" si="64"/>
        <v>0</v>
      </c>
    </row>
    <row r="4052" spans="7:7">
      <c r="G4052">
        <f t="shared" si="64"/>
        <v>0</v>
      </c>
    </row>
    <row r="4053" spans="7:7">
      <c r="G4053">
        <f t="shared" si="64"/>
        <v>0</v>
      </c>
    </row>
    <row r="4054" spans="7:7">
      <c r="G4054">
        <f t="shared" si="64"/>
        <v>0</v>
      </c>
    </row>
    <row r="4055" spans="7:7">
      <c r="G4055">
        <f t="shared" si="64"/>
        <v>0</v>
      </c>
    </row>
    <row r="4056" spans="7:7">
      <c r="G4056">
        <f t="shared" si="64"/>
        <v>0</v>
      </c>
    </row>
    <row r="4057" spans="7:7">
      <c r="G4057">
        <f t="shared" si="64"/>
        <v>0</v>
      </c>
    </row>
    <row r="4058" spans="7:7">
      <c r="G4058">
        <f t="shared" si="64"/>
        <v>0</v>
      </c>
    </row>
    <row r="4059" spans="7:7">
      <c r="G4059">
        <f t="shared" si="64"/>
        <v>0</v>
      </c>
    </row>
    <row r="4060" spans="7:7">
      <c r="G4060">
        <f t="shared" si="64"/>
        <v>0</v>
      </c>
    </row>
    <row r="4061" spans="7:7">
      <c r="G4061">
        <f t="shared" si="64"/>
        <v>0</v>
      </c>
    </row>
    <row r="4062" spans="7:7">
      <c r="G4062">
        <f t="shared" si="64"/>
        <v>0</v>
      </c>
    </row>
    <row r="4063" spans="7:7">
      <c r="G4063">
        <f t="shared" si="64"/>
        <v>0</v>
      </c>
    </row>
    <row r="4064" spans="7:7">
      <c r="G4064">
        <f t="shared" si="64"/>
        <v>0</v>
      </c>
    </row>
    <row r="4065" spans="7:7">
      <c r="G4065">
        <f t="shared" si="64"/>
        <v>0</v>
      </c>
    </row>
    <row r="4066" spans="7:7">
      <c r="G4066">
        <f t="shared" si="64"/>
        <v>0</v>
      </c>
    </row>
    <row r="4067" spans="7:7">
      <c r="G4067">
        <f t="shared" si="64"/>
        <v>0</v>
      </c>
    </row>
    <row r="4068" spans="7:7">
      <c r="G4068">
        <f t="shared" si="64"/>
        <v>0</v>
      </c>
    </row>
    <row r="4069" spans="7:7">
      <c r="G4069">
        <f t="shared" si="64"/>
        <v>0</v>
      </c>
    </row>
    <row r="4070" spans="7:7">
      <c r="G4070">
        <f t="shared" si="64"/>
        <v>0</v>
      </c>
    </row>
    <row r="4071" spans="7:7">
      <c r="G4071">
        <f t="shared" si="64"/>
        <v>0</v>
      </c>
    </row>
    <row r="4072" spans="7:7">
      <c r="G4072">
        <f t="shared" si="64"/>
        <v>0</v>
      </c>
    </row>
    <row r="4073" spans="7:7">
      <c r="G4073">
        <f t="shared" si="64"/>
        <v>0</v>
      </c>
    </row>
    <row r="4074" spans="7:7">
      <c r="G4074">
        <f t="shared" si="64"/>
        <v>0</v>
      </c>
    </row>
    <row r="4075" spans="7:7">
      <c r="G4075">
        <f t="shared" si="64"/>
        <v>0</v>
      </c>
    </row>
    <row r="4076" spans="7:7">
      <c r="G4076">
        <f t="shared" si="64"/>
        <v>0</v>
      </c>
    </row>
    <row r="4077" spans="7:7">
      <c r="G4077">
        <f t="shared" si="64"/>
        <v>0</v>
      </c>
    </row>
    <row r="4078" spans="7:7">
      <c r="G4078">
        <f t="shared" ref="G4078:G4141" si="65">+D4078-E4078</f>
        <v>0</v>
      </c>
    </row>
    <row r="4079" spans="7:7">
      <c r="G4079">
        <f t="shared" si="65"/>
        <v>0</v>
      </c>
    </row>
    <row r="4080" spans="7:7">
      <c r="G4080">
        <f t="shared" si="65"/>
        <v>0</v>
      </c>
    </row>
    <row r="4081" spans="7:7">
      <c r="G4081">
        <f t="shared" si="65"/>
        <v>0</v>
      </c>
    </row>
    <row r="4082" spans="7:7">
      <c r="G4082">
        <f t="shared" si="65"/>
        <v>0</v>
      </c>
    </row>
    <row r="4083" spans="7:7">
      <c r="G4083">
        <f t="shared" si="65"/>
        <v>0</v>
      </c>
    </row>
    <row r="4084" spans="7:7">
      <c r="G4084">
        <f t="shared" si="65"/>
        <v>0</v>
      </c>
    </row>
    <row r="4085" spans="7:7">
      <c r="G4085">
        <f t="shared" si="65"/>
        <v>0</v>
      </c>
    </row>
    <row r="4086" spans="7:7">
      <c r="G4086">
        <f t="shared" si="65"/>
        <v>0</v>
      </c>
    </row>
    <row r="4087" spans="7:7">
      <c r="G4087">
        <f t="shared" si="65"/>
        <v>0</v>
      </c>
    </row>
    <row r="4088" spans="7:7">
      <c r="G4088">
        <f t="shared" si="65"/>
        <v>0</v>
      </c>
    </row>
    <row r="4089" spans="7:7">
      <c r="G4089">
        <f t="shared" si="65"/>
        <v>0</v>
      </c>
    </row>
    <row r="4090" spans="7:7">
      <c r="G4090">
        <f t="shared" si="65"/>
        <v>0</v>
      </c>
    </row>
    <row r="4091" spans="7:7">
      <c r="G4091">
        <f t="shared" si="65"/>
        <v>0</v>
      </c>
    </row>
    <row r="4092" spans="7:7">
      <c r="G4092">
        <f t="shared" si="65"/>
        <v>0</v>
      </c>
    </row>
    <row r="4093" spans="7:7">
      <c r="G4093">
        <f t="shared" si="65"/>
        <v>0</v>
      </c>
    </row>
    <row r="4094" spans="7:7">
      <c r="G4094">
        <f t="shared" si="65"/>
        <v>0</v>
      </c>
    </row>
    <row r="4095" spans="7:7">
      <c r="G4095">
        <f t="shared" si="65"/>
        <v>0</v>
      </c>
    </row>
    <row r="4096" spans="7:7">
      <c r="G4096">
        <f t="shared" si="65"/>
        <v>0</v>
      </c>
    </row>
    <row r="4097" spans="7:7">
      <c r="G4097">
        <f t="shared" si="65"/>
        <v>0</v>
      </c>
    </row>
    <row r="4098" spans="7:7">
      <c r="G4098">
        <f t="shared" si="65"/>
        <v>0</v>
      </c>
    </row>
    <row r="4099" spans="7:7">
      <c r="G4099">
        <f t="shared" si="65"/>
        <v>0</v>
      </c>
    </row>
    <row r="4100" spans="7:7">
      <c r="G4100">
        <f t="shared" si="65"/>
        <v>0</v>
      </c>
    </row>
    <row r="4101" spans="7:7">
      <c r="G4101">
        <f t="shared" si="65"/>
        <v>0</v>
      </c>
    </row>
    <row r="4102" spans="7:7">
      <c r="G4102">
        <f t="shared" si="65"/>
        <v>0</v>
      </c>
    </row>
    <row r="4103" spans="7:7">
      <c r="G4103">
        <f t="shared" si="65"/>
        <v>0</v>
      </c>
    </row>
    <row r="4104" spans="7:7">
      <c r="G4104">
        <f t="shared" si="65"/>
        <v>0</v>
      </c>
    </row>
    <row r="4105" spans="7:7">
      <c r="G4105">
        <f t="shared" si="65"/>
        <v>0</v>
      </c>
    </row>
    <row r="4106" spans="7:7">
      <c r="G4106">
        <f t="shared" si="65"/>
        <v>0</v>
      </c>
    </row>
    <row r="4107" spans="7:7">
      <c r="G4107">
        <f t="shared" si="65"/>
        <v>0</v>
      </c>
    </row>
    <row r="4108" spans="7:7">
      <c r="G4108">
        <f t="shared" si="65"/>
        <v>0</v>
      </c>
    </row>
    <row r="4109" spans="7:7">
      <c r="G4109">
        <f t="shared" si="65"/>
        <v>0</v>
      </c>
    </row>
    <row r="4110" spans="7:7">
      <c r="G4110">
        <f t="shared" si="65"/>
        <v>0</v>
      </c>
    </row>
    <row r="4111" spans="7:7">
      <c r="G4111">
        <f t="shared" si="65"/>
        <v>0</v>
      </c>
    </row>
    <row r="4112" spans="7:7">
      <c r="G4112">
        <f t="shared" si="65"/>
        <v>0</v>
      </c>
    </row>
    <row r="4113" spans="7:7">
      <c r="G4113">
        <f t="shared" si="65"/>
        <v>0</v>
      </c>
    </row>
    <row r="4114" spans="7:7">
      <c r="G4114">
        <f t="shared" si="65"/>
        <v>0</v>
      </c>
    </row>
    <row r="4115" spans="7:7">
      <c r="G4115">
        <f t="shared" si="65"/>
        <v>0</v>
      </c>
    </row>
    <row r="4116" spans="7:7">
      <c r="G4116">
        <f t="shared" si="65"/>
        <v>0</v>
      </c>
    </row>
    <row r="4117" spans="7:7">
      <c r="G4117">
        <f t="shared" si="65"/>
        <v>0</v>
      </c>
    </row>
    <row r="4118" spans="7:7">
      <c r="G4118">
        <f t="shared" si="65"/>
        <v>0</v>
      </c>
    </row>
    <row r="4119" spans="7:7">
      <c r="G4119">
        <f t="shared" si="65"/>
        <v>0</v>
      </c>
    </row>
    <row r="4120" spans="7:7">
      <c r="G4120">
        <f t="shared" si="65"/>
        <v>0</v>
      </c>
    </row>
    <row r="4121" spans="7:7">
      <c r="G4121">
        <f t="shared" si="65"/>
        <v>0</v>
      </c>
    </row>
    <row r="4122" spans="7:7">
      <c r="G4122">
        <f t="shared" si="65"/>
        <v>0</v>
      </c>
    </row>
    <row r="4123" spans="7:7">
      <c r="G4123">
        <f t="shared" si="65"/>
        <v>0</v>
      </c>
    </row>
    <row r="4124" spans="7:7">
      <c r="G4124">
        <f t="shared" si="65"/>
        <v>0</v>
      </c>
    </row>
    <row r="4125" spans="7:7">
      <c r="G4125">
        <f t="shared" si="65"/>
        <v>0</v>
      </c>
    </row>
    <row r="4126" spans="7:7">
      <c r="G4126">
        <f t="shared" si="65"/>
        <v>0</v>
      </c>
    </row>
    <row r="4127" spans="7:7">
      <c r="G4127">
        <f t="shared" si="65"/>
        <v>0</v>
      </c>
    </row>
    <row r="4128" spans="7:7">
      <c r="G4128">
        <f t="shared" si="65"/>
        <v>0</v>
      </c>
    </row>
    <row r="4129" spans="7:7">
      <c r="G4129">
        <f t="shared" si="65"/>
        <v>0</v>
      </c>
    </row>
    <row r="4130" spans="7:7">
      <c r="G4130">
        <f t="shared" si="65"/>
        <v>0</v>
      </c>
    </row>
    <row r="4131" spans="7:7">
      <c r="G4131">
        <f t="shared" si="65"/>
        <v>0</v>
      </c>
    </row>
    <row r="4132" spans="7:7">
      <c r="G4132">
        <f t="shared" si="65"/>
        <v>0</v>
      </c>
    </row>
    <row r="4133" spans="7:7">
      <c r="G4133">
        <f t="shared" si="65"/>
        <v>0</v>
      </c>
    </row>
    <row r="4134" spans="7:7">
      <c r="G4134">
        <f t="shared" si="65"/>
        <v>0</v>
      </c>
    </row>
    <row r="4135" spans="7:7">
      <c r="G4135">
        <f t="shared" si="65"/>
        <v>0</v>
      </c>
    </row>
    <row r="4136" spans="7:7">
      <c r="G4136">
        <f t="shared" si="65"/>
        <v>0</v>
      </c>
    </row>
    <row r="4137" spans="7:7">
      <c r="G4137">
        <f t="shared" si="65"/>
        <v>0</v>
      </c>
    </row>
    <row r="4138" spans="7:7">
      <c r="G4138">
        <f t="shared" si="65"/>
        <v>0</v>
      </c>
    </row>
    <row r="4139" spans="7:7">
      <c r="G4139">
        <f t="shared" si="65"/>
        <v>0</v>
      </c>
    </row>
    <row r="4140" spans="7:7">
      <c r="G4140">
        <f t="shared" si="65"/>
        <v>0</v>
      </c>
    </row>
    <row r="4141" spans="7:7">
      <c r="G4141">
        <f t="shared" si="65"/>
        <v>0</v>
      </c>
    </row>
    <row r="4142" spans="7:7">
      <c r="G4142">
        <f t="shared" ref="G4142:G4205" si="66">+D4142-E4142</f>
        <v>0</v>
      </c>
    </row>
    <row r="4143" spans="7:7">
      <c r="G4143">
        <f t="shared" si="66"/>
        <v>0</v>
      </c>
    </row>
    <row r="4144" spans="7:7">
      <c r="G4144">
        <f t="shared" si="66"/>
        <v>0</v>
      </c>
    </row>
    <row r="4145" spans="7:7">
      <c r="G4145">
        <f t="shared" si="66"/>
        <v>0</v>
      </c>
    </row>
    <row r="4146" spans="7:7">
      <c r="G4146">
        <f t="shared" si="66"/>
        <v>0</v>
      </c>
    </row>
    <row r="4147" spans="7:7">
      <c r="G4147">
        <f t="shared" si="66"/>
        <v>0</v>
      </c>
    </row>
    <row r="4148" spans="7:7">
      <c r="G4148">
        <f t="shared" si="66"/>
        <v>0</v>
      </c>
    </row>
    <row r="4149" spans="7:7">
      <c r="G4149">
        <f t="shared" si="66"/>
        <v>0</v>
      </c>
    </row>
    <row r="4150" spans="7:7">
      <c r="G4150">
        <f t="shared" si="66"/>
        <v>0</v>
      </c>
    </row>
    <row r="4151" spans="7:7">
      <c r="G4151">
        <f t="shared" si="66"/>
        <v>0</v>
      </c>
    </row>
    <row r="4152" spans="7:7">
      <c r="G4152">
        <f t="shared" si="66"/>
        <v>0</v>
      </c>
    </row>
    <row r="4153" spans="7:7">
      <c r="G4153">
        <f t="shared" si="66"/>
        <v>0</v>
      </c>
    </row>
    <row r="4154" spans="7:7">
      <c r="G4154">
        <f t="shared" si="66"/>
        <v>0</v>
      </c>
    </row>
    <row r="4155" spans="7:7">
      <c r="G4155">
        <f t="shared" si="66"/>
        <v>0</v>
      </c>
    </row>
    <row r="4156" spans="7:7">
      <c r="G4156">
        <f t="shared" si="66"/>
        <v>0</v>
      </c>
    </row>
    <row r="4157" spans="7:7">
      <c r="G4157">
        <f t="shared" si="66"/>
        <v>0</v>
      </c>
    </row>
    <row r="4158" spans="7:7">
      <c r="G4158">
        <f t="shared" si="66"/>
        <v>0</v>
      </c>
    </row>
    <row r="4159" spans="7:7">
      <c r="G4159">
        <f t="shared" si="66"/>
        <v>0</v>
      </c>
    </row>
    <row r="4160" spans="7:7">
      <c r="G4160">
        <f t="shared" si="66"/>
        <v>0</v>
      </c>
    </row>
    <row r="4161" spans="7:7">
      <c r="G4161">
        <f t="shared" si="66"/>
        <v>0</v>
      </c>
    </row>
    <row r="4162" spans="7:7">
      <c r="G4162">
        <f t="shared" si="66"/>
        <v>0</v>
      </c>
    </row>
    <row r="4163" spans="7:7">
      <c r="G4163">
        <f t="shared" si="66"/>
        <v>0</v>
      </c>
    </row>
    <row r="4164" spans="7:7">
      <c r="G4164">
        <f t="shared" si="66"/>
        <v>0</v>
      </c>
    </row>
    <row r="4165" spans="7:7">
      <c r="G4165">
        <f t="shared" si="66"/>
        <v>0</v>
      </c>
    </row>
    <row r="4166" spans="7:7">
      <c r="G4166">
        <f t="shared" si="66"/>
        <v>0</v>
      </c>
    </row>
    <row r="4167" spans="7:7">
      <c r="G4167">
        <f t="shared" si="66"/>
        <v>0</v>
      </c>
    </row>
    <row r="4168" spans="7:7">
      <c r="G4168">
        <f t="shared" si="66"/>
        <v>0</v>
      </c>
    </row>
    <row r="4169" spans="7:7">
      <c r="G4169">
        <f t="shared" si="66"/>
        <v>0</v>
      </c>
    </row>
    <row r="4170" spans="7:7">
      <c r="G4170">
        <f t="shared" si="66"/>
        <v>0</v>
      </c>
    </row>
    <row r="4171" spans="7:7">
      <c r="G4171">
        <f t="shared" si="66"/>
        <v>0</v>
      </c>
    </row>
    <row r="4172" spans="7:7">
      <c r="G4172">
        <f t="shared" si="66"/>
        <v>0</v>
      </c>
    </row>
    <row r="4173" spans="7:7">
      <c r="G4173">
        <f t="shared" si="66"/>
        <v>0</v>
      </c>
    </row>
    <row r="4174" spans="7:7">
      <c r="G4174">
        <f t="shared" si="66"/>
        <v>0</v>
      </c>
    </row>
    <row r="4175" spans="7:7">
      <c r="G4175">
        <f t="shared" si="66"/>
        <v>0</v>
      </c>
    </row>
    <row r="4176" spans="7:7">
      <c r="G4176">
        <f t="shared" si="66"/>
        <v>0</v>
      </c>
    </row>
    <row r="4177" spans="7:7">
      <c r="G4177">
        <f t="shared" si="66"/>
        <v>0</v>
      </c>
    </row>
    <row r="4178" spans="7:7">
      <c r="G4178">
        <f t="shared" si="66"/>
        <v>0</v>
      </c>
    </row>
    <row r="4179" spans="7:7">
      <c r="G4179">
        <f t="shared" si="66"/>
        <v>0</v>
      </c>
    </row>
    <row r="4180" spans="7:7">
      <c r="G4180">
        <f t="shared" si="66"/>
        <v>0</v>
      </c>
    </row>
    <row r="4181" spans="7:7">
      <c r="G4181">
        <f t="shared" si="66"/>
        <v>0</v>
      </c>
    </row>
    <row r="4182" spans="7:7">
      <c r="G4182">
        <f t="shared" si="66"/>
        <v>0</v>
      </c>
    </row>
    <row r="4183" spans="7:7">
      <c r="G4183">
        <f t="shared" si="66"/>
        <v>0</v>
      </c>
    </row>
    <row r="4184" spans="7:7">
      <c r="G4184">
        <f t="shared" si="66"/>
        <v>0</v>
      </c>
    </row>
    <row r="4185" spans="7:7">
      <c r="G4185">
        <f t="shared" si="66"/>
        <v>0</v>
      </c>
    </row>
    <row r="4186" spans="7:7">
      <c r="G4186">
        <f t="shared" si="66"/>
        <v>0</v>
      </c>
    </row>
    <row r="4187" spans="7:7">
      <c r="G4187">
        <f t="shared" si="66"/>
        <v>0</v>
      </c>
    </row>
    <row r="4188" spans="7:7">
      <c r="G4188">
        <f t="shared" si="66"/>
        <v>0</v>
      </c>
    </row>
    <row r="4189" spans="7:7">
      <c r="G4189">
        <f t="shared" si="66"/>
        <v>0</v>
      </c>
    </row>
    <row r="4190" spans="7:7">
      <c r="G4190">
        <f t="shared" si="66"/>
        <v>0</v>
      </c>
    </row>
    <row r="4191" spans="7:7">
      <c r="G4191">
        <f t="shared" si="66"/>
        <v>0</v>
      </c>
    </row>
    <row r="4192" spans="7:7">
      <c r="G4192">
        <f t="shared" si="66"/>
        <v>0</v>
      </c>
    </row>
    <row r="4193" spans="7:7">
      <c r="G4193">
        <f t="shared" si="66"/>
        <v>0</v>
      </c>
    </row>
    <row r="4194" spans="7:7">
      <c r="G4194">
        <f t="shared" si="66"/>
        <v>0</v>
      </c>
    </row>
    <row r="4195" spans="7:7">
      <c r="G4195">
        <f t="shared" si="66"/>
        <v>0</v>
      </c>
    </row>
    <row r="4196" spans="7:7">
      <c r="G4196">
        <f t="shared" si="66"/>
        <v>0</v>
      </c>
    </row>
    <row r="4197" spans="7:7">
      <c r="G4197">
        <f t="shared" si="66"/>
        <v>0</v>
      </c>
    </row>
    <row r="4198" spans="7:7">
      <c r="G4198">
        <f t="shared" si="66"/>
        <v>0</v>
      </c>
    </row>
    <row r="4199" spans="7:7">
      <c r="G4199">
        <f t="shared" si="66"/>
        <v>0</v>
      </c>
    </row>
    <row r="4200" spans="7:7">
      <c r="G4200">
        <f t="shared" si="66"/>
        <v>0</v>
      </c>
    </row>
    <row r="4201" spans="7:7">
      <c r="G4201">
        <f t="shared" si="66"/>
        <v>0</v>
      </c>
    </row>
    <row r="4202" spans="7:7">
      <c r="G4202">
        <f t="shared" si="66"/>
        <v>0</v>
      </c>
    </row>
    <row r="4203" spans="7:7">
      <c r="G4203">
        <f t="shared" si="66"/>
        <v>0</v>
      </c>
    </row>
    <row r="4204" spans="7:7">
      <c r="G4204">
        <f t="shared" si="66"/>
        <v>0</v>
      </c>
    </row>
    <row r="4205" spans="7:7">
      <c r="G4205">
        <f t="shared" si="66"/>
        <v>0</v>
      </c>
    </row>
    <row r="4206" spans="7:7">
      <c r="G4206">
        <f t="shared" ref="G4206:G4269" si="67">+D4206-E4206</f>
        <v>0</v>
      </c>
    </row>
    <row r="4207" spans="7:7">
      <c r="G4207">
        <f t="shared" si="67"/>
        <v>0</v>
      </c>
    </row>
    <row r="4208" spans="7:7">
      <c r="G4208">
        <f t="shared" si="67"/>
        <v>0</v>
      </c>
    </row>
    <row r="4209" spans="7:7">
      <c r="G4209">
        <f t="shared" si="67"/>
        <v>0</v>
      </c>
    </row>
    <row r="4210" spans="7:7">
      <c r="G4210">
        <f t="shared" si="67"/>
        <v>0</v>
      </c>
    </row>
    <row r="4211" spans="7:7">
      <c r="G4211">
        <f t="shared" si="67"/>
        <v>0</v>
      </c>
    </row>
    <row r="4212" spans="7:7">
      <c r="G4212">
        <f t="shared" si="67"/>
        <v>0</v>
      </c>
    </row>
    <row r="4213" spans="7:7">
      <c r="G4213">
        <f t="shared" si="67"/>
        <v>0</v>
      </c>
    </row>
    <row r="4214" spans="7:7">
      <c r="G4214">
        <f t="shared" si="67"/>
        <v>0</v>
      </c>
    </row>
    <row r="4215" spans="7:7">
      <c r="G4215">
        <f t="shared" si="67"/>
        <v>0</v>
      </c>
    </row>
    <row r="4216" spans="7:7">
      <c r="G4216">
        <f t="shared" si="67"/>
        <v>0</v>
      </c>
    </row>
    <row r="4217" spans="7:7">
      <c r="G4217">
        <f t="shared" si="67"/>
        <v>0</v>
      </c>
    </row>
    <row r="4218" spans="7:7">
      <c r="G4218">
        <f t="shared" si="67"/>
        <v>0</v>
      </c>
    </row>
    <row r="4219" spans="7:7">
      <c r="G4219">
        <f t="shared" si="67"/>
        <v>0</v>
      </c>
    </row>
    <row r="4220" spans="7:7">
      <c r="G4220">
        <f t="shared" si="67"/>
        <v>0</v>
      </c>
    </row>
    <row r="4221" spans="7:7">
      <c r="G4221">
        <f t="shared" si="67"/>
        <v>0</v>
      </c>
    </row>
    <row r="4222" spans="7:7">
      <c r="G4222">
        <f t="shared" si="67"/>
        <v>0</v>
      </c>
    </row>
    <row r="4223" spans="7:7">
      <c r="G4223">
        <f t="shared" si="67"/>
        <v>0</v>
      </c>
    </row>
    <row r="4224" spans="7:7">
      <c r="G4224">
        <f t="shared" si="67"/>
        <v>0</v>
      </c>
    </row>
    <row r="4225" spans="7:7">
      <c r="G4225">
        <f t="shared" si="67"/>
        <v>0</v>
      </c>
    </row>
    <row r="4226" spans="7:7">
      <c r="G4226">
        <f t="shared" si="67"/>
        <v>0</v>
      </c>
    </row>
    <row r="4227" spans="7:7">
      <c r="G4227">
        <f t="shared" si="67"/>
        <v>0</v>
      </c>
    </row>
    <row r="4228" spans="7:7">
      <c r="G4228">
        <f t="shared" si="67"/>
        <v>0</v>
      </c>
    </row>
    <row r="4229" spans="7:7">
      <c r="G4229">
        <f t="shared" si="67"/>
        <v>0</v>
      </c>
    </row>
    <row r="4230" spans="7:7">
      <c r="G4230">
        <f t="shared" si="67"/>
        <v>0</v>
      </c>
    </row>
    <row r="4231" spans="7:7">
      <c r="G4231">
        <f t="shared" si="67"/>
        <v>0</v>
      </c>
    </row>
    <row r="4232" spans="7:7">
      <c r="G4232">
        <f t="shared" si="67"/>
        <v>0</v>
      </c>
    </row>
    <row r="4233" spans="7:7">
      <c r="G4233">
        <f t="shared" si="67"/>
        <v>0</v>
      </c>
    </row>
    <row r="4234" spans="7:7">
      <c r="G4234">
        <f t="shared" si="67"/>
        <v>0</v>
      </c>
    </row>
    <row r="4235" spans="7:7">
      <c r="G4235">
        <f t="shared" si="67"/>
        <v>0</v>
      </c>
    </row>
    <row r="4236" spans="7:7">
      <c r="G4236">
        <f t="shared" si="67"/>
        <v>0</v>
      </c>
    </row>
    <row r="4237" spans="7:7">
      <c r="G4237">
        <f t="shared" si="67"/>
        <v>0</v>
      </c>
    </row>
    <row r="4238" spans="7:7">
      <c r="G4238">
        <f t="shared" si="67"/>
        <v>0</v>
      </c>
    </row>
    <row r="4239" spans="7:7">
      <c r="G4239">
        <f t="shared" si="67"/>
        <v>0</v>
      </c>
    </row>
    <row r="4240" spans="7:7">
      <c r="G4240">
        <f t="shared" si="67"/>
        <v>0</v>
      </c>
    </row>
    <row r="4241" spans="7:7">
      <c r="G4241">
        <f t="shared" si="67"/>
        <v>0</v>
      </c>
    </row>
    <row r="4242" spans="7:7">
      <c r="G4242">
        <f t="shared" si="67"/>
        <v>0</v>
      </c>
    </row>
    <row r="4243" spans="7:7">
      <c r="G4243">
        <f t="shared" si="67"/>
        <v>0</v>
      </c>
    </row>
    <row r="4244" spans="7:7">
      <c r="G4244">
        <f t="shared" si="67"/>
        <v>0</v>
      </c>
    </row>
    <row r="4245" spans="7:7">
      <c r="G4245">
        <f t="shared" si="67"/>
        <v>0</v>
      </c>
    </row>
    <row r="4246" spans="7:7">
      <c r="G4246">
        <f t="shared" si="67"/>
        <v>0</v>
      </c>
    </row>
    <row r="4247" spans="7:7">
      <c r="G4247">
        <f t="shared" si="67"/>
        <v>0</v>
      </c>
    </row>
    <row r="4248" spans="7:7">
      <c r="G4248">
        <f t="shared" si="67"/>
        <v>0</v>
      </c>
    </row>
    <row r="4249" spans="7:7">
      <c r="G4249">
        <f t="shared" si="67"/>
        <v>0</v>
      </c>
    </row>
    <row r="4250" spans="7:7">
      <c r="G4250">
        <f t="shared" si="67"/>
        <v>0</v>
      </c>
    </row>
    <row r="4251" spans="7:7">
      <c r="G4251">
        <f t="shared" si="67"/>
        <v>0</v>
      </c>
    </row>
    <row r="4252" spans="7:7">
      <c r="G4252">
        <f t="shared" si="67"/>
        <v>0</v>
      </c>
    </row>
    <row r="4253" spans="7:7">
      <c r="G4253">
        <f t="shared" si="67"/>
        <v>0</v>
      </c>
    </row>
    <row r="4254" spans="7:7">
      <c r="G4254">
        <f t="shared" si="67"/>
        <v>0</v>
      </c>
    </row>
    <row r="4255" spans="7:7">
      <c r="G4255">
        <f t="shared" si="67"/>
        <v>0</v>
      </c>
    </row>
    <row r="4256" spans="7:7">
      <c r="G4256">
        <f t="shared" si="67"/>
        <v>0</v>
      </c>
    </row>
    <row r="4257" spans="7:7">
      <c r="G4257">
        <f t="shared" si="67"/>
        <v>0</v>
      </c>
    </row>
    <row r="4258" spans="7:7">
      <c r="G4258">
        <f t="shared" si="67"/>
        <v>0</v>
      </c>
    </row>
    <row r="4259" spans="7:7">
      <c r="G4259">
        <f t="shared" si="67"/>
        <v>0</v>
      </c>
    </row>
    <row r="4260" spans="7:7">
      <c r="G4260">
        <f t="shared" si="67"/>
        <v>0</v>
      </c>
    </row>
    <row r="4261" spans="7:7">
      <c r="G4261">
        <f t="shared" si="67"/>
        <v>0</v>
      </c>
    </row>
    <row r="4262" spans="7:7">
      <c r="G4262">
        <f t="shared" si="67"/>
        <v>0</v>
      </c>
    </row>
    <row r="4263" spans="7:7">
      <c r="G4263">
        <f t="shared" si="67"/>
        <v>0</v>
      </c>
    </row>
    <row r="4264" spans="7:7">
      <c r="G4264">
        <f t="shared" si="67"/>
        <v>0</v>
      </c>
    </row>
    <row r="4265" spans="7:7">
      <c r="G4265">
        <f t="shared" si="67"/>
        <v>0</v>
      </c>
    </row>
    <row r="4266" spans="7:7">
      <c r="G4266">
        <f t="shared" si="67"/>
        <v>0</v>
      </c>
    </row>
    <row r="4267" spans="7:7">
      <c r="G4267">
        <f t="shared" si="67"/>
        <v>0</v>
      </c>
    </row>
    <row r="4268" spans="7:7">
      <c r="G4268">
        <f t="shared" si="67"/>
        <v>0</v>
      </c>
    </row>
    <row r="4269" spans="7:7">
      <c r="G4269">
        <f t="shared" si="67"/>
        <v>0</v>
      </c>
    </row>
    <row r="4270" spans="7:7">
      <c r="G4270">
        <f t="shared" ref="G4270:G4333" si="68">+D4270-E4270</f>
        <v>0</v>
      </c>
    </row>
    <row r="4271" spans="7:7">
      <c r="G4271">
        <f t="shared" si="68"/>
        <v>0</v>
      </c>
    </row>
    <row r="4272" spans="7:7">
      <c r="G4272">
        <f t="shared" si="68"/>
        <v>0</v>
      </c>
    </row>
    <row r="4273" spans="7:7">
      <c r="G4273">
        <f t="shared" si="68"/>
        <v>0</v>
      </c>
    </row>
    <row r="4274" spans="7:7">
      <c r="G4274">
        <f t="shared" si="68"/>
        <v>0</v>
      </c>
    </row>
    <row r="4275" spans="7:7">
      <c r="G4275">
        <f t="shared" si="68"/>
        <v>0</v>
      </c>
    </row>
    <row r="4276" spans="7:7">
      <c r="G4276">
        <f t="shared" si="68"/>
        <v>0</v>
      </c>
    </row>
    <row r="4277" spans="7:7">
      <c r="G4277">
        <f t="shared" si="68"/>
        <v>0</v>
      </c>
    </row>
    <row r="4278" spans="7:7">
      <c r="G4278">
        <f t="shared" si="68"/>
        <v>0</v>
      </c>
    </row>
    <row r="4279" spans="7:7">
      <c r="G4279">
        <f t="shared" si="68"/>
        <v>0</v>
      </c>
    </row>
    <row r="4280" spans="7:7">
      <c r="G4280">
        <f t="shared" si="68"/>
        <v>0</v>
      </c>
    </row>
    <row r="4281" spans="7:7">
      <c r="G4281">
        <f t="shared" si="68"/>
        <v>0</v>
      </c>
    </row>
    <row r="4282" spans="7:7">
      <c r="G4282">
        <f t="shared" si="68"/>
        <v>0</v>
      </c>
    </row>
    <row r="4283" spans="7:7">
      <c r="G4283">
        <f t="shared" si="68"/>
        <v>0</v>
      </c>
    </row>
    <row r="4284" spans="7:7">
      <c r="G4284">
        <f t="shared" si="68"/>
        <v>0</v>
      </c>
    </row>
    <row r="4285" spans="7:7">
      <c r="G4285">
        <f t="shared" si="68"/>
        <v>0</v>
      </c>
    </row>
    <row r="4286" spans="7:7">
      <c r="G4286">
        <f t="shared" si="68"/>
        <v>0</v>
      </c>
    </row>
    <row r="4287" spans="7:7">
      <c r="G4287">
        <f t="shared" si="68"/>
        <v>0</v>
      </c>
    </row>
    <row r="4288" spans="7:7">
      <c r="G4288">
        <f t="shared" si="68"/>
        <v>0</v>
      </c>
    </row>
    <row r="4289" spans="7:7">
      <c r="G4289">
        <f t="shared" si="68"/>
        <v>0</v>
      </c>
    </row>
    <row r="4290" spans="7:7">
      <c r="G4290">
        <f t="shared" si="68"/>
        <v>0</v>
      </c>
    </row>
    <row r="4291" spans="7:7">
      <c r="G4291">
        <f t="shared" si="68"/>
        <v>0</v>
      </c>
    </row>
    <row r="4292" spans="7:7">
      <c r="G4292">
        <f t="shared" si="68"/>
        <v>0</v>
      </c>
    </row>
    <row r="4293" spans="7:7">
      <c r="G4293">
        <f t="shared" si="68"/>
        <v>0</v>
      </c>
    </row>
    <row r="4294" spans="7:7">
      <c r="G4294">
        <f t="shared" si="68"/>
        <v>0</v>
      </c>
    </row>
    <row r="4295" spans="7:7">
      <c r="G4295">
        <f t="shared" si="68"/>
        <v>0</v>
      </c>
    </row>
    <row r="4296" spans="7:7">
      <c r="G4296">
        <f t="shared" si="68"/>
        <v>0</v>
      </c>
    </row>
    <row r="4297" spans="7:7">
      <c r="G4297">
        <f t="shared" si="68"/>
        <v>0</v>
      </c>
    </row>
    <row r="4298" spans="7:7">
      <c r="G4298">
        <f t="shared" si="68"/>
        <v>0</v>
      </c>
    </row>
    <row r="4299" spans="7:7">
      <c r="G4299">
        <f t="shared" si="68"/>
        <v>0</v>
      </c>
    </row>
    <row r="4300" spans="7:7">
      <c r="G4300">
        <f t="shared" si="68"/>
        <v>0</v>
      </c>
    </row>
    <row r="4301" spans="7:7">
      <c r="G4301">
        <f t="shared" si="68"/>
        <v>0</v>
      </c>
    </row>
    <row r="4302" spans="7:7">
      <c r="G4302">
        <f t="shared" si="68"/>
        <v>0</v>
      </c>
    </row>
    <row r="4303" spans="7:7">
      <c r="G4303">
        <f t="shared" si="68"/>
        <v>0</v>
      </c>
    </row>
    <row r="4304" spans="7:7">
      <c r="G4304">
        <f t="shared" si="68"/>
        <v>0</v>
      </c>
    </row>
    <row r="4305" spans="7:7">
      <c r="G4305">
        <f t="shared" si="68"/>
        <v>0</v>
      </c>
    </row>
    <row r="4306" spans="7:7">
      <c r="G4306">
        <f t="shared" si="68"/>
        <v>0</v>
      </c>
    </row>
    <row r="4307" spans="7:7">
      <c r="G4307">
        <f t="shared" si="68"/>
        <v>0</v>
      </c>
    </row>
    <row r="4308" spans="7:7">
      <c r="G4308">
        <f t="shared" si="68"/>
        <v>0</v>
      </c>
    </row>
    <row r="4309" spans="7:7">
      <c r="G4309">
        <f t="shared" si="68"/>
        <v>0</v>
      </c>
    </row>
    <row r="4310" spans="7:7">
      <c r="G4310">
        <f t="shared" si="68"/>
        <v>0</v>
      </c>
    </row>
    <row r="4311" spans="7:7">
      <c r="G4311">
        <f t="shared" si="68"/>
        <v>0</v>
      </c>
    </row>
    <row r="4312" spans="7:7">
      <c r="G4312">
        <f t="shared" si="68"/>
        <v>0</v>
      </c>
    </row>
    <row r="4313" spans="7:7">
      <c r="G4313">
        <f t="shared" si="68"/>
        <v>0</v>
      </c>
    </row>
    <row r="4314" spans="7:7">
      <c r="G4314">
        <f t="shared" si="68"/>
        <v>0</v>
      </c>
    </row>
    <row r="4315" spans="7:7">
      <c r="G4315">
        <f t="shared" si="68"/>
        <v>0</v>
      </c>
    </row>
    <row r="4316" spans="7:7">
      <c r="G4316">
        <f t="shared" si="68"/>
        <v>0</v>
      </c>
    </row>
    <row r="4317" spans="7:7">
      <c r="G4317">
        <f t="shared" si="68"/>
        <v>0</v>
      </c>
    </row>
    <row r="4318" spans="7:7">
      <c r="G4318">
        <f t="shared" si="68"/>
        <v>0</v>
      </c>
    </row>
    <row r="4319" spans="7:7">
      <c r="G4319">
        <f t="shared" si="68"/>
        <v>0</v>
      </c>
    </row>
    <row r="4320" spans="7:7">
      <c r="G4320">
        <f t="shared" si="68"/>
        <v>0</v>
      </c>
    </row>
    <row r="4321" spans="7:7">
      <c r="G4321">
        <f t="shared" si="68"/>
        <v>0</v>
      </c>
    </row>
    <row r="4322" spans="7:7">
      <c r="G4322">
        <f t="shared" si="68"/>
        <v>0</v>
      </c>
    </row>
    <row r="4323" spans="7:7">
      <c r="G4323">
        <f t="shared" si="68"/>
        <v>0</v>
      </c>
    </row>
    <row r="4324" spans="7:7">
      <c r="G4324">
        <f t="shared" si="68"/>
        <v>0</v>
      </c>
    </row>
    <row r="4325" spans="7:7">
      <c r="G4325">
        <f t="shared" si="68"/>
        <v>0</v>
      </c>
    </row>
    <row r="4326" spans="7:7">
      <c r="G4326">
        <f t="shared" si="68"/>
        <v>0</v>
      </c>
    </row>
    <row r="4327" spans="7:7">
      <c r="G4327">
        <f t="shared" si="68"/>
        <v>0</v>
      </c>
    </row>
    <row r="4328" spans="7:7">
      <c r="G4328">
        <f t="shared" si="68"/>
        <v>0</v>
      </c>
    </row>
    <row r="4329" spans="7:7">
      <c r="G4329">
        <f t="shared" si="68"/>
        <v>0</v>
      </c>
    </row>
    <row r="4330" spans="7:7">
      <c r="G4330">
        <f t="shared" si="68"/>
        <v>0</v>
      </c>
    </row>
    <row r="4331" spans="7:7">
      <c r="G4331">
        <f t="shared" si="68"/>
        <v>0</v>
      </c>
    </row>
    <row r="4332" spans="7:7">
      <c r="G4332">
        <f t="shared" si="68"/>
        <v>0</v>
      </c>
    </row>
    <row r="4333" spans="7:7">
      <c r="G4333">
        <f t="shared" si="68"/>
        <v>0</v>
      </c>
    </row>
    <row r="4334" spans="7:7">
      <c r="G4334">
        <f t="shared" ref="G4334:G4397" si="69">+D4334-E4334</f>
        <v>0</v>
      </c>
    </row>
    <row r="4335" spans="7:7">
      <c r="G4335">
        <f t="shared" si="69"/>
        <v>0</v>
      </c>
    </row>
    <row r="4336" spans="7:7">
      <c r="G4336">
        <f t="shared" si="69"/>
        <v>0</v>
      </c>
    </row>
    <row r="4337" spans="7:7">
      <c r="G4337">
        <f t="shared" si="69"/>
        <v>0</v>
      </c>
    </row>
    <row r="4338" spans="7:7">
      <c r="G4338">
        <f t="shared" si="69"/>
        <v>0</v>
      </c>
    </row>
    <row r="4339" spans="7:7">
      <c r="G4339">
        <f t="shared" si="69"/>
        <v>0</v>
      </c>
    </row>
    <row r="4340" spans="7:7">
      <c r="G4340">
        <f t="shared" si="69"/>
        <v>0</v>
      </c>
    </row>
    <row r="4341" spans="7:7">
      <c r="G4341">
        <f t="shared" si="69"/>
        <v>0</v>
      </c>
    </row>
    <row r="4342" spans="7:7">
      <c r="G4342">
        <f t="shared" si="69"/>
        <v>0</v>
      </c>
    </row>
    <row r="4343" spans="7:7">
      <c r="G4343">
        <f t="shared" si="69"/>
        <v>0</v>
      </c>
    </row>
    <row r="4344" spans="7:7">
      <c r="G4344">
        <f t="shared" si="69"/>
        <v>0</v>
      </c>
    </row>
    <row r="4345" spans="7:7">
      <c r="G4345">
        <f t="shared" si="69"/>
        <v>0</v>
      </c>
    </row>
    <row r="4346" spans="7:7">
      <c r="G4346">
        <f t="shared" si="69"/>
        <v>0</v>
      </c>
    </row>
    <row r="4347" spans="7:7">
      <c r="G4347">
        <f t="shared" si="69"/>
        <v>0</v>
      </c>
    </row>
    <row r="4348" spans="7:7">
      <c r="G4348">
        <f t="shared" si="69"/>
        <v>0</v>
      </c>
    </row>
    <row r="4349" spans="7:7">
      <c r="G4349">
        <f t="shared" si="69"/>
        <v>0</v>
      </c>
    </row>
    <row r="4350" spans="7:7">
      <c r="G4350">
        <f t="shared" si="69"/>
        <v>0</v>
      </c>
    </row>
    <row r="4351" spans="7:7">
      <c r="G4351">
        <f t="shared" si="69"/>
        <v>0</v>
      </c>
    </row>
    <row r="4352" spans="7:7">
      <c r="G4352">
        <f t="shared" si="69"/>
        <v>0</v>
      </c>
    </row>
    <row r="4353" spans="7:7">
      <c r="G4353">
        <f t="shared" si="69"/>
        <v>0</v>
      </c>
    </row>
    <row r="4354" spans="7:7">
      <c r="G4354">
        <f t="shared" si="69"/>
        <v>0</v>
      </c>
    </row>
    <row r="4355" spans="7:7">
      <c r="G4355">
        <f t="shared" si="69"/>
        <v>0</v>
      </c>
    </row>
    <row r="4356" spans="7:7">
      <c r="G4356">
        <f t="shared" si="69"/>
        <v>0</v>
      </c>
    </row>
    <row r="4357" spans="7:7">
      <c r="G4357">
        <f t="shared" si="69"/>
        <v>0</v>
      </c>
    </row>
    <row r="4358" spans="7:7">
      <c r="G4358">
        <f t="shared" si="69"/>
        <v>0</v>
      </c>
    </row>
    <row r="4359" spans="7:7">
      <c r="G4359">
        <f t="shared" si="69"/>
        <v>0</v>
      </c>
    </row>
    <row r="4360" spans="7:7">
      <c r="G4360">
        <f t="shared" si="69"/>
        <v>0</v>
      </c>
    </row>
    <row r="4361" spans="7:7">
      <c r="G4361">
        <f t="shared" si="69"/>
        <v>0</v>
      </c>
    </row>
    <row r="4362" spans="7:7">
      <c r="G4362">
        <f t="shared" si="69"/>
        <v>0</v>
      </c>
    </row>
    <row r="4363" spans="7:7">
      <c r="G4363">
        <f t="shared" si="69"/>
        <v>0</v>
      </c>
    </row>
    <row r="4364" spans="7:7">
      <c r="G4364">
        <f t="shared" si="69"/>
        <v>0</v>
      </c>
    </row>
    <row r="4365" spans="7:7">
      <c r="G4365">
        <f t="shared" si="69"/>
        <v>0</v>
      </c>
    </row>
    <row r="4366" spans="7:7">
      <c r="G4366">
        <f t="shared" si="69"/>
        <v>0</v>
      </c>
    </row>
    <row r="4367" spans="7:7">
      <c r="G4367">
        <f t="shared" si="69"/>
        <v>0</v>
      </c>
    </row>
    <row r="4368" spans="7:7">
      <c r="G4368">
        <f t="shared" si="69"/>
        <v>0</v>
      </c>
    </row>
    <row r="4369" spans="7:7">
      <c r="G4369">
        <f t="shared" si="69"/>
        <v>0</v>
      </c>
    </row>
    <row r="4370" spans="7:7">
      <c r="G4370">
        <f t="shared" si="69"/>
        <v>0</v>
      </c>
    </row>
    <row r="4371" spans="7:7">
      <c r="G4371">
        <f t="shared" si="69"/>
        <v>0</v>
      </c>
    </row>
    <row r="4372" spans="7:7">
      <c r="G4372">
        <f t="shared" si="69"/>
        <v>0</v>
      </c>
    </row>
    <row r="4373" spans="7:7">
      <c r="G4373">
        <f t="shared" si="69"/>
        <v>0</v>
      </c>
    </row>
    <row r="4374" spans="7:7">
      <c r="G4374">
        <f t="shared" si="69"/>
        <v>0</v>
      </c>
    </row>
    <row r="4375" spans="7:7">
      <c r="G4375">
        <f t="shared" si="69"/>
        <v>0</v>
      </c>
    </row>
    <row r="4376" spans="7:7">
      <c r="G4376">
        <f t="shared" si="69"/>
        <v>0</v>
      </c>
    </row>
    <row r="4377" spans="7:7">
      <c r="G4377">
        <f t="shared" si="69"/>
        <v>0</v>
      </c>
    </row>
    <row r="4378" spans="7:7">
      <c r="G4378">
        <f t="shared" si="69"/>
        <v>0</v>
      </c>
    </row>
    <row r="4379" spans="7:7">
      <c r="G4379">
        <f t="shared" si="69"/>
        <v>0</v>
      </c>
    </row>
    <row r="4380" spans="7:7">
      <c r="G4380">
        <f t="shared" si="69"/>
        <v>0</v>
      </c>
    </row>
    <row r="4381" spans="7:7">
      <c r="G4381">
        <f t="shared" si="69"/>
        <v>0</v>
      </c>
    </row>
    <row r="4382" spans="7:7">
      <c r="G4382">
        <f t="shared" si="69"/>
        <v>0</v>
      </c>
    </row>
    <row r="4383" spans="7:7">
      <c r="G4383">
        <f t="shared" si="69"/>
        <v>0</v>
      </c>
    </row>
    <row r="4384" spans="7:7">
      <c r="G4384">
        <f t="shared" si="69"/>
        <v>0</v>
      </c>
    </row>
    <row r="4385" spans="7:7">
      <c r="G4385">
        <f t="shared" si="69"/>
        <v>0</v>
      </c>
    </row>
    <row r="4386" spans="7:7">
      <c r="G4386">
        <f t="shared" si="69"/>
        <v>0</v>
      </c>
    </row>
    <row r="4387" spans="7:7">
      <c r="G4387">
        <f t="shared" si="69"/>
        <v>0</v>
      </c>
    </row>
    <row r="4388" spans="7:7">
      <c r="G4388">
        <f t="shared" si="69"/>
        <v>0</v>
      </c>
    </row>
    <row r="4389" spans="7:7">
      <c r="G4389">
        <f t="shared" si="69"/>
        <v>0</v>
      </c>
    </row>
    <row r="4390" spans="7:7">
      <c r="G4390">
        <f t="shared" si="69"/>
        <v>0</v>
      </c>
    </row>
    <row r="4391" spans="7:7">
      <c r="G4391">
        <f t="shared" si="69"/>
        <v>0</v>
      </c>
    </row>
    <row r="4392" spans="7:7">
      <c r="G4392">
        <f t="shared" si="69"/>
        <v>0</v>
      </c>
    </row>
    <row r="4393" spans="7:7">
      <c r="G4393">
        <f t="shared" si="69"/>
        <v>0</v>
      </c>
    </row>
    <row r="4394" spans="7:7">
      <c r="G4394">
        <f t="shared" si="69"/>
        <v>0</v>
      </c>
    </row>
    <row r="4395" spans="7:7">
      <c r="G4395">
        <f t="shared" si="69"/>
        <v>0</v>
      </c>
    </row>
    <row r="4396" spans="7:7">
      <c r="G4396">
        <f t="shared" si="69"/>
        <v>0</v>
      </c>
    </row>
    <row r="4397" spans="7:7">
      <c r="G4397">
        <f t="shared" si="69"/>
        <v>0</v>
      </c>
    </row>
    <row r="4398" spans="7:7">
      <c r="G4398">
        <f t="shared" ref="G4398:G4461" si="70">+D4398-E4398</f>
        <v>0</v>
      </c>
    </row>
    <row r="4399" spans="7:7">
      <c r="G4399">
        <f t="shared" si="70"/>
        <v>0</v>
      </c>
    </row>
    <row r="4400" spans="7:7">
      <c r="G4400">
        <f t="shared" si="70"/>
        <v>0</v>
      </c>
    </row>
    <row r="4401" spans="7:7">
      <c r="G4401">
        <f t="shared" si="70"/>
        <v>0</v>
      </c>
    </row>
    <row r="4402" spans="7:7">
      <c r="G4402">
        <f t="shared" si="70"/>
        <v>0</v>
      </c>
    </row>
    <row r="4403" spans="7:7">
      <c r="G4403">
        <f t="shared" si="70"/>
        <v>0</v>
      </c>
    </row>
    <row r="4404" spans="7:7">
      <c r="G4404">
        <f t="shared" si="70"/>
        <v>0</v>
      </c>
    </row>
    <row r="4405" spans="7:7">
      <c r="G4405">
        <f t="shared" si="70"/>
        <v>0</v>
      </c>
    </row>
    <row r="4406" spans="7:7">
      <c r="G4406">
        <f t="shared" si="70"/>
        <v>0</v>
      </c>
    </row>
    <row r="4407" spans="7:7">
      <c r="G4407">
        <f t="shared" si="70"/>
        <v>0</v>
      </c>
    </row>
    <row r="4408" spans="7:7">
      <c r="G4408">
        <f t="shared" si="70"/>
        <v>0</v>
      </c>
    </row>
    <row r="4409" spans="7:7">
      <c r="G4409">
        <f t="shared" si="70"/>
        <v>0</v>
      </c>
    </row>
    <row r="4410" spans="7:7">
      <c r="G4410">
        <f t="shared" si="70"/>
        <v>0</v>
      </c>
    </row>
    <row r="4411" spans="7:7">
      <c r="G4411">
        <f t="shared" si="70"/>
        <v>0</v>
      </c>
    </row>
    <row r="4412" spans="7:7">
      <c r="G4412">
        <f t="shared" si="70"/>
        <v>0</v>
      </c>
    </row>
    <row r="4413" spans="7:7">
      <c r="G4413">
        <f t="shared" si="70"/>
        <v>0</v>
      </c>
    </row>
    <row r="4414" spans="7:7">
      <c r="G4414">
        <f t="shared" si="70"/>
        <v>0</v>
      </c>
    </row>
    <row r="4415" spans="7:7">
      <c r="G4415">
        <f t="shared" si="70"/>
        <v>0</v>
      </c>
    </row>
    <row r="4416" spans="7:7">
      <c r="G4416">
        <f t="shared" si="70"/>
        <v>0</v>
      </c>
    </row>
    <row r="4417" spans="7:7">
      <c r="G4417">
        <f t="shared" si="70"/>
        <v>0</v>
      </c>
    </row>
    <row r="4418" spans="7:7">
      <c r="G4418">
        <f t="shared" si="70"/>
        <v>0</v>
      </c>
    </row>
    <row r="4419" spans="7:7">
      <c r="G4419">
        <f t="shared" si="70"/>
        <v>0</v>
      </c>
    </row>
    <row r="4420" spans="7:7">
      <c r="G4420">
        <f t="shared" si="70"/>
        <v>0</v>
      </c>
    </row>
    <row r="4421" spans="7:7">
      <c r="G4421">
        <f t="shared" si="70"/>
        <v>0</v>
      </c>
    </row>
    <row r="4422" spans="7:7">
      <c r="G4422">
        <f t="shared" si="70"/>
        <v>0</v>
      </c>
    </row>
    <row r="4423" spans="7:7">
      <c r="G4423">
        <f t="shared" si="70"/>
        <v>0</v>
      </c>
    </row>
    <row r="4424" spans="7:7">
      <c r="G4424">
        <f t="shared" si="70"/>
        <v>0</v>
      </c>
    </row>
    <row r="4425" spans="7:7">
      <c r="G4425">
        <f t="shared" si="70"/>
        <v>0</v>
      </c>
    </row>
    <row r="4426" spans="7:7">
      <c r="G4426">
        <f t="shared" si="70"/>
        <v>0</v>
      </c>
    </row>
    <row r="4427" spans="7:7">
      <c r="G4427">
        <f t="shared" si="70"/>
        <v>0</v>
      </c>
    </row>
    <row r="4428" spans="7:7">
      <c r="G4428">
        <f t="shared" si="70"/>
        <v>0</v>
      </c>
    </row>
    <row r="4429" spans="7:7">
      <c r="G4429">
        <f t="shared" si="70"/>
        <v>0</v>
      </c>
    </row>
    <row r="4430" spans="7:7">
      <c r="G4430">
        <f t="shared" si="70"/>
        <v>0</v>
      </c>
    </row>
    <row r="4431" spans="7:7">
      <c r="G4431">
        <f t="shared" si="70"/>
        <v>0</v>
      </c>
    </row>
    <row r="4432" spans="7:7">
      <c r="G4432">
        <f t="shared" si="70"/>
        <v>0</v>
      </c>
    </row>
    <row r="4433" spans="7:7">
      <c r="G4433">
        <f t="shared" si="70"/>
        <v>0</v>
      </c>
    </row>
    <row r="4434" spans="7:7">
      <c r="G4434">
        <f t="shared" si="70"/>
        <v>0</v>
      </c>
    </row>
    <row r="4435" spans="7:7">
      <c r="G4435">
        <f t="shared" si="70"/>
        <v>0</v>
      </c>
    </row>
    <row r="4436" spans="7:7">
      <c r="G4436">
        <f t="shared" si="70"/>
        <v>0</v>
      </c>
    </row>
    <row r="4437" spans="7:7">
      <c r="G4437">
        <f t="shared" si="70"/>
        <v>0</v>
      </c>
    </row>
    <row r="4438" spans="7:7">
      <c r="G4438">
        <f t="shared" si="70"/>
        <v>0</v>
      </c>
    </row>
    <row r="4439" spans="7:7">
      <c r="G4439">
        <f t="shared" si="70"/>
        <v>0</v>
      </c>
    </row>
    <row r="4440" spans="7:7">
      <c r="G4440">
        <f t="shared" si="70"/>
        <v>0</v>
      </c>
    </row>
    <row r="4441" spans="7:7">
      <c r="G4441">
        <f t="shared" si="70"/>
        <v>0</v>
      </c>
    </row>
    <row r="4442" spans="7:7">
      <c r="G4442">
        <f t="shared" si="70"/>
        <v>0</v>
      </c>
    </row>
    <row r="4443" spans="7:7">
      <c r="G4443">
        <f t="shared" si="70"/>
        <v>0</v>
      </c>
    </row>
    <row r="4444" spans="7:7">
      <c r="G4444">
        <f t="shared" si="70"/>
        <v>0</v>
      </c>
    </row>
    <row r="4445" spans="7:7">
      <c r="G4445">
        <f t="shared" si="70"/>
        <v>0</v>
      </c>
    </row>
    <row r="4446" spans="7:7">
      <c r="G4446">
        <f t="shared" si="70"/>
        <v>0</v>
      </c>
    </row>
    <row r="4447" spans="7:7">
      <c r="G4447">
        <f t="shared" si="70"/>
        <v>0</v>
      </c>
    </row>
    <row r="4448" spans="7:7">
      <c r="G4448">
        <f t="shared" si="70"/>
        <v>0</v>
      </c>
    </row>
    <row r="4449" spans="7:7">
      <c r="G4449">
        <f t="shared" si="70"/>
        <v>0</v>
      </c>
    </row>
    <row r="4450" spans="7:7">
      <c r="G4450">
        <f t="shared" si="70"/>
        <v>0</v>
      </c>
    </row>
    <row r="4451" spans="7:7">
      <c r="G4451">
        <f t="shared" si="70"/>
        <v>0</v>
      </c>
    </row>
    <row r="4452" spans="7:7">
      <c r="G4452">
        <f t="shared" si="70"/>
        <v>0</v>
      </c>
    </row>
    <row r="4453" spans="7:7">
      <c r="G4453">
        <f t="shared" si="70"/>
        <v>0</v>
      </c>
    </row>
    <row r="4454" spans="7:7">
      <c r="G4454">
        <f t="shared" si="70"/>
        <v>0</v>
      </c>
    </row>
    <row r="4455" spans="7:7">
      <c r="G4455">
        <f t="shared" si="70"/>
        <v>0</v>
      </c>
    </row>
    <row r="4456" spans="7:7">
      <c r="G4456">
        <f t="shared" si="70"/>
        <v>0</v>
      </c>
    </row>
    <row r="4457" spans="7:7">
      <c r="G4457">
        <f t="shared" si="70"/>
        <v>0</v>
      </c>
    </row>
    <row r="4458" spans="7:7">
      <c r="G4458">
        <f t="shared" si="70"/>
        <v>0</v>
      </c>
    </row>
    <row r="4459" spans="7:7">
      <c r="G4459">
        <f t="shared" si="70"/>
        <v>0</v>
      </c>
    </row>
    <row r="4460" spans="7:7">
      <c r="G4460">
        <f t="shared" si="70"/>
        <v>0</v>
      </c>
    </row>
    <row r="4461" spans="7:7">
      <c r="G4461">
        <f t="shared" si="70"/>
        <v>0</v>
      </c>
    </row>
    <row r="4462" spans="7:7">
      <c r="G4462">
        <f t="shared" ref="G4462:G4525" si="71">+D4462-E4462</f>
        <v>0</v>
      </c>
    </row>
    <row r="4463" spans="7:7">
      <c r="G4463">
        <f t="shared" si="71"/>
        <v>0</v>
      </c>
    </row>
    <row r="4464" spans="7:7">
      <c r="G4464">
        <f t="shared" si="71"/>
        <v>0</v>
      </c>
    </row>
    <row r="4465" spans="7:7">
      <c r="G4465">
        <f t="shared" si="71"/>
        <v>0</v>
      </c>
    </row>
    <row r="4466" spans="7:7">
      <c r="G4466">
        <f t="shared" si="71"/>
        <v>0</v>
      </c>
    </row>
    <row r="4467" spans="7:7">
      <c r="G4467">
        <f t="shared" si="71"/>
        <v>0</v>
      </c>
    </row>
    <row r="4468" spans="7:7">
      <c r="G4468">
        <f t="shared" si="71"/>
        <v>0</v>
      </c>
    </row>
    <row r="4469" spans="7:7">
      <c r="G4469">
        <f t="shared" si="71"/>
        <v>0</v>
      </c>
    </row>
    <row r="4470" spans="7:7">
      <c r="G4470">
        <f t="shared" si="71"/>
        <v>0</v>
      </c>
    </row>
    <row r="4471" spans="7:7">
      <c r="G4471">
        <f t="shared" si="71"/>
        <v>0</v>
      </c>
    </row>
    <row r="4472" spans="7:7">
      <c r="G4472">
        <f t="shared" si="71"/>
        <v>0</v>
      </c>
    </row>
    <row r="4473" spans="7:7">
      <c r="G4473">
        <f t="shared" si="71"/>
        <v>0</v>
      </c>
    </row>
    <row r="4474" spans="7:7">
      <c r="G4474">
        <f t="shared" si="71"/>
        <v>0</v>
      </c>
    </row>
    <row r="4475" spans="7:7">
      <c r="G4475">
        <f t="shared" si="71"/>
        <v>0</v>
      </c>
    </row>
    <row r="4476" spans="7:7">
      <c r="G4476">
        <f t="shared" si="71"/>
        <v>0</v>
      </c>
    </row>
    <row r="4477" spans="7:7">
      <c r="G4477">
        <f t="shared" si="71"/>
        <v>0</v>
      </c>
    </row>
    <row r="4478" spans="7:7">
      <c r="G4478">
        <f t="shared" si="71"/>
        <v>0</v>
      </c>
    </row>
    <row r="4479" spans="7:7">
      <c r="G4479">
        <f t="shared" si="71"/>
        <v>0</v>
      </c>
    </row>
    <row r="4480" spans="7:7">
      <c r="G4480">
        <f t="shared" si="71"/>
        <v>0</v>
      </c>
    </row>
    <row r="4481" spans="7:7">
      <c r="G4481">
        <f t="shared" si="71"/>
        <v>0</v>
      </c>
    </row>
    <row r="4482" spans="7:7">
      <c r="G4482">
        <f t="shared" si="71"/>
        <v>0</v>
      </c>
    </row>
    <row r="4483" spans="7:7">
      <c r="G4483">
        <f t="shared" si="71"/>
        <v>0</v>
      </c>
    </row>
    <row r="4484" spans="7:7">
      <c r="G4484">
        <f t="shared" si="71"/>
        <v>0</v>
      </c>
    </row>
    <row r="4485" spans="7:7">
      <c r="G4485">
        <f t="shared" si="71"/>
        <v>0</v>
      </c>
    </row>
    <row r="4486" spans="7:7">
      <c r="G4486">
        <f t="shared" si="71"/>
        <v>0</v>
      </c>
    </row>
    <row r="4487" spans="7:7">
      <c r="G4487">
        <f t="shared" si="71"/>
        <v>0</v>
      </c>
    </row>
    <row r="4488" spans="7:7">
      <c r="G4488">
        <f t="shared" si="71"/>
        <v>0</v>
      </c>
    </row>
    <row r="4489" spans="7:7">
      <c r="G4489">
        <f t="shared" si="71"/>
        <v>0</v>
      </c>
    </row>
    <row r="4490" spans="7:7">
      <c r="G4490">
        <f t="shared" si="71"/>
        <v>0</v>
      </c>
    </row>
    <row r="4491" spans="7:7">
      <c r="G4491">
        <f t="shared" si="71"/>
        <v>0</v>
      </c>
    </row>
    <row r="4492" spans="7:7">
      <c r="G4492">
        <f t="shared" si="71"/>
        <v>0</v>
      </c>
    </row>
    <row r="4493" spans="7:7">
      <c r="G4493">
        <f t="shared" si="71"/>
        <v>0</v>
      </c>
    </row>
    <row r="4494" spans="7:7">
      <c r="G4494">
        <f t="shared" si="71"/>
        <v>0</v>
      </c>
    </row>
    <row r="4495" spans="7:7">
      <c r="G4495">
        <f t="shared" si="71"/>
        <v>0</v>
      </c>
    </row>
    <row r="4496" spans="7:7">
      <c r="G4496">
        <f t="shared" si="71"/>
        <v>0</v>
      </c>
    </row>
    <row r="4497" spans="7:7">
      <c r="G4497">
        <f t="shared" si="71"/>
        <v>0</v>
      </c>
    </row>
    <row r="4498" spans="7:7">
      <c r="G4498">
        <f t="shared" si="71"/>
        <v>0</v>
      </c>
    </row>
    <row r="4499" spans="7:7">
      <c r="G4499">
        <f t="shared" si="71"/>
        <v>0</v>
      </c>
    </row>
    <row r="4500" spans="7:7">
      <c r="G4500">
        <f t="shared" si="71"/>
        <v>0</v>
      </c>
    </row>
    <row r="4501" spans="7:7">
      <c r="G4501">
        <f t="shared" si="71"/>
        <v>0</v>
      </c>
    </row>
    <row r="4502" spans="7:7">
      <c r="G4502">
        <f t="shared" si="71"/>
        <v>0</v>
      </c>
    </row>
    <row r="4503" spans="7:7">
      <c r="G4503">
        <f t="shared" si="71"/>
        <v>0</v>
      </c>
    </row>
    <row r="4504" spans="7:7">
      <c r="G4504">
        <f t="shared" si="71"/>
        <v>0</v>
      </c>
    </row>
    <row r="4505" spans="7:7">
      <c r="G4505">
        <f t="shared" si="71"/>
        <v>0</v>
      </c>
    </row>
    <row r="4506" spans="7:7">
      <c r="G4506">
        <f t="shared" si="71"/>
        <v>0</v>
      </c>
    </row>
    <row r="4507" spans="7:7">
      <c r="G4507">
        <f t="shared" si="71"/>
        <v>0</v>
      </c>
    </row>
    <row r="4508" spans="7:7">
      <c r="G4508">
        <f t="shared" si="71"/>
        <v>0</v>
      </c>
    </row>
    <row r="4509" spans="7:7">
      <c r="G4509">
        <f t="shared" si="71"/>
        <v>0</v>
      </c>
    </row>
    <row r="4510" spans="7:7">
      <c r="G4510">
        <f t="shared" si="71"/>
        <v>0</v>
      </c>
    </row>
    <row r="4511" spans="7:7">
      <c r="G4511">
        <f t="shared" si="71"/>
        <v>0</v>
      </c>
    </row>
    <row r="4512" spans="7:7">
      <c r="G4512">
        <f t="shared" si="71"/>
        <v>0</v>
      </c>
    </row>
    <row r="4513" spans="7:7">
      <c r="G4513">
        <f t="shared" si="71"/>
        <v>0</v>
      </c>
    </row>
    <row r="4514" spans="7:7">
      <c r="G4514">
        <f t="shared" si="71"/>
        <v>0</v>
      </c>
    </row>
    <row r="4515" spans="7:7">
      <c r="G4515">
        <f t="shared" si="71"/>
        <v>0</v>
      </c>
    </row>
    <row r="4516" spans="7:7">
      <c r="G4516">
        <f t="shared" si="71"/>
        <v>0</v>
      </c>
    </row>
    <row r="4517" spans="7:7">
      <c r="G4517">
        <f t="shared" si="71"/>
        <v>0</v>
      </c>
    </row>
    <row r="4518" spans="7:7">
      <c r="G4518">
        <f t="shared" si="71"/>
        <v>0</v>
      </c>
    </row>
    <row r="4519" spans="7:7">
      <c r="G4519">
        <f t="shared" si="71"/>
        <v>0</v>
      </c>
    </row>
    <row r="4520" spans="7:7">
      <c r="G4520">
        <f t="shared" si="71"/>
        <v>0</v>
      </c>
    </row>
    <row r="4521" spans="7:7">
      <c r="G4521">
        <f t="shared" si="71"/>
        <v>0</v>
      </c>
    </row>
    <row r="4522" spans="7:7">
      <c r="G4522">
        <f t="shared" si="71"/>
        <v>0</v>
      </c>
    </row>
    <row r="4523" spans="7:7">
      <c r="G4523">
        <f t="shared" si="71"/>
        <v>0</v>
      </c>
    </row>
    <row r="4524" spans="7:7">
      <c r="G4524">
        <f t="shared" si="71"/>
        <v>0</v>
      </c>
    </row>
    <row r="4525" spans="7:7">
      <c r="G4525">
        <f t="shared" si="71"/>
        <v>0</v>
      </c>
    </row>
    <row r="4526" spans="7:7">
      <c r="G4526">
        <f t="shared" ref="G4526:G4589" si="72">+D4526-E4526</f>
        <v>0</v>
      </c>
    </row>
    <row r="4527" spans="7:7">
      <c r="G4527">
        <f t="shared" si="72"/>
        <v>0</v>
      </c>
    </row>
    <row r="4528" spans="7:7">
      <c r="G4528">
        <f t="shared" si="72"/>
        <v>0</v>
      </c>
    </row>
    <row r="4529" spans="7:7">
      <c r="G4529">
        <f t="shared" si="72"/>
        <v>0</v>
      </c>
    </row>
    <row r="4530" spans="7:7">
      <c r="G4530">
        <f t="shared" si="72"/>
        <v>0</v>
      </c>
    </row>
    <row r="4531" spans="7:7">
      <c r="G4531">
        <f t="shared" si="72"/>
        <v>0</v>
      </c>
    </row>
    <row r="4532" spans="7:7">
      <c r="G4532">
        <f t="shared" si="72"/>
        <v>0</v>
      </c>
    </row>
    <row r="4533" spans="7:7">
      <c r="G4533">
        <f t="shared" si="72"/>
        <v>0</v>
      </c>
    </row>
    <row r="4534" spans="7:7">
      <c r="G4534">
        <f t="shared" si="72"/>
        <v>0</v>
      </c>
    </row>
    <row r="4535" spans="7:7">
      <c r="G4535">
        <f t="shared" si="72"/>
        <v>0</v>
      </c>
    </row>
    <row r="4536" spans="7:7">
      <c r="G4536">
        <f t="shared" si="72"/>
        <v>0</v>
      </c>
    </row>
    <row r="4537" spans="7:7">
      <c r="G4537">
        <f t="shared" si="72"/>
        <v>0</v>
      </c>
    </row>
    <row r="4538" spans="7:7">
      <c r="G4538">
        <f t="shared" si="72"/>
        <v>0</v>
      </c>
    </row>
    <row r="4539" spans="7:7">
      <c r="G4539">
        <f t="shared" si="72"/>
        <v>0</v>
      </c>
    </row>
    <row r="4540" spans="7:7">
      <c r="G4540">
        <f t="shared" si="72"/>
        <v>0</v>
      </c>
    </row>
    <row r="4541" spans="7:7">
      <c r="G4541">
        <f t="shared" si="72"/>
        <v>0</v>
      </c>
    </row>
    <row r="4542" spans="7:7">
      <c r="G4542">
        <f t="shared" si="72"/>
        <v>0</v>
      </c>
    </row>
    <row r="4543" spans="7:7">
      <c r="G4543">
        <f t="shared" si="72"/>
        <v>0</v>
      </c>
    </row>
    <row r="4544" spans="7:7">
      <c r="G4544">
        <f t="shared" si="72"/>
        <v>0</v>
      </c>
    </row>
    <row r="4545" spans="7:7">
      <c r="G4545">
        <f t="shared" si="72"/>
        <v>0</v>
      </c>
    </row>
    <row r="4546" spans="7:7">
      <c r="G4546">
        <f t="shared" si="72"/>
        <v>0</v>
      </c>
    </row>
    <row r="4547" spans="7:7">
      <c r="G4547">
        <f t="shared" si="72"/>
        <v>0</v>
      </c>
    </row>
    <row r="4548" spans="7:7">
      <c r="G4548">
        <f t="shared" si="72"/>
        <v>0</v>
      </c>
    </row>
    <row r="4549" spans="7:7">
      <c r="G4549">
        <f t="shared" si="72"/>
        <v>0</v>
      </c>
    </row>
    <row r="4550" spans="7:7">
      <c r="G4550">
        <f t="shared" si="72"/>
        <v>0</v>
      </c>
    </row>
    <row r="4551" spans="7:7">
      <c r="G4551">
        <f t="shared" si="72"/>
        <v>0</v>
      </c>
    </row>
    <row r="4552" spans="7:7">
      <c r="G4552">
        <f t="shared" si="72"/>
        <v>0</v>
      </c>
    </row>
    <row r="4553" spans="7:7">
      <c r="G4553">
        <f t="shared" si="72"/>
        <v>0</v>
      </c>
    </row>
    <row r="4554" spans="7:7">
      <c r="G4554">
        <f t="shared" si="72"/>
        <v>0</v>
      </c>
    </row>
    <row r="4555" spans="7:7">
      <c r="G4555">
        <f t="shared" si="72"/>
        <v>0</v>
      </c>
    </row>
    <row r="4556" spans="7:7">
      <c r="G4556">
        <f t="shared" si="72"/>
        <v>0</v>
      </c>
    </row>
    <row r="4557" spans="7:7">
      <c r="G4557">
        <f t="shared" si="72"/>
        <v>0</v>
      </c>
    </row>
    <row r="4558" spans="7:7">
      <c r="G4558">
        <f t="shared" si="72"/>
        <v>0</v>
      </c>
    </row>
    <row r="4559" spans="7:7">
      <c r="G4559">
        <f t="shared" si="72"/>
        <v>0</v>
      </c>
    </row>
    <row r="4560" spans="7:7">
      <c r="G4560">
        <f t="shared" si="72"/>
        <v>0</v>
      </c>
    </row>
    <row r="4561" spans="7:7">
      <c r="G4561">
        <f t="shared" si="72"/>
        <v>0</v>
      </c>
    </row>
    <row r="4562" spans="7:7">
      <c r="G4562">
        <f t="shared" si="72"/>
        <v>0</v>
      </c>
    </row>
    <row r="4563" spans="7:7">
      <c r="G4563">
        <f t="shared" si="72"/>
        <v>0</v>
      </c>
    </row>
    <row r="4564" spans="7:7">
      <c r="G4564">
        <f t="shared" si="72"/>
        <v>0</v>
      </c>
    </row>
    <row r="4565" spans="7:7">
      <c r="G4565">
        <f t="shared" si="72"/>
        <v>0</v>
      </c>
    </row>
    <row r="4566" spans="7:7">
      <c r="G4566">
        <f t="shared" si="72"/>
        <v>0</v>
      </c>
    </row>
    <row r="4567" spans="7:7">
      <c r="G4567">
        <f t="shared" si="72"/>
        <v>0</v>
      </c>
    </row>
    <row r="4568" spans="7:7">
      <c r="G4568">
        <f t="shared" si="72"/>
        <v>0</v>
      </c>
    </row>
    <row r="4569" spans="7:7">
      <c r="G4569">
        <f t="shared" si="72"/>
        <v>0</v>
      </c>
    </row>
    <row r="4570" spans="7:7">
      <c r="G4570">
        <f t="shared" si="72"/>
        <v>0</v>
      </c>
    </row>
    <row r="4571" spans="7:7">
      <c r="G4571">
        <f t="shared" si="72"/>
        <v>0</v>
      </c>
    </row>
    <row r="4572" spans="7:7">
      <c r="G4572">
        <f t="shared" si="72"/>
        <v>0</v>
      </c>
    </row>
    <row r="4573" spans="7:7">
      <c r="G4573">
        <f t="shared" si="72"/>
        <v>0</v>
      </c>
    </row>
    <row r="4574" spans="7:7">
      <c r="G4574">
        <f t="shared" si="72"/>
        <v>0</v>
      </c>
    </row>
    <row r="4575" spans="7:7">
      <c r="G4575">
        <f t="shared" si="72"/>
        <v>0</v>
      </c>
    </row>
    <row r="4576" spans="7:7">
      <c r="G4576">
        <f t="shared" si="72"/>
        <v>0</v>
      </c>
    </row>
    <row r="4577" spans="7:7">
      <c r="G4577">
        <f t="shared" si="72"/>
        <v>0</v>
      </c>
    </row>
    <row r="4578" spans="7:7">
      <c r="G4578">
        <f t="shared" si="72"/>
        <v>0</v>
      </c>
    </row>
    <row r="4579" spans="7:7">
      <c r="G4579">
        <f t="shared" si="72"/>
        <v>0</v>
      </c>
    </row>
    <row r="4580" spans="7:7">
      <c r="G4580">
        <f t="shared" si="72"/>
        <v>0</v>
      </c>
    </row>
    <row r="4581" spans="7:7">
      <c r="G4581">
        <f t="shared" si="72"/>
        <v>0</v>
      </c>
    </row>
    <row r="4582" spans="7:7">
      <c r="G4582">
        <f t="shared" si="72"/>
        <v>0</v>
      </c>
    </row>
    <row r="4583" spans="7:7">
      <c r="G4583">
        <f t="shared" si="72"/>
        <v>0</v>
      </c>
    </row>
    <row r="4584" spans="7:7">
      <c r="G4584">
        <f t="shared" si="72"/>
        <v>0</v>
      </c>
    </row>
    <row r="4585" spans="7:7">
      <c r="G4585">
        <f t="shared" si="72"/>
        <v>0</v>
      </c>
    </row>
    <row r="4586" spans="7:7">
      <c r="G4586">
        <f t="shared" si="72"/>
        <v>0</v>
      </c>
    </row>
    <row r="4587" spans="7:7">
      <c r="G4587">
        <f t="shared" si="72"/>
        <v>0</v>
      </c>
    </row>
    <row r="4588" spans="7:7">
      <c r="G4588">
        <f t="shared" si="72"/>
        <v>0</v>
      </c>
    </row>
    <row r="4589" spans="7:7">
      <c r="G4589">
        <f t="shared" si="72"/>
        <v>0</v>
      </c>
    </row>
    <row r="4590" spans="7:7">
      <c r="G4590">
        <f t="shared" ref="G4590:G4653" si="73">+D4590-E4590</f>
        <v>0</v>
      </c>
    </row>
    <row r="4591" spans="7:7">
      <c r="G4591">
        <f t="shared" si="73"/>
        <v>0</v>
      </c>
    </row>
    <row r="4592" spans="7:7">
      <c r="G4592">
        <f t="shared" si="73"/>
        <v>0</v>
      </c>
    </row>
    <row r="4593" spans="7:7">
      <c r="G4593">
        <f t="shared" si="73"/>
        <v>0</v>
      </c>
    </row>
    <row r="4594" spans="7:7">
      <c r="G4594">
        <f t="shared" si="73"/>
        <v>0</v>
      </c>
    </row>
    <row r="4595" spans="7:7">
      <c r="G4595">
        <f t="shared" si="73"/>
        <v>0</v>
      </c>
    </row>
    <row r="4596" spans="7:7">
      <c r="G4596">
        <f t="shared" si="73"/>
        <v>0</v>
      </c>
    </row>
    <row r="4597" spans="7:7">
      <c r="G4597">
        <f t="shared" si="73"/>
        <v>0</v>
      </c>
    </row>
    <row r="4598" spans="7:7">
      <c r="G4598">
        <f t="shared" si="73"/>
        <v>0</v>
      </c>
    </row>
    <row r="4599" spans="7:7">
      <c r="G4599">
        <f t="shared" si="73"/>
        <v>0</v>
      </c>
    </row>
    <row r="4600" spans="7:7">
      <c r="G4600">
        <f t="shared" si="73"/>
        <v>0</v>
      </c>
    </row>
    <row r="4601" spans="7:7">
      <c r="G4601">
        <f t="shared" si="73"/>
        <v>0</v>
      </c>
    </row>
    <row r="4602" spans="7:7">
      <c r="G4602">
        <f t="shared" si="73"/>
        <v>0</v>
      </c>
    </row>
    <row r="4603" spans="7:7">
      <c r="G4603">
        <f t="shared" si="73"/>
        <v>0</v>
      </c>
    </row>
    <row r="4604" spans="7:7">
      <c r="G4604">
        <f t="shared" si="73"/>
        <v>0</v>
      </c>
    </row>
    <row r="4605" spans="7:7">
      <c r="G4605">
        <f t="shared" si="73"/>
        <v>0</v>
      </c>
    </row>
    <row r="4606" spans="7:7">
      <c r="G4606">
        <f t="shared" si="73"/>
        <v>0</v>
      </c>
    </row>
    <row r="4607" spans="7:7">
      <c r="G4607">
        <f t="shared" si="73"/>
        <v>0</v>
      </c>
    </row>
    <row r="4608" spans="7:7">
      <c r="G4608">
        <f t="shared" si="73"/>
        <v>0</v>
      </c>
    </row>
    <row r="4609" spans="7:7">
      <c r="G4609">
        <f t="shared" si="73"/>
        <v>0</v>
      </c>
    </row>
    <row r="4610" spans="7:7">
      <c r="G4610">
        <f t="shared" si="73"/>
        <v>0</v>
      </c>
    </row>
    <row r="4611" spans="7:7">
      <c r="G4611">
        <f t="shared" si="73"/>
        <v>0</v>
      </c>
    </row>
    <row r="4612" spans="7:7">
      <c r="G4612">
        <f t="shared" si="73"/>
        <v>0</v>
      </c>
    </row>
    <row r="4613" spans="7:7">
      <c r="G4613">
        <f t="shared" si="73"/>
        <v>0</v>
      </c>
    </row>
    <row r="4614" spans="7:7">
      <c r="G4614">
        <f t="shared" si="73"/>
        <v>0</v>
      </c>
    </row>
    <row r="4615" spans="7:7">
      <c r="G4615">
        <f t="shared" si="73"/>
        <v>0</v>
      </c>
    </row>
    <row r="4616" spans="7:7">
      <c r="G4616">
        <f t="shared" si="73"/>
        <v>0</v>
      </c>
    </row>
    <row r="4617" spans="7:7">
      <c r="G4617">
        <f t="shared" si="73"/>
        <v>0</v>
      </c>
    </row>
    <row r="4618" spans="7:7">
      <c r="G4618">
        <f t="shared" si="73"/>
        <v>0</v>
      </c>
    </row>
    <row r="4619" spans="7:7">
      <c r="G4619">
        <f t="shared" si="73"/>
        <v>0</v>
      </c>
    </row>
    <row r="4620" spans="7:7">
      <c r="G4620">
        <f t="shared" si="73"/>
        <v>0</v>
      </c>
    </row>
    <row r="4621" spans="7:7">
      <c r="G4621">
        <f t="shared" si="73"/>
        <v>0</v>
      </c>
    </row>
    <row r="4622" spans="7:7">
      <c r="G4622">
        <f t="shared" si="73"/>
        <v>0</v>
      </c>
    </row>
    <row r="4623" spans="7:7">
      <c r="G4623">
        <f t="shared" si="73"/>
        <v>0</v>
      </c>
    </row>
    <row r="4624" spans="7:7">
      <c r="G4624">
        <f t="shared" si="73"/>
        <v>0</v>
      </c>
    </row>
    <row r="4625" spans="7:7">
      <c r="G4625">
        <f t="shared" si="73"/>
        <v>0</v>
      </c>
    </row>
    <row r="4626" spans="7:7">
      <c r="G4626">
        <f t="shared" si="73"/>
        <v>0</v>
      </c>
    </row>
    <row r="4627" spans="7:7">
      <c r="G4627">
        <f t="shared" si="73"/>
        <v>0</v>
      </c>
    </row>
    <row r="4628" spans="7:7">
      <c r="G4628">
        <f t="shared" si="73"/>
        <v>0</v>
      </c>
    </row>
    <row r="4629" spans="7:7">
      <c r="G4629">
        <f t="shared" si="73"/>
        <v>0</v>
      </c>
    </row>
    <row r="4630" spans="7:7">
      <c r="G4630">
        <f t="shared" si="73"/>
        <v>0</v>
      </c>
    </row>
    <row r="4631" spans="7:7">
      <c r="G4631">
        <f t="shared" si="73"/>
        <v>0</v>
      </c>
    </row>
    <row r="4632" spans="7:7">
      <c r="G4632">
        <f t="shared" si="73"/>
        <v>0</v>
      </c>
    </row>
    <row r="4633" spans="7:7">
      <c r="G4633">
        <f t="shared" si="73"/>
        <v>0</v>
      </c>
    </row>
    <row r="4634" spans="7:7">
      <c r="G4634">
        <f t="shared" si="73"/>
        <v>0</v>
      </c>
    </row>
    <row r="4635" spans="7:7">
      <c r="G4635">
        <f t="shared" si="73"/>
        <v>0</v>
      </c>
    </row>
    <row r="4636" spans="7:7">
      <c r="G4636">
        <f t="shared" si="73"/>
        <v>0</v>
      </c>
    </row>
    <row r="4637" spans="7:7">
      <c r="G4637">
        <f t="shared" si="73"/>
        <v>0</v>
      </c>
    </row>
    <row r="4638" spans="7:7">
      <c r="G4638">
        <f t="shared" si="73"/>
        <v>0</v>
      </c>
    </row>
    <row r="4639" spans="7:7">
      <c r="G4639">
        <f t="shared" si="73"/>
        <v>0</v>
      </c>
    </row>
    <row r="4640" spans="7:7">
      <c r="G4640">
        <f t="shared" si="73"/>
        <v>0</v>
      </c>
    </row>
    <row r="4641" spans="7:7">
      <c r="G4641">
        <f t="shared" si="73"/>
        <v>0</v>
      </c>
    </row>
    <row r="4642" spans="7:7">
      <c r="G4642">
        <f t="shared" si="73"/>
        <v>0</v>
      </c>
    </row>
    <row r="4643" spans="7:7">
      <c r="G4643">
        <f t="shared" si="73"/>
        <v>0</v>
      </c>
    </row>
    <row r="4644" spans="7:7">
      <c r="G4644">
        <f t="shared" si="73"/>
        <v>0</v>
      </c>
    </row>
    <row r="4645" spans="7:7">
      <c r="G4645">
        <f t="shared" si="73"/>
        <v>0</v>
      </c>
    </row>
    <row r="4646" spans="7:7">
      <c r="G4646">
        <f t="shared" si="73"/>
        <v>0</v>
      </c>
    </row>
    <row r="4647" spans="7:7">
      <c r="G4647">
        <f t="shared" si="73"/>
        <v>0</v>
      </c>
    </row>
    <row r="4648" spans="7:7">
      <c r="G4648">
        <f t="shared" si="73"/>
        <v>0</v>
      </c>
    </row>
    <row r="4649" spans="7:7">
      <c r="G4649">
        <f t="shared" si="73"/>
        <v>0</v>
      </c>
    </row>
    <row r="4650" spans="7:7">
      <c r="G4650">
        <f t="shared" si="73"/>
        <v>0</v>
      </c>
    </row>
    <row r="4651" spans="7:7">
      <c r="G4651">
        <f t="shared" si="73"/>
        <v>0</v>
      </c>
    </row>
    <row r="4652" spans="7:7">
      <c r="G4652">
        <f t="shared" si="73"/>
        <v>0</v>
      </c>
    </row>
    <row r="4653" spans="7:7">
      <c r="G4653">
        <f t="shared" si="73"/>
        <v>0</v>
      </c>
    </row>
    <row r="4654" spans="7:7">
      <c r="G4654">
        <f t="shared" ref="G4654:G4717" si="74">+D4654-E4654</f>
        <v>0</v>
      </c>
    </row>
    <row r="4655" spans="7:7">
      <c r="G4655">
        <f t="shared" si="74"/>
        <v>0</v>
      </c>
    </row>
    <row r="4656" spans="7:7">
      <c r="G4656">
        <f t="shared" si="74"/>
        <v>0</v>
      </c>
    </row>
    <row r="4657" spans="7:7">
      <c r="G4657">
        <f t="shared" si="74"/>
        <v>0</v>
      </c>
    </row>
    <row r="4658" spans="7:7">
      <c r="G4658">
        <f t="shared" si="74"/>
        <v>0</v>
      </c>
    </row>
    <row r="4659" spans="7:7">
      <c r="G4659">
        <f t="shared" si="74"/>
        <v>0</v>
      </c>
    </row>
    <row r="4660" spans="7:7">
      <c r="G4660">
        <f t="shared" si="74"/>
        <v>0</v>
      </c>
    </row>
    <row r="4661" spans="7:7">
      <c r="G4661">
        <f t="shared" si="74"/>
        <v>0</v>
      </c>
    </row>
    <row r="4662" spans="7:7">
      <c r="G4662">
        <f t="shared" si="74"/>
        <v>0</v>
      </c>
    </row>
    <row r="4663" spans="7:7">
      <c r="G4663">
        <f t="shared" si="74"/>
        <v>0</v>
      </c>
    </row>
    <row r="4664" spans="7:7">
      <c r="G4664">
        <f t="shared" si="74"/>
        <v>0</v>
      </c>
    </row>
    <row r="4665" spans="7:7">
      <c r="G4665">
        <f t="shared" si="74"/>
        <v>0</v>
      </c>
    </row>
    <row r="4666" spans="7:7">
      <c r="G4666">
        <f t="shared" si="74"/>
        <v>0</v>
      </c>
    </row>
    <row r="4667" spans="7:7">
      <c r="G4667">
        <f t="shared" si="74"/>
        <v>0</v>
      </c>
    </row>
    <row r="4668" spans="7:7">
      <c r="G4668">
        <f t="shared" si="74"/>
        <v>0</v>
      </c>
    </row>
    <row r="4669" spans="7:7">
      <c r="G4669">
        <f t="shared" si="74"/>
        <v>0</v>
      </c>
    </row>
    <row r="4670" spans="7:7">
      <c r="G4670">
        <f t="shared" si="74"/>
        <v>0</v>
      </c>
    </row>
    <row r="4671" spans="7:7">
      <c r="G4671">
        <f t="shared" si="74"/>
        <v>0</v>
      </c>
    </row>
    <row r="4672" spans="7:7">
      <c r="G4672">
        <f t="shared" si="74"/>
        <v>0</v>
      </c>
    </row>
    <row r="4673" spans="7:7">
      <c r="G4673">
        <f t="shared" si="74"/>
        <v>0</v>
      </c>
    </row>
    <row r="4674" spans="7:7">
      <c r="G4674">
        <f t="shared" si="74"/>
        <v>0</v>
      </c>
    </row>
    <row r="4675" spans="7:7">
      <c r="G4675">
        <f t="shared" si="74"/>
        <v>0</v>
      </c>
    </row>
    <row r="4676" spans="7:7">
      <c r="G4676">
        <f t="shared" si="74"/>
        <v>0</v>
      </c>
    </row>
    <row r="4677" spans="7:7">
      <c r="G4677">
        <f t="shared" si="74"/>
        <v>0</v>
      </c>
    </row>
    <row r="4678" spans="7:7">
      <c r="G4678">
        <f t="shared" si="74"/>
        <v>0</v>
      </c>
    </row>
    <row r="4679" spans="7:7">
      <c r="G4679">
        <f t="shared" si="74"/>
        <v>0</v>
      </c>
    </row>
    <row r="4680" spans="7:7">
      <c r="G4680">
        <f t="shared" si="74"/>
        <v>0</v>
      </c>
    </row>
    <row r="4681" spans="7:7">
      <c r="G4681">
        <f t="shared" si="74"/>
        <v>0</v>
      </c>
    </row>
    <row r="4682" spans="7:7">
      <c r="G4682">
        <f t="shared" si="74"/>
        <v>0</v>
      </c>
    </row>
    <row r="4683" spans="7:7">
      <c r="G4683">
        <f t="shared" si="74"/>
        <v>0</v>
      </c>
    </row>
    <row r="4684" spans="7:7">
      <c r="G4684">
        <f t="shared" si="74"/>
        <v>0</v>
      </c>
    </row>
    <row r="4685" spans="7:7">
      <c r="G4685">
        <f t="shared" si="74"/>
        <v>0</v>
      </c>
    </row>
    <row r="4686" spans="7:7">
      <c r="G4686">
        <f t="shared" si="74"/>
        <v>0</v>
      </c>
    </row>
    <row r="4687" spans="7:7">
      <c r="G4687">
        <f t="shared" si="74"/>
        <v>0</v>
      </c>
    </row>
    <row r="4688" spans="7:7">
      <c r="G4688">
        <f t="shared" si="74"/>
        <v>0</v>
      </c>
    </row>
    <row r="4689" spans="7:7">
      <c r="G4689">
        <f t="shared" si="74"/>
        <v>0</v>
      </c>
    </row>
    <row r="4690" spans="7:7">
      <c r="G4690">
        <f t="shared" si="74"/>
        <v>0</v>
      </c>
    </row>
    <row r="4691" spans="7:7">
      <c r="G4691">
        <f t="shared" si="74"/>
        <v>0</v>
      </c>
    </row>
    <row r="4692" spans="7:7">
      <c r="G4692">
        <f t="shared" si="74"/>
        <v>0</v>
      </c>
    </row>
    <row r="4693" spans="7:7">
      <c r="G4693">
        <f t="shared" si="74"/>
        <v>0</v>
      </c>
    </row>
    <row r="4694" spans="7:7">
      <c r="G4694">
        <f t="shared" si="74"/>
        <v>0</v>
      </c>
    </row>
    <row r="4695" spans="7:7">
      <c r="G4695">
        <f t="shared" si="74"/>
        <v>0</v>
      </c>
    </row>
    <row r="4696" spans="7:7">
      <c r="G4696">
        <f t="shared" si="74"/>
        <v>0</v>
      </c>
    </row>
    <row r="4697" spans="7:7">
      <c r="G4697">
        <f t="shared" si="74"/>
        <v>0</v>
      </c>
    </row>
    <row r="4698" spans="7:7">
      <c r="G4698">
        <f t="shared" si="74"/>
        <v>0</v>
      </c>
    </row>
    <row r="4699" spans="7:7">
      <c r="G4699">
        <f t="shared" si="74"/>
        <v>0</v>
      </c>
    </row>
    <row r="4700" spans="7:7">
      <c r="G4700">
        <f t="shared" si="74"/>
        <v>0</v>
      </c>
    </row>
    <row r="4701" spans="7:7">
      <c r="G4701">
        <f t="shared" si="74"/>
        <v>0</v>
      </c>
    </row>
    <row r="4702" spans="7:7">
      <c r="G4702">
        <f t="shared" si="74"/>
        <v>0</v>
      </c>
    </row>
    <row r="4703" spans="7:7">
      <c r="G4703">
        <f t="shared" si="74"/>
        <v>0</v>
      </c>
    </row>
    <row r="4704" spans="7:7">
      <c r="G4704">
        <f t="shared" si="74"/>
        <v>0</v>
      </c>
    </row>
    <row r="4705" spans="7:7">
      <c r="G4705">
        <f t="shared" si="74"/>
        <v>0</v>
      </c>
    </row>
    <row r="4706" spans="7:7">
      <c r="G4706">
        <f t="shared" si="74"/>
        <v>0</v>
      </c>
    </row>
    <row r="4707" spans="7:7">
      <c r="G4707">
        <f t="shared" si="74"/>
        <v>0</v>
      </c>
    </row>
    <row r="4708" spans="7:7">
      <c r="G4708">
        <f t="shared" si="74"/>
        <v>0</v>
      </c>
    </row>
    <row r="4709" spans="7:7">
      <c r="G4709">
        <f t="shared" si="74"/>
        <v>0</v>
      </c>
    </row>
    <row r="4710" spans="7:7">
      <c r="G4710">
        <f t="shared" si="74"/>
        <v>0</v>
      </c>
    </row>
    <row r="4711" spans="7:7">
      <c r="G4711">
        <f t="shared" si="74"/>
        <v>0</v>
      </c>
    </row>
    <row r="4712" spans="7:7">
      <c r="G4712">
        <f t="shared" si="74"/>
        <v>0</v>
      </c>
    </row>
    <row r="4713" spans="7:7">
      <c r="G4713">
        <f t="shared" si="74"/>
        <v>0</v>
      </c>
    </row>
    <row r="4714" spans="7:7">
      <c r="G4714">
        <f t="shared" si="74"/>
        <v>0</v>
      </c>
    </row>
    <row r="4715" spans="7:7">
      <c r="G4715">
        <f t="shared" si="74"/>
        <v>0</v>
      </c>
    </row>
    <row r="4716" spans="7:7">
      <c r="G4716">
        <f t="shared" si="74"/>
        <v>0</v>
      </c>
    </row>
    <row r="4717" spans="7:7">
      <c r="G4717">
        <f t="shared" si="74"/>
        <v>0</v>
      </c>
    </row>
    <row r="4718" spans="7:7">
      <c r="G4718">
        <f t="shared" ref="G4718:G4781" si="75">+D4718-E4718</f>
        <v>0</v>
      </c>
    </row>
    <row r="4719" spans="7:7">
      <c r="G4719">
        <f t="shared" si="75"/>
        <v>0</v>
      </c>
    </row>
    <row r="4720" spans="7:7">
      <c r="G4720">
        <f t="shared" si="75"/>
        <v>0</v>
      </c>
    </row>
    <row r="4721" spans="7:7">
      <c r="G4721">
        <f t="shared" si="75"/>
        <v>0</v>
      </c>
    </row>
    <row r="4722" spans="7:7">
      <c r="G4722">
        <f t="shared" si="75"/>
        <v>0</v>
      </c>
    </row>
    <row r="4723" spans="7:7">
      <c r="G4723">
        <f t="shared" si="75"/>
        <v>0</v>
      </c>
    </row>
    <row r="4724" spans="7:7">
      <c r="G4724">
        <f t="shared" si="75"/>
        <v>0</v>
      </c>
    </row>
    <row r="4725" spans="7:7">
      <c r="G4725">
        <f t="shared" si="75"/>
        <v>0</v>
      </c>
    </row>
    <row r="4726" spans="7:7">
      <c r="G4726">
        <f t="shared" si="75"/>
        <v>0</v>
      </c>
    </row>
    <row r="4727" spans="7:7">
      <c r="G4727">
        <f t="shared" si="75"/>
        <v>0</v>
      </c>
    </row>
    <row r="4728" spans="7:7">
      <c r="G4728">
        <f t="shared" si="75"/>
        <v>0</v>
      </c>
    </row>
    <row r="4729" spans="7:7">
      <c r="G4729">
        <f t="shared" si="75"/>
        <v>0</v>
      </c>
    </row>
    <row r="4730" spans="7:7">
      <c r="G4730">
        <f t="shared" si="75"/>
        <v>0</v>
      </c>
    </row>
    <row r="4731" spans="7:7">
      <c r="G4731">
        <f t="shared" si="75"/>
        <v>0</v>
      </c>
    </row>
    <row r="4732" spans="7:7">
      <c r="G4732">
        <f t="shared" si="75"/>
        <v>0</v>
      </c>
    </row>
    <row r="4733" spans="7:7">
      <c r="G4733">
        <f t="shared" si="75"/>
        <v>0</v>
      </c>
    </row>
    <row r="4734" spans="7:7">
      <c r="G4734">
        <f t="shared" si="75"/>
        <v>0</v>
      </c>
    </row>
    <row r="4735" spans="7:7">
      <c r="G4735">
        <f t="shared" si="75"/>
        <v>0</v>
      </c>
    </row>
    <row r="4736" spans="7:7">
      <c r="G4736">
        <f t="shared" si="75"/>
        <v>0</v>
      </c>
    </row>
    <row r="4737" spans="7:7">
      <c r="G4737">
        <f t="shared" si="75"/>
        <v>0</v>
      </c>
    </row>
    <row r="4738" spans="7:7">
      <c r="G4738">
        <f t="shared" si="75"/>
        <v>0</v>
      </c>
    </row>
    <row r="4739" spans="7:7">
      <c r="G4739">
        <f t="shared" si="75"/>
        <v>0</v>
      </c>
    </row>
    <row r="4740" spans="7:7">
      <c r="G4740">
        <f t="shared" si="75"/>
        <v>0</v>
      </c>
    </row>
    <row r="4741" spans="7:7">
      <c r="G4741">
        <f t="shared" si="75"/>
        <v>0</v>
      </c>
    </row>
    <row r="4742" spans="7:7">
      <c r="G4742">
        <f t="shared" si="75"/>
        <v>0</v>
      </c>
    </row>
    <row r="4743" spans="7:7">
      <c r="G4743">
        <f t="shared" si="75"/>
        <v>0</v>
      </c>
    </row>
    <row r="4744" spans="7:7">
      <c r="G4744">
        <f t="shared" si="75"/>
        <v>0</v>
      </c>
    </row>
    <row r="4745" spans="7:7">
      <c r="G4745">
        <f t="shared" si="75"/>
        <v>0</v>
      </c>
    </row>
    <row r="4746" spans="7:7">
      <c r="G4746">
        <f t="shared" si="75"/>
        <v>0</v>
      </c>
    </row>
    <row r="4747" spans="7:7">
      <c r="G4747">
        <f t="shared" si="75"/>
        <v>0</v>
      </c>
    </row>
    <row r="4748" spans="7:7">
      <c r="G4748">
        <f t="shared" si="75"/>
        <v>0</v>
      </c>
    </row>
    <row r="4749" spans="7:7">
      <c r="G4749">
        <f t="shared" si="75"/>
        <v>0</v>
      </c>
    </row>
    <row r="4750" spans="7:7">
      <c r="G4750">
        <f t="shared" si="75"/>
        <v>0</v>
      </c>
    </row>
    <row r="4751" spans="7:7">
      <c r="G4751">
        <f t="shared" si="75"/>
        <v>0</v>
      </c>
    </row>
    <row r="4752" spans="7:7">
      <c r="G4752">
        <f t="shared" si="75"/>
        <v>0</v>
      </c>
    </row>
    <row r="4753" spans="7:7">
      <c r="G4753">
        <f t="shared" si="75"/>
        <v>0</v>
      </c>
    </row>
    <row r="4754" spans="7:7">
      <c r="G4754">
        <f t="shared" si="75"/>
        <v>0</v>
      </c>
    </row>
    <row r="4755" spans="7:7">
      <c r="G4755">
        <f t="shared" si="75"/>
        <v>0</v>
      </c>
    </row>
    <row r="4756" spans="7:7">
      <c r="G4756">
        <f t="shared" si="75"/>
        <v>0</v>
      </c>
    </row>
    <row r="4757" spans="7:7">
      <c r="G4757">
        <f t="shared" si="75"/>
        <v>0</v>
      </c>
    </row>
    <row r="4758" spans="7:7">
      <c r="G4758">
        <f t="shared" si="75"/>
        <v>0</v>
      </c>
    </row>
    <row r="4759" spans="7:7">
      <c r="G4759">
        <f t="shared" si="75"/>
        <v>0</v>
      </c>
    </row>
    <row r="4760" spans="7:7">
      <c r="G4760">
        <f t="shared" si="75"/>
        <v>0</v>
      </c>
    </row>
    <row r="4761" spans="7:7">
      <c r="G4761">
        <f t="shared" si="75"/>
        <v>0</v>
      </c>
    </row>
    <row r="4762" spans="7:7">
      <c r="G4762">
        <f t="shared" si="75"/>
        <v>0</v>
      </c>
    </row>
    <row r="4763" spans="7:7">
      <c r="G4763">
        <f t="shared" si="75"/>
        <v>0</v>
      </c>
    </row>
    <row r="4764" spans="7:7">
      <c r="G4764">
        <f t="shared" si="75"/>
        <v>0</v>
      </c>
    </row>
    <row r="4765" spans="7:7">
      <c r="G4765">
        <f t="shared" si="75"/>
        <v>0</v>
      </c>
    </row>
    <row r="4766" spans="7:7">
      <c r="G4766">
        <f t="shared" si="75"/>
        <v>0</v>
      </c>
    </row>
    <row r="4767" spans="7:7">
      <c r="G4767">
        <f t="shared" si="75"/>
        <v>0</v>
      </c>
    </row>
    <row r="4768" spans="7:7">
      <c r="G4768">
        <f t="shared" si="75"/>
        <v>0</v>
      </c>
    </row>
    <row r="4769" spans="7:7">
      <c r="G4769">
        <f t="shared" si="75"/>
        <v>0</v>
      </c>
    </row>
    <row r="4770" spans="7:7">
      <c r="G4770">
        <f t="shared" si="75"/>
        <v>0</v>
      </c>
    </row>
    <row r="4771" spans="7:7">
      <c r="G4771">
        <f t="shared" si="75"/>
        <v>0</v>
      </c>
    </row>
    <row r="4772" spans="7:7">
      <c r="G4772">
        <f t="shared" si="75"/>
        <v>0</v>
      </c>
    </row>
    <row r="4773" spans="7:7">
      <c r="G4773">
        <f t="shared" si="75"/>
        <v>0</v>
      </c>
    </row>
    <row r="4774" spans="7:7">
      <c r="G4774">
        <f t="shared" si="75"/>
        <v>0</v>
      </c>
    </row>
    <row r="4775" spans="7:7">
      <c r="G4775">
        <f t="shared" si="75"/>
        <v>0</v>
      </c>
    </row>
    <row r="4776" spans="7:7">
      <c r="G4776">
        <f t="shared" si="75"/>
        <v>0</v>
      </c>
    </row>
    <row r="4777" spans="7:7">
      <c r="G4777">
        <f t="shared" si="75"/>
        <v>0</v>
      </c>
    </row>
    <row r="4778" spans="7:7">
      <c r="G4778">
        <f t="shared" si="75"/>
        <v>0</v>
      </c>
    </row>
    <row r="4779" spans="7:7">
      <c r="G4779">
        <f t="shared" si="75"/>
        <v>0</v>
      </c>
    </row>
    <row r="4780" spans="7:7">
      <c r="G4780">
        <f t="shared" si="75"/>
        <v>0</v>
      </c>
    </row>
    <row r="4781" spans="7:7">
      <c r="G4781">
        <f t="shared" si="75"/>
        <v>0</v>
      </c>
    </row>
    <row r="4782" spans="7:7">
      <c r="G4782">
        <f t="shared" ref="G4782:G4841" si="76">+D4782-E4782</f>
        <v>0</v>
      </c>
    </row>
    <row r="4783" spans="7:7">
      <c r="G4783">
        <f t="shared" si="76"/>
        <v>0</v>
      </c>
    </row>
    <row r="4784" spans="7:7">
      <c r="G4784">
        <f t="shared" si="76"/>
        <v>0</v>
      </c>
    </row>
    <row r="4785" spans="7:7">
      <c r="G4785">
        <f t="shared" si="76"/>
        <v>0</v>
      </c>
    </row>
    <row r="4786" spans="7:7">
      <c r="G4786">
        <f t="shared" si="76"/>
        <v>0</v>
      </c>
    </row>
    <row r="4787" spans="7:7">
      <c r="G4787">
        <f t="shared" si="76"/>
        <v>0</v>
      </c>
    </row>
    <row r="4788" spans="7:7">
      <c r="G4788">
        <f t="shared" si="76"/>
        <v>0</v>
      </c>
    </row>
    <row r="4789" spans="7:7">
      <c r="G4789">
        <f t="shared" si="76"/>
        <v>0</v>
      </c>
    </row>
    <row r="4790" spans="7:7">
      <c r="G4790">
        <f t="shared" si="76"/>
        <v>0</v>
      </c>
    </row>
    <row r="4791" spans="7:7">
      <c r="G4791">
        <f t="shared" si="76"/>
        <v>0</v>
      </c>
    </row>
    <row r="4792" spans="7:7">
      <c r="G4792">
        <f t="shared" si="76"/>
        <v>0</v>
      </c>
    </row>
    <row r="4793" spans="7:7">
      <c r="G4793">
        <f t="shared" si="76"/>
        <v>0</v>
      </c>
    </row>
    <row r="4794" spans="7:7">
      <c r="G4794">
        <f t="shared" si="76"/>
        <v>0</v>
      </c>
    </row>
    <row r="4795" spans="7:7">
      <c r="G4795">
        <f t="shared" si="76"/>
        <v>0</v>
      </c>
    </row>
    <row r="4796" spans="7:7">
      <c r="G4796">
        <f t="shared" si="76"/>
        <v>0</v>
      </c>
    </row>
    <row r="4797" spans="7:7">
      <c r="G4797">
        <f t="shared" si="76"/>
        <v>0</v>
      </c>
    </row>
    <row r="4798" spans="7:7">
      <c r="G4798">
        <f t="shared" si="76"/>
        <v>0</v>
      </c>
    </row>
    <row r="4799" spans="7:7">
      <c r="G4799">
        <f t="shared" si="76"/>
        <v>0</v>
      </c>
    </row>
    <row r="4800" spans="7:7">
      <c r="G4800">
        <f t="shared" si="76"/>
        <v>0</v>
      </c>
    </row>
    <row r="4801" spans="7:7">
      <c r="G4801">
        <f t="shared" si="76"/>
        <v>0</v>
      </c>
    </row>
    <row r="4802" spans="7:7">
      <c r="G4802">
        <f t="shared" si="76"/>
        <v>0</v>
      </c>
    </row>
    <row r="4803" spans="7:7">
      <c r="G4803">
        <f t="shared" si="76"/>
        <v>0</v>
      </c>
    </row>
    <row r="4804" spans="7:7">
      <c r="G4804">
        <f t="shared" si="76"/>
        <v>0</v>
      </c>
    </row>
    <row r="4805" spans="7:7">
      <c r="G4805">
        <f t="shared" si="76"/>
        <v>0</v>
      </c>
    </row>
    <row r="4806" spans="7:7">
      <c r="G4806">
        <f t="shared" si="76"/>
        <v>0</v>
      </c>
    </row>
    <row r="4807" spans="7:7">
      <c r="G4807">
        <f t="shared" si="76"/>
        <v>0</v>
      </c>
    </row>
    <row r="4808" spans="7:7">
      <c r="G4808">
        <f t="shared" si="76"/>
        <v>0</v>
      </c>
    </row>
    <row r="4809" spans="7:7">
      <c r="G4809">
        <f t="shared" si="76"/>
        <v>0</v>
      </c>
    </row>
    <row r="4810" spans="7:7">
      <c r="G4810">
        <f t="shared" si="76"/>
        <v>0</v>
      </c>
    </row>
    <row r="4811" spans="7:7">
      <c r="G4811">
        <f t="shared" si="76"/>
        <v>0</v>
      </c>
    </row>
    <row r="4812" spans="7:7">
      <c r="G4812">
        <f t="shared" si="76"/>
        <v>0</v>
      </c>
    </row>
    <row r="4813" spans="7:7">
      <c r="G4813">
        <f t="shared" si="76"/>
        <v>0</v>
      </c>
    </row>
    <row r="4814" spans="7:7">
      <c r="G4814">
        <f t="shared" si="76"/>
        <v>0</v>
      </c>
    </row>
    <row r="4815" spans="7:7">
      <c r="G4815">
        <f t="shared" si="76"/>
        <v>0</v>
      </c>
    </row>
    <row r="4816" spans="7:7">
      <c r="G4816">
        <f t="shared" si="76"/>
        <v>0</v>
      </c>
    </row>
    <row r="4817" spans="7:7">
      <c r="G4817">
        <f t="shared" si="76"/>
        <v>0</v>
      </c>
    </row>
    <row r="4818" spans="7:7">
      <c r="G4818">
        <f t="shared" si="76"/>
        <v>0</v>
      </c>
    </row>
    <row r="4819" spans="7:7">
      <c r="G4819">
        <f t="shared" si="76"/>
        <v>0</v>
      </c>
    </row>
    <row r="4820" spans="7:7">
      <c r="G4820">
        <f t="shared" si="76"/>
        <v>0</v>
      </c>
    </row>
    <row r="4821" spans="7:7">
      <c r="G4821">
        <f t="shared" si="76"/>
        <v>0</v>
      </c>
    </row>
    <row r="4822" spans="7:7">
      <c r="G4822">
        <f t="shared" si="76"/>
        <v>0</v>
      </c>
    </row>
    <row r="4823" spans="7:7">
      <c r="G4823">
        <f t="shared" si="76"/>
        <v>0</v>
      </c>
    </row>
    <row r="4824" spans="7:7">
      <c r="G4824">
        <f t="shared" si="76"/>
        <v>0</v>
      </c>
    </row>
    <row r="4825" spans="7:7">
      <c r="G4825">
        <f t="shared" si="76"/>
        <v>0</v>
      </c>
    </row>
    <row r="4826" spans="7:7">
      <c r="G4826">
        <f t="shared" si="76"/>
        <v>0</v>
      </c>
    </row>
    <row r="4827" spans="7:7">
      <c r="G4827">
        <f t="shared" si="76"/>
        <v>0</v>
      </c>
    </row>
    <row r="4828" spans="7:7">
      <c r="G4828">
        <f t="shared" si="76"/>
        <v>0</v>
      </c>
    </row>
    <row r="4829" spans="7:7">
      <c r="G4829">
        <f t="shared" si="76"/>
        <v>0</v>
      </c>
    </row>
    <row r="4830" spans="7:7">
      <c r="G4830">
        <f t="shared" si="76"/>
        <v>0</v>
      </c>
    </row>
    <row r="4831" spans="7:7">
      <c r="G4831">
        <f t="shared" si="76"/>
        <v>0</v>
      </c>
    </row>
    <row r="4832" spans="7:7">
      <c r="G4832">
        <f t="shared" si="76"/>
        <v>0</v>
      </c>
    </row>
    <row r="4833" spans="7:7">
      <c r="G4833">
        <f t="shared" si="76"/>
        <v>0</v>
      </c>
    </row>
    <row r="4834" spans="7:7">
      <c r="G4834">
        <f t="shared" si="76"/>
        <v>0</v>
      </c>
    </row>
    <row r="4835" spans="7:7">
      <c r="G4835">
        <f t="shared" si="76"/>
        <v>0</v>
      </c>
    </row>
    <row r="4836" spans="7:7">
      <c r="G4836">
        <f t="shared" si="76"/>
        <v>0</v>
      </c>
    </row>
    <row r="4837" spans="7:7">
      <c r="G4837">
        <f t="shared" si="76"/>
        <v>0</v>
      </c>
    </row>
    <row r="4838" spans="7:7">
      <c r="G4838">
        <f t="shared" si="76"/>
        <v>0</v>
      </c>
    </row>
    <row r="4839" spans="7:7">
      <c r="G4839">
        <f t="shared" si="76"/>
        <v>0</v>
      </c>
    </row>
    <row r="4840" spans="7:7">
      <c r="G4840">
        <f t="shared" si="76"/>
        <v>0</v>
      </c>
    </row>
    <row r="4841" spans="7:7">
      <c r="G4841">
        <f t="shared" si="76"/>
        <v>0</v>
      </c>
    </row>
  </sheetData>
  <phoneticPr fontId="5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sheetPr codeName="Foglio1"/>
  <dimension ref="A1:L4450"/>
  <sheetViews>
    <sheetView workbookViewId="0">
      <selection activeCell="B4" sqref="B4"/>
    </sheetView>
  </sheetViews>
  <sheetFormatPr defaultRowHeight="12.75"/>
  <cols>
    <col min="1" max="1" width="12" customWidth="1"/>
    <col min="2" max="2" width="17.7109375" style="1" customWidth="1"/>
    <col min="3" max="3" width="16.7109375" customWidth="1"/>
    <col min="4" max="4" width="14.140625" style="134" customWidth="1"/>
    <col min="5" max="5" width="12.85546875" style="134" bestFit="1" customWidth="1"/>
    <col min="6" max="6" width="7.28515625" customWidth="1"/>
    <col min="7" max="7" width="15.7109375" customWidth="1"/>
    <col min="8" max="8" width="38.7109375" style="4" customWidth="1"/>
    <col min="9" max="9" width="11.7109375" bestFit="1" customWidth="1"/>
    <col min="10" max="10" width="10.28515625" bestFit="1" customWidth="1"/>
  </cols>
  <sheetData>
    <row r="1" spans="1:12">
      <c r="A1" t="s">
        <v>1761</v>
      </c>
    </row>
    <row r="2" spans="1:12">
      <c r="B2" s="1" t="s">
        <v>1969</v>
      </c>
    </row>
    <row r="3" spans="1:12">
      <c r="B3" s="1" t="s">
        <v>1181</v>
      </c>
    </row>
    <row r="4" spans="1:12">
      <c r="B4" s="1" t="s">
        <v>1182</v>
      </c>
    </row>
    <row r="5" spans="1:12">
      <c r="B5" s="1" t="s">
        <v>1391</v>
      </c>
    </row>
    <row r="6" spans="1:12">
      <c r="B6" s="1" t="s">
        <v>1183</v>
      </c>
    </row>
    <row r="7" spans="1:12">
      <c r="B7" s="1" t="s">
        <v>1184</v>
      </c>
    </row>
    <row r="8" spans="1:12">
      <c r="B8" s="1" t="s">
        <v>1185</v>
      </c>
    </row>
    <row r="9" spans="1:12">
      <c r="B9" s="1" t="s">
        <v>1186</v>
      </c>
    </row>
    <row r="10" spans="1:12">
      <c r="B10" s="1" t="s">
        <v>1763</v>
      </c>
    </row>
    <row r="11" spans="1:12" s="156" customFormat="1" ht="15">
      <c r="A11" s="175" t="s">
        <v>864</v>
      </c>
      <c r="B11" s="175" t="s">
        <v>1197</v>
      </c>
      <c r="C11" s="175" t="s">
        <v>1198</v>
      </c>
      <c r="D11" s="175" t="s">
        <v>1199</v>
      </c>
      <c r="E11" s="175" t="s">
        <v>1200</v>
      </c>
      <c r="F11" s="175" t="s">
        <v>1201</v>
      </c>
      <c r="G11" s="175" t="s">
        <v>1202</v>
      </c>
      <c r="H11" s="175" t="s">
        <v>1203</v>
      </c>
      <c r="I11" s="175" t="s">
        <v>1204</v>
      </c>
      <c r="J11" s="155" t="s">
        <v>1205</v>
      </c>
      <c r="K11" s="155" t="s">
        <v>1206</v>
      </c>
      <c r="L11" s="155" t="s">
        <v>1207</v>
      </c>
    </row>
    <row r="12" spans="1:12" s="156" customFormat="1" ht="60">
      <c r="A12" s="176">
        <v>11010601</v>
      </c>
      <c r="B12" s="176" t="s">
        <v>1770</v>
      </c>
      <c r="C12" s="176" t="s">
        <v>1393</v>
      </c>
      <c r="D12" s="181">
        <v>14781.02</v>
      </c>
      <c r="E12" s="177">
        <v>0</v>
      </c>
      <c r="F12" s="176" t="s">
        <v>1393</v>
      </c>
      <c r="G12" s="157">
        <f t="shared" ref="G12:G75" si="0">+D12-E12</f>
        <v>14781.02</v>
      </c>
      <c r="H12" s="176" t="s">
        <v>455</v>
      </c>
      <c r="I12" s="176" t="s">
        <v>1593</v>
      </c>
      <c r="J12" s="156" t="str">
        <f t="shared" ref="J12:J75" si="1">LEFT(A12,2)</f>
        <v>11</v>
      </c>
      <c r="K12" s="156" t="str">
        <f t="shared" ref="K12:K75" si="2">LEFT(A12,4)</f>
        <v>1101</v>
      </c>
      <c r="L12" s="156" t="str">
        <f t="shared" ref="L12:L75" si="3">LEFT(A12,6)</f>
        <v>110106</v>
      </c>
    </row>
    <row r="13" spans="1:12" s="156" customFormat="1" ht="45">
      <c r="A13" s="176">
        <v>11020101</v>
      </c>
      <c r="B13" s="176" t="s">
        <v>1776</v>
      </c>
      <c r="C13" s="176" t="s">
        <v>1393</v>
      </c>
      <c r="D13" s="181">
        <v>182047.72</v>
      </c>
      <c r="E13" s="177">
        <v>0</v>
      </c>
      <c r="F13" s="176" t="s">
        <v>1393</v>
      </c>
      <c r="G13" s="157">
        <f t="shared" si="0"/>
        <v>182047.72</v>
      </c>
      <c r="H13" s="176" t="s">
        <v>455</v>
      </c>
      <c r="I13" s="176" t="s">
        <v>1593</v>
      </c>
      <c r="J13" s="156" t="str">
        <f t="shared" si="1"/>
        <v>11</v>
      </c>
      <c r="K13" s="156" t="str">
        <f t="shared" si="2"/>
        <v>1102</v>
      </c>
      <c r="L13" s="156" t="str">
        <f t="shared" si="3"/>
        <v>110201</v>
      </c>
    </row>
    <row r="14" spans="1:12" s="156" customFormat="1" ht="45">
      <c r="A14" s="176">
        <v>11020301</v>
      </c>
      <c r="B14" s="176" t="s">
        <v>1777</v>
      </c>
      <c r="C14" s="176" t="s">
        <v>1393</v>
      </c>
      <c r="D14" s="181">
        <v>517952.28</v>
      </c>
      <c r="E14" s="177">
        <v>0</v>
      </c>
      <c r="F14" s="176" t="s">
        <v>1393</v>
      </c>
      <c r="G14" s="157">
        <f t="shared" si="0"/>
        <v>517952.28</v>
      </c>
      <c r="H14" s="176" t="s">
        <v>455</v>
      </c>
      <c r="I14" s="176" t="s">
        <v>1593</v>
      </c>
      <c r="J14" s="156" t="str">
        <f t="shared" si="1"/>
        <v>11</v>
      </c>
      <c r="K14" s="156" t="str">
        <f t="shared" si="2"/>
        <v>1102</v>
      </c>
      <c r="L14" s="156" t="str">
        <f t="shared" si="3"/>
        <v>110203</v>
      </c>
    </row>
    <row r="15" spans="1:12" s="156" customFormat="1" ht="15">
      <c r="A15" s="176">
        <v>11020901</v>
      </c>
      <c r="B15" s="176" t="s">
        <v>969</v>
      </c>
      <c r="C15" s="176" t="s">
        <v>1393</v>
      </c>
      <c r="D15" s="181">
        <v>18000</v>
      </c>
      <c r="E15" s="177">
        <v>0</v>
      </c>
      <c r="F15" s="176" t="s">
        <v>1393</v>
      </c>
      <c r="G15" s="157">
        <f t="shared" si="0"/>
        <v>18000</v>
      </c>
      <c r="H15" s="176" t="s">
        <v>455</v>
      </c>
      <c r="I15" s="176" t="s">
        <v>1594</v>
      </c>
      <c r="J15" s="156" t="str">
        <f t="shared" si="1"/>
        <v>11</v>
      </c>
      <c r="K15" s="156" t="str">
        <f t="shared" si="2"/>
        <v>1102</v>
      </c>
      <c r="L15" s="156" t="str">
        <f t="shared" si="3"/>
        <v>110209</v>
      </c>
    </row>
    <row r="16" spans="1:12" s="156" customFormat="1" ht="45">
      <c r="A16" s="176">
        <v>11021240</v>
      </c>
      <c r="B16" s="176" t="s">
        <v>1411</v>
      </c>
      <c r="C16" s="176" t="s">
        <v>1393</v>
      </c>
      <c r="D16" s="181">
        <v>22000</v>
      </c>
      <c r="E16" s="177">
        <v>0</v>
      </c>
      <c r="F16" s="176" t="s">
        <v>1393</v>
      </c>
      <c r="G16" s="157">
        <f t="shared" si="0"/>
        <v>22000</v>
      </c>
      <c r="H16" s="176" t="s">
        <v>455</v>
      </c>
      <c r="I16" s="176" t="s">
        <v>1593</v>
      </c>
      <c r="J16" s="156" t="str">
        <f t="shared" si="1"/>
        <v>11</v>
      </c>
      <c r="K16" s="156" t="str">
        <f t="shared" si="2"/>
        <v>1102</v>
      </c>
      <c r="L16" s="156" t="str">
        <f t="shared" si="3"/>
        <v>110212</v>
      </c>
    </row>
    <row r="17" spans="1:12" s="156" customFormat="1" ht="60">
      <c r="A17" s="176">
        <v>11021401</v>
      </c>
      <c r="B17" s="176" t="s">
        <v>1799</v>
      </c>
      <c r="C17" s="176" t="s">
        <v>1393</v>
      </c>
      <c r="D17" s="181">
        <v>260663.16</v>
      </c>
      <c r="E17" s="181">
        <v>700000</v>
      </c>
      <c r="F17" s="176" t="s">
        <v>1393</v>
      </c>
      <c r="G17" s="157">
        <f t="shared" si="0"/>
        <v>-439336.83999999997</v>
      </c>
      <c r="H17" s="176" t="s">
        <v>455</v>
      </c>
      <c r="I17" s="176" t="s">
        <v>1593</v>
      </c>
      <c r="J17" s="156" t="str">
        <f t="shared" si="1"/>
        <v>11</v>
      </c>
      <c r="K17" s="156" t="str">
        <f t="shared" si="2"/>
        <v>1102</v>
      </c>
      <c r="L17" s="156" t="str">
        <f t="shared" si="3"/>
        <v>110214</v>
      </c>
    </row>
    <row r="18" spans="1:12" s="156" customFormat="1" ht="60">
      <c r="A18" s="176">
        <v>11021402</v>
      </c>
      <c r="B18" s="176" t="s">
        <v>1800</v>
      </c>
      <c r="C18" s="176" t="s">
        <v>1393</v>
      </c>
      <c r="D18" s="181">
        <v>119562.44</v>
      </c>
      <c r="E18" s="181">
        <v>44953.65</v>
      </c>
      <c r="F18" s="176" t="s">
        <v>1393</v>
      </c>
      <c r="G18" s="157">
        <f t="shared" si="0"/>
        <v>74608.790000000008</v>
      </c>
      <c r="H18" s="176" t="s">
        <v>455</v>
      </c>
      <c r="I18" s="176" t="s">
        <v>1593</v>
      </c>
      <c r="J18" s="156" t="str">
        <f t="shared" si="1"/>
        <v>11</v>
      </c>
      <c r="K18" s="156" t="str">
        <f t="shared" si="2"/>
        <v>1102</v>
      </c>
      <c r="L18" s="156" t="str">
        <f t="shared" si="3"/>
        <v>110214</v>
      </c>
    </row>
    <row r="19" spans="1:12" s="156" customFormat="1" ht="30">
      <c r="A19" s="176">
        <v>12010101</v>
      </c>
      <c r="B19" s="176" t="s">
        <v>977</v>
      </c>
      <c r="C19" s="176" t="s">
        <v>1393</v>
      </c>
      <c r="D19" s="177">
        <v>0</v>
      </c>
      <c r="E19" s="181">
        <v>33669.550000000003</v>
      </c>
      <c r="F19" s="176" t="s">
        <v>1393</v>
      </c>
      <c r="G19" s="157">
        <f t="shared" si="0"/>
        <v>-33669.550000000003</v>
      </c>
      <c r="H19" s="176" t="s">
        <v>455</v>
      </c>
      <c r="I19" s="176" t="s">
        <v>1595</v>
      </c>
      <c r="J19" s="156" t="str">
        <f t="shared" si="1"/>
        <v>12</v>
      </c>
      <c r="K19" s="156" t="str">
        <f t="shared" si="2"/>
        <v>1201</v>
      </c>
      <c r="L19" s="156" t="str">
        <f t="shared" si="3"/>
        <v>120101</v>
      </c>
    </row>
    <row r="20" spans="1:12" s="156" customFormat="1" ht="45">
      <c r="A20" s="176">
        <v>12010201</v>
      </c>
      <c r="B20" s="176" t="s">
        <v>978</v>
      </c>
      <c r="C20" s="176" t="s">
        <v>1393</v>
      </c>
      <c r="D20" s="177">
        <v>0</v>
      </c>
      <c r="E20" s="181">
        <v>64360.21</v>
      </c>
      <c r="F20" s="176" t="s">
        <v>1393</v>
      </c>
      <c r="G20" s="157">
        <f t="shared" si="0"/>
        <v>-64360.21</v>
      </c>
      <c r="H20" s="176" t="s">
        <v>455</v>
      </c>
      <c r="I20" s="176" t="s">
        <v>1595</v>
      </c>
      <c r="J20" s="156" t="str">
        <f t="shared" si="1"/>
        <v>12</v>
      </c>
      <c r="K20" s="156" t="str">
        <f t="shared" si="2"/>
        <v>1201</v>
      </c>
      <c r="L20" s="156" t="str">
        <f t="shared" si="3"/>
        <v>120102</v>
      </c>
    </row>
    <row r="21" spans="1:12" s="156" customFormat="1" ht="30">
      <c r="A21" s="176">
        <v>12020101</v>
      </c>
      <c r="B21" s="176" t="s">
        <v>979</v>
      </c>
      <c r="C21" s="176" t="s">
        <v>1393</v>
      </c>
      <c r="D21" s="181">
        <v>3971487.74</v>
      </c>
      <c r="E21" s="181">
        <v>4716570.42</v>
      </c>
      <c r="F21" s="176" t="s">
        <v>1393</v>
      </c>
      <c r="G21" s="157">
        <f t="shared" si="0"/>
        <v>-745082.6799999997</v>
      </c>
      <c r="H21" s="176" t="s">
        <v>455</v>
      </c>
      <c r="I21" s="176" t="s">
        <v>1596</v>
      </c>
      <c r="J21" s="156" t="str">
        <f t="shared" si="1"/>
        <v>12</v>
      </c>
      <c r="K21" s="156" t="str">
        <f t="shared" si="2"/>
        <v>1202</v>
      </c>
      <c r="L21" s="156" t="str">
        <f t="shared" si="3"/>
        <v>120201</v>
      </c>
    </row>
    <row r="22" spans="1:12" s="156" customFormat="1" ht="45">
      <c r="A22" s="176">
        <v>12020401</v>
      </c>
      <c r="B22" s="176" t="s">
        <v>982</v>
      </c>
      <c r="C22" s="176" t="s">
        <v>1393</v>
      </c>
      <c r="D22" s="181">
        <v>17211990.600000001</v>
      </c>
      <c r="E22" s="181">
        <v>9136524.8599999994</v>
      </c>
      <c r="F22" s="176" t="s">
        <v>1393</v>
      </c>
      <c r="G22" s="157">
        <f t="shared" si="0"/>
        <v>8075465.7400000021</v>
      </c>
      <c r="H22" s="176" t="s">
        <v>455</v>
      </c>
      <c r="I22" s="176" t="s">
        <v>1594</v>
      </c>
      <c r="J22" s="156" t="str">
        <f t="shared" si="1"/>
        <v>12</v>
      </c>
      <c r="K22" s="156" t="str">
        <f t="shared" si="2"/>
        <v>1202</v>
      </c>
      <c r="L22" s="156" t="str">
        <f t="shared" si="3"/>
        <v>120204</v>
      </c>
    </row>
    <row r="23" spans="1:12" s="156" customFormat="1" ht="30">
      <c r="A23" s="176">
        <v>12020402</v>
      </c>
      <c r="B23" s="176" t="s">
        <v>1803</v>
      </c>
      <c r="C23" s="176" t="s">
        <v>1393</v>
      </c>
      <c r="D23" s="181">
        <v>10597.6</v>
      </c>
      <c r="E23" s="177">
        <v>0</v>
      </c>
      <c r="F23" s="176" t="s">
        <v>1393</v>
      </c>
      <c r="G23" s="157">
        <f t="shared" si="0"/>
        <v>10597.6</v>
      </c>
      <c r="H23" s="176" t="s">
        <v>455</v>
      </c>
      <c r="I23" s="176" t="s">
        <v>1594</v>
      </c>
      <c r="J23" s="156" t="str">
        <f t="shared" si="1"/>
        <v>12</v>
      </c>
      <c r="K23" s="156" t="str">
        <f t="shared" si="2"/>
        <v>1202</v>
      </c>
      <c r="L23" s="156" t="str">
        <f t="shared" si="3"/>
        <v>120204</v>
      </c>
    </row>
    <row r="24" spans="1:12" s="156" customFormat="1" ht="45">
      <c r="A24" s="176">
        <v>12020501</v>
      </c>
      <c r="B24" s="176" t="s">
        <v>983</v>
      </c>
      <c r="C24" s="176" t="s">
        <v>1393</v>
      </c>
      <c r="D24" s="181">
        <v>2722174.04</v>
      </c>
      <c r="E24" s="181">
        <v>4828203.3499999996</v>
      </c>
      <c r="F24" s="176" t="s">
        <v>1393</v>
      </c>
      <c r="G24" s="157">
        <f t="shared" si="0"/>
        <v>-2106029.3099999996</v>
      </c>
      <c r="H24" s="176" t="s">
        <v>455</v>
      </c>
      <c r="I24" s="176" t="s">
        <v>1593</v>
      </c>
      <c r="J24" s="156" t="str">
        <f t="shared" si="1"/>
        <v>12</v>
      </c>
      <c r="K24" s="156" t="str">
        <f t="shared" si="2"/>
        <v>1202</v>
      </c>
      <c r="L24" s="156" t="str">
        <f t="shared" si="3"/>
        <v>120205</v>
      </c>
    </row>
    <row r="25" spans="1:12" s="156" customFormat="1" ht="45">
      <c r="A25" s="176">
        <v>12020601</v>
      </c>
      <c r="B25" s="176" t="s">
        <v>1805</v>
      </c>
      <c r="C25" s="176" t="s">
        <v>1393</v>
      </c>
      <c r="D25" s="181">
        <v>319255.65000000002</v>
      </c>
      <c r="E25" s="181">
        <v>150167.88</v>
      </c>
      <c r="F25" s="176" t="s">
        <v>1393</v>
      </c>
      <c r="G25" s="157">
        <f t="shared" si="0"/>
        <v>169087.77000000002</v>
      </c>
      <c r="H25" s="176" t="s">
        <v>455</v>
      </c>
      <c r="I25" s="176" t="s">
        <v>1594</v>
      </c>
      <c r="J25" s="156" t="str">
        <f t="shared" si="1"/>
        <v>12</v>
      </c>
      <c r="K25" s="156" t="str">
        <f t="shared" si="2"/>
        <v>1202</v>
      </c>
      <c r="L25" s="156" t="str">
        <f t="shared" si="3"/>
        <v>120206</v>
      </c>
    </row>
    <row r="26" spans="1:12" s="156" customFormat="1" ht="60">
      <c r="A26" s="176">
        <v>12020801</v>
      </c>
      <c r="B26" s="176" t="s">
        <v>1807</v>
      </c>
      <c r="C26" s="176" t="s">
        <v>1393</v>
      </c>
      <c r="D26" s="177">
        <v>420.09</v>
      </c>
      <c r="E26" s="177">
        <v>486.45</v>
      </c>
      <c r="F26" s="176" t="s">
        <v>1393</v>
      </c>
      <c r="G26" s="157">
        <f t="shared" si="0"/>
        <v>-66.360000000000014</v>
      </c>
      <c r="H26" s="176" t="s">
        <v>455</v>
      </c>
      <c r="I26" s="176" t="s">
        <v>1593</v>
      </c>
      <c r="J26" s="156" t="str">
        <f t="shared" si="1"/>
        <v>12</v>
      </c>
      <c r="K26" s="156" t="str">
        <f t="shared" si="2"/>
        <v>1202</v>
      </c>
      <c r="L26" s="156" t="str">
        <f t="shared" si="3"/>
        <v>120208</v>
      </c>
    </row>
    <row r="27" spans="1:12" s="156" customFormat="1" ht="45">
      <c r="A27" s="176">
        <v>12021001</v>
      </c>
      <c r="B27" s="176" t="s">
        <v>987</v>
      </c>
      <c r="C27" s="176" t="s">
        <v>1393</v>
      </c>
      <c r="D27" s="181">
        <v>3785865.43</v>
      </c>
      <c r="E27" s="181">
        <v>3137977.18</v>
      </c>
      <c r="F27" s="176" t="s">
        <v>1393</v>
      </c>
      <c r="G27" s="157">
        <f t="shared" si="0"/>
        <v>647888.25</v>
      </c>
      <c r="H27" s="176" t="s">
        <v>455</v>
      </c>
      <c r="I27" s="176" t="s">
        <v>1593</v>
      </c>
      <c r="J27" s="156" t="str">
        <f t="shared" si="1"/>
        <v>12</v>
      </c>
      <c r="K27" s="156" t="str">
        <f t="shared" si="2"/>
        <v>1202</v>
      </c>
      <c r="L27" s="156" t="str">
        <f t="shared" si="3"/>
        <v>120210</v>
      </c>
    </row>
    <row r="28" spans="1:12" s="156" customFormat="1" ht="45">
      <c r="A28" s="176">
        <v>12021002</v>
      </c>
      <c r="B28" s="176" t="s">
        <v>1210</v>
      </c>
      <c r="C28" s="176" t="s">
        <v>1393</v>
      </c>
      <c r="D28" s="181">
        <v>1220.01</v>
      </c>
      <c r="E28" s="177">
        <v>692.78</v>
      </c>
      <c r="F28" s="176" t="s">
        <v>1393</v>
      </c>
      <c r="G28" s="157">
        <f t="shared" si="0"/>
        <v>527.23</v>
      </c>
      <c r="H28" s="176" t="s">
        <v>455</v>
      </c>
      <c r="I28" s="176" t="s">
        <v>1597</v>
      </c>
      <c r="J28" s="156" t="str">
        <f t="shared" si="1"/>
        <v>12</v>
      </c>
      <c r="K28" s="156" t="str">
        <f t="shared" si="2"/>
        <v>1202</v>
      </c>
      <c r="L28" s="156" t="str">
        <f t="shared" si="3"/>
        <v>120210</v>
      </c>
    </row>
    <row r="29" spans="1:12" s="156" customFormat="1" ht="45">
      <c r="A29" s="176">
        <v>12021003</v>
      </c>
      <c r="B29" s="176" t="s">
        <v>1808</v>
      </c>
      <c r="C29" s="176" t="s">
        <v>1393</v>
      </c>
      <c r="D29" s="181">
        <v>561202.59</v>
      </c>
      <c r="E29" s="181">
        <v>419591.29</v>
      </c>
      <c r="F29" s="176" t="s">
        <v>1393</v>
      </c>
      <c r="G29" s="157">
        <f t="shared" si="0"/>
        <v>141611.29999999999</v>
      </c>
      <c r="H29" s="176" t="s">
        <v>455</v>
      </c>
      <c r="I29" s="176" t="s">
        <v>1598</v>
      </c>
      <c r="J29" s="156" t="str">
        <f t="shared" si="1"/>
        <v>12</v>
      </c>
      <c r="K29" s="156" t="str">
        <f t="shared" si="2"/>
        <v>1202</v>
      </c>
      <c r="L29" s="156" t="str">
        <f t="shared" si="3"/>
        <v>120210</v>
      </c>
    </row>
    <row r="30" spans="1:12" s="156" customFormat="1" ht="45">
      <c r="A30" s="176">
        <v>12021009</v>
      </c>
      <c r="B30" s="176" t="s">
        <v>1644</v>
      </c>
      <c r="C30" s="176" t="s">
        <v>1393</v>
      </c>
      <c r="D30" s="181">
        <v>93182.73</v>
      </c>
      <c r="E30" s="181">
        <v>14931.39</v>
      </c>
      <c r="F30" s="176" t="s">
        <v>1393</v>
      </c>
      <c r="G30" s="157">
        <f t="shared" si="0"/>
        <v>78251.34</v>
      </c>
      <c r="H30" s="176" t="s">
        <v>455</v>
      </c>
      <c r="I30" s="176" t="s">
        <v>1599</v>
      </c>
      <c r="J30" s="156" t="str">
        <f t="shared" si="1"/>
        <v>12</v>
      </c>
      <c r="K30" s="156" t="str">
        <f t="shared" si="2"/>
        <v>1202</v>
      </c>
      <c r="L30" s="156" t="str">
        <f t="shared" si="3"/>
        <v>120210</v>
      </c>
    </row>
    <row r="31" spans="1:12" s="156" customFormat="1" ht="30">
      <c r="A31" s="176">
        <v>12021011</v>
      </c>
      <c r="B31" s="176" t="s">
        <v>1474</v>
      </c>
      <c r="C31" s="176" t="s">
        <v>1393</v>
      </c>
      <c r="D31" s="177">
        <v>0</v>
      </c>
      <c r="E31" s="181">
        <v>2464.31</v>
      </c>
      <c r="F31" s="176" t="s">
        <v>1393</v>
      </c>
      <c r="G31" s="157">
        <f t="shared" si="0"/>
        <v>-2464.31</v>
      </c>
      <c r="H31" s="176" t="s">
        <v>455</v>
      </c>
      <c r="I31" s="176" t="s">
        <v>1599</v>
      </c>
      <c r="J31" s="156" t="str">
        <f t="shared" si="1"/>
        <v>12</v>
      </c>
      <c r="K31" s="156" t="str">
        <f t="shared" si="2"/>
        <v>1202</v>
      </c>
      <c r="L31" s="156" t="str">
        <f t="shared" si="3"/>
        <v>120210</v>
      </c>
    </row>
    <row r="32" spans="1:12" s="156" customFormat="1" ht="75">
      <c r="A32" s="176">
        <v>12021041</v>
      </c>
      <c r="B32" s="176" t="s">
        <v>1809</v>
      </c>
      <c r="C32" s="176" t="s">
        <v>1393</v>
      </c>
      <c r="D32" s="181">
        <v>5258.34</v>
      </c>
      <c r="E32" s="177">
        <v>0</v>
      </c>
      <c r="F32" s="176" t="s">
        <v>1393</v>
      </c>
      <c r="G32" s="157">
        <f t="shared" si="0"/>
        <v>5258.34</v>
      </c>
      <c r="H32" s="176" t="s">
        <v>455</v>
      </c>
      <c r="I32" s="176" t="s">
        <v>1597</v>
      </c>
      <c r="J32" s="156" t="str">
        <f t="shared" si="1"/>
        <v>12</v>
      </c>
      <c r="K32" s="156" t="str">
        <f t="shared" si="2"/>
        <v>1202</v>
      </c>
      <c r="L32" s="156" t="str">
        <f t="shared" si="3"/>
        <v>120210</v>
      </c>
    </row>
    <row r="33" spans="1:12" s="156" customFormat="1" ht="60">
      <c r="A33" s="176">
        <v>12021101</v>
      </c>
      <c r="B33" s="176" t="s">
        <v>1815</v>
      </c>
      <c r="C33" s="176" t="s">
        <v>1393</v>
      </c>
      <c r="D33" s="181">
        <v>4817.62</v>
      </c>
      <c r="E33" s="181">
        <v>11341641.800000001</v>
      </c>
      <c r="F33" s="176" t="s">
        <v>1393</v>
      </c>
      <c r="G33" s="157">
        <f t="shared" si="0"/>
        <v>-11336824.180000002</v>
      </c>
      <c r="H33" s="176" t="s">
        <v>455</v>
      </c>
      <c r="I33" s="176" t="s">
        <v>1599</v>
      </c>
      <c r="J33" s="156" t="str">
        <f t="shared" si="1"/>
        <v>12</v>
      </c>
      <c r="K33" s="156" t="str">
        <f t="shared" si="2"/>
        <v>1202</v>
      </c>
      <c r="L33" s="156" t="str">
        <f t="shared" si="3"/>
        <v>120211</v>
      </c>
    </row>
    <row r="34" spans="1:12" s="156" customFormat="1" ht="45">
      <c r="A34" s="176">
        <v>12021102</v>
      </c>
      <c r="B34" s="176" t="s">
        <v>990</v>
      </c>
      <c r="C34" s="176" t="s">
        <v>1393</v>
      </c>
      <c r="D34" s="177">
        <v>0</v>
      </c>
      <c r="E34" s="181">
        <v>394070.19</v>
      </c>
      <c r="F34" s="176" t="s">
        <v>1393</v>
      </c>
      <c r="G34" s="157">
        <f t="shared" si="0"/>
        <v>-394070.19</v>
      </c>
      <c r="H34" s="176" t="s">
        <v>455</v>
      </c>
      <c r="I34" s="176" t="s">
        <v>1599</v>
      </c>
      <c r="J34" s="156" t="str">
        <f t="shared" si="1"/>
        <v>12</v>
      </c>
      <c r="K34" s="156" t="str">
        <f t="shared" si="2"/>
        <v>1202</v>
      </c>
      <c r="L34" s="156" t="str">
        <f t="shared" si="3"/>
        <v>120211</v>
      </c>
    </row>
    <row r="35" spans="1:12" s="156" customFormat="1" ht="45">
      <c r="A35" s="176">
        <v>12030241</v>
      </c>
      <c r="B35" s="176" t="s">
        <v>1188</v>
      </c>
      <c r="C35" s="176" t="s">
        <v>1393</v>
      </c>
      <c r="D35" s="177">
        <v>0</v>
      </c>
      <c r="E35" s="177">
        <v>0</v>
      </c>
      <c r="F35" s="176" t="s">
        <v>1393</v>
      </c>
      <c r="G35" s="157">
        <f t="shared" si="0"/>
        <v>0</v>
      </c>
      <c r="H35" s="176" t="s">
        <v>455</v>
      </c>
      <c r="I35" s="176" t="s">
        <v>1599</v>
      </c>
      <c r="J35" s="156" t="str">
        <f t="shared" si="1"/>
        <v>12</v>
      </c>
      <c r="K35" s="156" t="str">
        <f t="shared" si="2"/>
        <v>1203</v>
      </c>
      <c r="L35" s="156" t="str">
        <f t="shared" si="3"/>
        <v>120302</v>
      </c>
    </row>
    <row r="36" spans="1:12" s="156" customFormat="1" ht="30">
      <c r="A36" s="176">
        <v>12040101</v>
      </c>
      <c r="B36" s="176" t="s">
        <v>992</v>
      </c>
      <c r="C36" s="176" t="s">
        <v>1393</v>
      </c>
      <c r="D36" s="181">
        <v>20601.45</v>
      </c>
      <c r="E36" s="181">
        <v>16415.990000000002</v>
      </c>
      <c r="F36" s="176" t="s">
        <v>1393</v>
      </c>
      <c r="G36" s="157">
        <f t="shared" si="0"/>
        <v>4185.4599999999991</v>
      </c>
      <c r="H36" s="176" t="s">
        <v>455</v>
      </c>
      <c r="I36" s="176" t="s">
        <v>1600</v>
      </c>
      <c r="J36" s="156" t="str">
        <f t="shared" si="1"/>
        <v>12</v>
      </c>
      <c r="K36" s="156" t="str">
        <f t="shared" si="2"/>
        <v>1204</v>
      </c>
      <c r="L36" s="156" t="str">
        <f t="shared" si="3"/>
        <v>120401</v>
      </c>
    </row>
    <row r="37" spans="1:12" s="156" customFormat="1" ht="30">
      <c r="A37" s="176">
        <v>12040112</v>
      </c>
      <c r="B37" s="176" t="s">
        <v>993</v>
      </c>
      <c r="C37" s="176" t="s">
        <v>1393</v>
      </c>
      <c r="D37" s="181">
        <v>29044.03</v>
      </c>
      <c r="E37" s="181">
        <v>30095.96</v>
      </c>
      <c r="F37" s="176" t="s">
        <v>1393</v>
      </c>
      <c r="G37" s="157">
        <f t="shared" si="0"/>
        <v>-1051.9300000000003</v>
      </c>
      <c r="H37" s="176" t="s">
        <v>455</v>
      </c>
      <c r="I37" s="176" t="s">
        <v>1600</v>
      </c>
      <c r="J37" s="156" t="str">
        <f t="shared" si="1"/>
        <v>12</v>
      </c>
      <c r="K37" s="156" t="str">
        <f t="shared" si="2"/>
        <v>1204</v>
      </c>
      <c r="L37" s="156" t="str">
        <f t="shared" si="3"/>
        <v>120401</v>
      </c>
    </row>
    <row r="38" spans="1:12" s="156" customFormat="1" ht="30">
      <c r="A38" s="176">
        <v>12040201</v>
      </c>
      <c r="B38" s="176" t="s">
        <v>1442</v>
      </c>
      <c r="C38" s="176" t="s">
        <v>1393</v>
      </c>
      <c r="D38" s="181">
        <v>21384810.199999999</v>
      </c>
      <c r="E38" s="181">
        <v>27973472.960000001</v>
      </c>
      <c r="F38" s="176" t="s">
        <v>1393</v>
      </c>
      <c r="G38" s="157">
        <f t="shared" si="0"/>
        <v>-6588662.7600000016</v>
      </c>
      <c r="H38" s="176" t="s">
        <v>455</v>
      </c>
      <c r="I38" s="176" t="s">
        <v>1600</v>
      </c>
      <c r="J38" s="156" t="str">
        <f t="shared" si="1"/>
        <v>12</v>
      </c>
      <c r="K38" s="156" t="str">
        <f t="shared" si="2"/>
        <v>1204</v>
      </c>
      <c r="L38" s="156" t="str">
        <f t="shared" si="3"/>
        <v>120402</v>
      </c>
    </row>
    <row r="39" spans="1:12" s="156" customFormat="1" ht="30">
      <c r="A39" s="176">
        <v>12040205</v>
      </c>
      <c r="B39" s="176" t="s">
        <v>1444</v>
      </c>
      <c r="C39" s="176" t="s">
        <v>1393</v>
      </c>
      <c r="D39" s="181">
        <v>16415.990000000002</v>
      </c>
      <c r="E39" s="181">
        <v>25377.62</v>
      </c>
      <c r="F39" s="176" t="s">
        <v>1393</v>
      </c>
      <c r="G39" s="157">
        <f t="shared" si="0"/>
        <v>-8961.6299999999974</v>
      </c>
      <c r="H39" s="176" t="s">
        <v>455</v>
      </c>
      <c r="I39" s="176" t="s">
        <v>1597</v>
      </c>
      <c r="J39" s="156" t="str">
        <f t="shared" si="1"/>
        <v>12</v>
      </c>
      <c r="K39" s="156" t="str">
        <f t="shared" si="2"/>
        <v>1204</v>
      </c>
      <c r="L39" s="156" t="str">
        <f t="shared" si="3"/>
        <v>120402</v>
      </c>
    </row>
    <row r="40" spans="1:12" s="156" customFormat="1" ht="30">
      <c r="A40" s="176">
        <v>12040206</v>
      </c>
      <c r="B40" s="176" t="s">
        <v>1445</v>
      </c>
      <c r="C40" s="176" t="s">
        <v>1393</v>
      </c>
      <c r="D40" s="177">
        <v>300</v>
      </c>
      <c r="E40" s="177">
        <v>57.7</v>
      </c>
      <c r="F40" s="176" t="s">
        <v>1393</v>
      </c>
      <c r="G40" s="157">
        <f t="shared" si="0"/>
        <v>242.3</v>
      </c>
      <c r="H40" s="176" t="s">
        <v>455</v>
      </c>
      <c r="I40" s="176" t="s">
        <v>1597</v>
      </c>
      <c r="J40" s="156" t="str">
        <f t="shared" si="1"/>
        <v>12</v>
      </c>
      <c r="K40" s="156" t="str">
        <f t="shared" si="2"/>
        <v>1204</v>
      </c>
      <c r="L40" s="156" t="str">
        <f t="shared" si="3"/>
        <v>120402</v>
      </c>
    </row>
    <row r="41" spans="1:12" s="156" customFormat="1" ht="30">
      <c r="A41" s="176">
        <v>12040210</v>
      </c>
      <c r="B41" s="176" t="s">
        <v>994</v>
      </c>
      <c r="C41" s="176" t="s">
        <v>1393</v>
      </c>
      <c r="D41" s="181">
        <v>21236612.949999999</v>
      </c>
      <c r="E41" s="181">
        <v>21517566.239999998</v>
      </c>
      <c r="F41" s="176" t="s">
        <v>1393</v>
      </c>
      <c r="G41" s="157">
        <f t="shared" si="0"/>
        <v>-280953.28999999911</v>
      </c>
      <c r="H41" s="176" t="s">
        <v>455</v>
      </c>
      <c r="I41" s="176" t="s">
        <v>1599</v>
      </c>
      <c r="J41" s="156" t="str">
        <f t="shared" si="1"/>
        <v>12</v>
      </c>
      <c r="K41" s="156" t="str">
        <f t="shared" si="2"/>
        <v>1204</v>
      </c>
      <c r="L41" s="156" t="str">
        <f t="shared" si="3"/>
        <v>120402</v>
      </c>
    </row>
    <row r="42" spans="1:12" s="156" customFormat="1" ht="60">
      <c r="A42" s="176">
        <v>12040211</v>
      </c>
      <c r="B42" s="176" t="s">
        <v>1819</v>
      </c>
      <c r="C42" s="176" t="s">
        <v>1393</v>
      </c>
      <c r="D42" s="177">
        <v>7.38</v>
      </c>
      <c r="E42" s="181">
        <v>26884.39</v>
      </c>
      <c r="F42" s="176" t="s">
        <v>1393</v>
      </c>
      <c r="G42" s="157">
        <f t="shared" si="0"/>
        <v>-26877.01</v>
      </c>
      <c r="H42" s="176" t="s">
        <v>455</v>
      </c>
      <c r="I42" s="176" t="s">
        <v>1598</v>
      </c>
      <c r="J42" s="156" t="str">
        <f t="shared" si="1"/>
        <v>12</v>
      </c>
      <c r="K42" s="156" t="str">
        <f t="shared" si="2"/>
        <v>1204</v>
      </c>
      <c r="L42" s="156" t="str">
        <f t="shared" si="3"/>
        <v>120402</v>
      </c>
    </row>
    <row r="43" spans="1:12" s="156" customFormat="1" ht="30">
      <c r="A43" s="176">
        <v>12040220</v>
      </c>
      <c r="B43" s="176" t="s">
        <v>995</v>
      </c>
      <c r="C43" s="176" t="s">
        <v>1393</v>
      </c>
      <c r="D43" s="181">
        <v>29883949.91</v>
      </c>
      <c r="E43" s="181">
        <v>28887345.129999999</v>
      </c>
      <c r="F43" s="176" t="s">
        <v>1393</v>
      </c>
      <c r="G43" s="157">
        <f t="shared" si="0"/>
        <v>996604.78000000119</v>
      </c>
      <c r="H43" s="176" t="s">
        <v>455</v>
      </c>
      <c r="I43" s="176" t="s">
        <v>1599</v>
      </c>
      <c r="J43" s="156" t="str">
        <f t="shared" si="1"/>
        <v>12</v>
      </c>
      <c r="K43" s="156" t="str">
        <f t="shared" si="2"/>
        <v>1204</v>
      </c>
      <c r="L43" s="156" t="str">
        <f t="shared" si="3"/>
        <v>120402</v>
      </c>
    </row>
    <row r="44" spans="1:12" s="156" customFormat="1" ht="30">
      <c r="A44" s="176">
        <v>12040230</v>
      </c>
      <c r="B44" s="176" t="s">
        <v>996</v>
      </c>
      <c r="C44" s="176" t="s">
        <v>1393</v>
      </c>
      <c r="D44" s="181">
        <v>303256.37</v>
      </c>
      <c r="E44" s="181">
        <v>143859.29</v>
      </c>
      <c r="F44" s="176" t="s">
        <v>1393</v>
      </c>
      <c r="G44" s="157">
        <f t="shared" si="0"/>
        <v>159397.07999999999</v>
      </c>
      <c r="H44" s="176" t="s">
        <v>455</v>
      </c>
      <c r="I44" s="176" t="s">
        <v>1599</v>
      </c>
      <c r="J44" s="156" t="str">
        <f t="shared" si="1"/>
        <v>12</v>
      </c>
      <c r="K44" s="156" t="str">
        <f t="shared" si="2"/>
        <v>1204</v>
      </c>
      <c r="L44" s="156" t="str">
        <f t="shared" si="3"/>
        <v>120402</v>
      </c>
    </row>
    <row r="45" spans="1:12" s="156" customFormat="1" ht="30">
      <c r="A45" s="176">
        <v>12040301</v>
      </c>
      <c r="B45" s="176" t="s">
        <v>997</v>
      </c>
      <c r="C45" s="176" t="s">
        <v>1393</v>
      </c>
      <c r="D45" s="181">
        <v>6755.55</v>
      </c>
      <c r="E45" s="177">
        <v>442.66</v>
      </c>
      <c r="F45" s="176" t="s">
        <v>1393</v>
      </c>
      <c r="G45" s="157">
        <f t="shared" si="0"/>
        <v>6312.89</v>
      </c>
      <c r="H45" s="176" t="s">
        <v>455</v>
      </c>
      <c r="I45" s="176" t="s">
        <v>1597</v>
      </c>
      <c r="J45" s="156" t="str">
        <f t="shared" si="1"/>
        <v>12</v>
      </c>
      <c r="K45" s="156" t="str">
        <f t="shared" si="2"/>
        <v>1204</v>
      </c>
      <c r="L45" s="156" t="str">
        <f t="shared" si="3"/>
        <v>120403</v>
      </c>
    </row>
    <row r="46" spans="1:12" s="156" customFormat="1" ht="30">
      <c r="A46" s="176">
        <v>12040303</v>
      </c>
      <c r="B46" s="176" t="s">
        <v>1647</v>
      </c>
      <c r="C46" s="176" t="s">
        <v>1393</v>
      </c>
      <c r="D46" s="181">
        <v>5881.72</v>
      </c>
      <c r="E46" s="177">
        <v>693.57</v>
      </c>
      <c r="F46" s="176" t="s">
        <v>1393</v>
      </c>
      <c r="G46" s="157">
        <f t="shared" si="0"/>
        <v>5188.1500000000005</v>
      </c>
      <c r="H46" s="176" t="s">
        <v>455</v>
      </c>
      <c r="I46" s="176" t="s">
        <v>1597</v>
      </c>
      <c r="J46" s="156" t="str">
        <f t="shared" si="1"/>
        <v>12</v>
      </c>
      <c r="K46" s="156" t="str">
        <f t="shared" si="2"/>
        <v>1204</v>
      </c>
      <c r="L46" s="156" t="str">
        <f t="shared" si="3"/>
        <v>120403</v>
      </c>
    </row>
    <row r="47" spans="1:12" s="156" customFormat="1" ht="15">
      <c r="A47" s="176">
        <v>13010101</v>
      </c>
      <c r="B47" s="176" t="s">
        <v>1449</v>
      </c>
      <c r="C47" s="176" t="s">
        <v>1393</v>
      </c>
      <c r="D47" s="177">
        <v>0</v>
      </c>
      <c r="E47" s="181">
        <v>381256.89</v>
      </c>
      <c r="F47" s="176" t="s">
        <v>1393</v>
      </c>
      <c r="G47" s="157">
        <f t="shared" si="0"/>
        <v>-381256.89</v>
      </c>
      <c r="H47" s="176" t="s">
        <v>455</v>
      </c>
      <c r="I47" s="176" t="s">
        <v>1597</v>
      </c>
      <c r="J47" s="156" t="str">
        <f t="shared" si="1"/>
        <v>13</v>
      </c>
      <c r="K47" s="156" t="str">
        <f t="shared" si="2"/>
        <v>1301</v>
      </c>
      <c r="L47" s="156" t="str">
        <f t="shared" si="3"/>
        <v>130101</v>
      </c>
    </row>
    <row r="48" spans="1:12" s="156" customFormat="1" ht="15">
      <c r="A48" s="176">
        <v>13020101</v>
      </c>
      <c r="B48" s="176" t="s">
        <v>998</v>
      </c>
      <c r="C48" s="176" t="s">
        <v>1393</v>
      </c>
      <c r="D48" s="177">
        <v>0</v>
      </c>
      <c r="E48" s="181">
        <v>107610.86</v>
      </c>
      <c r="F48" s="176" t="s">
        <v>1393</v>
      </c>
      <c r="G48" s="157">
        <f t="shared" si="0"/>
        <v>-107610.86</v>
      </c>
      <c r="H48" s="176" t="s">
        <v>455</v>
      </c>
      <c r="I48" s="176" t="s">
        <v>1597</v>
      </c>
      <c r="J48" s="156" t="str">
        <f t="shared" si="1"/>
        <v>13</v>
      </c>
      <c r="K48" s="156" t="str">
        <f t="shared" si="2"/>
        <v>1302</v>
      </c>
      <c r="L48" s="156" t="str">
        <f t="shared" si="3"/>
        <v>130201</v>
      </c>
    </row>
    <row r="49" spans="1:12" s="156" customFormat="1" ht="60">
      <c r="A49" s="176">
        <v>21010101</v>
      </c>
      <c r="B49" s="176" t="s">
        <v>1827</v>
      </c>
      <c r="C49" s="176" t="s">
        <v>1393</v>
      </c>
      <c r="D49" s="181">
        <v>1589.16</v>
      </c>
      <c r="E49" s="177">
        <v>0</v>
      </c>
      <c r="F49" s="176" t="s">
        <v>1393</v>
      </c>
      <c r="G49" s="157">
        <f t="shared" si="0"/>
        <v>1589.16</v>
      </c>
      <c r="H49" s="176" t="s">
        <v>455</v>
      </c>
      <c r="I49" s="176" t="s">
        <v>1598</v>
      </c>
      <c r="J49" s="156" t="str">
        <f t="shared" si="1"/>
        <v>21</v>
      </c>
      <c r="K49" s="156" t="str">
        <f t="shared" si="2"/>
        <v>2101</v>
      </c>
      <c r="L49" s="156" t="str">
        <f t="shared" si="3"/>
        <v>210101</v>
      </c>
    </row>
    <row r="50" spans="1:12" s="156" customFormat="1" ht="60">
      <c r="A50" s="176">
        <v>21020101</v>
      </c>
      <c r="B50" s="176" t="s">
        <v>1828</v>
      </c>
      <c r="C50" s="176" t="s">
        <v>1393</v>
      </c>
      <c r="D50" s="181">
        <v>209058.55</v>
      </c>
      <c r="E50" s="181">
        <v>4035.93</v>
      </c>
      <c r="F50" s="176" t="s">
        <v>1393</v>
      </c>
      <c r="G50" s="157">
        <f t="shared" si="0"/>
        <v>205022.62</v>
      </c>
      <c r="H50" s="176" t="s">
        <v>455</v>
      </c>
      <c r="I50" s="176" t="s">
        <v>1597</v>
      </c>
      <c r="J50" s="156" t="str">
        <f t="shared" si="1"/>
        <v>21</v>
      </c>
      <c r="K50" s="156" t="str">
        <f t="shared" si="2"/>
        <v>2102</v>
      </c>
      <c r="L50" s="156" t="str">
        <f t="shared" si="3"/>
        <v>210201</v>
      </c>
    </row>
    <row r="51" spans="1:12" s="156" customFormat="1" ht="75">
      <c r="A51" s="176">
        <v>21020102</v>
      </c>
      <c r="B51" s="176" t="s">
        <v>1829</v>
      </c>
      <c r="C51" s="176" t="s">
        <v>1393</v>
      </c>
      <c r="D51" s="177">
        <v>221</v>
      </c>
      <c r="E51" s="177">
        <v>0</v>
      </c>
      <c r="F51" s="176" t="s">
        <v>1393</v>
      </c>
      <c r="G51" s="157">
        <f t="shared" si="0"/>
        <v>221</v>
      </c>
      <c r="H51" s="176" t="s">
        <v>455</v>
      </c>
      <c r="I51" s="176" t="s">
        <v>1598</v>
      </c>
      <c r="J51" s="156" t="str">
        <f t="shared" si="1"/>
        <v>21</v>
      </c>
      <c r="K51" s="156" t="str">
        <f t="shared" si="2"/>
        <v>2102</v>
      </c>
      <c r="L51" s="156" t="str">
        <f t="shared" si="3"/>
        <v>210201</v>
      </c>
    </row>
    <row r="52" spans="1:12" s="156" customFormat="1" ht="60">
      <c r="A52" s="176">
        <v>21020106</v>
      </c>
      <c r="B52" s="176" t="s">
        <v>1830</v>
      </c>
      <c r="C52" s="176" t="s">
        <v>1393</v>
      </c>
      <c r="D52" s="181">
        <v>26858.66</v>
      </c>
      <c r="E52" s="177">
        <v>0</v>
      </c>
      <c r="F52" s="176" t="s">
        <v>1393</v>
      </c>
      <c r="G52" s="157">
        <f t="shared" si="0"/>
        <v>26858.66</v>
      </c>
      <c r="H52" s="176" t="s">
        <v>455</v>
      </c>
      <c r="I52" s="176" t="s">
        <v>1593</v>
      </c>
      <c r="J52" s="156" t="str">
        <f t="shared" si="1"/>
        <v>21</v>
      </c>
      <c r="K52" s="156" t="str">
        <f t="shared" si="2"/>
        <v>2102</v>
      </c>
      <c r="L52" s="156" t="str">
        <f t="shared" si="3"/>
        <v>210201</v>
      </c>
    </row>
    <row r="53" spans="1:12" s="156" customFormat="1" ht="75">
      <c r="A53" s="176">
        <v>21030105</v>
      </c>
      <c r="B53" s="176" t="s">
        <v>1835</v>
      </c>
      <c r="C53" s="176" t="s">
        <v>1393</v>
      </c>
      <c r="D53" s="181">
        <v>4823.1099999999997</v>
      </c>
      <c r="E53" s="177">
        <v>0</v>
      </c>
      <c r="F53" s="176" t="s">
        <v>1393</v>
      </c>
      <c r="G53" s="157">
        <f t="shared" si="0"/>
        <v>4823.1099999999997</v>
      </c>
      <c r="H53" s="176" t="s">
        <v>455</v>
      </c>
      <c r="I53" s="176" t="s">
        <v>1593</v>
      </c>
      <c r="J53" s="156" t="str">
        <f t="shared" si="1"/>
        <v>21</v>
      </c>
      <c r="K53" s="156" t="str">
        <f t="shared" si="2"/>
        <v>2103</v>
      </c>
      <c r="L53" s="156" t="str">
        <f t="shared" si="3"/>
        <v>210301</v>
      </c>
    </row>
    <row r="54" spans="1:12" s="156" customFormat="1" ht="45">
      <c r="A54" s="176">
        <v>21030106</v>
      </c>
      <c r="B54" s="176" t="s">
        <v>1010</v>
      </c>
      <c r="C54" s="176" t="s">
        <v>1393</v>
      </c>
      <c r="D54" s="181">
        <v>34581.449999999997</v>
      </c>
      <c r="E54" s="177">
        <v>0</v>
      </c>
      <c r="F54" s="176" t="s">
        <v>1393</v>
      </c>
      <c r="G54" s="157">
        <f t="shared" si="0"/>
        <v>34581.449999999997</v>
      </c>
      <c r="H54" s="176" t="s">
        <v>455</v>
      </c>
      <c r="I54" s="176" t="s">
        <v>1593</v>
      </c>
      <c r="J54" s="156" t="str">
        <f t="shared" si="1"/>
        <v>21</v>
      </c>
      <c r="K54" s="156" t="str">
        <f t="shared" si="2"/>
        <v>2103</v>
      </c>
      <c r="L54" s="156" t="str">
        <f t="shared" si="3"/>
        <v>210301</v>
      </c>
    </row>
    <row r="55" spans="1:12" s="156" customFormat="1" ht="30">
      <c r="A55" s="176">
        <v>21030109</v>
      </c>
      <c r="B55" s="176" t="s">
        <v>1011</v>
      </c>
      <c r="C55" s="176" t="s">
        <v>1393</v>
      </c>
      <c r="D55" s="181">
        <v>33281.5</v>
      </c>
      <c r="E55" s="177">
        <v>0</v>
      </c>
      <c r="F55" s="176" t="s">
        <v>1393</v>
      </c>
      <c r="G55" s="157">
        <f t="shared" si="0"/>
        <v>33281.5</v>
      </c>
      <c r="H55" s="176" t="s">
        <v>455</v>
      </c>
      <c r="I55" s="176" t="s">
        <v>1593</v>
      </c>
      <c r="J55" s="156" t="str">
        <f t="shared" si="1"/>
        <v>21</v>
      </c>
      <c r="K55" s="156" t="str">
        <f t="shared" si="2"/>
        <v>2103</v>
      </c>
      <c r="L55" s="156" t="str">
        <f t="shared" si="3"/>
        <v>210301</v>
      </c>
    </row>
    <row r="56" spans="1:12" s="156" customFormat="1" ht="75">
      <c r="A56" s="176">
        <v>21030111</v>
      </c>
      <c r="B56" s="176" t="s">
        <v>1836</v>
      </c>
      <c r="C56" s="176" t="s">
        <v>1393</v>
      </c>
      <c r="D56" s="181">
        <v>22196.59</v>
      </c>
      <c r="E56" s="177">
        <v>0</v>
      </c>
      <c r="F56" s="176" t="s">
        <v>1393</v>
      </c>
      <c r="G56" s="157">
        <f t="shared" si="0"/>
        <v>22196.59</v>
      </c>
      <c r="H56" s="176" t="s">
        <v>455</v>
      </c>
      <c r="I56" s="176" t="s">
        <v>1593</v>
      </c>
      <c r="J56" s="156" t="str">
        <f t="shared" si="1"/>
        <v>21</v>
      </c>
      <c r="K56" s="156" t="str">
        <f t="shared" si="2"/>
        <v>2103</v>
      </c>
      <c r="L56" s="156" t="str">
        <f t="shared" si="3"/>
        <v>210301</v>
      </c>
    </row>
    <row r="57" spans="1:12" s="156" customFormat="1" ht="75">
      <c r="A57" s="176">
        <v>21030112</v>
      </c>
      <c r="B57" s="176" t="s">
        <v>1837</v>
      </c>
      <c r="C57" s="176" t="s">
        <v>1393</v>
      </c>
      <c r="D57" s="181">
        <v>15656.15</v>
      </c>
      <c r="E57" s="181">
        <v>10102.450000000001</v>
      </c>
      <c r="F57" s="176" t="s">
        <v>1393</v>
      </c>
      <c r="G57" s="157">
        <f t="shared" si="0"/>
        <v>5553.6999999999989</v>
      </c>
      <c r="H57" s="176" t="s">
        <v>455</v>
      </c>
      <c r="I57" s="176" t="s">
        <v>1593</v>
      </c>
      <c r="J57" s="156" t="str">
        <f t="shared" si="1"/>
        <v>21</v>
      </c>
      <c r="K57" s="156" t="str">
        <f t="shared" si="2"/>
        <v>2103</v>
      </c>
      <c r="L57" s="156" t="str">
        <f t="shared" si="3"/>
        <v>210301</v>
      </c>
    </row>
    <row r="58" spans="1:12" s="156" customFormat="1" ht="75">
      <c r="A58" s="176">
        <v>21030114</v>
      </c>
      <c r="B58" s="176" t="s">
        <v>1838</v>
      </c>
      <c r="C58" s="176" t="s">
        <v>1393</v>
      </c>
      <c r="D58" s="177">
        <v>399.14</v>
      </c>
      <c r="E58" s="177">
        <v>0</v>
      </c>
      <c r="F58" s="176" t="s">
        <v>1393</v>
      </c>
      <c r="G58" s="157">
        <f t="shared" si="0"/>
        <v>399.14</v>
      </c>
      <c r="H58" s="176" t="s">
        <v>455</v>
      </c>
      <c r="I58" s="176" t="s">
        <v>1593</v>
      </c>
      <c r="J58" s="156" t="str">
        <f t="shared" si="1"/>
        <v>21</v>
      </c>
      <c r="K58" s="156" t="str">
        <f t="shared" si="2"/>
        <v>2103</v>
      </c>
      <c r="L58" s="156" t="str">
        <f t="shared" si="3"/>
        <v>210301</v>
      </c>
    </row>
    <row r="59" spans="1:12" s="156" customFormat="1" ht="60">
      <c r="A59" s="176">
        <v>21030115</v>
      </c>
      <c r="B59" s="176" t="s">
        <v>1839</v>
      </c>
      <c r="C59" s="176" t="s">
        <v>1393</v>
      </c>
      <c r="D59" s="181">
        <v>93702.82</v>
      </c>
      <c r="E59" s="181">
        <v>2335.85</v>
      </c>
      <c r="F59" s="176" t="s">
        <v>1393</v>
      </c>
      <c r="G59" s="157">
        <f t="shared" si="0"/>
        <v>91366.97</v>
      </c>
      <c r="H59" s="176" t="s">
        <v>455</v>
      </c>
      <c r="I59" s="176" t="s">
        <v>1599</v>
      </c>
      <c r="J59" s="156" t="str">
        <f t="shared" si="1"/>
        <v>21</v>
      </c>
      <c r="K59" s="156" t="str">
        <f t="shared" si="2"/>
        <v>2103</v>
      </c>
      <c r="L59" s="156" t="str">
        <f t="shared" si="3"/>
        <v>210301</v>
      </c>
    </row>
    <row r="60" spans="1:12" s="156" customFormat="1" ht="60">
      <c r="A60" s="176">
        <v>23020101</v>
      </c>
      <c r="B60" s="176" t="s">
        <v>1470</v>
      </c>
      <c r="C60" s="176" t="s">
        <v>1393</v>
      </c>
      <c r="D60" s="181">
        <v>67764.7</v>
      </c>
      <c r="E60" s="181">
        <v>35047.42</v>
      </c>
      <c r="F60" s="176" t="s">
        <v>1393</v>
      </c>
      <c r="G60" s="157">
        <f t="shared" si="0"/>
        <v>32717.279999999999</v>
      </c>
      <c r="H60" s="176" t="s">
        <v>455</v>
      </c>
      <c r="I60" s="176" t="s">
        <v>1599</v>
      </c>
      <c r="J60" s="156" t="str">
        <f t="shared" si="1"/>
        <v>23</v>
      </c>
      <c r="K60" s="156" t="str">
        <f t="shared" si="2"/>
        <v>2302</v>
      </c>
      <c r="L60" s="156" t="str">
        <f t="shared" si="3"/>
        <v>230201</v>
      </c>
    </row>
    <row r="61" spans="1:12" s="156" customFormat="1" ht="60">
      <c r="A61" s="176">
        <v>23020102</v>
      </c>
      <c r="B61" s="176" t="s">
        <v>1840</v>
      </c>
      <c r="C61" s="176" t="s">
        <v>1393</v>
      </c>
      <c r="D61" s="181">
        <v>127566.59</v>
      </c>
      <c r="E61" s="181">
        <v>67286.95</v>
      </c>
      <c r="F61" s="176" t="s">
        <v>1393</v>
      </c>
      <c r="G61" s="157">
        <f t="shared" si="0"/>
        <v>60279.64</v>
      </c>
      <c r="H61" s="176" t="s">
        <v>455</v>
      </c>
      <c r="I61" s="176" t="s">
        <v>1601</v>
      </c>
      <c r="J61" s="156" t="str">
        <f t="shared" si="1"/>
        <v>23</v>
      </c>
      <c r="K61" s="156" t="str">
        <f t="shared" si="2"/>
        <v>2302</v>
      </c>
      <c r="L61" s="156" t="str">
        <f t="shared" si="3"/>
        <v>230201</v>
      </c>
    </row>
    <row r="62" spans="1:12" s="156" customFormat="1" ht="45">
      <c r="A62" s="176">
        <v>23030101</v>
      </c>
      <c r="B62" s="176" t="s">
        <v>1472</v>
      </c>
      <c r="C62" s="176" t="s">
        <v>1393</v>
      </c>
      <c r="D62" s="177">
        <v>33.11</v>
      </c>
      <c r="E62" s="177">
        <v>33.11</v>
      </c>
      <c r="F62" s="176" t="s">
        <v>1393</v>
      </c>
      <c r="G62" s="157">
        <f t="shared" si="0"/>
        <v>0</v>
      </c>
      <c r="H62" s="176" t="s">
        <v>455</v>
      </c>
      <c r="I62" s="176" t="s">
        <v>1593</v>
      </c>
      <c r="J62" s="156" t="str">
        <f t="shared" si="1"/>
        <v>23</v>
      </c>
      <c r="K62" s="156" t="str">
        <f t="shared" si="2"/>
        <v>2303</v>
      </c>
      <c r="L62" s="156" t="str">
        <f t="shared" si="3"/>
        <v>230301</v>
      </c>
    </row>
    <row r="63" spans="1:12" s="156" customFormat="1" ht="30">
      <c r="A63" s="176">
        <v>23050101</v>
      </c>
      <c r="B63" s="176" t="s">
        <v>1015</v>
      </c>
      <c r="C63" s="176" t="s">
        <v>1393</v>
      </c>
      <c r="D63" s="181">
        <v>20737691.300000001</v>
      </c>
      <c r="E63" s="181">
        <v>16859246.289999999</v>
      </c>
      <c r="F63" s="176" t="s">
        <v>1393</v>
      </c>
      <c r="G63" s="157">
        <f t="shared" si="0"/>
        <v>3878445.0100000016</v>
      </c>
      <c r="H63" s="176" t="s">
        <v>455</v>
      </c>
      <c r="I63" s="176" t="s">
        <v>1593</v>
      </c>
      <c r="J63" s="156" t="str">
        <f t="shared" si="1"/>
        <v>23</v>
      </c>
      <c r="K63" s="156" t="str">
        <f t="shared" si="2"/>
        <v>2305</v>
      </c>
      <c r="L63" s="156" t="str">
        <f t="shared" si="3"/>
        <v>230501</v>
      </c>
    </row>
    <row r="64" spans="1:12" s="156" customFormat="1" ht="30">
      <c r="A64" s="176">
        <v>23050102</v>
      </c>
      <c r="B64" s="176" t="s">
        <v>1474</v>
      </c>
      <c r="C64" s="176" t="s">
        <v>1393</v>
      </c>
      <c r="D64" s="181">
        <v>3964.31</v>
      </c>
      <c r="E64" s="181">
        <v>2133.69</v>
      </c>
      <c r="F64" s="176" t="s">
        <v>1393</v>
      </c>
      <c r="G64" s="157">
        <f t="shared" si="0"/>
        <v>1830.62</v>
      </c>
      <c r="H64" s="176" t="s">
        <v>455</v>
      </c>
      <c r="I64" s="176" t="s">
        <v>1593</v>
      </c>
      <c r="J64" s="156" t="str">
        <f t="shared" si="1"/>
        <v>23</v>
      </c>
      <c r="K64" s="156" t="str">
        <f t="shared" si="2"/>
        <v>2305</v>
      </c>
      <c r="L64" s="156" t="str">
        <f t="shared" si="3"/>
        <v>230501</v>
      </c>
    </row>
    <row r="65" spans="1:12" s="156" customFormat="1" ht="45">
      <c r="A65" s="176">
        <v>23070101</v>
      </c>
      <c r="B65" s="176" t="s">
        <v>1841</v>
      </c>
      <c r="C65" s="176" t="s">
        <v>1393</v>
      </c>
      <c r="D65" s="181">
        <v>52013.04</v>
      </c>
      <c r="E65" s="177">
        <v>0</v>
      </c>
      <c r="F65" s="176" t="s">
        <v>1393</v>
      </c>
      <c r="G65" s="157">
        <f t="shared" si="0"/>
        <v>52013.04</v>
      </c>
      <c r="H65" s="176" t="s">
        <v>455</v>
      </c>
      <c r="I65" s="176" t="s">
        <v>1593</v>
      </c>
      <c r="J65" s="156" t="str">
        <f t="shared" si="1"/>
        <v>23</v>
      </c>
      <c r="K65" s="156" t="str">
        <f t="shared" si="2"/>
        <v>2307</v>
      </c>
      <c r="L65" s="156" t="str">
        <f t="shared" si="3"/>
        <v>230701</v>
      </c>
    </row>
    <row r="66" spans="1:12" s="156" customFormat="1" ht="45">
      <c r="A66" s="176">
        <v>23090101</v>
      </c>
      <c r="B66" s="176" t="s">
        <v>1017</v>
      </c>
      <c r="C66" s="176" t="s">
        <v>1393</v>
      </c>
      <c r="D66" s="181">
        <v>194845.01</v>
      </c>
      <c r="E66" s="181">
        <v>336878.8</v>
      </c>
      <c r="F66" s="176" t="s">
        <v>1393</v>
      </c>
      <c r="G66" s="157">
        <f t="shared" si="0"/>
        <v>-142033.78999999998</v>
      </c>
      <c r="H66" s="176" t="s">
        <v>455</v>
      </c>
      <c r="I66" s="176" t="s">
        <v>1601</v>
      </c>
      <c r="J66" s="156" t="str">
        <f t="shared" si="1"/>
        <v>23</v>
      </c>
      <c r="K66" s="156" t="str">
        <f t="shared" si="2"/>
        <v>2309</v>
      </c>
      <c r="L66" s="156" t="str">
        <f t="shared" si="3"/>
        <v>230901</v>
      </c>
    </row>
    <row r="67" spans="1:12" s="156" customFormat="1" ht="75">
      <c r="A67" s="176">
        <v>23090109</v>
      </c>
      <c r="B67" s="176" t="s">
        <v>1842</v>
      </c>
      <c r="C67" s="176" t="s">
        <v>1393</v>
      </c>
      <c r="D67" s="177">
        <v>480.95</v>
      </c>
      <c r="E67" s="181">
        <v>71079.47</v>
      </c>
      <c r="F67" s="176" t="s">
        <v>1393</v>
      </c>
      <c r="G67" s="157">
        <f t="shared" si="0"/>
        <v>-70598.52</v>
      </c>
      <c r="H67" s="176" t="s">
        <v>455</v>
      </c>
      <c r="I67" s="176" t="s">
        <v>1593</v>
      </c>
      <c r="J67" s="156" t="str">
        <f t="shared" si="1"/>
        <v>23</v>
      </c>
      <c r="K67" s="156" t="str">
        <f t="shared" si="2"/>
        <v>2309</v>
      </c>
      <c r="L67" s="156" t="str">
        <f t="shared" si="3"/>
        <v>230901</v>
      </c>
    </row>
    <row r="68" spans="1:12" s="156" customFormat="1" ht="60">
      <c r="A68" s="176">
        <v>23100101</v>
      </c>
      <c r="B68" s="176" t="s">
        <v>1843</v>
      </c>
      <c r="C68" s="176" t="s">
        <v>1393</v>
      </c>
      <c r="D68" s="181">
        <v>4306.51</v>
      </c>
      <c r="E68" s="181">
        <v>5051.67</v>
      </c>
      <c r="F68" s="176" t="s">
        <v>1393</v>
      </c>
      <c r="G68" s="157">
        <f t="shared" si="0"/>
        <v>-745.15999999999985</v>
      </c>
      <c r="H68" s="176" t="s">
        <v>455</v>
      </c>
      <c r="I68" s="176" t="s">
        <v>1593</v>
      </c>
      <c r="J68" s="156" t="str">
        <f t="shared" si="1"/>
        <v>23</v>
      </c>
      <c r="K68" s="156" t="str">
        <f t="shared" si="2"/>
        <v>2310</v>
      </c>
      <c r="L68" s="156" t="str">
        <f t="shared" si="3"/>
        <v>231001</v>
      </c>
    </row>
    <row r="69" spans="1:12" s="156" customFormat="1" ht="45">
      <c r="A69" s="176">
        <v>23110101</v>
      </c>
      <c r="B69" s="176" t="s">
        <v>1844</v>
      </c>
      <c r="C69" s="176" t="s">
        <v>1393</v>
      </c>
      <c r="D69" s="181">
        <v>9455.5</v>
      </c>
      <c r="E69" s="181">
        <v>9455.5</v>
      </c>
      <c r="F69" s="176" t="s">
        <v>1393</v>
      </c>
      <c r="G69" s="157">
        <f t="shared" si="0"/>
        <v>0</v>
      </c>
      <c r="H69" s="176" t="s">
        <v>455</v>
      </c>
      <c r="I69" s="176" t="s">
        <v>1593</v>
      </c>
      <c r="J69" s="156" t="str">
        <f t="shared" si="1"/>
        <v>23</v>
      </c>
      <c r="K69" s="156" t="str">
        <f t="shared" si="2"/>
        <v>2311</v>
      </c>
      <c r="L69" s="156" t="str">
        <f t="shared" si="3"/>
        <v>231101</v>
      </c>
    </row>
    <row r="70" spans="1:12" s="156" customFormat="1" ht="15">
      <c r="A70" s="176">
        <v>23120101</v>
      </c>
      <c r="B70" s="176" t="s">
        <v>1020</v>
      </c>
      <c r="C70" s="176" t="s">
        <v>1393</v>
      </c>
      <c r="D70" s="181">
        <v>3401.84</v>
      </c>
      <c r="E70" s="181">
        <v>7413.96</v>
      </c>
      <c r="F70" s="176" t="s">
        <v>1393</v>
      </c>
      <c r="G70" s="157">
        <f t="shared" si="0"/>
        <v>-4012.12</v>
      </c>
      <c r="H70" s="176" t="s">
        <v>455</v>
      </c>
      <c r="I70" s="176" t="s">
        <v>1599</v>
      </c>
      <c r="J70" s="156" t="str">
        <f t="shared" si="1"/>
        <v>23</v>
      </c>
      <c r="K70" s="156" t="str">
        <f t="shared" si="2"/>
        <v>2312</v>
      </c>
      <c r="L70" s="156" t="str">
        <f t="shared" si="3"/>
        <v>231201</v>
      </c>
    </row>
    <row r="71" spans="1:12" s="156" customFormat="1" ht="15">
      <c r="A71" s="176">
        <v>23120102</v>
      </c>
      <c r="B71" s="176" t="s">
        <v>1477</v>
      </c>
      <c r="C71" s="176" t="s">
        <v>1393</v>
      </c>
      <c r="D71" s="181">
        <v>6406.57</v>
      </c>
      <c r="E71" s="181">
        <v>2438.3200000000002</v>
      </c>
      <c r="F71" s="176" t="s">
        <v>1393</v>
      </c>
      <c r="G71" s="157">
        <f t="shared" si="0"/>
        <v>3968.2499999999995</v>
      </c>
      <c r="H71" s="176" t="s">
        <v>455</v>
      </c>
      <c r="I71" s="176" t="s">
        <v>1601</v>
      </c>
      <c r="J71" s="156" t="str">
        <f t="shared" si="1"/>
        <v>23</v>
      </c>
      <c r="K71" s="156" t="str">
        <f t="shared" si="2"/>
        <v>2312</v>
      </c>
      <c r="L71" s="156" t="str">
        <f t="shared" si="3"/>
        <v>231201</v>
      </c>
    </row>
    <row r="72" spans="1:12" s="156" customFormat="1" ht="30">
      <c r="A72" s="176">
        <v>23120103</v>
      </c>
      <c r="B72" s="176" t="s">
        <v>1649</v>
      </c>
      <c r="C72" s="176" t="s">
        <v>1393</v>
      </c>
      <c r="D72" s="181">
        <v>640212.68999999994</v>
      </c>
      <c r="E72" s="181">
        <v>890523.04</v>
      </c>
      <c r="F72" s="176" t="s">
        <v>1393</v>
      </c>
      <c r="G72" s="157">
        <f t="shared" si="0"/>
        <v>-250310.35000000009</v>
      </c>
      <c r="H72" s="176" t="s">
        <v>455</v>
      </c>
      <c r="I72" s="176" t="s">
        <v>1598</v>
      </c>
      <c r="J72" s="156" t="str">
        <f t="shared" si="1"/>
        <v>23</v>
      </c>
      <c r="K72" s="156" t="str">
        <f t="shared" si="2"/>
        <v>2312</v>
      </c>
      <c r="L72" s="156" t="str">
        <f t="shared" si="3"/>
        <v>231201</v>
      </c>
    </row>
    <row r="73" spans="1:12" s="156" customFormat="1" ht="75">
      <c r="A73" s="176">
        <v>23120104</v>
      </c>
      <c r="B73" s="176" t="s">
        <v>1845</v>
      </c>
      <c r="C73" s="176" t="s">
        <v>1393</v>
      </c>
      <c r="D73" s="177">
        <v>967.81</v>
      </c>
      <c r="E73" s="177">
        <v>420.09</v>
      </c>
      <c r="F73" s="176" t="s">
        <v>1393</v>
      </c>
      <c r="G73" s="157">
        <f t="shared" si="0"/>
        <v>547.72</v>
      </c>
      <c r="H73" s="176" t="s">
        <v>455</v>
      </c>
      <c r="I73" s="176" t="s">
        <v>1598</v>
      </c>
      <c r="J73" s="156" t="str">
        <f t="shared" si="1"/>
        <v>23</v>
      </c>
      <c r="K73" s="156" t="str">
        <f t="shared" si="2"/>
        <v>2312</v>
      </c>
      <c r="L73" s="156" t="str">
        <f t="shared" si="3"/>
        <v>231201</v>
      </c>
    </row>
    <row r="74" spans="1:12" s="156" customFormat="1" ht="45">
      <c r="A74" s="176">
        <v>23120111</v>
      </c>
      <c r="B74" s="176" t="s">
        <v>1846</v>
      </c>
      <c r="C74" s="176" t="s">
        <v>1393</v>
      </c>
      <c r="D74" s="181">
        <v>44548.53</v>
      </c>
      <c r="E74" s="181">
        <v>54261.16</v>
      </c>
      <c r="F74" s="176" t="s">
        <v>1393</v>
      </c>
      <c r="G74" s="157">
        <f t="shared" si="0"/>
        <v>-9712.6300000000047</v>
      </c>
      <c r="H74" s="176" t="s">
        <v>455</v>
      </c>
      <c r="I74" s="176" t="s">
        <v>1598</v>
      </c>
      <c r="J74" s="156" t="str">
        <f t="shared" si="1"/>
        <v>23</v>
      </c>
      <c r="K74" s="156" t="str">
        <f t="shared" si="2"/>
        <v>2312</v>
      </c>
      <c r="L74" s="156" t="str">
        <f t="shared" si="3"/>
        <v>231201</v>
      </c>
    </row>
    <row r="75" spans="1:12" s="156" customFormat="1" ht="60">
      <c r="A75" s="176">
        <v>23120112</v>
      </c>
      <c r="B75" s="176" t="s">
        <v>1847</v>
      </c>
      <c r="C75" s="176" t="s">
        <v>1393</v>
      </c>
      <c r="D75" s="181">
        <v>901860.68</v>
      </c>
      <c r="E75" s="181">
        <v>885738.83</v>
      </c>
      <c r="F75" s="176" t="s">
        <v>1393</v>
      </c>
      <c r="G75" s="157">
        <f t="shared" si="0"/>
        <v>16121.850000000093</v>
      </c>
      <c r="H75" s="176" t="s">
        <v>455</v>
      </c>
      <c r="I75" s="176" t="s">
        <v>1593</v>
      </c>
      <c r="J75" s="156" t="str">
        <f t="shared" si="1"/>
        <v>23</v>
      </c>
      <c r="K75" s="156" t="str">
        <f t="shared" si="2"/>
        <v>2312</v>
      </c>
      <c r="L75" s="156" t="str">
        <f t="shared" si="3"/>
        <v>231201</v>
      </c>
    </row>
    <row r="76" spans="1:12" s="156" customFormat="1" ht="15">
      <c r="A76" s="176">
        <v>23120121</v>
      </c>
      <c r="B76" s="176" t="s">
        <v>1022</v>
      </c>
      <c r="C76" s="176" t="s">
        <v>1393</v>
      </c>
      <c r="D76" s="181">
        <v>723334.3</v>
      </c>
      <c r="E76" s="181">
        <v>482294.74</v>
      </c>
      <c r="F76" s="176" t="s">
        <v>1393</v>
      </c>
      <c r="G76" s="157">
        <f t="shared" ref="G76:G139" si="4">+D76-E76</f>
        <v>241039.56000000006</v>
      </c>
      <c r="H76" s="176" t="s">
        <v>455</v>
      </c>
      <c r="I76" s="176" t="s">
        <v>1594</v>
      </c>
      <c r="J76" s="156" t="str">
        <f t="shared" ref="J76:J139" si="5">LEFT(A76,2)</f>
        <v>23</v>
      </c>
      <c r="K76" s="156" t="str">
        <f t="shared" ref="K76:K139" si="6">LEFT(A76,4)</f>
        <v>2312</v>
      </c>
      <c r="L76" s="156" t="str">
        <f t="shared" ref="L76:L139" si="7">LEFT(A76,6)</f>
        <v>231201</v>
      </c>
    </row>
    <row r="77" spans="1:12" s="156" customFormat="1" ht="45">
      <c r="A77" s="176">
        <v>23120131</v>
      </c>
      <c r="B77" s="176" t="s">
        <v>1848</v>
      </c>
      <c r="C77" s="176" t="s">
        <v>1393</v>
      </c>
      <c r="D77" s="181">
        <v>1816</v>
      </c>
      <c r="E77" s="177">
        <v>204</v>
      </c>
      <c r="F77" s="176" t="s">
        <v>1393</v>
      </c>
      <c r="G77" s="157">
        <f t="shared" si="4"/>
        <v>1612</v>
      </c>
      <c r="H77" s="176" t="s">
        <v>455</v>
      </c>
      <c r="I77" s="176" t="s">
        <v>1594</v>
      </c>
      <c r="J77" s="156" t="str">
        <f t="shared" si="5"/>
        <v>23</v>
      </c>
      <c r="K77" s="156" t="str">
        <f t="shared" si="6"/>
        <v>2312</v>
      </c>
      <c r="L77" s="156" t="str">
        <f t="shared" si="7"/>
        <v>231201</v>
      </c>
    </row>
    <row r="78" spans="1:12" s="156" customFormat="1" ht="30">
      <c r="A78" s="176">
        <v>23120188</v>
      </c>
      <c r="B78" s="176" t="s">
        <v>1024</v>
      </c>
      <c r="C78" s="176" t="s">
        <v>1393</v>
      </c>
      <c r="D78" s="181">
        <v>96549.98</v>
      </c>
      <c r="E78" s="181">
        <v>150944.4</v>
      </c>
      <c r="F78" s="176" t="s">
        <v>1393</v>
      </c>
      <c r="G78" s="157">
        <f t="shared" si="4"/>
        <v>-54394.42</v>
      </c>
      <c r="H78" s="176" t="s">
        <v>455</v>
      </c>
      <c r="I78" s="176" t="s">
        <v>1595</v>
      </c>
      <c r="J78" s="156" t="str">
        <f t="shared" si="5"/>
        <v>23</v>
      </c>
      <c r="K78" s="156" t="str">
        <f t="shared" si="6"/>
        <v>2312</v>
      </c>
      <c r="L78" s="156" t="str">
        <f t="shared" si="7"/>
        <v>231201</v>
      </c>
    </row>
    <row r="79" spans="1:12" s="156" customFormat="1" ht="15">
      <c r="A79" s="176">
        <v>23130101</v>
      </c>
      <c r="B79" s="176" t="s">
        <v>1025</v>
      </c>
      <c r="C79" s="176" t="s">
        <v>1393</v>
      </c>
      <c r="D79" s="181">
        <v>9217</v>
      </c>
      <c r="E79" s="181">
        <v>8105</v>
      </c>
      <c r="F79" s="176" t="s">
        <v>1393</v>
      </c>
      <c r="G79" s="157">
        <f t="shared" si="4"/>
        <v>1112</v>
      </c>
      <c r="H79" s="176" t="s">
        <v>455</v>
      </c>
      <c r="I79" s="176" t="s">
        <v>1595</v>
      </c>
      <c r="J79" s="156" t="str">
        <f t="shared" si="5"/>
        <v>23</v>
      </c>
      <c r="K79" s="156" t="str">
        <f t="shared" si="6"/>
        <v>2313</v>
      </c>
      <c r="L79" s="156" t="str">
        <f t="shared" si="7"/>
        <v>231301</v>
      </c>
    </row>
    <row r="80" spans="1:12" s="156" customFormat="1" ht="30">
      <c r="A80" s="176">
        <v>23130102</v>
      </c>
      <c r="B80" s="176" t="s">
        <v>1026</v>
      </c>
      <c r="C80" s="176" t="s">
        <v>1393</v>
      </c>
      <c r="D80" s="181">
        <v>1888951.94</v>
      </c>
      <c r="E80" s="181">
        <v>1934885.26</v>
      </c>
      <c r="F80" s="176" t="s">
        <v>1393</v>
      </c>
      <c r="G80" s="157">
        <f t="shared" si="4"/>
        <v>-45933.320000000065</v>
      </c>
      <c r="H80" s="176" t="s">
        <v>455</v>
      </c>
      <c r="I80" s="176" t="s">
        <v>1595</v>
      </c>
      <c r="J80" s="156" t="str">
        <f t="shared" si="5"/>
        <v>23</v>
      </c>
      <c r="K80" s="156" t="str">
        <f t="shared" si="6"/>
        <v>2313</v>
      </c>
      <c r="L80" s="156" t="str">
        <f t="shared" si="7"/>
        <v>231301</v>
      </c>
    </row>
    <row r="81" spans="1:12" s="156" customFormat="1" ht="30">
      <c r="A81" s="176">
        <v>23130103</v>
      </c>
      <c r="B81" s="176" t="s">
        <v>1027</v>
      </c>
      <c r="C81" s="176" t="s">
        <v>1393</v>
      </c>
      <c r="D81" s="181">
        <v>6998.77</v>
      </c>
      <c r="E81" s="181">
        <v>112669.16</v>
      </c>
      <c r="F81" s="176" t="s">
        <v>1393</v>
      </c>
      <c r="G81" s="157">
        <f t="shared" si="4"/>
        <v>-105670.39</v>
      </c>
      <c r="H81" s="176" t="s">
        <v>455</v>
      </c>
      <c r="I81" s="176" t="s">
        <v>1596</v>
      </c>
      <c r="J81" s="156" t="str">
        <f t="shared" si="5"/>
        <v>23</v>
      </c>
      <c r="K81" s="156" t="str">
        <f t="shared" si="6"/>
        <v>2313</v>
      </c>
      <c r="L81" s="156" t="str">
        <f t="shared" si="7"/>
        <v>231301</v>
      </c>
    </row>
    <row r="82" spans="1:12" s="156" customFormat="1" ht="30">
      <c r="A82" s="176">
        <v>23130105</v>
      </c>
      <c r="B82" s="176" t="s">
        <v>1482</v>
      </c>
      <c r="C82" s="176" t="s">
        <v>1393</v>
      </c>
      <c r="D82" s="181">
        <v>10292.81</v>
      </c>
      <c r="E82" s="181">
        <v>8718.26</v>
      </c>
      <c r="F82" s="176" t="s">
        <v>1393</v>
      </c>
      <c r="G82" s="157">
        <f t="shared" si="4"/>
        <v>1574.5499999999993</v>
      </c>
      <c r="H82" s="176" t="s">
        <v>455</v>
      </c>
      <c r="I82" s="176" t="s">
        <v>1600</v>
      </c>
      <c r="J82" s="156" t="str">
        <f t="shared" si="5"/>
        <v>23</v>
      </c>
      <c r="K82" s="156" t="str">
        <f t="shared" si="6"/>
        <v>2313</v>
      </c>
      <c r="L82" s="156" t="str">
        <f t="shared" si="7"/>
        <v>231301</v>
      </c>
    </row>
    <row r="83" spans="1:12" s="156" customFormat="1" ht="60">
      <c r="A83" s="176">
        <v>23140100</v>
      </c>
      <c r="B83" s="176" t="s">
        <v>1849</v>
      </c>
      <c r="C83" s="176" t="s">
        <v>1393</v>
      </c>
      <c r="D83" s="181">
        <v>101988.83</v>
      </c>
      <c r="E83" s="177">
        <v>608.77</v>
      </c>
      <c r="F83" s="176" t="s">
        <v>1393</v>
      </c>
      <c r="G83" s="157">
        <f t="shared" si="4"/>
        <v>101380.06</v>
      </c>
      <c r="H83" s="176" t="s">
        <v>455</v>
      </c>
      <c r="I83" s="176" t="s">
        <v>1598</v>
      </c>
      <c r="J83" s="156" t="str">
        <f t="shared" si="5"/>
        <v>23</v>
      </c>
      <c r="K83" s="156" t="str">
        <f t="shared" si="6"/>
        <v>2314</v>
      </c>
      <c r="L83" s="156" t="str">
        <f t="shared" si="7"/>
        <v>231401</v>
      </c>
    </row>
    <row r="84" spans="1:12" s="156" customFormat="1" ht="45">
      <c r="A84" s="176">
        <v>23140101</v>
      </c>
      <c r="B84" s="176" t="s">
        <v>1029</v>
      </c>
      <c r="C84" s="176" t="s">
        <v>1393</v>
      </c>
      <c r="D84" s="181">
        <v>6413724.6500000004</v>
      </c>
      <c r="E84" s="181">
        <v>6454783.5</v>
      </c>
      <c r="F84" s="176" t="s">
        <v>1393</v>
      </c>
      <c r="G84" s="157">
        <f t="shared" si="4"/>
        <v>-41058.849999999627</v>
      </c>
      <c r="H84" s="176" t="s">
        <v>455</v>
      </c>
      <c r="I84" s="176" t="s">
        <v>1593</v>
      </c>
      <c r="J84" s="156" t="str">
        <f t="shared" si="5"/>
        <v>23</v>
      </c>
      <c r="K84" s="156" t="str">
        <f t="shared" si="6"/>
        <v>2314</v>
      </c>
      <c r="L84" s="156" t="str">
        <f t="shared" si="7"/>
        <v>231401</v>
      </c>
    </row>
    <row r="85" spans="1:12" s="156" customFormat="1" ht="60">
      <c r="A85" s="176">
        <v>23140102</v>
      </c>
      <c r="B85" s="176" t="s">
        <v>1850</v>
      </c>
      <c r="C85" s="176" t="s">
        <v>1393</v>
      </c>
      <c r="D85" s="181">
        <v>2109.8200000000002</v>
      </c>
      <c r="E85" s="177">
        <v>0</v>
      </c>
      <c r="F85" s="176" t="s">
        <v>1393</v>
      </c>
      <c r="G85" s="157">
        <f t="shared" si="4"/>
        <v>2109.8200000000002</v>
      </c>
      <c r="H85" s="176" t="s">
        <v>455</v>
      </c>
      <c r="I85" s="176" t="s">
        <v>1593</v>
      </c>
      <c r="J85" s="156" t="str">
        <f t="shared" si="5"/>
        <v>23</v>
      </c>
      <c r="K85" s="156" t="str">
        <f t="shared" si="6"/>
        <v>2314</v>
      </c>
      <c r="L85" s="156" t="str">
        <f t="shared" si="7"/>
        <v>231401</v>
      </c>
    </row>
    <row r="86" spans="1:12" s="156" customFormat="1" ht="30">
      <c r="A86" s="176">
        <v>23150101</v>
      </c>
      <c r="B86" s="176" t="s">
        <v>1031</v>
      </c>
      <c r="C86" s="176" t="s">
        <v>1393</v>
      </c>
      <c r="D86" s="181">
        <v>88969.7</v>
      </c>
      <c r="E86" s="181">
        <v>89995.93</v>
      </c>
      <c r="F86" s="176" t="s">
        <v>1393</v>
      </c>
      <c r="G86" s="157">
        <f t="shared" si="4"/>
        <v>-1026.2299999999959</v>
      </c>
      <c r="H86" s="176" t="s">
        <v>455</v>
      </c>
      <c r="I86" s="176" t="s">
        <v>1595</v>
      </c>
      <c r="J86" s="156" t="str">
        <f t="shared" si="5"/>
        <v>23</v>
      </c>
      <c r="K86" s="156" t="str">
        <f t="shared" si="6"/>
        <v>2315</v>
      </c>
      <c r="L86" s="156" t="str">
        <f t="shared" si="7"/>
        <v>231501</v>
      </c>
    </row>
    <row r="87" spans="1:12" s="156" customFormat="1" ht="45">
      <c r="A87" s="176">
        <v>23150102</v>
      </c>
      <c r="B87" s="176" t="s">
        <v>1483</v>
      </c>
      <c r="C87" s="176" t="s">
        <v>1393</v>
      </c>
      <c r="D87" s="181">
        <v>53250.96</v>
      </c>
      <c r="E87" s="181">
        <v>152449.21</v>
      </c>
      <c r="F87" s="176" t="s">
        <v>1393</v>
      </c>
      <c r="G87" s="157">
        <f t="shared" si="4"/>
        <v>-99198.25</v>
      </c>
      <c r="H87" s="176" t="s">
        <v>455</v>
      </c>
      <c r="I87" s="176" t="s">
        <v>1599</v>
      </c>
      <c r="J87" s="156" t="str">
        <f t="shared" si="5"/>
        <v>23</v>
      </c>
      <c r="K87" s="156" t="str">
        <f t="shared" si="6"/>
        <v>2315</v>
      </c>
      <c r="L87" s="156" t="str">
        <f t="shared" si="7"/>
        <v>231501</v>
      </c>
    </row>
    <row r="88" spans="1:12" s="156" customFormat="1" ht="45">
      <c r="A88" s="176">
        <v>23150104</v>
      </c>
      <c r="B88" s="176" t="s">
        <v>1485</v>
      </c>
      <c r="C88" s="176" t="s">
        <v>1393</v>
      </c>
      <c r="D88" s="181">
        <v>119065.87</v>
      </c>
      <c r="E88" s="181">
        <v>131721.75</v>
      </c>
      <c r="F88" s="176" t="s">
        <v>1393</v>
      </c>
      <c r="G88" s="157">
        <f t="shared" si="4"/>
        <v>-12655.880000000005</v>
      </c>
      <c r="H88" s="176" t="s">
        <v>455</v>
      </c>
      <c r="I88" s="176" t="s">
        <v>1593</v>
      </c>
      <c r="J88" s="156" t="str">
        <f t="shared" si="5"/>
        <v>23</v>
      </c>
      <c r="K88" s="156" t="str">
        <f t="shared" si="6"/>
        <v>2315</v>
      </c>
      <c r="L88" s="156" t="str">
        <f t="shared" si="7"/>
        <v>231501</v>
      </c>
    </row>
    <row r="89" spans="1:12" s="156" customFormat="1" ht="30">
      <c r="A89" s="176">
        <v>23150105</v>
      </c>
      <c r="B89" s="176" t="s">
        <v>1033</v>
      </c>
      <c r="C89" s="176" t="s">
        <v>1393</v>
      </c>
      <c r="D89" s="181">
        <v>22847.87</v>
      </c>
      <c r="E89" s="181">
        <v>22850.87</v>
      </c>
      <c r="F89" s="176" t="s">
        <v>1393</v>
      </c>
      <c r="G89" s="157">
        <f t="shared" si="4"/>
        <v>-3</v>
      </c>
      <c r="H89" s="176" t="s">
        <v>455</v>
      </c>
      <c r="I89" s="176" t="s">
        <v>1593</v>
      </c>
      <c r="J89" s="156" t="str">
        <f t="shared" si="5"/>
        <v>23</v>
      </c>
      <c r="K89" s="156" t="str">
        <f t="shared" si="6"/>
        <v>2315</v>
      </c>
      <c r="L89" s="156" t="str">
        <f t="shared" si="7"/>
        <v>231501</v>
      </c>
    </row>
    <row r="90" spans="1:12" s="156" customFormat="1" ht="30">
      <c r="A90" s="176">
        <v>23150106</v>
      </c>
      <c r="B90" s="176" t="s">
        <v>1034</v>
      </c>
      <c r="C90" s="176" t="s">
        <v>1393</v>
      </c>
      <c r="D90" s="181">
        <v>26488.91</v>
      </c>
      <c r="E90" s="181">
        <v>26754.94</v>
      </c>
      <c r="F90" s="176" t="s">
        <v>1393</v>
      </c>
      <c r="G90" s="157">
        <f t="shared" si="4"/>
        <v>-266.02999999999884</v>
      </c>
      <c r="H90" s="176" t="s">
        <v>455</v>
      </c>
      <c r="I90" s="176" t="s">
        <v>1599</v>
      </c>
      <c r="J90" s="156" t="str">
        <f t="shared" si="5"/>
        <v>23</v>
      </c>
      <c r="K90" s="156" t="str">
        <f t="shared" si="6"/>
        <v>2315</v>
      </c>
      <c r="L90" s="156" t="str">
        <f t="shared" si="7"/>
        <v>231501</v>
      </c>
    </row>
    <row r="91" spans="1:12" s="156" customFormat="1" ht="45">
      <c r="A91" s="176">
        <v>23150107</v>
      </c>
      <c r="B91" s="176" t="s">
        <v>1035</v>
      </c>
      <c r="C91" s="176" t="s">
        <v>1393</v>
      </c>
      <c r="D91" s="181">
        <v>405262.04</v>
      </c>
      <c r="E91" s="181">
        <v>367952.79</v>
      </c>
      <c r="F91" s="176" t="s">
        <v>1393</v>
      </c>
      <c r="G91" s="157">
        <f t="shared" si="4"/>
        <v>37309.25</v>
      </c>
      <c r="H91" s="176" t="s">
        <v>455</v>
      </c>
      <c r="I91" s="176" t="s">
        <v>1598</v>
      </c>
      <c r="J91" s="156" t="str">
        <f t="shared" si="5"/>
        <v>23</v>
      </c>
      <c r="K91" s="156" t="str">
        <f t="shared" si="6"/>
        <v>2315</v>
      </c>
      <c r="L91" s="156" t="str">
        <f t="shared" si="7"/>
        <v>231501</v>
      </c>
    </row>
    <row r="92" spans="1:12" s="156" customFormat="1" ht="45">
      <c r="A92" s="176">
        <v>23150108</v>
      </c>
      <c r="B92" s="176" t="s">
        <v>1851</v>
      </c>
      <c r="C92" s="176" t="s">
        <v>1393</v>
      </c>
      <c r="D92" s="181">
        <v>2294.27</v>
      </c>
      <c r="E92" s="177">
        <v>170</v>
      </c>
      <c r="F92" s="176" t="s">
        <v>1393</v>
      </c>
      <c r="G92" s="157">
        <f t="shared" si="4"/>
        <v>2124.27</v>
      </c>
      <c r="H92" s="176" t="s">
        <v>455</v>
      </c>
      <c r="I92" s="176" t="s">
        <v>1600</v>
      </c>
      <c r="J92" s="156" t="str">
        <f t="shared" si="5"/>
        <v>23</v>
      </c>
      <c r="K92" s="156" t="str">
        <f t="shared" si="6"/>
        <v>2315</v>
      </c>
      <c r="L92" s="156" t="str">
        <f t="shared" si="7"/>
        <v>231501</v>
      </c>
    </row>
    <row r="93" spans="1:12" s="156" customFormat="1" ht="75">
      <c r="A93" s="176">
        <v>23150109</v>
      </c>
      <c r="B93" s="176" t="s">
        <v>1852</v>
      </c>
      <c r="C93" s="176" t="s">
        <v>1393</v>
      </c>
      <c r="D93" s="181">
        <v>146826.26</v>
      </c>
      <c r="E93" s="181">
        <v>146312.04999999999</v>
      </c>
      <c r="F93" s="176" t="s">
        <v>1393</v>
      </c>
      <c r="G93" s="157">
        <f t="shared" si="4"/>
        <v>514.21000000002095</v>
      </c>
      <c r="H93" s="176" t="s">
        <v>455</v>
      </c>
      <c r="I93" s="176" t="s">
        <v>1598</v>
      </c>
      <c r="J93" s="156" t="str">
        <f t="shared" si="5"/>
        <v>23</v>
      </c>
      <c r="K93" s="156" t="str">
        <f t="shared" si="6"/>
        <v>2315</v>
      </c>
      <c r="L93" s="156" t="str">
        <f t="shared" si="7"/>
        <v>231501</v>
      </c>
    </row>
    <row r="94" spans="1:12" s="156" customFormat="1" ht="60">
      <c r="A94" s="176">
        <v>23150151</v>
      </c>
      <c r="B94" s="176" t="s">
        <v>1853</v>
      </c>
      <c r="C94" s="176" t="s">
        <v>1393</v>
      </c>
      <c r="D94" s="181">
        <v>169443.84</v>
      </c>
      <c r="E94" s="181">
        <v>179165.8</v>
      </c>
      <c r="F94" s="176" t="s">
        <v>1393</v>
      </c>
      <c r="G94" s="157">
        <f t="shared" si="4"/>
        <v>-9721.9599999999919</v>
      </c>
      <c r="H94" s="176" t="s">
        <v>455</v>
      </c>
      <c r="I94" s="176" t="s">
        <v>1593</v>
      </c>
      <c r="J94" s="156" t="str">
        <f t="shared" si="5"/>
        <v>23</v>
      </c>
      <c r="K94" s="156" t="str">
        <f t="shared" si="6"/>
        <v>2315</v>
      </c>
      <c r="L94" s="156" t="str">
        <f t="shared" si="7"/>
        <v>231501</v>
      </c>
    </row>
    <row r="95" spans="1:12" s="156" customFormat="1" ht="30">
      <c r="A95" s="176">
        <v>23150188</v>
      </c>
      <c r="B95" s="176" t="s">
        <v>1037</v>
      </c>
      <c r="C95" s="176" t="s">
        <v>1393</v>
      </c>
      <c r="D95" s="181">
        <v>664071.36</v>
      </c>
      <c r="E95" s="181">
        <v>704210.98</v>
      </c>
      <c r="F95" s="176" t="s">
        <v>1393</v>
      </c>
      <c r="G95" s="157">
        <f t="shared" si="4"/>
        <v>-40139.619999999995</v>
      </c>
      <c r="H95" s="176" t="s">
        <v>455</v>
      </c>
      <c r="I95" s="176" t="s">
        <v>1593</v>
      </c>
      <c r="J95" s="156" t="str">
        <f t="shared" si="5"/>
        <v>23</v>
      </c>
      <c r="K95" s="156" t="str">
        <f t="shared" si="6"/>
        <v>2315</v>
      </c>
      <c r="L95" s="156" t="str">
        <f t="shared" si="7"/>
        <v>231501</v>
      </c>
    </row>
    <row r="96" spans="1:12" s="156" customFormat="1" ht="45">
      <c r="A96" s="176">
        <v>23160127</v>
      </c>
      <c r="B96" s="176" t="s">
        <v>1865</v>
      </c>
      <c r="C96" s="176" t="s">
        <v>1393</v>
      </c>
      <c r="D96" s="181">
        <v>39210.43</v>
      </c>
      <c r="E96" s="177">
        <v>0</v>
      </c>
      <c r="F96" s="176" t="s">
        <v>1393</v>
      </c>
      <c r="G96" s="157">
        <f t="shared" si="4"/>
        <v>39210.43</v>
      </c>
      <c r="H96" s="176" t="s">
        <v>455</v>
      </c>
      <c r="I96" s="176" t="s">
        <v>1599</v>
      </c>
      <c r="J96" s="156" t="str">
        <f t="shared" si="5"/>
        <v>23</v>
      </c>
      <c r="K96" s="156" t="str">
        <f t="shared" si="6"/>
        <v>2316</v>
      </c>
      <c r="L96" s="156" t="str">
        <f t="shared" si="7"/>
        <v>231601</v>
      </c>
    </row>
    <row r="97" spans="1:12" s="156" customFormat="1" ht="45">
      <c r="A97" s="176">
        <v>23160128</v>
      </c>
      <c r="B97" s="176" t="s">
        <v>1866</v>
      </c>
      <c r="C97" s="176" t="s">
        <v>1393</v>
      </c>
      <c r="D97" s="181">
        <v>9173611.2799999993</v>
      </c>
      <c r="E97" s="181">
        <v>1810.53</v>
      </c>
      <c r="F97" s="176" t="s">
        <v>1393</v>
      </c>
      <c r="G97" s="157">
        <f t="shared" si="4"/>
        <v>9171800.75</v>
      </c>
      <c r="H97" s="176" t="s">
        <v>455</v>
      </c>
      <c r="I97" s="176" t="s">
        <v>1598</v>
      </c>
      <c r="J97" s="156" t="str">
        <f t="shared" si="5"/>
        <v>23</v>
      </c>
      <c r="K97" s="156" t="str">
        <f t="shared" si="6"/>
        <v>2316</v>
      </c>
      <c r="L97" s="156" t="str">
        <f t="shared" si="7"/>
        <v>231601</v>
      </c>
    </row>
    <row r="98" spans="1:12" s="156" customFormat="1" ht="45">
      <c r="A98" s="176">
        <v>23160201</v>
      </c>
      <c r="B98" s="176" t="s">
        <v>1044</v>
      </c>
      <c r="C98" s="176" t="s">
        <v>1393</v>
      </c>
      <c r="D98" s="181">
        <v>70284.09</v>
      </c>
      <c r="E98" s="181">
        <v>8489.86</v>
      </c>
      <c r="F98" s="176" t="s">
        <v>1393</v>
      </c>
      <c r="G98" s="157">
        <f t="shared" si="4"/>
        <v>61794.229999999996</v>
      </c>
      <c r="H98" s="176" t="s">
        <v>455</v>
      </c>
      <c r="I98" s="176" t="s">
        <v>1593</v>
      </c>
      <c r="J98" s="156" t="str">
        <f t="shared" si="5"/>
        <v>23</v>
      </c>
      <c r="K98" s="156" t="str">
        <f t="shared" si="6"/>
        <v>2316</v>
      </c>
      <c r="L98" s="156" t="str">
        <f t="shared" si="7"/>
        <v>231602</v>
      </c>
    </row>
    <row r="99" spans="1:12" s="156" customFormat="1" ht="15">
      <c r="A99" s="176">
        <v>24010101</v>
      </c>
      <c r="B99" s="176" t="s">
        <v>1491</v>
      </c>
      <c r="C99" s="176" t="s">
        <v>1393</v>
      </c>
      <c r="D99" s="181">
        <v>4447.2</v>
      </c>
      <c r="E99" s="177">
        <v>0</v>
      </c>
      <c r="F99" s="176" t="s">
        <v>1393</v>
      </c>
      <c r="G99" s="157">
        <f t="shared" si="4"/>
        <v>4447.2</v>
      </c>
      <c r="H99" s="176" t="s">
        <v>455</v>
      </c>
      <c r="I99" s="176" t="s">
        <v>1594</v>
      </c>
      <c r="J99" s="156" t="str">
        <f t="shared" si="5"/>
        <v>24</v>
      </c>
      <c r="K99" s="156" t="str">
        <f t="shared" si="6"/>
        <v>2401</v>
      </c>
      <c r="L99" s="156" t="str">
        <f t="shared" si="7"/>
        <v>240101</v>
      </c>
    </row>
    <row r="100" spans="1:12" s="156" customFormat="1" ht="15">
      <c r="A100" s="176">
        <v>24020101</v>
      </c>
      <c r="B100" s="176" t="s">
        <v>1045</v>
      </c>
      <c r="C100" s="176" t="s">
        <v>1393</v>
      </c>
      <c r="D100" s="181">
        <v>157342.57</v>
      </c>
      <c r="E100" s="177">
        <v>0</v>
      </c>
      <c r="F100" s="176" t="s">
        <v>1393</v>
      </c>
      <c r="G100" s="157">
        <f t="shared" si="4"/>
        <v>157342.57</v>
      </c>
      <c r="H100" s="176" t="s">
        <v>455</v>
      </c>
      <c r="I100" s="176" t="s">
        <v>1593</v>
      </c>
      <c r="J100" s="156" t="str">
        <f t="shared" si="5"/>
        <v>24</v>
      </c>
      <c r="K100" s="156" t="str">
        <f t="shared" si="6"/>
        <v>2402</v>
      </c>
      <c r="L100" s="156" t="str">
        <f t="shared" si="7"/>
        <v>240201</v>
      </c>
    </row>
    <row r="101" spans="1:12" s="156" customFormat="1" ht="45">
      <c r="A101" s="176">
        <v>30010101</v>
      </c>
      <c r="B101" s="176" t="s">
        <v>1046</v>
      </c>
      <c r="C101" s="176" t="s">
        <v>1393</v>
      </c>
      <c r="D101" s="177">
        <v>3.1</v>
      </c>
      <c r="E101" s="181">
        <v>2707696.55</v>
      </c>
      <c r="F101" s="176" t="s">
        <v>1393</v>
      </c>
      <c r="G101" s="157">
        <f t="shared" si="4"/>
        <v>-2707693.4499999997</v>
      </c>
      <c r="H101" s="176" t="s">
        <v>455</v>
      </c>
      <c r="I101" s="176" t="s">
        <v>1593</v>
      </c>
      <c r="J101" s="156" t="str">
        <f t="shared" si="5"/>
        <v>30</v>
      </c>
      <c r="K101" s="156" t="str">
        <f t="shared" si="6"/>
        <v>3001</v>
      </c>
      <c r="L101" s="156" t="str">
        <f t="shared" si="7"/>
        <v>300101</v>
      </c>
    </row>
    <row r="102" spans="1:12" s="156" customFormat="1" ht="45">
      <c r="A102" s="176">
        <v>30010102</v>
      </c>
      <c r="B102" s="176" t="s">
        <v>1047</v>
      </c>
      <c r="C102" s="176" t="s">
        <v>1393</v>
      </c>
      <c r="D102" s="177">
        <v>0</v>
      </c>
      <c r="E102" s="181">
        <v>208328.36</v>
      </c>
      <c r="F102" s="176" t="s">
        <v>1393</v>
      </c>
      <c r="G102" s="157">
        <f t="shared" si="4"/>
        <v>-208328.36</v>
      </c>
      <c r="H102" s="176" t="s">
        <v>455</v>
      </c>
      <c r="I102" s="176" t="s">
        <v>1600</v>
      </c>
      <c r="J102" s="156" t="str">
        <f t="shared" si="5"/>
        <v>30</v>
      </c>
      <c r="K102" s="156" t="str">
        <f t="shared" si="6"/>
        <v>3001</v>
      </c>
      <c r="L102" s="156" t="str">
        <f t="shared" si="7"/>
        <v>300101</v>
      </c>
    </row>
    <row r="103" spans="1:12" s="156" customFormat="1" ht="45">
      <c r="A103" s="176">
        <v>30010103</v>
      </c>
      <c r="B103" s="176" t="s">
        <v>1492</v>
      </c>
      <c r="C103" s="176" t="s">
        <v>1393</v>
      </c>
      <c r="D103" s="177">
        <v>0</v>
      </c>
      <c r="E103" s="181">
        <v>282446.64</v>
      </c>
      <c r="F103" s="176" t="s">
        <v>1393</v>
      </c>
      <c r="G103" s="157">
        <f t="shared" si="4"/>
        <v>-282446.64</v>
      </c>
      <c r="H103" s="176" t="s">
        <v>455</v>
      </c>
      <c r="I103" s="176" t="s">
        <v>1593</v>
      </c>
      <c r="J103" s="156" t="str">
        <f t="shared" si="5"/>
        <v>30</v>
      </c>
      <c r="K103" s="156" t="str">
        <f t="shared" si="6"/>
        <v>3001</v>
      </c>
      <c r="L103" s="156" t="str">
        <f t="shared" si="7"/>
        <v>300101</v>
      </c>
    </row>
    <row r="104" spans="1:12" s="156" customFormat="1" ht="30">
      <c r="A104" s="176">
        <v>30010104</v>
      </c>
      <c r="B104" s="176" t="s">
        <v>1493</v>
      </c>
      <c r="C104" s="176" t="s">
        <v>1393</v>
      </c>
      <c r="D104" s="177">
        <v>0</v>
      </c>
      <c r="E104" s="181">
        <v>17129.97</v>
      </c>
      <c r="F104" s="176" t="s">
        <v>1393</v>
      </c>
      <c r="G104" s="157">
        <f t="shared" si="4"/>
        <v>-17129.97</v>
      </c>
      <c r="H104" s="176" t="s">
        <v>455</v>
      </c>
      <c r="I104" s="176" t="s">
        <v>1598</v>
      </c>
      <c r="J104" s="156" t="str">
        <f t="shared" si="5"/>
        <v>30</v>
      </c>
      <c r="K104" s="156" t="str">
        <f t="shared" si="6"/>
        <v>3001</v>
      </c>
      <c r="L104" s="156" t="str">
        <f t="shared" si="7"/>
        <v>300101</v>
      </c>
    </row>
    <row r="105" spans="1:12" s="156" customFormat="1" ht="45">
      <c r="A105" s="176">
        <v>30010106</v>
      </c>
      <c r="B105" s="176" t="s">
        <v>1867</v>
      </c>
      <c r="C105" s="176" t="s">
        <v>1393</v>
      </c>
      <c r="D105" s="177">
        <v>0</v>
      </c>
      <c r="E105" s="181">
        <v>33716.400000000001</v>
      </c>
      <c r="F105" s="176" t="s">
        <v>1393</v>
      </c>
      <c r="G105" s="157">
        <f t="shared" si="4"/>
        <v>-33716.400000000001</v>
      </c>
      <c r="H105" s="176" t="s">
        <v>455</v>
      </c>
      <c r="I105" s="176" t="s">
        <v>1597</v>
      </c>
      <c r="J105" s="156" t="str">
        <f t="shared" si="5"/>
        <v>30</v>
      </c>
      <c r="K105" s="156" t="str">
        <f t="shared" si="6"/>
        <v>3001</v>
      </c>
      <c r="L105" s="156" t="str">
        <f t="shared" si="7"/>
        <v>300101</v>
      </c>
    </row>
    <row r="106" spans="1:12" s="156" customFormat="1" ht="30">
      <c r="A106" s="176">
        <v>30010107</v>
      </c>
      <c r="B106" s="176" t="s">
        <v>1868</v>
      </c>
      <c r="C106" s="176" t="s">
        <v>1393</v>
      </c>
      <c r="D106" s="177">
        <v>0</v>
      </c>
      <c r="E106" s="181">
        <v>88759.8</v>
      </c>
      <c r="F106" s="176" t="s">
        <v>1393</v>
      </c>
      <c r="G106" s="157">
        <f t="shared" si="4"/>
        <v>-88759.8</v>
      </c>
      <c r="H106" s="176" t="s">
        <v>455</v>
      </c>
      <c r="I106" s="176" t="s">
        <v>1600</v>
      </c>
      <c r="J106" s="156" t="str">
        <f t="shared" si="5"/>
        <v>30</v>
      </c>
      <c r="K106" s="156" t="str">
        <f t="shared" si="6"/>
        <v>3001</v>
      </c>
      <c r="L106" s="156" t="str">
        <f t="shared" si="7"/>
        <v>300101</v>
      </c>
    </row>
    <row r="107" spans="1:12" s="156" customFormat="1" ht="45">
      <c r="A107" s="176">
        <v>30010188</v>
      </c>
      <c r="B107" s="176" t="s">
        <v>1869</v>
      </c>
      <c r="C107" s="176" t="s">
        <v>1393</v>
      </c>
      <c r="D107" s="177">
        <v>0</v>
      </c>
      <c r="E107" s="181">
        <v>7535</v>
      </c>
      <c r="F107" s="176" t="s">
        <v>1393</v>
      </c>
      <c r="G107" s="157">
        <f t="shared" si="4"/>
        <v>-7535</v>
      </c>
      <c r="H107" s="176" t="s">
        <v>455</v>
      </c>
      <c r="I107" s="176" t="s">
        <v>1599</v>
      </c>
      <c r="J107" s="156" t="str">
        <f t="shared" si="5"/>
        <v>30</v>
      </c>
      <c r="K107" s="156" t="str">
        <f t="shared" si="6"/>
        <v>3001</v>
      </c>
      <c r="L107" s="156" t="str">
        <f t="shared" si="7"/>
        <v>300101</v>
      </c>
    </row>
    <row r="108" spans="1:12" s="156" customFormat="1" ht="45">
      <c r="A108" s="176">
        <v>30010201</v>
      </c>
      <c r="B108" s="176" t="s">
        <v>1049</v>
      </c>
      <c r="C108" s="176" t="s">
        <v>1393</v>
      </c>
      <c r="D108" s="177">
        <v>0</v>
      </c>
      <c r="E108" s="181">
        <v>1871817.42</v>
      </c>
      <c r="F108" s="176" t="s">
        <v>1393</v>
      </c>
      <c r="G108" s="157">
        <f t="shared" si="4"/>
        <v>-1871817.42</v>
      </c>
      <c r="H108" s="176" t="s">
        <v>455</v>
      </c>
      <c r="I108" s="176" t="s">
        <v>1598</v>
      </c>
      <c r="J108" s="156" t="str">
        <f t="shared" si="5"/>
        <v>30</v>
      </c>
      <c r="K108" s="156" t="str">
        <f t="shared" si="6"/>
        <v>3001</v>
      </c>
      <c r="L108" s="156" t="str">
        <f t="shared" si="7"/>
        <v>300102</v>
      </c>
    </row>
    <row r="109" spans="1:12" s="156" customFormat="1" ht="75">
      <c r="A109" s="176">
        <v>30010301</v>
      </c>
      <c r="B109" s="176" t="s">
        <v>1050</v>
      </c>
      <c r="C109" s="176" t="s">
        <v>1393</v>
      </c>
      <c r="D109" s="177">
        <v>0</v>
      </c>
      <c r="E109" s="181">
        <v>746329.28</v>
      </c>
      <c r="F109" s="176" t="s">
        <v>1393</v>
      </c>
      <c r="G109" s="157">
        <f t="shared" si="4"/>
        <v>-746329.28</v>
      </c>
      <c r="H109" s="176" t="s">
        <v>455</v>
      </c>
      <c r="I109" s="176" t="s">
        <v>1600</v>
      </c>
      <c r="J109" s="156" t="str">
        <f t="shared" si="5"/>
        <v>30</v>
      </c>
      <c r="K109" s="156" t="str">
        <f t="shared" si="6"/>
        <v>3001</v>
      </c>
      <c r="L109" s="156" t="str">
        <f t="shared" si="7"/>
        <v>300103</v>
      </c>
    </row>
    <row r="110" spans="1:12" s="156" customFormat="1" ht="30">
      <c r="A110" s="176">
        <v>30010303</v>
      </c>
      <c r="B110" s="176" t="s">
        <v>1051</v>
      </c>
      <c r="C110" s="176" t="s">
        <v>1393</v>
      </c>
      <c r="D110" s="177">
        <v>0</v>
      </c>
      <c r="E110" s="181">
        <v>4524.63</v>
      </c>
      <c r="F110" s="176" t="s">
        <v>1393</v>
      </c>
      <c r="G110" s="157">
        <f t="shared" si="4"/>
        <v>-4524.63</v>
      </c>
      <c r="H110" s="176" t="s">
        <v>455</v>
      </c>
      <c r="I110" s="176" t="s">
        <v>1594</v>
      </c>
      <c r="J110" s="156" t="str">
        <f t="shared" si="5"/>
        <v>30</v>
      </c>
      <c r="K110" s="156" t="str">
        <f t="shared" si="6"/>
        <v>3001</v>
      </c>
      <c r="L110" s="156" t="str">
        <f t="shared" si="7"/>
        <v>300103</v>
      </c>
    </row>
    <row r="111" spans="1:12" s="156" customFormat="1" ht="45">
      <c r="A111" s="176">
        <v>30010312</v>
      </c>
      <c r="B111" s="176" t="s">
        <v>1498</v>
      </c>
      <c r="C111" s="176" t="s">
        <v>1393</v>
      </c>
      <c r="D111" s="177">
        <v>0</v>
      </c>
      <c r="E111" s="181">
        <v>8333.36</v>
      </c>
      <c r="F111" s="176" t="s">
        <v>1393</v>
      </c>
      <c r="G111" s="157">
        <f t="shared" si="4"/>
        <v>-8333.36</v>
      </c>
      <c r="H111" s="176" t="s">
        <v>455</v>
      </c>
      <c r="I111" s="176" t="s">
        <v>1602</v>
      </c>
      <c r="J111" s="156" t="str">
        <f t="shared" si="5"/>
        <v>30</v>
      </c>
      <c r="K111" s="156" t="str">
        <f t="shared" si="6"/>
        <v>3001</v>
      </c>
      <c r="L111" s="156" t="str">
        <f t="shared" si="7"/>
        <v>300103</v>
      </c>
    </row>
    <row r="112" spans="1:12" s="156" customFormat="1" ht="60">
      <c r="A112" s="176">
        <v>30010315</v>
      </c>
      <c r="B112" s="176" t="s">
        <v>1873</v>
      </c>
      <c r="C112" s="176" t="s">
        <v>1393</v>
      </c>
      <c r="D112" s="181">
        <v>463744.99</v>
      </c>
      <c r="E112" s="181">
        <v>5978150.9000000004</v>
      </c>
      <c r="F112" s="176" t="s">
        <v>1393</v>
      </c>
      <c r="G112" s="157">
        <f t="shared" si="4"/>
        <v>-5514405.9100000001</v>
      </c>
      <c r="H112" s="176" t="s">
        <v>455</v>
      </c>
      <c r="I112" s="176" t="s">
        <v>1602</v>
      </c>
      <c r="J112" s="156" t="str">
        <f t="shared" si="5"/>
        <v>30</v>
      </c>
      <c r="K112" s="156" t="str">
        <f t="shared" si="6"/>
        <v>3001</v>
      </c>
      <c r="L112" s="156" t="str">
        <f t="shared" si="7"/>
        <v>300103</v>
      </c>
    </row>
    <row r="113" spans="1:12" s="156" customFormat="1" ht="30">
      <c r="A113" s="176">
        <v>30010388</v>
      </c>
      <c r="B113" s="176" t="s">
        <v>1052</v>
      </c>
      <c r="C113" s="176" t="s">
        <v>1393</v>
      </c>
      <c r="D113" s="177">
        <v>0</v>
      </c>
      <c r="E113" s="181">
        <v>4740</v>
      </c>
      <c r="F113" s="176" t="s">
        <v>1393</v>
      </c>
      <c r="G113" s="157">
        <f t="shared" si="4"/>
        <v>-4740</v>
      </c>
      <c r="H113" s="176" t="s">
        <v>455</v>
      </c>
      <c r="I113" s="176" t="s">
        <v>1597</v>
      </c>
      <c r="J113" s="156" t="str">
        <f t="shared" si="5"/>
        <v>30</v>
      </c>
      <c r="K113" s="156" t="str">
        <f t="shared" si="6"/>
        <v>3001</v>
      </c>
      <c r="L113" s="156" t="str">
        <f t="shared" si="7"/>
        <v>300103</v>
      </c>
    </row>
    <row r="114" spans="1:12" s="156" customFormat="1" ht="15">
      <c r="A114" s="176">
        <v>30010488</v>
      </c>
      <c r="B114" s="176" t="s">
        <v>1053</v>
      </c>
      <c r="C114" s="176" t="s">
        <v>1393</v>
      </c>
      <c r="D114" s="177">
        <v>42.5</v>
      </c>
      <c r="E114" s="181">
        <v>20088.599999999999</v>
      </c>
      <c r="F114" s="176" t="s">
        <v>1393</v>
      </c>
      <c r="G114" s="157">
        <f t="shared" si="4"/>
        <v>-20046.099999999999</v>
      </c>
      <c r="H114" s="176" t="s">
        <v>455</v>
      </c>
      <c r="I114" s="176" t="s">
        <v>1593</v>
      </c>
      <c r="J114" s="156" t="str">
        <f t="shared" si="5"/>
        <v>30</v>
      </c>
      <c r="K114" s="156" t="str">
        <f t="shared" si="6"/>
        <v>3001</v>
      </c>
      <c r="L114" s="156" t="str">
        <f t="shared" si="7"/>
        <v>300104</v>
      </c>
    </row>
    <row r="115" spans="1:12" s="156" customFormat="1" ht="60">
      <c r="A115" s="176">
        <v>30010499</v>
      </c>
      <c r="B115" s="176" t="s">
        <v>1501</v>
      </c>
      <c r="C115" s="176" t="s">
        <v>1393</v>
      </c>
      <c r="D115" s="177">
        <v>0</v>
      </c>
      <c r="E115" s="177">
        <v>1.31</v>
      </c>
      <c r="F115" s="176" t="s">
        <v>1393</v>
      </c>
      <c r="G115" s="157">
        <f t="shared" si="4"/>
        <v>-1.31</v>
      </c>
      <c r="H115" s="176" t="s">
        <v>455</v>
      </c>
      <c r="I115" s="176" t="s">
        <v>1595</v>
      </c>
      <c r="J115" s="156" t="str">
        <f t="shared" si="5"/>
        <v>30</v>
      </c>
      <c r="K115" s="156" t="str">
        <f t="shared" si="6"/>
        <v>3001</v>
      </c>
      <c r="L115" s="156" t="str">
        <f t="shared" si="7"/>
        <v>300104</v>
      </c>
    </row>
    <row r="116" spans="1:12" s="156" customFormat="1" ht="30">
      <c r="A116" s="176">
        <v>30040101</v>
      </c>
      <c r="B116" s="176" t="s">
        <v>1055</v>
      </c>
      <c r="C116" s="176" t="s">
        <v>1393</v>
      </c>
      <c r="D116" s="181">
        <v>203918.22</v>
      </c>
      <c r="E116" s="181">
        <v>537732.85</v>
      </c>
      <c r="F116" s="176" t="s">
        <v>1393</v>
      </c>
      <c r="G116" s="157">
        <f t="shared" si="4"/>
        <v>-333814.63</v>
      </c>
      <c r="H116" s="176" t="s">
        <v>455</v>
      </c>
      <c r="I116" s="176" t="s">
        <v>1593</v>
      </c>
      <c r="J116" s="156" t="str">
        <f t="shared" si="5"/>
        <v>30</v>
      </c>
      <c r="K116" s="156" t="str">
        <f t="shared" si="6"/>
        <v>3004</v>
      </c>
      <c r="L116" s="156" t="str">
        <f t="shared" si="7"/>
        <v>300401</v>
      </c>
    </row>
    <row r="117" spans="1:12" s="156" customFormat="1" ht="45">
      <c r="A117" s="176">
        <v>30040102</v>
      </c>
      <c r="B117" s="176" t="s">
        <v>1056</v>
      </c>
      <c r="C117" s="176" t="s">
        <v>1393</v>
      </c>
      <c r="D117" s="181">
        <v>4385.53</v>
      </c>
      <c r="E117" s="181">
        <v>3037112.2</v>
      </c>
      <c r="F117" s="176" t="s">
        <v>1393</v>
      </c>
      <c r="G117" s="157">
        <f t="shared" si="4"/>
        <v>-3032726.6700000004</v>
      </c>
      <c r="H117" s="176" t="s">
        <v>455</v>
      </c>
      <c r="I117" s="176" t="s">
        <v>1600</v>
      </c>
      <c r="J117" s="156" t="str">
        <f t="shared" si="5"/>
        <v>30</v>
      </c>
      <c r="K117" s="156" t="str">
        <f t="shared" si="6"/>
        <v>3004</v>
      </c>
      <c r="L117" s="156" t="str">
        <f t="shared" si="7"/>
        <v>300401</v>
      </c>
    </row>
    <row r="118" spans="1:12" s="156" customFormat="1" ht="30">
      <c r="A118" s="176">
        <v>30040103</v>
      </c>
      <c r="B118" s="176" t="s">
        <v>1057</v>
      </c>
      <c r="C118" s="176" t="s">
        <v>1393</v>
      </c>
      <c r="D118" s="177">
        <v>0</v>
      </c>
      <c r="E118" s="181">
        <v>51496.19</v>
      </c>
      <c r="F118" s="176" t="s">
        <v>1393</v>
      </c>
      <c r="G118" s="157">
        <f t="shared" si="4"/>
        <v>-51496.19</v>
      </c>
      <c r="H118" s="176" t="s">
        <v>455</v>
      </c>
      <c r="I118" s="176" t="s">
        <v>1594</v>
      </c>
      <c r="J118" s="156" t="str">
        <f t="shared" si="5"/>
        <v>30</v>
      </c>
      <c r="K118" s="156" t="str">
        <f t="shared" si="6"/>
        <v>3004</v>
      </c>
      <c r="L118" s="156" t="str">
        <f t="shared" si="7"/>
        <v>300401</v>
      </c>
    </row>
    <row r="119" spans="1:12" s="156" customFormat="1" ht="45">
      <c r="A119" s="176">
        <v>30040202</v>
      </c>
      <c r="B119" s="176" t="s">
        <v>1876</v>
      </c>
      <c r="C119" s="176" t="s">
        <v>1393</v>
      </c>
      <c r="D119" s="177">
        <v>16.89</v>
      </c>
      <c r="E119" s="181">
        <v>300914.25</v>
      </c>
      <c r="F119" s="176" t="s">
        <v>1393</v>
      </c>
      <c r="G119" s="157">
        <f t="shared" si="4"/>
        <v>-300897.36</v>
      </c>
      <c r="H119" s="176" t="s">
        <v>455</v>
      </c>
      <c r="I119" s="176" t="s">
        <v>1600</v>
      </c>
      <c r="J119" s="156" t="str">
        <f t="shared" si="5"/>
        <v>30</v>
      </c>
      <c r="K119" s="156" t="str">
        <f t="shared" si="6"/>
        <v>3004</v>
      </c>
      <c r="L119" s="156" t="str">
        <f t="shared" si="7"/>
        <v>300402</v>
      </c>
    </row>
    <row r="120" spans="1:12" s="156" customFormat="1" ht="30">
      <c r="A120" s="176">
        <v>30040203</v>
      </c>
      <c r="B120" s="176" t="s">
        <v>1059</v>
      </c>
      <c r="C120" s="176" t="s">
        <v>1393</v>
      </c>
      <c r="D120" s="177">
        <v>0</v>
      </c>
      <c r="E120" s="181">
        <v>1301.8800000000001</v>
      </c>
      <c r="F120" s="176" t="s">
        <v>1393</v>
      </c>
      <c r="G120" s="157">
        <f t="shared" si="4"/>
        <v>-1301.8800000000001</v>
      </c>
      <c r="H120" s="176" t="s">
        <v>455</v>
      </c>
      <c r="I120" s="176" t="s">
        <v>1600</v>
      </c>
      <c r="J120" s="156" t="str">
        <f t="shared" si="5"/>
        <v>30</v>
      </c>
      <c r="K120" s="156" t="str">
        <f t="shared" si="6"/>
        <v>3004</v>
      </c>
      <c r="L120" s="156" t="str">
        <f t="shared" si="7"/>
        <v>300402</v>
      </c>
    </row>
    <row r="121" spans="1:12" s="156" customFormat="1" ht="15">
      <c r="A121" s="176">
        <v>30040205</v>
      </c>
      <c r="B121" s="176" t="s">
        <v>1061</v>
      </c>
      <c r="C121" s="176" t="s">
        <v>1393</v>
      </c>
      <c r="D121" s="177">
        <v>0</v>
      </c>
      <c r="E121" s="181">
        <v>2643.53</v>
      </c>
      <c r="F121" s="176" t="s">
        <v>1393</v>
      </c>
      <c r="G121" s="157">
        <f t="shared" si="4"/>
        <v>-2643.53</v>
      </c>
      <c r="H121" s="176" t="s">
        <v>455</v>
      </c>
      <c r="I121" s="176" t="s">
        <v>1594</v>
      </c>
      <c r="J121" s="156" t="str">
        <f t="shared" si="5"/>
        <v>30</v>
      </c>
      <c r="K121" s="156" t="str">
        <f t="shared" si="6"/>
        <v>3004</v>
      </c>
      <c r="L121" s="156" t="str">
        <f t="shared" si="7"/>
        <v>300402</v>
      </c>
    </row>
    <row r="122" spans="1:12" s="156" customFormat="1" ht="30">
      <c r="A122" s="176">
        <v>30040207</v>
      </c>
      <c r="B122" s="176" t="s">
        <v>1192</v>
      </c>
      <c r="C122" s="176" t="s">
        <v>1393</v>
      </c>
      <c r="D122" s="177">
        <v>0</v>
      </c>
      <c r="E122" s="181">
        <v>2980</v>
      </c>
      <c r="F122" s="176" t="s">
        <v>1393</v>
      </c>
      <c r="G122" s="157">
        <f t="shared" si="4"/>
        <v>-2980</v>
      </c>
      <c r="H122" s="176" t="s">
        <v>455</v>
      </c>
      <c r="I122" s="176" t="s">
        <v>1601</v>
      </c>
      <c r="J122" s="156" t="str">
        <f t="shared" si="5"/>
        <v>30</v>
      </c>
      <c r="K122" s="156" t="str">
        <f t="shared" si="6"/>
        <v>3004</v>
      </c>
      <c r="L122" s="156" t="str">
        <f t="shared" si="7"/>
        <v>300402</v>
      </c>
    </row>
    <row r="123" spans="1:12" s="156" customFormat="1" ht="45">
      <c r="A123" s="176">
        <v>30040208</v>
      </c>
      <c r="B123" s="176" t="s">
        <v>1062</v>
      </c>
      <c r="C123" s="176" t="s">
        <v>1393</v>
      </c>
      <c r="D123" s="181">
        <v>2907.66</v>
      </c>
      <c r="E123" s="181">
        <v>17624.75</v>
      </c>
      <c r="F123" s="176" t="s">
        <v>1393</v>
      </c>
      <c r="G123" s="157">
        <f t="shared" si="4"/>
        <v>-14717.09</v>
      </c>
      <c r="H123" s="176" t="s">
        <v>455</v>
      </c>
      <c r="I123" s="176" t="s">
        <v>1599</v>
      </c>
      <c r="J123" s="156" t="str">
        <f t="shared" si="5"/>
        <v>30</v>
      </c>
      <c r="K123" s="156" t="str">
        <f t="shared" si="6"/>
        <v>3004</v>
      </c>
      <c r="L123" s="156" t="str">
        <f t="shared" si="7"/>
        <v>300402</v>
      </c>
    </row>
    <row r="124" spans="1:12" s="156" customFormat="1" ht="30">
      <c r="A124" s="176">
        <v>30040210</v>
      </c>
      <c r="B124" s="176" t="s">
        <v>1064</v>
      </c>
      <c r="C124" s="176" t="s">
        <v>1393</v>
      </c>
      <c r="D124" s="177">
        <v>0</v>
      </c>
      <c r="E124" s="181">
        <v>2880</v>
      </c>
      <c r="F124" s="176" t="s">
        <v>1393</v>
      </c>
      <c r="G124" s="157">
        <f t="shared" si="4"/>
        <v>-2880</v>
      </c>
      <c r="H124" s="176" t="s">
        <v>455</v>
      </c>
      <c r="I124" s="176" t="s">
        <v>1599</v>
      </c>
      <c r="J124" s="156" t="str">
        <f t="shared" si="5"/>
        <v>30</v>
      </c>
      <c r="K124" s="156" t="str">
        <f t="shared" si="6"/>
        <v>3004</v>
      </c>
      <c r="L124" s="156" t="str">
        <f t="shared" si="7"/>
        <v>300402</v>
      </c>
    </row>
    <row r="125" spans="1:12" s="156" customFormat="1" ht="60">
      <c r="A125" s="176">
        <v>30040211</v>
      </c>
      <c r="B125" s="176" t="s">
        <v>1878</v>
      </c>
      <c r="C125" s="176" t="s">
        <v>1393</v>
      </c>
      <c r="D125" s="177">
        <v>0</v>
      </c>
      <c r="E125" s="181">
        <v>64156.08</v>
      </c>
      <c r="F125" s="176" t="s">
        <v>1393</v>
      </c>
      <c r="G125" s="157">
        <f t="shared" si="4"/>
        <v>-64156.08</v>
      </c>
      <c r="H125" s="176" t="s">
        <v>455</v>
      </c>
      <c r="I125" s="176" t="s">
        <v>1599</v>
      </c>
      <c r="J125" s="156" t="str">
        <f t="shared" si="5"/>
        <v>30</v>
      </c>
      <c r="K125" s="156" t="str">
        <f t="shared" si="6"/>
        <v>3004</v>
      </c>
      <c r="L125" s="156" t="str">
        <f t="shared" si="7"/>
        <v>300402</v>
      </c>
    </row>
    <row r="126" spans="1:12" s="156" customFormat="1" ht="30">
      <c r="A126" s="176">
        <v>30040213</v>
      </c>
      <c r="B126" s="176" t="s">
        <v>1744</v>
      </c>
      <c r="C126" s="176" t="s">
        <v>1393</v>
      </c>
      <c r="D126" s="177">
        <v>0</v>
      </c>
      <c r="E126" s="181">
        <v>1021.58</v>
      </c>
      <c r="F126" s="176" t="s">
        <v>1393</v>
      </c>
      <c r="G126" s="157">
        <f t="shared" si="4"/>
        <v>-1021.58</v>
      </c>
      <c r="H126" s="176" t="s">
        <v>455</v>
      </c>
      <c r="I126" s="176" t="s">
        <v>1599</v>
      </c>
      <c r="J126" s="156" t="str">
        <f t="shared" si="5"/>
        <v>30</v>
      </c>
      <c r="K126" s="156" t="str">
        <f t="shared" si="6"/>
        <v>3004</v>
      </c>
      <c r="L126" s="156" t="str">
        <f t="shared" si="7"/>
        <v>300402</v>
      </c>
    </row>
    <row r="127" spans="1:12" s="156" customFormat="1" ht="45">
      <c r="A127" s="176">
        <v>30040288</v>
      </c>
      <c r="B127" s="176" t="s">
        <v>1879</v>
      </c>
      <c r="C127" s="176" t="s">
        <v>1393</v>
      </c>
      <c r="D127" s="177">
        <v>0</v>
      </c>
      <c r="E127" s="181">
        <v>102850.57</v>
      </c>
      <c r="F127" s="176" t="s">
        <v>1393</v>
      </c>
      <c r="G127" s="157">
        <f t="shared" si="4"/>
        <v>-102850.57</v>
      </c>
      <c r="H127" s="176" t="s">
        <v>455</v>
      </c>
      <c r="I127" s="176" t="s">
        <v>1599</v>
      </c>
      <c r="J127" s="156" t="str">
        <f t="shared" si="5"/>
        <v>30</v>
      </c>
      <c r="K127" s="156" t="str">
        <f t="shared" si="6"/>
        <v>3004</v>
      </c>
      <c r="L127" s="156" t="str">
        <f t="shared" si="7"/>
        <v>300402</v>
      </c>
    </row>
    <row r="128" spans="1:12" s="156" customFormat="1" ht="60">
      <c r="A128" s="176">
        <v>30040401</v>
      </c>
      <c r="B128" s="176" t="s">
        <v>1880</v>
      </c>
      <c r="C128" s="176" t="s">
        <v>1393</v>
      </c>
      <c r="D128" s="177">
        <v>0</v>
      </c>
      <c r="E128" s="177">
        <v>19.64</v>
      </c>
      <c r="F128" s="176" t="s">
        <v>1393</v>
      </c>
      <c r="G128" s="157">
        <f t="shared" si="4"/>
        <v>-19.64</v>
      </c>
      <c r="H128" s="176" t="s">
        <v>455</v>
      </c>
      <c r="I128" s="176" t="s">
        <v>1598</v>
      </c>
      <c r="J128" s="156" t="str">
        <f t="shared" si="5"/>
        <v>30</v>
      </c>
      <c r="K128" s="156" t="str">
        <f t="shared" si="6"/>
        <v>3004</v>
      </c>
      <c r="L128" s="156" t="str">
        <f t="shared" si="7"/>
        <v>300404</v>
      </c>
    </row>
    <row r="129" spans="1:12" s="156" customFormat="1" ht="45">
      <c r="A129" s="176">
        <v>30040402</v>
      </c>
      <c r="B129" s="176" t="s">
        <v>1881</v>
      </c>
      <c r="C129" s="176" t="s">
        <v>1393</v>
      </c>
      <c r="D129" s="177">
        <v>0</v>
      </c>
      <c r="E129" s="181">
        <v>56212.91</v>
      </c>
      <c r="F129" s="176" t="s">
        <v>1393</v>
      </c>
      <c r="G129" s="157">
        <f t="shared" si="4"/>
        <v>-56212.91</v>
      </c>
      <c r="H129" s="176" t="s">
        <v>455</v>
      </c>
      <c r="I129" s="176" t="s">
        <v>1598</v>
      </c>
      <c r="J129" s="156" t="str">
        <f t="shared" si="5"/>
        <v>30</v>
      </c>
      <c r="K129" s="156" t="str">
        <f t="shared" si="6"/>
        <v>3004</v>
      </c>
      <c r="L129" s="156" t="str">
        <f t="shared" si="7"/>
        <v>300404</v>
      </c>
    </row>
    <row r="130" spans="1:12" s="156" customFormat="1" ht="60">
      <c r="A130" s="176">
        <v>30040405</v>
      </c>
      <c r="B130" s="176" t="s">
        <v>1882</v>
      </c>
      <c r="C130" s="176" t="s">
        <v>1393</v>
      </c>
      <c r="D130" s="177">
        <v>0</v>
      </c>
      <c r="E130" s="181">
        <v>1904.05</v>
      </c>
      <c r="F130" s="176" t="s">
        <v>1393</v>
      </c>
      <c r="G130" s="157">
        <f t="shared" si="4"/>
        <v>-1904.05</v>
      </c>
      <c r="H130" s="176" t="s">
        <v>455</v>
      </c>
      <c r="I130" s="176" t="s">
        <v>1599</v>
      </c>
      <c r="J130" s="156" t="str">
        <f t="shared" si="5"/>
        <v>30</v>
      </c>
      <c r="K130" s="156" t="str">
        <f t="shared" si="6"/>
        <v>3004</v>
      </c>
      <c r="L130" s="156" t="str">
        <f t="shared" si="7"/>
        <v>300404</v>
      </c>
    </row>
    <row r="131" spans="1:12" s="156" customFormat="1" ht="45">
      <c r="A131" s="176">
        <v>30040601</v>
      </c>
      <c r="B131" s="176" t="s">
        <v>1073</v>
      </c>
      <c r="C131" s="176" t="s">
        <v>1393</v>
      </c>
      <c r="D131" s="177">
        <v>219.98</v>
      </c>
      <c r="E131" s="181">
        <v>2438</v>
      </c>
      <c r="F131" s="176" t="s">
        <v>1393</v>
      </c>
      <c r="G131" s="157">
        <f t="shared" si="4"/>
        <v>-2218.02</v>
      </c>
      <c r="H131" s="176" t="s">
        <v>455</v>
      </c>
      <c r="I131" s="176" t="s">
        <v>1599</v>
      </c>
      <c r="J131" s="156" t="str">
        <f t="shared" si="5"/>
        <v>30</v>
      </c>
      <c r="K131" s="156" t="str">
        <f t="shared" si="6"/>
        <v>3004</v>
      </c>
      <c r="L131" s="156" t="str">
        <f t="shared" si="7"/>
        <v>300406</v>
      </c>
    </row>
    <row r="132" spans="1:12" s="156" customFormat="1" ht="60">
      <c r="A132" s="176">
        <v>30040603</v>
      </c>
      <c r="B132" s="176" t="s">
        <v>1884</v>
      </c>
      <c r="C132" s="176" t="s">
        <v>1393</v>
      </c>
      <c r="D132" s="177">
        <v>0</v>
      </c>
      <c r="E132" s="181">
        <v>2768.88</v>
      </c>
      <c r="F132" s="176" t="s">
        <v>1393</v>
      </c>
      <c r="G132" s="157">
        <f t="shared" si="4"/>
        <v>-2768.88</v>
      </c>
      <c r="H132" s="176" t="s">
        <v>455</v>
      </c>
      <c r="I132" s="176" t="s">
        <v>1601</v>
      </c>
      <c r="J132" s="156" t="str">
        <f t="shared" si="5"/>
        <v>30</v>
      </c>
      <c r="K132" s="156" t="str">
        <f t="shared" si="6"/>
        <v>3004</v>
      </c>
      <c r="L132" s="156" t="str">
        <f t="shared" si="7"/>
        <v>300406</v>
      </c>
    </row>
    <row r="133" spans="1:12" s="156" customFormat="1" ht="30">
      <c r="A133" s="176">
        <v>30040606</v>
      </c>
      <c r="B133" s="176" t="s">
        <v>1506</v>
      </c>
      <c r="C133" s="176" t="s">
        <v>1393</v>
      </c>
      <c r="D133" s="177">
        <v>0</v>
      </c>
      <c r="E133" s="181">
        <v>2753.04</v>
      </c>
      <c r="F133" s="176" t="s">
        <v>1393</v>
      </c>
      <c r="G133" s="157">
        <f t="shared" si="4"/>
        <v>-2753.04</v>
      </c>
      <c r="H133" s="176" t="s">
        <v>455</v>
      </c>
      <c r="I133" s="176" t="s">
        <v>1599</v>
      </c>
      <c r="J133" s="156" t="str">
        <f t="shared" si="5"/>
        <v>30</v>
      </c>
      <c r="K133" s="156" t="str">
        <f t="shared" si="6"/>
        <v>3004</v>
      </c>
      <c r="L133" s="156" t="str">
        <f t="shared" si="7"/>
        <v>300406</v>
      </c>
    </row>
    <row r="134" spans="1:12" s="156" customFormat="1" ht="45">
      <c r="A134" s="176">
        <v>30040688</v>
      </c>
      <c r="B134" s="176" t="s">
        <v>1885</v>
      </c>
      <c r="C134" s="176" t="s">
        <v>1393</v>
      </c>
      <c r="D134" s="177">
        <v>0</v>
      </c>
      <c r="E134" s="177">
        <v>780</v>
      </c>
      <c r="F134" s="176" t="s">
        <v>1393</v>
      </c>
      <c r="G134" s="157">
        <f t="shared" si="4"/>
        <v>-780</v>
      </c>
      <c r="H134" s="176" t="s">
        <v>455</v>
      </c>
      <c r="I134" s="176" t="s">
        <v>1599</v>
      </c>
      <c r="J134" s="156" t="str">
        <f t="shared" si="5"/>
        <v>30</v>
      </c>
      <c r="K134" s="156" t="str">
        <f t="shared" si="6"/>
        <v>3004</v>
      </c>
      <c r="L134" s="156" t="str">
        <f t="shared" si="7"/>
        <v>300406</v>
      </c>
    </row>
    <row r="135" spans="1:12" s="156" customFormat="1" ht="60">
      <c r="A135" s="176">
        <v>30050501</v>
      </c>
      <c r="B135" s="176" t="s">
        <v>1886</v>
      </c>
      <c r="C135" s="176" t="s">
        <v>1393</v>
      </c>
      <c r="D135" s="177">
        <v>0</v>
      </c>
      <c r="E135" s="181">
        <v>80930.850000000006</v>
      </c>
      <c r="F135" s="176" t="s">
        <v>1393</v>
      </c>
      <c r="G135" s="157">
        <f t="shared" si="4"/>
        <v>-80930.850000000006</v>
      </c>
      <c r="H135" s="176" t="s">
        <v>455</v>
      </c>
      <c r="I135" s="176" t="s">
        <v>1599</v>
      </c>
      <c r="J135" s="156" t="str">
        <f t="shared" si="5"/>
        <v>30</v>
      </c>
      <c r="K135" s="156" t="str">
        <f t="shared" si="6"/>
        <v>3005</v>
      </c>
      <c r="L135" s="156" t="str">
        <f t="shared" si="7"/>
        <v>300505</v>
      </c>
    </row>
    <row r="136" spans="1:12" s="156" customFormat="1" ht="15">
      <c r="A136" s="176">
        <v>40060101</v>
      </c>
      <c r="B136" s="176" t="s">
        <v>1077</v>
      </c>
      <c r="C136" s="176" t="s">
        <v>1393</v>
      </c>
      <c r="D136" s="181">
        <v>2551.1799999999998</v>
      </c>
      <c r="E136" s="177">
        <v>0</v>
      </c>
      <c r="F136" s="176" t="s">
        <v>1393</v>
      </c>
      <c r="G136" s="157">
        <f t="shared" si="4"/>
        <v>2551.1799999999998</v>
      </c>
      <c r="H136" s="176" t="s">
        <v>455</v>
      </c>
      <c r="I136" s="176" t="s">
        <v>1599</v>
      </c>
      <c r="J136" s="156" t="str">
        <f t="shared" si="5"/>
        <v>40</v>
      </c>
      <c r="K136" s="156" t="str">
        <f t="shared" si="6"/>
        <v>4006</v>
      </c>
      <c r="L136" s="156" t="str">
        <f t="shared" si="7"/>
        <v>400601</v>
      </c>
    </row>
    <row r="137" spans="1:12" s="156" customFormat="1" ht="30">
      <c r="A137" s="176">
        <v>40060102</v>
      </c>
      <c r="B137" s="176" t="s">
        <v>1078</v>
      </c>
      <c r="C137" s="176" t="s">
        <v>1393</v>
      </c>
      <c r="D137" s="181">
        <v>53957.98</v>
      </c>
      <c r="E137" s="177">
        <v>0</v>
      </c>
      <c r="F137" s="176" t="s">
        <v>1393</v>
      </c>
      <c r="G137" s="157">
        <f t="shared" si="4"/>
        <v>53957.98</v>
      </c>
      <c r="H137" s="176" t="s">
        <v>455</v>
      </c>
      <c r="I137" s="176" t="s">
        <v>1599</v>
      </c>
      <c r="J137" s="156" t="str">
        <f t="shared" si="5"/>
        <v>40</v>
      </c>
      <c r="K137" s="156" t="str">
        <f t="shared" si="6"/>
        <v>4006</v>
      </c>
      <c r="L137" s="156" t="str">
        <f t="shared" si="7"/>
        <v>400601</v>
      </c>
    </row>
    <row r="138" spans="1:12" s="156" customFormat="1" ht="75">
      <c r="A138" s="176">
        <v>40060103</v>
      </c>
      <c r="B138" s="176" t="s">
        <v>1887</v>
      </c>
      <c r="C138" s="176" t="s">
        <v>1393</v>
      </c>
      <c r="D138" s="181">
        <v>4786.46</v>
      </c>
      <c r="E138" s="177">
        <v>0</v>
      </c>
      <c r="F138" s="176" t="s">
        <v>1393</v>
      </c>
      <c r="G138" s="157">
        <f t="shared" si="4"/>
        <v>4786.46</v>
      </c>
      <c r="H138" s="176" t="s">
        <v>455</v>
      </c>
      <c r="I138" s="176" t="s">
        <v>1598</v>
      </c>
      <c r="J138" s="156" t="str">
        <f t="shared" si="5"/>
        <v>40</v>
      </c>
      <c r="K138" s="156" t="str">
        <f t="shared" si="6"/>
        <v>4006</v>
      </c>
      <c r="L138" s="156" t="str">
        <f t="shared" si="7"/>
        <v>400601</v>
      </c>
    </row>
    <row r="139" spans="1:12" s="156" customFormat="1" ht="60">
      <c r="A139" s="176">
        <v>40060104</v>
      </c>
      <c r="B139" s="176" t="s">
        <v>1970</v>
      </c>
      <c r="C139" s="176" t="s">
        <v>1393</v>
      </c>
      <c r="D139" s="181">
        <v>23038.48</v>
      </c>
      <c r="E139" s="177">
        <v>0</v>
      </c>
      <c r="F139" s="176" t="s">
        <v>1393</v>
      </c>
      <c r="G139" s="157">
        <f t="shared" si="4"/>
        <v>23038.48</v>
      </c>
      <c r="H139" s="176" t="s">
        <v>455</v>
      </c>
      <c r="I139" s="176" t="s">
        <v>1599</v>
      </c>
      <c r="J139" s="156" t="str">
        <f t="shared" si="5"/>
        <v>40</v>
      </c>
      <c r="K139" s="156" t="str">
        <f t="shared" si="6"/>
        <v>4006</v>
      </c>
      <c r="L139" s="156" t="str">
        <f t="shared" si="7"/>
        <v>400601</v>
      </c>
    </row>
    <row r="140" spans="1:12" s="156" customFormat="1" ht="30">
      <c r="A140" s="176">
        <v>40060188</v>
      </c>
      <c r="B140" s="176" t="s">
        <v>1079</v>
      </c>
      <c r="C140" s="176" t="s">
        <v>1393</v>
      </c>
      <c r="D140" s="177">
        <v>871.4</v>
      </c>
      <c r="E140" s="177">
        <v>11.59</v>
      </c>
      <c r="F140" s="176" t="s">
        <v>1393</v>
      </c>
      <c r="G140" s="157">
        <f t="shared" ref="G140:G203" si="8">+D140-E140</f>
        <v>859.81</v>
      </c>
      <c r="H140" s="176" t="s">
        <v>455</v>
      </c>
      <c r="I140" s="176" t="s">
        <v>1599</v>
      </c>
      <c r="J140" s="156" t="str">
        <f t="shared" ref="J140:J203" si="9">LEFT(A140,2)</f>
        <v>40</v>
      </c>
      <c r="K140" s="156" t="str">
        <f t="shared" ref="K140:K203" si="10">LEFT(A140,4)</f>
        <v>4006</v>
      </c>
      <c r="L140" s="156" t="str">
        <f t="shared" ref="L140:L203" si="11">LEFT(A140,6)</f>
        <v>400601</v>
      </c>
    </row>
    <row r="141" spans="1:12" s="156" customFormat="1" ht="30">
      <c r="A141" s="176">
        <v>40060201</v>
      </c>
      <c r="B141" s="176" t="s">
        <v>1080</v>
      </c>
      <c r="C141" s="176" t="s">
        <v>1393</v>
      </c>
      <c r="D141" s="177">
        <v>87.07</v>
      </c>
      <c r="E141" s="177">
        <v>0</v>
      </c>
      <c r="F141" s="176" t="s">
        <v>1393</v>
      </c>
      <c r="G141" s="157">
        <f t="shared" si="8"/>
        <v>87.07</v>
      </c>
      <c r="H141" s="176" t="s">
        <v>455</v>
      </c>
      <c r="I141" s="176" t="s">
        <v>1600</v>
      </c>
      <c r="J141" s="156" t="str">
        <f t="shared" si="9"/>
        <v>40</v>
      </c>
      <c r="K141" s="156" t="str">
        <f t="shared" si="10"/>
        <v>4006</v>
      </c>
      <c r="L141" s="156" t="str">
        <f t="shared" si="11"/>
        <v>400602</v>
      </c>
    </row>
    <row r="142" spans="1:12" s="156" customFormat="1" ht="45">
      <c r="A142" s="176">
        <v>40060202</v>
      </c>
      <c r="B142" s="176" t="s">
        <v>1510</v>
      </c>
      <c r="C142" s="176" t="s">
        <v>1393</v>
      </c>
      <c r="D142" s="177">
        <v>85.4</v>
      </c>
      <c r="E142" s="177">
        <v>0</v>
      </c>
      <c r="F142" s="176" t="s">
        <v>1393</v>
      </c>
      <c r="G142" s="157">
        <f t="shared" si="8"/>
        <v>85.4</v>
      </c>
      <c r="H142" s="176" t="s">
        <v>455</v>
      </c>
      <c r="I142" s="176" t="s">
        <v>1597</v>
      </c>
      <c r="J142" s="156" t="str">
        <f t="shared" si="9"/>
        <v>40</v>
      </c>
      <c r="K142" s="156" t="str">
        <f t="shared" si="10"/>
        <v>4006</v>
      </c>
      <c r="L142" s="156" t="str">
        <f t="shared" si="11"/>
        <v>400602</v>
      </c>
    </row>
    <row r="143" spans="1:12" s="156" customFormat="1" ht="45">
      <c r="A143" s="176">
        <v>40060203</v>
      </c>
      <c r="B143" s="176" t="s">
        <v>1511</v>
      </c>
      <c r="C143" s="176" t="s">
        <v>1393</v>
      </c>
      <c r="D143" s="181">
        <v>7392.23</v>
      </c>
      <c r="E143" s="177">
        <v>592.52</v>
      </c>
      <c r="F143" s="176" t="s">
        <v>1393</v>
      </c>
      <c r="G143" s="157">
        <f t="shared" si="8"/>
        <v>6799.7099999999991</v>
      </c>
      <c r="H143" s="176" t="s">
        <v>455</v>
      </c>
      <c r="I143" s="176" t="s">
        <v>1601</v>
      </c>
      <c r="J143" s="156" t="str">
        <f t="shared" si="9"/>
        <v>40</v>
      </c>
      <c r="K143" s="156" t="str">
        <f t="shared" si="10"/>
        <v>4006</v>
      </c>
      <c r="L143" s="156" t="str">
        <f t="shared" si="11"/>
        <v>400602</v>
      </c>
    </row>
    <row r="144" spans="1:12" s="156" customFormat="1" ht="30">
      <c r="A144" s="176">
        <v>40060204</v>
      </c>
      <c r="B144" s="176" t="s">
        <v>1081</v>
      </c>
      <c r="C144" s="176" t="s">
        <v>1393</v>
      </c>
      <c r="D144" s="181">
        <v>25880</v>
      </c>
      <c r="E144" s="177">
        <v>0</v>
      </c>
      <c r="F144" s="176" t="s">
        <v>1393</v>
      </c>
      <c r="G144" s="157">
        <f t="shared" si="8"/>
        <v>25880</v>
      </c>
      <c r="H144" s="176" t="s">
        <v>455</v>
      </c>
      <c r="I144" s="176" t="s">
        <v>1601</v>
      </c>
      <c r="J144" s="156" t="str">
        <f t="shared" si="9"/>
        <v>40</v>
      </c>
      <c r="K144" s="156" t="str">
        <f t="shared" si="10"/>
        <v>4006</v>
      </c>
      <c r="L144" s="156" t="str">
        <f t="shared" si="11"/>
        <v>400602</v>
      </c>
    </row>
    <row r="145" spans="1:12" s="156" customFormat="1" ht="75">
      <c r="A145" s="176">
        <v>40060205</v>
      </c>
      <c r="B145" s="176" t="s">
        <v>1888</v>
      </c>
      <c r="C145" s="176" t="s">
        <v>1393</v>
      </c>
      <c r="D145" s="181">
        <v>2558.9</v>
      </c>
      <c r="E145" s="177">
        <v>0</v>
      </c>
      <c r="F145" s="176" t="s">
        <v>1393</v>
      </c>
      <c r="G145" s="157">
        <f t="shared" si="8"/>
        <v>2558.9</v>
      </c>
      <c r="H145" s="176" t="s">
        <v>455</v>
      </c>
      <c r="I145" s="176" t="s">
        <v>1601</v>
      </c>
      <c r="J145" s="156" t="str">
        <f t="shared" si="9"/>
        <v>40</v>
      </c>
      <c r="K145" s="156" t="str">
        <f t="shared" si="10"/>
        <v>4006</v>
      </c>
      <c r="L145" s="156" t="str">
        <f t="shared" si="11"/>
        <v>400602</v>
      </c>
    </row>
    <row r="146" spans="1:12" s="156" customFormat="1" ht="60">
      <c r="A146" s="176">
        <v>40060208</v>
      </c>
      <c r="B146" s="176" t="s">
        <v>1889</v>
      </c>
      <c r="C146" s="176" t="s">
        <v>1393</v>
      </c>
      <c r="D146" s="181">
        <v>2114.98</v>
      </c>
      <c r="E146" s="177">
        <v>0</v>
      </c>
      <c r="F146" s="176" t="s">
        <v>1393</v>
      </c>
      <c r="G146" s="157">
        <f t="shared" si="8"/>
        <v>2114.98</v>
      </c>
      <c r="H146" s="176" t="s">
        <v>455</v>
      </c>
      <c r="I146" s="176" t="s">
        <v>1601</v>
      </c>
      <c r="J146" s="156" t="str">
        <f t="shared" si="9"/>
        <v>40</v>
      </c>
      <c r="K146" s="156" t="str">
        <f t="shared" si="10"/>
        <v>4006</v>
      </c>
      <c r="L146" s="156" t="str">
        <f t="shared" si="11"/>
        <v>400602</v>
      </c>
    </row>
    <row r="147" spans="1:12" s="156" customFormat="1" ht="45">
      <c r="A147" s="176">
        <v>40060209</v>
      </c>
      <c r="B147" s="176" t="s">
        <v>1890</v>
      </c>
      <c r="C147" s="176" t="s">
        <v>1393</v>
      </c>
      <c r="D147" s="177">
        <v>914.71</v>
      </c>
      <c r="E147" s="177">
        <v>0</v>
      </c>
      <c r="F147" s="176" t="s">
        <v>1393</v>
      </c>
      <c r="G147" s="157">
        <f t="shared" si="8"/>
        <v>914.71</v>
      </c>
      <c r="H147" s="176" t="s">
        <v>455</v>
      </c>
      <c r="I147" s="176" t="s">
        <v>1601</v>
      </c>
      <c r="J147" s="156" t="str">
        <f t="shared" si="9"/>
        <v>40</v>
      </c>
      <c r="K147" s="156" t="str">
        <f t="shared" si="10"/>
        <v>4006</v>
      </c>
      <c r="L147" s="156" t="str">
        <f t="shared" si="11"/>
        <v>400602</v>
      </c>
    </row>
    <row r="148" spans="1:12" s="156" customFormat="1" ht="15">
      <c r="A148" s="176">
        <v>40060210</v>
      </c>
      <c r="B148" s="176" t="s">
        <v>1087</v>
      </c>
      <c r="C148" s="176" t="s">
        <v>1393</v>
      </c>
      <c r="D148" s="181">
        <v>1469.38</v>
      </c>
      <c r="E148" s="177">
        <v>0</v>
      </c>
      <c r="F148" s="176" t="s">
        <v>1393</v>
      </c>
      <c r="G148" s="157">
        <f t="shared" si="8"/>
        <v>1469.38</v>
      </c>
      <c r="H148" s="176" t="s">
        <v>455</v>
      </c>
      <c r="I148" s="176" t="s">
        <v>1601</v>
      </c>
      <c r="J148" s="156" t="str">
        <f t="shared" si="9"/>
        <v>40</v>
      </c>
      <c r="K148" s="156" t="str">
        <f t="shared" si="10"/>
        <v>4006</v>
      </c>
      <c r="L148" s="156" t="str">
        <f t="shared" si="11"/>
        <v>400602</v>
      </c>
    </row>
    <row r="149" spans="1:12" s="156" customFormat="1" ht="60">
      <c r="A149" s="176">
        <v>40060211</v>
      </c>
      <c r="B149" s="176" t="s">
        <v>1891</v>
      </c>
      <c r="C149" s="176" t="s">
        <v>1393</v>
      </c>
      <c r="D149" s="181">
        <v>8342.08</v>
      </c>
      <c r="E149" s="177">
        <v>0</v>
      </c>
      <c r="F149" s="176" t="s">
        <v>1393</v>
      </c>
      <c r="G149" s="157">
        <f t="shared" si="8"/>
        <v>8342.08</v>
      </c>
      <c r="H149" s="176" t="s">
        <v>455</v>
      </c>
      <c r="I149" s="176" t="s">
        <v>1593</v>
      </c>
      <c r="J149" s="156" t="str">
        <f t="shared" si="9"/>
        <v>40</v>
      </c>
      <c r="K149" s="156" t="str">
        <f t="shared" si="10"/>
        <v>4006</v>
      </c>
      <c r="L149" s="156" t="str">
        <f t="shared" si="11"/>
        <v>400602</v>
      </c>
    </row>
    <row r="150" spans="1:12" s="156" customFormat="1" ht="45">
      <c r="A150" s="176">
        <v>40060212</v>
      </c>
      <c r="B150" s="176" t="s">
        <v>1089</v>
      </c>
      <c r="C150" s="176" t="s">
        <v>1393</v>
      </c>
      <c r="D150" s="181">
        <v>23201.42</v>
      </c>
      <c r="E150" s="181">
        <v>4502.7</v>
      </c>
      <c r="F150" s="176" t="s">
        <v>1393</v>
      </c>
      <c r="G150" s="157">
        <f t="shared" si="8"/>
        <v>18698.719999999998</v>
      </c>
      <c r="H150" s="176" t="s">
        <v>455</v>
      </c>
      <c r="I150" s="176" t="s">
        <v>1601</v>
      </c>
      <c r="J150" s="156" t="str">
        <f t="shared" si="9"/>
        <v>40</v>
      </c>
      <c r="K150" s="156" t="str">
        <f t="shared" si="10"/>
        <v>4006</v>
      </c>
      <c r="L150" s="156" t="str">
        <f t="shared" si="11"/>
        <v>400602</v>
      </c>
    </row>
    <row r="151" spans="1:12" s="156" customFormat="1" ht="60">
      <c r="A151" s="176">
        <v>40060213</v>
      </c>
      <c r="B151" s="176" t="s">
        <v>1892</v>
      </c>
      <c r="C151" s="176" t="s">
        <v>1393</v>
      </c>
      <c r="D151" s="177">
        <v>15.7</v>
      </c>
      <c r="E151" s="177">
        <v>0</v>
      </c>
      <c r="F151" s="176" t="s">
        <v>1393</v>
      </c>
      <c r="G151" s="157">
        <f t="shared" si="8"/>
        <v>15.7</v>
      </c>
      <c r="H151" s="176" t="s">
        <v>455</v>
      </c>
      <c r="I151" s="176" t="s">
        <v>1599</v>
      </c>
      <c r="J151" s="156" t="str">
        <f t="shared" si="9"/>
        <v>40</v>
      </c>
      <c r="K151" s="156" t="str">
        <f t="shared" si="10"/>
        <v>4006</v>
      </c>
      <c r="L151" s="156" t="str">
        <f t="shared" si="11"/>
        <v>400602</v>
      </c>
    </row>
    <row r="152" spans="1:12" s="156" customFormat="1" ht="45">
      <c r="A152" s="176">
        <v>40060288</v>
      </c>
      <c r="B152" s="176" t="s">
        <v>1091</v>
      </c>
      <c r="C152" s="176" t="s">
        <v>1393</v>
      </c>
      <c r="D152" s="181">
        <v>4293.66</v>
      </c>
      <c r="E152" s="177">
        <v>19.52</v>
      </c>
      <c r="F152" s="176" t="s">
        <v>1393</v>
      </c>
      <c r="G152" s="157">
        <f t="shared" si="8"/>
        <v>4274.1399999999994</v>
      </c>
      <c r="H152" s="176" t="s">
        <v>455</v>
      </c>
      <c r="I152" s="176" t="s">
        <v>1599</v>
      </c>
      <c r="J152" s="156" t="str">
        <f t="shared" si="9"/>
        <v>40</v>
      </c>
      <c r="K152" s="156" t="str">
        <f t="shared" si="10"/>
        <v>4006</v>
      </c>
      <c r="L152" s="156" t="str">
        <f t="shared" si="11"/>
        <v>400602</v>
      </c>
    </row>
    <row r="153" spans="1:12" s="156" customFormat="1" ht="60">
      <c r="A153" s="176">
        <v>40070101</v>
      </c>
      <c r="B153" s="176" t="s">
        <v>1893</v>
      </c>
      <c r="C153" s="176" t="s">
        <v>1393</v>
      </c>
      <c r="D153" s="181">
        <v>20436.490000000002</v>
      </c>
      <c r="E153" s="177">
        <v>0</v>
      </c>
      <c r="F153" s="176" t="s">
        <v>1393</v>
      </c>
      <c r="G153" s="157">
        <f t="shared" si="8"/>
        <v>20436.490000000002</v>
      </c>
      <c r="H153" s="176" t="s">
        <v>455</v>
      </c>
      <c r="I153" s="176" t="s">
        <v>1597</v>
      </c>
      <c r="J153" s="156" t="str">
        <f t="shared" si="9"/>
        <v>40</v>
      </c>
      <c r="K153" s="156" t="str">
        <f t="shared" si="10"/>
        <v>4007</v>
      </c>
      <c r="L153" s="156" t="str">
        <f t="shared" si="11"/>
        <v>400701</v>
      </c>
    </row>
    <row r="154" spans="1:12" s="156" customFormat="1" ht="60">
      <c r="A154" s="176">
        <v>40070103</v>
      </c>
      <c r="B154" s="176" t="s">
        <v>1516</v>
      </c>
      <c r="C154" s="176" t="s">
        <v>1393</v>
      </c>
      <c r="D154" s="181">
        <v>216037.29</v>
      </c>
      <c r="E154" s="177">
        <v>0</v>
      </c>
      <c r="F154" s="176" t="s">
        <v>1393</v>
      </c>
      <c r="G154" s="157">
        <f t="shared" si="8"/>
        <v>216037.29</v>
      </c>
      <c r="H154" s="176" t="s">
        <v>455</v>
      </c>
      <c r="I154" s="176" t="s">
        <v>1595</v>
      </c>
      <c r="J154" s="156" t="str">
        <f t="shared" si="9"/>
        <v>40</v>
      </c>
      <c r="K154" s="156" t="str">
        <f t="shared" si="10"/>
        <v>4007</v>
      </c>
      <c r="L154" s="156" t="str">
        <f t="shared" si="11"/>
        <v>400701</v>
      </c>
    </row>
    <row r="155" spans="1:12" s="156" customFormat="1" ht="60">
      <c r="A155" s="176">
        <v>40070106</v>
      </c>
      <c r="B155" s="176" t="s">
        <v>1894</v>
      </c>
      <c r="C155" s="176" t="s">
        <v>1393</v>
      </c>
      <c r="D155" s="181">
        <v>450985.24</v>
      </c>
      <c r="E155" s="177">
        <v>0</v>
      </c>
      <c r="F155" s="176" t="s">
        <v>1393</v>
      </c>
      <c r="G155" s="157">
        <f t="shared" si="8"/>
        <v>450985.24</v>
      </c>
      <c r="H155" s="176" t="s">
        <v>455</v>
      </c>
      <c r="I155" s="176" t="s">
        <v>1594</v>
      </c>
      <c r="J155" s="156" t="str">
        <f t="shared" si="9"/>
        <v>40</v>
      </c>
      <c r="K155" s="156" t="str">
        <f t="shared" si="10"/>
        <v>4007</v>
      </c>
      <c r="L155" s="156" t="str">
        <f t="shared" si="11"/>
        <v>400701</v>
      </c>
    </row>
    <row r="156" spans="1:12" s="156" customFormat="1" ht="30">
      <c r="A156" s="176">
        <v>40070111</v>
      </c>
      <c r="B156" s="176" t="s">
        <v>1519</v>
      </c>
      <c r="C156" s="176" t="s">
        <v>1393</v>
      </c>
      <c r="D156" s="181">
        <v>17681.79</v>
      </c>
      <c r="E156" s="177">
        <v>0</v>
      </c>
      <c r="F156" s="176" t="s">
        <v>1393</v>
      </c>
      <c r="G156" s="157">
        <f t="shared" si="8"/>
        <v>17681.79</v>
      </c>
      <c r="H156" s="176" t="s">
        <v>455</v>
      </c>
      <c r="I156" s="176" t="s">
        <v>1600</v>
      </c>
      <c r="J156" s="156" t="str">
        <f t="shared" si="9"/>
        <v>40</v>
      </c>
      <c r="K156" s="156" t="str">
        <f t="shared" si="10"/>
        <v>4007</v>
      </c>
      <c r="L156" s="156" t="str">
        <f t="shared" si="11"/>
        <v>400701</v>
      </c>
    </row>
    <row r="157" spans="1:12" s="156" customFormat="1" ht="90">
      <c r="A157" s="176">
        <v>40070112</v>
      </c>
      <c r="B157" s="176" t="s">
        <v>1895</v>
      </c>
      <c r="C157" s="176" t="s">
        <v>1393</v>
      </c>
      <c r="D157" s="181">
        <v>217296.42</v>
      </c>
      <c r="E157" s="181">
        <v>7506</v>
      </c>
      <c r="F157" s="176" t="s">
        <v>1393</v>
      </c>
      <c r="G157" s="157">
        <f t="shared" si="8"/>
        <v>209790.42</v>
      </c>
      <c r="H157" s="176" t="s">
        <v>455</v>
      </c>
      <c r="I157" s="176" t="s">
        <v>1594</v>
      </c>
      <c r="J157" s="156" t="str">
        <f t="shared" si="9"/>
        <v>40</v>
      </c>
      <c r="K157" s="156" t="str">
        <f t="shared" si="10"/>
        <v>4007</v>
      </c>
      <c r="L157" s="156" t="str">
        <f t="shared" si="11"/>
        <v>400701</v>
      </c>
    </row>
    <row r="158" spans="1:12" s="156" customFormat="1" ht="75">
      <c r="A158" s="176">
        <v>40070118</v>
      </c>
      <c r="B158" s="176" t="s">
        <v>1971</v>
      </c>
      <c r="C158" s="176" t="s">
        <v>1393</v>
      </c>
      <c r="D158" s="181">
        <v>71835.39</v>
      </c>
      <c r="E158" s="177">
        <v>0</v>
      </c>
      <c r="F158" s="176" t="s">
        <v>1393</v>
      </c>
      <c r="G158" s="157">
        <f t="shared" si="8"/>
        <v>71835.39</v>
      </c>
      <c r="H158" s="176" t="s">
        <v>455</v>
      </c>
      <c r="I158" s="176" t="s">
        <v>1593</v>
      </c>
      <c r="J158" s="156" t="str">
        <f t="shared" si="9"/>
        <v>40</v>
      </c>
      <c r="K158" s="156" t="str">
        <f t="shared" si="10"/>
        <v>4007</v>
      </c>
      <c r="L158" s="156" t="str">
        <f t="shared" si="11"/>
        <v>400701</v>
      </c>
    </row>
    <row r="159" spans="1:12" s="156" customFormat="1" ht="45">
      <c r="A159" s="176">
        <v>40070201</v>
      </c>
      <c r="B159" s="176" t="s">
        <v>1093</v>
      </c>
      <c r="C159" s="176" t="s">
        <v>1393</v>
      </c>
      <c r="D159" s="181">
        <v>4006.47</v>
      </c>
      <c r="E159" s="177">
        <v>0</v>
      </c>
      <c r="F159" s="176" t="s">
        <v>1393</v>
      </c>
      <c r="G159" s="157">
        <f t="shared" si="8"/>
        <v>4006.47</v>
      </c>
      <c r="H159" s="176" t="s">
        <v>455</v>
      </c>
      <c r="I159" s="176" t="s">
        <v>1603</v>
      </c>
      <c r="J159" s="156" t="str">
        <f t="shared" si="9"/>
        <v>40</v>
      </c>
      <c r="K159" s="156" t="str">
        <f t="shared" si="10"/>
        <v>4007</v>
      </c>
      <c r="L159" s="156" t="str">
        <f t="shared" si="11"/>
        <v>400702</v>
      </c>
    </row>
    <row r="160" spans="1:12" s="156" customFormat="1" ht="30">
      <c r="A160" s="176">
        <v>40070202</v>
      </c>
      <c r="B160" s="176" t="s">
        <v>1094</v>
      </c>
      <c r="C160" s="176" t="s">
        <v>1393</v>
      </c>
      <c r="D160" s="181">
        <v>51067.72</v>
      </c>
      <c r="E160" s="177">
        <v>0</v>
      </c>
      <c r="F160" s="176" t="s">
        <v>1393</v>
      </c>
      <c r="G160" s="157">
        <f t="shared" si="8"/>
        <v>51067.72</v>
      </c>
      <c r="H160" s="176" t="s">
        <v>455</v>
      </c>
      <c r="I160" s="176" t="s">
        <v>1595</v>
      </c>
      <c r="J160" s="156" t="str">
        <f t="shared" si="9"/>
        <v>40</v>
      </c>
      <c r="K160" s="156" t="str">
        <f t="shared" si="10"/>
        <v>4007</v>
      </c>
      <c r="L160" s="156" t="str">
        <f t="shared" si="11"/>
        <v>400702</v>
      </c>
    </row>
    <row r="161" spans="1:12" s="156" customFormat="1" ht="60">
      <c r="A161" s="176">
        <v>40070203</v>
      </c>
      <c r="B161" s="176" t="s">
        <v>1899</v>
      </c>
      <c r="C161" s="176" t="s">
        <v>1393</v>
      </c>
      <c r="D161" s="181">
        <v>174824.82</v>
      </c>
      <c r="E161" s="177">
        <v>0</v>
      </c>
      <c r="F161" s="176" t="s">
        <v>1393</v>
      </c>
      <c r="G161" s="157">
        <f t="shared" si="8"/>
        <v>174824.82</v>
      </c>
      <c r="H161" s="176" t="s">
        <v>455</v>
      </c>
      <c r="I161" s="176" t="s">
        <v>1594</v>
      </c>
      <c r="J161" s="156" t="str">
        <f t="shared" si="9"/>
        <v>40</v>
      </c>
      <c r="K161" s="156" t="str">
        <f t="shared" si="10"/>
        <v>4007</v>
      </c>
      <c r="L161" s="156" t="str">
        <f t="shared" si="11"/>
        <v>400702</v>
      </c>
    </row>
    <row r="162" spans="1:12" s="156" customFormat="1" ht="30">
      <c r="A162" s="176">
        <v>40070204</v>
      </c>
      <c r="B162" s="176" t="s">
        <v>1096</v>
      </c>
      <c r="C162" s="176" t="s">
        <v>1393</v>
      </c>
      <c r="D162" s="181">
        <v>279233.44</v>
      </c>
      <c r="E162" s="177">
        <v>0</v>
      </c>
      <c r="F162" s="176" t="s">
        <v>1393</v>
      </c>
      <c r="G162" s="157">
        <f t="shared" si="8"/>
        <v>279233.44</v>
      </c>
      <c r="H162" s="176" t="s">
        <v>455</v>
      </c>
      <c r="I162" s="176" t="s">
        <v>1604</v>
      </c>
      <c r="J162" s="156" t="str">
        <f t="shared" si="9"/>
        <v>40</v>
      </c>
      <c r="K162" s="156" t="str">
        <f t="shared" si="10"/>
        <v>4007</v>
      </c>
      <c r="L162" s="156" t="str">
        <f t="shared" si="11"/>
        <v>400702</v>
      </c>
    </row>
    <row r="163" spans="1:12" s="156" customFormat="1" ht="30">
      <c r="A163" s="176">
        <v>40070205</v>
      </c>
      <c r="B163" s="176" t="s">
        <v>1710</v>
      </c>
      <c r="C163" s="176" t="s">
        <v>1393</v>
      </c>
      <c r="D163" s="181">
        <v>2113.41</v>
      </c>
      <c r="E163" s="177">
        <v>0</v>
      </c>
      <c r="F163" s="176" t="s">
        <v>1393</v>
      </c>
      <c r="G163" s="157">
        <f t="shared" si="8"/>
        <v>2113.41</v>
      </c>
      <c r="H163" s="176" t="s">
        <v>455</v>
      </c>
      <c r="I163" s="176" t="s">
        <v>1599</v>
      </c>
      <c r="J163" s="156" t="str">
        <f t="shared" si="9"/>
        <v>40</v>
      </c>
      <c r="K163" s="156" t="str">
        <f t="shared" si="10"/>
        <v>4007</v>
      </c>
      <c r="L163" s="156" t="str">
        <f t="shared" si="11"/>
        <v>400702</v>
      </c>
    </row>
    <row r="164" spans="1:12" s="156" customFormat="1" ht="15">
      <c r="A164" s="176">
        <v>40070208</v>
      </c>
      <c r="B164" s="176" t="s">
        <v>1655</v>
      </c>
      <c r="C164" s="176" t="s">
        <v>1393</v>
      </c>
      <c r="D164" s="181">
        <v>1723534.76</v>
      </c>
      <c r="E164" s="181">
        <v>6796.65</v>
      </c>
      <c r="F164" s="176" t="s">
        <v>1393</v>
      </c>
      <c r="G164" s="157">
        <f t="shared" si="8"/>
        <v>1716738.11</v>
      </c>
      <c r="H164" s="176" t="s">
        <v>455</v>
      </c>
      <c r="I164" s="176" t="s">
        <v>1597</v>
      </c>
      <c r="J164" s="156" t="str">
        <f t="shared" si="9"/>
        <v>40</v>
      </c>
      <c r="K164" s="156" t="str">
        <f t="shared" si="10"/>
        <v>4007</v>
      </c>
      <c r="L164" s="156" t="str">
        <f t="shared" si="11"/>
        <v>400702</v>
      </c>
    </row>
    <row r="165" spans="1:12" s="156" customFormat="1" ht="45">
      <c r="A165" s="176">
        <v>40070301</v>
      </c>
      <c r="B165" s="176" t="s">
        <v>1098</v>
      </c>
      <c r="C165" s="176" t="s">
        <v>1393</v>
      </c>
      <c r="D165" s="181">
        <v>27259.18</v>
      </c>
      <c r="E165" s="177">
        <v>27</v>
      </c>
      <c r="F165" s="176" t="s">
        <v>1393</v>
      </c>
      <c r="G165" s="157">
        <f t="shared" si="8"/>
        <v>27232.18</v>
      </c>
      <c r="H165" s="176" t="s">
        <v>455</v>
      </c>
      <c r="I165" s="176" t="s">
        <v>1601</v>
      </c>
      <c r="J165" s="156" t="str">
        <f t="shared" si="9"/>
        <v>40</v>
      </c>
      <c r="K165" s="156" t="str">
        <f t="shared" si="10"/>
        <v>4007</v>
      </c>
      <c r="L165" s="156" t="str">
        <f t="shared" si="11"/>
        <v>400703</v>
      </c>
    </row>
    <row r="166" spans="1:12" s="156" customFormat="1" ht="75">
      <c r="A166" s="176">
        <v>40070401</v>
      </c>
      <c r="B166" s="176" t="s">
        <v>1900</v>
      </c>
      <c r="C166" s="176" t="s">
        <v>1393</v>
      </c>
      <c r="D166" s="181">
        <v>56701.48</v>
      </c>
      <c r="E166" s="177">
        <v>0</v>
      </c>
      <c r="F166" s="176" t="s">
        <v>1393</v>
      </c>
      <c r="G166" s="157">
        <f t="shared" si="8"/>
        <v>56701.48</v>
      </c>
      <c r="H166" s="176" t="s">
        <v>455</v>
      </c>
      <c r="I166" s="176" t="s">
        <v>1598</v>
      </c>
      <c r="J166" s="156" t="str">
        <f t="shared" si="9"/>
        <v>40</v>
      </c>
      <c r="K166" s="156" t="str">
        <f t="shared" si="10"/>
        <v>4007</v>
      </c>
      <c r="L166" s="156" t="str">
        <f t="shared" si="11"/>
        <v>400704</v>
      </c>
    </row>
    <row r="167" spans="1:12" s="156" customFormat="1" ht="60">
      <c r="A167" s="176">
        <v>40070402</v>
      </c>
      <c r="B167" s="176" t="s">
        <v>1523</v>
      </c>
      <c r="C167" s="176" t="s">
        <v>1393</v>
      </c>
      <c r="D167" s="181">
        <v>213255.3</v>
      </c>
      <c r="E167" s="181">
        <v>4554.87</v>
      </c>
      <c r="F167" s="176" t="s">
        <v>1393</v>
      </c>
      <c r="G167" s="157">
        <f t="shared" si="8"/>
        <v>208700.43</v>
      </c>
      <c r="H167" s="176" t="s">
        <v>455</v>
      </c>
      <c r="I167" s="176" t="s">
        <v>1601</v>
      </c>
      <c r="J167" s="156" t="str">
        <f t="shared" si="9"/>
        <v>40</v>
      </c>
      <c r="K167" s="156" t="str">
        <f t="shared" si="10"/>
        <v>4007</v>
      </c>
      <c r="L167" s="156" t="str">
        <f t="shared" si="11"/>
        <v>400704</v>
      </c>
    </row>
    <row r="168" spans="1:12" s="156" customFormat="1" ht="30">
      <c r="A168" s="176">
        <v>40070403</v>
      </c>
      <c r="B168" s="176" t="s">
        <v>1100</v>
      </c>
      <c r="C168" s="176" t="s">
        <v>1393</v>
      </c>
      <c r="D168" s="181">
        <v>134699.07999999999</v>
      </c>
      <c r="E168" s="177">
        <v>0</v>
      </c>
      <c r="F168" s="176" t="s">
        <v>1393</v>
      </c>
      <c r="G168" s="157">
        <f t="shared" si="8"/>
        <v>134699.07999999999</v>
      </c>
      <c r="H168" s="176" t="s">
        <v>455</v>
      </c>
      <c r="I168" s="176" t="s">
        <v>1593</v>
      </c>
      <c r="J168" s="156" t="str">
        <f t="shared" si="9"/>
        <v>40</v>
      </c>
      <c r="K168" s="156" t="str">
        <f t="shared" si="10"/>
        <v>4007</v>
      </c>
      <c r="L168" s="156" t="str">
        <f t="shared" si="11"/>
        <v>400704</v>
      </c>
    </row>
    <row r="169" spans="1:12" s="156" customFormat="1" ht="105">
      <c r="A169" s="176">
        <v>40070488</v>
      </c>
      <c r="B169" s="176" t="s">
        <v>1901</v>
      </c>
      <c r="C169" s="176" t="s">
        <v>1393</v>
      </c>
      <c r="D169" s="181">
        <v>6981.31</v>
      </c>
      <c r="E169" s="177">
        <v>0</v>
      </c>
      <c r="F169" s="176" t="s">
        <v>1393</v>
      </c>
      <c r="G169" s="157">
        <f t="shared" si="8"/>
        <v>6981.31</v>
      </c>
      <c r="H169" s="176" t="s">
        <v>455</v>
      </c>
      <c r="I169" s="176" t="s">
        <v>1601</v>
      </c>
      <c r="J169" s="156" t="str">
        <f t="shared" si="9"/>
        <v>40</v>
      </c>
      <c r="K169" s="156" t="str">
        <f t="shared" si="10"/>
        <v>4007</v>
      </c>
      <c r="L169" s="156" t="str">
        <f t="shared" si="11"/>
        <v>400704</v>
      </c>
    </row>
    <row r="170" spans="1:12" s="156" customFormat="1" ht="30">
      <c r="A170" s="176">
        <v>40070501</v>
      </c>
      <c r="B170" s="176" t="s">
        <v>1101</v>
      </c>
      <c r="C170" s="176" t="s">
        <v>1393</v>
      </c>
      <c r="D170" s="181">
        <v>23577.4</v>
      </c>
      <c r="E170" s="177">
        <v>0</v>
      </c>
      <c r="F170" s="176" t="s">
        <v>1393</v>
      </c>
      <c r="G170" s="157">
        <f t="shared" si="8"/>
        <v>23577.4</v>
      </c>
      <c r="H170" s="176" t="s">
        <v>1605</v>
      </c>
      <c r="I170" s="176" t="s">
        <v>1600</v>
      </c>
      <c r="J170" s="156" t="str">
        <f t="shared" si="9"/>
        <v>40</v>
      </c>
      <c r="K170" s="156" t="str">
        <f t="shared" si="10"/>
        <v>4007</v>
      </c>
      <c r="L170" s="156" t="str">
        <f t="shared" si="11"/>
        <v>400705</v>
      </c>
    </row>
    <row r="171" spans="1:12" s="156" customFormat="1" ht="30">
      <c r="A171" s="176">
        <v>40070502</v>
      </c>
      <c r="B171" s="176" t="s">
        <v>1102</v>
      </c>
      <c r="C171" s="176" t="s">
        <v>1393</v>
      </c>
      <c r="D171" s="181">
        <v>10951.31</v>
      </c>
      <c r="E171" s="177">
        <v>0</v>
      </c>
      <c r="F171" s="176" t="s">
        <v>1393</v>
      </c>
      <c r="G171" s="157">
        <f t="shared" si="8"/>
        <v>10951.31</v>
      </c>
      <c r="H171" s="176" t="s">
        <v>1606</v>
      </c>
      <c r="I171" s="176" t="s">
        <v>1600</v>
      </c>
      <c r="J171" s="156" t="str">
        <f t="shared" si="9"/>
        <v>40</v>
      </c>
      <c r="K171" s="156" t="str">
        <f t="shared" si="10"/>
        <v>4007</v>
      </c>
      <c r="L171" s="156" t="str">
        <f t="shared" si="11"/>
        <v>400705</v>
      </c>
    </row>
    <row r="172" spans="1:12" s="156" customFormat="1" ht="30">
      <c r="A172" s="176">
        <v>40070503</v>
      </c>
      <c r="B172" s="176" t="s">
        <v>1525</v>
      </c>
      <c r="C172" s="176" t="s">
        <v>1393</v>
      </c>
      <c r="D172" s="181">
        <v>33158.239999999998</v>
      </c>
      <c r="E172" s="177">
        <v>0</v>
      </c>
      <c r="F172" s="176" t="s">
        <v>1393</v>
      </c>
      <c r="G172" s="157">
        <f t="shared" si="8"/>
        <v>33158.239999999998</v>
      </c>
      <c r="H172" s="176" t="s">
        <v>1607</v>
      </c>
      <c r="I172" s="176" t="s">
        <v>1600</v>
      </c>
      <c r="J172" s="156" t="str">
        <f t="shared" si="9"/>
        <v>40</v>
      </c>
      <c r="K172" s="156" t="str">
        <f t="shared" si="10"/>
        <v>4007</v>
      </c>
      <c r="L172" s="156" t="str">
        <f t="shared" si="11"/>
        <v>400705</v>
      </c>
    </row>
    <row r="173" spans="1:12" s="156" customFormat="1" ht="30">
      <c r="A173" s="176">
        <v>40070504</v>
      </c>
      <c r="B173" s="176" t="s">
        <v>1103</v>
      </c>
      <c r="C173" s="176" t="s">
        <v>1393</v>
      </c>
      <c r="D173" s="181">
        <v>22282.92</v>
      </c>
      <c r="E173" s="177">
        <v>0</v>
      </c>
      <c r="F173" s="176" t="s">
        <v>1393</v>
      </c>
      <c r="G173" s="157">
        <f t="shared" si="8"/>
        <v>22282.92</v>
      </c>
      <c r="H173" s="176" t="s">
        <v>1608</v>
      </c>
      <c r="I173" s="176" t="s">
        <v>1600</v>
      </c>
      <c r="J173" s="156" t="str">
        <f t="shared" si="9"/>
        <v>40</v>
      </c>
      <c r="K173" s="156" t="str">
        <f t="shared" si="10"/>
        <v>4007</v>
      </c>
      <c r="L173" s="156" t="str">
        <f t="shared" si="11"/>
        <v>400705</v>
      </c>
    </row>
    <row r="174" spans="1:12" s="156" customFormat="1" ht="60">
      <c r="A174" s="176">
        <v>40070601</v>
      </c>
      <c r="B174" s="176" t="s">
        <v>1902</v>
      </c>
      <c r="C174" s="176" t="s">
        <v>1393</v>
      </c>
      <c r="D174" s="181">
        <v>685458.57</v>
      </c>
      <c r="E174" s="177">
        <v>0</v>
      </c>
      <c r="F174" s="176" t="s">
        <v>1393</v>
      </c>
      <c r="G174" s="157">
        <f t="shared" si="8"/>
        <v>685458.57</v>
      </c>
      <c r="H174" s="176" t="s">
        <v>1609</v>
      </c>
      <c r="I174" s="176" t="s">
        <v>1600</v>
      </c>
      <c r="J174" s="156" t="str">
        <f t="shared" si="9"/>
        <v>40</v>
      </c>
      <c r="K174" s="156" t="str">
        <f t="shared" si="10"/>
        <v>4007</v>
      </c>
      <c r="L174" s="156" t="str">
        <f t="shared" si="11"/>
        <v>400706</v>
      </c>
    </row>
    <row r="175" spans="1:12" s="156" customFormat="1" ht="60">
      <c r="A175" s="176">
        <v>40070602</v>
      </c>
      <c r="B175" s="176" t="s">
        <v>1903</v>
      </c>
      <c r="C175" s="176" t="s">
        <v>1393</v>
      </c>
      <c r="D175" s="181">
        <v>504817.33</v>
      </c>
      <c r="E175" s="177">
        <v>0</v>
      </c>
      <c r="F175" s="176" t="s">
        <v>1393</v>
      </c>
      <c r="G175" s="157">
        <f t="shared" si="8"/>
        <v>504817.33</v>
      </c>
      <c r="H175" s="176" t="s">
        <v>1610</v>
      </c>
      <c r="I175" s="176" t="s">
        <v>1600</v>
      </c>
      <c r="J175" s="156" t="str">
        <f t="shared" si="9"/>
        <v>40</v>
      </c>
      <c r="K175" s="156" t="str">
        <f t="shared" si="10"/>
        <v>4007</v>
      </c>
      <c r="L175" s="156" t="str">
        <f t="shared" si="11"/>
        <v>400706</v>
      </c>
    </row>
    <row r="176" spans="1:12" s="156" customFormat="1" ht="30">
      <c r="A176" s="176">
        <v>40070603</v>
      </c>
      <c r="B176" s="176" t="s">
        <v>1711</v>
      </c>
      <c r="C176" s="176" t="s">
        <v>1393</v>
      </c>
      <c r="D176" s="181">
        <v>11988.55</v>
      </c>
      <c r="E176" s="177">
        <v>0</v>
      </c>
      <c r="F176" s="176" t="s">
        <v>1393</v>
      </c>
      <c r="G176" s="157">
        <f t="shared" si="8"/>
        <v>11988.55</v>
      </c>
      <c r="H176" s="176" t="s">
        <v>1611</v>
      </c>
      <c r="I176" s="176" t="s">
        <v>1600</v>
      </c>
      <c r="J176" s="156" t="str">
        <f t="shared" si="9"/>
        <v>40</v>
      </c>
      <c r="K176" s="156" t="str">
        <f t="shared" si="10"/>
        <v>4007</v>
      </c>
      <c r="L176" s="156" t="str">
        <f t="shared" si="11"/>
        <v>400706</v>
      </c>
    </row>
    <row r="177" spans="1:12" s="156" customFormat="1" ht="30">
      <c r="A177" s="176">
        <v>40070605</v>
      </c>
      <c r="B177" s="176" t="s">
        <v>1529</v>
      </c>
      <c r="C177" s="176" t="s">
        <v>1393</v>
      </c>
      <c r="D177" s="181">
        <v>1076.26</v>
      </c>
      <c r="E177" s="177">
        <v>0</v>
      </c>
      <c r="F177" s="176" t="s">
        <v>1393</v>
      </c>
      <c r="G177" s="157">
        <f t="shared" si="8"/>
        <v>1076.26</v>
      </c>
      <c r="H177" s="176" t="s">
        <v>1612</v>
      </c>
      <c r="I177" s="176" t="s">
        <v>1600</v>
      </c>
      <c r="J177" s="156" t="str">
        <f t="shared" si="9"/>
        <v>40</v>
      </c>
      <c r="K177" s="156" t="str">
        <f t="shared" si="10"/>
        <v>4007</v>
      </c>
      <c r="L177" s="156" t="str">
        <f t="shared" si="11"/>
        <v>400706</v>
      </c>
    </row>
    <row r="178" spans="1:12" s="156" customFormat="1" ht="30">
      <c r="A178" s="176">
        <v>40070610</v>
      </c>
      <c r="B178" s="176" t="s">
        <v>1530</v>
      </c>
      <c r="C178" s="176" t="s">
        <v>1393</v>
      </c>
      <c r="D178" s="181">
        <v>42476.75</v>
      </c>
      <c r="E178" s="177">
        <v>0</v>
      </c>
      <c r="F178" s="176" t="s">
        <v>1393</v>
      </c>
      <c r="G178" s="157">
        <f t="shared" si="8"/>
        <v>42476.75</v>
      </c>
      <c r="H178" s="176" t="s">
        <v>1613</v>
      </c>
      <c r="I178" s="176" t="s">
        <v>1600</v>
      </c>
      <c r="J178" s="156" t="str">
        <f t="shared" si="9"/>
        <v>40</v>
      </c>
      <c r="K178" s="156" t="str">
        <f t="shared" si="10"/>
        <v>4007</v>
      </c>
      <c r="L178" s="156" t="str">
        <f t="shared" si="11"/>
        <v>400706</v>
      </c>
    </row>
    <row r="179" spans="1:12" s="156" customFormat="1" ht="45">
      <c r="A179" s="176">
        <v>40070701</v>
      </c>
      <c r="B179" s="176" t="s">
        <v>1104</v>
      </c>
      <c r="C179" s="176" t="s">
        <v>1393</v>
      </c>
      <c r="D179" s="181">
        <v>9974.36</v>
      </c>
      <c r="E179" s="177">
        <v>0</v>
      </c>
      <c r="F179" s="176" t="s">
        <v>1393</v>
      </c>
      <c r="G179" s="157">
        <f t="shared" si="8"/>
        <v>9974.36</v>
      </c>
      <c r="H179" s="176" t="s">
        <v>1614</v>
      </c>
      <c r="I179" s="176" t="s">
        <v>1600</v>
      </c>
      <c r="J179" s="156" t="str">
        <f t="shared" si="9"/>
        <v>40</v>
      </c>
      <c r="K179" s="156" t="str">
        <f t="shared" si="10"/>
        <v>4007</v>
      </c>
      <c r="L179" s="156" t="str">
        <f t="shared" si="11"/>
        <v>400707</v>
      </c>
    </row>
    <row r="180" spans="1:12" s="156" customFormat="1" ht="30">
      <c r="A180" s="176">
        <v>40070702</v>
      </c>
      <c r="B180" s="176" t="s">
        <v>1105</v>
      </c>
      <c r="C180" s="176" t="s">
        <v>1393</v>
      </c>
      <c r="D180" s="181">
        <v>55554.73</v>
      </c>
      <c r="E180" s="177">
        <v>10.47</v>
      </c>
      <c r="F180" s="176" t="s">
        <v>1393</v>
      </c>
      <c r="G180" s="157">
        <f t="shared" si="8"/>
        <v>55544.26</v>
      </c>
      <c r="H180" s="176" t="s">
        <v>1615</v>
      </c>
      <c r="I180" s="176" t="s">
        <v>1600</v>
      </c>
      <c r="J180" s="156" t="str">
        <f t="shared" si="9"/>
        <v>40</v>
      </c>
      <c r="K180" s="156" t="str">
        <f t="shared" si="10"/>
        <v>4007</v>
      </c>
      <c r="L180" s="156" t="str">
        <f t="shared" si="11"/>
        <v>400707</v>
      </c>
    </row>
    <row r="181" spans="1:12" s="156" customFormat="1" ht="30">
      <c r="A181" s="176">
        <v>40070703</v>
      </c>
      <c r="B181" s="176" t="s">
        <v>1106</v>
      </c>
      <c r="C181" s="176" t="s">
        <v>1393</v>
      </c>
      <c r="D181" s="181">
        <v>53719.199999999997</v>
      </c>
      <c r="E181" s="177">
        <v>0</v>
      </c>
      <c r="F181" s="176" t="s">
        <v>1393</v>
      </c>
      <c r="G181" s="157">
        <f t="shared" si="8"/>
        <v>53719.199999999997</v>
      </c>
      <c r="H181" s="176" t="s">
        <v>1616</v>
      </c>
      <c r="I181" s="176" t="s">
        <v>1600</v>
      </c>
      <c r="J181" s="156" t="str">
        <f t="shared" si="9"/>
        <v>40</v>
      </c>
      <c r="K181" s="156" t="str">
        <f t="shared" si="10"/>
        <v>4007</v>
      </c>
      <c r="L181" s="156" t="str">
        <f t="shared" si="11"/>
        <v>400707</v>
      </c>
    </row>
    <row r="182" spans="1:12" s="156" customFormat="1" ht="30">
      <c r="A182" s="176">
        <v>40070704</v>
      </c>
      <c r="B182" s="176" t="s">
        <v>1107</v>
      </c>
      <c r="C182" s="176" t="s">
        <v>1393</v>
      </c>
      <c r="D182" s="181">
        <v>85510.26</v>
      </c>
      <c r="E182" s="181">
        <v>3118.25</v>
      </c>
      <c r="F182" s="176" t="s">
        <v>1393</v>
      </c>
      <c r="G182" s="157">
        <f t="shared" si="8"/>
        <v>82392.009999999995</v>
      </c>
      <c r="H182" s="176" t="s">
        <v>1617</v>
      </c>
      <c r="I182" s="176" t="s">
        <v>1600</v>
      </c>
      <c r="J182" s="156" t="str">
        <f t="shared" si="9"/>
        <v>40</v>
      </c>
      <c r="K182" s="156" t="str">
        <f t="shared" si="10"/>
        <v>4007</v>
      </c>
      <c r="L182" s="156" t="str">
        <f t="shared" si="11"/>
        <v>400707</v>
      </c>
    </row>
    <row r="183" spans="1:12" s="156" customFormat="1" ht="60">
      <c r="A183" s="176">
        <v>40070801</v>
      </c>
      <c r="B183" s="176" t="s">
        <v>1904</v>
      </c>
      <c r="C183" s="176" t="s">
        <v>1393</v>
      </c>
      <c r="D183" s="181">
        <v>7142.81</v>
      </c>
      <c r="E183" s="177">
        <v>0</v>
      </c>
      <c r="F183" s="176" t="s">
        <v>1393</v>
      </c>
      <c r="G183" s="157">
        <f t="shared" si="8"/>
        <v>7142.81</v>
      </c>
      <c r="H183" s="176" t="s">
        <v>1618</v>
      </c>
      <c r="I183" s="176" t="s">
        <v>1600</v>
      </c>
      <c r="J183" s="156" t="str">
        <f t="shared" si="9"/>
        <v>40</v>
      </c>
      <c r="K183" s="156" t="str">
        <f t="shared" si="10"/>
        <v>4007</v>
      </c>
      <c r="L183" s="156" t="str">
        <f t="shared" si="11"/>
        <v>400708</v>
      </c>
    </row>
    <row r="184" spans="1:12" s="156" customFormat="1" ht="60">
      <c r="A184" s="176">
        <v>40070802</v>
      </c>
      <c r="B184" s="176" t="s">
        <v>1905</v>
      </c>
      <c r="C184" s="176" t="s">
        <v>1393</v>
      </c>
      <c r="D184" s="181">
        <v>39299.53</v>
      </c>
      <c r="E184" s="181">
        <v>8416.84</v>
      </c>
      <c r="F184" s="176" t="s">
        <v>1393</v>
      </c>
      <c r="G184" s="157">
        <f t="shared" si="8"/>
        <v>30882.69</v>
      </c>
      <c r="H184" s="176" t="s">
        <v>1619</v>
      </c>
      <c r="I184" s="176" t="s">
        <v>1600</v>
      </c>
      <c r="J184" s="156" t="str">
        <f t="shared" si="9"/>
        <v>40</v>
      </c>
      <c r="K184" s="156" t="str">
        <f t="shared" si="10"/>
        <v>4007</v>
      </c>
      <c r="L184" s="156" t="str">
        <f t="shared" si="11"/>
        <v>400708</v>
      </c>
    </row>
    <row r="185" spans="1:12" s="156" customFormat="1" ht="60">
      <c r="A185" s="176">
        <v>40070804</v>
      </c>
      <c r="B185" s="176" t="s">
        <v>1906</v>
      </c>
      <c r="C185" s="176" t="s">
        <v>1393</v>
      </c>
      <c r="D185" s="181">
        <v>11836.45</v>
      </c>
      <c r="E185" s="177">
        <v>211.12</v>
      </c>
      <c r="F185" s="176" t="s">
        <v>1393</v>
      </c>
      <c r="G185" s="157">
        <f t="shared" si="8"/>
        <v>11625.33</v>
      </c>
      <c r="H185" s="176" t="s">
        <v>1620</v>
      </c>
      <c r="I185" s="176" t="s">
        <v>1600</v>
      </c>
      <c r="J185" s="156" t="str">
        <f t="shared" si="9"/>
        <v>40</v>
      </c>
      <c r="K185" s="156" t="str">
        <f t="shared" si="10"/>
        <v>4007</v>
      </c>
      <c r="L185" s="156" t="str">
        <f t="shared" si="11"/>
        <v>400708</v>
      </c>
    </row>
    <row r="186" spans="1:12" s="156" customFormat="1" ht="90">
      <c r="A186" s="176">
        <v>40070805</v>
      </c>
      <c r="B186" s="176" t="s">
        <v>1907</v>
      </c>
      <c r="C186" s="176" t="s">
        <v>1393</v>
      </c>
      <c r="D186" s="181">
        <v>61468.56</v>
      </c>
      <c r="E186" s="181">
        <v>1663.06</v>
      </c>
      <c r="F186" s="176" t="s">
        <v>1393</v>
      </c>
      <c r="G186" s="157">
        <f t="shared" si="8"/>
        <v>59805.5</v>
      </c>
      <c r="H186" s="176" t="s">
        <v>1621</v>
      </c>
      <c r="I186" s="176" t="s">
        <v>1600</v>
      </c>
      <c r="J186" s="156" t="str">
        <f t="shared" si="9"/>
        <v>40</v>
      </c>
      <c r="K186" s="156" t="str">
        <f t="shared" si="10"/>
        <v>4007</v>
      </c>
      <c r="L186" s="156" t="str">
        <f t="shared" si="11"/>
        <v>400708</v>
      </c>
    </row>
    <row r="187" spans="1:12" s="156" customFormat="1" ht="75">
      <c r="A187" s="176">
        <v>40070807</v>
      </c>
      <c r="B187" s="176" t="s">
        <v>1909</v>
      </c>
      <c r="C187" s="176" t="s">
        <v>1393</v>
      </c>
      <c r="D187" s="181">
        <v>2910.93</v>
      </c>
      <c r="E187" s="177">
        <v>0</v>
      </c>
      <c r="F187" s="176" t="s">
        <v>1393</v>
      </c>
      <c r="G187" s="157">
        <f t="shared" si="8"/>
        <v>2910.93</v>
      </c>
      <c r="H187" s="176" t="s">
        <v>455</v>
      </c>
      <c r="I187" s="176" t="s">
        <v>1600</v>
      </c>
      <c r="J187" s="156" t="str">
        <f t="shared" si="9"/>
        <v>40</v>
      </c>
      <c r="K187" s="156" t="str">
        <f t="shared" si="10"/>
        <v>4007</v>
      </c>
      <c r="L187" s="156" t="str">
        <f t="shared" si="11"/>
        <v>400708</v>
      </c>
    </row>
    <row r="188" spans="1:12" s="156" customFormat="1" ht="45">
      <c r="A188" s="176">
        <v>40070809</v>
      </c>
      <c r="B188" s="176" t="s">
        <v>1910</v>
      </c>
      <c r="C188" s="176" t="s">
        <v>1393</v>
      </c>
      <c r="D188" s="181">
        <v>16771.13</v>
      </c>
      <c r="E188" s="177">
        <v>0</v>
      </c>
      <c r="F188" s="176" t="s">
        <v>1393</v>
      </c>
      <c r="G188" s="157">
        <f t="shared" si="8"/>
        <v>16771.13</v>
      </c>
      <c r="H188" s="176" t="s">
        <v>455</v>
      </c>
      <c r="I188" s="176" t="s">
        <v>1600</v>
      </c>
      <c r="J188" s="156" t="str">
        <f t="shared" si="9"/>
        <v>40</v>
      </c>
      <c r="K188" s="156" t="str">
        <f t="shared" si="10"/>
        <v>4007</v>
      </c>
      <c r="L188" s="156" t="str">
        <f t="shared" si="11"/>
        <v>400708</v>
      </c>
    </row>
    <row r="189" spans="1:12" s="156" customFormat="1" ht="60">
      <c r="A189" s="176">
        <v>40070810</v>
      </c>
      <c r="B189" s="176" t="s">
        <v>1911</v>
      </c>
      <c r="C189" s="176" t="s">
        <v>1393</v>
      </c>
      <c r="D189" s="177">
        <v>336.17</v>
      </c>
      <c r="E189" s="177">
        <v>0</v>
      </c>
      <c r="F189" s="176" t="s">
        <v>1393</v>
      </c>
      <c r="G189" s="157">
        <f t="shared" si="8"/>
        <v>336.17</v>
      </c>
      <c r="H189" s="176" t="s">
        <v>455</v>
      </c>
      <c r="I189" s="176" t="s">
        <v>1600</v>
      </c>
      <c r="J189" s="156" t="str">
        <f t="shared" si="9"/>
        <v>40</v>
      </c>
      <c r="K189" s="156" t="str">
        <f t="shared" si="10"/>
        <v>4007</v>
      </c>
      <c r="L189" s="156" t="str">
        <f t="shared" si="11"/>
        <v>400708</v>
      </c>
    </row>
    <row r="190" spans="1:12" s="156" customFormat="1" ht="45">
      <c r="A190" s="176">
        <v>40070888</v>
      </c>
      <c r="B190" s="176" t="s">
        <v>1112</v>
      </c>
      <c r="C190" s="176" t="s">
        <v>1393</v>
      </c>
      <c r="D190" s="181">
        <v>2098.38</v>
      </c>
      <c r="E190" s="177">
        <v>0</v>
      </c>
      <c r="F190" s="176" t="s">
        <v>1393</v>
      </c>
      <c r="G190" s="157">
        <f t="shared" si="8"/>
        <v>2098.38</v>
      </c>
      <c r="H190" s="176" t="s">
        <v>455</v>
      </c>
      <c r="I190" s="176" t="s">
        <v>1600</v>
      </c>
      <c r="J190" s="156" t="str">
        <f t="shared" si="9"/>
        <v>40</v>
      </c>
      <c r="K190" s="156" t="str">
        <f t="shared" si="10"/>
        <v>4007</v>
      </c>
      <c r="L190" s="156" t="str">
        <f t="shared" si="11"/>
        <v>400708</v>
      </c>
    </row>
    <row r="191" spans="1:12" s="156" customFormat="1" ht="60">
      <c r="A191" s="176">
        <v>40070901</v>
      </c>
      <c r="B191" s="176" t="s">
        <v>1912</v>
      </c>
      <c r="C191" s="176" t="s">
        <v>1393</v>
      </c>
      <c r="D191" s="181">
        <v>18591.2</v>
      </c>
      <c r="E191" s="177">
        <v>0</v>
      </c>
      <c r="F191" s="176" t="s">
        <v>1393</v>
      </c>
      <c r="G191" s="157">
        <f t="shared" si="8"/>
        <v>18591.2</v>
      </c>
      <c r="H191" s="176" t="s">
        <v>455</v>
      </c>
      <c r="I191" s="176" t="s">
        <v>1600</v>
      </c>
      <c r="J191" s="156" t="str">
        <f t="shared" si="9"/>
        <v>40</v>
      </c>
      <c r="K191" s="156" t="str">
        <f t="shared" si="10"/>
        <v>4007</v>
      </c>
      <c r="L191" s="156" t="str">
        <f t="shared" si="11"/>
        <v>400709</v>
      </c>
    </row>
    <row r="192" spans="1:12" s="156" customFormat="1" ht="60">
      <c r="A192" s="176">
        <v>40071001</v>
      </c>
      <c r="B192" s="176" t="s">
        <v>1914</v>
      </c>
      <c r="C192" s="176" t="s">
        <v>1393</v>
      </c>
      <c r="D192" s="181">
        <v>103680</v>
      </c>
      <c r="E192" s="177">
        <v>0</v>
      </c>
      <c r="F192" s="176" t="s">
        <v>1393</v>
      </c>
      <c r="G192" s="157">
        <f t="shared" si="8"/>
        <v>103680</v>
      </c>
      <c r="H192" s="176" t="s">
        <v>455</v>
      </c>
      <c r="I192" s="176" t="s">
        <v>1597</v>
      </c>
      <c r="J192" s="156" t="str">
        <f t="shared" si="9"/>
        <v>40</v>
      </c>
      <c r="K192" s="156" t="str">
        <f t="shared" si="10"/>
        <v>4007</v>
      </c>
      <c r="L192" s="156" t="str">
        <f t="shared" si="11"/>
        <v>400710</v>
      </c>
    </row>
    <row r="193" spans="1:12" s="156" customFormat="1" ht="60">
      <c r="A193" s="176">
        <v>40071002</v>
      </c>
      <c r="B193" s="176" t="s">
        <v>1915</v>
      </c>
      <c r="C193" s="176" t="s">
        <v>1393</v>
      </c>
      <c r="D193" s="181">
        <v>194034.32</v>
      </c>
      <c r="E193" s="177">
        <v>0</v>
      </c>
      <c r="F193" s="176" t="s">
        <v>1393</v>
      </c>
      <c r="G193" s="157">
        <f t="shared" si="8"/>
        <v>194034.32</v>
      </c>
      <c r="H193" s="176" t="s">
        <v>455</v>
      </c>
      <c r="I193" s="176" t="s">
        <v>1597</v>
      </c>
      <c r="J193" s="156" t="str">
        <f t="shared" si="9"/>
        <v>40</v>
      </c>
      <c r="K193" s="156" t="str">
        <f t="shared" si="10"/>
        <v>4007</v>
      </c>
      <c r="L193" s="156" t="str">
        <f t="shared" si="11"/>
        <v>400710</v>
      </c>
    </row>
    <row r="194" spans="1:12" s="156" customFormat="1" ht="60">
      <c r="A194" s="176">
        <v>40071003</v>
      </c>
      <c r="B194" s="176" t="s">
        <v>1117</v>
      </c>
      <c r="C194" s="176" t="s">
        <v>1393</v>
      </c>
      <c r="D194" s="181">
        <v>31474.9</v>
      </c>
      <c r="E194" s="177">
        <v>0</v>
      </c>
      <c r="F194" s="176" t="s">
        <v>1393</v>
      </c>
      <c r="G194" s="157">
        <f t="shared" si="8"/>
        <v>31474.9</v>
      </c>
      <c r="H194" s="176" t="s">
        <v>455</v>
      </c>
      <c r="I194" s="176" t="s">
        <v>1597</v>
      </c>
      <c r="J194" s="156" t="str">
        <f t="shared" si="9"/>
        <v>40</v>
      </c>
      <c r="K194" s="156" t="str">
        <f t="shared" si="10"/>
        <v>4007</v>
      </c>
      <c r="L194" s="156" t="str">
        <f t="shared" si="11"/>
        <v>400710</v>
      </c>
    </row>
    <row r="195" spans="1:12" s="156" customFormat="1" ht="45">
      <c r="A195" s="176">
        <v>40071004</v>
      </c>
      <c r="B195" s="176" t="s">
        <v>1916</v>
      </c>
      <c r="C195" s="176" t="s">
        <v>1393</v>
      </c>
      <c r="D195" s="181">
        <v>5345</v>
      </c>
      <c r="E195" s="177">
        <v>0</v>
      </c>
      <c r="F195" s="176" t="s">
        <v>1393</v>
      </c>
      <c r="G195" s="157">
        <f t="shared" si="8"/>
        <v>5345</v>
      </c>
      <c r="H195" s="176" t="s">
        <v>455</v>
      </c>
      <c r="I195" s="176" t="s">
        <v>1597</v>
      </c>
      <c r="J195" s="156" t="str">
        <f t="shared" si="9"/>
        <v>40</v>
      </c>
      <c r="K195" s="156" t="str">
        <f t="shared" si="10"/>
        <v>4007</v>
      </c>
      <c r="L195" s="156" t="str">
        <f t="shared" si="11"/>
        <v>400710</v>
      </c>
    </row>
    <row r="196" spans="1:12" s="156" customFormat="1" ht="30">
      <c r="A196" s="176">
        <v>40071005</v>
      </c>
      <c r="B196" s="176" t="s">
        <v>1119</v>
      </c>
      <c r="C196" s="176" t="s">
        <v>1393</v>
      </c>
      <c r="D196" s="181">
        <v>28000</v>
      </c>
      <c r="E196" s="177">
        <v>0</v>
      </c>
      <c r="F196" s="176" t="s">
        <v>1393</v>
      </c>
      <c r="G196" s="157">
        <f t="shared" si="8"/>
        <v>28000</v>
      </c>
      <c r="H196" s="176" t="s">
        <v>455</v>
      </c>
      <c r="I196" s="176" t="s">
        <v>1597</v>
      </c>
      <c r="J196" s="156" t="str">
        <f t="shared" si="9"/>
        <v>40</v>
      </c>
      <c r="K196" s="156" t="str">
        <f t="shared" si="10"/>
        <v>4007</v>
      </c>
      <c r="L196" s="156" t="str">
        <f t="shared" si="11"/>
        <v>400710</v>
      </c>
    </row>
    <row r="197" spans="1:12" s="156" customFormat="1" ht="45">
      <c r="A197" s="176">
        <v>40071006</v>
      </c>
      <c r="B197" s="176" t="s">
        <v>1540</v>
      </c>
      <c r="C197" s="176" t="s">
        <v>1393</v>
      </c>
      <c r="D197" s="181">
        <v>2195.92</v>
      </c>
      <c r="E197" s="177">
        <v>0</v>
      </c>
      <c r="F197" s="176" t="s">
        <v>1393</v>
      </c>
      <c r="G197" s="157">
        <f t="shared" si="8"/>
        <v>2195.92</v>
      </c>
      <c r="H197" s="176" t="s">
        <v>455</v>
      </c>
      <c r="I197" s="176" t="s">
        <v>1597</v>
      </c>
      <c r="J197" s="156" t="str">
        <f t="shared" si="9"/>
        <v>40</v>
      </c>
      <c r="K197" s="156" t="str">
        <f t="shared" si="10"/>
        <v>4007</v>
      </c>
      <c r="L197" s="156" t="str">
        <f t="shared" si="11"/>
        <v>400710</v>
      </c>
    </row>
    <row r="198" spans="1:12" s="156" customFormat="1" ht="45">
      <c r="A198" s="176">
        <v>40071101</v>
      </c>
      <c r="B198" s="176" t="s">
        <v>1917</v>
      </c>
      <c r="C198" s="176" t="s">
        <v>1393</v>
      </c>
      <c r="D198" s="181">
        <v>1486.94</v>
      </c>
      <c r="E198" s="177">
        <v>0</v>
      </c>
      <c r="F198" s="176" t="s">
        <v>1393</v>
      </c>
      <c r="G198" s="157">
        <f t="shared" si="8"/>
        <v>1486.94</v>
      </c>
      <c r="H198" s="176" t="s">
        <v>455</v>
      </c>
      <c r="I198" s="176" t="s">
        <v>1597</v>
      </c>
      <c r="J198" s="156" t="str">
        <f t="shared" si="9"/>
        <v>40</v>
      </c>
      <c r="K198" s="156" t="str">
        <f t="shared" si="10"/>
        <v>4007</v>
      </c>
      <c r="L198" s="156" t="str">
        <f t="shared" si="11"/>
        <v>400711</v>
      </c>
    </row>
    <row r="199" spans="1:12" s="156" customFormat="1" ht="60">
      <c r="A199" s="176">
        <v>40071104</v>
      </c>
      <c r="B199" s="176" t="s">
        <v>1918</v>
      </c>
      <c r="C199" s="176" t="s">
        <v>1393</v>
      </c>
      <c r="D199" s="181">
        <v>1051.99</v>
      </c>
      <c r="E199" s="177">
        <v>0</v>
      </c>
      <c r="F199" s="176" t="s">
        <v>1393</v>
      </c>
      <c r="G199" s="157">
        <f t="shared" si="8"/>
        <v>1051.99</v>
      </c>
      <c r="H199" s="176" t="s">
        <v>455</v>
      </c>
      <c r="I199" s="176" t="s">
        <v>1597</v>
      </c>
      <c r="J199" s="156" t="str">
        <f t="shared" si="9"/>
        <v>40</v>
      </c>
      <c r="K199" s="156" t="str">
        <f t="shared" si="10"/>
        <v>4007</v>
      </c>
      <c r="L199" s="156" t="str">
        <f t="shared" si="11"/>
        <v>400711</v>
      </c>
    </row>
    <row r="200" spans="1:12" s="156" customFormat="1" ht="30">
      <c r="A200" s="176">
        <v>40071107</v>
      </c>
      <c r="B200" s="176" t="s">
        <v>1541</v>
      </c>
      <c r="C200" s="176" t="s">
        <v>1393</v>
      </c>
      <c r="D200" s="181">
        <v>440201.3</v>
      </c>
      <c r="E200" s="181">
        <v>1355.88</v>
      </c>
      <c r="F200" s="176" t="s">
        <v>1393</v>
      </c>
      <c r="G200" s="157">
        <f t="shared" si="8"/>
        <v>438845.42</v>
      </c>
      <c r="H200" s="176" t="s">
        <v>455</v>
      </c>
      <c r="I200" s="176" t="s">
        <v>1597</v>
      </c>
      <c r="J200" s="156" t="str">
        <f t="shared" si="9"/>
        <v>40</v>
      </c>
      <c r="K200" s="156" t="str">
        <f t="shared" si="10"/>
        <v>4007</v>
      </c>
      <c r="L200" s="156" t="str">
        <f t="shared" si="11"/>
        <v>400711</v>
      </c>
    </row>
    <row r="201" spans="1:12" s="156" customFormat="1" ht="90">
      <c r="A201" s="176">
        <v>40071110</v>
      </c>
      <c r="B201" s="176" t="s">
        <v>1920</v>
      </c>
      <c r="C201" s="176" t="s">
        <v>1393</v>
      </c>
      <c r="D201" s="181">
        <v>327658.63</v>
      </c>
      <c r="E201" s="181">
        <v>8587.4599999999991</v>
      </c>
      <c r="F201" s="176" t="s">
        <v>1393</v>
      </c>
      <c r="G201" s="157">
        <f t="shared" si="8"/>
        <v>319071.17</v>
      </c>
      <c r="H201" s="176" t="s">
        <v>455</v>
      </c>
      <c r="I201" s="176" t="s">
        <v>1597</v>
      </c>
      <c r="J201" s="156" t="str">
        <f t="shared" si="9"/>
        <v>40</v>
      </c>
      <c r="K201" s="156" t="str">
        <f t="shared" si="10"/>
        <v>4007</v>
      </c>
      <c r="L201" s="156" t="str">
        <f t="shared" si="11"/>
        <v>400711</v>
      </c>
    </row>
    <row r="202" spans="1:12" s="156" customFormat="1" ht="45">
      <c r="A202" s="176">
        <v>40071111</v>
      </c>
      <c r="B202" s="176" t="s">
        <v>1921</v>
      </c>
      <c r="C202" s="176" t="s">
        <v>1393</v>
      </c>
      <c r="D202" s="181">
        <v>60636.480000000003</v>
      </c>
      <c r="E202" s="177">
        <v>0</v>
      </c>
      <c r="F202" s="176" t="s">
        <v>1393</v>
      </c>
      <c r="G202" s="157">
        <f t="shared" si="8"/>
        <v>60636.480000000003</v>
      </c>
      <c r="H202" s="176" t="s">
        <v>455</v>
      </c>
      <c r="I202" s="176" t="s">
        <v>1597</v>
      </c>
      <c r="J202" s="156" t="str">
        <f t="shared" si="9"/>
        <v>40</v>
      </c>
      <c r="K202" s="156" t="str">
        <f t="shared" si="10"/>
        <v>4007</v>
      </c>
      <c r="L202" s="156" t="str">
        <f t="shared" si="11"/>
        <v>400711</v>
      </c>
    </row>
    <row r="203" spans="1:12" s="156" customFormat="1" ht="15">
      <c r="A203" s="176">
        <v>40071188</v>
      </c>
      <c r="B203" s="176" t="s">
        <v>1124</v>
      </c>
      <c r="C203" s="176" t="s">
        <v>1393</v>
      </c>
      <c r="D203" s="181">
        <v>25754.67</v>
      </c>
      <c r="E203" s="177">
        <v>0</v>
      </c>
      <c r="F203" s="176" t="s">
        <v>1393</v>
      </c>
      <c r="G203" s="157">
        <f t="shared" si="8"/>
        <v>25754.67</v>
      </c>
      <c r="H203" s="176" t="s">
        <v>455</v>
      </c>
      <c r="I203" s="176" t="s">
        <v>1597</v>
      </c>
      <c r="J203" s="156" t="str">
        <f t="shared" si="9"/>
        <v>40</v>
      </c>
      <c r="K203" s="156" t="str">
        <f t="shared" si="10"/>
        <v>4007</v>
      </c>
      <c r="L203" s="156" t="str">
        <f t="shared" si="11"/>
        <v>400711</v>
      </c>
    </row>
    <row r="204" spans="1:12" s="156" customFormat="1" ht="15">
      <c r="A204" s="176">
        <v>40080101</v>
      </c>
      <c r="B204" s="176" t="s">
        <v>1544</v>
      </c>
      <c r="C204" s="176" t="s">
        <v>1393</v>
      </c>
      <c r="D204" s="181">
        <v>18330.52</v>
      </c>
      <c r="E204" s="177">
        <v>42.45</v>
      </c>
      <c r="F204" s="176" t="s">
        <v>1393</v>
      </c>
      <c r="G204" s="157">
        <f t="shared" ref="G204:G253" si="12">+D204-E204</f>
        <v>18288.07</v>
      </c>
      <c r="H204" s="176" t="s">
        <v>455</v>
      </c>
      <c r="I204" s="176" t="s">
        <v>1597</v>
      </c>
      <c r="J204" s="156" t="str">
        <f t="shared" ref="J204:J230" si="13">LEFT(A204,2)</f>
        <v>40</v>
      </c>
      <c r="K204" s="156" t="str">
        <f t="shared" ref="K204:K230" si="14">LEFT(A204,4)</f>
        <v>4008</v>
      </c>
      <c r="L204" s="156" t="str">
        <f t="shared" ref="L204:L230" si="15">LEFT(A204,6)</f>
        <v>400801</v>
      </c>
    </row>
    <row r="205" spans="1:12" s="156" customFormat="1" ht="15">
      <c r="A205" s="176">
        <v>40080301</v>
      </c>
      <c r="B205" s="176" t="s">
        <v>1546</v>
      </c>
      <c r="C205" s="176" t="s">
        <v>1393</v>
      </c>
      <c r="D205" s="181">
        <v>11725.29</v>
      </c>
      <c r="E205" s="177">
        <v>57.46</v>
      </c>
      <c r="F205" s="176" t="s">
        <v>1393</v>
      </c>
      <c r="G205" s="157">
        <f t="shared" si="12"/>
        <v>11667.830000000002</v>
      </c>
      <c r="H205" s="176" t="s">
        <v>455</v>
      </c>
      <c r="I205" s="176" t="s">
        <v>1597</v>
      </c>
      <c r="J205" s="156" t="str">
        <f t="shared" si="13"/>
        <v>40</v>
      </c>
      <c r="K205" s="156" t="str">
        <f t="shared" si="14"/>
        <v>4008</v>
      </c>
      <c r="L205" s="156" t="str">
        <f t="shared" si="15"/>
        <v>400803</v>
      </c>
    </row>
    <row r="206" spans="1:12" s="156" customFormat="1" ht="15">
      <c r="A206" s="176">
        <v>40080302</v>
      </c>
      <c r="B206" s="176" t="s">
        <v>1125</v>
      </c>
      <c r="C206" s="176" t="s">
        <v>1393</v>
      </c>
      <c r="D206" s="181">
        <v>5637.84</v>
      </c>
      <c r="E206" s="177">
        <v>41.91</v>
      </c>
      <c r="F206" s="176" t="s">
        <v>1393</v>
      </c>
      <c r="G206" s="157">
        <f t="shared" si="12"/>
        <v>5595.93</v>
      </c>
      <c r="H206" s="176" t="s">
        <v>455</v>
      </c>
      <c r="I206" s="176" t="s">
        <v>1597</v>
      </c>
      <c r="J206" s="156" t="str">
        <f t="shared" si="13"/>
        <v>40</v>
      </c>
      <c r="K206" s="156" t="str">
        <f t="shared" si="14"/>
        <v>4008</v>
      </c>
      <c r="L206" s="156" t="str">
        <f t="shared" si="15"/>
        <v>400803</v>
      </c>
    </row>
    <row r="207" spans="1:12" s="156" customFormat="1" ht="45">
      <c r="A207" s="176">
        <v>40090101</v>
      </c>
      <c r="B207" s="176" t="s">
        <v>1922</v>
      </c>
      <c r="C207" s="176" t="s">
        <v>1393</v>
      </c>
      <c r="D207" s="181">
        <v>4177980.14</v>
      </c>
      <c r="E207" s="177">
        <v>0</v>
      </c>
      <c r="F207" s="176" t="s">
        <v>1393</v>
      </c>
      <c r="G207" s="157">
        <f t="shared" si="12"/>
        <v>4177980.14</v>
      </c>
      <c r="H207" s="176" t="s">
        <v>455</v>
      </c>
      <c r="I207" s="176" t="s">
        <v>1597</v>
      </c>
      <c r="J207" s="156" t="str">
        <f t="shared" si="13"/>
        <v>40</v>
      </c>
      <c r="K207" s="156" t="str">
        <f t="shared" si="14"/>
        <v>4009</v>
      </c>
      <c r="L207" s="156" t="str">
        <f t="shared" si="15"/>
        <v>400901</v>
      </c>
    </row>
    <row r="208" spans="1:12" s="156" customFormat="1" ht="45">
      <c r="A208" s="176">
        <v>40090102</v>
      </c>
      <c r="B208" s="176" t="s">
        <v>1127</v>
      </c>
      <c r="C208" s="176" t="s">
        <v>1393</v>
      </c>
      <c r="D208" s="181">
        <v>5466.71</v>
      </c>
      <c r="E208" s="177">
        <v>0</v>
      </c>
      <c r="F208" s="176" t="s">
        <v>1393</v>
      </c>
      <c r="G208" s="157">
        <f t="shared" si="12"/>
        <v>5466.71</v>
      </c>
      <c r="H208" s="176" t="s">
        <v>455</v>
      </c>
      <c r="I208" s="176" t="s">
        <v>1597</v>
      </c>
      <c r="J208" s="156" t="str">
        <f t="shared" si="13"/>
        <v>40</v>
      </c>
      <c r="K208" s="156" t="str">
        <f t="shared" si="14"/>
        <v>4009</v>
      </c>
      <c r="L208" s="156" t="str">
        <f t="shared" si="15"/>
        <v>400901</v>
      </c>
    </row>
    <row r="209" spans="1:12" s="156" customFormat="1" ht="75">
      <c r="A209" s="176">
        <v>40090103</v>
      </c>
      <c r="B209" s="176" t="s">
        <v>1923</v>
      </c>
      <c r="C209" s="176" t="s">
        <v>1393</v>
      </c>
      <c r="D209" s="181">
        <v>265056.01</v>
      </c>
      <c r="E209" s="177">
        <v>0</v>
      </c>
      <c r="F209" s="176" t="s">
        <v>1393</v>
      </c>
      <c r="G209" s="157">
        <f t="shared" si="12"/>
        <v>265056.01</v>
      </c>
      <c r="H209" s="176" t="s">
        <v>455</v>
      </c>
      <c r="I209" s="176" t="s">
        <v>1597</v>
      </c>
      <c r="J209" s="156" t="str">
        <f t="shared" si="13"/>
        <v>40</v>
      </c>
      <c r="K209" s="156" t="str">
        <f t="shared" si="14"/>
        <v>4009</v>
      </c>
      <c r="L209" s="156" t="str">
        <f t="shared" si="15"/>
        <v>400901</v>
      </c>
    </row>
    <row r="210" spans="1:12" s="156" customFormat="1" ht="60">
      <c r="A210" s="176">
        <v>40090201</v>
      </c>
      <c r="B210" s="176" t="s">
        <v>1926</v>
      </c>
      <c r="C210" s="176" t="s">
        <v>1393</v>
      </c>
      <c r="D210" s="181">
        <v>1170484.47</v>
      </c>
      <c r="E210" s="177">
        <v>0</v>
      </c>
      <c r="F210" s="176" t="s">
        <v>1393</v>
      </c>
      <c r="G210" s="157">
        <f t="shared" si="12"/>
        <v>1170484.47</v>
      </c>
      <c r="H210" s="176" t="s">
        <v>455</v>
      </c>
      <c r="I210" s="176" t="s">
        <v>1597</v>
      </c>
      <c r="J210" s="156" t="str">
        <f t="shared" si="13"/>
        <v>40</v>
      </c>
      <c r="K210" s="156" t="str">
        <f t="shared" si="14"/>
        <v>4009</v>
      </c>
      <c r="L210" s="156" t="str">
        <f t="shared" si="15"/>
        <v>400902</v>
      </c>
    </row>
    <row r="211" spans="1:12" s="156" customFormat="1" ht="15">
      <c r="A211" s="176">
        <v>40090202</v>
      </c>
      <c r="B211" s="176" t="s">
        <v>1131</v>
      </c>
      <c r="C211" s="176" t="s">
        <v>1393</v>
      </c>
      <c r="D211" s="181">
        <v>105588.97</v>
      </c>
      <c r="E211" s="177">
        <v>0</v>
      </c>
      <c r="F211" s="176" t="s">
        <v>1393</v>
      </c>
      <c r="G211" s="157">
        <f t="shared" si="12"/>
        <v>105588.97</v>
      </c>
      <c r="H211" s="176" t="s">
        <v>455</v>
      </c>
      <c r="I211" s="176" t="s">
        <v>1597</v>
      </c>
      <c r="J211" s="156" t="str">
        <f t="shared" si="13"/>
        <v>40</v>
      </c>
      <c r="K211" s="156" t="str">
        <f t="shared" si="14"/>
        <v>4009</v>
      </c>
      <c r="L211" s="156" t="str">
        <f t="shared" si="15"/>
        <v>400902</v>
      </c>
    </row>
    <row r="212" spans="1:12" s="156" customFormat="1" ht="45">
      <c r="A212" s="176">
        <v>40090401</v>
      </c>
      <c r="B212" s="176" t="s">
        <v>1928</v>
      </c>
      <c r="C212" s="176" t="s">
        <v>1393</v>
      </c>
      <c r="D212" s="181">
        <v>13511.31</v>
      </c>
      <c r="E212" s="177">
        <v>0</v>
      </c>
      <c r="F212" s="176" t="s">
        <v>1393</v>
      </c>
      <c r="G212" s="157">
        <f t="shared" si="12"/>
        <v>13511.31</v>
      </c>
      <c r="H212" s="176" t="s">
        <v>455</v>
      </c>
      <c r="I212" s="176" t="s">
        <v>1597</v>
      </c>
      <c r="J212" s="156" t="str">
        <f t="shared" si="13"/>
        <v>40</v>
      </c>
      <c r="K212" s="156" t="str">
        <f t="shared" si="14"/>
        <v>4009</v>
      </c>
      <c r="L212" s="156" t="str">
        <f t="shared" si="15"/>
        <v>400904</v>
      </c>
    </row>
    <row r="213" spans="1:12" s="156" customFormat="1" ht="45">
      <c r="A213" s="176">
        <v>40090403</v>
      </c>
      <c r="B213" s="176" t="s">
        <v>1929</v>
      </c>
      <c r="C213" s="176" t="s">
        <v>1393</v>
      </c>
      <c r="D213" s="177">
        <v>320</v>
      </c>
      <c r="E213" s="177">
        <v>0</v>
      </c>
      <c r="F213" s="176" t="s">
        <v>1393</v>
      </c>
      <c r="G213" s="157">
        <f t="shared" si="12"/>
        <v>320</v>
      </c>
      <c r="H213" s="176" t="s">
        <v>455</v>
      </c>
      <c r="I213" s="176" t="s">
        <v>1597</v>
      </c>
      <c r="J213" s="156" t="str">
        <f t="shared" si="13"/>
        <v>40</v>
      </c>
      <c r="K213" s="156" t="str">
        <f t="shared" si="14"/>
        <v>4009</v>
      </c>
      <c r="L213" s="156" t="str">
        <f t="shared" si="15"/>
        <v>400904</v>
      </c>
    </row>
    <row r="214" spans="1:12" s="156" customFormat="1" ht="75">
      <c r="A214" s="176">
        <v>40090405</v>
      </c>
      <c r="B214" s="176" t="s">
        <v>1931</v>
      </c>
      <c r="C214" s="176" t="s">
        <v>1393</v>
      </c>
      <c r="D214" s="181">
        <v>1295.5999999999999</v>
      </c>
      <c r="E214" s="177">
        <v>0</v>
      </c>
      <c r="F214" s="176" t="s">
        <v>1393</v>
      </c>
      <c r="G214" s="157">
        <f t="shared" si="12"/>
        <v>1295.5999999999999</v>
      </c>
      <c r="H214" s="176" t="s">
        <v>455</v>
      </c>
      <c r="I214" s="176" t="s">
        <v>1597</v>
      </c>
      <c r="J214" s="156" t="str">
        <f t="shared" si="13"/>
        <v>40</v>
      </c>
      <c r="K214" s="156" t="str">
        <f t="shared" si="14"/>
        <v>4009</v>
      </c>
      <c r="L214" s="156" t="str">
        <f t="shared" si="15"/>
        <v>400904</v>
      </c>
    </row>
    <row r="215" spans="1:12" s="156" customFormat="1" ht="30">
      <c r="A215" s="176">
        <v>40090406</v>
      </c>
      <c r="B215" s="176" t="s">
        <v>1555</v>
      </c>
      <c r="C215" s="176" t="s">
        <v>1393</v>
      </c>
      <c r="D215" s="181">
        <v>29809.21</v>
      </c>
      <c r="E215" s="177">
        <v>0</v>
      </c>
      <c r="F215" s="176" t="s">
        <v>1393</v>
      </c>
      <c r="G215" s="157">
        <f t="shared" si="12"/>
        <v>29809.21</v>
      </c>
      <c r="H215" s="176" t="s">
        <v>455</v>
      </c>
      <c r="I215" s="176" t="s">
        <v>1597</v>
      </c>
      <c r="J215" s="156" t="str">
        <f t="shared" si="13"/>
        <v>40</v>
      </c>
      <c r="K215" s="156" t="str">
        <f t="shared" si="14"/>
        <v>4009</v>
      </c>
      <c r="L215" s="156" t="str">
        <f t="shared" si="15"/>
        <v>400904</v>
      </c>
    </row>
    <row r="216" spans="1:12" s="156" customFormat="1" ht="60">
      <c r="A216" s="176">
        <v>40110101</v>
      </c>
      <c r="B216" s="176" t="s">
        <v>1949</v>
      </c>
      <c r="C216" s="176" t="s">
        <v>1393</v>
      </c>
      <c r="D216" s="181">
        <v>33669.550000000003</v>
      </c>
      <c r="E216" s="177">
        <v>0</v>
      </c>
      <c r="F216" s="176" t="s">
        <v>1393</v>
      </c>
      <c r="G216" s="157">
        <f t="shared" si="12"/>
        <v>33669.550000000003</v>
      </c>
      <c r="H216" s="176" t="s">
        <v>455</v>
      </c>
      <c r="I216" s="176" t="s">
        <v>1597</v>
      </c>
      <c r="J216" s="156" t="str">
        <f t="shared" si="13"/>
        <v>40</v>
      </c>
      <c r="K216" s="156" t="str">
        <f t="shared" si="14"/>
        <v>4011</v>
      </c>
      <c r="L216" s="156" t="str">
        <f t="shared" si="15"/>
        <v>401101</v>
      </c>
    </row>
    <row r="217" spans="1:12" s="156" customFormat="1" ht="75">
      <c r="A217" s="176">
        <v>40110201</v>
      </c>
      <c r="B217" s="176" t="s">
        <v>1950</v>
      </c>
      <c r="C217" s="176" t="s">
        <v>1393</v>
      </c>
      <c r="D217" s="181">
        <v>64360.21</v>
      </c>
      <c r="E217" s="177">
        <v>0</v>
      </c>
      <c r="F217" s="176" t="s">
        <v>1393</v>
      </c>
      <c r="G217" s="157">
        <f t="shared" si="12"/>
        <v>64360.21</v>
      </c>
      <c r="H217" s="176" t="s">
        <v>455</v>
      </c>
      <c r="I217" s="176" t="s">
        <v>1604</v>
      </c>
      <c r="J217" s="156" t="str">
        <f t="shared" si="13"/>
        <v>40</v>
      </c>
      <c r="K217" s="156" t="str">
        <f t="shared" si="14"/>
        <v>4011</v>
      </c>
      <c r="L217" s="156" t="str">
        <f t="shared" si="15"/>
        <v>401102</v>
      </c>
    </row>
    <row r="218" spans="1:12" s="156" customFormat="1" ht="60">
      <c r="A218" s="176">
        <v>40120111</v>
      </c>
      <c r="B218" s="176" t="s">
        <v>1952</v>
      </c>
      <c r="C218" s="176" t="s">
        <v>1393</v>
      </c>
      <c r="D218" s="177">
        <v>0</v>
      </c>
      <c r="E218" s="177">
        <v>0</v>
      </c>
      <c r="F218" s="176" t="s">
        <v>1393</v>
      </c>
      <c r="G218" s="157">
        <f t="shared" si="12"/>
        <v>0</v>
      </c>
      <c r="H218" s="176" t="s">
        <v>455</v>
      </c>
      <c r="I218" s="176" t="s">
        <v>1603</v>
      </c>
      <c r="J218" s="156" t="str">
        <f t="shared" si="13"/>
        <v>40</v>
      </c>
      <c r="K218" s="156" t="str">
        <f t="shared" si="14"/>
        <v>4012</v>
      </c>
      <c r="L218" s="156" t="str">
        <f t="shared" si="15"/>
        <v>401201</v>
      </c>
    </row>
    <row r="219" spans="1:12" s="156" customFormat="1" ht="75">
      <c r="A219" s="176">
        <v>40120121</v>
      </c>
      <c r="B219" s="176" t="s">
        <v>1953</v>
      </c>
      <c r="C219" s="176" t="s">
        <v>1393</v>
      </c>
      <c r="D219" s="181">
        <v>4035.93</v>
      </c>
      <c r="E219" s="177">
        <v>0</v>
      </c>
      <c r="F219" s="176" t="s">
        <v>1393</v>
      </c>
      <c r="G219" s="157">
        <f t="shared" si="12"/>
        <v>4035.93</v>
      </c>
      <c r="H219" s="176" t="s">
        <v>455</v>
      </c>
      <c r="I219" s="176" t="s">
        <v>1599</v>
      </c>
      <c r="J219" s="156" t="str">
        <f t="shared" si="13"/>
        <v>40</v>
      </c>
      <c r="K219" s="156" t="str">
        <f t="shared" si="14"/>
        <v>4012</v>
      </c>
      <c r="L219" s="156" t="str">
        <f t="shared" si="15"/>
        <v>401201</v>
      </c>
    </row>
    <row r="220" spans="1:12" s="156" customFormat="1" ht="60">
      <c r="A220" s="176">
        <v>40140101</v>
      </c>
      <c r="B220" s="176" t="s">
        <v>1955</v>
      </c>
      <c r="C220" s="176" t="s">
        <v>1393</v>
      </c>
      <c r="D220" s="181">
        <v>1978.53</v>
      </c>
      <c r="E220" s="177">
        <v>0</v>
      </c>
      <c r="F220" s="176" t="s">
        <v>1393</v>
      </c>
      <c r="G220" s="157">
        <f t="shared" si="12"/>
        <v>1978.53</v>
      </c>
      <c r="H220" s="176" t="s">
        <v>455</v>
      </c>
      <c r="I220" s="176" t="s">
        <v>1603</v>
      </c>
      <c r="J220" s="156" t="str">
        <f t="shared" si="13"/>
        <v>40</v>
      </c>
      <c r="K220" s="156" t="str">
        <f t="shared" si="14"/>
        <v>4014</v>
      </c>
      <c r="L220" s="156" t="str">
        <f t="shared" si="15"/>
        <v>401401</v>
      </c>
    </row>
    <row r="221" spans="1:12" s="156" customFormat="1" ht="30">
      <c r="A221" s="176">
        <v>40140102</v>
      </c>
      <c r="B221" s="176" t="s">
        <v>1152</v>
      </c>
      <c r="C221" s="176" t="s">
        <v>1393</v>
      </c>
      <c r="D221" s="177">
        <v>420.29</v>
      </c>
      <c r="E221" s="177">
        <v>0</v>
      </c>
      <c r="F221" s="176" t="s">
        <v>1393</v>
      </c>
      <c r="G221" s="157">
        <f t="shared" si="12"/>
        <v>420.29</v>
      </c>
      <c r="H221" s="176" t="s">
        <v>455</v>
      </c>
      <c r="I221" s="176" t="s">
        <v>1597</v>
      </c>
      <c r="J221" s="156" t="str">
        <f t="shared" si="13"/>
        <v>40</v>
      </c>
      <c r="K221" s="156" t="str">
        <f t="shared" si="14"/>
        <v>4014</v>
      </c>
      <c r="L221" s="156" t="str">
        <f t="shared" si="15"/>
        <v>401401</v>
      </c>
    </row>
    <row r="222" spans="1:12" s="156" customFormat="1" ht="30">
      <c r="A222" s="176">
        <v>40140103</v>
      </c>
      <c r="B222" s="176" t="s">
        <v>1153</v>
      </c>
      <c r="C222" s="176" t="s">
        <v>1393</v>
      </c>
      <c r="D222" s="181">
        <v>108566.42</v>
      </c>
      <c r="E222" s="177">
        <v>0</v>
      </c>
      <c r="F222" s="176" t="s">
        <v>1393</v>
      </c>
      <c r="G222" s="157">
        <f t="shared" si="12"/>
        <v>108566.42</v>
      </c>
      <c r="H222" s="176" t="s">
        <v>455</v>
      </c>
      <c r="I222" s="176" t="s">
        <v>1601</v>
      </c>
      <c r="J222" s="156" t="str">
        <f t="shared" si="13"/>
        <v>40</v>
      </c>
      <c r="K222" s="156" t="str">
        <f t="shared" si="14"/>
        <v>4014</v>
      </c>
      <c r="L222" s="156" t="str">
        <f t="shared" si="15"/>
        <v>401401</v>
      </c>
    </row>
    <row r="223" spans="1:12" s="156" customFormat="1" ht="45">
      <c r="A223" s="176">
        <v>40140104</v>
      </c>
      <c r="B223" s="176" t="s">
        <v>1154</v>
      </c>
      <c r="C223" s="176" t="s">
        <v>1393</v>
      </c>
      <c r="D223" s="177">
        <v>453</v>
      </c>
      <c r="E223" s="177">
        <v>0</v>
      </c>
      <c r="F223" s="176" t="s">
        <v>1393</v>
      </c>
      <c r="G223" s="157">
        <f t="shared" si="12"/>
        <v>453</v>
      </c>
      <c r="H223" s="176" t="s">
        <v>455</v>
      </c>
      <c r="I223" s="176" t="s">
        <v>1599</v>
      </c>
      <c r="J223" s="156" t="str">
        <f t="shared" si="13"/>
        <v>40</v>
      </c>
      <c r="K223" s="156" t="str">
        <f t="shared" si="14"/>
        <v>4014</v>
      </c>
      <c r="L223" s="156" t="str">
        <f t="shared" si="15"/>
        <v>401401</v>
      </c>
    </row>
    <row r="224" spans="1:12" s="156" customFormat="1" ht="45">
      <c r="A224" s="176">
        <v>40140105</v>
      </c>
      <c r="B224" s="176" t="s">
        <v>1155</v>
      </c>
      <c r="C224" s="176" t="s">
        <v>1393</v>
      </c>
      <c r="D224" s="177">
        <v>285.45999999999998</v>
      </c>
      <c r="E224" s="177">
        <v>45.83</v>
      </c>
      <c r="F224" s="176" t="s">
        <v>1393</v>
      </c>
      <c r="G224" s="157">
        <f t="shared" si="12"/>
        <v>239.63</v>
      </c>
      <c r="H224" s="176" t="s">
        <v>455</v>
      </c>
      <c r="I224" s="176" t="s">
        <v>1599</v>
      </c>
      <c r="J224" s="156" t="str">
        <f t="shared" si="13"/>
        <v>40</v>
      </c>
      <c r="K224" s="156" t="str">
        <f t="shared" si="14"/>
        <v>4014</v>
      </c>
      <c r="L224" s="156" t="str">
        <f t="shared" si="15"/>
        <v>401401</v>
      </c>
    </row>
    <row r="225" spans="1:12" s="156" customFormat="1" ht="30">
      <c r="A225" s="176">
        <v>40140106</v>
      </c>
      <c r="B225" s="176" t="s">
        <v>1083</v>
      </c>
      <c r="C225" s="176" t="s">
        <v>1393</v>
      </c>
      <c r="D225" s="181">
        <v>7789.38</v>
      </c>
      <c r="E225" s="177">
        <v>0</v>
      </c>
      <c r="F225" s="176" t="s">
        <v>1393</v>
      </c>
      <c r="G225" s="157">
        <f t="shared" si="12"/>
        <v>7789.38</v>
      </c>
      <c r="H225" s="176" t="s">
        <v>455</v>
      </c>
      <c r="I225" s="176" t="s">
        <v>1598</v>
      </c>
      <c r="J225" s="156" t="str">
        <f t="shared" si="13"/>
        <v>40</v>
      </c>
      <c r="K225" s="156" t="str">
        <f t="shared" si="14"/>
        <v>4014</v>
      </c>
      <c r="L225" s="156" t="str">
        <f t="shared" si="15"/>
        <v>401401</v>
      </c>
    </row>
    <row r="226" spans="1:12" s="156" customFormat="1" ht="30">
      <c r="A226" s="176">
        <v>40140188</v>
      </c>
      <c r="B226" s="176" t="s">
        <v>1156</v>
      </c>
      <c r="C226" s="176" t="s">
        <v>1393</v>
      </c>
      <c r="D226" s="177">
        <v>416.85</v>
      </c>
      <c r="E226" s="177">
        <v>0</v>
      </c>
      <c r="F226" s="176" t="s">
        <v>1393</v>
      </c>
      <c r="G226" s="157">
        <f t="shared" si="12"/>
        <v>416.85</v>
      </c>
      <c r="H226" s="176" t="s">
        <v>455</v>
      </c>
      <c r="I226" s="176" t="s">
        <v>1599</v>
      </c>
      <c r="J226" s="156" t="str">
        <f t="shared" si="13"/>
        <v>40</v>
      </c>
      <c r="K226" s="156" t="str">
        <f t="shared" si="14"/>
        <v>4014</v>
      </c>
      <c r="L226" s="156" t="str">
        <f t="shared" si="15"/>
        <v>401401</v>
      </c>
    </row>
    <row r="227" spans="1:12" s="156" customFormat="1" ht="30">
      <c r="A227" s="176">
        <v>40140203</v>
      </c>
      <c r="B227" s="176" t="s">
        <v>1158</v>
      </c>
      <c r="C227" s="176" t="s">
        <v>1393</v>
      </c>
      <c r="D227" s="181">
        <v>115794.18</v>
      </c>
      <c r="E227" s="177">
        <v>0</v>
      </c>
      <c r="F227" s="176" t="s">
        <v>1393</v>
      </c>
      <c r="G227" s="157">
        <f t="shared" si="12"/>
        <v>115794.18</v>
      </c>
      <c r="H227" s="176" t="s">
        <v>455</v>
      </c>
      <c r="I227" s="176" t="s">
        <v>1597</v>
      </c>
      <c r="J227" s="156" t="str">
        <f t="shared" si="13"/>
        <v>40</v>
      </c>
      <c r="K227" s="156" t="str">
        <f t="shared" si="14"/>
        <v>4014</v>
      </c>
      <c r="L227" s="156" t="str">
        <f t="shared" si="15"/>
        <v>401402</v>
      </c>
    </row>
    <row r="228" spans="1:12" s="156" customFormat="1" ht="30">
      <c r="A228" s="176">
        <v>40140204</v>
      </c>
      <c r="B228" s="176" t="s">
        <v>1159</v>
      </c>
      <c r="C228" s="176" t="s">
        <v>1393</v>
      </c>
      <c r="D228" s="181">
        <v>4487</v>
      </c>
      <c r="E228" s="177">
        <v>0</v>
      </c>
      <c r="F228" s="176" t="s">
        <v>1393</v>
      </c>
      <c r="G228" s="157">
        <f t="shared" si="12"/>
        <v>4487</v>
      </c>
      <c r="H228" s="176" t="s">
        <v>455</v>
      </c>
      <c r="I228" s="176" t="s">
        <v>1599</v>
      </c>
      <c r="J228" s="156" t="str">
        <f t="shared" si="13"/>
        <v>40</v>
      </c>
      <c r="K228" s="156" t="str">
        <f t="shared" si="14"/>
        <v>4014</v>
      </c>
      <c r="L228" s="156" t="str">
        <f t="shared" si="15"/>
        <v>401402</v>
      </c>
    </row>
    <row r="229" spans="1:12" s="156" customFormat="1" ht="30">
      <c r="A229" s="176">
        <v>40140288</v>
      </c>
      <c r="B229" s="176" t="s">
        <v>1571</v>
      </c>
      <c r="C229" s="176" t="s">
        <v>1393</v>
      </c>
      <c r="D229" s="177">
        <v>163.5</v>
      </c>
      <c r="E229" s="177">
        <v>0</v>
      </c>
      <c r="F229" s="176" t="s">
        <v>1393</v>
      </c>
      <c r="G229" s="157">
        <f t="shared" si="12"/>
        <v>163.5</v>
      </c>
      <c r="H229" s="176" t="s">
        <v>455</v>
      </c>
      <c r="I229" s="176" t="s">
        <v>1599</v>
      </c>
      <c r="J229" s="156" t="str">
        <f t="shared" si="13"/>
        <v>40</v>
      </c>
      <c r="K229" s="156" t="str">
        <f t="shared" si="14"/>
        <v>4014</v>
      </c>
      <c r="L229" s="156" t="str">
        <f t="shared" si="15"/>
        <v>401402</v>
      </c>
    </row>
    <row r="230" spans="1:12" s="156" customFormat="1" ht="45">
      <c r="A230" s="176">
        <v>40140301</v>
      </c>
      <c r="B230" s="176" t="s">
        <v>1160</v>
      </c>
      <c r="C230" s="176" t="s">
        <v>1393</v>
      </c>
      <c r="D230" s="181">
        <v>223561</v>
      </c>
      <c r="E230" s="177">
        <v>0</v>
      </c>
      <c r="F230" s="176" t="s">
        <v>1393</v>
      </c>
      <c r="G230" s="157">
        <f t="shared" si="12"/>
        <v>223561</v>
      </c>
      <c r="H230" s="176" t="s">
        <v>455</v>
      </c>
      <c r="I230" s="176" t="s">
        <v>1601</v>
      </c>
      <c r="J230" s="156" t="str">
        <f t="shared" si="13"/>
        <v>40</v>
      </c>
      <c r="K230" s="156" t="str">
        <f t="shared" si="14"/>
        <v>4014</v>
      </c>
      <c r="L230" s="156" t="str">
        <f t="shared" si="15"/>
        <v>401403</v>
      </c>
    </row>
    <row r="231" spans="1:12" s="156" customFormat="1" ht="45">
      <c r="A231" s="176">
        <v>40140302</v>
      </c>
      <c r="B231" s="176" t="s">
        <v>1161</v>
      </c>
      <c r="C231" s="176" t="s">
        <v>1393</v>
      </c>
      <c r="D231" s="181">
        <v>3618.29</v>
      </c>
      <c r="E231" s="177">
        <v>0</v>
      </c>
      <c r="F231" s="176" t="s">
        <v>1393</v>
      </c>
      <c r="G231" s="157">
        <f t="shared" si="12"/>
        <v>3618.29</v>
      </c>
      <c r="H231" s="176" t="s">
        <v>455</v>
      </c>
      <c r="I231" s="176" t="s">
        <v>1598</v>
      </c>
    </row>
    <row r="232" spans="1:12" s="156" customFormat="1" ht="45">
      <c r="A232" s="176">
        <v>40140303</v>
      </c>
      <c r="B232" s="176" t="s">
        <v>1157</v>
      </c>
      <c r="C232" s="176" t="s">
        <v>1393</v>
      </c>
      <c r="D232" s="181">
        <v>101814.62</v>
      </c>
      <c r="E232" s="177">
        <v>0</v>
      </c>
      <c r="F232" s="176" t="s">
        <v>1393</v>
      </c>
      <c r="G232" s="157">
        <f t="shared" si="12"/>
        <v>101814.62</v>
      </c>
      <c r="H232" s="176" t="s">
        <v>455</v>
      </c>
      <c r="I232" s="176" t="s">
        <v>1599</v>
      </c>
    </row>
    <row r="233" spans="1:12" s="156" customFormat="1" ht="15">
      <c r="A233" s="176">
        <v>40140388</v>
      </c>
      <c r="B233" s="176" t="s">
        <v>1162</v>
      </c>
      <c r="C233" s="176" t="s">
        <v>1393</v>
      </c>
      <c r="D233" s="181">
        <v>4494.25</v>
      </c>
      <c r="E233" s="177">
        <v>0</v>
      </c>
      <c r="F233" s="176" t="s">
        <v>1393</v>
      </c>
      <c r="G233" s="157">
        <f t="shared" si="12"/>
        <v>4494.25</v>
      </c>
      <c r="H233" s="176" t="s">
        <v>455</v>
      </c>
      <c r="I233" s="176" t="s">
        <v>1598</v>
      </c>
    </row>
    <row r="234" spans="1:12" s="156" customFormat="1" ht="45">
      <c r="A234" s="176">
        <v>40140402</v>
      </c>
      <c r="B234" s="176" t="s">
        <v>1956</v>
      </c>
      <c r="C234" s="176" t="s">
        <v>1393</v>
      </c>
      <c r="D234" s="177">
        <v>8.25</v>
      </c>
      <c r="E234" s="177">
        <v>0.06</v>
      </c>
      <c r="F234" s="176" t="s">
        <v>1393</v>
      </c>
      <c r="G234" s="157">
        <f t="shared" si="12"/>
        <v>8.19</v>
      </c>
      <c r="H234" s="176" t="s">
        <v>455</v>
      </c>
      <c r="I234" s="176" t="s">
        <v>1601</v>
      </c>
    </row>
    <row r="235" spans="1:12" s="156" customFormat="1" ht="15">
      <c r="A235" s="176">
        <v>40140404</v>
      </c>
      <c r="B235" s="176" t="s">
        <v>1572</v>
      </c>
      <c r="C235" s="176" t="s">
        <v>1393</v>
      </c>
      <c r="D235" s="181">
        <v>6156.66</v>
      </c>
      <c r="E235" s="177">
        <v>488</v>
      </c>
      <c r="F235" s="176" t="s">
        <v>1393</v>
      </c>
      <c r="G235" s="157">
        <f t="shared" si="12"/>
        <v>5668.66</v>
      </c>
      <c r="H235" s="176" t="s">
        <v>455</v>
      </c>
      <c r="I235" s="176" t="s">
        <v>1622</v>
      </c>
    </row>
    <row r="236" spans="1:12" s="156" customFormat="1" ht="75">
      <c r="A236" s="176">
        <v>40140405</v>
      </c>
      <c r="B236" s="176" t="s">
        <v>1957</v>
      </c>
      <c r="C236" s="176" t="s">
        <v>1393</v>
      </c>
      <c r="D236" s="181">
        <v>1233.83</v>
      </c>
      <c r="E236" s="177">
        <v>0</v>
      </c>
      <c r="F236" s="176" t="s">
        <v>1393</v>
      </c>
      <c r="G236" s="157">
        <f t="shared" si="12"/>
        <v>1233.83</v>
      </c>
      <c r="H236" s="176" t="s">
        <v>455</v>
      </c>
      <c r="I236" s="176" t="s">
        <v>1603</v>
      </c>
    </row>
    <row r="237" spans="1:12" s="156" customFormat="1" ht="75">
      <c r="A237" s="176">
        <v>40140601</v>
      </c>
      <c r="B237" s="176" t="s">
        <v>1958</v>
      </c>
      <c r="C237" s="176" t="s">
        <v>1393</v>
      </c>
      <c r="D237" s="181">
        <v>47213.15</v>
      </c>
      <c r="E237" s="177">
        <v>0</v>
      </c>
      <c r="F237" s="176" t="s">
        <v>1393</v>
      </c>
      <c r="G237" s="157">
        <f t="shared" si="12"/>
        <v>47213.15</v>
      </c>
      <c r="H237" s="176" t="s">
        <v>455</v>
      </c>
      <c r="I237" s="176" t="s">
        <v>1622</v>
      </c>
    </row>
    <row r="238" spans="1:12" s="156" customFormat="1" ht="60">
      <c r="A238" s="176">
        <v>40140602</v>
      </c>
      <c r="B238" s="176" t="s">
        <v>1959</v>
      </c>
      <c r="C238" s="176" t="s">
        <v>1393</v>
      </c>
      <c r="D238" s="181">
        <v>2894.31</v>
      </c>
      <c r="E238" s="177">
        <v>0</v>
      </c>
      <c r="F238" s="176" t="s">
        <v>1393</v>
      </c>
      <c r="G238" s="157">
        <f t="shared" si="12"/>
        <v>2894.31</v>
      </c>
      <c r="H238" s="176" t="s">
        <v>455</v>
      </c>
      <c r="I238" s="176" t="s">
        <v>1594</v>
      </c>
    </row>
    <row r="239" spans="1:12" s="156" customFormat="1" ht="75">
      <c r="A239" s="176">
        <v>40140603</v>
      </c>
      <c r="B239" s="176" t="s">
        <v>1960</v>
      </c>
      <c r="C239" s="176" t="s">
        <v>1393</v>
      </c>
      <c r="D239" s="177">
        <v>60.06</v>
      </c>
      <c r="E239" s="177">
        <v>0</v>
      </c>
      <c r="F239" s="176" t="s">
        <v>1393</v>
      </c>
      <c r="G239" s="157">
        <f t="shared" si="12"/>
        <v>60.06</v>
      </c>
      <c r="H239" s="176" t="s">
        <v>455</v>
      </c>
      <c r="I239" s="176" t="s">
        <v>1597</v>
      </c>
    </row>
    <row r="240" spans="1:12" s="156" customFormat="1" ht="60">
      <c r="A240" s="176">
        <v>40140605</v>
      </c>
      <c r="B240" s="176" t="s">
        <v>1961</v>
      </c>
      <c r="C240" s="176" t="s">
        <v>1393</v>
      </c>
      <c r="D240" s="181">
        <v>1665.72</v>
      </c>
      <c r="E240" s="177">
        <v>158.91999999999999</v>
      </c>
      <c r="F240" s="176" t="s">
        <v>1393</v>
      </c>
      <c r="G240" s="157">
        <f t="shared" si="12"/>
        <v>1506.8</v>
      </c>
      <c r="H240" s="176" t="s">
        <v>455</v>
      </c>
      <c r="I240" s="176" t="s">
        <v>1597</v>
      </c>
    </row>
    <row r="241" spans="1:9" s="156" customFormat="1" ht="60">
      <c r="A241" s="176">
        <v>40140701</v>
      </c>
      <c r="B241" s="176" t="s">
        <v>1962</v>
      </c>
      <c r="C241" s="176" t="s">
        <v>1393</v>
      </c>
      <c r="D241" s="181">
        <v>6500</v>
      </c>
      <c r="E241" s="177">
        <v>0</v>
      </c>
      <c r="F241" s="176" t="s">
        <v>1393</v>
      </c>
      <c r="G241" s="157">
        <f t="shared" si="12"/>
        <v>6500</v>
      </c>
      <c r="H241" s="176" t="s">
        <v>455</v>
      </c>
      <c r="I241" s="176" t="s">
        <v>1599</v>
      </c>
    </row>
    <row r="242" spans="1:9" s="156" customFormat="1" ht="60">
      <c r="A242" s="176">
        <v>50160101</v>
      </c>
      <c r="B242" s="176" t="s">
        <v>1963</v>
      </c>
      <c r="C242" s="176" t="s">
        <v>1393</v>
      </c>
      <c r="D242" s="181">
        <v>12733.75</v>
      </c>
      <c r="E242" s="181">
        <v>37783.589999999997</v>
      </c>
      <c r="F242" s="176" t="s">
        <v>1393</v>
      </c>
      <c r="G242" s="157">
        <f t="shared" si="12"/>
        <v>-25049.839999999997</v>
      </c>
      <c r="H242" s="176" t="s">
        <v>455</v>
      </c>
      <c r="I242" s="176" t="s">
        <v>1599</v>
      </c>
    </row>
    <row r="243" spans="1:9" s="156" customFormat="1" ht="45">
      <c r="A243" s="176">
        <v>50160201</v>
      </c>
      <c r="B243" s="176" t="s">
        <v>1169</v>
      </c>
      <c r="C243" s="176" t="s">
        <v>1393</v>
      </c>
      <c r="D243" s="177">
        <v>0</v>
      </c>
      <c r="E243" s="177">
        <v>7.38</v>
      </c>
      <c r="F243" s="176" t="s">
        <v>1393</v>
      </c>
      <c r="G243" s="157">
        <f t="shared" si="12"/>
        <v>-7.38</v>
      </c>
      <c r="H243" s="176" t="s">
        <v>455</v>
      </c>
      <c r="I243" s="176" t="s">
        <v>1603</v>
      </c>
    </row>
    <row r="244" spans="1:9" s="156" customFormat="1" ht="30">
      <c r="A244" s="176">
        <v>50170101</v>
      </c>
      <c r="B244" s="176" t="s">
        <v>1579</v>
      </c>
      <c r="C244" s="176" t="s">
        <v>1393</v>
      </c>
      <c r="D244" s="181">
        <v>9322.4500000000007</v>
      </c>
      <c r="E244" s="177">
        <v>0</v>
      </c>
      <c r="F244" s="176" t="s">
        <v>1393</v>
      </c>
      <c r="G244" s="157">
        <f t="shared" si="12"/>
        <v>9322.4500000000007</v>
      </c>
      <c r="H244" s="176" t="s">
        <v>1623</v>
      </c>
      <c r="I244" s="176" t="s">
        <v>1600</v>
      </c>
    </row>
    <row r="245" spans="1:9" s="156" customFormat="1" ht="30">
      <c r="A245" s="176">
        <v>50170301</v>
      </c>
      <c r="B245" s="176" t="s">
        <v>1581</v>
      </c>
      <c r="C245" s="176" t="s">
        <v>1393</v>
      </c>
      <c r="D245" s="177">
        <v>18.989999999999998</v>
      </c>
      <c r="E245" s="177">
        <v>0</v>
      </c>
      <c r="F245" s="176" t="s">
        <v>1393</v>
      </c>
      <c r="G245" s="157">
        <f t="shared" si="12"/>
        <v>18.989999999999998</v>
      </c>
      <c r="H245" s="176" t="s">
        <v>1624</v>
      </c>
      <c r="I245" s="176" t="s">
        <v>1600</v>
      </c>
    </row>
    <row r="246" spans="1:9" s="156" customFormat="1" ht="60">
      <c r="A246" s="176">
        <v>70200101</v>
      </c>
      <c r="B246" s="176" t="s">
        <v>1966</v>
      </c>
      <c r="C246" s="176" t="s">
        <v>1393</v>
      </c>
      <c r="D246" s="177">
        <v>0</v>
      </c>
      <c r="E246" s="181">
        <v>1000</v>
      </c>
      <c r="F246" s="176" t="s">
        <v>1393</v>
      </c>
      <c r="G246" s="157">
        <f t="shared" si="12"/>
        <v>-1000</v>
      </c>
      <c r="H246" s="176" t="s">
        <v>1625</v>
      </c>
      <c r="I246" s="176" t="s">
        <v>1600</v>
      </c>
    </row>
    <row r="247" spans="1:9" s="156" customFormat="1" ht="30">
      <c r="A247" s="176">
        <v>80220101</v>
      </c>
      <c r="B247" s="176" t="s">
        <v>1170</v>
      </c>
      <c r="C247" s="176" t="s">
        <v>1393</v>
      </c>
      <c r="D247" s="181">
        <v>287166.67</v>
      </c>
      <c r="E247" s="177">
        <v>0</v>
      </c>
      <c r="F247" s="176" t="s">
        <v>1393</v>
      </c>
      <c r="G247" s="157">
        <f t="shared" si="12"/>
        <v>287166.67</v>
      </c>
      <c r="H247" s="176" t="s">
        <v>1626</v>
      </c>
      <c r="I247" s="176" t="s">
        <v>1600</v>
      </c>
    </row>
    <row r="248" spans="1:9" s="156" customFormat="1" ht="30">
      <c r="A248" s="176">
        <v>80220102</v>
      </c>
      <c r="B248" s="176" t="s">
        <v>1171</v>
      </c>
      <c r="C248" s="176" t="s">
        <v>1393</v>
      </c>
      <c r="D248" s="181">
        <v>33322.22</v>
      </c>
      <c r="E248" s="177">
        <v>0</v>
      </c>
      <c r="F248" s="176" t="s">
        <v>1393</v>
      </c>
      <c r="G248" s="157">
        <f t="shared" si="12"/>
        <v>33322.22</v>
      </c>
      <c r="H248" s="176" t="s">
        <v>1627</v>
      </c>
      <c r="I248" s="176" t="s">
        <v>1600</v>
      </c>
    </row>
    <row r="249" spans="1:9" s="156" customFormat="1" ht="15">
      <c r="A249" s="176" t="s">
        <v>944</v>
      </c>
      <c r="B249" s="176" t="s">
        <v>1628</v>
      </c>
      <c r="C249" s="176" t="s">
        <v>1242</v>
      </c>
      <c r="D249" s="177">
        <v>109437.20000000008</v>
      </c>
      <c r="E249" s="177">
        <v>0</v>
      </c>
      <c r="F249" s="176" t="s">
        <v>455</v>
      </c>
      <c r="G249" s="157">
        <f t="shared" si="12"/>
        <v>109437.20000000008</v>
      </c>
      <c r="H249" s="176" t="s">
        <v>455</v>
      </c>
      <c r="I249" s="176" t="s">
        <v>1593</v>
      </c>
    </row>
    <row r="250" spans="1:9" s="156" customFormat="1" ht="15">
      <c r="A250" s="176" t="s">
        <v>944</v>
      </c>
      <c r="B250" s="176" t="s">
        <v>1628</v>
      </c>
      <c r="C250" s="176" t="s">
        <v>1241</v>
      </c>
      <c r="D250" s="177">
        <v>2400</v>
      </c>
      <c r="E250" s="177">
        <v>0</v>
      </c>
      <c r="F250" s="176" t="s">
        <v>455</v>
      </c>
      <c r="G250" s="157">
        <f t="shared" si="12"/>
        <v>2400</v>
      </c>
      <c r="H250" s="176" t="s">
        <v>455</v>
      </c>
      <c r="I250" s="176" t="s">
        <v>1595</v>
      </c>
    </row>
    <row r="251" spans="1:9" s="156" customFormat="1" ht="15">
      <c r="A251" s="176" t="s">
        <v>944</v>
      </c>
      <c r="B251" s="176" t="s">
        <v>1628</v>
      </c>
      <c r="C251" s="176" t="s">
        <v>1243</v>
      </c>
      <c r="D251" s="177">
        <v>32402</v>
      </c>
      <c r="E251" s="177">
        <v>0</v>
      </c>
      <c r="F251" s="176" t="s">
        <v>455</v>
      </c>
      <c r="G251" s="157">
        <f t="shared" si="12"/>
        <v>32402</v>
      </c>
      <c r="H251" s="176" t="s">
        <v>455</v>
      </c>
      <c r="I251" s="176" t="s">
        <v>1594</v>
      </c>
    </row>
    <row r="252" spans="1:9" s="156" customFormat="1" ht="15">
      <c r="A252" s="176" t="s">
        <v>944</v>
      </c>
      <c r="B252" s="176" t="s">
        <v>1628</v>
      </c>
      <c r="C252" s="176" t="s">
        <v>942</v>
      </c>
      <c r="D252" s="177">
        <v>33696.759999999995</v>
      </c>
      <c r="E252" s="177">
        <v>0</v>
      </c>
      <c r="F252" s="176" t="s">
        <v>455</v>
      </c>
      <c r="G252" s="157">
        <f t="shared" si="12"/>
        <v>33696.759999999995</v>
      </c>
      <c r="H252" s="176" t="s">
        <v>455</v>
      </c>
      <c r="I252" s="176" t="s">
        <v>1600</v>
      </c>
    </row>
    <row r="253" spans="1:9" s="156" customFormat="1" ht="15">
      <c r="A253" s="176" t="s">
        <v>943</v>
      </c>
      <c r="B253" s="176" t="s">
        <v>1629</v>
      </c>
      <c r="C253" s="176" t="s">
        <v>1630</v>
      </c>
      <c r="D253" s="177">
        <v>0</v>
      </c>
      <c r="E253" s="177">
        <v>0</v>
      </c>
      <c r="F253" s="176" t="s">
        <v>455</v>
      </c>
      <c r="G253" s="157">
        <f t="shared" si="12"/>
        <v>0</v>
      </c>
      <c r="H253" s="176" t="s">
        <v>455</v>
      </c>
      <c r="I253" s="176" t="s">
        <v>1599</v>
      </c>
    </row>
    <row r="254" spans="1:9">
      <c r="D254" s="138"/>
      <c r="E254" s="138"/>
      <c r="G254" s="138">
        <f t="shared" ref="G254:G297" si="16">+D254-E254</f>
        <v>0</v>
      </c>
    </row>
    <row r="255" spans="1:9">
      <c r="D255" s="138"/>
      <c r="E255" s="138"/>
      <c r="G255" s="138">
        <f t="shared" si="16"/>
        <v>0</v>
      </c>
    </row>
    <row r="256" spans="1:9">
      <c r="D256" s="138"/>
      <c r="E256" s="138"/>
      <c r="G256" s="138">
        <f t="shared" si="16"/>
        <v>0</v>
      </c>
    </row>
    <row r="257" spans="4:7">
      <c r="D257" s="138"/>
      <c r="E257" s="138"/>
      <c r="G257" s="138">
        <f t="shared" si="16"/>
        <v>0</v>
      </c>
    </row>
    <row r="258" spans="4:7">
      <c r="D258" s="138"/>
      <c r="E258" s="138"/>
      <c r="G258" s="138">
        <f t="shared" si="16"/>
        <v>0</v>
      </c>
    </row>
    <row r="259" spans="4:7">
      <c r="D259" s="138"/>
      <c r="E259" s="138"/>
      <c r="G259" s="138">
        <f t="shared" si="16"/>
        <v>0</v>
      </c>
    </row>
    <row r="260" spans="4:7">
      <c r="D260" s="138"/>
      <c r="E260" s="138"/>
      <c r="G260" s="138">
        <f t="shared" si="16"/>
        <v>0</v>
      </c>
    </row>
    <row r="261" spans="4:7">
      <c r="D261" s="138"/>
      <c r="E261" s="138"/>
      <c r="G261" s="138">
        <f t="shared" si="16"/>
        <v>0</v>
      </c>
    </row>
    <row r="262" spans="4:7">
      <c r="D262" s="138"/>
      <c r="E262" s="138"/>
      <c r="G262" s="138">
        <f t="shared" si="16"/>
        <v>0</v>
      </c>
    </row>
    <row r="263" spans="4:7">
      <c r="D263" s="138"/>
      <c r="E263" s="138"/>
      <c r="G263" s="138">
        <f t="shared" si="16"/>
        <v>0</v>
      </c>
    </row>
    <row r="264" spans="4:7">
      <c r="D264" s="138"/>
      <c r="E264" s="138"/>
      <c r="G264" s="138">
        <f t="shared" si="16"/>
        <v>0</v>
      </c>
    </row>
    <row r="265" spans="4:7">
      <c r="D265" s="138"/>
      <c r="E265" s="138"/>
      <c r="G265" s="138">
        <f t="shared" si="16"/>
        <v>0</v>
      </c>
    </row>
    <row r="266" spans="4:7">
      <c r="D266" s="138"/>
      <c r="E266" s="138"/>
      <c r="G266" s="138">
        <f t="shared" si="16"/>
        <v>0</v>
      </c>
    </row>
    <row r="267" spans="4:7">
      <c r="D267" s="138"/>
      <c r="E267" s="138"/>
      <c r="G267" s="138">
        <f t="shared" si="16"/>
        <v>0</v>
      </c>
    </row>
    <row r="268" spans="4:7">
      <c r="D268" s="138"/>
      <c r="E268" s="138"/>
      <c r="G268" s="138">
        <f t="shared" si="16"/>
        <v>0</v>
      </c>
    </row>
    <row r="269" spans="4:7">
      <c r="D269" s="138"/>
      <c r="E269" s="138"/>
      <c r="G269" s="138">
        <f t="shared" si="16"/>
        <v>0</v>
      </c>
    </row>
    <row r="270" spans="4:7">
      <c r="D270" s="138"/>
      <c r="E270" s="138"/>
      <c r="G270" s="138">
        <f t="shared" si="16"/>
        <v>0</v>
      </c>
    </row>
    <row r="271" spans="4:7">
      <c r="D271" s="138"/>
      <c r="E271" s="138"/>
      <c r="G271" s="138">
        <f t="shared" si="16"/>
        <v>0</v>
      </c>
    </row>
    <row r="272" spans="4:7">
      <c r="D272" s="138"/>
      <c r="E272" s="138"/>
      <c r="G272" s="138">
        <f t="shared" si="16"/>
        <v>0</v>
      </c>
    </row>
    <row r="273" spans="4:7">
      <c r="D273" s="138"/>
      <c r="E273" s="138"/>
      <c r="G273" s="138">
        <f t="shared" si="16"/>
        <v>0</v>
      </c>
    </row>
    <row r="274" spans="4:7">
      <c r="D274" s="138"/>
      <c r="E274" s="138"/>
      <c r="G274" s="138">
        <f t="shared" si="16"/>
        <v>0</v>
      </c>
    </row>
    <row r="275" spans="4:7">
      <c r="D275" s="138"/>
      <c r="E275" s="138"/>
      <c r="G275" s="138">
        <f t="shared" si="16"/>
        <v>0</v>
      </c>
    </row>
    <row r="276" spans="4:7">
      <c r="D276" s="138"/>
      <c r="E276" s="138"/>
      <c r="G276" s="138">
        <f t="shared" si="16"/>
        <v>0</v>
      </c>
    </row>
    <row r="277" spans="4:7">
      <c r="D277" s="138"/>
      <c r="E277" s="138"/>
      <c r="G277" s="138">
        <f t="shared" si="16"/>
        <v>0</v>
      </c>
    </row>
    <row r="278" spans="4:7">
      <c r="D278" s="138"/>
      <c r="E278" s="138"/>
      <c r="G278" s="138">
        <f t="shared" si="16"/>
        <v>0</v>
      </c>
    </row>
    <row r="279" spans="4:7">
      <c r="D279" s="138"/>
      <c r="E279" s="138"/>
      <c r="G279" s="138">
        <f t="shared" si="16"/>
        <v>0</v>
      </c>
    </row>
    <row r="280" spans="4:7">
      <c r="D280" s="138"/>
      <c r="E280" s="138"/>
      <c r="G280" s="138">
        <f t="shared" si="16"/>
        <v>0</v>
      </c>
    </row>
    <row r="281" spans="4:7">
      <c r="D281" s="138"/>
      <c r="E281" s="138"/>
      <c r="G281" s="138">
        <f t="shared" si="16"/>
        <v>0</v>
      </c>
    </row>
    <row r="282" spans="4:7">
      <c r="D282" s="138"/>
      <c r="E282" s="138"/>
      <c r="G282" s="138">
        <f t="shared" si="16"/>
        <v>0</v>
      </c>
    </row>
    <row r="283" spans="4:7">
      <c r="D283" s="138"/>
      <c r="E283" s="138"/>
      <c r="G283" s="138">
        <f t="shared" si="16"/>
        <v>0</v>
      </c>
    </row>
    <row r="284" spans="4:7">
      <c r="D284" s="138"/>
      <c r="E284" s="138"/>
      <c r="G284" s="138">
        <f t="shared" si="16"/>
        <v>0</v>
      </c>
    </row>
    <row r="285" spans="4:7">
      <c r="D285" s="138"/>
      <c r="E285" s="138"/>
      <c r="G285" s="138">
        <f t="shared" si="16"/>
        <v>0</v>
      </c>
    </row>
    <row r="286" spans="4:7">
      <c r="D286" s="138"/>
      <c r="E286" s="138"/>
      <c r="G286" s="138">
        <f t="shared" si="16"/>
        <v>0</v>
      </c>
    </row>
    <row r="287" spans="4:7">
      <c r="D287" s="138"/>
      <c r="E287" s="138"/>
      <c r="G287" s="138">
        <f t="shared" si="16"/>
        <v>0</v>
      </c>
    </row>
    <row r="288" spans="4:7">
      <c r="D288" s="138"/>
      <c r="E288" s="138"/>
      <c r="G288" s="138">
        <f t="shared" si="16"/>
        <v>0</v>
      </c>
    </row>
    <row r="289" spans="4:7">
      <c r="D289" s="138"/>
      <c r="E289" s="138"/>
      <c r="G289" s="138">
        <f t="shared" si="16"/>
        <v>0</v>
      </c>
    </row>
    <row r="290" spans="4:7">
      <c r="D290" s="138"/>
      <c r="E290" s="138"/>
      <c r="G290" s="138">
        <f t="shared" si="16"/>
        <v>0</v>
      </c>
    </row>
    <row r="291" spans="4:7">
      <c r="D291" s="138"/>
      <c r="E291" s="138"/>
      <c r="G291" s="138">
        <f t="shared" si="16"/>
        <v>0</v>
      </c>
    </row>
    <row r="292" spans="4:7">
      <c r="D292" s="138"/>
      <c r="E292" s="138"/>
      <c r="G292" s="138">
        <f t="shared" si="16"/>
        <v>0</v>
      </c>
    </row>
    <row r="293" spans="4:7">
      <c r="D293" s="138"/>
      <c r="E293" s="138"/>
      <c r="G293" s="138">
        <f t="shared" si="16"/>
        <v>0</v>
      </c>
    </row>
    <row r="294" spans="4:7">
      <c r="D294" s="138"/>
      <c r="E294" s="138"/>
      <c r="G294" s="138">
        <f t="shared" si="16"/>
        <v>0</v>
      </c>
    </row>
    <row r="295" spans="4:7">
      <c r="D295" s="138"/>
      <c r="E295" s="138"/>
      <c r="G295" s="138">
        <f t="shared" si="16"/>
        <v>0</v>
      </c>
    </row>
    <row r="296" spans="4:7">
      <c r="D296" s="138"/>
      <c r="E296" s="138"/>
      <c r="G296" s="138">
        <f t="shared" si="16"/>
        <v>0</v>
      </c>
    </row>
    <row r="297" spans="4:7">
      <c r="D297" s="138"/>
      <c r="E297" s="138"/>
      <c r="G297" s="138">
        <f t="shared" si="16"/>
        <v>0</v>
      </c>
    </row>
    <row r="298" spans="4:7">
      <c r="D298" s="138"/>
      <c r="E298" s="138"/>
      <c r="G298" s="138">
        <f t="shared" ref="G298:G361" si="17">+D298-E298</f>
        <v>0</v>
      </c>
    </row>
    <row r="299" spans="4:7">
      <c r="D299" s="138"/>
      <c r="E299" s="138"/>
      <c r="G299" s="138">
        <f t="shared" si="17"/>
        <v>0</v>
      </c>
    </row>
    <row r="300" spans="4:7">
      <c r="D300" s="138"/>
      <c r="E300" s="138"/>
      <c r="G300" s="138">
        <f t="shared" si="17"/>
        <v>0</v>
      </c>
    </row>
    <row r="301" spans="4:7">
      <c r="D301" s="138"/>
      <c r="E301" s="138"/>
      <c r="G301" s="138">
        <f t="shared" si="17"/>
        <v>0</v>
      </c>
    </row>
    <row r="302" spans="4:7">
      <c r="D302" s="138"/>
      <c r="E302" s="138"/>
      <c r="G302" s="138">
        <f t="shared" si="17"/>
        <v>0</v>
      </c>
    </row>
    <row r="303" spans="4:7">
      <c r="D303" s="138"/>
      <c r="E303" s="138"/>
      <c r="G303" s="138">
        <f t="shared" si="17"/>
        <v>0</v>
      </c>
    </row>
    <row r="304" spans="4:7">
      <c r="D304" s="138"/>
      <c r="E304" s="138"/>
      <c r="G304" s="138">
        <f t="shared" si="17"/>
        <v>0</v>
      </c>
    </row>
    <row r="305" spans="4:7">
      <c r="D305" s="138"/>
      <c r="E305" s="138"/>
      <c r="G305" s="138">
        <f t="shared" si="17"/>
        <v>0</v>
      </c>
    </row>
    <row r="306" spans="4:7">
      <c r="D306" s="138"/>
      <c r="E306" s="138"/>
      <c r="G306" s="138">
        <f t="shared" si="17"/>
        <v>0</v>
      </c>
    </row>
    <row r="307" spans="4:7">
      <c r="D307" s="138"/>
      <c r="E307" s="138"/>
      <c r="G307" s="138">
        <f t="shared" si="17"/>
        <v>0</v>
      </c>
    </row>
    <row r="308" spans="4:7">
      <c r="D308" s="138"/>
      <c r="E308" s="138"/>
      <c r="G308" s="138">
        <f t="shared" si="17"/>
        <v>0</v>
      </c>
    </row>
    <row r="309" spans="4:7">
      <c r="D309" s="138"/>
      <c r="E309" s="138"/>
      <c r="G309" s="138">
        <f t="shared" si="17"/>
        <v>0</v>
      </c>
    </row>
    <row r="310" spans="4:7">
      <c r="D310" s="138"/>
      <c r="E310" s="138"/>
      <c r="G310" s="138">
        <f t="shared" si="17"/>
        <v>0</v>
      </c>
    </row>
    <row r="311" spans="4:7">
      <c r="D311" s="138"/>
      <c r="E311" s="138"/>
      <c r="G311" s="138">
        <f t="shared" si="17"/>
        <v>0</v>
      </c>
    </row>
    <row r="312" spans="4:7">
      <c r="D312" s="138"/>
      <c r="E312" s="138"/>
      <c r="G312" s="138">
        <f t="shared" si="17"/>
        <v>0</v>
      </c>
    </row>
    <row r="313" spans="4:7">
      <c r="D313" s="138"/>
      <c r="E313" s="138"/>
      <c r="G313" s="138">
        <f t="shared" si="17"/>
        <v>0</v>
      </c>
    </row>
    <row r="314" spans="4:7">
      <c r="D314" s="138"/>
      <c r="E314" s="138"/>
      <c r="G314" s="138">
        <f t="shared" si="17"/>
        <v>0</v>
      </c>
    </row>
    <row r="315" spans="4:7">
      <c r="D315" s="138"/>
      <c r="E315" s="138"/>
      <c r="G315" s="138">
        <f t="shared" si="17"/>
        <v>0</v>
      </c>
    </row>
    <row r="316" spans="4:7">
      <c r="D316" s="138"/>
      <c r="E316" s="138"/>
      <c r="G316" s="138">
        <f t="shared" si="17"/>
        <v>0</v>
      </c>
    </row>
    <row r="317" spans="4:7">
      <c r="D317" s="138"/>
      <c r="E317" s="138"/>
      <c r="G317" s="138">
        <f t="shared" si="17"/>
        <v>0</v>
      </c>
    </row>
    <row r="318" spans="4:7">
      <c r="D318" s="138"/>
      <c r="E318" s="138"/>
      <c r="G318" s="138">
        <f t="shared" si="17"/>
        <v>0</v>
      </c>
    </row>
    <row r="319" spans="4:7">
      <c r="D319" s="138"/>
      <c r="E319" s="138"/>
      <c r="G319" s="138">
        <f t="shared" si="17"/>
        <v>0</v>
      </c>
    </row>
    <row r="320" spans="4:7">
      <c r="D320" s="138"/>
      <c r="E320" s="138"/>
      <c r="G320" s="138">
        <f t="shared" si="17"/>
        <v>0</v>
      </c>
    </row>
    <row r="321" spans="4:7">
      <c r="D321" s="138"/>
      <c r="E321" s="138"/>
      <c r="G321" s="138">
        <f t="shared" si="17"/>
        <v>0</v>
      </c>
    </row>
    <row r="322" spans="4:7">
      <c r="D322" s="138"/>
      <c r="E322" s="138"/>
      <c r="G322" s="138">
        <f t="shared" si="17"/>
        <v>0</v>
      </c>
    </row>
    <row r="323" spans="4:7">
      <c r="D323" s="138"/>
      <c r="E323" s="138"/>
      <c r="G323" s="138">
        <f t="shared" si="17"/>
        <v>0</v>
      </c>
    </row>
    <row r="324" spans="4:7">
      <c r="D324" s="138"/>
      <c r="E324" s="138"/>
      <c r="G324" s="138">
        <f t="shared" si="17"/>
        <v>0</v>
      </c>
    </row>
    <row r="325" spans="4:7">
      <c r="D325" s="138"/>
      <c r="E325" s="138"/>
      <c r="G325" s="138">
        <f t="shared" si="17"/>
        <v>0</v>
      </c>
    </row>
    <row r="326" spans="4:7">
      <c r="D326" s="138"/>
      <c r="E326" s="138"/>
      <c r="G326" s="138">
        <f t="shared" si="17"/>
        <v>0</v>
      </c>
    </row>
    <row r="327" spans="4:7">
      <c r="D327" s="138"/>
      <c r="E327" s="138"/>
      <c r="G327" s="138">
        <f t="shared" si="17"/>
        <v>0</v>
      </c>
    </row>
    <row r="328" spans="4:7">
      <c r="D328" s="138"/>
      <c r="E328" s="138"/>
      <c r="G328" s="138">
        <f t="shared" si="17"/>
        <v>0</v>
      </c>
    </row>
    <row r="329" spans="4:7">
      <c r="D329" s="138"/>
      <c r="E329" s="138"/>
      <c r="G329" s="138">
        <f t="shared" si="17"/>
        <v>0</v>
      </c>
    </row>
    <row r="330" spans="4:7">
      <c r="D330" s="138"/>
      <c r="E330" s="138"/>
      <c r="G330" s="138">
        <f t="shared" si="17"/>
        <v>0</v>
      </c>
    </row>
    <row r="331" spans="4:7">
      <c r="D331" s="138"/>
      <c r="E331" s="138"/>
      <c r="G331" s="138">
        <f t="shared" si="17"/>
        <v>0</v>
      </c>
    </row>
    <row r="332" spans="4:7">
      <c r="D332" s="138"/>
      <c r="E332" s="138"/>
      <c r="G332" s="138">
        <f t="shared" si="17"/>
        <v>0</v>
      </c>
    </row>
    <row r="333" spans="4:7">
      <c r="D333" s="138"/>
      <c r="E333" s="138"/>
      <c r="G333" s="138">
        <f t="shared" si="17"/>
        <v>0</v>
      </c>
    </row>
    <row r="334" spans="4:7">
      <c r="D334" s="138"/>
      <c r="E334" s="138"/>
      <c r="G334" s="138">
        <f t="shared" si="17"/>
        <v>0</v>
      </c>
    </row>
    <row r="335" spans="4:7">
      <c r="D335" s="138"/>
      <c r="E335" s="138"/>
      <c r="G335" s="138">
        <f t="shared" si="17"/>
        <v>0</v>
      </c>
    </row>
    <row r="336" spans="4:7">
      <c r="D336" s="138"/>
      <c r="E336" s="138"/>
      <c r="G336" s="138">
        <f t="shared" si="17"/>
        <v>0</v>
      </c>
    </row>
    <row r="337" spans="4:7">
      <c r="D337" s="138"/>
      <c r="E337" s="138"/>
      <c r="G337" s="138">
        <f t="shared" si="17"/>
        <v>0</v>
      </c>
    </row>
    <row r="338" spans="4:7">
      <c r="D338" s="138"/>
      <c r="E338" s="138"/>
      <c r="G338" s="138">
        <f t="shared" si="17"/>
        <v>0</v>
      </c>
    </row>
    <row r="339" spans="4:7">
      <c r="D339" s="138"/>
      <c r="E339" s="138"/>
      <c r="G339" s="138">
        <f t="shared" si="17"/>
        <v>0</v>
      </c>
    </row>
    <row r="340" spans="4:7">
      <c r="D340" s="138"/>
      <c r="E340" s="138"/>
      <c r="G340" s="138">
        <f t="shared" si="17"/>
        <v>0</v>
      </c>
    </row>
    <row r="341" spans="4:7">
      <c r="D341" s="138"/>
      <c r="E341" s="138"/>
      <c r="G341" s="138">
        <f t="shared" si="17"/>
        <v>0</v>
      </c>
    </row>
    <row r="342" spans="4:7">
      <c r="D342" s="138"/>
      <c r="E342" s="138"/>
      <c r="G342" s="138">
        <f t="shared" si="17"/>
        <v>0</v>
      </c>
    </row>
    <row r="343" spans="4:7">
      <c r="D343" s="138"/>
      <c r="E343" s="138"/>
      <c r="G343" s="138">
        <f t="shared" si="17"/>
        <v>0</v>
      </c>
    </row>
    <row r="344" spans="4:7">
      <c r="D344" s="138"/>
      <c r="E344" s="138"/>
      <c r="G344" s="138">
        <f t="shared" si="17"/>
        <v>0</v>
      </c>
    </row>
    <row r="345" spans="4:7">
      <c r="D345" s="138"/>
      <c r="E345" s="138"/>
      <c r="G345" s="138">
        <f t="shared" si="17"/>
        <v>0</v>
      </c>
    </row>
    <row r="346" spans="4:7">
      <c r="D346" s="138"/>
      <c r="E346" s="138"/>
      <c r="G346" s="138">
        <f t="shared" si="17"/>
        <v>0</v>
      </c>
    </row>
    <row r="347" spans="4:7">
      <c r="D347" s="138"/>
      <c r="E347" s="138"/>
      <c r="G347" s="138">
        <f t="shared" si="17"/>
        <v>0</v>
      </c>
    </row>
    <row r="348" spans="4:7">
      <c r="D348" s="138"/>
      <c r="E348" s="138"/>
      <c r="G348" s="138">
        <f t="shared" si="17"/>
        <v>0</v>
      </c>
    </row>
    <row r="349" spans="4:7">
      <c r="D349" s="138"/>
      <c r="E349" s="138"/>
      <c r="G349" s="138">
        <f t="shared" si="17"/>
        <v>0</v>
      </c>
    </row>
    <row r="350" spans="4:7">
      <c r="D350" s="138"/>
      <c r="E350" s="138"/>
      <c r="G350" s="138">
        <f t="shared" si="17"/>
        <v>0</v>
      </c>
    </row>
    <row r="351" spans="4:7">
      <c r="D351" s="138"/>
      <c r="E351" s="138"/>
      <c r="G351" s="138">
        <f t="shared" si="17"/>
        <v>0</v>
      </c>
    </row>
    <row r="352" spans="4:7">
      <c r="D352" s="138"/>
      <c r="E352" s="138"/>
      <c r="G352" s="138">
        <f t="shared" si="17"/>
        <v>0</v>
      </c>
    </row>
    <row r="353" spans="4:7">
      <c r="D353" s="138"/>
      <c r="E353" s="138"/>
      <c r="G353" s="138">
        <f t="shared" si="17"/>
        <v>0</v>
      </c>
    </row>
    <row r="354" spans="4:7">
      <c r="D354" s="138"/>
      <c r="E354" s="138"/>
      <c r="G354" s="138">
        <f t="shared" si="17"/>
        <v>0</v>
      </c>
    </row>
    <row r="355" spans="4:7">
      <c r="D355" s="138"/>
      <c r="E355" s="138"/>
      <c r="G355" s="138">
        <f t="shared" si="17"/>
        <v>0</v>
      </c>
    </row>
    <row r="356" spans="4:7">
      <c r="D356" s="138"/>
      <c r="E356" s="138"/>
      <c r="G356" s="138">
        <f t="shared" si="17"/>
        <v>0</v>
      </c>
    </row>
    <row r="357" spans="4:7">
      <c r="D357" s="138"/>
      <c r="E357" s="138"/>
      <c r="G357" s="138">
        <f t="shared" si="17"/>
        <v>0</v>
      </c>
    </row>
    <row r="358" spans="4:7">
      <c r="D358" s="138"/>
      <c r="E358" s="138"/>
      <c r="G358" s="138">
        <f t="shared" si="17"/>
        <v>0</v>
      </c>
    </row>
    <row r="359" spans="4:7">
      <c r="D359" s="138"/>
      <c r="E359" s="138"/>
      <c r="G359" s="138">
        <f t="shared" si="17"/>
        <v>0</v>
      </c>
    </row>
    <row r="360" spans="4:7">
      <c r="D360" s="138"/>
      <c r="E360" s="138"/>
      <c r="G360" s="138">
        <f t="shared" si="17"/>
        <v>0</v>
      </c>
    </row>
    <row r="361" spans="4:7">
      <c r="D361" s="138"/>
      <c r="E361" s="138"/>
      <c r="G361" s="138">
        <f t="shared" si="17"/>
        <v>0</v>
      </c>
    </row>
    <row r="362" spans="4:7">
      <c r="D362" s="138"/>
      <c r="E362" s="138"/>
      <c r="G362" s="138">
        <f t="shared" ref="G362:G425" si="18">+D362-E362</f>
        <v>0</v>
      </c>
    </row>
    <row r="363" spans="4:7">
      <c r="D363" s="138"/>
      <c r="E363" s="138"/>
      <c r="G363" s="138">
        <f t="shared" si="18"/>
        <v>0</v>
      </c>
    </row>
    <row r="364" spans="4:7">
      <c r="D364" s="138"/>
      <c r="E364" s="138"/>
      <c r="G364" s="138">
        <f t="shared" si="18"/>
        <v>0</v>
      </c>
    </row>
    <row r="365" spans="4:7">
      <c r="D365" s="138"/>
      <c r="E365" s="138"/>
      <c r="G365" s="138">
        <f t="shared" si="18"/>
        <v>0</v>
      </c>
    </row>
    <row r="366" spans="4:7">
      <c r="D366" s="138"/>
      <c r="E366" s="138"/>
      <c r="G366" s="138">
        <f t="shared" si="18"/>
        <v>0</v>
      </c>
    </row>
    <row r="367" spans="4:7">
      <c r="D367" s="138"/>
      <c r="E367" s="138"/>
      <c r="G367" s="138">
        <f t="shared" si="18"/>
        <v>0</v>
      </c>
    </row>
    <row r="368" spans="4:7">
      <c r="D368" s="138"/>
      <c r="E368" s="138"/>
      <c r="G368" s="138">
        <f t="shared" si="18"/>
        <v>0</v>
      </c>
    </row>
    <row r="369" spans="4:7">
      <c r="D369" s="138"/>
      <c r="E369" s="138"/>
      <c r="G369" s="138">
        <f t="shared" si="18"/>
        <v>0</v>
      </c>
    </row>
    <row r="370" spans="4:7">
      <c r="D370" s="138"/>
      <c r="E370" s="138"/>
      <c r="G370" s="138">
        <f t="shared" si="18"/>
        <v>0</v>
      </c>
    </row>
    <row r="371" spans="4:7">
      <c r="D371" s="138"/>
      <c r="E371" s="138"/>
      <c r="G371" s="138">
        <f t="shared" si="18"/>
        <v>0</v>
      </c>
    </row>
    <row r="372" spans="4:7">
      <c r="D372" s="138"/>
      <c r="E372" s="138"/>
      <c r="G372" s="138">
        <f t="shared" si="18"/>
        <v>0</v>
      </c>
    </row>
    <row r="373" spans="4:7">
      <c r="D373" s="138"/>
      <c r="E373" s="138"/>
      <c r="G373" s="138">
        <f t="shared" si="18"/>
        <v>0</v>
      </c>
    </row>
    <row r="374" spans="4:7">
      <c r="D374" s="138"/>
      <c r="E374" s="138"/>
      <c r="G374" s="138">
        <f t="shared" si="18"/>
        <v>0</v>
      </c>
    </row>
    <row r="375" spans="4:7">
      <c r="D375" s="138"/>
      <c r="E375" s="138"/>
      <c r="G375" s="138">
        <f t="shared" si="18"/>
        <v>0</v>
      </c>
    </row>
    <row r="376" spans="4:7">
      <c r="D376" s="138"/>
      <c r="E376" s="138"/>
      <c r="G376" s="138">
        <f t="shared" si="18"/>
        <v>0</v>
      </c>
    </row>
    <row r="377" spans="4:7">
      <c r="D377" s="138"/>
      <c r="E377" s="138"/>
      <c r="G377" s="138">
        <f t="shared" si="18"/>
        <v>0</v>
      </c>
    </row>
    <row r="378" spans="4:7">
      <c r="D378" s="138"/>
      <c r="E378" s="138"/>
      <c r="G378" s="138">
        <f t="shared" si="18"/>
        <v>0</v>
      </c>
    </row>
    <row r="379" spans="4:7">
      <c r="D379" s="138"/>
      <c r="E379" s="138"/>
      <c r="G379" s="138">
        <f t="shared" si="18"/>
        <v>0</v>
      </c>
    </row>
    <row r="380" spans="4:7">
      <c r="D380" s="138"/>
      <c r="E380" s="138"/>
      <c r="G380" s="138">
        <f t="shared" si="18"/>
        <v>0</v>
      </c>
    </row>
    <row r="381" spans="4:7">
      <c r="D381" s="138"/>
      <c r="E381" s="138"/>
      <c r="G381" s="138">
        <f t="shared" si="18"/>
        <v>0</v>
      </c>
    </row>
    <row r="382" spans="4:7">
      <c r="D382" s="138"/>
      <c r="E382" s="138"/>
      <c r="G382" s="138">
        <f t="shared" si="18"/>
        <v>0</v>
      </c>
    </row>
    <row r="383" spans="4:7">
      <c r="D383" s="138"/>
      <c r="E383" s="138"/>
      <c r="G383" s="138">
        <f t="shared" si="18"/>
        <v>0</v>
      </c>
    </row>
    <row r="384" spans="4:7">
      <c r="D384" s="138"/>
      <c r="E384" s="138"/>
      <c r="G384" s="138">
        <f t="shared" si="18"/>
        <v>0</v>
      </c>
    </row>
    <row r="385" spans="4:7">
      <c r="D385" s="138"/>
      <c r="E385" s="138"/>
      <c r="G385" s="138">
        <f t="shared" si="18"/>
        <v>0</v>
      </c>
    </row>
    <row r="386" spans="4:7">
      <c r="D386" s="138"/>
      <c r="E386" s="138"/>
      <c r="G386" s="138">
        <f t="shared" si="18"/>
        <v>0</v>
      </c>
    </row>
    <row r="387" spans="4:7">
      <c r="D387" s="138"/>
      <c r="E387" s="138"/>
      <c r="G387" s="138">
        <f t="shared" si="18"/>
        <v>0</v>
      </c>
    </row>
    <row r="388" spans="4:7">
      <c r="D388" s="138"/>
      <c r="E388" s="138"/>
      <c r="G388" s="138">
        <f t="shared" si="18"/>
        <v>0</v>
      </c>
    </row>
    <row r="389" spans="4:7">
      <c r="D389" s="138"/>
      <c r="E389" s="138"/>
      <c r="G389" s="138">
        <f t="shared" si="18"/>
        <v>0</v>
      </c>
    </row>
    <row r="390" spans="4:7">
      <c r="D390" s="138"/>
      <c r="E390" s="138"/>
      <c r="G390" s="138">
        <f t="shared" si="18"/>
        <v>0</v>
      </c>
    </row>
    <row r="391" spans="4:7">
      <c r="D391" s="138"/>
      <c r="E391" s="138"/>
      <c r="G391" s="138">
        <f t="shared" si="18"/>
        <v>0</v>
      </c>
    </row>
    <row r="392" spans="4:7">
      <c r="D392" s="138"/>
      <c r="E392" s="138"/>
      <c r="G392" s="138">
        <f t="shared" si="18"/>
        <v>0</v>
      </c>
    </row>
    <row r="393" spans="4:7">
      <c r="D393" s="138"/>
      <c r="E393" s="138"/>
      <c r="G393" s="138">
        <f t="shared" si="18"/>
        <v>0</v>
      </c>
    </row>
    <row r="394" spans="4:7">
      <c r="D394" s="138"/>
      <c r="E394" s="138"/>
      <c r="G394" s="138">
        <f t="shared" si="18"/>
        <v>0</v>
      </c>
    </row>
    <row r="395" spans="4:7">
      <c r="D395" s="138"/>
      <c r="E395" s="138"/>
      <c r="G395" s="138">
        <f t="shared" si="18"/>
        <v>0</v>
      </c>
    </row>
    <row r="396" spans="4:7">
      <c r="D396" s="138"/>
      <c r="E396" s="138"/>
      <c r="G396" s="138">
        <f t="shared" si="18"/>
        <v>0</v>
      </c>
    </row>
    <row r="397" spans="4:7">
      <c r="D397" s="138"/>
      <c r="E397" s="138"/>
      <c r="G397" s="138">
        <f t="shared" si="18"/>
        <v>0</v>
      </c>
    </row>
    <row r="398" spans="4:7">
      <c r="D398" s="138"/>
      <c r="E398" s="138"/>
      <c r="G398" s="138">
        <f t="shared" si="18"/>
        <v>0</v>
      </c>
    </row>
    <row r="399" spans="4:7">
      <c r="D399" s="138"/>
      <c r="E399" s="138"/>
      <c r="G399" s="138">
        <f t="shared" si="18"/>
        <v>0</v>
      </c>
    </row>
    <row r="400" spans="4:7">
      <c r="D400" s="138"/>
      <c r="E400" s="138"/>
      <c r="G400" s="138">
        <f t="shared" si="18"/>
        <v>0</v>
      </c>
    </row>
    <row r="401" spans="4:7">
      <c r="D401" s="138"/>
      <c r="E401" s="138"/>
      <c r="G401" s="138">
        <f t="shared" si="18"/>
        <v>0</v>
      </c>
    </row>
    <row r="402" spans="4:7">
      <c r="D402" s="138"/>
      <c r="E402" s="138"/>
      <c r="G402" s="138">
        <f t="shared" si="18"/>
        <v>0</v>
      </c>
    </row>
    <row r="403" spans="4:7">
      <c r="D403" s="138"/>
      <c r="E403" s="138"/>
      <c r="G403" s="138">
        <f t="shared" si="18"/>
        <v>0</v>
      </c>
    </row>
    <row r="404" spans="4:7">
      <c r="D404" s="138"/>
      <c r="E404" s="138"/>
      <c r="G404" s="138">
        <f t="shared" si="18"/>
        <v>0</v>
      </c>
    </row>
    <row r="405" spans="4:7">
      <c r="D405" s="138"/>
      <c r="E405" s="138"/>
      <c r="G405" s="138">
        <f t="shared" si="18"/>
        <v>0</v>
      </c>
    </row>
    <row r="406" spans="4:7">
      <c r="D406" s="138"/>
      <c r="E406" s="138"/>
      <c r="G406" s="138">
        <f t="shared" si="18"/>
        <v>0</v>
      </c>
    </row>
    <row r="407" spans="4:7">
      <c r="D407" s="138"/>
      <c r="E407" s="138"/>
      <c r="G407" s="138">
        <f t="shared" si="18"/>
        <v>0</v>
      </c>
    </row>
    <row r="408" spans="4:7">
      <c r="D408" s="138"/>
      <c r="E408" s="138"/>
      <c r="G408" s="138">
        <f t="shared" si="18"/>
        <v>0</v>
      </c>
    </row>
    <row r="409" spans="4:7">
      <c r="D409" s="138"/>
      <c r="E409" s="138"/>
      <c r="G409" s="138">
        <f t="shared" si="18"/>
        <v>0</v>
      </c>
    </row>
    <row r="410" spans="4:7">
      <c r="D410" s="138"/>
      <c r="E410" s="138"/>
      <c r="G410" s="138">
        <f t="shared" si="18"/>
        <v>0</v>
      </c>
    </row>
    <row r="411" spans="4:7">
      <c r="D411" s="138"/>
      <c r="E411" s="138"/>
      <c r="G411" s="138">
        <f t="shared" si="18"/>
        <v>0</v>
      </c>
    </row>
    <row r="412" spans="4:7">
      <c r="D412" s="138"/>
      <c r="E412" s="138"/>
      <c r="G412" s="138">
        <f t="shared" si="18"/>
        <v>0</v>
      </c>
    </row>
    <row r="413" spans="4:7">
      <c r="D413" s="138"/>
      <c r="E413" s="138"/>
      <c r="G413" s="138">
        <f t="shared" si="18"/>
        <v>0</v>
      </c>
    </row>
    <row r="414" spans="4:7">
      <c r="D414" s="138"/>
      <c r="E414" s="138"/>
      <c r="G414" s="138">
        <f t="shared" si="18"/>
        <v>0</v>
      </c>
    </row>
    <row r="415" spans="4:7">
      <c r="D415" s="138"/>
      <c r="E415" s="138"/>
      <c r="G415" s="138">
        <f t="shared" si="18"/>
        <v>0</v>
      </c>
    </row>
    <row r="416" spans="4:7">
      <c r="D416" s="138"/>
      <c r="E416" s="138"/>
      <c r="G416" s="138">
        <f t="shared" si="18"/>
        <v>0</v>
      </c>
    </row>
    <row r="417" spans="4:7">
      <c r="D417" s="138"/>
      <c r="E417" s="138"/>
      <c r="G417" s="138">
        <f t="shared" si="18"/>
        <v>0</v>
      </c>
    </row>
    <row r="418" spans="4:7">
      <c r="D418" s="138"/>
      <c r="E418" s="138"/>
      <c r="G418" s="138">
        <f t="shared" si="18"/>
        <v>0</v>
      </c>
    </row>
    <row r="419" spans="4:7">
      <c r="D419" s="138"/>
      <c r="E419" s="138"/>
      <c r="G419" s="138">
        <f t="shared" si="18"/>
        <v>0</v>
      </c>
    </row>
    <row r="420" spans="4:7">
      <c r="D420" s="138"/>
      <c r="E420" s="138"/>
      <c r="G420" s="138">
        <f t="shared" si="18"/>
        <v>0</v>
      </c>
    </row>
    <row r="421" spans="4:7">
      <c r="D421" s="138"/>
      <c r="E421" s="138"/>
      <c r="G421" s="138">
        <f t="shared" si="18"/>
        <v>0</v>
      </c>
    </row>
    <row r="422" spans="4:7">
      <c r="D422" s="138"/>
      <c r="E422" s="138"/>
      <c r="G422" s="138">
        <f t="shared" si="18"/>
        <v>0</v>
      </c>
    </row>
    <row r="423" spans="4:7">
      <c r="D423" s="138"/>
      <c r="E423" s="138"/>
      <c r="G423" s="138">
        <f t="shared" si="18"/>
        <v>0</v>
      </c>
    </row>
    <row r="424" spans="4:7">
      <c r="D424" s="138"/>
      <c r="E424" s="138"/>
      <c r="G424" s="138">
        <f t="shared" si="18"/>
        <v>0</v>
      </c>
    </row>
    <row r="425" spans="4:7">
      <c r="D425" s="138"/>
      <c r="E425" s="138"/>
      <c r="G425" s="138">
        <f t="shared" si="18"/>
        <v>0</v>
      </c>
    </row>
    <row r="426" spans="4:7">
      <c r="D426" s="138"/>
      <c r="E426" s="138"/>
      <c r="G426" s="138">
        <f t="shared" ref="G426:G489" si="19">+D426-E426</f>
        <v>0</v>
      </c>
    </row>
    <row r="427" spans="4:7">
      <c r="D427" s="138"/>
      <c r="E427" s="138"/>
      <c r="G427" s="138">
        <f t="shared" si="19"/>
        <v>0</v>
      </c>
    </row>
    <row r="428" spans="4:7">
      <c r="D428" s="138"/>
      <c r="E428" s="138"/>
      <c r="G428" s="138">
        <f t="shared" si="19"/>
        <v>0</v>
      </c>
    </row>
    <row r="429" spans="4:7">
      <c r="D429" s="138"/>
      <c r="E429" s="138"/>
      <c r="G429" s="138">
        <f t="shared" si="19"/>
        <v>0</v>
      </c>
    </row>
    <row r="430" spans="4:7">
      <c r="D430" s="138"/>
      <c r="E430" s="138"/>
      <c r="G430" s="138">
        <f t="shared" si="19"/>
        <v>0</v>
      </c>
    </row>
    <row r="431" spans="4:7">
      <c r="D431" s="138"/>
      <c r="E431" s="138"/>
      <c r="G431" s="138">
        <f t="shared" si="19"/>
        <v>0</v>
      </c>
    </row>
    <row r="432" spans="4:7">
      <c r="D432" s="138"/>
      <c r="E432" s="138"/>
      <c r="G432" s="138">
        <f t="shared" si="19"/>
        <v>0</v>
      </c>
    </row>
    <row r="433" spans="4:7">
      <c r="D433" s="138"/>
      <c r="E433" s="138"/>
      <c r="G433" s="138">
        <f t="shared" si="19"/>
        <v>0</v>
      </c>
    </row>
    <row r="434" spans="4:7">
      <c r="D434" s="138"/>
      <c r="E434" s="138"/>
      <c r="G434" s="138">
        <f t="shared" si="19"/>
        <v>0</v>
      </c>
    </row>
    <row r="435" spans="4:7">
      <c r="D435" s="138"/>
      <c r="E435" s="138"/>
      <c r="G435" s="138">
        <f t="shared" si="19"/>
        <v>0</v>
      </c>
    </row>
    <row r="436" spans="4:7">
      <c r="D436" s="138"/>
      <c r="E436" s="138"/>
      <c r="G436" s="138">
        <f t="shared" si="19"/>
        <v>0</v>
      </c>
    </row>
    <row r="437" spans="4:7">
      <c r="D437" s="138"/>
      <c r="E437" s="138"/>
      <c r="G437" s="138">
        <f t="shared" si="19"/>
        <v>0</v>
      </c>
    </row>
    <row r="438" spans="4:7">
      <c r="D438" s="138"/>
      <c r="E438" s="138"/>
      <c r="G438" s="138">
        <f t="shared" si="19"/>
        <v>0</v>
      </c>
    </row>
    <row r="439" spans="4:7">
      <c r="D439" s="138"/>
      <c r="E439" s="138"/>
      <c r="G439" s="138">
        <f t="shared" si="19"/>
        <v>0</v>
      </c>
    </row>
    <row r="440" spans="4:7">
      <c r="D440" s="138"/>
      <c r="E440" s="138"/>
      <c r="G440" s="138">
        <f t="shared" si="19"/>
        <v>0</v>
      </c>
    </row>
    <row r="441" spans="4:7">
      <c r="D441" s="138"/>
      <c r="E441" s="138"/>
      <c r="G441" s="138">
        <f t="shared" si="19"/>
        <v>0</v>
      </c>
    </row>
    <row r="442" spans="4:7">
      <c r="D442" s="138"/>
      <c r="E442" s="138"/>
      <c r="G442" s="138">
        <f t="shared" si="19"/>
        <v>0</v>
      </c>
    </row>
    <row r="443" spans="4:7">
      <c r="D443" s="138"/>
      <c r="E443" s="138"/>
      <c r="G443" s="138">
        <f t="shared" si="19"/>
        <v>0</v>
      </c>
    </row>
    <row r="444" spans="4:7">
      <c r="D444" s="138"/>
      <c r="E444" s="138"/>
      <c r="G444" s="138">
        <f t="shared" si="19"/>
        <v>0</v>
      </c>
    </row>
    <row r="445" spans="4:7">
      <c r="D445" s="138"/>
      <c r="E445" s="138"/>
      <c r="G445" s="138">
        <f t="shared" si="19"/>
        <v>0</v>
      </c>
    </row>
    <row r="446" spans="4:7">
      <c r="D446" s="138"/>
      <c r="E446" s="138"/>
      <c r="G446" s="138">
        <f t="shared" si="19"/>
        <v>0</v>
      </c>
    </row>
    <row r="447" spans="4:7">
      <c r="D447" s="138"/>
      <c r="E447" s="138"/>
      <c r="G447" s="138">
        <f t="shared" si="19"/>
        <v>0</v>
      </c>
    </row>
    <row r="448" spans="4:7">
      <c r="D448" s="138"/>
      <c r="E448" s="138"/>
      <c r="G448" s="138">
        <f t="shared" si="19"/>
        <v>0</v>
      </c>
    </row>
    <row r="449" spans="4:7">
      <c r="D449" s="138"/>
      <c r="E449" s="138"/>
      <c r="G449" s="138">
        <f t="shared" si="19"/>
        <v>0</v>
      </c>
    </row>
    <row r="450" spans="4:7">
      <c r="D450" s="138"/>
      <c r="E450" s="138"/>
      <c r="G450" s="138">
        <f t="shared" si="19"/>
        <v>0</v>
      </c>
    </row>
    <row r="451" spans="4:7">
      <c r="D451" s="138"/>
      <c r="E451" s="138"/>
      <c r="G451" s="138">
        <f t="shared" si="19"/>
        <v>0</v>
      </c>
    </row>
    <row r="452" spans="4:7">
      <c r="D452" s="138"/>
      <c r="E452" s="138"/>
      <c r="G452" s="138">
        <f t="shared" si="19"/>
        <v>0</v>
      </c>
    </row>
    <row r="453" spans="4:7">
      <c r="D453" s="138"/>
      <c r="E453" s="138"/>
      <c r="G453" s="138">
        <f t="shared" si="19"/>
        <v>0</v>
      </c>
    </row>
    <row r="454" spans="4:7">
      <c r="D454" s="138"/>
      <c r="E454" s="138"/>
      <c r="G454" s="138">
        <f t="shared" si="19"/>
        <v>0</v>
      </c>
    </row>
    <row r="455" spans="4:7">
      <c r="D455" s="138"/>
      <c r="E455" s="138"/>
      <c r="G455" s="138">
        <f t="shared" si="19"/>
        <v>0</v>
      </c>
    </row>
    <row r="456" spans="4:7">
      <c r="D456" s="138"/>
      <c r="E456" s="138"/>
      <c r="G456" s="138">
        <f t="shared" si="19"/>
        <v>0</v>
      </c>
    </row>
    <row r="457" spans="4:7">
      <c r="D457" s="138"/>
      <c r="E457" s="138"/>
      <c r="G457" s="138">
        <f t="shared" si="19"/>
        <v>0</v>
      </c>
    </row>
    <row r="458" spans="4:7">
      <c r="D458" s="138"/>
      <c r="E458" s="138"/>
      <c r="G458" s="138">
        <f t="shared" si="19"/>
        <v>0</v>
      </c>
    </row>
    <row r="459" spans="4:7">
      <c r="D459" s="138"/>
      <c r="E459" s="138"/>
      <c r="G459" s="138">
        <f t="shared" si="19"/>
        <v>0</v>
      </c>
    </row>
    <row r="460" spans="4:7">
      <c r="D460" s="138"/>
      <c r="E460" s="138"/>
      <c r="G460" s="138">
        <f t="shared" si="19"/>
        <v>0</v>
      </c>
    </row>
    <row r="461" spans="4:7">
      <c r="D461" s="138"/>
      <c r="E461" s="138"/>
      <c r="G461" s="138">
        <f t="shared" si="19"/>
        <v>0</v>
      </c>
    </row>
    <row r="462" spans="4:7">
      <c r="D462" s="138"/>
      <c r="E462" s="138"/>
      <c r="G462" s="138">
        <f t="shared" si="19"/>
        <v>0</v>
      </c>
    </row>
    <row r="463" spans="4:7">
      <c r="D463" s="138"/>
      <c r="E463" s="138"/>
      <c r="G463" s="138">
        <f t="shared" si="19"/>
        <v>0</v>
      </c>
    </row>
    <row r="464" spans="4:7">
      <c r="D464" s="138"/>
      <c r="E464" s="138"/>
      <c r="G464" s="138">
        <f t="shared" si="19"/>
        <v>0</v>
      </c>
    </row>
    <row r="465" spans="4:7">
      <c r="D465" s="138"/>
      <c r="E465" s="138"/>
      <c r="G465" s="138">
        <f t="shared" si="19"/>
        <v>0</v>
      </c>
    </row>
    <row r="466" spans="4:7">
      <c r="D466" s="138"/>
      <c r="E466" s="138"/>
      <c r="G466" s="138">
        <f t="shared" si="19"/>
        <v>0</v>
      </c>
    </row>
    <row r="467" spans="4:7">
      <c r="D467" s="138"/>
      <c r="E467" s="138"/>
      <c r="G467" s="138">
        <f t="shared" si="19"/>
        <v>0</v>
      </c>
    </row>
    <row r="468" spans="4:7">
      <c r="D468" s="138"/>
      <c r="E468" s="138"/>
      <c r="G468" s="138">
        <f t="shared" si="19"/>
        <v>0</v>
      </c>
    </row>
    <row r="469" spans="4:7">
      <c r="D469" s="138"/>
      <c r="E469" s="138"/>
      <c r="G469" s="138">
        <f t="shared" si="19"/>
        <v>0</v>
      </c>
    </row>
    <row r="470" spans="4:7">
      <c r="D470" s="138"/>
      <c r="E470" s="138"/>
      <c r="G470" s="138">
        <f t="shared" si="19"/>
        <v>0</v>
      </c>
    </row>
    <row r="471" spans="4:7">
      <c r="D471" s="138"/>
      <c r="E471" s="138"/>
      <c r="G471" s="138">
        <f t="shared" si="19"/>
        <v>0</v>
      </c>
    </row>
    <row r="472" spans="4:7">
      <c r="D472" s="138"/>
      <c r="E472" s="138"/>
      <c r="G472" s="138">
        <f t="shared" si="19"/>
        <v>0</v>
      </c>
    </row>
    <row r="473" spans="4:7">
      <c r="D473" s="138"/>
      <c r="E473" s="138"/>
      <c r="G473" s="138">
        <f t="shared" si="19"/>
        <v>0</v>
      </c>
    </row>
    <row r="474" spans="4:7">
      <c r="D474" s="138"/>
      <c r="E474" s="138"/>
      <c r="G474" s="138">
        <f t="shared" si="19"/>
        <v>0</v>
      </c>
    </row>
    <row r="475" spans="4:7">
      <c r="D475" s="138"/>
      <c r="E475" s="138"/>
      <c r="G475" s="138">
        <f t="shared" si="19"/>
        <v>0</v>
      </c>
    </row>
    <row r="476" spans="4:7">
      <c r="D476" s="138"/>
      <c r="E476" s="138"/>
      <c r="G476" s="138">
        <f t="shared" si="19"/>
        <v>0</v>
      </c>
    </row>
    <row r="477" spans="4:7">
      <c r="D477" s="138"/>
      <c r="E477" s="138"/>
      <c r="G477" s="138">
        <f t="shared" si="19"/>
        <v>0</v>
      </c>
    </row>
    <row r="478" spans="4:7">
      <c r="D478" s="138"/>
      <c r="E478" s="138"/>
      <c r="G478" s="138">
        <f t="shared" si="19"/>
        <v>0</v>
      </c>
    </row>
    <row r="479" spans="4:7">
      <c r="D479" s="138"/>
      <c r="E479" s="138"/>
      <c r="G479" s="138">
        <f t="shared" si="19"/>
        <v>0</v>
      </c>
    </row>
    <row r="480" spans="4:7">
      <c r="D480" s="138"/>
      <c r="E480" s="138"/>
      <c r="G480" s="138">
        <f t="shared" si="19"/>
        <v>0</v>
      </c>
    </row>
    <row r="481" spans="4:7">
      <c r="D481" s="138"/>
      <c r="E481" s="138"/>
      <c r="G481" s="138">
        <f t="shared" si="19"/>
        <v>0</v>
      </c>
    </row>
    <row r="482" spans="4:7">
      <c r="D482" s="138"/>
      <c r="E482" s="138"/>
      <c r="G482" s="138">
        <f t="shared" si="19"/>
        <v>0</v>
      </c>
    </row>
    <row r="483" spans="4:7">
      <c r="D483" s="138"/>
      <c r="E483" s="138"/>
      <c r="G483" s="138">
        <f t="shared" si="19"/>
        <v>0</v>
      </c>
    </row>
    <row r="484" spans="4:7">
      <c r="D484" s="138"/>
      <c r="E484" s="138"/>
      <c r="G484" s="138">
        <f t="shared" si="19"/>
        <v>0</v>
      </c>
    </row>
    <row r="485" spans="4:7">
      <c r="D485" s="138"/>
      <c r="E485" s="138"/>
      <c r="G485" s="138">
        <f t="shared" si="19"/>
        <v>0</v>
      </c>
    </row>
    <row r="486" spans="4:7">
      <c r="D486" s="138"/>
      <c r="E486" s="138"/>
      <c r="G486" s="138">
        <f t="shared" si="19"/>
        <v>0</v>
      </c>
    </row>
    <row r="487" spans="4:7">
      <c r="D487" s="138"/>
      <c r="E487" s="138"/>
      <c r="G487" s="138">
        <f t="shared" si="19"/>
        <v>0</v>
      </c>
    </row>
    <row r="488" spans="4:7">
      <c r="D488" s="138"/>
      <c r="E488" s="138"/>
      <c r="G488" s="138">
        <f t="shared" si="19"/>
        <v>0</v>
      </c>
    </row>
    <row r="489" spans="4:7">
      <c r="D489" s="138"/>
      <c r="E489" s="138"/>
      <c r="G489" s="138">
        <f t="shared" si="19"/>
        <v>0</v>
      </c>
    </row>
    <row r="490" spans="4:7">
      <c r="D490" s="138"/>
      <c r="E490" s="138"/>
      <c r="G490" s="138">
        <f t="shared" ref="G490:G553" si="20">+D490-E490</f>
        <v>0</v>
      </c>
    </row>
    <row r="491" spans="4:7">
      <c r="D491" s="138"/>
      <c r="E491" s="138"/>
      <c r="G491" s="138">
        <f t="shared" si="20"/>
        <v>0</v>
      </c>
    </row>
    <row r="492" spans="4:7">
      <c r="D492" s="138"/>
      <c r="E492" s="138"/>
      <c r="G492" s="138">
        <f t="shared" si="20"/>
        <v>0</v>
      </c>
    </row>
    <row r="493" spans="4:7">
      <c r="D493" s="138"/>
      <c r="E493" s="138"/>
      <c r="G493" s="138">
        <f t="shared" si="20"/>
        <v>0</v>
      </c>
    </row>
    <row r="494" spans="4:7">
      <c r="D494" s="138"/>
      <c r="E494" s="138"/>
      <c r="G494" s="138">
        <f t="shared" si="20"/>
        <v>0</v>
      </c>
    </row>
    <row r="495" spans="4:7">
      <c r="D495" s="138"/>
      <c r="E495" s="138"/>
      <c r="G495" s="138">
        <f t="shared" si="20"/>
        <v>0</v>
      </c>
    </row>
    <row r="496" spans="4:7">
      <c r="D496" s="138"/>
      <c r="E496" s="138"/>
      <c r="G496" s="138">
        <f t="shared" si="20"/>
        <v>0</v>
      </c>
    </row>
    <row r="497" spans="4:7">
      <c r="D497" s="138"/>
      <c r="E497" s="138"/>
      <c r="G497" s="138">
        <f t="shared" si="20"/>
        <v>0</v>
      </c>
    </row>
    <row r="498" spans="4:7">
      <c r="D498" s="138"/>
      <c r="E498" s="138"/>
      <c r="G498" s="138">
        <f t="shared" si="20"/>
        <v>0</v>
      </c>
    </row>
    <row r="499" spans="4:7">
      <c r="D499" s="138"/>
      <c r="E499" s="138"/>
      <c r="G499" s="138">
        <f t="shared" si="20"/>
        <v>0</v>
      </c>
    </row>
    <row r="500" spans="4:7">
      <c r="D500" s="138"/>
      <c r="E500" s="138"/>
      <c r="G500" s="138">
        <f t="shared" si="20"/>
        <v>0</v>
      </c>
    </row>
    <row r="501" spans="4:7">
      <c r="D501" s="138"/>
      <c r="E501" s="138"/>
      <c r="G501" s="138">
        <f t="shared" si="20"/>
        <v>0</v>
      </c>
    </row>
    <row r="502" spans="4:7">
      <c r="D502" s="138"/>
      <c r="E502" s="138"/>
      <c r="G502" s="138">
        <f t="shared" si="20"/>
        <v>0</v>
      </c>
    </row>
    <row r="503" spans="4:7">
      <c r="D503" s="138"/>
      <c r="E503" s="138"/>
      <c r="G503" s="138">
        <f t="shared" si="20"/>
        <v>0</v>
      </c>
    </row>
    <row r="504" spans="4:7">
      <c r="D504" s="138"/>
      <c r="E504" s="138"/>
      <c r="G504" s="138">
        <f t="shared" si="20"/>
        <v>0</v>
      </c>
    </row>
    <row r="505" spans="4:7">
      <c r="D505" s="138"/>
      <c r="E505" s="138"/>
      <c r="G505" s="138">
        <f t="shared" si="20"/>
        <v>0</v>
      </c>
    </row>
    <row r="506" spans="4:7">
      <c r="D506" s="138"/>
      <c r="E506" s="138"/>
      <c r="G506" s="138">
        <f t="shared" si="20"/>
        <v>0</v>
      </c>
    </row>
    <row r="507" spans="4:7">
      <c r="D507" s="138"/>
      <c r="E507" s="138"/>
      <c r="G507" s="138">
        <f t="shared" si="20"/>
        <v>0</v>
      </c>
    </row>
    <row r="508" spans="4:7">
      <c r="D508" s="138"/>
      <c r="E508" s="138"/>
      <c r="G508" s="138">
        <f t="shared" si="20"/>
        <v>0</v>
      </c>
    </row>
    <row r="509" spans="4:7">
      <c r="D509" s="138"/>
      <c r="E509" s="138"/>
      <c r="G509" s="138">
        <f t="shared" si="20"/>
        <v>0</v>
      </c>
    </row>
    <row r="510" spans="4:7">
      <c r="D510" s="138"/>
      <c r="E510" s="138"/>
      <c r="G510" s="138">
        <f t="shared" si="20"/>
        <v>0</v>
      </c>
    </row>
    <row r="511" spans="4:7">
      <c r="D511" s="138"/>
      <c r="E511" s="138"/>
      <c r="G511" s="138">
        <f t="shared" si="20"/>
        <v>0</v>
      </c>
    </row>
    <row r="512" spans="4:7">
      <c r="D512" s="138"/>
      <c r="E512" s="138"/>
      <c r="G512" s="138">
        <f t="shared" si="20"/>
        <v>0</v>
      </c>
    </row>
    <row r="513" spans="4:7">
      <c r="D513" s="138"/>
      <c r="E513" s="138"/>
      <c r="G513" s="138">
        <f t="shared" si="20"/>
        <v>0</v>
      </c>
    </row>
    <row r="514" spans="4:7">
      <c r="D514" s="138"/>
      <c r="E514" s="138"/>
      <c r="G514" s="138">
        <f t="shared" si="20"/>
        <v>0</v>
      </c>
    </row>
    <row r="515" spans="4:7">
      <c r="D515" s="138"/>
      <c r="E515" s="138"/>
      <c r="G515" s="138">
        <f t="shared" si="20"/>
        <v>0</v>
      </c>
    </row>
    <row r="516" spans="4:7">
      <c r="D516" s="138"/>
      <c r="E516" s="138"/>
      <c r="G516" s="138">
        <f t="shared" si="20"/>
        <v>0</v>
      </c>
    </row>
    <row r="517" spans="4:7">
      <c r="D517" s="138"/>
      <c r="E517" s="138"/>
      <c r="G517" s="138">
        <f t="shared" si="20"/>
        <v>0</v>
      </c>
    </row>
    <row r="518" spans="4:7">
      <c r="D518" s="138"/>
      <c r="E518" s="138"/>
      <c r="G518" s="138">
        <f t="shared" si="20"/>
        <v>0</v>
      </c>
    </row>
    <row r="519" spans="4:7">
      <c r="D519" s="138"/>
      <c r="E519" s="138"/>
      <c r="G519" s="138">
        <f t="shared" si="20"/>
        <v>0</v>
      </c>
    </row>
    <row r="520" spans="4:7">
      <c r="D520" s="138"/>
      <c r="E520" s="138"/>
      <c r="G520" s="138">
        <f t="shared" si="20"/>
        <v>0</v>
      </c>
    </row>
    <row r="521" spans="4:7">
      <c r="D521" s="138"/>
      <c r="E521" s="138"/>
      <c r="G521" s="138">
        <f t="shared" si="20"/>
        <v>0</v>
      </c>
    </row>
    <row r="522" spans="4:7">
      <c r="D522" s="138"/>
      <c r="E522" s="138"/>
      <c r="G522" s="138">
        <f t="shared" si="20"/>
        <v>0</v>
      </c>
    </row>
    <row r="523" spans="4:7">
      <c r="D523" s="138"/>
      <c r="E523" s="138"/>
      <c r="G523" s="138">
        <f t="shared" si="20"/>
        <v>0</v>
      </c>
    </row>
    <row r="524" spans="4:7">
      <c r="D524" s="138"/>
      <c r="E524" s="138"/>
      <c r="G524" s="138">
        <f t="shared" si="20"/>
        <v>0</v>
      </c>
    </row>
    <row r="525" spans="4:7">
      <c r="D525" s="138"/>
      <c r="E525" s="138"/>
      <c r="G525" s="138">
        <f t="shared" si="20"/>
        <v>0</v>
      </c>
    </row>
    <row r="526" spans="4:7">
      <c r="D526" s="138"/>
      <c r="E526" s="138"/>
      <c r="G526" s="138">
        <f t="shared" si="20"/>
        <v>0</v>
      </c>
    </row>
    <row r="527" spans="4:7">
      <c r="D527" s="138"/>
      <c r="E527" s="138"/>
      <c r="G527" s="138">
        <f t="shared" si="20"/>
        <v>0</v>
      </c>
    </row>
    <row r="528" spans="4:7">
      <c r="D528" s="138"/>
      <c r="E528" s="138"/>
      <c r="G528" s="138">
        <f t="shared" si="20"/>
        <v>0</v>
      </c>
    </row>
    <row r="529" spans="4:7">
      <c r="D529" s="138"/>
      <c r="E529" s="138"/>
      <c r="G529" s="138">
        <f t="shared" si="20"/>
        <v>0</v>
      </c>
    </row>
    <row r="530" spans="4:7">
      <c r="D530" s="138"/>
      <c r="E530" s="138"/>
      <c r="G530" s="138">
        <f t="shared" si="20"/>
        <v>0</v>
      </c>
    </row>
    <row r="531" spans="4:7">
      <c r="D531" s="138"/>
      <c r="E531" s="138"/>
      <c r="G531" s="138">
        <f t="shared" si="20"/>
        <v>0</v>
      </c>
    </row>
    <row r="532" spans="4:7">
      <c r="D532" s="138"/>
      <c r="E532" s="138"/>
      <c r="G532" s="138">
        <f t="shared" si="20"/>
        <v>0</v>
      </c>
    </row>
    <row r="533" spans="4:7">
      <c r="D533" s="138"/>
      <c r="E533" s="138"/>
      <c r="G533" s="138">
        <f t="shared" si="20"/>
        <v>0</v>
      </c>
    </row>
    <row r="534" spans="4:7">
      <c r="D534" s="138"/>
      <c r="E534" s="138"/>
      <c r="G534" s="138">
        <f t="shared" si="20"/>
        <v>0</v>
      </c>
    </row>
    <row r="535" spans="4:7">
      <c r="D535" s="138"/>
      <c r="E535" s="138"/>
      <c r="G535" s="138">
        <f t="shared" si="20"/>
        <v>0</v>
      </c>
    </row>
    <row r="536" spans="4:7">
      <c r="D536" s="138"/>
      <c r="E536" s="138"/>
      <c r="G536" s="138">
        <f t="shared" si="20"/>
        <v>0</v>
      </c>
    </row>
    <row r="537" spans="4:7">
      <c r="D537" s="138"/>
      <c r="E537" s="138"/>
      <c r="G537" s="138">
        <f t="shared" si="20"/>
        <v>0</v>
      </c>
    </row>
    <row r="538" spans="4:7">
      <c r="D538" s="138"/>
      <c r="E538" s="138"/>
      <c r="G538" s="138">
        <f t="shared" si="20"/>
        <v>0</v>
      </c>
    </row>
    <row r="539" spans="4:7">
      <c r="D539" s="138"/>
      <c r="E539" s="138"/>
      <c r="G539" s="138">
        <f t="shared" si="20"/>
        <v>0</v>
      </c>
    </row>
    <row r="540" spans="4:7">
      <c r="D540" s="138"/>
      <c r="E540" s="138"/>
      <c r="G540" s="138">
        <f t="shared" si="20"/>
        <v>0</v>
      </c>
    </row>
    <row r="541" spans="4:7">
      <c r="D541" s="138"/>
      <c r="E541" s="138"/>
      <c r="G541" s="138">
        <f t="shared" si="20"/>
        <v>0</v>
      </c>
    </row>
    <row r="542" spans="4:7">
      <c r="D542" s="138"/>
      <c r="E542" s="138"/>
      <c r="G542" s="138">
        <f t="shared" si="20"/>
        <v>0</v>
      </c>
    </row>
    <row r="543" spans="4:7">
      <c r="D543" s="138"/>
      <c r="E543" s="138"/>
      <c r="G543" s="138">
        <f t="shared" si="20"/>
        <v>0</v>
      </c>
    </row>
    <row r="544" spans="4:7">
      <c r="D544" s="138"/>
      <c r="E544" s="138"/>
      <c r="G544" s="138">
        <f t="shared" si="20"/>
        <v>0</v>
      </c>
    </row>
    <row r="545" spans="4:7">
      <c r="D545" s="138"/>
      <c r="E545" s="138"/>
      <c r="G545" s="138">
        <f t="shared" si="20"/>
        <v>0</v>
      </c>
    </row>
    <row r="546" spans="4:7">
      <c r="D546" s="138"/>
      <c r="E546" s="138"/>
      <c r="G546" s="138">
        <f t="shared" si="20"/>
        <v>0</v>
      </c>
    </row>
    <row r="547" spans="4:7">
      <c r="D547" s="138"/>
      <c r="E547" s="138"/>
      <c r="G547" s="138">
        <f t="shared" si="20"/>
        <v>0</v>
      </c>
    </row>
    <row r="548" spans="4:7">
      <c r="D548" s="138"/>
      <c r="E548" s="138"/>
      <c r="G548" s="138">
        <f t="shared" si="20"/>
        <v>0</v>
      </c>
    </row>
    <row r="549" spans="4:7">
      <c r="D549" s="138"/>
      <c r="E549" s="138"/>
      <c r="G549" s="138">
        <f t="shared" si="20"/>
        <v>0</v>
      </c>
    </row>
    <row r="550" spans="4:7">
      <c r="D550" s="138"/>
      <c r="E550" s="138"/>
      <c r="G550" s="138">
        <f t="shared" si="20"/>
        <v>0</v>
      </c>
    </row>
    <row r="551" spans="4:7">
      <c r="D551" s="138"/>
      <c r="E551" s="138"/>
      <c r="G551" s="138">
        <f t="shared" si="20"/>
        <v>0</v>
      </c>
    </row>
    <row r="552" spans="4:7">
      <c r="D552" s="138"/>
      <c r="E552" s="138"/>
      <c r="G552" s="138">
        <f t="shared" si="20"/>
        <v>0</v>
      </c>
    </row>
    <row r="553" spans="4:7">
      <c r="D553" s="138"/>
      <c r="E553" s="138"/>
      <c r="G553" s="138">
        <f t="shared" si="20"/>
        <v>0</v>
      </c>
    </row>
    <row r="554" spans="4:7">
      <c r="D554" s="138"/>
      <c r="E554" s="138"/>
      <c r="G554" s="138">
        <f t="shared" ref="G554:G617" si="21">+D554-E554</f>
        <v>0</v>
      </c>
    </row>
    <row r="555" spans="4:7">
      <c r="D555" s="138"/>
      <c r="E555" s="138"/>
      <c r="G555" s="138">
        <f t="shared" si="21"/>
        <v>0</v>
      </c>
    </row>
    <row r="556" spans="4:7">
      <c r="D556" s="138"/>
      <c r="E556" s="138"/>
      <c r="G556" s="138">
        <f t="shared" si="21"/>
        <v>0</v>
      </c>
    </row>
    <row r="557" spans="4:7">
      <c r="D557" s="138"/>
      <c r="E557" s="138"/>
      <c r="G557" s="138">
        <f t="shared" si="21"/>
        <v>0</v>
      </c>
    </row>
    <row r="558" spans="4:7">
      <c r="D558" s="138"/>
      <c r="E558" s="138"/>
      <c r="G558" s="138">
        <f t="shared" si="21"/>
        <v>0</v>
      </c>
    </row>
    <row r="559" spans="4:7">
      <c r="D559" s="138"/>
      <c r="E559" s="138"/>
      <c r="G559" s="138">
        <f t="shared" si="21"/>
        <v>0</v>
      </c>
    </row>
    <row r="560" spans="4:7">
      <c r="D560" s="138"/>
      <c r="E560" s="138"/>
      <c r="G560" s="138">
        <f t="shared" si="21"/>
        <v>0</v>
      </c>
    </row>
    <row r="561" spans="4:7">
      <c r="D561" s="138"/>
      <c r="E561" s="138"/>
      <c r="G561" s="138">
        <f t="shared" si="21"/>
        <v>0</v>
      </c>
    </row>
    <row r="562" spans="4:7">
      <c r="D562" s="138"/>
      <c r="E562" s="138"/>
      <c r="G562" s="138">
        <f t="shared" si="21"/>
        <v>0</v>
      </c>
    </row>
    <row r="563" spans="4:7">
      <c r="D563" s="138"/>
      <c r="E563" s="138"/>
      <c r="G563" s="138">
        <f t="shared" si="21"/>
        <v>0</v>
      </c>
    </row>
    <row r="564" spans="4:7">
      <c r="D564" s="138"/>
      <c r="E564" s="138"/>
      <c r="G564" s="138">
        <f t="shared" si="21"/>
        <v>0</v>
      </c>
    </row>
    <row r="565" spans="4:7">
      <c r="D565" s="138"/>
      <c r="E565" s="138"/>
      <c r="G565" s="138">
        <f t="shared" si="21"/>
        <v>0</v>
      </c>
    </row>
    <row r="566" spans="4:7">
      <c r="D566" s="138"/>
      <c r="E566" s="138"/>
      <c r="G566" s="138">
        <f t="shared" si="21"/>
        <v>0</v>
      </c>
    </row>
    <row r="567" spans="4:7">
      <c r="D567" s="138"/>
      <c r="E567" s="138"/>
      <c r="G567" s="138">
        <f t="shared" si="21"/>
        <v>0</v>
      </c>
    </row>
    <row r="568" spans="4:7">
      <c r="D568" s="138"/>
      <c r="E568" s="138"/>
      <c r="G568" s="138">
        <f t="shared" si="21"/>
        <v>0</v>
      </c>
    </row>
    <row r="569" spans="4:7">
      <c r="D569" s="138"/>
      <c r="E569" s="138"/>
      <c r="G569" s="138">
        <f t="shared" si="21"/>
        <v>0</v>
      </c>
    </row>
    <row r="570" spans="4:7">
      <c r="D570" s="138"/>
      <c r="E570" s="138"/>
      <c r="G570" s="138">
        <f t="shared" si="21"/>
        <v>0</v>
      </c>
    </row>
    <row r="571" spans="4:7">
      <c r="D571" s="138"/>
      <c r="E571" s="138"/>
      <c r="G571" s="138">
        <f t="shared" si="21"/>
        <v>0</v>
      </c>
    </row>
    <row r="572" spans="4:7">
      <c r="D572" s="138"/>
      <c r="E572" s="138"/>
      <c r="G572" s="138">
        <f t="shared" si="21"/>
        <v>0</v>
      </c>
    </row>
    <row r="573" spans="4:7">
      <c r="D573" s="138"/>
      <c r="E573" s="138"/>
      <c r="G573" s="138">
        <f t="shared" si="21"/>
        <v>0</v>
      </c>
    </row>
    <row r="574" spans="4:7">
      <c r="D574" s="138"/>
      <c r="E574" s="138"/>
      <c r="G574" s="138">
        <f t="shared" si="21"/>
        <v>0</v>
      </c>
    </row>
    <row r="575" spans="4:7">
      <c r="D575" s="138"/>
      <c r="E575" s="138"/>
      <c r="G575" s="138">
        <f t="shared" si="21"/>
        <v>0</v>
      </c>
    </row>
    <row r="576" spans="4:7">
      <c r="D576" s="138"/>
      <c r="E576" s="138"/>
      <c r="G576" s="138">
        <f t="shared" si="21"/>
        <v>0</v>
      </c>
    </row>
    <row r="577" spans="4:7">
      <c r="D577" s="138"/>
      <c r="E577" s="138"/>
      <c r="G577" s="138">
        <f t="shared" si="21"/>
        <v>0</v>
      </c>
    </row>
    <row r="578" spans="4:7">
      <c r="D578" s="138"/>
      <c r="E578" s="138"/>
      <c r="G578" s="138">
        <f t="shared" si="21"/>
        <v>0</v>
      </c>
    </row>
    <row r="579" spans="4:7">
      <c r="D579" s="138"/>
      <c r="E579" s="138"/>
      <c r="G579" s="138">
        <f t="shared" si="21"/>
        <v>0</v>
      </c>
    </row>
    <row r="580" spans="4:7">
      <c r="D580" s="138"/>
      <c r="E580" s="138"/>
      <c r="G580" s="138">
        <f t="shared" si="21"/>
        <v>0</v>
      </c>
    </row>
    <row r="581" spans="4:7">
      <c r="D581" s="138"/>
      <c r="E581" s="138"/>
      <c r="G581" s="138">
        <f t="shared" si="21"/>
        <v>0</v>
      </c>
    </row>
    <row r="582" spans="4:7">
      <c r="D582" s="138"/>
      <c r="E582" s="138"/>
      <c r="G582" s="138">
        <f t="shared" si="21"/>
        <v>0</v>
      </c>
    </row>
    <row r="583" spans="4:7">
      <c r="D583" s="138"/>
      <c r="E583" s="138"/>
      <c r="G583" s="138">
        <f t="shared" si="21"/>
        <v>0</v>
      </c>
    </row>
    <row r="584" spans="4:7">
      <c r="D584" s="138"/>
      <c r="E584" s="138"/>
      <c r="G584" s="138">
        <f t="shared" si="21"/>
        <v>0</v>
      </c>
    </row>
    <row r="585" spans="4:7">
      <c r="D585" s="138"/>
      <c r="E585" s="138"/>
      <c r="G585" s="138">
        <f t="shared" si="21"/>
        <v>0</v>
      </c>
    </row>
    <row r="586" spans="4:7">
      <c r="D586" s="138"/>
      <c r="E586" s="138"/>
      <c r="G586" s="138">
        <f t="shared" si="21"/>
        <v>0</v>
      </c>
    </row>
    <row r="587" spans="4:7">
      <c r="D587" s="138"/>
      <c r="E587" s="138"/>
      <c r="G587" s="138">
        <f t="shared" si="21"/>
        <v>0</v>
      </c>
    </row>
    <row r="588" spans="4:7">
      <c r="D588" s="138"/>
      <c r="E588" s="138"/>
      <c r="G588" s="138">
        <f t="shared" si="21"/>
        <v>0</v>
      </c>
    </row>
    <row r="589" spans="4:7">
      <c r="D589" s="138"/>
      <c r="E589" s="138"/>
      <c r="G589" s="138">
        <f t="shared" si="21"/>
        <v>0</v>
      </c>
    </row>
    <row r="590" spans="4:7">
      <c r="D590" s="138"/>
      <c r="E590" s="138"/>
      <c r="G590" s="138">
        <f t="shared" si="21"/>
        <v>0</v>
      </c>
    </row>
    <row r="591" spans="4:7">
      <c r="D591" s="138"/>
      <c r="E591" s="138"/>
      <c r="G591" s="138">
        <f t="shared" si="21"/>
        <v>0</v>
      </c>
    </row>
    <row r="592" spans="4:7">
      <c r="D592" s="138"/>
      <c r="E592" s="138"/>
      <c r="G592" s="138">
        <f t="shared" si="21"/>
        <v>0</v>
      </c>
    </row>
    <row r="593" spans="4:7">
      <c r="D593" s="138"/>
      <c r="E593" s="138"/>
      <c r="G593" s="138">
        <f t="shared" si="21"/>
        <v>0</v>
      </c>
    </row>
    <row r="594" spans="4:7">
      <c r="D594" s="138"/>
      <c r="E594" s="138"/>
      <c r="G594" s="138">
        <f t="shared" si="21"/>
        <v>0</v>
      </c>
    </row>
    <row r="595" spans="4:7">
      <c r="D595" s="138"/>
      <c r="E595" s="138"/>
      <c r="G595" s="138">
        <f t="shared" si="21"/>
        <v>0</v>
      </c>
    </row>
    <row r="596" spans="4:7">
      <c r="D596" s="138"/>
      <c r="E596" s="138"/>
      <c r="G596" s="138">
        <f t="shared" si="21"/>
        <v>0</v>
      </c>
    </row>
    <row r="597" spans="4:7">
      <c r="D597" s="138"/>
      <c r="E597" s="138"/>
      <c r="G597" s="138">
        <f t="shared" si="21"/>
        <v>0</v>
      </c>
    </row>
    <row r="598" spans="4:7">
      <c r="D598" s="138"/>
      <c r="E598" s="138"/>
      <c r="G598" s="138">
        <f t="shared" si="21"/>
        <v>0</v>
      </c>
    </row>
    <row r="599" spans="4:7">
      <c r="D599" s="138"/>
      <c r="E599" s="138"/>
      <c r="G599" s="138">
        <f t="shared" si="21"/>
        <v>0</v>
      </c>
    </row>
    <row r="600" spans="4:7">
      <c r="D600" s="138"/>
      <c r="E600" s="138"/>
      <c r="G600" s="138">
        <f t="shared" si="21"/>
        <v>0</v>
      </c>
    </row>
    <row r="601" spans="4:7">
      <c r="D601" s="138"/>
      <c r="E601" s="138"/>
      <c r="G601" s="138">
        <f t="shared" si="21"/>
        <v>0</v>
      </c>
    </row>
    <row r="602" spans="4:7">
      <c r="D602" s="138"/>
      <c r="E602" s="138"/>
      <c r="G602" s="138">
        <f t="shared" si="21"/>
        <v>0</v>
      </c>
    </row>
    <row r="603" spans="4:7">
      <c r="D603" s="138"/>
      <c r="E603" s="138"/>
      <c r="G603" s="138">
        <f t="shared" si="21"/>
        <v>0</v>
      </c>
    </row>
    <row r="604" spans="4:7">
      <c r="D604" s="138"/>
      <c r="E604" s="138"/>
      <c r="G604" s="138">
        <f t="shared" si="21"/>
        <v>0</v>
      </c>
    </row>
    <row r="605" spans="4:7">
      <c r="D605" s="138"/>
      <c r="E605" s="138"/>
      <c r="G605" s="138">
        <f t="shared" si="21"/>
        <v>0</v>
      </c>
    </row>
    <row r="606" spans="4:7">
      <c r="D606" s="138"/>
      <c r="E606" s="138"/>
      <c r="G606" s="138">
        <f t="shared" si="21"/>
        <v>0</v>
      </c>
    </row>
    <row r="607" spans="4:7">
      <c r="D607" s="138"/>
      <c r="E607" s="138"/>
      <c r="G607" s="138">
        <f t="shared" si="21"/>
        <v>0</v>
      </c>
    </row>
    <row r="608" spans="4:7">
      <c r="D608" s="138"/>
      <c r="E608" s="138"/>
      <c r="G608" s="138">
        <f t="shared" si="21"/>
        <v>0</v>
      </c>
    </row>
    <row r="609" spans="4:7">
      <c r="D609" s="138"/>
      <c r="E609" s="138"/>
      <c r="G609" s="138">
        <f t="shared" si="21"/>
        <v>0</v>
      </c>
    </row>
    <row r="610" spans="4:7">
      <c r="D610" s="138"/>
      <c r="E610" s="138"/>
      <c r="G610" s="138">
        <f t="shared" si="21"/>
        <v>0</v>
      </c>
    </row>
    <row r="611" spans="4:7">
      <c r="D611" s="138"/>
      <c r="E611" s="138"/>
      <c r="G611" s="138">
        <f t="shared" si="21"/>
        <v>0</v>
      </c>
    </row>
    <row r="612" spans="4:7">
      <c r="D612" s="138"/>
      <c r="E612" s="138"/>
      <c r="G612" s="138">
        <f t="shared" si="21"/>
        <v>0</v>
      </c>
    </row>
    <row r="613" spans="4:7">
      <c r="D613" s="138"/>
      <c r="E613" s="138"/>
      <c r="G613" s="138">
        <f t="shared" si="21"/>
        <v>0</v>
      </c>
    </row>
    <row r="614" spans="4:7">
      <c r="D614" s="138"/>
      <c r="E614" s="138"/>
      <c r="G614" s="138">
        <f t="shared" si="21"/>
        <v>0</v>
      </c>
    </row>
    <row r="615" spans="4:7">
      <c r="D615" s="138"/>
      <c r="E615" s="138"/>
      <c r="G615" s="138">
        <f t="shared" si="21"/>
        <v>0</v>
      </c>
    </row>
    <row r="616" spans="4:7">
      <c r="D616" s="138"/>
      <c r="E616" s="138"/>
      <c r="G616" s="138">
        <f t="shared" si="21"/>
        <v>0</v>
      </c>
    </row>
    <row r="617" spans="4:7">
      <c r="D617" s="138"/>
      <c r="E617" s="138"/>
      <c r="G617" s="138">
        <f t="shared" si="21"/>
        <v>0</v>
      </c>
    </row>
    <row r="618" spans="4:7">
      <c r="D618" s="138"/>
      <c r="E618" s="138"/>
      <c r="G618" s="138">
        <f t="shared" ref="G618:G681" si="22">+D618-E618</f>
        <v>0</v>
      </c>
    </row>
    <row r="619" spans="4:7">
      <c r="D619" s="138"/>
      <c r="E619" s="138"/>
      <c r="G619" s="138">
        <f t="shared" si="22"/>
        <v>0</v>
      </c>
    </row>
    <row r="620" spans="4:7">
      <c r="D620" s="138"/>
      <c r="E620" s="138"/>
      <c r="G620" s="138">
        <f t="shared" si="22"/>
        <v>0</v>
      </c>
    </row>
    <row r="621" spans="4:7">
      <c r="D621" s="138"/>
      <c r="E621" s="138"/>
      <c r="G621" s="138">
        <f t="shared" si="22"/>
        <v>0</v>
      </c>
    </row>
    <row r="622" spans="4:7">
      <c r="D622" s="138"/>
      <c r="E622" s="138"/>
      <c r="G622" s="138">
        <f t="shared" si="22"/>
        <v>0</v>
      </c>
    </row>
    <row r="623" spans="4:7">
      <c r="D623" s="138"/>
      <c r="E623" s="138"/>
      <c r="G623" s="138">
        <f t="shared" si="22"/>
        <v>0</v>
      </c>
    </row>
    <row r="624" spans="4:7">
      <c r="D624" s="138"/>
      <c r="E624" s="138"/>
      <c r="G624" s="138">
        <f t="shared" si="22"/>
        <v>0</v>
      </c>
    </row>
    <row r="625" spans="4:7">
      <c r="D625" s="138"/>
      <c r="E625" s="138"/>
      <c r="G625" s="138">
        <f t="shared" si="22"/>
        <v>0</v>
      </c>
    </row>
    <row r="626" spans="4:7">
      <c r="D626" s="138"/>
      <c r="E626" s="138"/>
      <c r="G626" s="138">
        <f t="shared" si="22"/>
        <v>0</v>
      </c>
    </row>
    <row r="627" spans="4:7">
      <c r="D627" s="138"/>
      <c r="E627" s="138"/>
      <c r="G627" s="138">
        <f t="shared" si="22"/>
        <v>0</v>
      </c>
    </row>
    <row r="628" spans="4:7">
      <c r="D628" s="138"/>
      <c r="E628" s="138"/>
      <c r="G628" s="138">
        <f t="shared" si="22"/>
        <v>0</v>
      </c>
    </row>
    <row r="629" spans="4:7">
      <c r="D629" s="138"/>
      <c r="E629" s="138"/>
      <c r="G629" s="138">
        <f t="shared" si="22"/>
        <v>0</v>
      </c>
    </row>
    <row r="630" spans="4:7">
      <c r="D630" s="138"/>
      <c r="E630" s="138"/>
      <c r="G630" s="138">
        <f t="shared" si="22"/>
        <v>0</v>
      </c>
    </row>
    <row r="631" spans="4:7">
      <c r="D631" s="138"/>
      <c r="E631" s="138"/>
      <c r="G631" s="138">
        <f t="shared" si="22"/>
        <v>0</v>
      </c>
    </row>
    <row r="632" spans="4:7">
      <c r="D632" s="138"/>
      <c r="E632" s="138"/>
      <c r="G632" s="138">
        <f t="shared" si="22"/>
        <v>0</v>
      </c>
    </row>
    <row r="633" spans="4:7">
      <c r="D633" s="138"/>
      <c r="E633" s="138"/>
      <c r="G633" s="138">
        <f t="shared" si="22"/>
        <v>0</v>
      </c>
    </row>
    <row r="634" spans="4:7">
      <c r="D634" s="138"/>
      <c r="E634" s="138"/>
      <c r="G634" s="138">
        <f t="shared" si="22"/>
        <v>0</v>
      </c>
    </row>
    <row r="635" spans="4:7">
      <c r="D635" s="138"/>
      <c r="E635" s="138"/>
      <c r="G635" s="138">
        <f t="shared" si="22"/>
        <v>0</v>
      </c>
    </row>
    <row r="636" spans="4:7">
      <c r="D636" s="138"/>
      <c r="E636" s="138"/>
      <c r="G636" s="138">
        <f t="shared" si="22"/>
        <v>0</v>
      </c>
    </row>
    <row r="637" spans="4:7">
      <c r="D637" s="138"/>
      <c r="E637" s="138"/>
      <c r="G637" s="138">
        <f t="shared" si="22"/>
        <v>0</v>
      </c>
    </row>
    <row r="638" spans="4:7">
      <c r="D638" s="138"/>
      <c r="E638" s="138"/>
      <c r="G638" s="138">
        <f t="shared" si="22"/>
        <v>0</v>
      </c>
    </row>
    <row r="639" spans="4:7">
      <c r="D639" s="138"/>
      <c r="E639" s="138"/>
      <c r="G639" s="138">
        <f t="shared" si="22"/>
        <v>0</v>
      </c>
    </row>
    <row r="640" spans="4:7">
      <c r="D640" s="138"/>
      <c r="E640" s="138"/>
      <c r="G640" s="138">
        <f t="shared" si="22"/>
        <v>0</v>
      </c>
    </row>
    <row r="641" spans="4:7">
      <c r="D641" s="138"/>
      <c r="E641" s="138"/>
      <c r="G641" s="138">
        <f t="shared" si="22"/>
        <v>0</v>
      </c>
    </row>
    <row r="642" spans="4:7">
      <c r="D642" s="138"/>
      <c r="E642" s="138"/>
      <c r="G642" s="138">
        <f t="shared" si="22"/>
        <v>0</v>
      </c>
    </row>
    <row r="643" spans="4:7">
      <c r="D643" s="138"/>
      <c r="E643" s="138"/>
      <c r="G643" s="138">
        <f t="shared" si="22"/>
        <v>0</v>
      </c>
    </row>
    <row r="644" spans="4:7">
      <c r="D644" s="138"/>
      <c r="E644" s="138"/>
      <c r="G644" s="138">
        <f t="shared" si="22"/>
        <v>0</v>
      </c>
    </row>
    <row r="645" spans="4:7">
      <c r="D645" s="138"/>
      <c r="E645" s="138"/>
      <c r="G645" s="138">
        <f t="shared" si="22"/>
        <v>0</v>
      </c>
    </row>
    <row r="646" spans="4:7">
      <c r="D646" s="138"/>
      <c r="E646" s="138"/>
      <c r="G646" s="138">
        <f t="shared" si="22"/>
        <v>0</v>
      </c>
    </row>
    <row r="647" spans="4:7">
      <c r="D647" s="138"/>
      <c r="E647" s="138"/>
      <c r="G647" s="138">
        <f t="shared" si="22"/>
        <v>0</v>
      </c>
    </row>
    <row r="648" spans="4:7">
      <c r="D648" s="138"/>
      <c r="E648" s="138"/>
      <c r="G648" s="138">
        <f t="shared" si="22"/>
        <v>0</v>
      </c>
    </row>
    <row r="649" spans="4:7">
      <c r="D649" s="138"/>
      <c r="E649" s="138"/>
      <c r="G649" s="138">
        <f t="shared" si="22"/>
        <v>0</v>
      </c>
    </row>
    <row r="650" spans="4:7">
      <c r="D650" s="138"/>
      <c r="E650" s="138"/>
      <c r="G650" s="138">
        <f t="shared" si="22"/>
        <v>0</v>
      </c>
    </row>
    <row r="651" spans="4:7">
      <c r="D651" s="138"/>
      <c r="E651" s="138"/>
      <c r="G651" s="138">
        <f t="shared" si="22"/>
        <v>0</v>
      </c>
    </row>
    <row r="652" spans="4:7">
      <c r="D652" s="138"/>
      <c r="E652" s="138"/>
      <c r="G652" s="138">
        <f t="shared" si="22"/>
        <v>0</v>
      </c>
    </row>
    <row r="653" spans="4:7">
      <c r="D653" s="138"/>
      <c r="E653" s="138"/>
      <c r="G653" s="138">
        <f t="shared" si="22"/>
        <v>0</v>
      </c>
    </row>
    <row r="654" spans="4:7">
      <c r="D654" s="138"/>
      <c r="E654" s="138"/>
      <c r="G654" s="138">
        <f t="shared" si="22"/>
        <v>0</v>
      </c>
    </row>
    <row r="655" spans="4:7">
      <c r="D655" s="138"/>
      <c r="E655" s="138"/>
      <c r="G655" s="138">
        <f t="shared" si="22"/>
        <v>0</v>
      </c>
    </row>
    <row r="656" spans="4:7">
      <c r="D656" s="138"/>
      <c r="E656" s="138"/>
      <c r="G656" s="138">
        <f t="shared" si="22"/>
        <v>0</v>
      </c>
    </row>
    <row r="657" spans="4:7">
      <c r="D657" s="138"/>
      <c r="E657" s="138"/>
      <c r="G657" s="138">
        <f t="shared" si="22"/>
        <v>0</v>
      </c>
    </row>
    <row r="658" spans="4:7">
      <c r="D658" s="138"/>
      <c r="E658" s="138"/>
      <c r="G658" s="138">
        <f t="shared" si="22"/>
        <v>0</v>
      </c>
    </row>
    <row r="659" spans="4:7">
      <c r="D659" s="138"/>
      <c r="E659" s="138"/>
      <c r="G659" s="138">
        <f t="shared" si="22"/>
        <v>0</v>
      </c>
    </row>
    <row r="660" spans="4:7">
      <c r="D660" s="138"/>
      <c r="E660" s="138"/>
      <c r="G660" s="138">
        <f t="shared" si="22"/>
        <v>0</v>
      </c>
    </row>
    <row r="661" spans="4:7">
      <c r="D661" s="138"/>
      <c r="E661" s="138"/>
      <c r="G661" s="138">
        <f t="shared" si="22"/>
        <v>0</v>
      </c>
    </row>
    <row r="662" spans="4:7">
      <c r="D662" s="138"/>
      <c r="E662" s="138"/>
      <c r="G662" s="138">
        <f t="shared" si="22"/>
        <v>0</v>
      </c>
    </row>
    <row r="663" spans="4:7">
      <c r="D663" s="138"/>
      <c r="E663" s="138"/>
      <c r="G663" s="138">
        <f t="shared" si="22"/>
        <v>0</v>
      </c>
    </row>
    <row r="664" spans="4:7">
      <c r="D664" s="138"/>
      <c r="E664" s="138"/>
      <c r="G664" s="138">
        <f t="shared" si="22"/>
        <v>0</v>
      </c>
    </row>
    <row r="665" spans="4:7">
      <c r="D665" s="138"/>
      <c r="E665" s="138"/>
      <c r="G665" s="138">
        <f t="shared" si="22"/>
        <v>0</v>
      </c>
    </row>
    <row r="666" spans="4:7">
      <c r="D666" s="138"/>
      <c r="E666" s="138"/>
      <c r="G666" s="138">
        <f t="shared" si="22"/>
        <v>0</v>
      </c>
    </row>
    <row r="667" spans="4:7">
      <c r="D667" s="138"/>
      <c r="E667" s="138"/>
      <c r="G667" s="138">
        <f t="shared" si="22"/>
        <v>0</v>
      </c>
    </row>
    <row r="668" spans="4:7">
      <c r="D668" s="138"/>
      <c r="E668" s="138"/>
      <c r="G668" s="138">
        <f t="shared" si="22"/>
        <v>0</v>
      </c>
    </row>
    <row r="669" spans="4:7">
      <c r="D669" s="138"/>
      <c r="E669" s="138"/>
      <c r="G669" s="138">
        <f t="shared" si="22"/>
        <v>0</v>
      </c>
    </row>
    <row r="670" spans="4:7">
      <c r="D670" s="138"/>
      <c r="E670" s="138"/>
      <c r="G670" s="138">
        <f t="shared" si="22"/>
        <v>0</v>
      </c>
    </row>
    <row r="671" spans="4:7">
      <c r="D671" s="138"/>
      <c r="E671" s="138"/>
      <c r="G671" s="138">
        <f t="shared" si="22"/>
        <v>0</v>
      </c>
    </row>
    <row r="672" spans="4:7">
      <c r="D672" s="138"/>
      <c r="E672" s="138"/>
      <c r="G672" s="138">
        <f t="shared" si="22"/>
        <v>0</v>
      </c>
    </row>
    <row r="673" spans="4:7">
      <c r="D673" s="138"/>
      <c r="E673" s="138"/>
      <c r="G673" s="138">
        <f t="shared" si="22"/>
        <v>0</v>
      </c>
    </row>
    <row r="674" spans="4:7">
      <c r="D674" s="138"/>
      <c r="E674" s="138"/>
      <c r="G674" s="138">
        <f t="shared" si="22"/>
        <v>0</v>
      </c>
    </row>
    <row r="675" spans="4:7">
      <c r="D675" s="138"/>
      <c r="E675" s="138"/>
      <c r="G675" s="138">
        <f t="shared" si="22"/>
        <v>0</v>
      </c>
    </row>
    <row r="676" spans="4:7">
      <c r="D676" s="138"/>
      <c r="E676" s="138"/>
      <c r="G676" s="138">
        <f t="shared" si="22"/>
        <v>0</v>
      </c>
    </row>
    <row r="677" spans="4:7">
      <c r="D677" s="138"/>
      <c r="E677" s="138"/>
      <c r="G677" s="138">
        <f t="shared" si="22"/>
        <v>0</v>
      </c>
    </row>
    <row r="678" spans="4:7">
      <c r="D678" s="138"/>
      <c r="E678" s="138"/>
      <c r="G678" s="138">
        <f t="shared" si="22"/>
        <v>0</v>
      </c>
    </row>
    <row r="679" spans="4:7">
      <c r="D679" s="138"/>
      <c r="E679" s="138"/>
      <c r="G679" s="138">
        <f t="shared" si="22"/>
        <v>0</v>
      </c>
    </row>
    <row r="680" spans="4:7">
      <c r="D680" s="138"/>
      <c r="E680" s="138"/>
      <c r="G680" s="138">
        <f t="shared" si="22"/>
        <v>0</v>
      </c>
    </row>
    <row r="681" spans="4:7">
      <c r="D681" s="138"/>
      <c r="E681" s="138"/>
      <c r="G681" s="138">
        <f t="shared" si="22"/>
        <v>0</v>
      </c>
    </row>
    <row r="682" spans="4:7">
      <c r="D682" s="138"/>
      <c r="E682" s="138"/>
      <c r="G682" s="138">
        <f t="shared" ref="G682:G745" si="23">+D682-E682</f>
        <v>0</v>
      </c>
    </row>
    <row r="683" spans="4:7">
      <c r="D683" s="138"/>
      <c r="E683" s="138"/>
      <c r="G683" s="138">
        <f t="shared" si="23"/>
        <v>0</v>
      </c>
    </row>
    <row r="684" spans="4:7">
      <c r="D684" s="138"/>
      <c r="E684" s="138"/>
      <c r="G684" s="138">
        <f t="shared" si="23"/>
        <v>0</v>
      </c>
    </row>
    <row r="685" spans="4:7">
      <c r="D685" s="138"/>
      <c r="E685" s="138"/>
      <c r="G685" s="138">
        <f t="shared" si="23"/>
        <v>0</v>
      </c>
    </row>
    <row r="686" spans="4:7">
      <c r="D686" s="138"/>
      <c r="E686" s="138"/>
      <c r="G686" s="138">
        <f t="shared" si="23"/>
        <v>0</v>
      </c>
    </row>
    <row r="687" spans="4:7">
      <c r="D687" s="138"/>
      <c r="E687" s="138"/>
      <c r="G687" s="138">
        <f t="shared" si="23"/>
        <v>0</v>
      </c>
    </row>
    <row r="688" spans="4:7">
      <c r="D688" s="138"/>
      <c r="E688" s="138"/>
      <c r="G688" s="138">
        <f t="shared" si="23"/>
        <v>0</v>
      </c>
    </row>
    <row r="689" spans="4:7">
      <c r="D689" s="138"/>
      <c r="E689" s="138"/>
      <c r="G689" s="138">
        <f t="shared" si="23"/>
        <v>0</v>
      </c>
    </row>
    <row r="690" spans="4:7">
      <c r="D690" s="138"/>
      <c r="E690" s="138"/>
      <c r="G690" s="138">
        <f t="shared" si="23"/>
        <v>0</v>
      </c>
    </row>
    <row r="691" spans="4:7">
      <c r="D691" s="138"/>
      <c r="E691" s="138"/>
      <c r="G691" s="138">
        <f t="shared" si="23"/>
        <v>0</v>
      </c>
    </row>
    <row r="692" spans="4:7">
      <c r="D692" s="138"/>
      <c r="E692" s="138"/>
      <c r="G692" s="138">
        <f t="shared" si="23"/>
        <v>0</v>
      </c>
    </row>
    <row r="693" spans="4:7">
      <c r="D693" s="138"/>
      <c r="E693" s="138"/>
      <c r="G693" s="138">
        <f t="shared" si="23"/>
        <v>0</v>
      </c>
    </row>
    <row r="694" spans="4:7">
      <c r="D694" s="138"/>
      <c r="E694" s="138"/>
      <c r="G694" s="138">
        <f t="shared" si="23"/>
        <v>0</v>
      </c>
    </row>
    <row r="695" spans="4:7">
      <c r="D695" s="138"/>
      <c r="E695" s="138"/>
      <c r="G695" s="138">
        <f t="shared" si="23"/>
        <v>0</v>
      </c>
    </row>
    <row r="696" spans="4:7">
      <c r="D696" s="138"/>
      <c r="E696" s="138"/>
      <c r="G696" s="138">
        <f t="shared" si="23"/>
        <v>0</v>
      </c>
    </row>
    <row r="697" spans="4:7">
      <c r="D697" s="138"/>
      <c r="E697" s="138"/>
      <c r="G697" s="138">
        <f t="shared" si="23"/>
        <v>0</v>
      </c>
    </row>
    <row r="698" spans="4:7">
      <c r="D698" s="138"/>
      <c r="E698" s="138"/>
      <c r="G698" s="138">
        <f t="shared" si="23"/>
        <v>0</v>
      </c>
    </row>
    <row r="699" spans="4:7">
      <c r="D699" s="138"/>
      <c r="E699" s="138"/>
      <c r="G699" s="138">
        <f t="shared" si="23"/>
        <v>0</v>
      </c>
    </row>
    <row r="700" spans="4:7">
      <c r="D700" s="138"/>
      <c r="E700" s="138"/>
      <c r="G700" s="138">
        <f t="shared" si="23"/>
        <v>0</v>
      </c>
    </row>
    <row r="701" spans="4:7">
      <c r="D701" s="138"/>
      <c r="E701" s="138"/>
      <c r="G701" s="138">
        <f t="shared" si="23"/>
        <v>0</v>
      </c>
    </row>
    <row r="702" spans="4:7">
      <c r="D702" s="138"/>
      <c r="E702" s="138"/>
      <c r="G702" s="138">
        <f t="shared" si="23"/>
        <v>0</v>
      </c>
    </row>
    <row r="703" spans="4:7">
      <c r="D703" s="138"/>
      <c r="E703" s="138"/>
      <c r="G703" s="138">
        <f t="shared" si="23"/>
        <v>0</v>
      </c>
    </row>
    <row r="704" spans="4:7">
      <c r="D704" s="138"/>
      <c r="E704" s="138"/>
      <c r="G704" s="138">
        <f t="shared" si="23"/>
        <v>0</v>
      </c>
    </row>
    <row r="705" spans="4:7">
      <c r="D705" s="138"/>
      <c r="E705" s="138"/>
      <c r="G705" s="138">
        <f t="shared" si="23"/>
        <v>0</v>
      </c>
    </row>
    <row r="706" spans="4:7">
      <c r="D706" s="138"/>
      <c r="E706" s="138"/>
      <c r="G706" s="138">
        <f t="shared" si="23"/>
        <v>0</v>
      </c>
    </row>
    <row r="707" spans="4:7">
      <c r="D707" s="138"/>
      <c r="E707" s="138"/>
      <c r="G707" s="138">
        <f t="shared" si="23"/>
        <v>0</v>
      </c>
    </row>
    <row r="708" spans="4:7">
      <c r="D708" s="138"/>
      <c r="E708" s="138"/>
      <c r="G708" s="138">
        <f t="shared" si="23"/>
        <v>0</v>
      </c>
    </row>
    <row r="709" spans="4:7">
      <c r="D709" s="138"/>
      <c r="E709" s="138"/>
      <c r="G709" s="138">
        <f t="shared" si="23"/>
        <v>0</v>
      </c>
    </row>
    <row r="710" spans="4:7">
      <c r="D710" s="138"/>
      <c r="E710" s="138"/>
      <c r="G710" s="138">
        <f t="shared" si="23"/>
        <v>0</v>
      </c>
    </row>
    <row r="711" spans="4:7">
      <c r="D711" s="138"/>
      <c r="E711" s="138"/>
      <c r="G711" s="138">
        <f t="shared" si="23"/>
        <v>0</v>
      </c>
    </row>
    <row r="712" spans="4:7">
      <c r="D712" s="138"/>
      <c r="E712" s="138"/>
      <c r="G712" s="138">
        <f t="shared" si="23"/>
        <v>0</v>
      </c>
    </row>
    <row r="713" spans="4:7">
      <c r="D713" s="138"/>
      <c r="E713" s="138"/>
      <c r="G713" s="138">
        <f t="shared" si="23"/>
        <v>0</v>
      </c>
    </row>
    <row r="714" spans="4:7">
      <c r="D714" s="138"/>
      <c r="E714" s="138"/>
      <c r="G714" s="138">
        <f t="shared" si="23"/>
        <v>0</v>
      </c>
    </row>
    <row r="715" spans="4:7">
      <c r="D715" s="138"/>
      <c r="E715" s="138"/>
      <c r="G715" s="138">
        <f t="shared" si="23"/>
        <v>0</v>
      </c>
    </row>
    <row r="716" spans="4:7">
      <c r="D716" s="138"/>
      <c r="E716" s="138"/>
      <c r="G716" s="138">
        <f t="shared" si="23"/>
        <v>0</v>
      </c>
    </row>
    <row r="717" spans="4:7">
      <c r="D717" s="138"/>
      <c r="E717" s="138"/>
      <c r="G717" s="138">
        <f t="shared" si="23"/>
        <v>0</v>
      </c>
    </row>
    <row r="718" spans="4:7">
      <c r="D718" s="138"/>
      <c r="E718" s="138"/>
      <c r="G718" s="138">
        <f t="shared" si="23"/>
        <v>0</v>
      </c>
    </row>
    <row r="719" spans="4:7">
      <c r="D719" s="138"/>
      <c r="E719" s="138"/>
      <c r="G719" s="138">
        <f t="shared" si="23"/>
        <v>0</v>
      </c>
    </row>
    <row r="720" spans="4:7">
      <c r="D720" s="138"/>
      <c r="E720" s="138"/>
      <c r="G720" s="138">
        <f t="shared" si="23"/>
        <v>0</v>
      </c>
    </row>
    <row r="721" spans="4:7">
      <c r="D721" s="138"/>
      <c r="E721" s="138"/>
      <c r="G721" s="138">
        <f t="shared" si="23"/>
        <v>0</v>
      </c>
    </row>
    <row r="722" spans="4:7">
      <c r="D722" s="138"/>
      <c r="E722" s="138"/>
      <c r="G722" s="138">
        <f t="shared" si="23"/>
        <v>0</v>
      </c>
    </row>
    <row r="723" spans="4:7">
      <c r="D723" s="138"/>
      <c r="E723" s="138"/>
      <c r="G723" s="138">
        <f t="shared" si="23"/>
        <v>0</v>
      </c>
    </row>
    <row r="724" spans="4:7">
      <c r="D724" s="138"/>
      <c r="E724" s="138"/>
      <c r="G724" s="138">
        <f t="shared" si="23"/>
        <v>0</v>
      </c>
    </row>
    <row r="725" spans="4:7">
      <c r="D725" s="138"/>
      <c r="E725" s="138"/>
      <c r="G725" s="138">
        <f t="shared" si="23"/>
        <v>0</v>
      </c>
    </row>
    <row r="726" spans="4:7">
      <c r="D726" s="138"/>
      <c r="E726" s="138"/>
      <c r="G726" s="138">
        <f t="shared" si="23"/>
        <v>0</v>
      </c>
    </row>
    <row r="727" spans="4:7">
      <c r="D727" s="138"/>
      <c r="E727" s="138"/>
      <c r="G727" s="138">
        <f t="shared" si="23"/>
        <v>0</v>
      </c>
    </row>
    <row r="728" spans="4:7">
      <c r="D728" s="138"/>
      <c r="E728" s="138"/>
      <c r="G728" s="138">
        <f t="shared" si="23"/>
        <v>0</v>
      </c>
    </row>
    <row r="729" spans="4:7">
      <c r="D729" s="138"/>
      <c r="E729" s="138"/>
      <c r="G729" s="138">
        <f t="shared" si="23"/>
        <v>0</v>
      </c>
    </row>
    <row r="730" spans="4:7">
      <c r="D730" s="138"/>
      <c r="E730" s="138"/>
      <c r="G730" s="138">
        <f t="shared" si="23"/>
        <v>0</v>
      </c>
    </row>
    <row r="731" spans="4:7">
      <c r="D731" s="138"/>
      <c r="E731" s="138"/>
      <c r="G731" s="138">
        <f t="shared" si="23"/>
        <v>0</v>
      </c>
    </row>
    <row r="732" spans="4:7">
      <c r="D732" s="138"/>
      <c r="E732" s="138"/>
      <c r="G732" s="138">
        <f t="shared" si="23"/>
        <v>0</v>
      </c>
    </row>
    <row r="733" spans="4:7">
      <c r="D733" s="138"/>
      <c r="E733" s="138"/>
      <c r="G733" s="138">
        <f t="shared" si="23"/>
        <v>0</v>
      </c>
    </row>
    <row r="734" spans="4:7">
      <c r="D734" s="138"/>
      <c r="E734" s="138"/>
      <c r="G734" s="138">
        <f t="shared" si="23"/>
        <v>0</v>
      </c>
    </row>
    <row r="735" spans="4:7">
      <c r="D735" s="138"/>
      <c r="E735" s="138"/>
      <c r="G735" s="138">
        <f t="shared" si="23"/>
        <v>0</v>
      </c>
    </row>
    <row r="736" spans="4:7">
      <c r="D736" s="138"/>
      <c r="E736" s="138"/>
      <c r="G736" s="138">
        <f t="shared" si="23"/>
        <v>0</v>
      </c>
    </row>
    <row r="737" spans="4:7">
      <c r="D737" s="138"/>
      <c r="E737" s="138"/>
      <c r="G737" s="138">
        <f t="shared" si="23"/>
        <v>0</v>
      </c>
    </row>
    <row r="738" spans="4:7">
      <c r="D738" s="138"/>
      <c r="E738" s="138"/>
      <c r="G738" s="138">
        <f t="shared" si="23"/>
        <v>0</v>
      </c>
    </row>
    <row r="739" spans="4:7">
      <c r="D739" s="138"/>
      <c r="E739" s="138"/>
      <c r="G739" s="138">
        <f t="shared" si="23"/>
        <v>0</v>
      </c>
    </row>
    <row r="740" spans="4:7">
      <c r="D740" s="138"/>
      <c r="E740" s="138"/>
      <c r="G740" s="138">
        <f t="shared" si="23"/>
        <v>0</v>
      </c>
    </row>
    <row r="741" spans="4:7">
      <c r="D741" s="138"/>
      <c r="E741" s="138"/>
      <c r="G741" s="138">
        <f t="shared" si="23"/>
        <v>0</v>
      </c>
    </row>
    <row r="742" spans="4:7">
      <c r="D742" s="138"/>
      <c r="E742" s="138"/>
      <c r="G742" s="138">
        <f t="shared" si="23"/>
        <v>0</v>
      </c>
    </row>
    <row r="743" spans="4:7">
      <c r="D743" s="138"/>
      <c r="E743" s="138"/>
      <c r="G743" s="138">
        <f t="shared" si="23"/>
        <v>0</v>
      </c>
    </row>
    <row r="744" spans="4:7">
      <c r="D744" s="138"/>
      <c r="E744" s="138"/>
      <c r="G744" s="138">
        <f t="shared" si="23"/>
        <v>0</v>
      </c>
    </row>
    <row r="745" spans="4:7">
      <c r="D745" s="138"/>
      <c r="E745" s="138"/>
      <c r="G745" s="138">
        <f t="shared" si="23"/>
        <v>0</v>
      </c>
    </row>
    <row r="746" spans="4:7">
      <c r="D746" s="138"/>
      <c r="E746" s="138"/>
      <c r="G746" s="138">
        <f t="shared" ref="G746:G809" si="24">+D746-E746</f>
        <v>0</v>
      </c>
    </row>
    <row r="747" spans="4:7">
      <c r="D747" s="138"/>
      <c r="E747" s="138"/>
      <c r="G747" s="138">
        <f t="shared" si="24"/>
        <v>0</v>
      </c>
    </row>
    <row r="748" spans="4:7">
      <c r="D748" s="138"/>
      <c r="E748" s="138"/>
      <c r="G748" s="138">
        <f t="shared" si="24"/>
        <v>0</v>
      </c>
    </row>
    <row r="749" spans="4:7">
      <c r="D749" s="138"/>
      <c r="E749" s="138"/>
      <c r="G749" s="138">
        <f t="shared" si="24"/>
        <v>0</v>
      </c>
    </row>
    <row r="750" spans="4:7">
      <c r="D750" s="138"/>
      <c r="E750" s="138"/>
      <c r="G750" s="138">
        <f t="shared" si="24"/>
        <v>0</v>
      </c>
    </row>
    <row r="751" spans="4:7">
      <c r="D751" s="138"/>
      <c r="E751" s="138"/>
      <c r="G751" s="138">
        <f t="shared" si="24"/>
        <v>0</v>
      </c>
    </row>
    <row r="752" spans="4:7">
      <c r="D752" s="138"/>
      <c r="E752" s="138"/>
      <c r="G752" s="138">
        <f t="shared" si="24"/>
        <v>0</v>
      </c>
    </row>
    <row r="753" spans="4:7">
      <c r="D753" s="138"/>
      <c r="E753" s="138"/>
      <c r="G753" s="138">
        <f t="shared" si="24"/>
        <v>0</v>
      </c>
    </row>
    <row r="754" spans="4:7">
      <c r="D754" s="138"/>
      <c r="E754" s="138"/>
      <c r="G754" s="138">
        <f t="shared" si="24"/>
        <v>0</v>
      </c>
    </row>
    <row r="755" spans="4:7">
      <c r="D755" s="138"/>
      <c r="E755" s="138"/>
      <c r="G755" s="138">
        <f t="shared" si="24"/>
        <v>0</v>
      </c>
    </row>
    <row r="756" spans="4:7">
      <c r="D756" s="138"/>
      <c r="E756" s="138"/>
      <c r="G756" s="138">
        <f t="shared" si="24"/>
        <v>0</v>
      </c>
    </row>
    <row r="757" spans="4:7">
      <c r="D757" s="138"/>
      <c r="E757" s="138"/>
      <c r="G757" s="138">
        <f t="shared" si="24"/>
        <v>0</v>
      </c>
    </row>
    <row r="758" spans="4:7">
      <c r="D758" s="138"/>
      <c r="E758" s="138"/>
      <c r="G758" s="138">
        <f t="shared" si="24"/>
        <v>0</v>
      </c>
    </row>
    <row r="759" spans="4:7">
      <c r="D759" s="138"/>
      <c r="E759" s="138"/>
      <c r="G759" s="138">
        <f t="shared" si="24"/>
        <v>0</v>
      </c>
    </row>
    <row r="760" spans="4:7">
      <c r="D760" s="138"/>
      <c r="E760" s="138"/>
      <c r="G760" s="138">
        <f t="shared" si="24"/>
        <v>0</v>
      </c>
    </row>
    <row r="761" spans="4:7">
      <c r="D761" s="138"/>
      <c r="E761" s="138"/>
      <c r="G761" s="138">
        <f t="shared" si="24"/>
        <v>0</v>
      </c>
    </row>
    <row r="762" spans="4:7">
      <c r="D762" s="138"/>
      <c r="E762" s="138"/>
      <c r="G762" s="138">
        <f t="shared" si="24"/>
        <v>0</v>
      </c>
    </row>
    <row r="763" spans="4:7">
      <c r="D763" s="138"/>
      <c r="E763" s="138"/>
      <c r="G763" s="138">
        <f t="shared" si="24"/>
        <v>0</v>
      </c>
    </row>
    <row r="764" spans="4:7">
      <c r="D764" s="138"/>
      <c r="E764" s="138"/>
      <c r="G764" s="138">
        <f t="shared" si="24"/>
        <v>0</v>
      </c>
    </row>
    <row r="765" spans="4:7">
      <c r="D765" s="138"/>
      <c r="E765" s="138"/>
      <c r="G765" s="138">
        <f t="shared" si="24"/>
        <v>0</v>
      </c>
    </row>
    <row r="766" spans="4:7">
      <c r="D766" s="138"/>
      <c r="E766" s="138"/>
      <c r="G766" s="138">
        <f t="shared" si="24"/>
        <v>0</v>
      </c>
    </row>
    <row r="767" spans="4:7">
      <c r="D767" s="138"/>
      <c r="E767" s="138"/>
      <c r="G767" s="138">
        <f t="shared" si="24"/>
        <v>0</v>
      </c>
    </row>
    <row r="768" spans="4:7">
      <c r="D768" s="138"/>
      <c r="E768" s="138"/>
      <c r="G768" s="138">
        <f t="shared" si="24"/>
        <v>0</v>
      </c>
    </row>
    <row r="769" spans="4:7">
      <c r="D769" s="138"/>
      <c r="E769" s="138"/>
      <c r="G769" s="138">
        <f t="shared" si="24"/>
        <v>0</v>
      </c>
    </row>
    <row r="770" spans="4:7">
      <c r="D770" s="138"/>
      <c r="E770" s="138"/>
      <c r="G770" s="138">
        <f t="shared" si="24"/>
        <v>0</v>
      </c>
    </row>
    <row r="771" spans="4:7">
      <c r="D771" s="138"/>
      <c r="E771" s="138"/>
      <c r="G771" s="138">
        <f t="shared" si="24"/>
        <v>0</v>
      </c>
    </row>
    <row r="772" spans="4:7">
      <c r="D772" s="138"/>
      <c r="E772" s="138"/>
      <c r="G772" s="138">
        <f t="shared" si="24"/>
        <v>0</v>
      </c>
    </row>
    <row r="773" spans="4:7">
      <c r="D773" s="138"/>
      <c r="E773" s="138"/>
      <c r="G773" s="138">
        <f t="shared" si="24"/>
        <v>0</v>
      </c>
    </row>
    <row r="774" spans="4:7">
      <c r="D774" s="138"/>
      <c r="E774" s="138"/>
      <c r="G774" s="138">
        <f t="shared" si="24"/>
        <v>0</v>
      </c>
    </row>
    <row r="775" spans="4:7">
      <c r="D775" s="138"/>
      <c r="E775" s="138"/>
      <c r="G775" s="138">
        <f t="shared" si="24"/>
        <v>0</v>
      </c>
    </row>
    <row r="776" spans="4:7">
      <c r="D776" s="138"/>
      <c r="E776" s="138"/>
      <c r="G776" s="138">
        <f t="shared" si="24"/>
        <v>0</v>
      </c>
    </row>
    <row r="777" spans="4:7">
      <c r="D777" s="138"/>
      <c r="E777" s="138"/>
      <c r="G777" s="138">
        <f t="shared" si="24"/>
        <v>0</v>
      </c>
    </row>
    <row r="778" spans="4:7">
      <c r="D778" s="138"/>
      <c r="E778" s="138"/>
      <c r="G778" s="138">
        <f t="shared" si="24"/>
        <v>0</v>
      </c>
    </row>
    <row r="779" spans="4:7">
      <c r="D779" s="138"/>
      <c r="E779" s="138"/>
      <c r="G779" s="138">
        <f t="shared" si="24"/>
        <v>0</v>
      </c>
    </row>
    <row r="780" spans="4:7">
      <c r="D780" s="138"/>
      <c r="E780" s="138"/>
      <c r="G780" s="138">
        <f t="shared" si="24"/>
        <v>0</v>
      </c>
    </row>
    <row r="781" spans="4:7">
      <c r="D781" s="138"/>
      <c r="E781" s="138"/>
      <c r="G781" s="138">
        <f t="shared" si="24"/>
        <v>0</v>
      </c>
    </row>
    <row r="782" spans="4:7">
      <c r="D782" s="138"/>
      <c r="E782" s="138"/>
      <c r="G782" s="138">
        <f t="shared" si="24"/>
        <v>0</v>
      </c>
    </row>
    <row r="783" spans="4:7">
      <c r="D783" s="138"/>
      <c r="E783" s="138"/>
      <c r="G783" s="138">
        <f t="shared" si="24"/>
        <v>0</v>
      </c>
    </row>
    <row r="784" spans="4:7">
      <c r="D784" s="138"/>
      <c r="E784" s="138"/>
      <c r="G784" s="138">
        <f t="shared" si="24"/>
        <v>0</v>
      </c>
    </row>
    <row r="785" spans="4:7">
      <c r="D785" s="138"/>
      <c r="E785" s="138"/>
      <c r="G785" s="138">
        <f t="shared" si="24"/>
        <v>0</v>
      </c>
    </row>
    <row r="786" spans="4:7">
      <c r="D786" s="138"/>
      <c r="E786" s="138"/>
      <c r="G786" s="138">
        <f t="shared" si="24"/>
        <v>0</v>
      </c>
    </row>
    <row r="787" spans="4:7">
      <c r="D787" s="138"/>
      <c r="E787" s="138"/>
      <c r="G787" s="138">
        <f t="shared" si="24"/>
        <v>0</v>
      </c>
    </row>
    <row r="788" spans="4:7">
      <c r="D788" s="138"/>
      <c r="E788" s="138"/>
      <c r="G788" s="138">
        <f t="shared" si="24"/>
        <v>0</v>
      </c>
    </row>
    <row r="789" spans="4:7">
      <c r="D789" s="138"/>
      <c r="E789" s="138"/>
      <c r="G789" s="138">
        <f t="shared" si="24"/>
        <v>0</v>
      </c>
    </row>
    <row r="790" spans="4:7">
      <c r="D790" s="138"/>
      <c r="E790" s="138"/>
      <c r="G790" s="138">
        <f t="shared" si="24"/>
        <v>0</v>
      </c>
    </row>
    <row r="791" spans="4:7">
      <c r="D791" s="138"/>
      <c r="E791" s="138"/>
      <c r="G791" s="138">
        <f t="shared" si="24"/>
        <v>0</v>
      </c>
    </row>
    <row r="792" spans="4:7">
      <c r="D792" s="138"/>
      <c r="E792" s="138"/>
      <c r="G792" s="138">
        <f t="shared" si="24"/>
        <v>0</v>
      </c>
    </row>
    <row r="793" spans="4:7">
      <c r="D793" s="138"/>
      <c r="E793" s="138"/>
      <c r="G793" s="138">
        <f t="shared" si="24"/>
        <v>0</v>
      </c>
    </row>
    <row r="794" spans="4:7">
      <c r="D794" s="138"/>
      <c r="E794" s="138"/>
      <c r="G794" s="138">
        <f t="shared" si="24"/>
        <v>0</v>
      </c>
    </row>
    <row r="795" spans="4:7">
      <c r="D795" s="138"/>
      <c r="E795" s="138"/>
      <c r="G795" s="138">
        <f t="shared" si="24"/>
        <v>0</v>
      </c>
    </row>
    <row r="796" spans="4:7">
      <c r="D796" s="138"/>
      <c r="E796" s="138"/>
      <c r="G796" s="138">
        <f t="shared" si="24"/>
        <v>0</v>
      </c>
    </row>
    <row r="797" spans="4:7">
      <c r="D797" s="138"/>
      <c r="E797" s="138"/>
      <c r="G797" s="138">
        <f t="shared" si="24"/>
        <v>0</v>
      </c>
    </row>
    <row r="798" spans="4:7">
      <c r="D798" s="138"/>
      <c r="E798" s="138"/>
      <c r="G798" s="138">
        <f t="shared" si="24"/>
        <v>0</v>
      </c>
    </row>
    <row r="799" spans="4:7">
      <c r="D799" s="138"/>
      <c r="E799" s="138"/>
      <c r="G799" s="138">
        <f t="shared" si="24"/>
        <v>0</v>
      </c>
    </row>
    <row r="800" spans="4:7">
      <c r="D800" s="138"/>
      <c r="E800" s="138"/>
      <c r="G800" s="138">
        <f t="shared" si="24"/>
        <v>0</v>
      </c>
    </row>
    <row r="801" spans="4:7">
      <c r="D801" s="138"/>
      <c r="E801" s="138"/>
      <c r="G801" s="138">
        <f t="shared" si="24"/>
        <v>0</v>
      </c>
    </row>
    <row r="802" spans="4:7">
      <c r="D802" s="138"/>
      <c r="E802" s="138"/>
      <c r="G802" s="138">
        <f t="shared" si="24"/>
        <v>0</v>
      </c>
    </row>
    <row r="803" spans="4:7">
      <c r="D803" s="138"/>
      <c r="E803" s="138"/>
      <c r="G803" s="138">
        <f t="shared" si="24"/>
        <v>0</v>
      </c>
    </row>
    <row r="804" spans="4:7">
      <c r="D804" s="138"/>
      <c r="E804" s="138"/>
      <c r="G804" s="138">
        <f t="shared" si="24"/>
        <v>0</v>
      </c>
    </row>
    <row r="805" spans="4:7">
      <c r="D805" s="138"/>
      <c r="E805" s="138"/>
      <c r="G805" s="138">
        <f t="shared" si="24"/>
        <v>0</v>
      </c>
    </row>
    <row r="806" spans="4:7">
      <c r="D806" s="138"/>
      <c r="E806" s="138"/>
      <c r="G806" s="138">
        <f t="shared" si="24"/>
        <v>0</v>
      </c>
    </row>
    <row r="807" spans="4:7">
      <c r="D807" s="138"/>
      <c r="E807" s="138"/>
      <c r="G807" s="138">
        <f t="shared" si="24"/>
        <v>0</v>
      </c>
    </row>
    <row r="808" spans="4:7">
      <c r="D808" s="138"/>
      <c r="E808" s="138"/>
      <c r="G808" s="138">
        <f t="shared" si="24"/>
        <v>0</v>
      </c>
    </row>
    <row r="809" spans="4:7">
      <c r="D809" s="138"/>
      <c r="E809" s="138"/>
      <c r="G809" s="138">
        <f t="shared" si="24"/>
        <v>0</v>
      </c>
    </row>
    <row r="810" spans="4:7">
      <c r="D810" s="138"/>
      <c r="E810" s="138"/>
      <c r="G810" s="138">
        <f t="shared" ref="G810:G873" si="25">+D810-E810</f>
        <v>0</v>
      </c>
    </row>
    <row r="811" spans="4:7">
      <c r="D811" s="138"/>
      <c r="E811" s="138"/>
      <c r="G811" s="138">
        <f t="shared" si="25"/>
        <v>0</v>
      </c>
    </row>
    <row r="812" spans="4:7">
      <c r="D812" s="138"/>
      <c r="E812" s="138"/>
      <c r="G812" s="138">
        <f t="shared" si="25"/>
        <v>0</v>
      </c>
    </row>
    <row r="813" spans="4:7">
      <c r="D813" s="138"/>
      <c r="E813" s="138"/>
      <c r="G813" s="138">
        <f t="shared" si="25"/>
        <v>0</v>
      </c>
    </row>
    <row r="814" spans="4:7">
      <c r="D814" s="138"/>
      <c r="E814" s="138"/>
      <c r="G814" s="138">
        <f t="shared" si="25"/>
        <v>0</v>
      </c>
    </row>
    <row r="815" spans="4:7">
      <c r="D815" s="138"/>
      <c r="E815" s="138"/>
      <c r="G815" s="138">
        <f t="shared" si="25"/>
        <v>0</v>
      </c>
    </row>
    <row r="816" spans="4:7">
      <c r="D816" s="138"/>
      <c r="E816" s="138"/>
      <c r="G816" s="138">
        <f t="shared" si="25"/>
        <v>0</v>
      </c>
    </row>
    <row r="817" spans="4:7">
      <c r="D817" s="138"/>
      <c r="E817" s="138"/>
      <c r="G817" s="138">
        <f t="shared" si="25"/>
        <v>0</v>
      </c>
    </row>
    <row r="818" spans="4:7">
      <c r="D818" s="138"/>
      <c r="E818" s="138"/>
      <c r="G818" s="138">
        <f t="shared" si="25"/>
        <v>0</v>
      </c>
    </row>
    <row r="819" spans="4:7">
      <c r="D819" s="138"/>
      <c r="E819" s="138"/>
      <c r="G819" s="138">
        <f t="shared" si="25"/>
        <v>0</v>
      </c>
    </row>
    <row r="820" spans="4:7">
      <c r="D820" s="138"/>
      <c r="E820" s="138"/>
      <c r="G820" s="138">
        <f t="shared" si="25"/>
        <v>0</v>
      </c>
    </row>
    <row r="821" spans="4:7">
      <c r="D821" s="138"/>
      <c r="E821" s="138"/>
      <c r="G821" s="138">
        <f t="shared" si="25"/>
        <v>0</v>
      </c>
    </row>
    <row r="822" spans="4:7">
      <c r="D822" s="138"/>
      <c r="E822" s="138"/>
      <c r="G822" s="138">
        <f t="shared" si="25"/>
        <v>0</v>
      </c>
    </row>
    <row r="823" spans="4:7">
      <c r="D823" s="138"/>
      <c r="E823" s="138"/>
      <c r="G823" s="138">
        <f t="shared" si="25"/>
        <v>0</v>
      </c>
    </row>
    <row r="824" spans="4:7">
      <c r="D824" s="138"/>
      <c r="E824" s="138"/>
      <c r="G824" s="138">
        <f t="shared" si="25"/>
        <v>0</v>
      </c>
    </row>
    <row r="825" spans="4:7">
      <c r="D825" s="138"/>
      <c r="E825" s="138"/>
      <c r="G825" s="138">
        <f t="shared" si="25"/>
        <v>0</v>
      </c>
    </row>
    <row r="826" spans="4:7">
      <c r="D826" s="138"/>
      <c r="E826" s="138"/>
      <c r="G826" s="138">
        <f t="shared" si="25"/>
        <v>0</v>
      </c>
    </row>
    <row r="827" spans="4:7">
      <c r="D827" s="138"/>
      <c r="E827" s="138"/>
      <c r="G827" s="138">
        <f t="shared" si="25"/>
        <v>0</v>
      </c>
    </row>
    <row r="828" spans="4:7">
      <c r="D828" s="138"/>
      <c r="E828" s="138"/>
      <c r="G828" s="138">
        <f t="shared" si="25"/>
        <v>0</v>
      </c>
    </row>
    <row r="829" spans="4:7">
      <c r="D829" s="138"/>
      <c r="E829" s="138"/>
      <c r="G829" s="138">
        <f t="shared" si="25"/>
        <v>0</v>
      </c>
    </row>
    <row r="830" spans="4:7">
      <c r="D830" s="138"/>
      <c r="E830" s="138"/>
      <c r="G830" s="138">
        <f t="shared" si="25"/>
        <v>0</v>
      </c>
    </row>
    <row r="831" spans="4:7">
      <c r="D831" s="138"/>
      <c r="E831" s="138"/>
      <c r="G831" s="138">
        <f t="shared" si="25"/>
        <v>0</v>
      </c>
    </row>
    <row r="832" spans="4:7">
      <c r="D832" s="138"/>
      <c r="E832" s="138"/>
      <c r="G832" s="138">
        <f t="shared" si="25"/>
        <v>0</v>
      </c>
    </row>
    <row r="833" spans="4:7">
      <c r="D833" s="138"/>
      <c r="E833" s="138"/>
      <c r="G833" s="138">
        <f t="shared" si="25"/>
        <v>0</v>
      </c>
    </row>
    <row r="834" spans="4:7">
      <c r="D834" s="138"/>
      <c r="E834" s="138"/>
      <c r="G834" s="138">
        <f t="shared" si="25"/>
        <v>0</v>
      </c>
    </row>
    <row r="835" spans="4:7">
      <c r="D835" s="138"/>
      <c r="E835" s="138"/>
      <c r="G835" s="138">
        <f t="shared" si="25"/>
        <v>0</v>
      </c>
    </row>
    <row r="836" spans="4:7">
      <c r="D836" s="138"/>
      <c r="E836" s="138"/>
      <c r="G836" s="138">
        <f t="shared" si="25"/>
        <v>0</v>
      </c>
    </row>
    <row r="837" spans="4:7">
      <c r="D837" s="138"/>
      <c r="E837" s="138"/>
      <c r="G837" s="138">
        <f t="shared" si="25"/>
        <v>0</v>
      </c>
    </row>
    <row r="838" spans="4:7">
      <c r="D838" s="138"/>
      <c r="E838" s="138"/>
      <c r="G838" s="138">
        <f t="shared" si="25"/>
        <v>0</v>
      </c>
    </row>
    <row r="839" spans="4:7">
      <c r="D839" s="138"/>
      <c r="E839" s="138"/>
      <c r="G839" s="138">
        <f t="shared" si="25"/>
        <v>0</v>
      </c>
    </row>
    <row r="840" spans="4:7">
      <c r="D840" s="138"/>
      <c r="E840" s="138"/>
      <c r="G840" s="138">
        <f t="shared" si="25"/>
        <v>0</v>
      </c>
    </row>
    <row r="841" spans="4:7">
      <c r="D841" s="138"/>
      <c r="E841" s="138"/>
      <c r="G841" s="138">
        <f t="shared" si="25"/>
        <v>0</v>
      </c>
    </row>
    <row r="842" spans="4:7">
      <c r="D842" s="138"/>
      <c r="E842" s="138"/>
      <c r="G842" s="138">
        <f t="shared" si="25"/>
        <v>0</v>
      </c>
    </row>
    <row r="843" spans="4:7">
      <c r="D843" s="138"/>
      <c r="E843" s="138"/>
      <c r="G843" s="138">
        <f t="shared" si="25"/>
        <v>0</v>
      </c>
    </row>
    <row r="844" spans="4:7">
      <c r="D844" s="138"/>
      <c r="E844" s="138"/>
      <c r="G844" s="138">
        <f t="shared" si="25"/>
        <v>0</v>
      </c>
    </row>
    <row r="845" spans="4:7">
      <c r="D845" s="138"/>
      <c r="E845" s="138"/>
      <c r="G845" s="138">
        <f t="shared" si="25"/>
        <v>0</v>
      </c>
    </row>
    <row r="846" spans="4:7">
      <c r="D846" s="138"/>
      <c r="E846" s="138"/>
      <c r="G846" s="138">
        <f t="shared" si="25"/>
        <v>0</v>
      </c>
    </row>
    <row r="847" spans="4:7">
      <c r="D847" s="138"/>
      <c r="E847" s="138"/>
      <c r="G847" s="138">
        <f t="shared" si="25"/>
        <v>0</v>
      </c>
    </row>
    <row r="848" spans="4:7">
      <c r="D848" s="138"/>
      <c r="E848" s="138"/>
      <c r="G848" s="138">
        <f t="shared" si="25"/>
        <v>0</v>
      </c>
    </row>
    <row r="849" spans="4:7">
      <c r="D849" s="138"/>
      <c r="E849" s="138"/>
      <c r="G849" s="138">
        <f t="shared" si="25"/>
        <v>0</v>
      </c>
    </row>
    <row r="850" spans="4:7">
      <c r="D850" s="138"/>
      <c r="E850" s="138"/>
      <c r="G850" s="138">
        <f t="shared" si="25"/>
        <v>0</v>
      </c>
    </row>
    <row r="851" spans="4:7">
      <c r="D851" s="138"/>
      <c r="E851" s="138"/>
      <c r="G851" s="138">
        <f t="shared" si="25"/>
        <v>0</v>
      </c>
    </row>
    <row r="852" spans="4:7">
      <c r="D852" s="138"/>
      <c r="E852" s="138"/>
      <c r="G852" s="138">
        <f t="shared" si="25"/>
        <v>0</v>
      </c>
    </row>
    <row r="853" spans="4:7">
      <c r="D853" s="138"/>
      <c r="E853" s="138"/>
      <c r="G853" s="138">
        <f t="shared" si="25"/>
        <v>0</v>
      </c>
    </row>
    <row r="854" spans="4:7">
      <c r="D854" s="138"/>
      <c r="E854" s="138"/>
      <c r="G854" s="138">
        <f t="shared" si="25"/>
        <v>0</v>
      </c>
    </row>
    <row r="855" spans="4:7">
      <c r="D855" s="138"/>
      <c r="E855" s="138"/>
      <c r="G855" s="138">
        <f t="shared" si="25"/>
        <v>0</v>
      </c>
    </row>
    <row r="856" spans="4:7">
      <c r="D856" s="138"/>
      <c r="E856" s="138"/>
      <c r="G856" s="138">
        <f t="shared" si="25"/>
        <v>0</v>
      </c>
    </row>
    <row r="857" spans="4:7">
      <c r="D857" s="138"/>
      <c r="E857" s="138"/>
      <c r="G857" s="138">
        <f t="shared" si="25"/>
        <v>0</v>
      </c>
    </row>
    <row r="858" spans="4:7">
      <c r="D858" s="138"/>
      <c r="E858" s="138"/>
      <c r="G858" s="138">
        <f t="shared" si="25"/>
        <v>0</v>
      </c>
    </row>
    <row r="859" spans="4:7">
      <c r="D859" s="138"/>
      <c r="E859" s="138"/>
      <c r="G859" s="138">
        <f t="shared" si="25"/>
        <v>0</v>
      </c>
    </row>
    <row r="860" spans="4:7">
      <c r="D860" s="138"/>
      <c r="E860" s="138"/>
      <c r="G860" s="138">
        <f t="shared" si="25"/>
        <v>0</v>
      </c>
    </row>
    <row r="861" spans="4:7">
      <c r="D861" s="138"/>
      <c r="E861" s="138"/>
      <c r="G861" s="138">
        <f t="shared" si="25"/>
        <v>0</v>
      </c>
    </row>
    <row r="862" spans="4:7">
      <c r="D862" s="138"/>
      <c r="E862" s="138"/>
      <c r="G862" s="138">
        <f t="shared" si="25"/>
        <v>0</v>
      </c>
    </row>
    <row r="863" spans="4:7">
      <c r="D863" s="138"/>
      <c r="E863" s="138"/>
      <c r="G863" s="138">
        <f t="shared" si="25"/>
        <v>0</v>
      </c>
    </row>
    <row r="864" spans="4:7">
      <c r="D864" s="138"/>
      <c r="E864" s="138"/>
      <c r="G864" s="138">
        <f t="shared" si="25"/>
        <v>0</v>
      </c>
    </row>
    <row r="865" spans="4:7">
      <c r="D865" s="138"/>
      <c r="E865" s="138"/>
      <c r="G865" s="138">
        <f t="shared" si="25"/>
        <v>0</v>
      </c>
    </row>
    <row r="866" spans="4:7">
      <c r="D866" s="138"/>
      <c r="E866" s="138"/>
      <c r="G866" s="138">
        <f t="shared" si="25"/>
        <v>0</v>
      </c>
    </row>
    <row r="867" spans="4:7">
      <c r="D867" s="138"/>
      <c r="E867" s="138"/>
      <c r="G867" s="138">
        <f t="shared" si="25"/>
        <v>0</v>
      </c>
    </row>
    <row r="868" spans="4:7">
      <c r="D868" s="138"/>
      <c r="E868" s="138"/>
      <c r="G868" s="138">
        <f t="shared" si="25"/>
        <v>0</v>
      </c>
    </row>
    <row r="869" spans="4:7">
      <c r="D869" s="138"/>
      <c r="E869" s="138"/>
      <c r="G869" s="138">
        <f t="shared" si="25"/>
        <v>0</v>
      </c>
    </row>
    <row r="870" spans="4:7">
      <c r="D870" s="138"/>
      <c r="E870" s="138"/>
      <c r="G870" s="138">
        <f t="shared" si="25"/>
        <v>0</v>
      </c>
    </row>
    <row r="871" spans="4:7">
      <c r="D871" s="138"/>
      <c r="E871" s="138"/>
      <c r="G871" s="138">
        <f t="shared" si="25"/>
        <v>0</v>
      </c>
    </row>
    <row r="872" spans="4:7">
      <c r="D872" s="138"/>
      <c r="E872" s="138"/>
      <c r="G872" s="138">
        <f t="shared" si="25"/>
        <v>0</v>
      </c>
    </row>
    <row r="873" spans="4:7">
      <c r="D873" s="138"/>
      <c r="E873" s="138"/>
      <c r="G873" s="138">
        <f t="shared" si="25"/>
        <v>0</v>
      </c>
    </row>
    <row r="874" spans="4:7">
      <c r="D874" s="138"/>
      <c r="E874" s="138"/>
      <c r="G874" s="138">
        <f t="shared" ref="G874:G937" si="26">+D874-E874</f>
        <v>0</v>
      </c>
    </row>
    <row r="875" spans="4:7">
      <c r="D875" s="138"/>
      <c r="E875" s="138"/>
      <c r="G875" s="138">
        <f t="shared" si="26"/>
        <v>0</v>
      </c>
    </row>
    <row r="876" spans="4:7">
      <c r="D876" s="138"/>
      <c r="E876" s="138"/>
      <c r="G876" s="138">
        <f t="shared" si="26"/>
        <v>0</v>
      </c>
    </row>
    <row r="877" spans="4:7">
      <c r="D877" s="138"/>
      <c r="E877" s="138"/>
      <c r="G877" s="138">
        <f t="shared" si="26"/>
        <v>0</v>
      </c>
    </row>
    <row r="878" spans="4:7">
      <c r="D878" s="138"/>
      <c r="E878" s="138"/>
      <c r="G878" s="138">
        <f t="shared" si="26"/>
        <v>0</v>
      </c>
    </row>
    <row r="879" spans="4:7">
      <c r="D879" s="138"/>
      <c r="E879" s="138"/>
      <c r="G879" s="138">
        <f t="shared" si="26"/>
        <v>0</v>
      </c>
    </row>
    <row r="880" spans="4:7">
      <c r="D880" s="138"/>
      <c r="E880" s="138"/>
      <c r="G880" s="138">
        <f t="shared" si="26"/>
        <v>0</v>
      </c>
    </row>
    <row r="881" spans="4:7">
      <c r="D881" s="138"/>
      <c r="E881" s="138"/>
      <c r="G881" s="138">
        <f t="shared" si="26"/>
        <v>0</v>
      </c>
    </row>
    <row r="882" spans="4:7">
      <c r="D882" s="138"/>
      <c r="E882" s="138"/>
      <c r="G882" s="138">
        <f t="shared" si="26"/>
        <v>0</v>
      </c>
    </row>
    <row r="883" spans="4:7">
      <c r="D883" s="138"/>
      <c r="E883" s="138"/>
      <c r="G883" s="138">
        <f t="shared" si="26"/>
        <v>0</v>
      </c>
    </row>
    <row r="884" spans="4:7">
      <c r="D884" s="138"/>
      <c r="E884" s="138"/>
      <c r="G884" s="138">
        <f t="shared" si="26"/>
        <v>0</v>
      </c>
    </row>
    <row r="885" spans="4:7">
      <c r="D885" s="138"/>
      <c r="E885" s="138"/>
      <c r="G885" s="138">
        <f t="shared" si="26"/>
        <v>0</v>
      </c>
    </row>
    <row r="886" spans="4:7">
      <c r="D886" s="138"/>
      <c r="E886" s="138"/>
      <c r="G886" s="138">
        <f t="shared" si="26"/>
        <v>0</v>
      </c>
    </row>
    <row r="887" spans="4:7">
      <c r="D887" s="138"/>
      <c r="E887" s="138"/>
      <c r="G887" s="138">
        <f t="shared" si="26"/>
        <v>0</v>
      </c>
    </row>
    <row r="888" spans="4:7">
      <c r="D888" s="138"/>
      <c r="E888" s="138"/>
      <c r="G888" s="138">
        <f t="shared" si="26"/>
        <v>0</v>
      </c>
    </row>
    <row r="889" spans="4:7">
      <c r="D889" s="138"/>
      <c r="E889" s="138"/>
      <c r="G889" s="138">
        <f t="shared" si="26"/>
        <v>0</v>
      </c>
    </row>
    <row r="890" spans="4:7">
      <c r="D890" s="138"/>
      <c r="E890" s="138"/>
      <c r="G890" s="138">
        <f t="shared" si="26"/>
        <v>0</v>
      </c>
    </row>
    <row r="891" spans="4:7">
      <c r="D891" s="138"/>
      <c r="E891" s="138"/>
      <c r="G891" s="138">
        <f t="shared" si="26"/>
        <v>0</v>
      </c>
    </row>
    <row r="892" spans="4:7">
      <c r="D892" s="138"/>
      <c r="E892" s="138"/>
      <c r="G892" s="138">
        <f t="shared" si="26"/>
        <v>0</v>
      </c>
    </row>
    <row r="893" spans="4:7">
      <c r="D893" s="138"/>
      <c r="E893" s="138"/>
      <c r="G893" s="138">
        <f t="shared" si="26"/>
        <v>0</v>
      </c>
    </row>
    <row r="894" spans="4:7">
      <c r="D894" s="138"/>
      <c r="E894" s="138"/>
      <c r="G894" s="138">
        <f t="shared" si="26"/>
        <v>0</v>
      </c>
    </row>
    <row r="895" spans="4:7">
      <c r="D895" s="138"/>
      <c r="E895" s="138"/>
      <c r="G895" s="138">
        <f t="shared" si="26"/>
        <v>0</v>
      </c>
    </row>
    <row r="896" spans="4:7">
      <c r="D896" s="138"/>
      <c r="E896" s="138"/>
      <c r="G896" s="138">
        <f t="shared" si="26"/>
        <v>0</v>
      </c>
    </row>
    <row r="897" spans="4:7">
      <c r="D897" s="138"/>
      <c r="E897" s="138"/>
      <c r="G897" s="138">
        <f t="shared" si="26"/>
        <v>0</v>
      </c>
    </row>
    <row r="898" spans="4:7">
      <c r="D898" s="138"/>
      <c r="E898" s="138"/>
      <c r="G898" s="138">
        <f t="shared" si="26"/>
        <v>0</v>
      </c>
    </row>
    <row r="899" spans="4:7">
      <c r="D899" s="138"/>
      <c r="E899" s="138"/>
      <c r="G899" s="138">
        <f t="shared" si="26"/>
        <v>0</v>
      </c>
    </row>
    <row r="900" spans="4:7">
      <c r="D900" s="138"/>
      <c r="E900" s="138"/>
      <c r="G900" s="138">
        <f t="shared" si="26"/>
        <v>0</v>
      </c>
    </row>
    <row r="901" spans="4:7">
      <c r="D901" s="138"/>
      <c r="E901" s="138"/>
      <c r="G901" s="138">
        <f t="shared" si="26"/>
        <v>0</v>
      </c>
    </row>
    <row r="902" spans="4:7">
      <c r="D902" s="138"/>
      <c r="E902" s="138"/>
      <c r="G902" s="138">
        <f t="shared" si="26"/>
        <v>0</v>
      </c>
    </row>
    <row r="903" spans="4:7">
      <c r="D903" s="138"/>
      <c r="E903" s="138"/>
      <c r="G903" s="138">
        <f t="shared" si="26"/>
        <v>0</v>
      </c>
    </row>
    <row r="904" spans="4:7">
      <c r="D904" s="138"/>
      <c r="E904" s="138"/>
      <c r="G904" s="138">
        <f t="shared" si="26"/>
        <v>0</v>
      </c>
    </row>
    <row r="905" spans="4:7">
      <c r="D905" s="138"/>
      <c r="E905" s="138"/>
      <c r="G905" s="138">
        <f t="shared" si="26"/>
        <v>0</v>
      </c>
    </row>
    <row r="906" spans="4:7">
      <c r="D906" s="138"/>
      <c r="E906" s="138"/>
      <c r="G906" s="138">
        <f t="shared" si="26"/>
        <v>0</v>
      </c>
    </row>
    <row r="907" spans="4:7">
      <c r="D907" s="138"/>
      <c r="E907" s="138"/>
      <c r="G907" s="138">
        <f t="shared" si="26"/>
        <v>0</v>
      </c>
    </row>
    <row r="908" spans="4:7">
      <c r="D908" s="138"/>
      <c r="E908" s="138"/>
      <c r="G908" s="138">
        <f t="shared" si="26"/>
        <v>0</v>
      </c>
    </row>
    <row r="909" spans="4:7">
      <c r="D909" s="138"/>
      <c r="E909" s="138"/>
      <c r="G909" s="138">
        <f t="shared" si="26"/>
        <v>0</v>
      </c>
    </row>
    <row r="910" spans="4:7">
      <c r="D910" s="138"/>
      <c r="E910" s="138"/>
      <c r="G910" s="138">
        <f t="shared" si="26"/>
        <v>0</v>
      </c>
    </row>
    <row r="911" spans="4:7">
      <c r="D911" s="138"/>
      <c r="E911" s="138"/>
      <c r="G911" s="138">
        <f t="shared" si="26"/>
        <v>0</v>
      </c>
    </row>
    <row r="912" spans="4:7">
      <c r="D912" s="138"/>
      <c r="E912" s="138"/>
      <c r="G912" s="138">
        <f t="shared" si="26"/>
        <v>0</v>
      </c>
    </row>
    <row r="913" spans="4:7">
      <c r="D913" s="138"/>
      <c r="E913" s="138"/>
      <c r="G913" s="138">
        <f t="shared" si="26"/>
        <v>0</v>
      </c>
    </row>
    <row r="914" spans="4:7">
      <c r="D914" s="138"/>
      <c r="E914" s="138"/>
      <c r="G914" s="138">
        <f t="shared" si="26"/>
        <v>0</v>
      </c>
    </row>
    <row r="915" spans="4:7">
      <c r="D915" s="138"/>
      <c r="E915" s="138"/>
      <c r="G915" s="138">
        <f t="shared" si="26"/>
        <v>0</v>
      </c>
    </row>
    <row r="916" spans="4:7">
      <c r="D916" s="138"/>
      <c r="E916" s="138"/>
      <c r="G916" s="138">
        <f t="shared" si="26"/>
        <v>0</v>
      </c>
    </row>
    <row r="917" spans="4:7">
      <c r="D917" s="138"/>
      <c r="E917" s="138"/>
      <c r="G917" s="138">
        <f t="shared" si="26"/>
        <v>0</v>
      </c>
    </row>
    <row r="918" spans="4:7">
      <c r="D918" s="138"/>
      <c r="E918" s="138"/>
      <c r="G918" s="138">
        <f t="shared" si="26"/>
        <v>0</v>
      </c>
    </row>
    <row r="919" spans="4:7">
      <c r="D919" s="138"/>
      <c r="E919" s="138"/>
      <c r="G919" s="138">
        <f t="shared" si="26"/>
        <v>0</v>
      </c>
    </row>
    <row r="920" spans="4:7">
      <c r="D920" s="138"/>
      <c r="E920" s="138"/>
      <c r="G920" s="138">
        <f t="shared" si="26"/>
        <v>0</v>
      </c>
    </row>
    <row r="921" spans="4:7">
      <c r="D921" s="138"/>
      <c r="E921" s="138"/>
      <c r="G921" s="138">
        <f t="shared" si="26"/>
        <v>0</v>
      </c>
    </row>
    <row r="922" spans="4:7">
      <c r="D922" s="138"/>
      <c r="E922" s="138"/>
      <c r="G922" s="138">
        <f t="shared" si="26"/>
        <v>0</v>
      </c>
    </row>
    <row r="923" spans="4:7">
      <c r="D923" s="138"/>
      <c r="E923" s="138"/>
      <c r="G923" s="138">
        <f t="shared" si="26"/>
        <v>0</v>
      </c>
    </row>
    <row r="924" spans="4:7">
      <c r="D924" s="138"/>
      <c r="E924" s="138"/>
      <c r="G924" s="138">
        <f t="shared" si="26"/>
        <v>0</v>
      </c>
    </row>
    <row r="925" spans="4:7">
      <c r="D925" s="138"/>
      <c r="E925" s="138"/>
      <c r="G925" s="138">
        <f t="shared" si="26"/>
        <v>0</v>
      </c>
    </row>
    <row r="926" spans="4:7">
      <c r="D926" s="138"/>
      <c r="E926" s="138"/>
      <c r="G926" s="138">
        <f t="shared" si="26"/>
        <v>0</v>
      </c>
    </row>
    <row r="927" spans="4:7">
      <c r="D927" s="138"/>
      <c r="E927" s="138"/>
      <c r="G927" s="138">
        <f t="shared" si="26"/>
        <v>0</v>
      </c>
    </row>
    <row r="928" spans="4:7">
      <c r="D928" s="138"/>
      <c r="E928" s="138"/>
      <c r="G928" s="138">
        <f t="shared" si="26"/>
        <v>0</v>
      </c>
    </row>
    <row r="929" spans="4:7">
      <c r="D929" s="138"/>
      <c r="E929" s="138"/>
      <c r="G929" s="138">
        <f t="shared" si="26"/>
        <v>0</v>
      </c>
    </row>
    <row r="930" spans="4:7">
      <c r="D930" s="138"/>
      <c r="E930" s="138"/>
      <c r="G930" s="138">
        <f t="shared" si="26"/>
        <v>0</v>
      </c>
    </row>
    <row r="931" spans="4:7">
      <c r="D931" s="138"/>
      <c r="E931" s="138"/>
      <c r="G931" s="138">
        <f t="shared" si="26"/>
        <v>0</v>
      </c>
    </row>
    <row r="932" spans="4:7">
      <c r="D932" s="138"/>
      <c r="E932" s="138"/>
      <c r="G932" s="138">
        <f t="shared" si="26"/>
        <v>0</v>
      </c>
    </row>
    <row r="933" spans="4:7">
      <c r="D933" s="138"/>
      <c r="E933" s="138"/>
      <c r="G933" s="138">
        <f t="shared" si="26"/>
        <v>0</v>
      </c>
    </row>
    <row r="934" spans="4:7">
      <c r="D934" s="138"/>
      <c r="E934" s="138"/>
      <c r="G934" s="138">
        <f t="shared" si="26"/>
        <v>0</v>
      </c>
    </row>
    <row r="935" spans="4:7">
      <c r="D935" s="138"/>
      <c r="E935" s="138"/>
      <c r="G935" s="138">
        <f t="shared" si="26"/>
        <v>0</v>
      </c>
    </row>
    <row r="936" spans="4:7">
      <c r="D936" s="138"/>
      <c r="E936" s="138"/>
      <c r="G936" s="138">
        <f t="shared" si="26"/>
        <v>0</v>
      </c>
    </row>
    <row r="937" spans="4:7">
      <c r="D937" s="138"/>
      <c r="E937" s="138"/>
      <c r="G937" s="138">
        <f t="shared" si="26"/>
        <v>0</v>
      </c>
    </row>
    <row r="938" spans="4:7">
      <c r="D938" s="138"/>
      <c r="E938" s="138"/>
      <c r="G938" s="138">
        <f t="shared" ref="G938:G1001" si="27">+D938-E938</f>
        <v>0</v>
      </c>
    </row>
    <row r="939" spans="4:7">
      <c r="D939" s="138"/>
      <c r="E939" s="138"/>
      <c r="G939" s="138">
        <f t="shared" si="27"/>
        <v>0</v>
      </c>
    </row>
    <row r="940" spans="4:7">
      <c r="D940" s="138"/>
      <c r="E940" s="138"/>
      <c r="G940" s="138">
        <f t="shared" si="27"/>
        <v>0</v>
      </c>
    </row>
    <row r="941" spans="4:7">
      <c r="D941" s="138"/>
      <c r="E941" s="138"/>
      <c r="G941" s="138">
        <f t="shared" si="27"/>
        <v>0</v>
      </c>
    </row>
    <row r="942" spans="4:7">
      <c r="D942" s="138"/>
      <c r="E942" s="138"/>
      <c r="G942" s="138">
        <f t="shared" si="27"/>
        <v>0</v>
      </c>
    </row>
    <row r="943" spans="4:7">
      <c r="D943" s="138"/>
      <c r="E943" s="138"/>
      <c r="G943" s="138">
        <f t="shared" si="27"/>
        <v>0</v>
      </c>
    </row>
    <row r="944" spans="4:7">
      <c r="D944" s="138"/>
      <c r="E944" s="138"/>
      <c r="G944" s="138">
        <f t="shared" si="27"/>
        <v>0</v>
      </c>
    </row>
    <row r="945" spans="4:7">
      <c r="D945" s="138"/>
      <c r="E945" s="138"/>
      <c r="G945" s="138">
        <f t="shared" si="27"/>
        <v>0</v>
      </c>
    </row>
    <row r="946" spans="4:7">
      <c r="D946" s="138"/>
      <c r="E946" s="138"/>
      <c r="G946" s="138">
        <f t="shared" si="27"/>
        <v>0</v>
      </c>
    </row>
    <row r="947" spans="4:7">
      <c r="D947" s="138"/>
      <c r="E947" s="138"/>
      <c r="G947" s="138">
        <f t="shared" si="27"/>
        <v>0</v>
      </c>
    </row>
    <row r="948" spans="4:7">
      <c r="D948" s="138"/>
      <c r="E948" s="138"/>
      <c r="G948" s="138">
        <f t="shared" si="27"/>
        <v>0</v>
      </c>
    </row>
    <row r="949" spans="4:7">
      <c r="D949" s="138"/>
      <c r="E949" s="138"/>
      <c r="G949" s="138">
        <f t="shared" si="27"/>
        <v>0</v>
      </c>
    </row>
    <row r="950" spans="4:7">
      <c r="D950" s="138"/>
      <c r="E950" s="138"/>
      <c r="G950" s="138">
        <f t="shared" si="27"/>
        <v>0</v>
      </c>
    </row>
    <row r="951" spans="4:7">
      <c r="D951" s="138"/>
      <c r="E951" s="138"/>
      <c r="G951" s="138">
        <f t="shared" si="27"/>
        <v>0</v>
      </c>
    </row>
    <row r="952" spans="4:7">
      <c r="D952" s="138"/>
      <c r="E952" s="138"/>
      <c r="G952" s="138">
        <f t="shared" si="27"/>
        <v>0</v>
      </c>
    </row>
    <row r="953" spans="4:7">
      <c r="D953" s="138"/>
      <c r="E953" s="138"/>
      <c r="G953" s="138">
        <f t="shared" si="27"/>
        <v>0</v>
      </c>
    </row>
    <row r="954" spans="4:7">
      <c r="D954" s="138"/>
      <c r="E954" s="138"/>
      <c r="G954" s="138">
        <f t="shared" si="27"/>
        <v>0</v>
      </c>
    </row>
    <row r="955" spans="4:7">
      <c r="D955" s="138"/>
      <c r="E955" s="138"/>
      <c r="G955" s="138">
        <f t="shared" si="27"/>
        <v>0</v>
      </c>
    </row>
    <row r="956" spans="4:7">
      <c r="D956" s="138"/>
      <c r="E956" s="138"/>
      <c r="G956" s="138">
        <f t="shared" si="27"/>
        <v>0</v>
      </c>
    </row>
    <row r="957" spans="4:7">
      <c r="D957" s="138"/>
      <c r="E957" s="138"/>
      <c r="G957" s="138">
        <f t="shared" si="27"/>
        <v>0</v>
      </c>
    </row>
    <row r="958" spans="4:7">
      <c r="D958" s="138"/>
      <c r="E958" s="138"/>
      <c r="G958" s="138">
        <f t="shared" si="27"/>
        <v>0</v>
      </c>
    </row>
    <row r="959" spans="4:7">
      <c r="D959" s="138"/>
      <c r="E959" s="138"/>
      <c r="G959" s="138">
        <f t="shared" si="27"/>
        <v>0</v>
      </c>
    </row>
    <row r="960" spans="4:7">
      <c r="D960" s="138"/>
      <c r="E960" s="138"/>
      <c r="G960" s="138">
        <f t="shared" si="27"/>
        <v>0</v>
      </c>
    </row>
    <row r="961" spans="4:7">
      <c r="D961" s="138"/>
      <c r="E961" s="138"/>
      <c r="G961" s="138">
        <f t="shared" si="27"/>
        <v>0</v>
      </c>
    </row>
    <row r="962" spans="4:7">
      <c r="D962" s="138"/>
      <c r="E962" s="138"/>
      <c r="G962" s="138">
        <f t="shared" si="27"/>
        <v>0</v>
      </c>
    </row>
    <row r="963" spans="4:7">
      <c r="D963" s="138"/>
      <c r="E963" s="138"/>
      <c r="G963" s="138">
        <f t="shared" si="27"/>
        <v>0</v>
      </c>
    </row>
    <row r="964" spans="4:7">
      <c r="D964" s="138"/>
      <c r="E964" s="138"/>
      <c r="G964" s="138">
        <f t="shared" si="27"/>
        <v>0</v>
      </c>
    </row>
    <row r="965" spans="4:7">
      <c r="D965" s="138"/>
      <c r="E965" s="138"/>
      <c r="G965" s="138">
        <f t="shared" si="27"/>
        <v>0</v>
      </c>
    </row>
    <row r="966" spans="4:7">
      <c r="D966" s="138"/>
      <c r="E966" s="138"/>
      <c r="G966" s="138">
        <f t="shared" si="27"/>
        <v>0</v>
      </c>
    </row>
    <row r="967" spans="4:7">
      <c r="D967" s="138"/>
      <c r="E967" s="138"/>
      <c r="G967" s="138">
        <f t="shared" si="27"/>
        <v>0</v>
      </c>
    </row>
    <row r="968" spans="4:7">
      <c r="D968" s="138"/>
      <c r="E968" s="138"/>
      <c r="G968" s="138">
        <f t="shared" si="27"/>
        <v>0</v>
      </c>
    </row>
    <row r="969" spans="4:7">
      <c r="D969" s="138"/>
      <c r="E969" s="138"/>
      <c r="G969" s="138">
        <f t="shared" si="27"/>
        <v>0</v>
      </c>
    </row>
    <row r="970" spans="4:7">
      <c r="D970" s="138"/>
      <c r="E970" s="138"/>
      <c r="G970" s="138">
        <f t="shared" si="27"/>
        <v>0</v>
      </c>
    </row>
    <row r="971" spans="4:7">
      <c r="D971" s="138"/>
      <c r="E971" s="138"/>
      <c r="G971" s="138">
        <f t="shared" si="27"/>
        <v>0</v>
      </c>
    </row>
    <row r="972" spans="4:7">
      <c r="D972" s="138"/>
      <c r="E972" s="138"/>
      <c r="G972" s="138">
        <f t="shared" si="27"/>
        <v>0</v>
      </c>
    </row>
    <row r="973" spans="4:7">
      <c r="D973" s="138"/>
      <c r="E973" s="138"/>
      <c r="G973" s="138">
        <f t="shared" si="27"/>
        <v>0</v>
      </c>
    </row>
    <row r="974" spans="4:7">
      <c r="D974" s="138"/>
      <c r="E974" s="138"/>
      <c r="G974" s="138">
        <f t="shared" si="27"/>
        <v>0</v>
      </c>
    </row>
    <row r="975" spans="4:7">
      <c r="D975" s="138"/>
      <c r="E975" s="138"/>
      <c r="G975" s="138">
        <f t="shared" si="27"/>
        <v>0</v>
      </c>
    </row>
    <row r="976" spans="4:7">
      <c r="D976" s="138"/>
      <c r="E976" s="138"/>
      <c r="G976" s="138">
        <f t="shared" si="27"/>
        <v>0</v>
      </c>
    </row>
    <row r="977" spans="4:7">
      <c r="D977" s="138"/>
      <c r="E977" s="138"/>
      <c r="G977" s="138">
        <f t="shared" si="27"/>
        <v>0</v>
      </c>
    </row>
    <row r="978" spans="4:7">
      <c r="D978" s="138"/>
      <c r="E978" s="138"/>
      <c r="G978" s="138">
        <f t="shared" si="27"/>
        <v>0</v>
      </c>
    </row>
    <row r="979" spans="4:7">
      <c r="D979" s="138"/>
      <c r="E979" s="138"/>
      <c r="G979" s="138">
        <f t="shared" si="27"/>
        <v>0</v>
      </c>
    </row>
    <row r="980" spans="4:7">
      <c r="D980" s="138"/>
      <c r="E980" s="138"/>
      <c r="G980" s="138">
        <f t="shared" si="27"/>
        <v>0</v>
      </c>
    </row>
    <row r="981" spans="4:7">
      <c r="D981" s="138"/>
      <c r="E981" s="138"/>
      <c r="G981" s="138">
        <f t="shared" si="27"/>
        <v>0</v>
      </c>
    </row>
    <row r="982" spans="4:7">
      <c r="D982" s="138"/>
      <c r="E982" s="138"/>
      <c r="G982" s="138">
        <f t="shared" si="27"/>
        <v>0</v>
      </c>
    </row>
    <row r="983" spans="4:7">
      <c r="D983" s="138"/>
      <c r="E983" s="138"/>
      <c r="G983" s="138">
        <f t="shared" si="27"/>
        <v>0</v>
      </c>
    </row>
    <row r="984" spans="4:7">
      <c r="D984" s="138"/>
      <c r="E984" s="138"/>
      <c r="G984" s="138">
        <f t="shared" si="27"/>
        <v>0</v>
      </c>
    </row>
    <row r="985" spans="4:7">
      <c r="D985" s="138"/>
      <c r="E985" s="138"/>
      <c r="G985" s="138">
        <f t="shared" si="27"/>
        <v>0</v>
      </c>
    </row>
    <row r="986" spans="4:7">
      <c r="D986" s="138"/>
      <c r="E986" s="138"/>
      <c r="G986" s="138">
        <f t="shared" si="27"/>
        <v>0</v>
      </c>
    </row>
    <row r="987" spans="4:7">
      <c r="D987" s="138"/>
      <c r="E987" s="138"/>
      <c r="G987" s="138">
        <f t="shared" si="27"/>
        <v>0</v>
      </c>
    </row>
    <row r="988" spans="4:7">
      <c r="D988" s="138"/>
      <c r="E988" s="138"/>
      <c r="G988" s="138">
        <f t="shared" si="27"/>
        <v>0</v>
      </c>
    </row>
    <row r="989" spans="4:7">
      <c r="D989" s="138"/>
      <c r="E989" s="138"/>
      <c r="G989" s="138">
        <f t="shared" si="27"/>
        <v>0</v>
      </c>
    </row>
    <row r="990" spans="4:7">
      <c r="D990" s="138"/>
      <c r="E990" s="138"/>
      <c r="G990" s="138">
        <f t="shared" si="27"/>
        <v>0</v>
      </c>
    </row>
    <row r="991" spans="4:7">
      <c r="D991" s="138"/>
      <c r="E991" s="138"/>
      <c r="G991" s="138">
        <f t="shared" si="27"/>
        <v>0</v>
      </c>
    </row>
    <row r="992" spans="4:7">
      <c r="D992" s="138"/>
      <c r="E992" s="138"/>
      <c r="G992" s="138">
        <f t="shared" si="27"/>
        <v>0</v>
      </c>
    </row>
    <row r="993" spans="4:7">
      <c r="D993" s="138"/>
      <c r="E993" s="138"/>
      <c r="G993" s="138">
        <f t="shared" si="27"/>
        <v>0</v>
      </c>
    </row>
    <row r="994" spans="4:7">
      <c r="D994" s="138"/>
      <c r="E994" s="138"/>
      <c r="G994" s="138">
        <f t="shared" si="27"/>
        <v>0</v>
      </c>
    </row>
    <row r="995" spans="4:7">
      <c r="D995" s="138"/>
      <c r="E995" s="138"/>
      <c r="G995" s="138">
        <f t="shared" si="27"/>
        <v>0</v>
      </c>
    </row>
    <row r="996" spans="4:7">
      <c r="D996" s="138"/>
      <c r="E996" s="138"/>
      <c r="G996" s="138">
        <f t="shared" si="27"/>
        <v>0</v>
      </c>
    </row>
    <row r="997" spans="4:7">
      <c r="D997" s="138"/>
      <c r="E997" s="138"/>
      <c r="G997" s="138">
        <f t="shared" si="27"/>
        <v>0</v>
      </c>
    </row>
    <row r="998" spans="4:7">
      <c r="D998" s="138"/>
      <c r="E998" s="138"/>
      <c r="G998" s="138">
        <f t="shared" si="27"/>
        <v>0</v>
      </c>
    </row>
    <row r="999" spans="4:7">
      <c r="D999" s="138"/>
      <c r="E999" s="138"/>
      <c r="G999" s="138">
        <f t="shared" si="27"/>
        <v>0</v>
      </c>
    </row>
    <row r="1000" spans="4:7">
      <c r="D1000" s="138"/>
      <c r="E1000" s="138"/>
      <c r="G1000" s="138">
        <f t="shared" si="27"/>
        <v>0</v>
      </c>
    </row>
    <row r="1001" spans="4:7">
      <c r="D1001" s="138"/>
      <c r="E1001" s="138"/>
      <c r="G1001" s="138">
        <f t="shared" si="27"/>
        <v>0</v>
      </c>
    </row>
    <row r="1002" spans="4:7">
      <c r="D1002" s="138"/>
      <c r="E1002" s="138"/>
      <c r="G1002" s="138">
        <f t="shared" ref="G1002:G1065" si="28">+D1002-E1002</f>
        <v>0</v>
      </c>
    </row>
    <row r="1003" spans="4:7">
      <c r="D1003" s="138"/>
      <c r="E1003" s="138"/>
      <c r="G1003" s="138">
        <f t="shared" si="28"/>
        <v>0</v>
      </c>
    </row>
    <row r="1004" spans="4:7">
      <c r="D1004" s="138"/>
      <c r="E1004" s="138"/>
      <c r="G1004" s="138">
        <f t="shared" si="28"/>
        <v>0</v>
      </c>
    </row>
    <row r="1005" spans="4:7">
      <c r="D1005" s="138"/>
      <c r="E1005" s="138"/>
      <c r="G1005" s="138">
        <f t="shared" si="28"/>
        <v>0</v>
      </c>
    </row>
    <row r="1006" spans="4:7">
      <c r="D1006" s="138"/>
      <c r="E1006" s="138"/>
      <c r="G1006" s="138">
        <f t="shared" si="28"/>
        <v>0</v>
      </c>
    </row>
    <row r="1007" spans="4:7">
      <c r="D1007" s="138"/>
      <c r="E1007" s="138"/>
      <c r="G1007" s="138">
        <f t="shared" si="28"/>
        <v>0</v>
      </c>
    </row>
    <row r="1008" spans="4:7">
      <c r="D1008" s="138"/>
      <c r="E1008" s="138"/>
      <c r="G1008" s="138">
        <f t="shared" si="28"/>
        <v>0</v>
      </c>
    </row>
    <row r="1009" spans="4:7">
      <c r="D1009" s="138"/>
      <c r="E1009" s="138"/>
      <c r="G1009" s="138">
        <f t="shared" si="28"/>
        <v>0</v>
      </c>
    </row>
    <row r="1010" spans="4:7">
      <c r="D1010" s="138"/>
      <c r="E1010" s="138"/>
      <c r="G1010" s="138">
        <f t="shared" si="28"/>
        <v>0</v>
      </c>
    </row>
    <row r="1011" spans="4:7">
      <c r="D1011" s="138"/>
      <c r="E1011" s="138"/>
      <c r="G1011" s="138">
        <f t="shared" si="28"/>
        <v>0</v>
      </c>
    </row>
    <row r="1012" spans="4:7">
      <c r="D1012" s="138"/>
      <c r="E1012" s="138"/>
      <c r="G1012" s="138">
        <f t="shared" si="28"/>
        <v>0</v>
      </c>
    </row>
    <row r="1013" spans="4:7">
      <c r="D1013" s="138"/>
      <c r="E1013" s="138"/>
      <c r="G1013" s="138">
        <f t="shared" si="28"/>
        <v>0</v>
      </c>
    </row>
    <row r="1014" spans="4:7">
      <c r="D1014" s="138"/>
      <c r="E1014" s="138"/>
      <c r="G1014" s="138">
        <f t="shared" si="28"/>
        <v>0</v>
      </c>
    </row>
    <row r="1015" spans="4:7">
      <c r="D1015" s="138"/>
      <c r="E1015" s="138"/>
      <c r="G1015" s="138">
        <f t="shared" si="28"/>
        <v>0</v>
      </c>
    </row>
    <row r="1016" spans="4:7">
      <c r="D1016" s="138"/>
      <c r="E1016" s="138"/>
      <c r="G1016" s="138">
        <f t="shared" si="28"/>
        <v>0</v>
      </c>
    </row>
    <row r="1017" spans="4:7">
      <c r="D1017" s="138"/>
      <c r="E1017" s="138"/>
      <c r="G1017" s="138">
        <f t="shared" si="28"/>
        <v>0</v>
      </c>
    </row>
    <row r="1018" spans="4:7">
      <c r="D1018" s="138"/>
      <c r="E1018" s="138"/>
      <c r="G1018" s="138">
        <f t="shared" si="28"/>
        <v>0</v>
      </c>
    </row>
    <row r="1019" spans="4:7">
      <c r="D1019" s="138"/>
      <c r="E1019" s="138"/>
      <c r="G1019" s="138">
        <f t="shared" si="28"/>
        <v>0</v>
      </c>
    </row>
    <row r="1020" spans="4:7">
      <c r="D1020" s="138"/>
      <c r="E1020" s="138"/>
      <c r="G1020" s="138">
        <f t="shared" si="28"/>
        <v>0</v>
      </c>
    </row>
    <row r="1021" spans="4:7">
      <c r="D1021" s="138"/>
      <c r="E1021" s="138"/>
      <c r="G1021" s="138">
        <f t="shared" si="28"/>
        <v>0</v>
      </c>
    </row>
    <row r="1022" spans="4:7">
      <c r="D1022" s="138"/>
      <c r="E1022" s="138"/>
      <c r="G1022" s="138">
        <f t="shared" si="28"/>
        <v>0</v>
      </c>
    </row>
    <row r="1023" spans="4:7">
      <c r="D1023" s="138"/>
      <c r="E1023" s="138"/>
      <c r="G1023" s="138">
        <f t="shared" si="28"/>
        <v>0</v>
      </c>
    </row>
    <row r="1024" spans="4:7">
      <c r="D1024" s="138"/>
      <c r="E1024" s="138"/>
      <c r="G1024" s="138">
        <f t="shared" si="28"/>
        <v>0</v>
      </c>
    </row>
    <row r="1025" spans="4:7">
      <c r="D1025" s="138"/>
      <c r="E1025" s="138"/>
      <c r="G1025" s="138">
        <f t="shared" si="28"/>
        <v>0</v>
      </c>
    </row>
    <row r="1026" spans="4:7">
      <c r="D1026" s="138"/>
      <c r="E1026" s="138"/>
      <c r="G1026" s="138">
        <f t="shared" si="28"/>
        <v>0</v>
      </c>
    </row>
    <row r="1027" spans="4:7">
      <c r="D1027" s="138"/>
      <c r="E1027" s="138"/>
      <c r="G1027" s="138">
        <f t="shared" si="28"/>
        <v>0</v>
      </c>
    </row>
    <row r="1028" spans="4:7">
      <c r="D1028" s="138"/>
      <c r="E1028" s="138"/>
      <c r="G1028" s="138">
        <f t="shared" si="28"/>
        <v>0</v>
      </c>
    </row>
    <row r="1029" spans="4:7">
      <c r="D1029" s="138"/>
      <c r="E1029" s="138"/>
      <c r="G1029" s="138">
        <f t="shared" si="28"/>
        <v>0</v>
      </c>
    </row>
    <row r="1030" spans="4:7">
      <c r="D1030" s="138"/>
      <c r="E1030" s="138"/>
      <c r="G1030" s="138">
        <f t="shared" si="28"/>
        <v>0</v>
      </c>
    </row>
    <row r="1031" spans="4:7">
      <c r="D1031" s="138"/>
      <c r="E1031" s="138"/>
      <c r="G1031" s="138">
        <f t="shared" si="28"/>
        <v>0</v>
      </c>
    </row>
    <row r="1032" spans="4:7">
      <c r="D1032" s="138"/>
      <c r="E1032" s="138"/>
      <c r="G1032" s="138">
        <f t="shared" si="28"/>
        <v>0</v>
      </c>
    </row>
    <row r="1033" spans="4:7">
      <c r="D1033" s="138"/>
      <c r="E1033" s="138"/>
      <c r="G1033" s="138">
        <f t="shared" si="28"/>
        <v>0</v>
      </c>
    </row>
    <row r="1034" spans="4:7">
      <c r="D1034" s="138"/>
      <c r="E1034" s="138"/>
      <c r="G1034" s="138">
        <f t="shared" si="28"/>
        <v>0</v>
      </c>
    </row>
    <row r="1035" spans="4:7">
      <c r="D1035" s="138"/>
      <c r="E1035" s="138"/>
      <c r="G1035" s="138">
        <f t="shared" si="28"/>
        <v>0</v>
      </c>
    </row>
    <row r="1036" spans="4:7">
      <c r="D1036" s="138"/>
      <c r="E1036" s="138"/>
      <c r="G1036" s="138">
        <f t="shared" si="28"/>
        <v>0</v>
      </c>
    </row>
    <row r="1037" spans="4:7">
      <c r="D1037" s="138"/>
      <c r="E1037" s="138"/>
      <c r="G1037" s="138">
        <f t="shared" si="28"/>
        <v>0</v>
      </c>
    </row>
    <row r="1038" spans="4:7">
      <c r="D1038" s="138"/>
      <c r="E1038" s="138"/>
      <c r="G1038" s="138">
        <f t="shared" si="28"/>
        <v>0</v>
      </c>
    </row>
    <row r="1039" spans="4:7">
      <c r="D1039" s="138"/>
      <c r="E1039" s="138"/>
      <c r="G1039" s="138">
        <f t="shared" si="28"/>
        <v>0</v>
      </c>
    </row>
    <row r="1040" spans="4:7">
      <c r="D1040" s="138"/>
      <c r="E1040" s="138"/>
      <c r="G1040" s="138">
        <f t="shared" si="28"/>
        <v>0</v>
      </c>
    </row>
    <row r="1041" spans="4:7">
      <c r="D1041" s="138"/>
      <c r="E1041" s="138"/>
      <c r="G1041" s="138">
        <f t="shared" si="28"/>
        <v>0</v>
      </c>
    </row>
    <row r="1042" spans="4:7">
      <c r="D1042" s="138"/>
      <c r="E1042" s="138"/>
      <c r="G1042" s="138">
        <f t="shared" si="28"/>
        <v>0</v>
      </c>
    </row>
    <row r="1043" spans="4:7">
      <c r="D1043" s="138"/>
      <c r="E1043" s="138"/>
      <c r="G1043" s="138">
        <f t="shared" si="28"/>
        <v>0</v>
      </c>
    </row>
    <row r="1044" spans="4:7">
      <c r="D1044" s="138"/>
      <c r="E1044" s="138"/>
      <c r="G1044" s="138">
        <f t="shared" si="28"/>
        <v>0</v>
      </c>
    </row>
    <row r="1045" spans="4:7">
      <c r="D1045" s="138"/>
      <c r="E1045" s="138"/>
      <c r="G1045" s="138">
        <f t="shared" si="28"/>
        <v>0</v>
      </c>
    </row>
    <row r="1046" spans="4:7">
      <c r="D1046" s="138"/>
      <c r="E1046" s="138"/>
      <c r="G1046" s="138">
        <f t="shared" si="28"/>
        <v>0</v>
      </c>
    </row>
    <row r="1047" spans="4:7">
      <c r="D1047" s="138"/>
      <c r="E1047" s="138"/>
      <c r="G1047" s="138">
        <f t="shared" si="28"/>
        <v>0</v>
      </c>
    </row>
    <row r="1048" spans="4:7">
      <c r="D1048" s="138"/>
      <c r="E1048" s="138"/>
      <c r="G1048" s="138">
        <f t="shared" si="28"/>
        <v>0</v>
      </c>
    </row>
    <row r="1049" spans="4:7">
      <c r="D1049" s="138"/>
      <c r="E1049" s="138"/>
      <c r="G1049" s="138">
        <f t="shared" si="28"/>
        <v>0</v>
      </c>
    </row>
    <row r="1050" spans="4:7">
      <c r="D1050" s="138"/>
      <c r="E1050" s="138"/>
      <c r="G1050" s="138">
        <f t="shared" si="28"/>
        <v>0</v>
      </c>
    </row>
    <row r="1051" spans="4:7">
      <c r="D1051" s="138"/>
      <c r="E1051" s="138"/>
      <c r="G1051" s="138">
        <f t="shared" si="28"/>
        <v>0</v>
      </c>
    </row>
    <row r="1052" spans="4:7">
      <c r="D1052" s="138"/>
      <c r="E1052" s="138"/>
      <c r="G1052" s="138">
        <f t="shared" si="28"/>
        <v>0</v>
      </c>
    </row>
    <row r="1053" spans="4:7">
      <c r="D1053" s="138"/>
      <c r="E1053" s="138"/>
      <c r="G1053" s="138">
        <f t="shared" si="28"/>
        <v>0</v>
      </c>
    </row>
    <row r="1054" spans="4:7">
      <c r="D1054" s="138"/>
      <c r="E1054" s="138"/>
      <c r="G1054" s="138">
        <f t="shared" si="28"/>
        <v>0</v>
      </c>
    </row>
    <row r="1055" spans="4:7">
      <c r="D1055" s="138"/>
      <c r="E1055" s="138"/>
      <c r="G1055" s="138">
        <f t="shared" si="28"/>
        <v>0</v>
      </c>
    </row>
    <row r="1056" spans="4:7">
      <c r="D1056" s="138"/>
      <c r="E1056" s="138"/>
      <c r="G1056" s="138">
        <f t="shared" si="28"/>
        <v>0</v>
      </c>
    </row>
    <row r="1057" spans="4:7">
      <c r="D1057" s="138"/>
      <c r="E1057" s="138"/>
      <c r="G1057" s="138">
        <f t="shared" si="28"/>
        <v>0</v>
      </c>
    </row>
    <row r="1058" spans="4:7">
      <c r="D1058" s="138"/>
      <c r="E1058" s="138"/>
      <c r="G1058" s="138">
        <f t="shared" si="28"/>
        <v>0</v>
      </c>
    </row>
    <row r="1059" spans="4:7">
      <c r="D1059" s="138"/>
      <c r="E1059" s="138"/>
      <c r="G1059" s="138">
        <f t="shared" si="28"/>
        <v>0</v>
      </c>
    </row>
    <row r="1060" spans="4:7">
      <c r="D1060" s="138"/>
      <c r="E1060" s="138"/>
      <c r="G1060" s="138">
        <f t="shared" si="28"/>
        <v>0</v>
      </c>
    </row>
    <row r="1061" spans="4:7">
      <c r="D1061" s="138"/>
      <c r="E1061" s="138"/>
      <c r="G1061" s="138">
        <f t="shared" si="28"/>
        <v>0</v>
      </c>
    </row>
    <row r="1062" spans="4:7">
      <c r="D1062" s="138"/>
      <c r="E1062" s="138"/>
      <c r="G1062" s="138">
        <f t="shared" si="28"/>
        <v>0</v>
      </c>
    </row>
    <row r="1063" spans="4:7">
      <c r="D1063" s="138"/>
      <c r="E1063" s="138"/>
      <c r="G1063" s="138">
        <f t="shared" si="28"/>
        <v>0</v>
      </c>
    </row>
    <row r="1064" spans="4:7">
      <c r="D1064" s="138"/>
      <c r="E1064" s="138"/>
      <c r="G1064" s="138">
        <f t="shared" si="28"/>
        <v>0</v>
      </c>
    </row>
    <row r="1065" spans="4:7">
      <c r="D1065" s="138"/>
      <c r="E1065" s="138"/>
      <c r="G1065" s="138">
        <f t="shared" si="28"/>
        <v>0</v>
      </c>
    </row>
    <row r="1066" spans="4:7">
      <c r="D1066" s="138"/>
      <c r="E1066" s="138"/>
      <c r="G1066" s="138">
        <f t="shared" ref="G1066:G1129" si="29">+D1066-E1066</f>
        <v>0</v>
      </c>
    </row>
    <row r="1067" spans="4:7">
      <c r="D1067" s="138"/>
      <c r="E1067" s="138"/>
      <c r="G1067" s="138">
        <f t="shared" si="29"/>
        <v>0</v>
      </c>
    </row>
    <row r="1068" spans="4:7">
      <c r="D1068" s="138"/>
      <c r="E1068" s="138"/>
      <c r="G1068" s="138">
        <f t="shared" si="29"/>
        <v>0</v>
      </c>
    </row>
    <row r="1069" spans="4:7">
      <c r="D1069" s="138"/>
      <c r="E1069" s="138"/>
      <c r="G1069" s="138">
        <f t="shared" si="29"/>
        <v>0</v>
      </c>
    </row>
    <row r="1070" spans="4:7">
      <c r="D1070" s="138"/>
      <c r="E1070" s="138"/>
      <c r="G1070" s="138">
        <f t="shared" si="29"/>
        <v>0</v>
      </c>
    </row>
    <row r="1071" spans="4:7">
      <c r="D1071" s="138"/>
      <c r="E1071" s="138"/>
      <c r="G1071" s="138">
        <f t="shared" si="29"/>
        <v>0</v>
      </c>
    </row>
    <row r="1072" spans="4:7">
      <c r="D1072" s="138"/>
      <c r="E1072" s="138"/>
      <c r="G1072" s="138">
        <f t="shared" si="29"/>
        <v>0</v>
      </c>
    </row>
    <row r="1073" spans="4:7">
      <c r="D1073" s="138"/>
      <c r="E1073" s="138"/>
      <c r="G1073" s="138">
        <f t="shared" si="29"/>
        <v>0</v>
      </c>
    </row>
    <row r="1074" spans="4:7">
      <c r="D1074" s="138"/>
      <c r="E1074" s="138"/>
      <c r="G1074" s="138">
        <f t="shared" si="29"/>
        <v>0</v>
      </c>
    </row>
    <row r="1075" spans="4:7">
      <c r="D1075" s="138"/>
      <c r="E1075" s="138"/>
      <c r="G1075" s="138">
        <f t="shared" si="29"/>
        <v>0</v>
      </c>
    </row>
    <row r="1076" spans="4:7">
      <c r="D1076" s="138"/>
      <c r="E1076" s="138"/>
      <c r="G1076" s="138">
        <f t="shared" si="29"/>
        <v>0</v>
      </c>
    </row>
    <row r="1077" spans="4:7">
      <c r="D1077" s="138"/>
      <c r="E1077" s="138"/>
      <c r="G1077" s="138">
        <f t="shared" si="29"/>
        <v>0</v>
      </c>
    </row>
    <row r="1078" spans="4:7">
      <c r="D1078" s="138"/>
      <c r="E1078" s="138"/>
      <c r="G1078" s="138">
        <f t="shared" si="29"/>
        <v>0</v>
      </c>
    </row>
    <row r="1079" spans="4:7">
      <c r="D1079" s="138"/>
      <c r="E1079" s="138"/>
      <c r="G1079" s="138">
        <f t="shared" si="29"/>
        <v>0</v>
      </c>
    </row>
    <row r="1080" spans="4:7">
      <c r="D1080" s="138"/>
      <c r="E1080" s="138"/>
      <c r="G1080" s="138">
        <f t="shared" si="29"/>
        <v>0</v>
      </c>
    </row>
    <row r="1081" spans="4:7">
      <c r="D1081" s="138"/>
      <c r="E1081" s="138"/>
      <c r="G1081" s="138">
        <f t="shared" si="29"/>
        <v>0</v>
      </c>
    </row>
    <row r="1082" spans="4:7">
      <c r="D1082" s="138"/>
      <c r="E1082" s="138"/>
      <c r="G1082" s="138">
        <f t="shared" si="29"/>
        <v>0</v>
      </c>
    </row>
    <row r="1083" spans="4:7">
      <c r="D1083" s="138"/>
      <c r="E1083" s="138"/>
      <c r="G1083" s="138">
        <f t="shared" si="29"/>
        <v>0</v>
      </c>
    </row>
    <row r="1084" spans="4:7">
      <c r="D1084" s="138"/>
      <c r="E1084" s="138"/>
      <c r="G1084" s="138">
        <f t="shared" si="29"/>
        <v>0</v>
      </c>
    </row>
    <row r="1085" spans="4:7">
      <c r="D1085" s="138"/>
      <c r="E1085" s="138"/>
      <c r="G1085" s="138">
        <f t="shared" si="29"/>
        <v>0</v>
      </c>
    </row>
    <row r="1086" spans="4:7">
      <c r="D1086" s="138"/>
      <c r="E1086" s="138"/>
      <c r="G1086" s="138">
        <f t="shared" si="29"/>
        <v>0</v>
      </c>
    </row>
    <row r="1087" spans="4:7">
      <c r="D1087" s="138"/>
      <c r="E1087" s="138"/>
      <c r="G1087" s="138">
        <f t="shared" si="29"/>
        <v>0</v>
      </c>
    </row>
    <row r="1088" spans="4:7">
      <c r="D1088" s="138"/>
      <c r="E1088" s="138"/>
      <c r="G1088" s="138">
        <f t="shared" si="29"/>
        <v>0</v>
      </c>
    </row>
    <row r="1089" spans="4:7">
      <c r="D1089" s="138"/>
      <c r="E1089" s="138"/>
      <c r="G1089" s="138">
        <f t="shared" si="29"/>
        <v>0</v>
      </c>
    </row>
    <row r="1090" spans="4:7">
      <c r="D1090" s="138"/>
      <c r="E1090" s="138"/>
      <c r="G1090" s="138">
        <f t="shared" si="29"/>
        <v>0</v>
      </c>
    </row>
    <row r="1091" spans="4:7">
      <c r="D1091" s="138"/>
      <c r="E1091" s="138"/>
      <c r="G1091" s="138">
        <f t="shared" si="29"/>
        <v>0</v>
      </c>
    </row>
    <row r="1092" spans="4:7">
      <c r="D1092" s="138"/>
      <c r="E1092" s="138"/>
      <c r="G1092" s="138">
        <f t="shared" si="29"/>
        <v>0</v>
      </c>
    </row>
    <row r="1093" spans="4:7">
      <c r="D1093" s="138"/>
      <c r="E1093" s="138"/>
      <c r="G1093" s="138">
        <f t="shared" si="29"/>
        <v>0</v>
      </c>
    </row>
    <row r="1094" spans="4:7">
      <c r="D1094" s="138"/>
      <c r="E1094" s="138"/>
      <c r="G1094" s="138">
        <f t="shared" si="29"/>
        <v>0</v>
      </c>
    </row>
    <row r="1095" spans="4:7">
      <c r="D1095" s="138"/>
      <c r="E1095" s="138"/>
      <c r="G1095" s="138">
        <f t="shared" si="29"/>
        <v>0</v>
      </c>
    </row>
    <row r="1096" spans="4:7">
      <c r="D1096" s="138"/>
      <c r="E1096" s="138"/>
      <c r="G1096" s="138">
        <f t="shared" si="29"/>
        <v>0</v>
      </c>
    </row>
    <row r="1097" spans="4:7">
      <c r="D1097" s="138"/>
      <c r="E1097" s="138"/>
      <c r="G1097" s="138">
        <f t="shared" si="29"/>
        <v>0</v>
      </c>
    </row>
    <row r="1098" spans="4:7">
      <c r="D1098" s="138"/>
      <c r="E1098" s="138"/>
      <c r="G1098" s="138">
        <f t="shared" si="29"/>
        <v>0</v>
      </c>
    </row>
    <row r="1099" spans="4:7">
      <c r="D1099" s="138"/>
      <c r="E1099" s="138"/>
      <c r="G1099" s="138">
        <f t="shared" si="29"/>
        <v>0</v>
      </c>
    </row>
    <row r="1100" spans="4:7">
      <c r="D1100" s="138"/>
      <c r="E1100" s="138"/>
      <c r="G1100" s="138">
        <f t="shared" si="29"/>
        <v>0</v>
      </c>
    </row>
    <row r="1101" spans="4:7">
      <c r="D1101" s="138"/>
      <c r="E1101" s="138"/>
      <c r="G1101" s="138">
        <f t="shared" si="29"/>
        <v>0</v>
      </c>
    </row>
    <row r="1102" spans="4:7">
      <c r="D1102" s="138"/>
      <c r="E1102" s="138"/>
      <c r="G1102" s="138">
        <f t="shared" si="29"/>
        <v>0</v>
      </c>
    </row>
    <row r="1103" spans="4:7">
      <c r="D1103" s="138"/>
      <c r="E1103" s="138"/>
      <c r="G1103" s="138">
        <f t="shared" si="29"/>
        <v>0</v>
      </c>
    </row>
    <row r="1104" spans="4:7">
      <c r="D1104" s="138"/>
      <c r="E1104" s="138"/>
      <c r="G1104" s="138">
        <f t="shared" si="29"/>
        <v>0</v>
      </c>
    </row>
    <row r="1105" spans="4:7">
      <c r="D1105" s="138"/>
      <c r="E1105" s="138"/>
      <c r="G1105" s="138">
        <f t="shared" si="29"/>
        <v>0</v>
      </c>
    </row>
    <row r="1106" spans="4:7">
      <c r="D1106" s="138"/>
      <c r="E1106" s="138"/>
      <c r="G1106" s="138">
        <f t="shared" si="29"/>
        <v>0</v>
      </c>
    </row>
    <row r="1107" spans="4:7">
      <c r="D1107" s="138"/>
      <c r="E1107" s="138"/>
      <c r="G1107" s="138">
        <f t="shared" si="29"/>
        <v>0</v>
      </c>
    </row>
    <row r="1108" spans="4:7">
      <c r="D1108" s="138"/>
      <c r="E1108" s="138"/>
      <c r="G1108" s="138">
        <f t="shared" si="29"/>
        <v>0</v>
      </c>
    </row>
    <row r="1109" spans="4:7">
      <c r="D1109" s="138"/>
      <c r="E1109" s="138"/>
      <c r="G1109" s="138">
        <f t="shared" si="29"/>
        <v>0</v>
      </c>
    </row>
    <row r="1110" spans="4:7">
      <c r="D1110" s="138"/>
      <c r="E1110" s="138"/>
      <c r="G1110" s="138">
        <f t="shared" si="29"/>
        <v>0</v>
      </c>
    </row>
    <row r="1111" spans="4:7">
      <c r="D1111" s="138"/>
      <c r="E1111" s="138"/>
      <c r="G1111" s="138">
        <f t="shared" si="29"/>
        <v>0</v>
      </c>
    </row>
    <row r="1112" spans="4:7">
      <c r="D1112" s="138"/>
      <c r="E1112" s="138"/>
      <c r="G1112" s="138">
        <f t="shared" si="29"/>
        <v>0</v>
      </c>
    </row>
    <row r="1113" spans="4:7">
      <c r="D1113" s="138"/>
      <c r="E1113" s="138"/>
      <c r="G1113" s="138">
        <f t="shared" si="29"/>
        <v>0</v>
      </c>
    </row>
    <row r="1114" spans="4:7">
      <c r="D1114" s="138"/>
      <c r="E1114" s="138"/>
      <c r="G1114" s="138">
        <f t="shared" si="29"/>
        <v>0</v>
      </c>
    </row>
    <row r="1115" spans="4:7">
      <c r="D1115" s="138"/>
      <c r="E1115" s="138"/>
      <c r="G1115" s="138">
        <f t="shared" si="29"/>
        <v>0</v>
      </c>
    </row>
    <row r="1116" spans="4:7">
      <c r="D1116" s="138"/>
      <c r="E1116" s="138"/>
      <c r="G1116" s="138">
        <f t="shared" si="29"/>
        <v>0</v>
      </c>
    </row>
    <row r="1117" spans="4:7">
      <c r="D1117" s="138"/>
      <c r="E1117" s="138"/>
      <c r="G1117" s="138">
        <f t="shared" si="29"/>
        <v>0</v>
      </c>
    </row>
    <row r="1118" spans="4:7">
      <c r="D1118" s="138"/>
      <c r="E1118" s="138"/>
      <c r="G1118" s="138">
        <f t="shared" si="29"/>
        <v>0</v>
      </c>
    </row>
    <row r="1119" spans="4:7">
      <c r="D1119" s="138"/>
      <c r="E1119" s="138"/>
      <c r="G1119" s="138">
        <f t="shared" si="29"/>
        <v>0</v>
      </c>
    </row>
    <row r="1120" spans="4:7">
      <c r="D1120" s="138"/>
      <c r="E1120" s="138"/>
      <c r="G1120" s="138">
        <f t="shared" si="29"/>
        <v>0</v>
      </c>
    </row>
    <row r="1121" spans="4:7">
      <c r="D1121" s="138"/>
      <c r="E1121" s="138"/>
      <c r="G1121" s="138">
        <f t="shared" si="29"/>
        <v>0</v>
      </c>
    </row>
    <row r="1122" spans="4:7">
      <c r="D1122" s="138"/>
      <c r="E1122" s="138"/>
      <c r="G1122" s="138">
        <f t="shared" si="29"/>
        <v>0</v>
      </c>
    </row>
    <row r="1123" spans="4:7">
      <c r="D1123" s="138"/>
      <c r="E1123" s="138"/>
      <c r="G1123" s="138">
        <f t="shared" si="29"/>
        <v>0</v>
      </c>
    </row>
    <row r="1124" spans="4:7">
      <c r="D1124" s="138"/>
      <c r="E1124" s="138"/>
      <c r="G1124" s="138">
        <f t="shared" si="29"/>
        <v>0</v>
      </c>
    </row>
    <row r="1125" spans="4:7">
      <c r="D1125" s="138"/>
      <c r="E1125" s="138"/>
      <c r="G1125" s="138">
        <f t="shared" si="29"/>
        <v>0</v>
      </c>
    </row>
    <row r="1126" spans="4:7">
      <c r="D1126" s="138"/>
      <c r="E1126" s="138"/>
      <c r="G1126" s="138">
        <f t="shared" si="29"/>
        <v>0</v>
      </c>
    </row>
    <row r="1127" spans="4:7">
      <c r="D1127" s="138"/>
      <c r="E1127" s="138"/>
      <c r="G1127" s="138">
        <f t="shared" si="29"/>
        <v>0</v>
      </c>
    </row>
    <row r="1128" spans="4:7">
      <c r="D1128" s="138"/>
      <c r="E1128" s="138"/>
      <c r="G1128" s="138">
        <f t="shared" si="29"/>
        <v>0</v>
      </c>
    </row>
    <row r="1129" spans="4:7">
      <c r="D1129" s="138"/>
      <c r="E1129" s="138"/>
      <c r="G1129" s="138">
        <f t="shared" si="29"/>
        <v>0</v>
      </c>
    </row>
    <row r="1130" spans="4:7">
      <c r="D1130" s="138"/>
      <c r="E1130" s="138"/>
      <c r="G1130" s="138">
        <f t="shared" ref="G1130:G1193" si="30">+D1130-E1130</f>
        <v>0</v>
      </c>
    </row>
    <row r="1131" spans="4:7">
      <c r="D1131" s="138"/>
      <c r="E1131" s="138"/>
      <c r="G1131" s="138">
        <f t="shared" si="30"/>
        <v>0</v>
      </c>
    </row>
    <row r="1132" spans="4:7">
      <c r="D1132" s="138"/>
      <c r="E1132" s="138"/>
      <c r="G1132" s="138">
        <f t="shared" si="30"/>
        <v>0</v>
      </c>
    </row>
    <row r="1133" spans="4:7">
      <c r="D1133" s="138"/>
      <c r="E1133" s="138"/>
      <c r="G1133" s="138">
        <f t="shared" si="30"/>
        <v>0</v>
      </c>
    </row>
    <row r="1134" spans="4:7">
      <c r="D1134" s="138"/>
      <c r="E1134" s="138"/>
      <c r="G1134" s="138">
        <f t="shared" si="30"/>
        <v>0</v>
      </c>
    </row>
    <row r="1135" spans="4:7">
      <c r="D1135" s="138"/>
      <c r="E1135" s="138"/>
      <c r="G1135" s="138">
        <f t="shared" si="30"/>
        <v>0</v>
      </c>
    </row>
    <row r="1136" spans="4:7">
      <c r="D1136" s="138"/>
      <c r="E1136" s="138"/>
      <c r="G1136" s="138">
        <f t="shared" si="30"/>
        <v>0</v>
      </c>
    </row>
    <row r="1137" spans="4:7">
      <c r="D1137" s="138"/>
      <c r="E1137" s="138"/>
      <c r="G1137" s="138">
        <f t="shared" si="30"/>
        <v>0</v>
      </c>
    </row>
    <row r="1138" spans="4:7">
      <c r="D1138" s="138"/>
      <c r="E1138" s="138"/>
      <c r="G1138" s="138">
        <f t="shared" si="30"/>
        <v>0</v>
      </c>
    </row>
    <row r="1139" spans="4:7">
      <c r="D1139" s="138"/>
      <c r="E1139" s="138"/>
      <c r="G1139" s="138">
        <f t="shared" si="30"/>
        <v>0</v>
      </c>
    </row>
    <row r="1140" spans="4:7">
      <c r="D1140" s="138"/>
      <c r="E1140" s="138"/>
      <c r="G1140" s="138">
        <f t="shared" si="30"/>
        <v>0</v>
      </c>
    </row>
    <row r="1141" spans="4:7">
      <c r="D1141" s="138"/>
      <c r="E1141" s="138"/>
      <c r="G1141" s="138">
        <f t="shared" si="30"/>
        <v>0</v>
      </c>
    </row>
    <row r="1142" spans="4:7">
      <c r="D1142" s="138"/>
      <c r="E1142" s="138"/>
      <c r="G1142" s="138">
        <f t="shared" si="30"/>
        <v>0</v>
      </c>
    </row>
    <row r="1143" spans="4:7">
      <c r="D1143" s="138"/>
      <c r="E1143" s="138"/>
      <c r="G1143" s="138">
        <f t="shared" si="30"/>
        <v>0</v>
      </c>
    </row>
    <row r="1144" spans="4:7">
      <c r="D1144" s="138"/>
      <c r="E1144" s="138"/>
      <c r="G1144" s="138">
        <f t="shared" si="30"/>
        <v>0</v>
      </c>
    </row>
    <row r="1145" spans="4:7">
      <c r="D1145" s="138"/>
      <c r="E1145" s="138"/>
      <c r="G1145" s="138">
        <f t="shared" si="30"/>
        <v>0</v>
      </c>
    </row>
    <row r="1146" spans="4:7">
      <c r="D1146" s="138"/>
      <c r="E1146" s="138"/>
      <c r="G1146" s="138">
        <f t="shared" si="30"/>
        <v>0</v>
      </c>
    </row>
    <row r="1147" spans="4:7">
      <c r="D1147" s="138"/>
      <c r="E1147" s="138"/>
      <c r="G1147" s="138">
        <f t="shared" si="30"/>
        <v>0</v>
      </c>
    </row>
    <row r="1148" spans="4:7">
      <c r="D1148" s="138"/>
      <c r="E1148" s="138"/>
      <c r="G1148" s="138">
        <f t="shared" si="30"/>
        <v>0</v>
      </c>
    </row>
    <row r="1149" spans="4:7">
      <c r="D1149" s="138"/>
      <c r="E1149" s="138"/>
      <c r="G1149" s="138">
        <f t="shared" si="30"/>
        <v>0</v>
      </c>
    </row>
    <row r="1150" spans="4:7">
      <c r="D1150" s="138"/>
      <c r="E1150" s="138"/>
      <c r="G1150" s="138">
        <f t="shared" si="30"/>
        <v>0</v>
      </c>
    </row>
    <row r="1151" spans="4:7">
      <c r="D1151" s="138"/>
      <c r="E1151" s="138"/>
      <c r="G1151" s="138">
        <f t="shared" si="30"/>
        <v>0</v>
      </c>
    </row>
    <row r="1152" spans="4:7">
      <c r="D1152" s="138"/>
      <c r="E1152" s="138"/>
      <c r="G1152" s="138">
        <f t="shared" si="30"/>
        <v>0</v>
      </c>
    </row>
    <row r="1153" spans="4:7">
      <c r="D1153" s="138"/>
      <c r="E1153" s="138"/>
      <c r="G1153" s="138">
        <f t="shared" si="30"/>
        <v>0</v>
      </c>
    </row>
    <row r="1154" spans="4:7">
      <c r="D1154" s="138"/>
      <c r="E1154" s="138"/>
      <c r="G1154" s="138">
        <f t="shared" si="30"/>
        <v>0</v>
      </c>
    </row>
    <row r="1155" spans="4:7">
      <c r="D1155" s="138"/>
      <c r="E1155" s="138"/>
      <c r="G1155" s="138">
        <f t="shared" si="30"/>
        <v>0</v>
      </c>
    </row>
    <row r="1156" spans="4:7">
      <c r="D1156" s="138"/>
      <c r="E1156" s="138"/>
      <c r="G1156" s="138">
        <f t="shared" si="30"/>
        <v>0</v>
      </c>
    </row>
    <row r="1157" spans="4:7">
      <c r="D1157" s="138"/>
      <c r="E1157" s="138"/>
      <c r="G1157" s="138">
        <f t="shared" si="30"/>
        <v>0</v>
      </c>
    </row>
    <row r="1158" spans="4:7">
      <c r="D1158" s="138"/>
      <c r="E1158" s="138"/>
      <c r="G1158" s="138">
        <f t="shared" si="30"/>
        <v>0</v>
      </c>
    </row>
    <row r="1159" spans="4:7">
      <c r="D1159" s="138"/>
      <c r="E1159" s="138"/>
      <c r="G1159" s="138">
        <f t="shared" si="30"/>
        <v>0</v>
      </c>
    </row>
    <row r="1160" spans="4:7">
      <c r="D1160" s="138"/>
      <c r="E1160" s="138"/>
      <c r="G1160" s="138">
        <f t="shared" si="30"/>
        <v>0</v>
      </c>
    </row>
    <row r="1161" spans="4:7">
      <c r="D1161" s="138"/>
      <c r="E1161" s="138"/>
      <c r="G1161" s="138">
        <f t="shared" si="30"/>
        <v>0</v>
      </c>
    </row>
    <row r="1162" spans="4:7">
      <c r="D1162" s="138"/>
      <c r="E1162" s="138"/>
      <c r="G1162" s="138">
        <f t="shared" si="30"/>
        <v>0</v>
      </c>
    </row>
    <row r="1163" spans="4:7">
      <c r="D1163" s="138"/>
      <c r="E1163" s="138"/>
      <c r="G1163" s="138">
        <f t="shared" si="30"/>
        <v>0</v>
      </c>
    </row>
    <row r="1164" spans="4:7">
      <c r="D1164" s="138"/>
      <c r="E1164" s="138"/>
      <c r="G1164" s="138">
        <f t="shared" si="30"/>
        <v>0</v>
      </c>
    </row>
    <row r="1165" spans="4:7">
      <c r="D1165" s="138"/>
      <c r="E1165" s="138"/>
      <c r="G1165" s="138">
        <f t="shared" si="30"/>
        <v>0</v>
      </c>
    </row>
    <row r="1166" spans="4:7">
      <c r="D1166" s="138"/>
      <c r="E1166" s="138"/>
      <c r="G1166" s="138">
        <f t="shared" si="30"/>
        <v>0</v>
      </c>
    </row>
    <row r="1167" spans="4:7">
      <c r="D1167" s="138"/>
      <c r="E1167" s="138"/>
      <c r="G1167" s="138">
        <f t="shared" si="30"/>
        <v>0</v>
      </c>
    </row>
    <row r="1168" spans="4:7">
      <c r="D1168" s="138"/>
      <c r="E1168" s="138"/>
      <c r="G1168" s="138">
        <f t="shared" si="30"/>
        <v>0</v>
      </c>
    </row>
    <row r="1169" spans="4:7">
      <c r="D1169" s="138"/>
      <c r="E1169" s="138"/>
      <c r="G1169" s="138">
        <f t="shared" si="30"/>
        <v>0</v>
      </c>
    </row>
    <row r="1170" spans="4:7">
      <c r="D1170" s="138"/>
      <c r="E1170" s="138"/>
      <c r="G1170" s="138">
        <f t="shared" si="30"/>
        <v>0</v>
      </c>
    </row>
    <row r="1171" spans="4:7">
      <c r="D1171" s="138"/>
      <c r="E1171" s="138"/>
      <c r="G1171" s="138">
        <f t="shared" si="30"/>
        <v>0</v>
      </c>
    </row>
    <row r="1172" spans="4:7">
      <c r="D1172" s="138"/>
      <c r="E1172" s="138"/>
      <c r="G1172" s="138">
        <f t="shared" si="30"/>
        <v>0</v>
      </c>
    </row>
    <row r="1173" spans="4:7">
      <c r="D1173" s="138"/>
      <c r="E1173" s="138"/>
      <c r="G1173" s="138">
        <f t="shared" si="30"/>
        <v>0</v>
      </c>
    </row>
    <row r="1174" spans="4:7">
      <c r="D1174" s="138"/>
      <c r="E1174" s="138"/>
      <c r="G1174" s="138">
        <f t="shared" si="30"/>
        <v>0</v>
      </c>
    </row>
    <row r="1175" spans="4:7">
      <c r="D1175" s="138"/>
      <c r="E1175" s="138"/>
      <c r="G1175" s="138">
        <f t="shared" si="30"/>
        <v>0</v>
      </c>
    </row>
    <row r="1176" spans="4:7">
      <c r="D1176" s="138"/>
      <c r="E1176" s="138"/>
      <c r="G1176" s="138">
        <f t="shared" si="30"/>
        <v>0</v>
      </c>
    </row>
    <row r="1177" spans="4:7">
      <c r="D1177" s="138"/>
      <c r="E1177" s="138"/>
      <c r="G1177" s="138">
        <f t="shared" si="30"/>
        <v>0</v>
      </c>
    </row>
    <row r="1178" spans="4:7">
      <c r="D1178" s="138"/>
      <c r="E1178" s="138"/>
      <c r="G1178" s="138">
        <f t="shared" si="30"/>
        <v>0</v>
      </c>
    </row>
    <row r="1179" spans="4:7">
      <c r="D1179" s="138"/>
      <c r="E1179" s="138"/>
      <c r="G1179" s="138">
        <f t="shared" si="30"/>
        <v>0</v>
      </c>
    </row>
    <row r="1180" spans="4:7">
      <c r="D1180" s="138"/>
      <c r="E1180" s="138"/>
      <c r="G1180" s="138">
        <f t="shared" si="30"/>
        <v>0</v>
      </c>
    </row>
    <row r="1181" spans="4:7">
      <c r="D1181" s="138"/>
      <c r="E1181" s="138"/>
      <c r="G1181" s="138">
        <f t="shared" si="30"/>
        <v>0</v>
      </c>
    </row>
    <row r="1182" spans="4:7">
      <c r="D1182" s="138"/>
      <c r="E1182" s="138"/>
      <c r="G1182" s="138">
        <f t="shared" si="30"/>
        <v>0</v>
      </c>
    </row>
    <row r="1183" spans="4:7">
      <c r="D1183" s="138"/>
      <c r="E1183" s="138"/>
      <c r="G1183" s="138">
        <f t="shared" si="30"/>
        <v>0</v>
      </c>
    </row>
    <row r="1184" spans="4:7">
      <c r="D1184" s="138"/>
      <c r="E1184" s="138"/>
      <c r="G1184" s="138">
        <f t="shared" si="30"/>
        <v>0</v>
      </c>
    </row>
    <row r="1185" spans="4:7">
      <c r="D1185" s="138"/>
      <c r="E1185" s="138"/>
      <c r="G1185" s="138">
        <f t="shared" si="30"/>
        <v>0</v>
      </c>
    </row>
    <row r="1186" spans="4:7">
      <c r="D1186" s="138"/>
      <c r="E1186" s="138"/>
      <c r="G1186" s="138">
        <f t="shared" si="30"/>
        <v>0</v>
      </c>
    </row>
    <row r="1187" spans="4:7">
      <c r="D1187" s="138"/>
      <c r="E1187" s="138"/>
      <c r="G1187" s="138">
        <f t="shared" si="30"/>
        <v>0</v>
      </c>
    </row>
    <row r="1188" spans="4:7">
      <c r="D1188" s="138"/>
      <c r="E1188" s="138"/>
      <c r="G1188" s="138">
        <f t="shared" si="30"/>
        <v>0</v>
      </c>
    </row>
    <row r="1189" spans="4:7">
      <c r="D1189" s="138"/>
      <c r="E1189" s="138"/>
      <c r="G1189" s="138">
        <f t="shared" si="30"/>
        <v>0</v>
      </c>
    </row>
    <row r="1190" spans="4:7">
      <c r="D1190" s="138"/>
      <c r="E1190" s="138"/>
      <c r="G1190" s="138">
        <f t="shared" si="30"/>
        <v>0</v>
      </c>
    </row>
    <row r="1191" spans="4:7">
      <c r="D1191" s="138"/>
      <c r="E1191" s="138"/>
      <c r="G1191" s="138">
        <f t="shared" si="30"/>
        <v>0</v>
      </c>
    </row>
    <row r="1192" spans="4:7">
      <c r="D1192" s="138"/>
      <c r="E1192" s="138"/>
      <c r="G1192" s="138">
        <f t="shared" si="30"/>
        <v>0</v>
      </c>
    </row>
    <row r="1193" spans="4:7">
      <c r="D1193" s="138"/>
      <c r="E1193" s="138"/>
      <c r="G1193" s="138">
        <f t="shared" si="30"/>
        <v>0</v>
      </c>
    </row>
    <row r="1194" spans="4:7">
      <c r="D1194" s="138"/>
      <c r="E1194" s="138"/>
      <c r="G1194" s="138">
        <f t="shared" ref="G1194:G1257" si="31">+D1194-E1194</f>
        <v>0</v>
      </c>
    </row>
    <row r="1195" spans="4:7">
      <c r="D1195" s="138"/>
      <c r="E1195" s="138"/>
      <c r="G1195" s="138">
        <f t="shared" si="31"/>
        <v>0</v>
      </c>
    </row>
    <row r="1196" spans="4:7">
      <c r="D1196" s="138"/>
      <c r="E1196" s="138"/>
      <c r="G1196" s="138">
        <f t="shared" si="31"/>
        <v>0</v>
      </c>
    </row>
    <row r="1197" spans="4:7">
      <c r="D1197" s="138"/>
      <c r="E1197" s="138"/>
      <c r="G1197" s="138">
        <f t="shared" si="31"/>
        <v>0</v>
      </c>
    </row>
    <row r="1198" spans="4:7">
      <c r="D1198" s="138"/>
      <c r="E1198" s="138"/>
      <c r="G1198" s="138">
        <f t="shared" si="31"/>
        <v>0</v>
      </c>
    </row>
    <row r="1199" spans="4:7">
      <c r="D1199" s="138"/>
      <c r="E1199" s="138"/>
      <c r="G1199" s="138">
        <f t="shared" si="31"/>
        <v>0</v>
      </c>
    </row>
    <row r="1200" spans="4:7">
      <c r="D1200" s="138"/>
      <c r="E1200" s="138"/>
      <c r="G1200" s="138">
        <f t="shared" si="31"/>
        <v>0</v>
      </c>
    </row>
    <row r="1201" spans="4:7">
      <c r="D1201" s="138"/>
      <c r="E1201" s="138"/>
      <c r="G1201" s="138">
        <f t="shared" si="31"/>
        <v>0</v>
      </c>
    </row>
    <row r="1202" spans="4:7">
      <c r="D1202" s="138"/>
      <c r="E1202" s="138"/>
      <c r="G1202" s="138">
        <f t="shared" si="31"/>
        <v>0</v>
      </c>
    </row>
    <row r="1203" spans="4:7">
      <c r="D1203" s="138"/>
      <c r="E1203" s="138"/>
      <c r="G1203" s="138">
        <f t="shared" si="31"/>
        <v>0</v>
      </c>
    </row>
    <row r="1204" spans="4:7">
      <c r="D1204" s="138"/>
      <c r="E1204" s="138"/>
      <c r="G1204" s="138">
        <f t="shared" si="31"/>
        <v>0</v>
      </c>
    </row>
    <row r="1205" spans="4:7">
      <c r="D1205" s="138"/>
      <c r="E1205" s="138"/>
      <c r="G1205" s="138">
        <f t="shared" si="31"/>
        <v>0</v>
      </c>
    </row>
    <row r="1206" spans="4:7">
      <c r="D1206" s="138"/>
      <c r="E1206" s="138"/>
      <c r="G1206" s="138">
        <f t="shared" si="31"/>
        <v>0</v>
      </c>
    </row>
    <row r="1207" spans="4:7">
      <c r="D1207" s="138"/>
      <c r="E1207" s="138"/>
      <c r="G1207" s="138">
        <f t="shared" si="31"/>
        <v>0</v>
      </c>
    </row>
    <row r="1208" spans="4:7">
      <c r="D1208" s="138"/>
      <c r="E1208" s="138"/>
      <c r="G1208" s="138">
        <f t="shared" si="31"/>
        <v>0</v>
      </c>
    </row>
    <row r="1209" spans="4:7">
      <c r="D1209" s="138"/>
      <c r="E1209" s="138"/>
      <c r="G1209" s="138">
        <f t="shared" si="31"/>
        <v>0</v>
      </c>
    </row>
    <row r="1210" spans="4:7">
      <c r="D1210" s="138"/>
      <c r="E1210" s="138"/>
      <c r="G1210" s="138">
        <f t="shared" si="31"/>
        <v>0</v>
      </c>
    </row>
    <row r="1211" spans="4:7">
      <c r="D1211" s="138"/>
      <c r="E1211" s="138"/>
      <c r="G1211" s="138">
        <f t="shared" si="31"/>
        <v>0</v>
      </c>
    </row>
    <row r="1212" spans="4:7">
      <c r="D1212" s="138"/>
      <c r="E1212" s="138"/>
      <c r="G1212" s="138">
        <f t="shared" si="31"/>
        <v>0</v>
      </c>
    </row>
    <row r="1213" spans="4:7">
      <c r="D1213" s="138"/>
      <c r="E1213" s="138"/>
      <c r="G1213" s="138">
        <f t="shared" si="31"/>
        <v>0</v>
      </c>
    </row>
    <row r="1214" spans="4:7">
      <c r="D1214" s="138"/>
      <c r="E1214" s="138"/>
      <c r="G1214" s="138">
        <f t="shared" si="31"/>
        <v>0</v>
      </c>
    </row>
    <row r="1215" spans="4:7">
      <c r="D1215" s="138"/>
      <c r="E1215" s="138"/>
      <c r="G1215" s="138">
        <f t="shared" si="31"/>
        <v>0</v>
      </c>
    </row>
    <row r="1216" spans="4:7">
      <c r="D1216" s="138"/>
      <c r="E1216" s="138"/>
      <c r="G1216" s="138">
        <f t="shared" si="31"/>
        <v>0</v>
      </c>
    </row>
    <row r="1217" spans="4:7">
      <c r="D1217" s="138"/>
      <c r="E1217" s="138"/>
      <c r="G1217" s="138">
        <f t="shared" si="31"/>
        <v>0</v>
      </c>
    </row>
    <row r="1218" spans="4:7">
      <c r="D1218" s="138"/>
      <c r="E1218" s="138"/>
      <c r="G1218" s="138">
        <f t="shared" si="31"/>
        <v>0</v>
      </c>
    </row>
    <row r="1219" spans="4:7">
      <c r="D1219" s="138"/>
      <c r="E1219" s="138"/>
      <c r="G1219" s="138">
        <f t="shared" si="31"/>
        <v>0</v>
      </c>
    </row>
    <row r="1220" spans="4:7">
      <c r="D1220" s="138"/>
      <c r="E1220" s="138"/>
      <c r="G1220" s="138">
        <f t="shared" si="31"/>
        <v>0</v>
      </c>
    </row>
    <row r="1221" spans="4:7">
      <c r="D1221" s="138"/>
      <c r="E1221" s="138"/>
      <c r="G1221" s="138">
        <f t="shared" si="31"/>
        <v>0</v>
      </c>
    </row>
    <row r="1222" spans="4:7">
      <c r="D1222" s="138"/>
      <c r="E1222" s="138"/>
      <c r="G1222" s="138">
        <f t="shared" si="31"/>
        <v>0</v>
      </c>
    </row>
    <row r="1223" spans="4:7">
      <c r="D1223" s="138"/>
      <c r="E1223" s="138"/>
      <c r="G1223" s="138">
        <f t="shared" si="31"/>
        <v>0</v>
      </c>
    </row>
    <row r="1224" spans="4:7">
      <c r="D1224" s="138"/>
      <c r="E1224" s="138"/>
      <c r="G1224" s="138">
        <f t="shared" si="31"/>
        <v>0</v>
      </c>
    </row>
    <row r="1225" spans="4:7">
      <c r="D1225" s="138"/>
      <c r="E1225" s="138"/>
      <c r="G1225" s="138">
        <f t="shared" si="31"/>
        <v>0</v>
      </c>
    </row>
    <row r="1226" spans="4:7">
      <c r="D1226" s="138"/>
      <c r="E1226" s="138"/>
      <c r="G1226" s="138">
        <f t="shared" si="31"/>
        <v>0</v>
      </c>
    </row>
    <row r="1227" spans="4:7">
      <c r="D1227" s="138"/>
      <c r="E1227" s="138"/>
      <c r="G1227" s="138">
        <f t="shared" si="31"/>
        <v>0</v>
      </c>
    </row>
    <row r="1228" spans="4:7">
      <c r="D1228" s="138"/>
      <c r="E1228" s="138"/>
      <c r="G1228" s="138">
        <f t="shared" si="31"/>
        <v>0</v>
      </c>
    </row>
    <row r="1229" spans="4:7">
      <c r="D1229" s="138"/>
      <c r="E1229" s="138"/>
      <c r="G1229" s="138">
        <f t="shared" si="31"/>
        <v>0</v>
      </c>
    </row>
    <row r="1230" spans="4:7">
      <c r="D1230" s="138"/>
      <c r="E1230" s="138"/>
      <c r="G1230" s="138">
        <f t="shared" si="31"/>
        <v>0</v>
      </c>
    </row>
    <row r="1231" spans="4:7">
      <c r="D1231" s="138"/>
      <c r="E1231" s="138"/>
      <c r="G1231" s="138">
        <f t="shared" si="31"/>
        <v>0</v>
      </c>
    </row>
    <row r="1232" spans="4:7">
      <c r="D1232" s="138"/>
      <c r="E1232" s="138"/>
      <c r="G1232" s="138">
        <f t="shared" si="31"/>
        <v>0</v>
      </c>
    </row>
    <row r="1233" spans="4:7">
      <c r="D1233" s="138"/>
      <c r="E1233" s="138"/>
      <c r="G1233" s="138">
        <f t="shared" si="31"/>
        <v>0</v>
      </c>
    </row>
    <row r="1234" spans="4:7">
      <c r="D1234" s="138"/>
      <c r="E1234" s="138"/>
      <c r="G1234" s="138">
        <f t="shared" si="31"/>
        <v>0</v>
      </c>
    </row>
    <row r="1235" spans="4:7">
      <c r="D1235" s="138"/>
      <c r="E1235" s="138"/>
      <c r="G1235" s="138">
        <f t="shared" si="31"/>
        <v>0</v>
      </c>
    </row>
    <row r="1236" spans="4:7">
      <c r="D1236" s="138"/>
      <c r="E1236" s="138"/>
      <c r="G1236" s="138">
        <f t="shared" si="31"/>
        <v>0</v>
      </c>
    </row>
    <row r="1237" spans="4:7">
      <c r="D1237" s="138"/>
      <c r="E1237" s="138"/>
      <c r="G1237" s="138">
        <f t="shared" si="31"/>
        <v>0</v>
      </c>
    </row>
    <row r="1238" spans="4:7">
      <c r="D1238" s="138"/>
      <c r="E1238" s="138"/>
      <c r="G1238" s="138">
        <f t="shared" si="31"/>
        <v>0</v>
      </c>
    </row>
    <row r="1239" spans="4:7">
      <c r="D1239" s="138"/>
      <c r="E1239" s="138"/>
      <c r="G1239" s="138">
        <f t="shared" si="31"/>
        <v>0</v>
      </c>
    </row>
    <row r="1240" spans="4:7">
      <c r="D1240" s="138"/>
      <c r="E1240" s="138"/>
      <c r="G1240" s="138">
        <f t="shared" si="31"/>
        <v>0</v>
      </c>
    </row>
    <row r="1241" spans="4:7">
      <c r="D1241" s="138"/>
      <c r="E1241" s="138"/>
      <c r="G1241" s="138">
        <f t="shared" si="31"/>
        <v>0</v>
      </c>
    </row>
    <row r="1242" spans="4:7">
      <c r="D1242" s="138"/>
      <c r="E1242" s="138"/>
      <c r="G1242" s="138">
        <f t="shared" si="31"/>
        <v>0</v>
      </c>
    </row>
    <row r="1243" spans="4:7">
      <c r="D1243" s="138"/>
      <c r="E1243" s="138"/>
      <c r="G1243" s="138">
        <f t="shared" si="31"/>
        <v>0</v>
      </c>
    </row>
    <row r="1244" spans="4:7">
      <c r="D1244" s="138"/>
      <c r="E1244" s="138"/>
      <c r="G1244" s="138">
        <f t="shared" si="31"/>
        <v>0</v>
      </c>
    </row>
    <row r="1245" spans="4:7">
      <c r="D1245" s="138"/>
      <c r="E1245" s="138"/>
      <c r="G1245" s="138">
        <f t="shared" si="31"/>
        <v>0</v>
      </c>
    </row>
    <row r="1246" spans="4:7">
      <c r="D1246" s="138"/>
      <c r="E1246" s="138"/>
      <c r="G1246" s="138">
        <f t="shared" si="31"/>
        <v>0</v>
      </c>
    </row>
    <row r="1247" spans="4:7">
      <c r="D1247" s="138"/>
      <c r="E1247" s="138"/>
      <c r="G1247" s="138">
        <f t="shared" si="31"/>
        <v>0</v>
      </c>
    </row>
    <row r="1248" spans="4:7">
      <c r="D1248" s="138"/>
      <c r="E1248" s="138"/>
      <c r="G1248" s="138">
        <f t="shared" si="31"/>
        <v>0</v>
      </c>
    </row>
    <row r="1249" spans="4:7">
      <c r="D1249" s="138"/>
      <c r="E1249" s="138"/>
      <c r="G1249" s="138">
        <f t="shared" si="31"/>
        <v>0</v>
      </c>
    </row>
    <row r="1250" spans="4:7">
      <c r="D1250" s="138"/>
      <c r="E1250" s="138"/>
      <c r="G1250" s="138">
        <f t="shared" si="31"/>
        <v>0</v>
      </c>
    </row>
    <row r="1251" spans="4:7">
      <c r="D1251" s="138"/>
      <c r="E1251" s="138"/>
      <c r="G1251" s="138">
        <f t="shared" si="31"/>
        <v>0</v>
      </c>
    </row>
    <row r="1252" spans="4:7">
      <c r="D1252" s="138"/>
      <c r="E1252" s="138"/>
      <c r="G1252" s="138">
        <f t="shared" si="31"/>
        <v>0</v>
      </c>
    </row>
    <row r="1253" spans="4:7">
      <c r="D1253" s="138"/>
      <c r="E1253" s="138"/>
      <c r="G1253" s="138">
        <f t="shared" si="31"/>
        <v>0</v>
      </c>
    </row>
    <row r="1254" spans="4:7">
      <c r="D1254" s="138"/>
      <c r="E1254" s="138"/>
      <c r="G1254" s="138">
        <f t="shared" si="31"/>
        <v>0</v>
      </c>
    </row>
    <row r="1255" spans="4:7">
      <c r="D1255" s="138"/>
      <c r="E1255" s="138"/>
      <c r="G1255" s="138">
        <f t="shared" si="31"/>
        <v>0</v>
      </c>
    </row>
    <row r="1256" spans="4:7">
      <c r="D1256" s="138"/>
      <c r="E1256" s="138"/>
      <c r="G1256" s="138">
        <f t="shared" si="31"/>
        <v>0</v>
      </c>
    </row>
    <row r="1257" spans="4:7">
      <c r="D1257" s="138"/>
      <c r="E1257" s="138"/>
      <c r="G1257" s="138">
        <f t="shared" si="31"/>
        <v>0</v>
      </c>
    </row>
    <row r="1258" spans="4:7">
      <c r="D1258" s="138"/>
      <c r="E1258" s="138"/>
      <c r="G1258" s="138">
        <f t="shared" ref="G1258:G1321" si="32">+D1258-E1258</f>
        <v>0</v>
      </c>
    </row>
    <row r="1259" spans="4:7">
      <c r="D1259" s="138"/>
      <c r="E1259" s="138"/>
      <c r="G1259" s="138">
        <f t="shared" si="32"/>
        <v>0</v>
      </c>
    </row>
    <row r="1260" spans="4:7">
      <c r="D1260" s="138"/>
      <c r="E1260" s="138"/>
      <c r="G1260" s="138">
        <f t="shared" si="32"/>
        <v>0</v>
      </c>
    </row>
    <row r="1261" spans="4:7">
      <c r="D1261" s="138"/>
      <c r="E1261" s="138"/>
      <c r="G1261" s="138">
        <f t="shared" si="32"/>
        <v>0</v>
      </c>
    </row>
    <row r="1262" spans="4:7">
      <c r="D1262" s="138"/>
      <c r="E1262" s="138"/>
      <c r="G1262" s="138">
        <f t="shared" si="32"/>
        <v>0</v>
      </c>
    </row>
    <row r="1263" spans="4:7">
      <c r="D1263" s="138"/>
      <c r="E1263" s="138"/>
      <c r="G1263" s="138">
        <f t="shared" si="32"/>
        <v>0</v>
      </c>
    </row>
    <row r="1264" spans="4:7">
      <c r="D1264" s="138"/>
      <c r="E1264" s="138"/>
      <c r="G1264" s="138">
        <f t="shared" si="32"/>
        <v>0</v>
      </c>
    </row>
    <row r="1265" spans="4:7">
      <c r="D1265" s="138"/>
      <c r="E1265" s="138"/>
      <c r="G1265" s="138">
        <f t="shared" si="32"/>
        <v>0</v>
      </c>
    </row>
    <row r="1266" spans="4:7">
      <c r="D1266" s="138"/>
      <c r="E1266" s="138"/>
      <c r="G1266" s="138">
        <f t="shared" si="32"/>
        <v>0</v>
      </c>
    </row>
    <row r="1267" spans="4:7">
      <c r="D1267" s="138"/>
      <c r="E1267" s="138"/>
      <c r="G1267" s="138">
        <f t="shared" si="32"/>
        <v>0</v>
      </c>
    </row>
    <row r="1268" spans="4:7">
      <c r="D1268" s="138"/>
      <c r="E1268" s="138"/>
      <c r="G1268" s="138">
        <f t="shared" si="32"/>
        <v>0</v>
      </c>
    </row>
    <row r="1269" spans="4:7">
      <c r="D1269" s="138"/>
      <c r="E1269" s="138"/>
      <c r="G1269" s="138">
        <f t="shared" si="32"/>
        <v>0</v>
      </c>
    </row>
    <row r="1270" spans="4:7">
      <c r="D1270" s="138"/>
      <c r="E1270" s="138"/>
      <c r="G1270" s="138">
        <f t="shared" si="32"/>
        <v>0</v>
      </c>
    </row>
    <row r="1271" spans="4:7">
      <c r="D1271" s="138"/>
      <c r="E1271" s="138"/>
      <c r="G1271" s="138">
        <f t="shared" si="32"/>
        <v>0</v>
      </c>
    </row>
    <row r="1272" spans="4:7">
      <c r="D1272" s="138"/>
      <c r="E1272" s="138"/>
      <c r="G1272" s="138">
        <f t="shared" si="32"/>
        <v>0</v>
      </c>
    </row>
    <row r="1273" spans="4:7">
      <c r="D1273" s="138"/>
      <c r="E1273" s="138"/>
      <c r="G1273" s="138">
        <f t="shared" si="32"/>
        <v>0</v>
      </c>
    </row>
    <row r="1274" spans="4:7">
      <c r="D1274" s="138"/>
      <c r="E1274" s="138"/>
      <c r="G1274" s="138">
        <f t="shared" si="32"/>
        <v>0</v>
      </c>
    </row>
    <row r="1275" spans="4:7">
      <c r="D1275" s="138"/>
      <c r="E1275" s="138"/>
      <c r="G1275" s="138">
        <f t="shared" si="32"/>
        <v>0</v>
      </c>
    </row>
    <row r="1276" spans="4:7">
      <c r="D1276" s="138"/>
      <c r="E1276" s="138"/>
      <c r="G1276" s="138">
        <f t="shared" si="32"/>
        <v>0</v>
      </c>
    </row>
    <row r="1277" spans="4:7">
      <c r="D1277" s="138"/>
      <c r="E1277" s="138"/>
      <c r="G1277" s="138">
        <f t="shared" si="32"/>
        <v>0</v>
      </c>
    </row>
    <row r="1278" spans="4:7">
      <c r="D1278" s="138"/>
      <c r="E1278" s="138"/>
      <c r="G1278" s="138">
        <f t="shared" si="32"/>
        <v>0</v>
      </c>
    </row>
    <row r="1279" spans="4:7">
      <c r="D1279" s="138"/>
      <c r="E1279" s="138"/>
      <c r="G1279" s="138">
        <f t="shared" si="32"/>
        <v>0</v>
      </c>
    </row>
    <row r="1280" spans="4:7">
      <c r="D1280" s="138"/>
      <c r="E1280" s="138"/>
      <c r="G1280" s="138">
        <f t="shared" si="32"/>
        <v>0</v>
      </c>
    </row>
    <row r="1281" spans="4:7">
      <c r="D1281" s="138"/>
      <c r="E1281" s="138"/>
      <c r="G1281" s="138">
        <f t="shared" si="32"/>
        <v>0</v>
      </c>
    </row>
    <row r="1282" spans="4:7">
      <c r="D1282" s="138"/>
      <c r="E1282" s="138"/>
      <c r="G1282" s="138">
        <f t="shared" si="32"/>
        <v>0</v>
      </c>
    </row>
    <row r="1283" spans="4:7">
      <c r="D1283" s="138"/>
      <c r="E1283" s="138"/>
      <c r="G1283" s="138">
        <f t="shared" si="32"/>
        <v>0</v>
      </c>
    </row>
    <row r="1284" spans="4:7">
      <c r="D1284" s="138"/>
      <c r="E1284" s="138"/>
      <c r="G1284" s="138">
        <f t="shared" si="32"/>
        <v>0</v>
      </c>
    </row>
    <row r="1285" spans="4:7">
      <c r="D1285" s="138"/>
      <c r="E1285" s="138"/>
      <c r="G1285" s="138">
        <f t="shared" si="32"/>
        <v>0</v>
      </c>
    </row>
    <row r="1286" spans="4:7">
      <c r="D1286" s="138"/>
      <c r="E1286" s="138"/>
      <c r="G1286" s="138">
        <f t="shared" si="32"/>
        <v>0</v>
      </c>
    </row>
    <row r="1287" spans="4:7">
      <c r="D1287" s="138"/>
      <c r="E1287" s="138"/>
      <c r="G1287" s="138">
        <f t="shared" si="32"/>
        <v>0</v>
      </c>
    </row>
    <row r="1288" spans="4:7">
      <c r="D1288" s="138"/>
      <c r="E1288" s="138"/>
      <c r="G1288" s="138">
        <f t="shared" si="32"/>
        <v>0</v>
      </c>
    </row>
    <row r="1289" spans="4:7">
      <c r="D1289" s="138"/>
      <c r="E1289" s="138"/>
      <c r="G1289" s="138">
        <f t="shared" si="32"/>
        <v>0</v>
      </c>
    </row>
    <row r="1290" spans="4:7">
      <c r="D1290" s="138"/>
      <c r="E1290" s="138"/>
      <c r="G1290" s="138">
        <f t="shared" si="32"/>
        <v>0</v>
      </c>
    </row>
    <row r="1291" spans="4:7">
      <c r="D1291" s="138"/>
      <c r="E1291" s="138"/>
      <c r="G1291" s="138">
        <f t="shared" si="32"/>
        <v>0</v>
      </c>
    </row>
    <row r="1292" spans="4:7">
      <c r="D1292" s="138"/>
      <c r="E1292" s="138"/>
      <c r="G1292" s="138">
        <f t="shared" si="32"/>
        <v>0</v>
      </c>
    </row>
    <row r="1293" spans="4:7">
      <c r="D1293" s="138"/>
      <c r="E1293" s="138"/>
      <c r="G1293" s="138">
        <f t="shared" si="32"/>
        <v>0</v>
      </c>
    </row>
    <row r="1294" spans="4:7">
      <c r="D1294" s="138"/>
      <c r="E1294" s="138"/>
      <c r="G1294" s="138">
        <f t="shared" si="32"/>
        <v>0</v>
      </c>
    </row>
    <row r="1295" spans="4:7">
      <c r="D1295" s="138"/>
      <c r="E1295" s="138"/>
      <c r="G1295" s="138">
        <f t="shared" si="32"/>
        <v>0</v>
      </c>
    </row>
    <row r="1296" spans="4:7">
      <c r="D1296" s="138"/>
      <c r="E1296" s="138"/>
      <c r="G1296" s="138">
        <f t="shared" si="32"/>
        <v>0</v>
      </c>
    </row>
    <row r="1297" spans="4:7">
      <c r="D1297" s="138"/>
      <c r="E1297" s="138"/>
      <c r="G1297" s="138">
        <f t="shared" si="32"/>
        <v>0</v>
      </c>
    </row>
    <row r="1298" spans="4:7">
      <c r="D1298" s="138"/>
      <c r="E1298" s="138"/>
      <c r="G1298" s="138">
        <f t="shared" si="32"/>
        <v>0</v>
      </c>
    </row>
    <row r="1299" spans="4:7">
      <c r="D1299" s="138"/>
      <c r="E1299" s="138"/>
      <c r="G1299" s="138">
        <f t="shared" si="32"/>
        <v>0</v>
      </c>
    </row>
    <row r="1300" spans="4:7">
      <c r="D1300" s="138"/>
      <c r="E1300" s="138"/>
      <c r="G1300" s="138">
        <f t="shared" si="32"/>
        <v>0</v>
      </c>
    </row>
    <row r="1301" spans="4:7">
      <c r="D1301" s="138"/>
      <c r="E1301" s="138"/>
      <c r="G1301" s="138">
        <f t="shared" si="32"/>
        <v>0</v>
      </c>
    </row>
    <row r="1302" spans="4:7">
      <c r="D1302" s="138"/>
      <c r="E1302" s="138"/>
      <c r="G1302" s="138">
        <f t="shared" si="32"/>
        <v>0</v>
      </c>
    </row>
    <row r="1303" spans="4:7">
      <c r="D1303" s="138"/>
      <c r="E1303" s="138"/>
      <c r="G1303" s="138">
        <f t="shared" si="32"/>
        <v>0</v>
      </c>
    </row>
    <row r="1304" spans="4:7">
      <c r="D1304" s="138"/>
      <c r="E1304" s="138"/>
      <c r="G1304" s="138">
        <f t="shared" si="32"/>
        <v>0</v>
      </c>
    </row>
    <row r="1305" spans="4:7">
      <c r="D1305" s="138"/>
      <c r="E1305" s="138"/>
      <c r="G1305" s="138">
        <f t="shared" si="32"/>
        <v>0</v>
      </c>
    </row>
    <row r="1306" spans="4:7">
      <c r="D1306" s="138"/>
      <c r="E1306" s="138"/>
      <c r="G1306" s="138">
        <f t="shared" si="32"/>
        <v>0</v>
      </c>
    </row>
    <row r="1307" spans="4:7">
      <c r="D1307" s="138"/>
      <c r="E1307" s="138"/>
      <c r="G1307" s="138">
        <f t="shared" si="32"/>
        <v>0</v>
      </c>
    </row>
    <row r="1308" spans="4:7">
      <c r="D1308" s="138"/>
      <c r="E1308" s="138"/>
      <c r="G1308" s="138">
        <f t="shared" si="32"/>
        <v>0</v>
      </c>
    </row>
    <row r="1309" spans="4:7">
      <c r="D1309" s="138"/>
      <c r="E1309" s="138"/>
      <c r="G1309" s="138">
        <f t="shared" si="32"/>
        <v>0</v>
      </c>
    </row>
    <row r="1310" spans="4:7">
      <c r="D1310" s="138"/>
      <c r="E1310" s="138"/>
      <c r="G1310" s="138">
        <f t="shared" si="32"/>
        <v>0</v>
      </c>
    </row>
    <row r="1311" spans="4:7">
      <c r="D1311" s="138"/>
      <c r="E1311" s="138"/>
      <c r="G1311" s="138">
        <f t="shared" si="32"/>
        <v>0</v>
      </c>
    </row>
    <row r="1312" spans="4:7">
      <c r="D1312" s="138"/>
      <c r="E1312" s="138"/>
      <c r="G1312" s="138">
        <f t="shared" si="32"/>
        <v>0</v>
      </c>
    </row>
    <row r="1313" spans="4:7">
      <c r="D1313" s="138"/>
      <c r="E1313" s="138"/>
      <c r="G1313" s="138">
        <f t="shared" si="32"/>
        <v>0</v>
      </c>
    </row>
    <row r="1314" spans="4:7">
      <c r="D1314" s="138"/>
      <c r="E1314" s="138"/>
      <c r="G1314" s="138">
        <f t="shared" si="32"/>
        <v>0</v>
      </c>
    </row>
    <row r="1315" spans="4:7">
      <c r="D1315" s="138"/>
      <c r="E1315" s="138"/>
      <c r="G1315" s="138">
        <f t="shared" si="32"/>
        <v>0</v>
      </c>
    </row>
    <row r="1316" spans="4:7">
      <c r="D1316" s="138"/>
      <c r="E1316" s="138"/>
      <c r="G1316" s="138">
        <f t="shared" si="32"/>
        <v>0</v>
      </c>
    </row>
    <row r="1317" spans="4:7">
      <c r="D1317" s="138"/>
      <c r="E1317" s="138"/>
      <c r="G1317" s="138">
        <f t="shared" si="32"/>
        <v>0</v>
      </c>
    </row>
    <row r="1318" spans="4:7">
      <c r="D1318" s="138"/>
      <c r="E1318" s="138"/>
      <c r="G1318" s="138">
        <f t="shared" si="32"/>
        <v>0</v>
      </c>
    </row>
    <row r="1319" spans="4:7">
      <c r="D1319" s="138"/>
      <c r="E1319" s="138"/>
      <c r="G1319" s="138">
        <f t="shared" si="32"/>
        <v>0</v>
      </c>
    </row>
    <row r="1320" spans="4:7">
      <c r="D1320" s="138"/>
      <c r="E1320" s="138"/>
      <c r="G1320" s="138">
        <f t="shared" si="32"/>
        <v>0</v>
      </c>
    </row>
    <row r="1321" spans="4:7">
      <c r="D1321" s="138"/>
      <c r="E1321" s="138"/>
      <c r="G1321" s="138">
        <f t="shared" si="32"/>
        <v>0</v>
      </c>
    </row>
    <row r="1322" spans="4:7">
      <c r="D1322" s="138"/>
      <c r="E1322" s="138"/>
      <c r="G1322" s="138">
        <f t="shared" ref="G1322:G1385" si="33">+D1322-E1322</f>
        <v>0</v>
      </c>
    </row>
    <row r="1323" spans="4:7">
      <c r="D1323" s="138"/>
      <c r="E1323" s="138"/>
      <c r="G1323" s="138">
        <f t="shared" si="33"/>
        <v>0</v>
      </c>
    </row>
    <row r="1324" spans="4:7">
      <c r="D1324" s="138"/>
      <c r="E1324" s="138"/>
      <c r="G1324" s="138">
        <f t="shared" si="33"/>
        <v>0</v>
      </c>
    </row>
    <row r="1325" spans="4:7">
      <c r="D1325" s="138"/>
      <c r="E1325" s="138"/>
      <c r="G1325" s="138">
        <f t="shared" si="33"/>
        <v>0</v>
      </c>
    </row>
    <row r="1326" spans="4:7">
      <c r="D1326" s="138"/>
      <c r="E1326" s="138"/>
      <c r="G1326" s="138">
        <f t="shared" si="33"/>
        <v>0</v>
      </c>
    </row>
    <row r="1327" spans="4:7">
      <c r="D1327" s="138"/>
      <c r="E1327" s="138"/>
      <c r="G1327" s="138">
        <f t="shared" si="33"/>
        <v>0</v>
      </c>
    </row>
    <row r="1328" spans="4:7">
      <c r="D1328" s="138"/>
      <c r="E1328" s="138"/>
      <c r="G1328" s="138">
        <f t="shared" si="33"/>
        <v>0</v>
      </c>
    </row>
    <row r="1329" spans="4:7">
      <c r="D1329" s="138"/>
      <c r="E1329" s="138"/>
      <c r="G1329" s="138">
        <f t="shared" si="33"/>
        <v>0</v>
      </c>
    </row>
    <row r="1330" spans="4:7">
      <c r="D1330" s="138"/>
      <c r="E1330" s="138"/>
      <c r="G1330" s="138">
        <f t="shared" si="33"/>
        <v>0</v>
      </c>
    </row>
    <row r="1331" spans="4:7">
      <c r="D1331" s="138"/>
      <c r="E1331" s="138"/>
      <c r="G1331" s="138">
        <f t="shared" si="33"/>
        <v>0</v>
      </c>
    </row>
    <row r="1332" spans="4:7">
      <c r="D1332" s="138"/>
      <c r="E1332" s="138"/>
      <c r="G1332" s="138">
        <f t="shared" si="33"/>
        <v>0</v>
      </c>
    </row>
    <row r="1333" spans="4:7">
      <c r="D1333" s="138"/>
      <c r="E1333" s="138"/>
      <c r="G1333" s="138">
        <f t="shared" si="33"/>
        <v>0</v>
      </c>
    </row>
    <row r="1334" spans="4:7">
      <c r="D1334" s="138"/>
      <c r="E1334" s="138"/>
      <c r="G1334" s="138">
        <f t="shared" si="33"/>
        <v>0</v>
      </c>
    </row>
    <row r="1335" spans="4:7">
      <c r="D1335" s="138"/>
      <c r="E1335" s="138"/>
      <c r="G1335" s="138">
        <f t="shared" si="33"/>
        <v>0</v>
      </c>
    </row>
    <row r="1336" spans="4:7">
      <c r="D1336" s="138"/>
      <c r="E1336" s="138"/>
      <c r="G1336" s="138">
        <f t="shared" si="33"/>
        <v>0</v>
      </c>
    </row>
    <row r="1337" spans="4:7">
      <c r="D1337" s="138"/>
      <c r="E1337" s="138"/>
      <c r="G1337" s="138">
        <f t="shared" si="33"/>
        <v>0</v>
      </c>
    </row>
    <row r="1338" spans="4:7">
      <c r="D1338" s="138"/>
      <c r="E1338" s="138"/>
      <c r="G1338" s="138">
        <f t="shared" si="33"/>
        <v>0</v>
      </c>
    </row>
    <row r="1339" spans="4:7">
      <c r="D1339" s="138"/>
      <c r="E1339" s="138"/>
      <c r="G1339" s="138">
        <f t="shared" si="33"/>
        <v>0</v>
      </c>
    </row>
    <row r="1340" spans="4:7">
      <c r="D1340" s="138"/>
      <c r="E1340" s="138"/>
      <c r="G1340" s="138">
        <f t="shared" si="33"/>
        <v>0</v>
      </c>
    </row>
    <row r="1341" spans="4:7">
      <c r="D1341" s="138"/>
      <c r="E1341" s="138"/>
      <c r="G1341" s="138">
        <f t="shared" si="33"/>
        <v>0</v>
      </c>
    </row>
    <row r="1342" spans="4:7">
      <c r="D1342" s="138"/>
      <c r="E1342" s="138"/>
      <c r="G1342" s="138">
        <f t="shared" si="33"/>
        <v>0</v>
      </c>
    </row>
    <row r="1343" spans="4:7">
      <c r="D1343" s="138"/>
      <c r="E1343" s="138"/>
      <c r="G1343" s="138">
        <f t="shared" si="33"/>
        <v>0</v>
      </c>
    </row>
    <row r="1344" spans="4:7">
      <c r="D1344" s="138"/>
      <c r="E1344" s="138"/>
      <c r="G1344" s="138">
        <f t="shared" si="33"/>
        <v>0</v>
      </c>
    </row>
    <row r="1345" spans="4:7">
      <c r="D1345" s="138"/>
      <c r="E1345" s="138"/>
      <c r="G1345" s="138">
        <f t="shared" si="33"/>
        <v>0</v>
      </c>
    </row>
    <row r="1346" spans="4:7">
      <c r="D1346" s="138"/>
      <c r="E1346" s="138"/>
      <c r="G1346" s="138">
        <f t="shared" si="33"/>
        <v>0</v>
      </c>
    </row>
    <row r="1347" spans="4:7">
      <c r="D1347" s="138"/>
      <c r="E1347" s="138"/>
      <c r="G1347" s="138">
        <f t="shared" si="33"/>
        <v>0</v>
      </c>
    </row>
    <row r="1348" spans="4:7">
      <c r="D1348" s="138"/>
      <c r="E1348" s="138"/>
      <c r="G1348" s="138">
        <f t="shared" si="33"/>
        <v>0</v>
      </c>
    </row>
    <row r="1349" spans="4:7">
      <c r="D1349" s="138"/>
      <c r="E1349" s="138"/>
      <c r="G1349" s="138">
        <f t="shared" si="33"/>
        <v>0</v>
      </c>
    </row>
    <row r="1350" spans="4:7">
      <c r="D1350" s="138"/>
      <c r="E1350" s="138"/>
      <c r="G1350" s="138">
        <f t="shared" si="33"/>
        <v>0</v>
      </c>
    </row>
    <row r="1351" spans="4:7">
      <c r="D1351" s="138"/>
      <c r="E1351" s="138"/>
      <c r="G1351" s="138">
        <f t="shared" si="33"/>
        <v>0</v>
      </c>
    </row>
    <row r="1352" spans="4:7">
      <c r="D1352" s="138"/>
      <c r="E1352" s="138"/>
      <c r="G1352" s="138">
        <f t="shared" si="33"/>
        <v>0</v>
      </c>
    </row>
    <row r="1353" spans="4:7">
      <c r="D1353" s="138"/>
      <c r="E1353" s="138"/>
      <c r="G1353" s="138">
        <f t="shared" si="33"/>
        <v>0</v>
      </c>
    </row>
    <row r="1354" spans="4:7">
      <c r="D1354" s="138"/>
      <c r="E1354" s="138"/>
      <c r="G1354" s="138">
        <f t="shared" si="33"/>
        <v>0</v>
      </c>
    </row>
    <row r="1355" spans="4:7">
      <c r="D1355" s="138"/>
      <c r="E1355" s="138"/>
      <c r="G1355" s="138">
        <f t="shared" si="33"/>
        <v>0</v>
      </c>
    </row>
    <row r="1356" spans="4:7">
      <c r="D1356" s="138"/>
      <c r="E1356" s="138"/>
      <c r="G1356" s="138">
        <f t="shared" si="33"/>
        <v>0</v>
      </c>
    </row>
    <row r="1357" spans="4:7">
      <c r="D1357" s="138"/>
      <c r="E1357" s="138"/>
      <c r="G1357" s="138">
        <f t="shared" si="33"/>
        <v>0</v>
      </c>
    </row>
    <row r="1358" spans="4:7">
      <c r="D1358" s="138"/>
      <c r="E1358" s="138"/>
      <c r="G1358" s="138">
        <f t="shared" si="33"/>
        <v>0</v>
      </c>
    </row>
    <row r="1359" spans="4:7">
      <c r="D1359" s="138"/>
      <c r="E1359" s="138"/>
      <c r="G1359" s="138">
        <f t="shared" si="33"/>
        <v>0</v>
      </c>
    </row>
    <row r="1360" spans="4:7">
      <c r="D1360" s="138"/>
      <c r="E1360" s="138"/>
      <c r="G1360" s="138">
        <f t="shared" si="33"/>
        <v>0</v>
      </c>
    </row>
    <row r="1361" spans="4:7">
      <c r="D1361" s="138"/>
      <c r="E1361" s="138"/>
      <c r="G1361" s="138">
        <f t="shared" si="33"/>
        <v>0</v>
      </c>
    </row>
    <row r="1362" spans="4:7">
      <c r="D1362" s="138"/>
      <c r="E1362" s="138"/>
      <c r="G1362" s="138">
        <f t="shared" si="33"/>
        <v>0</v>
      </c>
    </row>
    <row r="1363" spans="4:7">
      <c r="D1363" s="138"/>
      <c r="E1363" s="138"/>
      <c r="G1363" s="138">
        <f t="shared" si="33"/>
        <v>0</v>
      </c>
    </row>
    <row r="1364" spans="4:7">
      <c r="D1364" s="138"/>
      <c r="E1364" s="138"/>
      <c r="G1364" s="138">
        <f t="shared" si="33"/>
        <v>0</v>
      </c>
    </row>
    <row r="1365" spans="4:7">
      <c r="D1365" s="138"/>
      <c r="E1365" s="138"/>
      <c r="G1365" s="138">
        <f t="shared" si="33"/>
        <v>0</v>
      </c>
    </row>
    <row r="1366" spans="4:7">
      <c r="D1366" s="138"/>
      <c r="E1366" s="138"/>
      <c r="G1366" s="138">
        <f t="shared" si="33"/>
        <v>0</v>
      </c>
    </row>
    <row r="1367" spans="4:7">
      <c r="D1367" s="138"/>
      <c r="E1367" s="138"/>
      <c r="G1367" s="138">
        <f t="shared" si="33"/>
        <v>0</v>
      </c>
    </row>
    <row r="1368" spans="4:7">
      <c r="D1368" s="138"/>
      <c r="E1368" s="138"/>
      <c r="G1368" s="138">
        <f t="shared" si="33"/>
        <v>0</v>
      </c>
    </row>
    <row r="1369" spans="4:7">
      <c r="D1369" s="138"/>
      <c r="E1369" s="138"/>
      <c r="G1369" s="138">
        <f t="shared" si="33"/>
        <v>0</v>
      </c>
    </row>
    <row r="1370" spans="4:7">
      <c r="D1370" s="138"/>
      <c r="E1370" s="138"/>
      <c r="G1370" s="138">
        <f t="shared" si="33"/>
        <v>0</v>
      </c>
    </row>
    <row r="1371" spans="4:7">
      <c r="D1371" s="138"/>
      <c r="E1371" s="138"/>
      <c r="G1371" s="138">
        <f t="shared" si="33"/>
        <v>0</v>
      </c>
    </row>
    <row r="1372" spans="4:7">
      <c r="D1372" s="138"/>
      <c r="E1372" s="138"/>
      <c r="G1372" s="138">
        <f t="shared" si="33"/>
        <v>0</v>
      </c>
    </row>
    <row r="1373" spans="4:7">
      <c r="D1373" s="138"/>
      <c r="E1373" s="138"/>
      <c r="G1373" s="138">
        <f t="shared" si="33"/>
        <v>0</v>
      </c>
    </row>
    <row r="1374" spans="4:7">
      <c r="D1374" s="138"/>
      <c r="E1374" s="138"/>
      <c r="G1374" s="138">
        <f t="shared" si="33"/>
        <v>0</v>
      </c>
    </row>
    <row r="1375" spans="4:7">
      <c r="D1375" s="138"/>
      <c r="E1375" s="138"/>
      <c r="G1375" s="138">
        <f t="shared" si="33"/>
        <v>0</v>
      </c>
    </row>
    <row r="1376" spans="4:7">
      <c r="D1376" s="138"/>
      <c r="E1376" s="138"/>
      <c r="G1376" s="138">
        <f t="shared" si="33"/>
        <v>0</v>
      </c>
    </row>
    <row r="1377" spans="4:7">
      <c r="D1377" s="138"/>
      <c r="E1377" s="138"/>
      <c r="G1377" s="138">
        <f t="shared" si="33"/>
        <v>0</v>
      </c>
    </row>
    <row r="1378" spans="4:7">
      <c r="D1378" s="138"/>
      <c r="E1378" s="138"/>
      <c r="G1378" s="138">
        <f t="shared" si="33"/>
        <v>0</v>
      </c>
    </row>
    <row r="1379" spans="4:7">
      <c r="D1379" s="138"/>
      <c r="E1379" s="138"/>
      <c r="G1379" s="138">
        <f t="shared" si="33"/>
        <v>0</v>
      </c>
    </row>
    <row r="1380" spans="4:7">
      <c r="D1380" s="138"/>
      <c r="E1380" s="138"/>
      <c r="G1380" s="138">
        <f t="shared" si="33"/>
        <v>0</v>
      </c>
    </row>
    <row r="1381" spans="4:7">
      <c r="D1381" s="138"/>
      <c r="E1381" s="138"/>
      <c r="G1381" s="138">
        <f t="shared" si="33"/>
        <v>0</v>
      </c>
    </row>
    <row r="1382" spans="4:7">
      <c r="D1382" s="138"/>
      <c r="E1382" s="138"/>
      <c r="G1382" s="138">
        <f t="shared" si="33"/>
        <v>0</v>
      </c>
    </row>
    <row r="1383" spans="4:7">
      <c r="D1383" s="138"/>
      <c r="E1383" s="138"/>
      <c r="G1383" s="138">
        <f t="shared" si="33"/>
        <v>0</v>
      </c>
    </row>
    <row r="1384" spans="4:7">
      <c r="D1384" s="138"/>
      <c r="E1384" s="138"/>
      <c r="G1384" s="138">
        <f t="shared" si="33"/>
        <v>0</v>
      </c>
    </row>
    <row r="1385" spans="4:7">
      <c r="D1385" s="138"/>
      <c r="E1385" s="138"/>
      <c r="G1385" s="138">
        <f t="shared" si="33"/>
        <v>0</v>
      </c>
    </row>
    <row r="1386" spans="4:7">
      <c r="D1386" s="138"/>
      <c r="E1386" s="138"/>
      <c r="G1386" s="138">
        <f t="shared" ref="G1386:G1449" si="34">+D1386-E1386</f>
        <v>0</v>
      </c>
    </row>
    <row r="1387" spans="4:7">
      <c r="D1387" s="138"/>
      <c r="E1387" s="138"/>
      <c r="G1387" s="138">
        <f t="shared" si="34"/>
        <v>0</v>
      </c>
    </row>
    <row r="1388" spans="4:7">
      <c r="D1388" s="138"/>
      <c r="E1388" s="138"/>
      <c r="G1388" s="138">
        <f t="shared" si="34"/>
        <v>0</v>
      </c>
    </row>
    <row r="1389" spans="4:7">
      <c r="D1389" s="138"/>
      <c r="E1389" s="138"/>
      <c r="G1389" s="138">
        <f t="shared" si="34"/>
        <v>0</v>
      </c>
    </row>
    <row r="1390" spans="4:7">
      <c r="D1390" s="138"/>
      <c r="E1390" s="138"/>
      <c r="G1390" s="138">
        <f t="shared" si="34"/>
        <v>0</v>
      </c>
    </row>
    <row r="1391" spans="4:7">
      <c r="D1391" s="138"/>
      <c r="E1391" s="138"/>
      <c r="G1391" s="138">
        <f t="shared" si="34"/>
        <v>0</v>
      </c>
    </row>
    <row r="1392" spans="4:7">
      <c r="D1392" s="138"/>
      <c r="E1392" s="138"/>
      <c r="G1392" s="138">
        <f t="shared" si="34"/>
        <v>0</v>
      </c>
    </row>
    <row r="1393" spans="4:7">
      <c r="D1393" s="138"/>
      <c r="E1393" s="138"/>
      <c r="G1393" s="138">
        <f t="shared" si="34"/>
        <v>0</v>
      </c>
    </row>
    <row r="1394" spans="4:7">
      <c r="D1394" s="138"/>
      <c r="E1394" s="138"/>
      <c r="G1394" s="138">
        <f t="shared" si="34"/>
        <v>0</v>
      </c>
    </row>
    <row r="1395" spans="4:7">
      <c r="D1395" s="138"/>
      <c r="E1395" s="138"/>
      <c r="G1395" s="138">
        <f t="shared" si="34"/>
        <v>0</v>
      </c>
    </row>
    <row r="1396" spans="4:7">
      <c r="D1396" s="138"/>
      <c r="E1396" s="138"/>
      <c r="G1396" s="138">
        <f t="shared" si="34"/>
        <v>0</v>
      </c>
    </row>
    <row r="1397" spans="4:7">
      <c r="D1397" s="138"/>
      <c r="E1397" s="138"/>
      <c r="G1397" s="138">
        <f t="shared" si="34"/>
        <v>0</v>
      </c>
    </row>
    <row r="1398" spans="4:7">
      <c r="D1398" s="138"/>
      <c r="E1398" s="138"/>
      <c r="G1398" s="138">
        <f t="shared" si="34"/>
        <v>0</v>
      </c>
    </row>
    <row r="1399" spans="4:7">
      <c r="D1399" s="138"/>
      <c r="E1399" s="138"/>
      <c r="G1399" s="138">
        <f t="shared" si="34"/>
        <v>0</v>
      </c>
    </row>
    <row r="1400" spans="4:7">
      <c r="D1400" s="138"/>
      <c r="E1400" s="138"/>
      <c r="G1400" s="138">
        <f t="shared" si="34"/>
        <v>0</v>
      </c>
    </row>
    <row r="1401" spans="4:7">
      <c r="D1401" s="138"/>
      <c r="E1401" s="138"/>
      <c r="G1401" s="138">
        <f t="shared" si="34"/>
        <v>0</v>
      </c>
    </row>
    <row r="1402" spans="4:7">
      <c r="D1402" s="138"/>
      <c r="E1402" s="138"/>
      <c r="G1402" s="138">
        <f t="shared" si="34"/>
        <v>0</v>
      </c>
    </row>
    <row r="1403" spans="4:7">
      <c r="D1403" s="138"/>
      <c r="E1403" s="138"/>
      <c r="G1403" s="138">
        <f t="shared" si="34"/>
        <v>0</v>
      </c>
    </row>
    <row r="1404" spans="4:7">
      <c r="D1404" s="138"/>
      <c r="E1404" s="138"/>
      <c r="G1404" s="138">
        <f t="shared" si="34"/>
        <v>0</v>
      </c>
    </row>
    <row r="1405" spans="4:7">
      <c r="D1405" s="138"/>
      <c r="E1405" s="138"/>
      <c r="G1405" s="138">
        <f t="shared" si="34"/>
        <v>0</v>
      </c>
    </row>
    <row r="1406" spans="4:7">
      <c r="D1406" s="138"/>
      <c r="E1406" s="138"/>
      <c r="G1406" s="138">
        <f t="shared" si="34"/>
        <v>0</v>
      </c>
    </row>
    <row r="1407" spans="4:7">
      <c r="D1407" s="138"/>
      <c r="E1407" s="138"/>
      <c r="G1407" s="138">
        <f t="shared" si="34"/>
        <v>0</v>
      </c>
    </row>
    <row r="1408" spans="4:7">
      <c r="D1408" s="138"/>
      <c r="E1408" s="138"/>
      <c r="G1408" s="138">
        <f t="shared" si="34"/>
        <v>0</v>
      </c>
    </row>
    <row r="1409" spans="4:7">
      <c r="D1409" s="138"/>
      <c r="E1409" s="138"/>
      <c r="G1409" s="138">
        <f t="shared" si="34"/>
        <v>0</v>
      </c>
    </row>
    <row r="1410" spans="4:7">
      <c r="D1410" s="138"/>
      <c r="E1410" s="138"/>
      <c r="G1410" s="138">
        <f t="shared" si="34"/>
        <v>0</v>
      </c>
    </row>
    <row r="1411" spans="4:7">
      <c r="D1411" s="138"/>
      <c r="E1411" s="138"/>
      <c r="G1411" s="138">
        <f t="shared" si="34"/>
        <v>0</v>
      </c>
    </row>
    <row r="1412" spans="4:7">
      <c r="D1412" s="138"/>
      <c r="E1412" s="138"/>
      <c r="G1412" s="138">
        <f t="shared" si="34"/>
        <v>0</v>
      </c>
    </row>
    <row r="1413" spans="4:7">
      <c r="D1413" s="138"/>
      <c r="E1413" s="138"/>
      <c r="G1413" s="138">
        <f t="shared" si="34"/>
        <v>0</v>
      </c>
    </row>
    <row r="1414" spans="4:7">
      <c r="D1414" s="138"/>
      <c r="E1414" s="138"/>
      <c r="G1414" s="138">
        <f t="shared" si="34"/>
        <v>0</v>
      </c>
    </row>
    <row r="1415" spans="4:7">
      <c r="D1415" s="138"/>
      <c r="E1415" s="138"/>
      <c r="G1415" s="138">
        <f t="shared" si="34"/>
        <v>0</v>
      </c>
    </row>
    <row r="1416" spans="4:7">
      <c r="D1416" s="138"/>
      <c r="E1416" s="138"/>
      <c r="G1416" s="138">
        <f t="shared" si="34"/>
        <v>0</v>
      </c>
    </row>
    <row r="1417" spans="4:7">
      <c r="D1417" s="138"/>
      <c r="E1417" s="138"/>
      <c r="G1417" s="138">
        <f t="shared" si="34"/>
        <v>0</v>
      </c>
    </row>
    <row r="1418" spans="4:7">
      <c r="D1418" s="138"/>
      <c r="E1418" s="138"/>
      <c r="G1418" s="138">
        <f t="shared" si="34"/>
        <v>0</v>
      </c>
    </row>
    <row r="1419" spans="4:7">
      <c r="D1419" s="138"/>
      <c r="E1419" s="138"/>
      <c r="G1419" s="138">
        <f t="shared" si="34"/>
        <v>0</v>
      </c>
    </row>
    <row r="1420" spans="4:7">
      <c r="D1420" s="138"/>
      <c r="E1420" s="138"/>
      <c r="G1420" s="138">
        <f t="shared" si="34"/>
        <v>0</v>
      </c>
    </row>
    <row r="1421" spans="4:7">
      <c r="D1421" s="138"/>
      <c r="E1421" s="138"/>
      <c r="G1421" s="138">
        <f t="shared" si="34"/>
        <v>0</v>
      </c>
    </row>
    <row r="1422" spans="4:7">
      <c r="D1422" s="138"/>
      <c r="E1422" s="138"/>
      <c r="G1422" s="138">
        <f t="shared" si="34"/>
        <v>0</v>
      </c>
    </row>
    <row r="1423" spans="4:7">
      <c r="D1423" s="138"/>
      <c r="E1423" s="138"/>
      <c r="G1423" s="138">
        <f t="shared" si="34"/>
        <v>0</v>
      </c>
    </row>
    <row r="1424" spans="4:7">
      <c r="D1424" s="138"/>
      <c r="E1424" s="138"/>
      <c r="G1424" s="138">
        <f t="shared" si="34"/>
        <v>0</v>
      </c>
    </row>
    <row r="1425" spans="4:7">
      <c r="D1425" s="138"/>
      <c r="E1425" s="138"/>
      <c r="G1425" s="138">
        <f t="shared" si="34"/>
        <v>0</v>
      </c>
    </row>
    <row r="1426" spans="4:7">
      <c r="D1426" s="138"/>
      <c r="E1426" s="138"/>
      <c r="G1426" s="138">
        <f t="shared" si="34"/>
        <v>0</v>
      </c>
    </row>
    <row r="1427" spans="4:7">
      <c r="D1427" s="138"/>
      <c r="E1427" s="138"/>
      <c r="G1427" s="138">
        <f t="shared" si="34"/>
        <v>0</v>
      </c>
    </row>
    <row r="1428" spans="4:7">
      <c r="D1428" s="138"/>
      <c r="E1428" s="138"/>
      <c r="G1428" s="138">
        <f t="shared" si="34"/>
        <v>0</v>
      </c>
    </row>
    <row r="1429" spans="4:7">
      <c r="D1429" s="138"/>
      <c r="E1429" s="138"/>
      <c r="G1429" s="138">
        <f t="shared" si="34"/>
        <v>0</v>
      </c>
    </row>
    <row r="1430" spans="4:7">
      <c r="D1430" s="138"/>
      <c r="E1430" s="138"/>
      <c r="G1430" s="138">
        <f t="shared" si="34"/>
        <v>0</v>
      </c>
    </row>
    <row r="1431" spans="4:7">
      <c r="D1431" s="138"/>
      <c r="E1431" s="138"/>
      <c r="G1431" s="138">
        <f t="shared" si="34"/>
        <v>0</v>
      </c>
    </row>
    <row r="1432" spans="4:7">
      <c r="D1432" s="138"/>
      <c r="E1432" s="138"/>
      <c r="G1432" s="138">
        <f t="shared" si="34"/>
        <v>0</v>
      </c>
    </row>
    <row r="1433" spans="4:7">
      <c r="D1433" s="138"/>
      <c r="E1433" s="138"/>
      <c r="G1433" s="138">
        <f t="shared" si="34"/>
        <v>0</v>
      </c>
    </row>
    <row r="1434" spans="4:7">
      <c r="D1434" s="138"/>
      <c r="E1434" s="138"/>
      <c r="G1434" s="138">
        <f t="shared" si="34"/>
        <v>0</v>
      </c>
    </row>
    <row r="1435" spans="4:7">
      <c r="D1435" s="138"/>
      <c r="E1435" s="138"/>
      <c r="G1435" s="138">
        <f t="shared" si="34"/>
        <v>0</v>
      </c>
    </row>
    <row r="1436" spans="4:7">
      <c r="D1436" s="138"/>
      <c r="E1436" s="138"/>
      <c r="G1436" s="138">
        <f t="shared" si="34"/>
        <v>0</v>
      </c>
    </row>
    <row r="1437" spans="4:7">
      <c r="D1437" s="138"/>
      <c r="E1437" s="138"/>
      <c r="G1437" s="138">
        <f t="shared" si="34"/>
        <v>0</v>
      </c>
    </row>
    <row r="1438" spans="4:7">
      <c r="D1438" s="138"/>
      <c r="E1438" s="138"/>
      <c r="G1438" s="138">
        <f t="shared" si="34"/>
        <v>0</v>
      </c>
    </row>
    <row r="1439" spans="4:7">
      <c r="D1439" s="138"/>
      <c r="E1439" s="138"/>
      <c r="G1439" s="138">
        <f t="shared" si="34"/>
        <v>0</v>
      </c>
    </row>
    <row r="1440" spans="4:7">
      <c r="D1440" s="138"/>
      <c r="E1440" s="138"/>
      <c r="G1440" s="138">
        <f t="shared" si="34"/>
        <v>0</v>
      </c>
    </row>
    <row r="1441" spans="4:7">
      <c r="D1441" s="138"/>
      <c r="E1441" s="138"/>
      <c r="G1441" s="138">
        <f t="shared" si="34"/>
        <v>0</v>
      </c>
    </row>
    <row r="1442" spans="4:7">
      <c r="D1442" s="138"/>
      <c r="E1442" s="138"/>
      <c r="G1442" s="138">
        <f t="shared" si="34"/>
        <v>0</v>
      </c>
    </row>
    <row r="1443" spans="4:7">
      <c r="D1443" s="138"/>
      <c r="E1443" s="138"/>
      <c r="G1443" s="138">
        <f t="shared" si="34"/>
        <v>0</v>
      </c>
    </row>
    <row r="1444" spans="4:7">
      <c r="D1444" s="138"/>
      <c r="E1444" s="138"/>
      <c r="G1444" s="138">
        <f t="shared" si="34"/>
        <v>0</v>
      </c>
    </row>
    <row r="1445" spans="4:7">
      <c r="D1445" s="138"/>
      <c r="E1445" s="138"/>
      <c r="G1445" s="138">
        <f t="shared" si="34"/>
        <v>0</v>
      </c>
    </row>
    <row r="1446" spans="4:7">
      <c r="D1446" s="138"/>
      <c r="E1446" s="138"/>
      <c r="G1446" s="138">
        <f t="shared" si="34"/>
        <v>0</v>
      </c>
    </row>
    <row r="1447" spans="4:7">
      <c r="D1447" s="138"/>
      <c r="E1447" s="138"/>
      <c r="G1447" s="138">
        <f t="shared" si="34"/>
        <v>0</v>
      </c>
    </row>
    <row r="1448" spans="4:7">
      <c r="D1448" s="138"/>
      <c r="E1448" s="138"/>
      <c r="G1448" s="138">
        <f t="shared" si="34"/>
        <v>0</v>
      </c>
    </row>
    <row r="1449" spans="4:7">
      <c r="D1449" s="138"/>
      <c r="E1449" s="138"/>
      <c r="G1449" s="138">
        <f t="shared" si="34"/>
        <v>0</v>
      </c>
    </row>
    <row r="1450" spans="4:7">
      <c r="D1450" s="138"/>
      <c r="E1450" s="138"/>
      <c r="G1450" s="138">
        <f t="shared" ref="G1450:G1513" si="35">+D1450-E1450</f>
        <v>0</v>
      </c>
    </row>
    <row r="1451" spans="4:7">
      <c r="D1451" s="138"/>
      <c r="E1451" s="138"/>
      <c r="G1451" s="138">
        <f t="shared" si="35"/>
        <v>0</v>
      </c>
    </row>
    <row r="1452" spans="4:7">
      <c r="D1452" s="138"/>
      <c r="E1452" s="138"/>
      <c r="G1452" s="138">
        <f t="shared" si="35"/>
        <v>0</v>
      </c>
    </row>
    <row r="1453" spans="4:7">
      <c r="D1453" s="138"/>
      <c r="E1453" s="138"/>
      <c r="G1453" s="138">
        <f t="shared" si="35"/>
        <v>0</v>
      </c>
    </row>
    <row r="1454" spans="4:7">
      <c r="D1454" s="138"/>
      <c r="E1454" s="138"/>
      <c r="G1454" s="138">
        <f t="shared" si="35"/>
        <v>0</v>
      </c>
    </row>
    <row r="1455" spans="4:7">
      <c r="D1455" s="138"/>
      <c r="E1455" s="138"/>
      <c r="G1455" s="138">
        <f t="shared" si="35"/>
        <v>0</v>
      </c>
    </row>
    <row r="1456" spans="4:7">
      <c r="D1456" s="138"/>
      <c r="E1456" s="138"/>
      <c r="G1456" s="138">
        <f t="shared" si="35"/>
        <v>0</v>
      </c>
    </row>
    <row r="1457" spans="4:7">
      <c r="D1457" s="138"/>
      <c r="E1457" s="138"/>
      <c r="G1457" s="138">
        <f t="shared" si="35"/>
        <v>0</v>
      </c>
    </row>
    <row r="1458" spans="4:7">
      <c r="D1458" s="138"/>
      <c r="E1458" s="138"/>
      <c r="G1458" s="138">
        <f t="shared" si="35"/>
        <v>0</v>
      </c>
    </row>
    <row r="1459" spans="4:7">
      <c r="D1459" s="138"/>
      <c r="E1459" s="138"/>
      <c r="G1459" s="138">
        <f t="shared" si="35"/>
        <v>0</v>
      </c>
    </row>
    <row r="1460" spans="4:7">
      <c r="D1460" s="138"/>
      <c r="E1460" s="138"/>
      <c r="G1460" s="138">
        <f t="shared" si="35"/>
        <v>0</v>
      </c>
    </row>
    <row r="1461" spans="4:7">
      <c r="D1461" s="138"/>
      <c r="E1461" s="138"/>
      <c r="G1461" s="138">
        <f t="shared" si="35"/>
        <v>0</v>
      </c>
    </row>
    <row r="1462" spans="4:7">
      <c r="D1462" s="138"/>
      <c r="E1462" s="138"/>
      <c r="G1462" s="138">
        <f t="shared" si="35"/>
        <v>0</v>
      </c>
    </row>
    <row r="1463" spans="4:7">
      <c r="D1463" s="138"/>
      <c r="E1463" s="138"/>
      <c r="G1463" s="138">
        <f t="shared" si="35"/>
        <v>0</v>
      </c>
    </row>
    <row r="1464" spans="4:7">
      <c r="D1464" s="138"/>
      <c r="E1464" s="138"/>
      <c r="G1464" s="138">
        <f t="shared" si="35"/>
        <v>0</v>
      </c>
    </row>
    <row r="1465" spans="4:7">
      <c r="D1465" s="138"/>
      <c r="E1465" s="138"/>
      <c r="G1465" s="138">
        <f t="shared" si="35"/>
        <v>0</v>
      </c>
    </row>
    <row r="1466" spans="4:7">
      <c r="D1466" s="138"/>
      <c r="E1466" s="138"/>
      <c r="G1466" s="138">
        <f t="shared" si="35"/>
        <v>0</v>
      </c>
    </row>
    <row r="1467" spans="4:7">
      <c r="D1467" s="138"/>
      <c r="E1467" s="138"/>
      <c r="G1467" s="138">
        <f t="shared" si="35"/>
        <v>0</v>
      </c>
    </row>
    <row r="1468" spans="4:7">
      <c r="D1468" s="138"/>
      <c r="E1468" s="138"/>
      <c r="G1468" s="138">
        <f t="shared" si="35"/>
        <v>0</v>
      </c>
    </row>
    <row r="1469" spans="4:7">
      <c r="D1469" s="138"/>
      <c r="E1469" s="138"/>
      <c r="G1469" s="138">
        <f t="shared" si="35"/>
        <v>0</v>
      </c>
    </row>
    <row r="1470" spans="4:7">
      <c r="D1470" s="138"/>
      <c r="E1470" s="138"/>
      <c r="G1470" s="138">
        <f t="shared" si="35"/>
        <v>0</v>
      </c>
    </row>
    <row r="1471" spans="4:7">
      <c r="D1471" s="138"/>
      <c r="E1471" s="138"/>
      <c r="G1471" s="138">
        <f t="shared" si="35"/>
        <v>0</v>
      </c>
    </row>
    <row r="1472" spans="4:7">
      <c r="D1472" s="138"/>
      <c r="E1472" s="138"/>
      <c r="G1472" s="138">
        <f t="shared" si="35"/>
        <v>0</v>
      </c>
    </row>
    <row r="1473" spans="4:7">
      <c r="D1473" s="138"/>
      <c r="E1473" s="138"/>
      <c r="G1473" s="138">
        <f t="shared" si="35"/>
        <v>0</v>
      </c>
    </row>
    <row r="1474" spans="4:7">
      <c r="D1474" s="138"/>
      <c r="E1474" s="138"/>
      <c r="G1474" s="138">
        <f t="shared" si="35"/>
        <v>0</v>
      </c>
    </row>
    <row r="1475" spans="4:7">
      <c r="D1475" s="138"/>
      <c r="E1475" s="138"/>
      <c r="G1475" s="138">
        <f t="shared" si="35"/>
        <v>0</v>
      </c>
    </row>
    <row r="1476" spans="4:7">
      <c r="D1476" s="138"/>
      <c r="E1476" s="138"/>
      <c r="G1476" s="138">
        <f t="shared" si="35"/>
        <v>0</v>
      </c>
    </row>
    <row r="1477" spans="4:7">
      <c r="D1477" s="138"/>
      <c r="E1477" s="138"/>
      <c r="G1477" s="138">
        <f t="shared" si="35"/>
        <v>0</v>
      </c>
    </row>
    <row r="1478" spans="4:7">
      <c r="D1478" s="138"/>
      <c r="E1478" s="138"/>
      <c r="G1478" s="138">
        <f t="shared" si="35"/>
        <v>0</v>
      </c>
    </row>
    <row r="1479" spans="4:7">
      <c r="D1479" s="138"/>
      <c r="E1479" s="138"/>
      <c r="G1479" s="138">
        <f t="shared" si="35"/>
        <v>0</v>
      </c>
    </row>
    <row r="1480" spans="4:7">
      <c r="D1480" s="138"/>
      <c r="E1480" s="138"/>
      <c r="G1480" s="138">
        <f t="shared" si="35"/>
        <v>0</v>
      </c>
    </row>
    <row r="1481" spans="4:7">
      <c r="D1481" s="138"/>
      <c r="E1481" s="138"/>
      <c r="G1481" s="138">
        <f t="shared" si="35"/>
        <v>0</v>
      </c>
    </row>
    <row r="1482" spans="4:7">
      <c r="D1482" s="138"/>
      <c r="E1482" s="138"/>
      <c r="G1482" s="138">
        <f t="shared" si="35"/>
        <v>0</v>
      </c>
    </row>
    <row r="1483" spans="4:7">
      <c r="D1483" s="138"/>
      <c r="E1483" s="138"/>
      <c r="G1483" s="138">
        <f t="shared" si="35"/>
        <v>0</v>
      </c>
    </row>
    <row r="1484" spans="4:7">
      <c r="D1484" s="138"/>
      <c r="E1484" s="138"/>
      <c r="G1484" s="138">
        <f t="shared" si="35"/>
        <v>0</v>
      </c>
    </row>
    <row r="1485" spans="4:7">
      <c r="D1485" s="138"/>
      <c r="E1485" s="138"/>
      <c r="G1485" s="138">
        <f t="shared" si="35"/>
        <v>0</v>
      </c>
    </row>
    <row r="1486" spans="4:7">
      <c r="D1486" s="138"/>
      <c r="E1486" s="138"/>
      <c r="G1486" s="138">
        <f t="shared" si="35"/>
        <v>0</v>
      </c>
    </row>
    <row r="1487" spans="4:7">
      <c r="D1487" s="138"/>
      <c r="E1487" s="138"/>
      <c r="G1487" s="138">
        <f t="shared" si="35"/>
        <v>0</v>
      </c>
    </row>
    <row r="1488" spans="4:7">
      <c r="D1488" s="138"/>
      <c r="E1488" s="138"/>
      <c r="G1488" s="138">
        <f t="shared" si="35"/>
        <v>0</v>
      </c>
    </row>
    <row r="1489" spans="4:7">
      <c r="D1489" s="138"/>
      <c r="E1489" s="138"/>
      <c r="G1489" s="138">
        <f t="shared" si="35"/>
        <v>0</v>
      </c>
    </row>
    <row r="1490" spans="4:7">
      <c r="D1490" s="138"/>
      <c r="E1490" s="138"/>
      <c r="G1490" s="138">
        <f t="shared" si="35"/>
        <v>0</v>
      </c>
    </row>
    <row r="1491" spans="4:7">
      <c r="D1491" s="138"/>
      <c r="E1491" s="138"/>
      <c r="G1491" s="138">
        <f t="shared" si="35"/>
        <v>0</v>
      </c>
    </row>
    <row r="1492" spans="4:7">
      <c r="D1492" s="138"/>
      <c r="E1492" s="138"/>
      <c r="G1492" s="138">
        <f t="shared" si="35"/>
        <v>0</v>
      </c>
    </row>
    <row r="1493" spans="4:7">
      <c r="D1493" s="138"/>
      <c r="E1493" s="138"/>
      <c r="G1493" s="138">
        <f t="shared" si="35"/>
        <v>0</v>
      </c>
    </row>
    <row r="1494" spans="4:7">
      <c r="D1494" s="138"/>
      <c r="E1494" s="138"/>
      <c r="G1494" s="138">
        <f t="shared" si="35"/>
        <v>0</v>
      </c>
    </row>
    <row r="1495" spans="4:7">
      <c r="D1495" s="138"/>
      <c r="E1495" s="138"/>
      <c r="G1495" s="138">
        <f t="shared" si="35"/>
        <v>0</v>
      </c>
    </row>
    <row r="1496" spans="4:7">
      <c r="D1496" s="138"/>
      <c r="E1496" s="138"/>
      <c r="G1496" s="138">
        <f t="shared" si="35"/>
        <v>0</v>
      </c>
    </row>
    <row r="1497" spans="4:7">
      <c r="D1497" s="138"/>
      <c r="E1497" s="138"/>
      <c r="G1497" s="138">
        <f t="shared" si="35"/>
        <v>0</v>
      </c>
    </row>
    <row r="1498" spans="4:7">
      <c r="D1498" s="138"/>
      <c r="E1498" s="138"/>
      <c r="G1498" s="138">
        <f t="shared" si="35"/>
        <v>0</v>
      </c>
    </row>
    <row r="1499" spans="4:7">
      <c r="D1499" s="138"/>
      <c r="E1499" s="138"/>
      <c r="G1499" s="138">
        <f t="shared" si="35"/>
        <v>0</v>
      </c>
    </row>
    <row r="1500" spans="4:7">
      <c r="D1500" s="138"/>
      <c r="E1500" s="138"/>
      <c r="G1500" s="138">
        <f t="shared" si="35"/>
        <v>0</v>
      </c>
    </row>
    <row r="1501" spans="4:7">
      <c r="D1501" s="138"/>
      <c r="E1501" s="138"/>
      <c r="G1501" s="138">
        <f t="shared" si="35"/>
        <v>0</v>
      </c>
    </row>
    <row r="1502" spans="4:7">
      <c r="D1502" s="138"/>
      <c r="E1502" s="138"/>
      <c r="G1502" s="138">
        <f t="shared" si="35"/>
        <v>0</v>
      </c>
    </row>
    <row r="1503" spans="4:7">
      <c r="D1503" s="138"/>
      <c r="E1503" s="138"/>
      <c r="G1503" s="138">
        <f t="shared" si="35"/>
        <v>0</v>
      </c>
    </row>
    <row r="1504" spans="4:7">
      <c r="D1504" s="138"/>
      <c r="E1504" s="138"/>
      <c r="G1504" s="138">
        <f t="shared" si="35"/>
        <v>0</v>
      </c>
    </row>
    <row r="1505" spans="4:7">
      <c r="D1505" s="138"/>
      <c r="E1505" s="138"/>
      <c r="G1505" s="138">
        <f t="shared" si="35"/>
        <v>0</v>
      </c>
    </row>
    <row r="1506" spans="4:7">
      <c r="D1506" s="138"/>
      <c r="E1506" s="138"/>
      <c r="G1506" s="138">
        <f t="shared" si="35"/>
        <v>0</v>
      </c>
    </row>
    <row r="1507" spans="4:7">
      <c r="D1507" s="138"/>
      <c r="E1507" s="138"/>
      <c r="G1507" s="138">
        <f t="shared" si="35"/>
        <v>0</v>
      </c>
    </row>
    <row r="1508" spans="4:7">
      <c r="D1508" s="138"/>
      <c r="E1508" s="138"/>
      <c r="G1508" s="138">
        <f t="shared" si="35"/>
        <v>0</v>
      </c>
    </row>
    <row r="1509" spans="4:7">
      <c r="D1509" s="138"/>
      <c r="E1509" s="138"/>
      <c r="G1509" s="138">
        <f t="shared" si="35"/>
        <v>0</v>
      </c>
    </row>
    <row r="1510" spans="4:7">
      <c r="D1510" s="138"/>
      <c r="E1510" s="138"/>
      <c r="G1510" s="138">
        <f t="shared" si="35"/>
        <v>0</v>
      </c>
    </row>
    <row r="1511" spans="4:7">
      <c r="D1511" s="138"/>
      <c r="E1511" s="138"/>
      <c r="G1511" s="138">
        <f t="shared" si="35"/>
        <v>0</v>
      </c>
    </row>
    <row r="1512" spans="4:7">
      <c r="D1512" s="138"/>
      <c r="E1512" s="138"/>
      <c r="G1512" s="138">
        <f t="shared" si="35"/>
        <v>0</v>
      </c>
    </row>
    <row r="1513" spans="4:7">
      <c r="D1513" s="138"/>
      <c r="E1513" s="138"/>
      <c r="G1513" s="138">
        <f t="shared" si="35"/>
        <v>0</v>
      </c>
    </row>
    <row r="1514" spans="4:7">
      <c r="D1514" s="138"/>
      <c r="E1514" s="138"/>
      <c r="G1514" s="138">
        <f t="shared" ref="G1514:G1577" si="36">+D1514-E1514</f>
        <v>0</v>
      </c>
    </row>
    <row r="1515" spans="4:7">
      <c r="D1515" s="138"/>
      <c r="E1515" s="138"/>
      <c r="G1515" s="138">
        <f t="shared" si="36"/>
        <v>0</v>
      </c>
    </row>
    <row r="1516" spans="4:7">
      <c r="D1516" s="138"/>
      <c r="E1516" s="138"/>
      <c r="G1516" s="138">
        <f t="shared" si="36"/>
        <v>0</v>
      </c>
    </row>
    <row r="1517" spans="4:7">
      <c r="D1517" s="138"/>
      <c r="E1517" s="138"/>
      <c r="G1517" s="138">
        <f t="shared" si="36"/>
        <v>0</v>
      </c>
    </row>
    <row r="1518" spans="4:7">
      <c r="D1518" s="138"/>
      <c r="E1518" s="138"/>
      <c r="G1518" s="138">
        <f t="shared" si="36"/>
        <v>0</v>
      </c>
    </row>
    <row r="1519" spans="4:7">
      <c r="D1519" s="138"/>
      <c r="E1519" s="138"/>
      <c r="G1519" s="138">
        <f t="shared" si="36"/>
        <v>0</v>
      </c>
    </row>
    <row r="1520" spans="4:7">
      <c r="D1520" s="138"/>
      <c r="E1520" s="138"/>
      <c r="G1520" s="138">
        <f t="shared" si="36"/>
        <v>0</v>
      </c>
    </row>
    <row r="1521" spans="4:7">
      <c r="D1521" s="138"/>
      <c r="E1521" s="138"/>
      <c r="G1521" s="138">
        <f t="shared" si="36"/>
        <v>0</v>
      </c>
    </row>
    <row r="1522" spans="4:7">
      <c r="D1522" s="138"/>
      <c r="E1522" s="138"/>
      <c r="G1522" s="138">
        <f t="shared" si="36"/>
        <v>0</v>
      </c>
    </row>
    <row r="1523" spans="4:7">
      <c r="D1523" s="138"/>
      <c r="E1523" s="138"/>
      <c r="G1523" s="138">
        <f t="shared" si="36"/>
        <v>0</v>
      </c>
    </row>
    <row r="1524" spans="4:7">
      <c r="D1524" s="138"/>
      <c r="E1524" s="138"/>
      <c r="G1524" s="138">
        <f t="shared" si="36"/>
        <v>0</v>
      </c>
    </row>
    <row r="1525" spans="4:7">
      <c r="D1525" s="138"/>
      <c r="E1525" s="138"/>
      <c r="G1525" s="138">
        <f t="shared" si="36"/>
        <v>0</v>
      </c>
    </row>
    <row r="1526" spans="4:7">
      <c r="D1526" s="138"/>
      <c r="E1526" s="138"/>
      <c r="G1526" s="138">
        <f t="shared" si="36"/>
        <v>0</v>
      </c>
    </row>
    <row r="1527" spans="4:7">
      <c r="D1527" s="138"/>
      <c r="E1527" s="138"/>
      <c r="G1527" s="138">
        <f t="shared" si="36"/>
        <v>0</v>
      </c>
    </row>
    <row r="1528" spans="4:7">
      <c r="D1528" s="138"/>
      <c r="E1528" s="138"/>
      <c r="G1528" s="138">
        <f t="shared" si="36"/>
        <v>0</v>
      </c>
    </row>
    <row r="1529" spans="4:7">
      <c r="D1529" s="138"/>
      <c r="E1529" s="138"/>
      <c r="G1529" s="138">
        <f t="shared" si="36"/>
        <v>0</v>
      </c>
    </row>
    <row r="1530" spans="4:7">
      <c r="D1530" s="138"/>
      <c r="E1530" s="138"/>
      <c r="G1530" s="138">
        <f t="shared" si="36"/>
        <v>0</v>
      </c>
    </row>
    <row r="1531" spans="4:7">
      <c r="D1531" s="138"/>
      <c r="E1531" s="138"/>
      <c r="G1531" s="138">
        <f t="shared" si="36"/>
        <v>0</v>
      </c>
    </row>
    <row r="1532" spans="4:7">
      <c r="D1532" s="138"/>
      <c r="E1532" s="138"/>
      <c r="G1532" s="138">
        <f t="shared" si="36"/>
        <v>0</v>
      </c>
    </row>
    <row r="1533" spans="4:7">
      <c r="D1533" s="138"/>
      <c r="E1533" s="138"/>
      <c r="G1533" s="138">
        <f t="shared" si="36"/>
        <v>0</v>
      </c>
    </row>
    <row r="1534" spans="4:7">
      <c r="D1534" s="138"/>
      <c r="E1534" s="138"/>
      <c r="G1534" s="138">
        <f t="shared" si="36"/>
        <v>0</v>
      </c>
    </row>
    <row r="1535" spans="4:7">
      <c r="D1535" s="138"/>
      <c r="E1535" s="138"/>
      <c r="G1535" s="138">
        <f t="shared" si="36"/>
        <v>0</v>
      </c>
    </row>
    <row r="1536" spans="4:7">
      <c r="D1536" s="138"/>
      <c r="E1536" s="138"/>
      <c r="G1536" s="138">
        <f t="shared" si="36"/>
        <v>0</v>
      </c>
    </row>
    <row r="1537" spans="4:7">
      <c r="D1537" s="138"/>
      <c r="E1537" s="138"/>
      <c r="G1537" s="138">
        <f t="shared" si="36"/>
        <v>0</v>
      </c>
    </row>
    <row r="1538" spans="4:7">
      <c r="D1538" s="138"/>
      <c r="E1538" s="138"/>
      <c r="G1538" s="138">
        <f t="shared" si="36"/>
        <v>0</v>
      </c>
    </row>
    <row r="1539" spans="4:7">
      <c r="D1539" s="138"/>
      <c r="E1539" s="138"/>
      <c r="G1539" s="138">
        <f t="shared" si="36"/>
        <v>0</v>
      </c>
    </row>
    <row r="1540" spans="4:7">
      <c r="D1540" s="138"/>
      <c r="E1540" s="138"/>
      <c r="G1540" s="138">
        <f t="shared" si="36"/>
        <v>0</v>
      </c>
    </row>
    <row r="1541" spans="4:7">
      <c r="D1541" s="138"/>
      <c r="E1541" s="138"/>
      <c r="G1541" s="138">
        <f t="shared" si="36"/>
        <v>0</v>
      </c>
    </row>
    <row r="1542" spans="4:7">
      <c r="D1542" s="138"/>
      <c r="E1542" s="138"/>
      <c r="G1542" s="138">
        <f t="shared" si="36"/>
        <v>0</v>
      </c>
    </row>
    <row r="1543" spans="4:7">
      <c r="D1543" s="138"/>
      <c r="E1543" s="138"/>
      <c r="G1543" s="138">
        <f t="shared" si="36"/>
        <v>0</v>
      </c>
    </row>
    <row r="1544" spans="4:7">
      <c r="D1544" s="138"/>
      <c r="E1544" s="138"/>
      <c r="G1544" s="138">
        <f t="shared" si="36"/>
        <v>0</v>
      </c>
    </row>
    <row r="1545" spans="4:7">
      <c r="D1545" s="138"/>
      <c r="E1545" s="138"/>
      <c r="G1545" s="138">
        <f t="shared" si="36"/>
        <v>0</v>
      </c>
    </row>
    <row r="1546" spans="4:7">
      <c r="D1546" s="138"/>
      <c r="E1546" s="138"/>
      <c r="G1546" s="138">
        <f t="shared" si="36"/>
        <v>0</v>
      </c>
    </row>
    <row r="1547" spans="4:7">
      <c r="D1547" s="138"/>
      <c r="E1547" s="138"/>
      <c r="G1547" s="138">
        <f t="shared" si="36"/>
        <v>0</v>
      </c>
    </row>
    <row r="1548" spans="4:7">
      <c r="D1548" s="138"/>
      <c r="E1548" s="138"/>
      <c r="G1548" s="138">
        <f t="shared" si="36"/>
        <v>0</v>
      </c>
    </row>
    <row r="1549" spans="4:7">
      <c r="D1549" s="138"/>
      <c r="E1549" s="138"/>
      <c r="G1549" s="138">
        <f t="shared" si="36"/>
        <v>0</v>
      </c>
    </row>
    <row r="1550" spans="4:7">
      <c r="D1550" s="138"/>
      <c r="E1550" s="138"/>
      <c r="G1550" s="138">
        <f t="shared" si="36"/>
        <v>0</v>
      </c>
    </row>
    <row r="1551" spans="4:7">
      <c r="D1551" s="138"/>
      <c r="E1551" s="138"/>
      <c r="G1551" s="138">
        <f t="shared" si="36"/>
        <v>0</v>
      </c>
    </row>
    <row r="1552" spans="4:7">
      <c r="D1552" s="138"/>
      <c r="E1552" s="138"/>
      <c r="G1552" s="138">
        <f t="shared" si="36"/>
        <v>0</v>
      </c>
    </row>
    <row r="1553" spans="4:7">
      <c r="D1553" s="138"/>
      <c r="E1553" s="138"/>
      <c r="G1553" s="138">
        <f t="shared" si="36"/>
        <v>0</v>
      </c>
    </row>
    <row r="1554" spans="4:7">
      <c r="D1554" s="138"/>
      <c r="E1554" s="138"/>
      <c r="G1554" s="138">
        <f t="shared" si="36"/>
        <v>0</v>
      </c>
    </row>
    <row r="1555" spans="4:7">
      <c r="D1555" s="138"/>
      <c r="E1555" s="138"/>
      <c r="G1555" s="138">
        <f t="shared" si="36"/>
        <v>0</v>
      </c>
    </row>
    <row r="1556" spans="4:7">
      <c r="D1556" s="138"/>
      <c r="E1556" s="138"/>
      <c r="G1556" s="138">
        <f t="shared" si="36"/>
        <v>0</v>
      </c>
    </row>
    <row r="1557" spans="4:7">
      <c r="D1557" s="138"/>
      <c r="E1557" s="138"/>
      <c r="G1557" s="138">
        <f t="shared" si="36"/>
        <v>0</v>
      </c>
    </row>
    <row r="1558" spans="4:7">
      <c r="D1558" s="138"/>
      <c r="E1558" s="138"/>
      <c r="G1558" s="138">
        <f t="shared" si="36"/>
        <v>0</v>
      </c>
    </row>
    <row r="1559" spans="4:7">
      <c r="D1559" s="138"/>
      <c r="E1559" s="138"/>
      <c r="G1559" s="138">
        <f t="shared" si="36"/>
        <v>0</v>
      </c>
    </row>
    <row r="1560" spans="4:7">
      <c r="D1560" s="138"/>
      <c r="E1560" s="138"/>
      <c r="G1560" s="138">
        <f t="shared" si="36"/>
        <v>0</v>
      </c>
    </row>
    <row r="1561" spans="4:7">
      <c r="D1561" s="138"/>
      <c r="E1561" s="138"/>
      <c r="G1561" s="138">
        <f t="shared" si="36"/>
        <v>0</v>
      </c>
    </row>
    <row r="1562" spans="4:7">
      <c r="D1562" s="138"/>
      <c r="E1562" s="138"/>
      <c r="G1562" s="138">
        <f t="shared" si="36"/>
        <v>0</v>
      </c>
    </row>
    <row r="1563" spans="4:7">
      <c r="D1563" s="138"/>
      <c r="E1563" s="138"/>
      <c r="G1563" s="138">
        <f t="shared" si="36"/>
        <v>0</v>
      </c>
    </row>
    <row r="1564" spans="4:7">
      <c r="D1564" s="138"/>
      <c r="E1564" s="138"/>
      <c r="G1564" s="138">
        <f t="shared" si="36"/>
        <v>0</v>
      </c>
    </row>
    <row r="1565" spans="4:7">
      <c r="D1565" s="138"/>
      <c r="E1565" s="138"/>
      <c r="G1565" s="138">
        <f t="shared" si="36"/>
        <v>0</v>
      </c>
    </row>
    <row r="1566" spans="4:7">
      <c r="D1566" s="138"/>
      <c r="E1566" s="138"/>
      <c r="G1566" s="138">
        <f t="shared" si="36"/>
        <v>0</v>
      </c>
    </row>
    <row r="1567" spans="4:7">
      <c r="D1567" s="138"/>
      <c r="E1567" s="138"/>
      <c r="G1567" s="138">
        <f t="shared" si="36"/>
        <v>0</v>
      </c>
    </row>
    <row r="1568" spans="4:7">
      <c r="D1568" s="138"/>
      <c r="E1568" s="138"/>
      <c r="G1568" s="138">
        <f t="shared" si="36"/>
        <v>0</v>
      </c>
    </row>
    <row r="1569" spans="4:7">
      <c r="D1569" s="138"/>
      <c r="E1569" s="138"/>
      <c r="G1569" s="138">
        <f t="shared" si="36"/>
        <v>0</v>
      </c>
    </row>
    <row r="1570" spans="4:7">
      <c r="D1570" s="138"/>
      <c r="E1570" s="138"/>
      <c r="G1570" s="138">
        <f t="shared" si="36"/>
        <v>0</v>
      </c>
    </row>
    <row r="1571" spans="4:7">
      <c r="D1571" s="138"/>
      <c r="E1571" s="138"/>
      <c r="G1571" s="138">
        <f t="shared" si="36"/>
        <v>0</v>
      </c>
    </row>
    <row r="1572" spans="4:7">
      <c r="D1572" s="138"/>
      <c r="E1572" s="138"/>
      <c r="G1572" s="138">
        <f t="shared" si="36"/>
        <v>0</v>
      </c>
    </row>
    <row r="1573" spans="4:7">
      <c r="D1573" s="138"/>
      <c r="E1573" s="138"/>
      <c r="G1573" s="138">
        <f t="shared" si="36"/>
        <v>0</v>
      </c>
    </row>
    <row r="1574" spans="4:7">
      <c r="D1574" s="138"/>
      <c r="E1574" s="138"/>
      <c r="G1574" s="138">
        <f t="shared" si="36"/>
        <v>0</v>
      </c>
    </row>
    <row r="1575" spans="4:7">
      <c r="D1575" s="138"/>
      <c r="E1575" s="138"/>
      <c r="G1575" s="138">
        <f t="shared" si="36"/>
        <v>0</v>
      </c>
    </row>
    <row r="1576" spans="4:7">
      <c r="D1576" s="138"/>
      <c r="E1576" s="138"/>
      <c r="G1576" s="138">
        <f t="shared" si="36"/>
        <v>0</v>
      </c>
    </row>
    <row r="1577" spans="4:7">
      <c r="D1577" s="138"/>
      <c r="E1577" s="138"/>
      <c r="G1577" s="138">
        <f t="shared" si="36"/>
        <v>0</v>
      </c>
    </row>
    <row r="1578" spans="4:7">
      <c r="D1578" s="138"/>
      <c r="E1578" s="138"/>
      <c r="G1578" s="138">
        <f t="shared" ref="G1578:G1641" si="37">+D1578-E1578</f>
        <v>0</v>
      </c>
    </row>
    <row r="1579" spans="4:7">
      <c r="D1579" s="138"/>
      <c r="E1579" s="138"/>
      <c r="G1579" s="138">
        <f t="shared" si="37"/>
        <v>0</v>
      </c>
    </row>
    <row r="1580" spans="4:7">
      <c r="D1580" s="138"/>
      <c r="E1580" s="138"/>
      <c r="G1580" s="138">
        <f t="shared" si="37"/>
        <v>0</v>
      </c>
    </row>
    <row r="1581" spans="4:7">
      <c r="D1581" s="138"/>
      <c r="E1581" s="138"/>
      <c r="G1581" s="138">
        <f t="shared" si="37"/>
        <v>0</v>
      </c>
    </row>
    <row r="1582" spans="4:7">
      <c r="D1582" s="138"/>
      <c r="E1582" s="138"/>
      <c r="G1582" s="138">
        <f t="shared" si="37"/>
        <v>0</v>
      </c>
    </row>
    <row r="1583" spans="4:7">
      <c r="D1583" s="138"/>
      <c r="E1583" s="138"/>
      <c r="G1583" s="138">
        <f t="shared" si="37"/>
        <v>0</v>
      </c>
    </row>
    <row r="1584" spans="4:7">
      <c r="D1584" s="138"/>
      <c r="E1584" s="138"/>
      <c r="G1584" s="138">
        <f t="shared" si="37"/>
        <v>0</v>
      </c>
    </row>
    <row r="1585" spans="4:7">
      <c r="D1585" s="138"/>
      <c r="E1585" s="138"/>
      <c r="G1585" s="138">
        <f t="shared" si="37"/>
        <v>0</v>
      </c>
    </row>
    <row r="1586" spans="4:7">
      <c r="D1586" s="138"/>
      <c r="E1586" s="138"/>
      <c r="G1586" s="138">
        <f t="shared" si="37"/>
        <v>0</v>
      </c>
    </row>
    <row r="1587" spans="4:7">
      <c r="D1587" s="138"/>
      <c r="E1587" s="138"/>
      <c r="G1587" s="138">
        <f t="shared" si="37"/>
        <v>0</v>
      </c>
    </row>
    <row r="1588" spans="4:7">
      <c r="D1588" s="138"/>
      <c r="E1588" s="138"/>
      <c r="G1588" s="138">
        <f t="shared" si="37"/>
        <v>0</v>
      </c>
    </row>
    <row r="1589" spans="4:7">
      <c r="D1589" s="138"/>
      <c r="E1589" s="138"/>
      <c r="G1589" s="138">
        <f t="shared" si="37"/>
        <v>0</v>
      </c>
    </row>
    <row r="1590" spans="4:7">
      <c r="D1590" s="138"/>
      <c r="E1590" s="138"/>
      <c r="G1590" s="138">
        <f t="shared" si="37"/>
        <v>0</v>
      </c>
    </row>
    <row r="1591" spans="4:7">
      <c r="D1591" s="138"/>
      <c r="E1591" s="138"/>
      <c r="G1591" s="138">
        <f t="shared" si="37"/>
        <v>0</v>
      </c>
    </row>
    <row r="1592" spans="4:7">
      <c r="D1592" s="138"/>
      <c r="E1592" s="138"/>
      <c r="G1592" s="138">
        <f t="shared" si="37"/>
        <v>0</v>
      </c>
    </row>
    <row r="1593" spans="4:7">
      <c r="D1593" s="138"/>
      <c r="E1593" s="138"/>
      <c r="G1593" s="138">
        <f t="shared" si="37"/>
        <v>0</v>
      </c>
    </row>
    <row r="1594" spans="4:7">
      <c r="D1594" s="138"/>
      <c r="E1594" s="138"/>
      <c r="G1594" s="138">
        <f t="shared" si="37"/>
        <v>0</v>
      </c>
    </row>
    <row r="1595" spans="4:7">
      <c r="D1595" s="138"/>
      <c r="E1595" s="138"/>
      <c r="G1595" s="138">
        <f t="shared" si="37"/>
        <v>0</v>
      </c>
    </row>
    <row r="1596" spans="4:7">
      <c r="D1596" s="138"/>
      <c r="E1596" s="138"/>
      <c r="G1596" s="138">
        <f t="shared" si="37"/>
        <v>0</v>
      </c>
    </row>
    <row r="1597" spans="4:7">
      <c r="D1597" s="138"/>
      <c r="E1597" s="138"/>
      <c r="G1597" s="138">
        <f t="shared" si="37"/>
        <v>0</v>
      </c>
    </row>
    <row r="1598" spans="4:7">
      <c r="D1598" s="138"/>
      <c r="E1598" s="138"/>
      <c r="G1598" s="138">
        <f t="shared" si="37"/>
        <v>0</v>
      </c>
    </row>
    <row r="1599" spans="4:7">
      <c r="D1599" s="138"/>
      <c r="E1599" s="138"/>
      <c r="G1599" s="138">
        <f t="shared" si="37"/>
        <v>0</v>
      </c>
    </row>
    <row r="1600" spans="4:7">
      <c r="D1600" s="138"/>
      <c r="E1600" s="138"/>
      <c r="G1600" s="138">
        <f t="shared" si="37"/>
        <v>0</v>
      </c>
    </row>
    <row r="1601" spans="4:7">
      <c r="D1601" s="138"/>
      <c r="E1601" s="138"/>
      <c r="G1601" s="138">
        <f t="shared" si="37"/>
        <v>0</v>
      </c>
    </row>
    <row r="1602" spans="4:7">
      <c r="D1602" s="138"/>
      <c r="E1602" s="138"/>
      <c r="G1602" s="138">
        <f t="shared" si="37"/>
        <v>0</v>
      </c>
    </row>
    <row r="1603" spans="4:7">
      <c r="D1603" s="138"/>
      <c r="E1603" s="138"/>
      <c r="G1603" s="138">
        <f t="shared" si="37"/>
        <v>0</v>
      </c>
    </row>
    <row r="1604" spans="4:7">
      <c r="D1604" s="138"/>
      <c r="E1604" s="138"/>
      <c r="G1604" s="138">
        <f t="shared" si="37"/>
        <v>0</v>
      </c>
    </row>
    <row r="1605" spans="4:7">
      <c r="D1605" s="138"/>
      <c r="E1605" s="138"/>
      <c r="G1605" s="138">
        <f t="shared" si="37"/>
        <v>0</v>
      </c>
    </row>
    <row r="1606" spans="4:7">
      <c r="D1606" s="138"/>
      <c r="E1606" s="138"/>
      <c r="G1606" s="138">
        <f t="shared" si="37"/>
        <v>0</v>
      </c>
    </row>
    <row r="1607" spans="4:7">
      <c r="D1607" s="138"/>
      <c r="E1607" s="138"/>
      <c r="G1607" s="138">
        <f t="shared" si="37"/>
        <v>0</v>
      </c>
    </row>
    <row r="1608" spans="4:7">
      <c r="D1608" s="138"/>
      <c r="E1608" s="138"/>
      <c r="G1608" s="138">
        <f t="shared" si="37"/>
        <v>0</v>
      </c>
    </row>
    <row r="1609" spans="4:7">
      <c r="D1609" s="138"/>
      <c r="E1609" s="138"/>
      <c r="G1609" s="138">
        <f t="shared" si="37"/>
        <v>0</v>
      </c>
    </row>
    <row r="1610" spans="4:7">
      <c r="D1610" s="138"/>
      <c r="E1610" s="138"/>
      <c r="G1610" s="138">
        <f t="shared" si="37"/>
        <v>0</v>
      </c>
    </row>
    <row r="1611" spans="4:7">
      <c r="D1611" s="138"/>
      <c r="E1611" s="138"/>
      <c r="G1611" s="138">
        <f t="shared" si="37"/>
        <v>0</v>
      </c>
    </row>
    <row r="1612" spans="4:7">
      <c r="D1612" s="138"/>
      <c r="E1612" s="138"/>
      <c r="G1612" s="138">
        <f t="shared" si="37"/>
        <v>0</v>
      </c>
    </row>
    <row r="1613" spans="4:7">
      <c r="D1613" s="138"/>
      <c r="E1613" s="138"/>
      <c r="G1613" s="138">
        <f t="shared" si="37"/>
        <v>0</v>
      </c>
    </row>
    <row r="1614" spans="4:7">
      <c r="D1614" s="138"/>
      <c r="E1614" s="138"/>
      <c r="G1614" s="138">
        <f t="shared" si="37"/>
        <v>0</v>
      </c>
    </row>
    <row r="1615" spans="4:7">
      <c r="D1615" s="138"/>
      <c r="E1615" s="138"/>
      <c r="G1615" s="138">
        <f t="shared" si="37"/>
        <v>0</v>
      </c>
    </row>
    <row r="1616" spans="4:7">
      <c r="D1616" s="138"/>
      <c r="E1616" s="138"/>
      <c r="G1616" s="138">
        <f t="shared" si="37"/>
        <v>0</v>
      </c>
    </row>
    <row r="1617" spans="4:7">
      <c r="D1617" s="138"/>
      <c r="E1617" s="138"/>
      <c r="G1617" s="138">
        <f t="shared" si="37"/>
        <v>0</v>
      </c>
    </row>
    <row r="1618" spans="4:7">
      <c r="D1618" s="138"/>
      <c r="E1618" s="138"/>
      <c r="G1618" s="138">
        <f t="shared" si="37"/>
        <v>0</v>
      </c>
    </row>
    <row r="1619" spans="4:7">
      <c r="D1619" s="138"/>
      <c r="E1619" s="138"/>
      <c r="G1619" s="138">
        <f t="shared" si="37"/>
        <v>0</v>
      </c>
    </row>
    <row r="1620" spans="4:7">
      <c r="D1620" s="138"/>
      <c r="E1620" s="138"/>
      <c r="G1620" s="138">
        <f t="shared" si="37"/>
        <v>0</v>
      </c>
    </row>
    <row r="1621" spans="4:7">
      <c r="D1621" s="138"/>
      <c r="E1621" s="138"/>
      <c r="G1621" s="138">
        <f t="shared" si="37"/>
        <v>0</v>
      </c>
    </row>
    <row r="1622" spans="4:7">
      <c r="D1622" s="138"/>
      <c r="E1622" s="138"/>
      <c r="G1622" s="138">
        <f t="shared" si="37"/>
        <v>0</v>
      </c>
    </row>
    <row r="1623" spans="4:7">
      <c r="D1623" s="138"/>
      <c r="E1623" s="138"/>
      <c r="G1623" s="138">
        <f t="shared" si="37"/>
        <v>0</v>
      </c>
    </row>
    <row r="1624" spans="4:7">
      <c r="D1624" s="138"/>
      <c r="E1624" s="138"/>
      <c r="G1624" s="138">
        <f t="shared" si="37"/>
        <v>0</v>
      </c>
    </row>
    <row r="1625" spans="4:7">
      <c r="D1625" s="138"/>
      <c r="E1625" s="138"/>
      <c r="G1625" s="138">
        <f t="shared" si="37"/>
        <v>0</v>
      </c>
    </row>
    <row r="1626" spans="4:7">
      <c r="D1626" s="138"/>
      <c r="E1626" s="138"/>
      <c r="G1626" s="138">
        <f t="shared" si="37"/>
        <v>0</v>
      </c>
    </row>
    <row r="1627" spans="4:7">
      <c r="D1627" s="138"/>
      <c r="E1627" s="138"/>
      <c r="G1627" s="138">
        <f t="shared" si="37"/>
        <v>0</v>
      </c>
    </row>
    <row r="1628" spans="4:7">
      <c r="D1628" s="138"/>
      <c r="E1628" s="138"/>
      <c r="G1628" s="138">
        <f t="shared" si="37"/>
        <v>0</v>
      </c>
    </row>
    <row r="1629" spans="4:7">
      <c r="D1629" s="138"/>
      <c r="E1629" s="138"/>
      <c r="G1629" s="138">
        <f t="shared" si="37"/>
        <v>0</v>
      </c>
    </row>
    <row r="1630" spans="4:7">
      <c r="D1630" s="138"/>
      <c r="E1630" s="138"/>
      <c r="G1630" s="138">
        <f t="shared" si="37"/>
        <v>0</v>
      </c>
    </row>
    <row r="1631" spans="4:7">
      <c r="D1631" s="138"/>
      <c r="E1631" s="138"/>
      <c r="G1631" s="138">
        <f t="shared" si="37"/>
        <v>0</v>
      </c>
    </row>
    <row r="1632" spans="4:7">
      <c r="D1632" s="138"/>
      <c r="E1632" s="138"/>
      <c r="G1632" s="138">
        <f t="shared" si="37"/>
        <v>0</v>
      </c>
    </row>
    <row r="1633" spans="4:7">
      <c r="D1633" s="138"/>
      <c r="E1633" s="138"/>
      <c r="G1633" s="138">
        <f t="shared" si="37"/>
        <v>0</v>
      </c>
    </row>
    <row r="1634" spans="4:7">
      <c r="D1634" s="138"/>
      <c r="E1634" s="138"/>
      <c r="G1634" s="138">
        <f t="shared" si="37"/>
        <v>0</v>
      </c>
    </row>
    <row r="1635" spans="4:7">
      <c r="D1635" s="138"/>
      <c r="E1635" s="138"/>
      <c r="G1635" s="138">
        <f t="shared" si="37"/>
        <v>0</v>
      </c>
    </row>
    <row r="1636" spans="4:7">
      <c r="D1636" s="138"/>
      <c r="E1636" s="138"/>
      <c r="G1636" s="138">
        <f t="shared" si="37"/>
        <v>0</v>
      </c>
    </row>
    <row r="1637" spans="4:7">
      <c r="D1637" s="138"/>
      <c r="E1637" s="138"/>
      <c r="G1637" s="138">
        <f t="shared" si="37"/>
        <v>0</v>
      </c>
    </row>
    <row r="1638" spans="4:7">
      <c r="D1638" s="138"/>
      <c r="E1638" s="138"/>
      <c r="G1638" s="138">
        <f t="shared" si="37"/>
        <v>0</v>
      </c>
    </row>
    <row r="1639" spans="4:7">
      <c r="D1639" s="138"/>
      <c r="E1639" s="138"/>
      <c r="G1639" s="138">
        <f t="shared" si="37"/>
        <v>0</v>
      </c>
    </row>
    <row r="1640" spans="4:7">
      <c r="D1640" s="138"/>
      <c r="E1640" s="138"/>
      <c r="G1640" s="138">
        <f t="shared" si="37"/>
        <v>0</v>
      </c>
    </row>
    <row r="1641" spans="4:7">
      <c r="D1641" s="138"/>
      <c r="E1641" s="138"/>
      <c r="G1641" s="138">
        <f t="shared" si="37"/>
        <v>0</v>
      </c>
    </row>
    <row r="1642" spans="4:7">
      <c r="D1642" s="138"/>
      <c r="E1642" s="138"/>
      <c r="G1642" s="138">
        <f t="shared" ref="G1642:G1705" si="38">+D1642-E1642</f>
        <v>0</v>
      </c>
    </row>
    <row r="1643" spans="4:7">
      <c r="D1643" s="138"/>
      <c r="E1643" s="138"/>
      <c r="G1643" s="138">
        <f t="shared" si="38"/>
        <v>0</v>
      </c>
    </row>
    <row r="1644" spans="4:7">
      <c r="D1644" s="138"/>
      <c r="E1644" s="138"/>
      <c r="G1644" s="138">
        <f t="shared" si="38"/>
        <v>0</v>
      </c>
    </row>
    <row r="1645" spans="4:7">
      <c r="D1645" s="138"/>
      <c r="E1645" s="138"/>
      <c r="G1645" s="138">
        <f t="shared" si="38"/>
        <v>0</v>
      </c>
    </row>
    <row r="1646" spans="4:7">
      <c r="D1646" s="138"/>
      <c r="E1646" s="138"/>
      <c r="G1646" s="138">
        <f t="shared" si="38"/>
        <v>0</v>
      </c>
    </row>
    <row r="1647" spans="4:7">
      <c r="D1647" s="138"/>
      <c r="E1647" s="138"/>
      <c r="G1647" s="138">
        <f t="shared" si="38"/>
        <v>0</v>
      </c>
    </row>
    <row r="1648" spans="4:7">
      <c r="D1648" s="138"/>
      <c r="E1648" s="138"/>
      <c r="G1648" s="138">
        <f t="shared" si="38"/>
        <v>0</v>
      </c>
    </row>
    <row r="1649" spans="4:7">
      <c r="D1649" s="138"/>
      <c r="E1649" s="138"/>
      <c r="G1649" s="138">
        <f t="shared" si="38"/>
        <v>0</v>
      </c>
    </row>
    <row r="1650" spans="4:7">
      <c r="D1650" s="138"/>
      <c r="E1650" s="138"/>
      <c r="G1650" s="138">
        <f t="shared" si="38"/>
        <v>0</v>
      </c>
    </row>
    <row r="1651" spans="4:7">
      <c r="D1651" s="138"/>
      <c r="E1651" s="138"/>
      <c r="G1651" s="138">
        <f t="shared" si="38"/>
        <v>0</v>
      </c>
    </row>
    <row r="1652" spans="4:7">
      <c r="D1652" s="138"/>
      <c r="E1652" s="138"/>
      <c r="G1652" s="138">
        <f t="shared" si="38"/>
        <v>0</v>
      </c>
    </row>
    <row r="1653" spans="4:7">
      <c r="D1653" s="138"/>
      <c r="E1653" s="138"/>
      <c r="G1653" s="138">
        <f t="shared" si="38"/>
        <v>0</v>
      </c>
    </row>
    <row r="1654" spans="4:7">
      <c r="D1654" s="138"/>
      <c r="E1654" s="138"/>
      <c r="G1654" s="138">
        <f t="shared" si="38"/>
        <v>0</v>
      </c>
    </row>
    <row r="1655" spans="4:7">
      <c r="D1655" s="138"/>
      <c r="E1655" s="138"/>
      <c r="G1655" s="138">
        <f t="shared" si="38"/>
        <v>0</v>
      </c>
    </row>
    <row r="1656" spans="4:7">
      <c r="D1656" s="138"/>
      <c r="E1656" s="138"/>
      <c r="G1656" s="138">
        <f t="shared" si="38"/>
        <v>0</v>
      </c>
    </row>
    <row r="1657" spans="4:7">
      <c r="D1657" s="138"/>
      <c r="E1657" s="138"/>
      <c r="G1657" s="138">
        <f t="shared" si="38"/>
        <v>0</v>
      </c>
    </row>
    <row r="1658" spans="4:7">
      <c r="D1658" s="138"/>
      <c r="E1658" s="138"/>
      <c r="G1658" s="138">
        <f t="shared" si="38"/>
        <v>0</v>
      </c>
    </row>
    <row r="1659" spans="4:7">
      <c r="D1659" s="138"/>
      <c r="E1659" s="138"/>
      <c r="G1659" s="138">
        <f t="shared" si="38"/>
        <v>0</v>
      </c>
    </row>
    <row r="1660" spans="4:7">
      <c r="D1660" s="138"/>
      <c r="E1660" s="138"/>
      <c r="G1660" s="138">
        <f t="shared" si="38"/>
        <v>0</v>
      </c>
    </row>
    <row r="1661" spans="4:7">
      <c r="D1661" s="138"/>
      <c r="E1661" s="138"/>
      <c r="G1661" s="138">
        <f t="shared" si="38"/>
        <v>0</v>
      </c>
    </row>
    <row r="1662" spans="4:7">
      <c r="D1662" s="138"/>
      <c r="E1662" s="138"/>
      <c r="G1662" s="138">
        <f t="shared" si="38"/>
        <v>0</v>
      </c>
    </row>
    <row r="1663" spans="4:7">
      <c r="D1663" s="138"/>
      <c r="E1663" s="138"/>
      <c r="G1663" s="138">
        <f t="shared" si="38"/>
        <v>0</v>
      </c>
    </row>
    <row r="1664" spans="4:7">
      <c r="D1664" s="138"/>
      <c r="E1664" s="138"/>
      <c r="G1664" s="138">
        <f t="shared" si="38"/>
        <v>0</v>
      </c>
    </row>
    <row r="1665" spans="4:7">
      <c r="D1665" s="138"/>
      <c r="E1665" s="138"/>
      <c r="G1665" s="138">
        <f t="shared" si="38"/>
        <v>0</v>
      </c>
    </row>
    <row r="1666" spans="4:7">
      <c r="D1666" s="138"/>
      <c r="E1666" s="138"/>
      <c r="G1666" s="138">
        <f t="shared" si="38"/>
        <v>0</v>
      </c>
    </row>
    <row r="1667" spans="4:7">
      <c r="D1667" s="138"/>
      <c r="E1667" s="138"/>
      <c r="G1667" s="138">
        <f t="shared" si="38"/>
        <v>0</v>
      </c>
    </row>
    <row r="1668" spans="4:7">
      <c r="D1668" s="138"/>
      <c r="E1668" s="138"/>
      <c r="G1668" s="138">
        <f t="shared" si="38"/>
        <v>0</v>
      </c>
    </row>
    <row r="1669" spans="4:7">
      <c r="D1669" s="138"/>
      <c r="E1669" s="138"/>
      <c r="G1669" s="138">
        <f t="shared" si="38"/>
        <v>0</v>
      </c>
    </row>
    <row r="1670" spans="4:7">
      <c r="D1670" s="138"/>
      <c r="E1670" s="138"/>
      <c r="G1670" s="138">
        <f t="shared" si="38"/>
        <v>0</v>
      </c>
    </row>
    <row r="1671" spans="4:7">
      <c r="D1671" s="138"/>
      <c r="E1671" s="138"/>
      <c r="G1671" s="138">
        <f t="shared" si="38"/>
        <v>0</v>
      </c>
    </row>
    <row r="1672" spans="4:7">
      <c r="D1672" s="138"/>
      <c r="E1672" s="138"/>
      <c r="G1672" s="138">
        <f t="shared" si="38"/>
        <v>0</v>
      </c>
    </row>
    <row r="1673" spans="4:7">
      <c r="D1673" s="138"/>
      <c r="E1673" s="138"/>
      <c r="G1673" s="138">
        <f t="shared" si="38"/>
        <v>0</v>
      </c>
    </row>
    <row r="1674" spans="4:7">
      <c r="D1674" s="138"/>
      <c r="E1674" s="138"/>
      <c r="G1674" s="138">
        <f t="shared" si="38"/>
        <v>0</v>
      </c>
    </row>
    <row r="1675" spans="4:7">
      <c r="D1675" s="138"/>
      <c r="E1675" s="138"/>
      <c r="G1675" s="138">
        <f t="shared" si="38"/>
        <v>0</v>
      </c>
    </row>
    <row r="1676" spans="4:7">
      <c r="D1676" s="138"/>
      <c r="E1676" s="138"/>
      <c r="G1676" s="138">
        <f t="shared" si="38"/>
        <v>0</v>
      </c>
    </row>
    <row r="1677" spans="4:7">
      <c r="D1677" s="138"/>
      <c r="E1677" s="138"/>
      <c r="G1677" s="138">
        <f t="shared" si="38"/>
        <v>0</v>
      </c>
    </row>
    <row r="1678" spans="4:7">
      <c r="D1678" s="138"/>
      <c r="E1678" s="138"/>
      <c r="G1678" s="138">
        <f t="shared" si="38"/>
        <v>0</v>
      </c>
    </row>
    <row r="1679" spans="4:7">
      <c r="D1679" s="138"/>
      <c r="E1679" s="138"/>
      <c r="G1679" s="138">
        <f t="shared" si="38"/>
        <v>0</v>
      </c>
    </row>
    <row r="1680" spans="4:7">
      <c r="D1680" s="138"/>
      <c r="E1680" s="138"/>
      <c r="G1680" s="138">
        <f t="shared" si="38"/>
        <v>0</v>
      </c>
    </row>
    <row r="1681" spans="4:7">
      <c r="D1681" s="138"/>
      <c r="E1681" s="138"/>
      <c r="G1681" s="138">
        <f t="shared" si="38"/>
        <v>0</v>
      </c>
    </row>
    <row r="1682" spans="4:7">
      <c r="D1682" s="138"/>
      <c r="E1682" s="138"/>
      <c r="G1682" s="138">
        <f t="shared" si="38"/>
        <v>0</v>
      </c>
    </row>
    <row r="1683" spans="4:7">
      <c r="D1683" s="138"/>
      <c r="E1683" s="138"/>
      <c r="G1683" s="138">
        <f t="shared" si="38"/>
        <v>0</v>
      </c>
    </row>
    <row r="1684" spans="4:7">
      <c r="D1684" s="138"/>
      <c r="E1684" s="138"/>
      <c r="G1684" s="138">
        <f t="shared" si="38"/>
        <v>0</v>
      </c>
    </row>
    <row r="1685" spans="4:7">
      <c r="D1685" s="138"/>
      <c r="E1685" s="138"/>
      <c r="G1685" s="138">
        <f t="shared" si="38"/>
        <v>0</v>
      </c>
    </row>
    <row r="1686" spans="4:7">
      <c r="D1686" s="138"/>
      <c r="E1686" s="138"/>
      <c r="G1686" s="138">
        <f t="shared" si="38"/>
        <v>0</v>
      </c>
    </row>
    <row r="1687" spans="4:7">
      <c r="D1687" s="138"/>
      <c r="E1687" s="138"/>
      <c r="G1687" s="138">
        <f t="shared" si="38"/>
        <v>0</v>
      </c>
    </row>
    <row r="1688" spans="4:7">
      <c r="D1688" s="138"/>
      <c r="E1688" s="138"/>
      <c r="G1688" s="138">
        <f t="shared" si="38"/>
        <v>0</v>
      </c>
    </row>
    <row r="1689" spans="4:7">
      <c r="D1689" s="138"/>
      <c r="E1689" s="138"/>
      <c r="G1689" s="138">
        <f t="shared" si="38"/>
        <v>0</v>
      </c>
    </row>
    <row r="1690" spans="4:7">
      <c r="D1690" s="138"/>
      <c r="E1690" s="138"/>
      <c r="G1690" s="138">
        <f t="shared" si="38"/>
        <v>0</v>
      </c>
    </row>
    <row r="1691" spans="4:7">
      <c r="D1691" s="138"/>
      <c r="E1691" s="138"/>
      <c r="G1691" s="138">
        <f t="shared" si="38"/>
        <v>0</v>
      </c>
    </row>
    <row r="1692" spans="4:7">
      <c r="D1692" s="138"/>
      <c r="E1692" s="138"/>
      <c r="G1692" s="138">
        <f t="shared" si="38"/>
        <v>0</v>
      </c>
    </row>
    <row r="1693" spans="4:7">
      <c r="D1693" s="138"/>
      <c r="E1693" s="138"/>
      <c r="G1693" s="138">
        <f t="shared" si="38"/>
        <v>0</v>
      </c>
    </row>
    <row r="1694" spans="4:7">
      <c r="D1694" s="138"/>
      <c r="E1694" s="138"/>
      <c r="G1694" s="138">
        <f t="shared" si="38"/>
        <v>0</v>
      </c>
    </row>
    <row r="1695" spans="4:7">
      <c r="D1695" s="138"/>
      <c r="E1695" s="138"/>
      <c r="G1695" s="138">
        <f t="shared" si="38"/>
        <v>0</v>
      </c>
    </row>
    <row r="1696" spans="4:7">
      <c r="D1696" s="138"/>
      <c r="E1696" s="138"/>
      <c r="G1696" s="138">
        <f t="shared" si="38"/>
        <v>0</v>
      </c>
    </row>
    <row r="1697" spans="4:7">
      <c r="D1697" s="138"/>
      <c r="E1697" s="138"/>
      <c r="G1697" s="138">
        <f t="shared" si="38"/>
        <v>0</v>
      </c>
    </row>
    <row r="1698" spans="4:7">
      <c r="D1698" s="138"/>
      <c r="E1698" s="138"/>
      <c r="G1698" s="138">
        <f t="shared" si="38"/>
        <v>0</v>
      </c>
    </row>
    <row r="1699" spans="4:7">
      <c r="D1699" s="138"/>
      <c r="E1699" s="138"/>
      <c r="G1699" s="138">
        <f t="shared" si="38"/>
        <v>0</v>
      </c>
    </row>
    <row r="1700" spans="4:7">
      <c r="D1700" s="138"/>
      <c r="E1700" s="138"/>
      <c r="G1700" s="138">
        <f t="shared" si="38"/>
        <v>0</v>
      </c>
    </row>
    <row r="1701" spans="4:7">
      <c r="D1701" s="138"/>
      <c r="E1701" s="138"/>
      <c r="G1701" s="138">
        <f t="shared" si="38"/>
        <v>0</v>
      </c>
    </row>
    <row r="1702" spans="4:7">
      <c r="D1702" s="138"/>
      <c r="E1702" s="138"/>
      <c r="G1702" s="138">
        <f t="shared" si="38"/>
        <v>0</v>
      </c>
    </row>
    <row r="1703" spans="4:7">
      <c r="D1703" s="138"/>
      <c r="E1703" s="138"/>
      <c r="G1703" s="138">
        <f t="shared" si="38"/>
        <v>0</v>
      </c>
    </row>
    <row r="1704" spans="4:7">
      <c r="D1704" s="138"/>
      <c r="E1704" s="138"/>
      <c r="G1704" s="138">
        <f t="shared" si="38"/>
        <v>0</v>
      </c>
    </row>
    <row r="1705" spans="4:7">
      <c r="D1705" s="138"/>
      <c r="E1705" s="138"/>
      <c r="G1705" s="138">
        <f t="shared" si="38"/>
        <v>0</v>
      </c>
    </row>
    <row r="1706" spans="4:7">
      <c r="D1706" s="138"/>
      <c r="E1706" s="138"/>
      <c r="G1706" s="138">
        <f t="shared" ref="G1706:G1769" si="39">+D1706-E1706</f>
        <v>0</v>
      </c>
    </row>
    <row r="1707" spans="4:7">
      <c r="D1707" s="138"/>
      <c r="E1707" s="138"/>
      <c r="G1707" s="138">
        <f t="shared" si="39"/>
        <v>0</v>
      </c>
    </row>
    <row r="1708" spans="4:7">
      <c r="D1708" s="138"/>
      <c r="E1708" s="138"/>
      <c r="G1708" s="138">
        <f t="shared" si="39"/>
        <v>0</v>
      </c>
    </row>
    <row r="1709" spans="4:7">
      <c r="D1709" s="138"/>
      <c r="E1709" s="138"/>
      <c r="G1709" s="138">
        <f t="shared" si="39"/>
        <v>0</v>
      </c>
    </row>
    <row r="1710" spans="4:7">
      <c r="D1710" s="138"/>
      <c r="E1710" s="138"/>
      <c r="G1710" s="138">
        <f t="shared" si="39"/>
        <v>0</v>
      </c>
    </row>
    <row r="1711" spans="4:7">
      <c r="D1711" s="138"/>
      <c r="E1711" s="138"/>
      <c r="G1711" s="138">
        <f t="shared" si="39"/>
        <v>0</v>
      </c>
    </row>
    <row r="1712" spans="4:7">
      <c r="D1712" s="138"/>
      <c r="E1712" s="138"/>
      <c r="G1712" s="138">
        <f t="shared" si="39"/>
        <v>0</v>
      </c>
    </row>
    <row r="1713" spans="4:7">
      <c r="D1713" s="138"/>
      <c r="E1713" s="138"/>
      <c r="G1713" s="138">
        <f t="shared" si="39"/>
        <v>0</v>
      </c>
    </row>
    <row r="1714" spans="4:7">
      <c r="D1714" s="138"/>
      <c r="E1714" s="138"/>
      <c r="G1714" s="138">
        <f t="shared" si="39"/>
        <v>0</v>
      </c>
    </row>
    <row r="1715" spans="4:7">
      <c r="D1715" s="138"/>
      <c r="E1715" s="138"/>
      <c r="G1715" s="138">
        <f t="shared" si="39"/>
        <v>0</v>
      </c>
    </row>
    <row r="1716" spans="4:7">
      <c r="D1716" s="138"/>
      <c r="E1716" s="138"/>
      <c r="G1716" s="138">
        <f t="shared" si="39"/>
        <v>0</v>
      </c>
    </row>
    <row r="1717" spans="4:7">
      <c r="D1717" s="138"/>
      <c r="E1717" s="138"/>
      <c r="G1717" s="138">
        <f t="shared" si="39"/>
        <v>0</v>
      </c>
    </row>
    <row r="1718" spans="4:7">
      <c r="D1718" s="138"/>
      <c r="E1718" s="138"/>
      <c r="G1718" s="138">
        <f t="shared" si="39"/>
        <v>0</v>
      </c>
    </row>
    <row r="1719" spans="4:7">
      <c r="D1719" s="138"/>
      <c r="E1719" s="138"/>
      <c r="G1719" s="138">
        <f t="shared" si="39"/>
        <v>0</v>
      </c>
    </row>
    <row r="1720" spans="4:7">
      <c r="D1720" s="138"/>
      <c r="E1720" s="138"/>
      <c r="G1720" s="138">
        <f t="shared" si="39"/>
        <v>0</v>
      </c>
    </row>
    <row r="1721" spans="4:7">
      <c r="D1721" s="138"/>
      <c r="E1721" s="138"/>
      <c r="G1721" s="138">
        <f t="shared" si="39"/>
        <v>0</v>
      </c>
    </row>
    <row r="1722" spans="4:7">
      <c r="D1722" s="138"/>
      <c r="E1722" s="138"/>
      <c r="G1722" s="138">
        <f t="shared" si="39"/>
        <v>0</v>
      </c>
    </row>
    <row r="1723" spans="4:7">
      <c r="D1723" s="138"/>
      <c r="E1723" s="138"/>
      <c r="G1723" s="138">
        <f t="shared" si="39"/>
        <v>0</v>
      </c>
    </row>
    <row r="1724" spans="4:7">
      <c r="D1724" s="138"/>
      <c r="E1724" s="138"/>
      <c r="G1724" s="138">
        <f t="shared" si="39"/>
        <v>0</v>
      </c>
    </row>
    <row r="1725" spans="4:7">
      <c r="D1725" s="138"/>
      <c r="E1725" s="138"/>
      <c r="G1725" s="138">
        <f t="shared" si="39"/>
        <v>0</v>
      </c>
    </row>
    <row r="1726" spans="4:7">
      <c r="D1726" s="138"/>
      <c r="E1726" s="138"/>
      <c r="G1726" s="138">
        <f t="shared" si="39"/>
        <v>0</v>
      </c>
    </row>
    <row r="1727" spans="4:7">
      <c r="D1727" s="138"/>
      <c r="E1727" s="138"/>
      <c r="G1727" s="138">
        <f t="shared" si="39"/>
        <v>0</v>
      </c>
    </row>
    <row r="1728" spans="4:7">
      <c r="D1728" s="138"/>
      <c r="E1728" s="138"/>
      <c r="G1728" s="138">
        <f t="shared" si="39"/>
        <v>0</v>
      </c>
    </row>
    <row r="1729" spans="4:7">
      <c r="D1729" s="138"/>
      <c r="E1729" s="138"/>
      <c r="G1729" s="138">
        <f t="shared" si="39"/>
        <v>0</v>
      </c>
    </row>
    <row r="1730" spans="4:7">
      <c r="D1730" s="138"/>
      <c r="E1730" s="138"/>
      <c r="G1730" s="138">
        <f t="shared" si="39"/>
        <v>0</v>
      </c>
    </row>
    <row r="1731" spans="4:7">
      <c r="D1731" s="138"/>
      <c r="E1731" s="138"/>
      <c r="G1731" s="138">
        <f t="shared" si="39"/>
        <v>0</v>
      </c>
    </row>
    <row r="1732" spans="4:7">
      <c r="D1732" s="138"/>
      <c r="E1732" s="138"/>
      <c r="G1732" s="138">
        <f t="shared" si="39"/>
        <v>0</v>
      </c>
    </row>
    <row r="1733" spans="4:7">
      <c r="D1733" s="138"/>
      <c r="E1733" s="138"/>
      <c r="G1733" s="138">
        <f t="shared" si="39"/>
        <v>0</v>
      </c>
    </row>
    <row r="1734" spans="4:7">
      <c r="D1734" s="138"/>
      <c r="E1734" s="138"/>
      <c r="G1734" s="138">
        <f t="shared" si="39"/>
        <v>0</v>
      </c>
    </row>
    <row r="1735" spans="4:7">
      <c r="D1735" s="138"/>
      <c r="E1735" s="138"/>
      <c r="G1735" s="138">
        <f t="shared" si="39"/>
        <v>0</v>
      </c>
    </row>
    <row r="1736" spans="4:7">
      <c r="D1736" s="138"/>
      <c r="E1736" s="138"/>
      <c r="G1736" s="138">
        <f t="shared" si="39"/>
        <v>0</v>
      </c>
    </row>
    <row r="1737" spans="4:7">
      <c r="D1737" s="138"/>
      <c r="E1737" s="138"/>
      <c r="G1737" s="138">
        <f t="shared" si="39"/>
        <v>0</v>
      </c>
    </row>
    <row r="1738" spans="4:7">
      <c r="D1738" s="138"/>
      <c r="E1738" s="138"/>
      <c r="G1738" s="138">
        <f t="shared" si="39"/>
        <v>0</v>
      </c>
    </row>
    <row r="1739" spans="4:7">
      <c r="D1739" s="138"/>
      <c r="E1739" s="138"/>
      <c r="G1739" s="138">
        <f t="shared" si="39"/>
        <v>0</v>
      </c>
    </row>
    <row r="1740" spans="4:7">
      <c r="D1740" s="138"/>
      <c r="E1740" s="138"/>
      <c r="G1740" s="138">
        <f t="shared" si="39"/>
        <v>0</v>
      </c>
    </row>
    <row r="1741" spans="4:7">
      <c r="D1741" s="138"/>
      <c r="E1741" s="138"/>
      <c r="G1741" s="138">
        <f t="shared" si="39"/>
        <v>0</v>
      </c>
    </row>
    <row r="1742" spans="4:7">
      <c r="D1742" s="138"/>
      <c r="E1742" s="138"/>
      <c r="G1742" s="138">
        <f t="shared" si="39"/>
        <v>0</v>
      </c>
    </row>
    <row r="1743" spans="4:7">
      <c r="D1743" s="138"/>
      <c r="E1743" s="138"/>
      <c r="G1743" s="138">
        <f t="shared" si="39"/>
        <v>0</v>
      </c>
    </row>
    <row r="1744" spans="4:7">
      <c r="D1744" s="138"/>
      <c r="E1744" s="138"/>
      <c r="G1744" s="138">
        <f t="shared" si="39"/>
        <v>0</v>
      </c>
    </row>
    <row r="1745" spans="4:7">
      <c r="D1745" s="138"/>
      <c r="E1745" s="138"/>
      <c r="G1745" s="138">
        <f t="shared" si="39"/>
        <v>0</v>
      </c>
    </row>
    <row r="1746" spans="4:7">
      <c r="D1746" s="138"/>
      <c r="E1746" s="138"/>
      <c r="G1746" s="138">
        <f t="shared" si="39"/>
        <v>0</v>
      </c>
    </row>
    <row r="1747" spans="4:7">
      <c r="D1747" s="138"/>
      <c r="E1747" s="138"/>
      <c r="G1747" s="138">
        <f t="shared" si="39"/>
        <v>0</v>
      </c>
    </row>
    <row r="1748" spans="4:7">
      <c r="D1748" s="138"/>
      <c r="E1748" s="138"/>
      <c r="G1748" s="138">
        <f t="shared" si="39"/>
        <v>0</v>
      </c>
    </row>
    <row r="1749" spans="4:7">
      <c r="D1749" s="138"/>
      <c r="E1749" s="138"/>
      <c r="G1749" s="138">
        <f t="shared" si="39"/>
        <v>0</v>
      </c>
    </row>
    <row r="1750" spans="4:7">
      <c r="D1750" s="138"/>
      <c r="E1750" s="138"/>
      <c r="G1750" s="138">
        <f t="shared" si="39"/>
        <v>0</v>
      </c>
    </row>
    <row r="1751" spans="4:7">
      <c r="D1751" s="138"/>
      <c r="E1751" s="138"/>
      <c r="G1751" s="138">
        <f t="shared" si="39"/>
        <v>0</v>
      </c>
    </row>
    <row r="1752" spans="4:7">
      <c r="D1752" s="138"/>
      <c r="E1752" s="138"/>
      <c r="G1752" s="138">
        <f t="shared" si="39"/>
        <v>0</v>
      </c>
    </row>
    <row r="1753" spans="4:7">
      <c r="D1753" s="138"/>
      <c r="E1753" s="138"/>
      <c r="G1753" s="138">
        <f t="shared" si="39"/>
        <v>0</v>
      </c>
    </row>
    <row r="1754" spans="4:7">
      <c r="D1754" s="138"/>
      <c r="E1754" s="138"/>
      <c r="G1754" s="138">
        <f t="shared" si="39"/>
        <v>0</v>
      </c>
    </row>
    <row r="1755" spans="4:7">
      <c r="D1755" s="138"/>
      <c r="E1755" s="138"/>
      <c r="G1755" s="138">
        <f t="shared" si="39"/>
        <v>0</v>
      </c>
    </row>
    <row r="1756" spans="4:7">
      <c r="D1756" s="138"/>
      <c r="E1756" s="138"/>
      <c r="G1756" s="138">
        <f t="shared" si="39"/>
        <v>0</v>
      </c>
    </row>
    <row r="1757" spans="4:7">
      <c r="D1757" s="138"/>
      <c r="E1757" s="138"/>
      <c r="G1757" s="138">
        <f t="shared" si="39"/>
        <v>0</v>
      </c>
    </row>
    <row r="1758" spans="4:7">
      <c r="D1758" s="138"/>
      <c r="E1758" s="138"/>
      <c r="G1758" s="138">
        <f t="shared" si="39"/>
        <v>0</v>
      </c>
    </row>
    <row r="1759" spans="4:7">
      <c r="D1759" s="138"/>
      <c r="E1759" s="138"/>
      <c r="G1759" s="138">
        <f t="shared" si="39"/>
        <v>0</v>
      </c>
    </row>
    <row r="1760" spans="4:7">
      <c r="D1760" s="138"/>
      <c r="E1760" s="138"/>
      <c r="G1760" s="138">
        <f t="shared" si="39"/>
        <v>0</v>
      </c>
    </row>
    <row r="1761" spans="4:7">
      <c r="D1761" s="138"/>
      <c r="E1761" s="138"/>
      <c r="G1761" s="138">
        <f t="shared" si="39"/>
        <v>0</v>
      </c>
    </row>
    <row r="1762" spans="4:7">
      <c r="D1762" s="138"/>
      <c r="E1762" s="138"/>
      <c r="G1762" s="138">
        <f t="shared" si="39"/>
        <v>0</v>
      </c>
    </row>
    <row r="1763" spans="4:7">
      <c r="D1763" s="138"/>
      <c r="E1763" s="138"/>
      <c r="G1763" s="138">
        <f t="shared" si="39"/>
        <v>0</v>
      </c>
    </row>
    <row r="1764" spans="4:7">
      <c r="D1764" s="138"/>
      <c r="E1764" s="138"/>
      <c r="G1764" s="138">
        <f t="shared" si="39"/>
        <v>0</v>
      </c>
    </row>
    <row r="1765" spans="4:7">
      <c r="D1765" s="138"/>
      <c r="E1765" s="138"/>
      <c r="G1765" s="138">
        <f t="shared" si="39"/>
        <v>0</v>
      </c>
    </row>
    <row r="1766" spans="4:7">
      <c r="D1766" s="138"/>
      <c r="E1766" s="138"/>
      <c r="G1766" s="138">
        <f t="shared" si="39"/>
        <v>0</v>
      </c>
    </row>
    <row r="1767" spans="4:7">
      <c r="D1767" s="138"/>
      <c r="E1767" s="138"/>
      <c r="G1767" s="138">
        <f t="shared" si="39"/>
        <v>0</v>
      </c>
    </row>
    <row r="1768" spans="4:7">
      <c r="D1768" s="138"/>
      <c r="E1768" s="138"/>
      <c r="G1768" s="138">
        <f t="shared" si="39"/>
        <v>0</v>
      </c>
    </row>
    <row r="1769" spans="4:7">
      <c r="D1769" s="138"/>
      <c r="E1769" s="138"/>
      <c r="G1769" s="138">
        <f t="shared" si="39"/>
        <v>0</v>
      </c>
    </row>
    <row r="1770" spans="4:7">
      <c r="D1770" s="138"/>
      <c r="E1770" s="138"/>
      <c r="G1770" s="138">
        <f t="shared" ref="G1770:G1833" si="40">+D1770-E1770</f>
        <v>0</v>
      </c>
    </row>
    <row r="1771" spans="4:7">
      <c r="D1771" s="138"/>
      <c r="E1771" s="138"/>
      <c r="G1771" s="138">
        <f t="shared" si="40"/>
        <v>0</v>
      </c>
    </row>
    <row r="1772" spans="4:7">
      <c r="D1772" s="138"/>
      <c r="E1772" s="138"/>
      <c r="G1772" s="138">
        <f t="shared" si="40"/>
        <v>0</v>
      </c>
    </row>
    <row r="1773" spans="4:7">
      <c r="D1773" s="138"/>
      <c r="E1773" s="138"/>
      <c r="G1773" s="138">
        <f t="shared" si="40"/>
        <v>0</v>
      </c>
    </row>
    <row r="1774" spans="4:7">
      <c r="D1774" s="138"/>
      <c r="E1774" s="138"/>
      <c r="G1774" s="138">
        <f t="shared" si="40"/>
        <v>0</v>
      </c>
    </row>
    <row r="1775" spans="4:7">
      <c r="D1775" s="138"/>
      <c r="E1775" s="138"/>
      <c r="G1775" s="138">
        <f t="shared" si="40"/>
        <v>0</v>
      </c>
    </row>
    <row r="1776" spans="4:7">
      <c r="D1776" s="138"/>
      <c r="E1776" s="138"/>
      <c r="G1776" s="138">
        <f t="shared" si="40"/>
        <v>0</v>
      </c>
    </row>
    <row r="1777" spans="4:7">
      <c r="D1777" s="138"/>
      <c r="E1777" s="138"/>
      <c r="G1777" s="138">
        <f t="shared" si="40"/>
        <v>0</v>
      </c>
    </row>
    <row r="1778" spans="4:7">
      <c r="D1778" s="138"/>
      <c r="E1778" s="138"/>
      <c r="G1778" s="138">
        <f t="shared" si="40"/>
        <v>0</v>
      </c>
    </row>
    <row r="1779" spans="4:7">
      <c r="D1779" s="138"/>
      <c r="E1779" s="138"/>
      <c r="G1779" s="138">
        <f t="shared" si="40"/>
        <v>0</v>
      </c>
    </row>
    <row r="1780" spans="4:7">
      <c r="D1780" s="138"/>
      <c r="E1780" s="138"/>
      <c r="G1780" s="138">
        <f t="shared" si="40"/>
        <v>0</v>
      </c>
    </row>
    <row r="1781" spans="4:7">
      <c r="D1781" s="138"/>
      <c r="E1781" s="138"/>
      <c r="G1781" s="138">
        <f t="shared" si="40"/>
        <v>0</v>
      </c>
    </row>
    <row r="1782" spans="4:7">
      <c r="D1782" s="138"/>
      <c r="E1782" s="138"/>
      <c r="G1782" s="138">
        <f t="shared" si="40"/>
        <v>0</v>
      </c>
    </row>
    <row r="1783" spans="4:7">
      <c r="D1783" s="138"/>
      <c r="E1783" s="138"/>
      <c r="G1783" s="138">
        <f t="shared" si="40"/>
        <v>0</v>
      </c>
    </row>
    <row r="1784" spans="4:7">
      <c r="D1784" s="138"/>
      <c r="E1784" s="138"/>
      <c r="G1784" s="138">
        <f t="shared" si="40"/>
        <v>0</v>
      </c>
    </row>
    <row r="1785" spans="4:7">
      <c r="D1785" s="138"/>
      <c r="E1785" s="138"/>
      <c r="G1785" s="138">
        <f t="shared" si="40"/>
        <v>0</v>
      </c>
    </row>
    <row r="1786" spans="4:7">
      <c r="D1786" s="138"/>
      <c r="E1786" s="138"/>
      <c r="G1786" s="138">
        <f t="shared" si="40"/>
        <v>0</v>
      </c>
    </row>
    <row r="1787" spans="4:7">
      <c r="D1787" s="138"/>
      <c r="E1787" s="138"/>
      <c r="G1787" s="138">
        <f t="shared" si="40"/>
        <v>0</v>
      </c>
    </row>
    <row r="1788" spans="4:7">
      <c r="D1788" s="138"/>
      <c r="E1788" s="138"/>
      <c r="G1788" s="138">
        <f t="shared" si="40"/>
        <v>0</v>
      </c>
    </row>
    <row r="1789" spans="4:7">
      <c r="D1789" s="138"/>
      <c r="E1789" s="138"/>
      <c r="G1789" s="138">
        <f t="shared" si="40"/>
        <v>0</v>
      </c>
    </row>
    <row r="1790" spans="4:7">
      <c r="D1790" s="138"/>
      <c r="E1790" s="138"/>
      <c r="G1790" s="138">
        <f t="shared" si="40"/>
        <v>0</v>
      </c>
    </row>
    <row r="1791" spans="4:7">
      <c r="D1791" s="138"/>
      <c r="E1791" s="138"/>
      <c r="G1791" s="138">
        <f t="shared" si="40"/>
        <v>0</v>
      </c>
    </row>
    <row r="1792" spans="4:7">
      <c r="D1792" s="138"/>
      <c r="E1792" s="138"/>
      <c r="G1792" s="138">
        <f t="shared" si="40"/>
        <v>0</v>
      </c>
    </row>
    <row r="1793" spans="4:7">
      <c r="D1793" s="138"/>
      <c r="E1793" s="138"/>
      <c r="G1793" s="138">
        <f t="shared" si="40"/>
        <v>0</v>
      </c>
    </row>
    <row r="1794" spans="4:7">
      <c r="D1794" s="138"/>
      <c r="E1794" s="138"/>
      <c r="G1794" s="138">
        <f t="shared" si="40"/>
        <v>0</v>
      </c>
    </row>
    <row r="1795" spans="4:7">
      <c r="D1795" s="138"/>
      <c r="E1795" s="138"/>
      <c r="G1795" s="138">
        <f t="shared" si="40"/>
        <v>0</v>
      </c>
    </row>
    <row r="1796" spans="4:7">
      <c r="D1796" s="138"/>
      <c r="E1796" s="138"/>
      <c r="G1796" s="138">
        <f t="shared" si="40"/>
        <v>0</v>
      </c>
    </row>
    <row r="1797" spans="4:7">
      <c r="D1797" s="138"/>
      <c r="E1797" s="138"/>
      <c r="G1797" s="138">
        <f t="shared" si="40"/>
        <v>0</v>
      </c>
    </row>
    <row r="1798" spans="4:7">
      <c r="D1798" s="138"/>
      <c r="E1798" s="138"/>
      <c r="G1798" s="138">
        <f t="shared" si="40"/>
        <v>0</v>
      </c>
    </row>
    <row r="1799" spans="4:7">
      <c r="D1799" s="138"/>
      <c r="E1799" s="138"/>
      <c r="G1799" s="138">
        <f t="shared" si="40"/>
        <v>0</v>
      </c>
    </row>
    <row r="1800" spans="4:7">
      <c r="D1800" s="138"/>
      <c r="E1800" s="138"/>
      <c r="G1800" s="138">
        <f t="shared" si="40"/>
        <v>0</v>
      </c>
    </row>
    <row r="1801" spans="4:7">
      <c r="D1801" s="138"/>
      <c r="E1801" s="138"/>
      <c r="G1801" s="138">
        <f t="shared" si="40"/>
        <v>0</v>
      </c>
    </row>
    <row r="1802" spans="4:7">
      <c r="D1802" s="138"/>
      <c r="E1802" s="138"/>
      <c r="G1802" s="138">
        <f t="shared" si="40"/>
        <v>0</v>
      </c>
    </row>
    <row r="1803" spans="4:7">
      <c r="D1803" s="138"/>
      <c r="E1803" s="138"/>
      <c r="G1803" s="138">
        <f t="shared" si="40"/>
        <v>0</v>
      </c>
    </row>
    <row r="1804" spans="4:7">
      <c r="D1804" s="138"/>
      <c r="E1804" s="138"/>
      <c r="G1804" s="138">
        <f t="shared" si="40"/>
        <v>0</v>
      </c>
    </row>
    <row r="1805" spans="4:7">
      <c r="D1805" s="138"/>
      <c r="E1805" s="138"/>
      <c r="G1805" s="138">
        <f t="shared" si="40"/>
        <v>0</v>
      </c>
    </row>
    <row r="1806" spans="4:7">
      <c r="D1806" s="138"/>
      <c r="E1806" s="138"/>
      <c r="G1806" s="138">
        <f t="shared" si="40"/>
        <v>0</v>
      </c>
    </row>
    <row r="1807" spans="4:7">
      <c r="D1807" s="138"/>
      <c r="E1807" s="138"/>
      <c r="G1807" s="138">
        <f t="shared" si="40"/>
        <v>0</v>
      </c>
    </row>
    <row r="1808" spans="4:7">
      <c r="D1808" s="138"/>
      <c r="E1808" s="138"/>
      <c r="G1808" s="138">
        <f t="shared" si="40"/>
        <v>0</v>
      </c>
    </row>
    <row r="1809" spans="4:7">
      <c r="D1809" s="138"/>
      <c r="E1809" s="138"/>
      <c r="G1809" s="138">
        <f t="shared" si="40"/>
        <v>0</v>
      </c>
    </row>
    <row r="1810" spans="4:7">
      <c r="D1810" s="138"/>
      <c r="E1810" s="138"/>
      <c r="G1810" s="138">
        <f t="shared" si="40"/>
        <v>0</v>
      </c>
    </row>
    <row r="1811" spans="4:7">
      <c r="D1811" s="138"/>
      <c r="E1811" s="138"/>
      <c r="G1811" s="138">
        <f t="shared" si="40"/>
        <v>0</v>
      </c>
    </row>
    <row r="1812" spans="4:7">
      <c r="D1812" s="138"/>
      <c r="E1812" s="138"/>
      <c r="G1812" s="138">
        <f t="shared" si="40"/>
        <v>0</v>
      </c>
    </row>
    <row r="1813" spans="4:7">
      <c r="D1813" s="138"/>
      <c r="E1813" s="138"/>
      <c r="G1813" s="138">
        <f t="shared" si="40"/>
        <v>0</v>
      </c>
    </row>
    <row r="1814" spans="4:7">
      <c r="D1814" s="138"/>
      <c r="E1814" s="138"/>
      <c r="G1814" s="138">
        <f t="shared" si="40"/>
        <v>0</v>
      </c>
    </row>
    <row r="1815" spans="4:7">
      <c r="D1815" s="138"/>
      <c r="E1815" s="138"/>
      <c r="G1815" s="138">
        <f t="shared" si="40"/>
        <v>0</v>
      </c>
    </row>
    <row r="1816" spans="4:7">
      <c r="D1816" s="138"/>
      <c r="E1816" s="138"/>
      <c r="G1816" s="138">
        <f t="shared" si="40"/>
        <v>0</v>
      </c>
    </row>
    <row r="1817" spans="4:7">
      <c r="D1817" s="138"/>
      <c r="E1817" s="138"/>
      <c r="G1817" s="138">
        <f t="shared" si="40"/>
        <v>0</v>
      </c>
    </row>
    <row r="1818" spans="4:7">
      <c r="D1818" s="138"/>
      <c r="E1818" s="138"/>
      <c r="G1818" s="138">
        <f t="shared" si="40"/>
        <v>0</v>
      </c>
    </row>
    <row r="1819" spans="4:7">
      <c r="D1819" s="138"/>
      <c r="E1819" s="138"/>
      <c r="G1819" s="138">
        <f t="shared" si="40"/>
        <v>0</v>
      </c>
    </row>
    <row r="1820" spans="4:7">
      <c r="D1820" s="138"/>
      <c r="E1820" s="138"/>
      <c r="G1820" s="138">
        <f t="shared" si="40"/>
        <v>0</v>
      </c>
    </row>
    <row r="1821" spans="4:7">
      <c r="D1821" s="138"/>
      <c r="E1821" s="138"/>
      <c r="G1821" s="138">
        <f t="shared" si="40"/>
        <v>0</v>
      </c>
    </row>
    <row r="1822" spans="4:7">
      <c r="D1822" s="138"/>
      <c r="E1822" s="138"/>
      <c r="G1822" s="138">
        <f t="shared" si="40"/>
        <v>0</v>
      </c>
    </row>
    <row r="1823" spans="4:7">
      <c r="D1823" s="138"/>
      <c r="E1823" s="138"/>
      <c r="G1823" s="138">
        <f t="shared" si="40"/>
        <v>0</v>
      </c>
    </row>
    <row r="1824" spans="4:7">
      <c r="D1824" s="138"/>
      <c r="E1824" s="138"/>
      <c r="G1824" s="138">
        <f t="shared" si="40"/>
        <v>0</v>
      </c>
    </row>
    <row r="1825" spans="4:7">
      <c r="D1825" s="138"/>
      <c r="E1825" s="138"/>
      <c r="G1825" s="138">
        <f t="shared" si="40"/>
        <v>0</v>
      </c>
    </row>
    <row r="1826" spans="4:7">
      <c r="D1826" s="138"/>
      <c r="E1826" s="138"/>
      <c r="G1826" s="138">
        <f t="shared" si="40"/>
        <v>0</v>
      </c>
    </row>
    <row r="1827" spans="4:7">
      <c r="D1827" s="138"/>
      <c r="E1827" s="138"/>
      <c r="G1827" s="138">
        <f t="shared" si="40"/>
        <v>0</v>
      </c>
    </row>
    <row r="1828" spans="4:7">
      <c r="D1828" s="138"/>
      <c r="E1828" s="138"/>
      <c r="G1828" s="138">
        <f t="shared" si="40"/>
        <v>0</v>
      </c>
    </row>
    <row r="1829" spans="4:7">
      <c r="D1829" s="138"/>
      <c r="E1829" s="138"/>
      <c r="G1829" s="138">
        <f t="shared" si="40"/>
        <v>0</v>
      </c>
    </row>
    <row r="1830" spans="4:7">
      <c r="D1830" s="138"/>
      <c r="E1830" s="138"/>
      <c r="G1830" s="138">
        <f t="shared" si="40"/>
        <v>0</v>
      </c>
    </row>
    <row r="1831" spans="4:7">
      <c r="D1831" s="138"/>
      <c r="E1831" s="138"/>
      <c r="G1831" s="138">
        <f t="shared" si="40"/>
        <v>0</v>
      </c>
    </row>
    <row r="1832" spans="4:7">
      <c r="D1832" s="138"/>
      <c r="E1832" s="138"/>
      <c r="G1832" s="138">
        <f t="shared" si="40"/>
        <v>0</v>
      </c>
    </row>
    <row r="1833" spans="4:7">
      <c r="D1833" s="138"/>
      <c r="E1833" s="138"/>
      <c r="G1833" s="138">
        <f t="shared" si="40"/>
        <v>0</v>
      </c>
    </row>
    <row r="1834" spans="4:7">
      <c r="D1834" s="138"/>
      <c r="E1834" s="138"/>
      <c r="G1834" s="138">
        <f t="shared" ref="G1834:G1897" si="41">+D1834-E1834</f>
        <v>0</v>
      </c>
    </row>
    <row r="1835" spans="4:7">
      <c r="D1835" s="138"/>
      <c r="E1835" s="138"/>
      <c r="G1835" s="138">
        <f t="shared" si="41"/>
        <v>0</v>
      </c>
    </row>
    <row r="1836" spans="4:7">
      <c r="D1836" s="138"/>
      <c r="E1836" s="138"/>
      <c r="G1836" s="138">
        <f t="shared" si="41"/>
        <v>0</v>
      </c>
    </row>
    <row r="1837" spans="4:7">
      <c r="D1837" s="138"/>
      <c r="E1837" s="138"/>
      <c r="G1837" s="138">
        <f t="shared" si="41"/>
        <v>0</v>
      </c>
    </row>
    <row r="1838" spans="4:7">
      <c r="D1838" s="138"/>
      <c r="E1838" s="138"/>
      <c r="G1838" s="138">
        <f t="shared" si="41"/>
        <v>0</v>
      </c>
    </row>
    <row r="1839" spans="4:7">
      <c r="D1839" s="138"/>
      <c r="E1839" s="138"/>
      <c r="G1839" s="138">
        <f t="shared" si="41"/>
        <v>0</v>
      </c>
    </row>
    <row r="1840" spans="4:7">
      <c r="D1840" s="138"/>
      <c r="E1840" s="138"/>
      <c r="G1840" s="138">
        <f t="shared" si="41"/>
        <v>0</v>
      </c>
    </row>
    <row r="1841" spans="4:7">
      <c r="D1841" s="138"/>
      <c r="E1841" s="138"/>
      <c r="G1841" s="138">
        <f t="shared" si="41"/>
        <v>0</v>
      </c>
    </row>
    <row r="1842" spans="4:7">
      <c r="D1842" s="138"/>
      <c r="E1842" s="138"/>
      <c r="G1842" s="138">
        <f t="shared" si="41"/>
        <v>0</v>
      </c>
    </row>
    <row r="1843" spans="4:7">
      <c r="D1843" s="138"/>
      <c r="E1843" s="138"/>
      <c r="G1843" s="138">
        <f t="shared" si="41"/>
        <v>0</v>
      </c>
    </row>
    <row r="1844" spans="4:7">
      <c r="D1844" s="138"/>
      <c r="E1844" s="138"/>
      <c r="G1844" s="138">
        <f t="shared" si="41"/>
        <v>0</v>
      </c>
    </row>
    <row r="1845" spans="4:7">
      <c r="D1845" s="138"/>
      <c r="E1845" s="138"/>
      <c r="G1845" s="138">
        <f t="shared" si="41"/>
        <v>0</v>
      </c>
    </row>
    <row r="1846" spans="4:7">
      <c r="D1846" s="138"/>
      <c r="E1846" s="138"/>
      <c r="G1846" s="138">
        <f t="shared" si="41"/>
        <v>0</v>
      </c>
    </row>
    <row r="1847" spans="4:7">
      <c r="D1847" s="138"/>
      <c r="E1847" s="138"/>
      <c r="G1847" s="138">
        <f t="shared" si="41"/>
        <v>0</v>
      </c>
    </row>
    <row r="1848" spans="4:7">
      <c r="D1848" s="138"/>
      <c r="E1848" s="138"/>
      <c r="G1848" s="138">
        <f t="shared" si="41"/>
        <v>0</v>
      </c>
    </row>
    <row r="1849" spans="4:7">
      <c r="D1849" s="138"/>
      <c r="E1849" s="138"/>
      <c r="G1849" s="138">
        <f t="shared" si="41"/>
        <v>0</v>
      </c>
    </row>
    <row r="1850" spans="4:7">
      <c r="D1850" s="138"/>
      <c r="E1850" s="138"/>
      <c r="G1850" s="138">
        <f t="shared" si="41"/>
        <v>0</v>
      </c>
    </row>
    <row r="1851" spans="4:7">
      <c r="D1851" s="138"/>
      <c r="E1851" s="138"/>
      <c r="G1851" s="138">
        <f t="shared" si="41"/>
        <v>0</v>
      </c>
    </row>
    <row r="1852" spans="4:7">
      <c r="D1852" s="138"/>
      <c r="E1852" s="138"/>
      <c r="G1852" s="138">
        <f t="shared" si="41"/>
        <v>0</v>
      </c>
    </row>
    <row r="1853" spans="4:7">
      <c r="D1853" s="138"/>
      <c r="E1853" s="138"/>
      <c r="G1853" s="138">
        <f t="shared" si="41"/>
        <v>0</v>
      </c>
    </row>
    <row r="1854" spans="4:7">
      <c r="D1854" s="138"/>
      <c r="E1854" s="138"/>
      <c r="G1854" s="138">
        <f t="shared" si="41"/>
        <v>0</v>
      </c>
    </row>
    <row r="1855" spans="4:7">
      <c r="D1855" s="138"/>
      <c r="E1855" s="138"/>
      <c r="G1855" s="138">
        <f t="shared" si="41"/>
        <v>0</v>
      </c>
    </row>
    <row r="1856" spans="4:7">
      <c r="D1856" s="138"/>
      <c r="E1856" s="138"/>
      <c r="G1856" s="138">
        <f t="shared" si="41"/>
        <v>0</v>
      </c>
    </row>
    <row r="1857" spans="4:7">
      <c r="D1857" s="138"/>
      <c r="E1857" s="138"/>
      <c r="G1857" s="138">
        <f t="shared" si="41"/>
        <v>0</v>
      </c>
    </row>
    <row r="1858" spans="4:7">
      <c r="D1858" s="138"/>
      <c r="E1858" s="138"/>
      <c r="G1858" s="138">
        <f t="shared" si="41"/>
        <v>0</v>
      </c>
    </row>
    <row r="1859" spans="4:7">
      <c r="D1859" s="138"/>
      <c r="E1859" s="138"/>
      <c r="G1859" s="138">
        <f t="shared" si="41"/>
        <v>0</v>
      </c>
    </row>
    <row r="1860" spans="4:7">
      <c r="D1860" s="138"/>
      <c r="E1860" s="138"/>
      <c r="G1860" s="138">
        <f t="shared" si="41"/>
        <v>0</v>
      </c>
    </row>
    <row r="1861" spans="4:7">
      <c r="D1861" s="138"/>
      <c r="E1861" s="138"/>
      <c r="G1861" s="138">
        <f t="shared" si="41"/>
        <v>0</v>
      </c>
    </row>
    <row r="1862" spans="4:7">
      <c r="D1862" s="138"/>
      <c r="E1862" s="138"/>
      <c r="G1862" s="138">
        <f t="shared" si="41"/>
        <v>0</v>
      </c>
    </row>
    <row r="1863" spans="4:7">
      <c r="D1863" s="138"/>
      <c r="E1863" s="138"/>
      <c r="G1863" s="138">
        <f t="shared" si="41"/>
        <v>0</v>
      </c>
    </row>
    <row r="1864" spans="4:7">
      <c r="D1864" s="138"/>
      <c r="E1864" s="138"/>
      <c r="G1864" s="138">
        <f t="shared" si="41"/>
        <v>0</v>
      </c>
    </row>
    <row r="1865" spans="4:7">
      <c r="D1865" s="138"/>
      <c r="E1865" s="138"/>
      <c r="G1865" s="138">
        <f t="shared" si="41"/>
        <v>0</v>
      </c>
    </row>
    <row r="1866" spans="4:7">
      <c r="D1866" s="138"/>
      <c r="E1866" s="138"/>
      <c r="G1866" s="138">
        <f t="shared" si="41"/>
        <v>0</v>
      </c>
    </row>
    <row r="1867" spans="4:7">
      <c r="D1867" s="138"/>
      <c r="E1867" s="138"/>
      <c r="G1867" s="138">
        <f t="shared" si="41"/>
        <v>0</v>
      </c>
    </row>
    <row r="1868" spans="4:7">
      <c r="D1868" s="138"/>
      <c r="E1868" s="138"/>
      <c r="G1868" s="138">
        <f t="shared" si="41"/>
        <v>0</v>
      </c>
    </row>
    <row r="1869" spans="4:7">
      <c r="D1869" s="138"/>
      <c r="E1869" s="138"/>
      <c r="G1869" s="138">
        <f t="shared" si="41"/>
        <v>0</v>
      </c>
    </row>
    <row r="1870" spans="4:7">
      <c r="D1870" s="138"/>
      <c r="E1870" s="138"/>
      <c r="G1870" s="138">
        <f t="shared" si="41"/>
        <v>0</v>
      </c>
    </row>
    <row r="1871" spans="4:7">
      <c r="D1871" s="138"/>
      <c r="E1871" s="138"/>
      <c r="G1871" s="138">
        <f t="shared" si="41"/>
        <v>0</v>
      </c>
    </row>
    <row r="1872" spans="4:7">
      <c r="D1872" s="138"/>
      <c r="E1872" s="138"/>
      <c r="G1872" s="138">
        <f t="shared" si="41"/>
        <v>0</v>
      </c>
    </row>
    <row r="1873" spans="4:7">
      <c r="D1873" s="138"/>
      <c r="E1873" s="138"/>
      <c r="G1873" s="138">
        <f t="shared" si="41"/>
        <v>0</v>
      </c>
    </row>
    <row r="1874" spans="4:7">
      <c r="D1874" s="138"/>
      <c r="E1874" s="138"/>
      <c r="G1874" s="138">
        <f t="shared" si="41"/>
        <v>0</v>
      </c>
    </row>
    <row r="1875" spans="4:7">
      <c r="D1875" s="138"/>
      <c r="E1875" s="138"/>
      <c r="G1875" s="138">
        <f t="shared" si="41"/>
        <v>0</v>
      </c>
    </row>
    <row r="1876" spans="4:7">
      <c r="D1876" s="138"/>
      <c r="E1876" s="138"/>
      <c r="G1876" s="138">
        <f t="shared" si="41"/>
        <v>0</v>
      </c>
    </row>
    <row r="1877" spans="4:7">
      <c r="D1877" s="138"/>
      <c r="E1877" s="138"/>
      <c r="G1877" s="138">
        <f t="shared" si="41"/>
        <v>0</v>
      </c>
    </row>
    <row r="1878" spans="4:7">
      <c r="D1878" s="138"/>
      <c r="E1878" s="138"/>
      <c r="G1878" s="138">
        <f t="shared" si="41"/>
        <v>0</v>
      </c>
    </row>
    <row r="1879" spans="4:7">
      <c r="D1879" s="138"/>
      <c r="E1879" s="138"/>
      <c r="G1879" s="138">
        <f t="shared" si="41"/>
        <v>0</v>
      </c>
    </row>
    <row r="1880" spans="4:7">
      <c r="D1880" s="138"/>
      <c r="E1880" s="138"/>
      <c r="G1880" s="138">
        <f t="shared" si="41"/>
        <v>0</v>
      </c>
    </row>
    <row r="1881" spans="4:7">
      <c r="D1881" s="138"/>
      <c r="E1881" s="138"/>
      <c r="G1881" s="138">
        <f t="shared" si="41"/>
        <v>0</v>
      </c>
    </row>
    <row r="1882" spans="4:7">
      <c r="D1882" s="138"/>
      <c r="E1882" s="138"/>
      <c r="G1882" s="138">
        <f t="shared" si="41"/>
        <v>0</v>
      </c>
    </row>
    <row r="1883" spans="4:7">
      <c r="D1883" s="138"/>
      <c r="E1883" s="138"/>
      <c r="G1883" s="138">
        <f t="shared" si="41"/>
        <v>0</v>
      </c>
    </row>
    <row r="1884" spans="4:7">
      <c r="D1884" s="138"/>
      <c r="E1884" s="138"/>
      <c r="G1884" s="138">
        <f t="shared" si="41"/>
        <v>0</v>
      </c>
    </row>
    <row r="1885" spans="4:7">
      <c r="D1885" s="138"/>
      <c r="E1885" s="138"/>
      <c r="G1885" s="138">
        <f t="shared" si="41"/>
        <v>0</v>
      </c>
    </row>
    <row r="1886" spans="4:7">
      <c r="D1886" s="138"/>
      <c r="E1886" s="138"/>
      <c r="G1886" s="138">
        <f t="shared" si="41"/>
        <v>0</v>
      </c>
    </row>
    <row r="1887" spans="4:7">
      <c r="D1887" s="138"/>
      <c r="E1887" s="138"/>
      <c r="G1887" s="138">
        <f t="shared" si="41"/>
        <v>0</v>
      </c>
    </row>
    <row r="1888" spans="4:7">
      <c r="D1888" s="138"/>
      <c r="E1888" s="138"/>
      <c r="G1888" s="138">
        <f t="shared" si="41"/>
        <v>0</v>
      </c>
    </row>
    <row r="1889" spans="4:7">
      <c r="D1889" s="138"/>
      <c r="E1889" s="138"/>
      <c r="G1889" s="138">
        <f t="shared" si="41"/>
        <v>0</v>
      </c>
    </row>
    <row r="1890" spans="4:7">
      <c r="D1890" s="138"/>
      <c r="E1890" s="138"/>
      <c r="G1890" s="138">
        <f t="shared" si="41"/>
        <v>0</v>
      </c>
    </row>
    <row r="1891" spans="4:7">
      <c r="D1891" s="138"/>
      <c r="E1891" s="138"/>
      <c r="G1891" s="138">
        <f t="shared" si="41"/>
        <v>0</v>
      </c>
    </row>
    <row r="1892" spans="4:7">
      <c r="D1892" s="138"/>
      <c r="E1892" s="138"/>
      <c r="G1892" s="138">
        <f t="shared" si="41"/>
        <v>0</v>
      </c>
    </row>
    <row r="1893" spans="4:7">
      <c r="D1893" s="138"/>
      <c r="E1893" s="138"/>
      <c r="G1893" s="138">
        <f t="shared" si="41"/>
        <v>0</v>
      </c>
    </row>
    <row r="1894" spans="4:7">
      <c r="D1894" s="138"/>
      <c r="E1894" s="138"/>
      <c r="G1894" s="138">
        <f t="shared" si="41"/>
        <v>0</v>
      </c>
    </row>
    <row r="1895" spans="4:7">
      <c r="D1895" s="138"/>
      <c r="E1895" s="138"/>
      <c r="G1895" s="138">
        <f t="shared" si="41"/>
        <v>0</v>
      </c>
    </row>
    <row r="1896" spans="4:7">
      <c r="D1896" s="138"/>
      <c r="E1896" s="138"/>
      <c r="G1896" s="138">
        <f t="shared" si="41"/>
        <v>0</v>
      </c>
    </row>
    <row r="1897" spans="4:7">
      <c r="D1897" s="138"/>
      <c r="E1897" s="138"/>
      <c r="G1897" s="138">
        <f t="shared" si="41"/>
        <v>0</v>
      </c>
    </row>
    <row r="1898" spans="4:7">
      <c r="D1898" s="138"/>
      <c r="E1898" s="138"/>
      <c r="G1898" s="138">
        <f t="shared" ref="G1898:G1961" si="42">+D1898-E1898</f>
        <v>0</v>
      </c>
    </row>
    <row r="1899" spans="4:7">
      <c r="D1899" s="138"/>
      <c r="E1899" s="138"/>
      <c r="G1899" s="138">
        <f t="shared" si="42"/>
        <v>0</v>
      </c>
    </row>
    <row r="1900" spans="4:7">
      <c r="D1900" s="138"/>
      <c r="E1900" s="138"/>
      <c r="G1900" s="138">
        <f t="shared" si="42"/>
        <v>0</v>
      </c>
    </row>
    <row r="1901" spans="4:7">
      <c r="D1901" s="138"/>
      <c r="E1901" s="138"/>
      <c r="G1901" s="138">
        <f t="shared" si="42"/>
        <v>0</v>
      </c>
    </row>
    <row r="1902" spans="4:7">
      <c r="D1902" s="138"/>
      <c r="E1902" s="138"/>
      <c r="G1902" s="138">
        <f t="shared" si="42"/>
        <v>0</v>
      </c>
    </row>
    <row r="1903" spans="4:7">
      <c r="D1903" s="138"/>
      <c r="E1903" s="138"/>
      <c r="G1903" s="138">
        <f t="shared" si="42"/>
        <v>0</v>
      </c>
    </row>
    <row r="1904" spans="4:7">
      <c r="D1904" s="138"/>
      <c r="E1904" s="138"/>
      <c r="G1904" s="138">
        <f t="shared" si="42"/>
        <v>0</v>
      </c>
    </row>
    <row r="1905" spans="4:7">
      <c r="D1905" s="138"/>
      <c r="E1905" s="138"/>
      <c r="G1905" s="138">
        <f t="shared" si="42"/>
        <v>0</v>
      </c>
    </row>
    <row r="1906" spans="4:7">
      <c r="D1906" s="138"/>
      <c r="E1906" s="138"/>
      <c r="G1906" s="138">
        <f t="shared" si="42"/>
        <v>0</v>
      </c>
    </row>
    <row r="1907" spans="4:7">
      <c r="D1907" s="138"/>
      <c r="E1907" s="138"/>
      <c r="G1907" s="138">
        <f t="shared" si="42"/>
        <v>0</v>
      </c>
    </row>
    <row r="1908" spans="4:7">
      <c r="D1908" s="138"/>
      <c r="E1908" s="138"/>
      <c r="G1908" s="138">
        <f t="shared" si="42"/>
        <v>0</v>
      </c>
    </row>
    <row r="1909" spans="4:7">
      <c r="D1909" s="138"/>
      <c r="E1909" s="138"/>
      <c r="G1909" s="138">
        <f t="shared" si="42"/>
        <v>0</v>
      </c>
    </row>
    <row r="1910" spans="4:7">
      <c r="D1910" s="138"/>
      <c r="E1910" s="138"/>
      <c r="G1910" s="138">
        <f t="shared" si="42"/>
        <v>0</v>
      </c>
    </row>
    <row r="1911" spans="4:7">
      <c r="D1911" s="138"/>
      <c r="E1911" s="138"/>
      <c r="G1911" s="138">
        <f t="shared" si="42"/>
        <v>0</v>
      </c>
    </row>
    <row r="1912" spans="4:7">
      <c r="D1912" s="138"/>
      <c r="E1912" s="138"/>
      <c r="G1912" s="138">
        <f t="shared" si="42"/>
        <v>0</v>
      </c>
    </row>
    <row r="1913" spans="4:7">
      <c r="D1913" s="138"/>
      <c r="E1913" s="138"/>
      <c r="G1913" s="138">
        <f t="shared" si="42"/>
        <v>0</v>
      </c>
    </row>
    <row r="1914" spans="4:7">
      <c r="D1914" s="138"/>
      <c r="E1914" s="138"/>
      <c r="G1914" s="138">
        <f t="shared" si="42"/>
        <v>0</v>
      </c>
    </row>
    <row r="1915" spans="4:7">
      <c r="D1915" s="138"/>
      <c r="E1915" s="138"/>
      <c r="G1915" s="138">
        <f t="shared" si="42"/>
        <v>0</v>
      </c>
    </row>
    <row r="1916" spans="4:7">
      <c r="D1916" s="138"/>
      <c r="E1916" s="138"/>
      <c r="G1916" s="138">
        <f t="shared" si="42"/>
        <v>0</v>
      </c>
    </row>
    <row r="1917" spans="4:7">
      <c r="D1917" s="138"/>
      <c r="E1917" s="138"/>
      <c r="G1917" s="138">
        <f t="shared" si="42"/>
        <v>0</v>
      </c>
    </row>
    <row r="1918" spans="4:7">
      <c r="D1918" s="138"/>
      <c r="E1918" s="138"/>
      <c r="G1918" s="138">
        <f t="shared" si="42"/>
        <v>0</v>
      </c>
    </row>
    <row r="1919" spans="4:7">
      <c r="D1919" s="138"/>
      <c r="E1919" s="138"/>
      <c r="G1919" s="138">
        <f t="shared" si="42"/>
        <v>0</v>
      </c>
    </row>
    <row r="1920" spans="4:7">
      <c r="D1920" s="138"/>
      <c r="E1920" s="138"/>
      <c r="G1920" s="138">
        <f t="shared" si="42"/>
        <v>0</v>
      </c>
    </row>
    <row r="1921" spans="4:7">
      <c r="D1921" s="138"/>
      <c r="E1921" s="138"/>
      <c r="G1921" s="138">
        <f t="shared" si="42"/>
        <v>0</v>
      </c>
    </row>
    <row r="1922" spans="4:7">
      <c r="D1922" s="138"/>
      <c r="E1922" s="138"/>
      <c r="G1922" s="138">
        <f t="shared" si="42"/>
        <v>0</v>
      </c>
    </row>
    <row r="1923" spans="4:7">
      <c r="D1923" s="138"/>
      <c r="E1923" s="138"/>
      <c r="G1923" s="138">
        <f t="shared" si="42"/>
        <v>0</v>
      </c>
    </row>
    <row r="1924" spans="4:7">
      <c r="D1924" s="138"/>
      <c r="E1924" s="138"/>
      <c r="G1924" s="138">
        <f t="shared" si="42"/>
        <v>0</v>
      </c>
    </row>
    <row r="1925" spans="4:7">
      <c r="D1925" s="138"/>
      <c r="E1925" s="138"/>
      <c r="G1925" s="138">
        <f t="shared" si="42"/>
        <v>0</v>
      </c>
    </row>
    <row r="1926" spans="4:7">
      <c r="D1926" s="138"/>
      <c r="E1926" s="138"/>
      <c r="G1926" s="138">
        <f t="shared" si="42"/>
        <v>0</v>
      </c>
    </row>
    <row r="1927" spans="4:7">
      <c r="D1927" s="138"/>
      <c r="E1927" s="138"/>
      <c r="G1927" s="138">
        <f t="shared" si="42"/>
        <v>0</v>
      </c>
    </row>
    <row r="1928" spans="4:7">
      <c r="D1928" s="138"/>
      <c r="E1928" s="138"/>
      <c r="G1928" s="138">
        <f t="shared" si="42"/>
        <v>0</v>
      </c>
    </row>
    <row r="1929" spans="4:7">
      <c r="D1929" s="138"/>
      <c r="E1929" s="138"/>
      <c r="G1929" s="138">
        <f t="shared" si="42"/>
        <v>0</v>
      </c>
    </row>
    <row r="1930" spans="4:7">
      <c r="D1930" s="138"/>
      <c r="E1930" s="138"/>
      <c r="G1930" s="138">
        <f t="shared" si="42"/>
        <v>0</v>
      </c>
    </row>
    <row r="1931" spans="4:7">
      <c r="D1931" s="138"/>
      <c r="E1931" s="138"/>
      <c r="G1931" s="138">
        <f t="shared" si="42"/>
        <v>0</v>
      </c>
    </row>
    <row r="1932" spans="4:7">
      <c r="D1932" s="138"/>
      <c r="E1932" s="138"/>
      <c r="G1932" s="138">
        <f t="shared" si="42"/>
        <v>0</v>
      </c>
    </row>
    <row r="1933" spans="4:7">
      <c r="D1933" s="138"/>
      <c r="E1933" s="138"/>
      <c r="G1933" s="138">
        <f t="shared" si="42"/>
        <v>0</v>
      </c>
    </row>
    <row r="1934" spans="4:7">
      <c r="D1934" s="138"/>
      <c r="E1934" s="138"/>
      <c r="G1934" s="138">
        <f t="shared" si="42"/>
        <v>0</v>
      </c>
    </row>
    <row r="1935" spans="4:7">
      <c r="D1935" s="138"/>
      <c r="E1935" s="138"/>
      <c r="G1935" s="138">
        <f t="shared" si="42"/>
        <v>0</v>
      </c>
    </row>
    <row r="1936" spans="4:7">
      <c r="D1936" s="138"/>
      <c r="E1936" s="138"/>
      <c r="G1936" s="138">
        <f t="shared" si="42"/>
        <v>0</v>
      </c>
    </row>
    <row r="1937" spans="4:7">
      <c r="D1937" s="138"/>
      <c r="E1937" s="138"/>
      <c r="G1937" s="138">
        <f t="shared" si="42"/>
        <v>0</v>
      </c>
    </row>
    <row r="1938" spans="4:7">
      <c r="D1938" s="138"/>
      <c r="E1938" s="138"/>
      <c r="G1938" s="138">
        <f t="shared" si="42"/>
        <v>0</v>
      </c>
    </row>
    <row r="1939" spans="4:7">
      <c r="D1939" s="138"/>
      <c r="E1939" s="138"/>
      <c r="G1939" s="138">
        <f t="shared" si="42"/>
        <v>0</v>
      </c>
    </row>
    <row r="1940" spans="4:7">
      <c r="D1940" s="138"/>
      <c r="E1940" s="138"/>
      <c r="G1940" s="138">
        <f t="shared" si="42"/>
        <v>0</v>
      </c>
    </row>
    <row r="1941" spans="4:7">
      <c r="D1941" s="138"/>
      <c r="E1941" s="138"/>
      <c r="G1941" s="138">
        <f t="shared" si="42"/>
        <v>0</v>
      </c>
    </row>
    <row r="1942" spans="4:7">
      <c r="D1942" s="138"/>
      <c r="E1942" s="138"/>
      <c r="G1942" s="138">
        <f t="shared" si="42"/>
        <v>0</v>
      </c>
    </row>
    <row r="1943" spans="4:7">
      <c r="D1943" s="138"/>
      <c r="E1943" s="138"/>
      <c r="G1943" s="138">
        <f t="shared" si="42"/>
        <v>0</v>
      </c>
    </row>
    <row r="1944" spans="4:7">
      <c r="D1944" s="138"/>
      <c r="E1944" s="138"/>
      <c r="G1944" s="138">
        <f t="shared" si="42"/>
        <v>0</v>
      </c>
    </row>
    <row r="1945" spans="4:7">
      <c r="D1945" s="138"/>
      <c r="E1945" s="138"/>
      <c r="G1945" s="138">
        <f t="shared" si="42"/>
        <v>0</v>
      </c>
    </row>
    <row r="1946" spans="4:7">
      <c r="D1946" s="138"/>
      <c r="E1946" s="138"/>
      <c r="G1946" s="138">
        <f t="shared" si="42"/>
        <v>0</v>
      </c>
    </row>
    <row r="1947" spans="4:7">
      <c r="D1947" s="138"/>
      <c r="E1947" s="138"/>
      <c r="G1947" s="138">
        <f t="shared" si="42"/>
        <v>0</v>
      </c>
    </row>
    <row r="1948" spans="4:7">
      <c r="D1948" s="138"/>
      <c r="E1948" s="138"/>
      <c r="G1948" s="138">
        <f t="shared" si="42"/>
        <v>0</v>
      </c>
    </row>
    <row r="1949" spans="4:7">
      <c r="D1949" s="138"/>
      <c r="E1949" s="138"/>
      <c r="G1949" s="138">
        <f t="shared" si="42"/>
        <v>0</v>
      </c>
    </row>
    <row r="1950" spans="4:7">
      <c r="D1950" s="138"/>
      <c r="E1950" s="138"/>
      <c r="G1950" s="138">
        <f t="shared" si="42"/>
        <v>0</v>
      </c>
    </row>
    <row r="1951" spans="4:7">
      <c r="D1951" s="138"/>
      <c r="E1951" s="138"/>
      <c r="G1951" s="138">
        <f t="shared" si="42"/>
        <v>0</v>
      </c>
    </row>
    <row r="1952" spans="4:7">
      <c r="D1952" s="138"/>
      <c r="E1952" s="138"/>
      <c r="G1952" s="138">
        <f t="shared" si="42"/>
        <v>0</v>
      </c>
    </row>
    <row r="1953" spans="4:7">
      <c r="D1953" s="138"/>
      <c r="E1953" s="138"/>
      <c r="G1953" s="138">
        <f t="shared" si="42"/>
        <v>0</v>
      </c>
    </row>
    <row r="1954" spans="4:7">
      <c r="D1954" s="138"/>
      <c r="E1954" s="138"/>
      <c r="G1954" s="138">
        <f t="shared" si="42"/>
        <v>0</v>
      </c>
    </row>
    <row r="1955" spans="4:7">
      <c r="D1955" s="138"/>
      <c r="E1955" s="138"/>
      <c r="G1955" s="138">
        <f t="shared" si="42"/>
        <v>0</v>
      </c>
    </row>
    <row r="1956" spans="4:7">
      <c r="D1956" s="138"/>
      <c r="E1956" s="138"/>
      <c r="G1956" s="138">
        <f t="shared" si="42"/>
        <v>0</v>
      </c>
    </row>
    <row r="1957" spans="4:7">
      <c r="D1957" s="138"/>
      <c r="E1957" s="138"/>
      <c r="G1957" s="138">
        <f t="shared" si="42"/>
        <v>0</v>
      </c>
    </row>
    <row r="1958" spans="4:7">
      <c r="D1958" s="138"/>
      <c r="E1958" s="138"/>
      <c r="G1958" s="138">
        <f t="shared" si="42"/>
        <v>0</v>
      </c>
    </row>
    <row r="1959" spans="4:7">
      <c r="D1959" s="138"/>
      <c r="E1959" s="138"/>
      <c r="G1959" s="138">
        <f t="shared" si="42"/>
        <v>0</v>
      </c>
    </row>
    <row r="1960" spans="4:7">
      <c r="D1960" s="138"/>
      <c r="E1960" s="138"/>
      <c r="G1960" s="138">
        <f t="shared" si="42"/>
        <v>0</v>
      </c>
    </row>
    <row r="1961" spans="4:7">
      <c r="D1961" s="138"/>
      <c r="E1961" s="138"/>
      <c r="G1961" s="138">
        <f t="shared" si="42"/>
        <v>0</v>
      </c>
    </row>
    <row r="1962" spans="4:7">
      <c r="D1962" s="138"/>
      <c r="E1962" s="138"/>
      <c r="G1962" s="138">
        <f t="shared" ref="G1962:G2025" si="43">+D1962-E1962</f>
        <v>0</v>
      </c>
    </row>
    <row r="1963" spans="4:7">
      <c r="D1963" s="138"/>
      <c r="E1963" s="138"/>
      <c r="G1963" s="138">
        <f t="shared" si="43"/>
        <v>0</v>
      </c>
    </row>
    <row r="1964" spans="4:7">
      <c r="D1964" s="138"/>
      <c r="E1964" s="138"/>
      <c r="G1964" s="138">
        <f t="shared" si="43"/>
        <v>0</v>
      </c>
    </row>
    <row r="1965" spans="4:7">
      <c r="D1965" s="138"/>
      <c r="E1965" s="138"/>
      <c r="G1965" s="138">
        <f t="shared" si="43"/>
        <v>0</v>
      </c>
    </row>
    <row r="1966" spans="4:7">
      <c r="D1966" s="138"/>
      <c r="E1966" s="138"/>
      <c r="G1966" s="138">
        <f t="shared" si="43"/>
        <v>0</v>
      </c>
    </row>
    <row r="1967" spans="4:7">
      <c r="D1967" s="138"/>
      <c r="E1967" s="138"/>
      <c r="G1967" s="138">
        <f t="shared" si="43"/>
        <v>0</v>
      </c>
    </row>
    <row r="1968" spans="4:7">
      <c r="D1968" s="138"/>
      <c r="E1968" s="138"/>
      <c r="G1968" s="138">
        <f t="shared" si="43"/>
        <v>0</v>
      </c>
    </row>
    <row r="1969" spans="4:7">
      <c r="D1969" s="138"/>
      <c r="E1969" s="138"/>
      <c r="G1969" s="138">
        <f t="shared" si="43"/>
        <v>0</v>
      </c>
    </row>
    <row r="1970" spans="4:7">
      <c r="D1970" s="138"/>
      <c r="E1970" s="138"/>
      <c r="G1970" s="138">
        <f t="shared" si="43"/>
        <v>0</v>
      </c>
    </row>
    <row r="1971" spans="4:7">
      <c r="D1971" s="138"/>
      <c r="E1971" s="138"/>
      <c r="G1971" s="138">
        <f t="shared" si="43"/>
        <v>0</v>
      </c>
    </row>
    <row r="1972" spans="4:7">
      <c r="D1972" s="138"/>
      <c r="E1972" s="138"/>
      <c r="G1972" s="138">
        <f t="shared" si="43"/>
        <v>0</v>
      </c>
    </row>
    <row r="1973" spans="4:7">
      <c r="D1973" s="138"/>
      <c r="E1973" s="138"/>
      <c r="G1973" s="138">
        <f t="shared" si="43"/>
        <v>0</v>
      </c>
    </row>
    <row r="1974" spans="4:7">
      <c r="D1974" s="138"/>
      <c r="E1974" s="138"/>
      <c r="G1974" s="138">
        <f t="shared" si="43"/>
        <v>0</v>
      </c>
    </row>
    <row r="1975" spans="4:7">
      <c r="D1975" s="138"/>
      <c r="E1975" s="138"/>
      <c r="G1975" s="138">
        <f t="shared" si="43"/>
        <v>0</v>
      </c>
    </row>
    <row r="1976" spans="4:7">
      <c r="D1976" s="138"/>
      <c r="E1976" s="138"/>
      <c r="G1976" s="138">
        <f t="shared" si="43"/>
        <v>0</v>
      </c>
    </row>
    <row r="1977" spans="4:7">
      <c r="D1977" s="138"/>
      <c r="E1977" s="138"/>
      <c r="G1977" s="138">
        <f t="shared" si="43"/>
        <v>0</v>
      </c>
    </row>
    <row r="1978" spans="4:7">
      <c r="D1978" s="138"/>
      <c r="E1978" s="138"/>
      <c r="G1978" s="138">
        <f t="shared" si="43"/>
        <v>0</v>
      </c>
    </row>
    <row r="1979" spans="4:7">
      <c r="D1979" s="138"/>
      <c r="E1979" s="138"/>
      <c r="G1979" s="138">
        <f t="shared" si="43"/>
        <v>0</v>
      </c>
    </row>
    <row r="1980" spans="4:7">
      <c r="D1980" s="138"/>
      <c r="E1980" s="138"/>
      <c r="G1980" s="138">
        <f t="shared" si="43"/>
        <v>0</v>
      </c>
    </row>
    <row r="1981" spans="4:7">
      <c r="D1981" s="138"/>
      <c r="E1981" s="138"/>
      <c r="G1981" s="138">
        <f t="shared" si="43"/>
        <v>0</v>
      </c>
    </row>
    <row r="1982" spans="4:7">
      <c r="D1982" s="138"/>
      <c r="E1982" s="138"/>
      <c r="G1982" s="138">
        <f t="shared" si="43"/>
        <v>0</v>
      </c>
    </row>
    <row r="1983" spans="4:7">
      <c r="D1983" s="138"/>
      <c r="E1983" s="138"/>
      <c r="G1983" s="138">
        <f t="shared" si="43"/>
        <v>0</v>
      </c>
    </row>
    <row r="1984" spans="4:7">
      <c r="D1984" s="138"/>
      <c r="E1984" s="138"/>
      <c r="G1984" s="138">
        <f t="shared" si="43"/>
        <v>0</v>
      </c>
    </row>
    <row r="1985" spans="4:7">
      <c r="D1985" s="138"/>
      <c r="E1985" s="138"/>
      <c r="G1985" s="138">
        <f t="shared" si="43"/>
        <v>0</v>
      </c>
    </row>
    <row r="1986" spans="4:7">
      <c r="D1986" s="138"/>
      <c r="E1986" s="138"/>
      <c r="G1986" s="138">
        <f t="shared" si="43"/>
        <v>0</v>
      </c>
    </row>
    <row r="1987" spans="4:7">
      <c r="D1987" s="138"/>
      <c r="E1987" s="138"/>
      <c r="G1987" s="138">
        <f t="shared" si="43"/>
        <v>0</v>
      </c>
    </row>
    <row r="1988" spans="4:7">
      <c r="D1988" s="138"/>
      <c r="E1988" s="138"/>
      <c r="G1988" s="138">
        <f t="shared" si="43"/>
        <v>0</v>
      </c>
    </row>
    <row r="1989" spans="4:7">
      <c r="D1989" s="138"/>
      <c r="E1989" s="138"/>
      <c r="G1989" s="138">
        <f t="shared" si="43"/>
        <v>0</v>
      </c>
    </row>
    <row r="1990" spans="4:7">
      <c r="D1990" s="138"/>
      <c r="E1990" s="138"/>
      <c r="G1990" s="138">
        <f t="shared" si="43"/>
        <v>0</v>
      </c>
    </row>
    <row r="1991" spans="4:7">
      <c r="D1991" s="138"/>
      <c r="E1991" s="138"/>
      <c r="G1991" s="138">
        <f t="shared" si="43"/>
        <v>0</v>
      </c>
    </row>
    <row r="1992" spans="4:7">
      <c r="D1992" s="138"/>
      <c r="E1992" s="138"/>
      <c r="G1992" s="138">
        <f t="shared" si="43"/>
        <v>0</v>
      </c>
    </row>
    <row r="1993" spans="4:7">
      <c r="D1993" s="138"/>
      <c r="E1993" s="138"/>
      <c r="G1993" s="138">
        <f t="shared" si="43"/>
        <v>0</v>
      </c>
    </row>
    <row r="1994" spans="4:7">
      <c r="D1994" s="138"/>
      <c r="E1994" s="138"/>
      <c r="G1994" s="138">
        <f t="shared" si="43"/>
        <v>0</v>
      </c>
    </row>
    <row r="1995" spans="4:7">
      <c r="D1995" s="138"/>
      <c r="E1995" s="138"/>
      <c r="G1995" s="138">
        <f t="shared" si="43"/>
        <v>0</v>
      </c>
    </row>
    <row r="1996" spans="4:7">
      <c r="D1996" s="138"/>
      <c r="E1996" s="138"/>
      <c r="G1996" s="138">
        <f t="shared" si="43"/>
        <v>0</v>
      </c>
    </row>
    <row r="1997" spans="4:7">
      <c r="D1997" s="138"/>
      <c r="E1997" s="138"/>
      <c r="G1997" s="138">
        <f t="shared" si="43"/>
        <v>0</v>
      </c>
    </row>
    <row r="1998" spans="4:7">
      <c r="D1998" s="138"/>
      <c r="E1998" s="138"/>
      <c r="G1998" s="138">
        <f t="shared" si="43"/>
        <v>0</v>
      </c>
    </row>
    <row r="1999" spans="4:7">
      <c r="D1999" s="138"/>
      <c r="E1999" s="138"/>
      <c r="G1999" s="138">
        <f t="shared" si="43"/>
        <v>0</v>
      </c>
    </row>
    <row r="2000" spans="4:7">
      <c r="D2000" s="138"/>
      <c r="E2000" s="138"/>
      <c r="G2000" s="138">
        <f t="shared" si="43"/>
        <v>0</v>
      </c>
    </row>
    <row r="2001" spans="4:7">
      <c r="D2001" s="138"/>
      <c r="E2001" s="138"/>
      <c r="G2001" s="138">
        <f t="shared" si="43"/>
        <v>0</v>
      </c>
    </row>
    <row r="2002" spans="4:7">
      <c r="D2002" s="138"/>
      <c r="E2002" s="138"/>
      <c r="G2002" s="138">
        <f t="shared" si="43"/>
        <v>0</v>
      </c>
    </row>
    <row r="2003" spans="4:7">
      <c r="D2003" s="138"/>
      <c r="E2003" s="138"/>
      <c r="G2003" s="138">
        <f t="shared" si="43"/>
        <v>0</v>
      </c>
    </row>
    <row r="2004" spans="4:7">
      <c r="D2004" s="138"/>
      <c r="E2004" s="138"/>
      <c r="G2004" s="138">
        <f t="shared" si="43"/>
        <v>0</v>
      </c>
    </row>
    <row r="2005" spans="4:7">
      <c r="D2005" s="138"/>
      <c r="E2005" s="138"/>
      <c r="G2005" s="138">
        <f t="shared" si="43"/>
        <v>0</v>
      </c>
    </row>
    <row r="2006" spans="4:7">
      <c r="D2006" s="138"/>
      <c r="E2006" s="138"/>
      <c r="G2006" s="138">
        <f t="shared" si="43"/>
        <v>0</v>
      </c>
    </row>
    <row r="2007" spans="4:7">
      <c r="D2007" s="138"/>
      <c r="E2007" s="138"/>
      <c r="G2007" s="138">
        <f t="shared" si="43"/>
        <v>0</v>
      </c>
    </row>
    <row r="2008" spans="4:7">
      <c r="D2008" s="138"/>
      <c r="E2008" s="138"/>
      <c r="G2008" s="138">
        <f t="shared" si="43"/>
        <v>0</v>
      </c>
    </row>
    <row r="2009" spans="4:7">
      <c r="D2009" s="138"/>
      <c r="E2009" s="138"/>
      <c r="G2009" s="138">
        <f t="shared" si="43"/>
        <v>0</v>
      </c>
    </row>
    <row r="2010" spans="4:7">
      <c r="D2010" s="138"/>
      <c r="E2010" s="138"/>
      <c r="G2010" s="138">
        <f t="shared" si="43"/>
        <v>0</v>
      </c>
    </row>
    <row r="2011" spans="4:7">
      <c r="D2011" s="138"/>
      <c r="E2011" s="138"/>
      <c r="G2011" s="138">
        <f t="shared" si="43"/>
        <v>0</v>
      </c>
    </row>
    <row r="2012" spans="4:7">
      <c r="D2012" s="138"/>
      <c r="E2012" s="138"/>
      <c r="G2012" s="138">
        <f t="shared" si="43"/>
        <v>0</v>
      </c>
    </row>
    <row r="2013" spans="4:7">
      <c r="D2013" s="138"/>
      <c r="E2013" s="138"/>
      <c r="G2013" s="138">
        <f t="shared" si="43"/>
        <v>0</v>
      </c>
    </row>
    <row r="2014" spans="4:7">
      <c r="D2014" s="138"/>
      <c r="E2014" s="138"/>
      <c r="G2014" s="138">
        <f t="shared" si="43"/>
        <v>0</v>
      </c>
    </row>
    <row r="2015" spans="4:7">
      <c r="D2015" s="138"/>
      <c r="E2015" s="138"/>
      <c r="G2015" s="138">
        <f t="shared" si="43"/>
        <v>0</v>
      </c>
    </row>
    <row r="2016" spans="4:7">
      <c r="D2016" s="138"/>
      <c r="E2016" s="138"/>
      <c r="G2016" s="138">
        <f t="shared" si="43"/>
        <v>0</v>
      </c>
    </row>
    <row r="2017" spans="4:7">
      <c r="D2017" s="138"/>
      <c r="E2017" s="138"/>
      <c r="G2017" s="138">
        <f t="shared" si="43"/>
        <v>0</v>
      </c>
    </row>
    <row r="2018" spans="4:7">
      <c r="D2018" s="138"/>
      <c r="E2018" s="138"/>
      <c r="G2018" s="138">
        <f t="shared" si="43"/>
        <v>0</v>
      </c>
    </row>
    <row r="2019" spans="4:7">
      <c r="D2019" s="138"/>
      <c r="E2019" s="138"/>
      <c r="G2019" s="138">
        <f t="shared" si="43"/>
        <v>0</v>
      </c>
    </row>
    <row r="2020" spans="4:7">
      <c r="D2020" s="138"/>
      <c r="E2020" s="138"/>
      <c r="G2020" s="138">
        <f t="shared" si="43"/>
        <v>0</v>
      </c>
    </row>
    <row r="2021" spans="4:7">
      <c r="D2021" s="138"/>
      <c r="E2021" s="138"/>
      <c r="G2021" s="138">
        <f t="shared" si="43"/>
        <v>0</v>
      </c>
    </row>
    <row r="2022" spans="4:7">
      <c r="D2022" s="138"/>
      <c r="E2022" s="138"/>
      <c r="G2022" s="138">
        <f t="shared" si="43"/>
        <v>0</v>
      </c>
    </row>
    <row r="2023" spans="4:7">
      <c r="D2023" s="138"/>
      <c r="E2023" s="138"/>
      <c r="G2023" s="138">
        <f t="shared" si="43"/>
        <v>0</v>
      </c>
    </row>
    <row r="2024" spans="4:7">
      <c r="D2024" s="138"/>
      <c r="E2024" s="138"/>
      <c r="G2024" s="138">
        <f t="shared" si="43"/>
        <v>0</v>
      </c>
    </row>
    <row r="2025" spans="4:7">
      <c r="D2025" s="138"/>
      <c r="E2025" s="138"/>
      <c r="G2025" s="138">
        <f t="shared" si="43"/>
        <v>0</v>
      </c>
    </row>
    <row r="2026" spans="4:7">
      <c r="D2026" s="138"/>
      <c r="E2026" s="138"/>
      <c r="G2026" s="138">
        <f t="shared" ref="G2026:G2089" si="44">+D2026-E2026</f>
        <v>0</v>
      </c>
    </row>
    <row r="2027" spans="4:7">
      <c r="D2027" s="138"/>
      <c r="E2027" s="138"/>
      <c r="G2027" s="138">
        <f t="shared" si="44"/>
        <v>0</v>
      </c>
    </row>
    <row r="2028" spans="4:7">
      <c r="D2028" s="138"/>
      <c r="E2028" s="138"/>
      <c r="G2028" s="138">
        <f t="shared" si="44"/>
        <v>0</v>
      </c>
    </row>
    <row r="2029" spans="4:7">
      <c r="D2029" s="138"/>
      <c r="E2029" s="138"/>
      <c r="G2029" s="138">
        <f t="shared" si="44"/>
        <v>0</v>
      </c>
    </row>
    <row r="2030" spans="4:7">
      <c r="D2030" s="138"/>
      <c r="E2030" s="138"/>
      <c r="G2030" s="138">
        <f t="shared" si="44"/>
        <v>0</v>
      </c>
    </row>
    <row r="2031" spans="4:7">
      <c r="D2031" s="138"/>
      <c r="E2031" s="138"/>
      <c r="G2031" s="138">
        <f t="shared" si="44"/>
        <v>0</v>
      </c>
    </row>
    <row r="2032" spans="4:7">
      <c r="D2032" s="138"/>
      <c r="E2032" s="138"/>
      <c r="G2032" s="138">
        <f t="shared" si="44"/>
        <v>0</v>
      </c>
    </row>
    <row r="2033" spans="4:7">
      <c r="D2033" s="138"/>
      <c r="E2033" s="138"/>
      <c r="G2033" s="138">
        <f t="shared" si="44"/>
        <v>0</v>
      </c>
    </row>
    <row r="2034" spans="4:7">
      <c r="D2034" s="138"/>
      <c r="E2034" s="138"/>
      <c r="G2034" s="138">
        <f t="shared" si="44"/>
        <v>0</v>
      </c>
    </row>
    <row r="2035" spans="4:7">
      <c r="D2035" s="138"/>
      <c r="E2035" s="138"/>
      <c r="G2035" s="138">
        <f t="shared" si="44"/>
        <v>0</v>
      </c>
    </row>
    <row r="2036" spans="4:7">
      <c r="D2036" s="138"/>
      <c r="E2036" s="138"/>
      <c r="G2036" s="138">
        <f t="shared" si="44"/>
        <v>0</v>
      </c>
    </row>
    <row r="2037" spans="4:7">
      <c r="D2037" s="138"/>
      <c r="E2037" s="138"/>
      <c r="G2037" s="138">
        <f t="shared" si="44"/>
        <v>0</v>
      </c>
    </row>
    <row r="2038" spans="4:7">
      <c r="D2038" s="138"/>
      <c r="E2038" s="138"/>
      <c r="G2038" s="138">
        <f t="shared" si="44"/>
        <v>0</v>
      </c>
    </row>
    <row r="2039" spans="4:7">
      <c r="D2039" s="138"/>
      <c r="E2039" s="138"/>
      <c r="G2039" s="138">
        <f t="shared" si="44"/>
        <v>0</v>
      </c>
    </row>
    <row r="2040" spans="4:7">
      <c r="D2040" s="138"/>
      <c r="E2040" s="138"/>
      <c r="G2040" s="138">
        <f t="shared" si="44"/>
        <v>0</v>
      </c>
    </row>
    <row r="2041" spans="4:7">
      <c r="D2041" s="138"/>
      <c r="E2041" s="138"/>
      <c r="G2041" s="138">
        <f t="shared" si="44"/>
        <v>0</v>
      </c>
    </row>
    <row r="2042" spans="4:7">
      <c r="D2042" s="138"/>
      <c r="E2042" s="138"/>
      <c r="G2042" s="138">
        <f t="shared" si="44"/>
        <v>0</v>
      </c>
    </row>
    <row r="2043" spans="4:7">
      <c r="D2043" s="138"/>
      <c r="E2043" s="138"/>
      <c r="G2043" s="138">
        <f t="shared" si="44"/>
        <v>0</v>
      </c>
    </row>
    <row r="2044" spans="4:7">
      <c r="D2044" s="138"/>
      <c r="E2044" s="138"/>
      <c r="G2044" s="138">
        <f t="shared" si="44"/>
        <v>0</v>
      </c>
    </row>
    <row r="2045" spans="4:7">
      <c r="D2045" s="138"/>
      <c r="E2045" s="138"/>
      <c r="G2045" s="138">
        <f t="shared" si="44"/>
        <v>0</v>
      </c>
    </row>
    <row r="2046" spans="4:7">
      <c r="D2046" s="138"/>
      <c r="E2046" s="138"/>
      <c r="G2046" s="138">
        <f t="shared" si="44"/>
        <v>0</v>
      </c>
    </row>
    <row r="2047" spans="4:7">
      <c r="D2047" s="138"/>
      <c r="E2047" s="138"/>
      <c r="G2047" s="138">
        <f t="shared" si="44"/>
        <v>0</v>
      </c>
    </row>
    <row r="2048" spans="4:7">
      <c r="D2048" s="138"/>
      <c r="E2048" s="138"/>
      <c r="G2048" s="138">
        <f t="shared" si="44"/>
        <v>0</v>
      </c>
    </row>
    <row r="2049" spans="4:7">
      <c r="D2049" s="138"/>
      <c r="E2049" s="138"/>
      <c r="G2049" s="138">
        <f t="shared" si="44"/>
        <v>0</v>
      </c>
    </row>
    <row r="2050" spans="4:7">
      <c r="D2050" s="138"/>
      <c r="E2050" s="138"/>
      <c r="G2050" s="138">
        <f t="shared" si="44"/>
        <v>0</v>
      </c>
    </row>
    <row r="2051" spans="4:7">
      <c r="D2051" s="138"/>
      <c r="E2051" s="138"/>
      <c r="G2051" s="138">
        <f t="shared" si="44"/>
        <v>0</v>
      </c>
    </row>
    <row r="2052" spans="4:7">
      <c r="D2052" s="138"/>
      <c r="E2052" s="138"/>
      <c r="G2052" s="138">
        <f t="shared" si="44"/>
        <v>0</v>
      </c>
    </row>
    <row r="2053" spans="4:7">
      <c r="D2053" s="138"/>
      <c r="E2053" s="138"/>
      <c r="G2053" s="138">
        <f t="shared" si="44"/>
        <v>0</v>
      </c>
    </row>
    <row r="2054" spans="4:7">
      <c r="D2054" s="138"/>
      <c r="E2054" s="138"/>
      <c r="G2054" s="138">
        <f t="shared" si="44"/>
        <v>0</v>
      </c>
    </row>
    <row r="2055" spans="4:7">
      <c r="D2055" s="138"/>
      <c r="E2055" s="138"/>
      <c r="G2055" s="138">
        <f t="shared" si="44"/>
        <v>0</v>
      </c>
    </row>
    <row r="2056" spans="4:7">
      <c r="D2056" s="138"/>
      <c r="E2056" s="138"/>
      <c r="G2056" s="138">
        <f t="shared" si="44"/>
        <v>0</v>
      </c>
    </row>
    <row r="2057" spans="4:7">
      <c r="D2057" s="138"/>
      <c r="E2057" s="138"/>
      <c r="G2057" s="138">
        <f t="shared" si="44"/>
        <v>0</v>
      </c>
    </row>
    <row r="2058" spans="4:7">
      <c r="D2058" s="138"/>
      <c r="E2058" s="138"/>
      <c r="G2058" s="138">
        <f t="shared" si="44"/>
        <v>0</v>
      </c>
    </row>
    <row r="2059" spans="4:7">
      <c r="D2059" s="138"/>
      <c r="E2059" s="138"/>
      <c r="G2059" s="138">
        <f t="shared" si="44"/>
        <v>0</v>
      </c>
    </row>
    <row r="2060" spans="4:7">
      <c r="D2060" s="138"/>
      <c r="E2060" s="138"/>
      <c r="G2060" s="138">
        <f t="shared" si="44"/>
        <v>0</v>
      </c>
    </row>
    <row r="2061" spans="4:7">
      <c r="D2061" s="138"/>
      <c r="E2061" s="138"/>
      <c r="G2061" s="138">
        <f t="shared" si="44"/>
        <v>0</v>
      </c>
    </row>
    <row r="2062" spans="4:7">
      <c r="D2062" s="138"/>
      <c r="E2062" s="138"/>
      <c r="G2062" s="138">
        <f t="shared" si="44"/>
        <v>0</v>
      </c>
    </row>
    <row r="2063" spans="4:7">
      <c r="D2063" s="138"/>
      <c r="E2063" s="138"/>
      <c r="G2063" s="138">
        <f t="shared" si="44"/>
        <v>0</v>
      </c>
    </row>
    <row r="2064" spans="4:7">
      <c r="D2064" s="138"/>
      <c r="E2064" s="138"/>
      <c r="G2064" s="138">
        <f t="shared" si="44"/>
        <v>0</v>
      </c>
    </row>
    <row r="2065" spans="4:7">
      <c r="D2065" s="138"/>
      <c r="E2065" s="138"/>
      <c r="G2065" s="138">
        <f t="shared" si="44"/>
        <v>0</v>
      </c>
    </row>
    <row r="2066" spans="4:7">
      <c r="D2066" s="138"/>
      <c r="E2066" s="138"/>
      <c r="G2066" s="138">
        <f t="shared" si="44"/>
        <v>0</v>
      </c>
    </row>
    <row r="2067" spans="4:7">
      <c r="D2067" s="138"/>
      <c r="E2067" s="138"/>
      <c r="G2067" s="138">
        <f t="shared" si="44"/>
        <v>0</v>
      </c>
    </row>
    <row r="2068" spans="4:7">
      <c r="D2068" s="138"/>
      <c r="E2068" s="138"/>
      <c r="G2068" s="138">
        <f t="shared" si="44"/>
        <v>0</v>
      </c>
    </row>
    <row r="2069" spans="4:7">
      <c r="D2069" s="138"/>
      <c r="E2069" s="138"/>
      <c r="G2069" s="138">
        <f t="shared" si="44"/>
        <v>0</v>
      </c>
    </row>
    <row r="2070" spans="4:7">
      <c r="D2070" s="138"/>
      <c r="E2070" s="138"/>
      <c r="G2070" s="138">
        <f t="shared" si="44"/>
        <v>0</v>
      </c>
    </row>
    <row r="2071" spans="4:7">
      <c r="D2071" s="138"/>
      <c r="E2071" s="138"/>
      <c r="G2071" s="138">
        <f t="shared" si="44"/>
        <v>0</v>
      </c>
    </row>
    <row r="2072" spans="4:7">
      <c r="D2072" s="138"/>
      <c r="E2072" s="138"/>
      <c r="G2072" s="138">
        <f t="shared" si="44"/>
        <v>0</v>
      </c>
    </row>
    <row r="2073" spans="4:7">
      <c r="D2073" s="138"/>
      <c r="E2073" s="138"/>
      <c r="G2073" s="138">
        <f t="shared" si="44"/>
        <v>0</v>
      </c>
    </row>
    <row r="2074" spans="4:7">
      <c r="D2074" s="138"/>
      <c r="E2074" s="138"/>
      <c r="G2074" s="138">
        <f t="shared" si="44"/>
        <v>0</v>
      </c>
    </row>
    <row r="2075" spans="4:7">
      <c r="D2075" s="138"/>
      <c r="E2075" s="138"/>
      <c r="G2075" s="138">
        <f t="shared" si="44"/>
        <v>0</v>
      </c>
    </row>
    <row r="2076" spans="4:7">
      <c r="D2076" s="138"/>
      <c r="E2076" s="138"/>
      <c r="G2076" s="138">
        <f t="shared" si="44"/>
        <v>0</v>
      </c>
    </row>
    <row r="2077" spans="4:7">
      <c r="D2077" s="138"/>
      <c r="E2077" s="138"/>
      <c r="G2077" s="138">
        <f t="shared" si="44"/>
        <v>0</v>
      </c>
    </row>
    <row r="2078" spans="4:7">
      <c r="D2078" s="138"/>
      <c r="E2078" s="138"/>
      <c r="G2078" s="138">
        <f t="shared" si="44"/>
        <v>0</v>
      </c>
    </row>
    <row r="2079" spans="4:7">
      <c r="D2079" s="138"/>
      <c r="E2079" s="138"/>
      <c r="G2079" s="138">
        <f t="shared" si="44"/>
        <v>0</v>
      </c>
    </row>
    <row r="2080" spans="4:7">
      <c r="D2080" s="138"/>
      <c r="E2080" s="138"/>
      <c r="G2080" s="138">
        <f t="shared" si="44"/>
        <v>0</v>
      </c>
    </row>
    <row r="2081" spans="4:7">
      <c r="D2081" s="138"/>
      <c r="E2081" s="138"/>
      <c r="G2081" s="138">
        <f t="shared" si="44"/>
        <v>0</v>
      </c>
    </row>
    <row r="2082" spans="4:7">
      <c r="D2082" s="138"/>
      <c r="E2082" s="138"/>
      <c r="G2082" s="138">
        <f t="shared" si="44"/>
        <v>0</v>
      </c>
    </row>
    <row r="2083" spans="4:7">
      <c r="D2083" s="138"/>
      <c r="E2083" s="138"/>
      <c r="G2083" s="138">
        <f t="shared" si="44"/>
        <v>0</v>
      </c>
    </row>
    <row r="2084" spans="4:7">
      <c r="D2084" s="138"/>
      <c r="E2084" s="138"/>
      <c r="G2084" s="138">
        <f t="shared" si="44"/>
        <v>0</v>
      </c>
    </row>
    <row r="2085" spans="4:7">
      <c r="D2085" s="138"/>
      <c r="E2085" s="138"/>
      <c r="G2085" s="138">
        <f t="shared" si="44"/>
        <v>0</v>
      </c>
    </row>
    <row r="2086" spans="4:7">
      <c r="D2086" s="138"/>
      <c r="E2086" s="138"/>
      <c r="G2086" s="138">
        <f t="shared" si="44"/>
        <v>0</v>
      </c>
    </row>
    <row r="2087" spans="4:7">
      <c r="D2087" s="138"/>
      <c r="E2087" s="138"/>
      <c r="G2087" s="138">
        <f t="shared" si="44"/>
        <v>0</v>
      </c>
    </row>
    <row r="2088" spans="4:7">
      <c r="D2088" s="138"/>
      <c r="E2088" s="138"/>
      <c r="G2088" s="138">
        <f t="shared" si="44"/>
        <v>0</v>
      </c>
    </row>
    <row r="2089" spans="4:7">
      <c r="D2089" s="138"/>
      <c r="E2089" s="138"/>
      <c r="G2089" s="138">
        <f t="shared" si="44"/>
        <v>0</v>
      </c>
    </row>
    <row r="2090" spans="4:7">
      <c r="D2090" s="138"/>
      <c r="E2090" s="138"/>
      <c r="G2090" s="138">
        <f t="shared" ref="G2090:G2153" si="45">+D2090-E2090</f>
        <v>0</v>
      </c>
    </row>
    <row r="2091" spans="4:7">
      <c r="D2091" s="138"/>
      <c r="E2091" s="138"/>
      <c r="G2091" s="138">
        <f t="shared" si="45"/>
        <v>0</v>
      </c>
    </row>
    <row r="2092" spans="4:7">
      <c r="D2092" s="138"/>
      <c r="E2092" s="138"/>
      <c r="G2092" s="138">
        <f t="shared" si="45"/>
        <v>0</v>
      </c>
    </row>
    <row r="2093" spans="4:7">
      <c r="D2093" s="138"/>
      <c r="E2093" s="138"/>
      <c r="G2093" s="138">
        <f t="shared" si="45"/>
        <v>0</v>
      </c>
    </row>
    <row r="2094" spans="4:7">
      <c r="D2094" s="138"/>
      <c r="E2094" s="138"/>
      <c r="G2094" s="138">
        <f t="shared" si="45"/>
        <v>0</v>
      </c>
    </row>
    <row r="2095" spans="4:7">
      <c r="D2095" s="138"/>
      <c r="E2095" s="138"/>
      <c r="G2095" s="138">
        <f t="shared" si="45"/>
        <v>0</v>
      </c>
    </row>
    <row r="2096" spans="4:7">
      <c r="D2096" s="138"/>
      <c r="E2096" s="138"/>
      <c r="G2096" s="138">
        <f t="shared" si="45"/>
        <v>0</v>
      </c>
    </row>
    <row r="2097" spans="4:7">
      <c r="D2097" s="138"/>
      <c r="E2097" s="138"/>
      <c r="G2097" s="138">
        <f t="shared" si="45"/>
        <v>0</v>
      </c>
    </row>
    <row r="2098" spans="4:7">
      <c r="D2098" s="138"/>
      <c r="E2098" s="138"/>
      <c r="G2098" s="138">
        <f t="shared" si="45"/>
        <v>0</v>
      </c>
    </row>
    <row r="2099" spans="4:7">
      <c r="D2099" s="138"/>
      <c r="E2099" s="138"/>
      <c r="G2099" s="138">
        <f t="shared" si="45"/>
        <v>0</v>
      </c>
    </row>
    <row r="2100" spans="4:7">
      <c r="D2100" s="138"/>
      <c r="E2100" s="138"/>
      <c r="G2100" s="138">
        <f t="shared" si="45"/>
        <v>0</v>
      </c>
    </row>
    <row r="2101" spans="4:7">
      <c r="D2101" s="138"/>
      <c r="E2101" s="138"/>
      <c r="G2101" s="138">
        <f t="shared" si="45"/>
        <v>0</v>
      </c>
    </row>
    <row r="2102" spans="4:7">
      <c r="D2102" s="138"/>
      <c r="E2102" s="138"/>
      <c r="G2102" s="138">
        <f t="shared" si="45"/>
        <v>0</v>
      </c>
    </row>
    <row r="2103" spans="4:7">
      <c r="D2103" s="138"/>
      <c r="E2103" s="138"/>
      <c r="G2103" s="138">
        <f t="shared" si="45"/>
        <v>0</v>
      </c>
    </row>
    <row r="2104" spans="4:7">
      <c r="D2104" s="138"/>
      <c r="E2104" s="138"/>
      <c r="G2104" s="138">
        <f t="shared" si="45"/>
        <v>0</v>
      </c>
    </row>
    <row r="2105" spans="4:7">
      <c r="D2105" s="138"/>
      <c r="E2105" s="138"/>
      <c r="G2105" s="138">
        <f t="shared" si="45"/>
        <v>0</v>
      </c>
    </row>
    <row r="2106" spans="4:7">
      <c r="D2106" s="138"/>
      <c r="E2106" s="138"/>
      <c r="G2106" s="138">
        <f t="shared" si="45"/>
        <v>0</v>
      </c>
    </row>
    <row r="2107" spans="4:7">
      <c r="D2107" s="138"/>
      <c r="E2107" s="138"/>
      <c r="G2107" s="138">
        <f t="shared" si="45"/>
        <v>0</v>
      </c>
    </row>
    <row r="2108" spans="4:7">
      <c r="D2108" s="138"/>
      <c r="E2108" s="138"/>
      <c r="G2108" s="138">
        <f t="shared" si="45"/>
        <v>0</v>
      </c>
    </row>
    <row r="2109" spans="4:7">
      <c r="D2109" s="138"/>
      <c r="E2109" s="138"/>
      <c r="G2109" s="138">
        <f t="shared" si="45"/>
        <v>0</v>
      </c>
    </row>
    <row r="2110" spans="4:7">
      <c r="D2110" s="138"/>
      <c r="E2110" s="138"/>
      <c r="G2110" s="138">
        <f t="shared" si="45"/>
        <v>0</v>
      </c>
    </row>
    <row r="2111" spans="4:7">
      <c r="D2111" s="138"/>
      <c r="E2111" s="138"/>
      <c r="G2111" s="138">
        <f t="shared" si="45"/>
        <v>0</v>
      </c>
    </row>
    <row r="2112" spans="4:7">
      <c r="D2112" s="138"/>
      <c r="E2112" s="138"/>
      <c r="G2112" s="138">
        <f t="shared" si="45"/>
        <v>0</v>
      </c>
    </row>
    <row r="2113" spans="4:7">
      <c r="D2113" s="138"/>
      <c r="E2113" s="138"/>
      <c r="G2113" s="138">
        <f t="shared" si="45"/>
        <v>0</v>
      </c>
    </row>
    <row r="2114" spans="4:7">
      <c r="D2114" s="138"/>
      <c r="E2114" s="138"/>
      <c r="G2114" s="138">
        <f t="shared" si="45"/>
        <v>0</v>
      </c>
    </row>
    <row r="2115" spans="4:7">
      <c r="D2115" s="138"/>
      <c r="E2115" s="138"/>
      <c r="G2115" s="138">
        <f t="shared" si="45"/>
        <v>0</v>
      </c>
    </row>
    <row r="2116" spans="4:7">
      <c r="D2116" s="138"/>
      <c r="E2116" s="138"/>
      <c r="G2116" s="138">
        <f t="shared" si="45"/>
        <v>0</v>
      </c>
    </row>
    <row r="2117" spans="4:7">
      <c r="D2117" s="138"/>
      <c r="E2117" s="138"/>
      <c r="G2117" s="138">
        <f t="shared" si="45"/>
        <v>0</v>
      </c>
    </row>
    <row r="2118" spans="4:7">
      <c r="D2118" s="138"/>
      <c r="E2118" s="138"/>
      <c r="G2118" s="138">
        <f t="shared" si="45"/>
        <v>0</v>
      </c>
    </row>
    <row r="2119" spans="4:7">
      <c r="D2119" s="138"/>
      <c r="E2119" s="138"/>
      <c r="G2119" s="138">
        <f t="shared" si="45"/>
        <v>0</v>
      </c>
    </row>
    <row r="2120" spans="4:7">
      <c r="D2120" s="138"/>
      <c r="E2120" s="138"/>
      <c r="G2120" s="138">
        <f t="shared" si="45"/>
        <v>0</v>
      </c>
    </row>
    <row r="2121" spans="4:7">
      <c r="D2121" s="138"/>
      <c r="E2121" s="138"/>
      <c r="G2121" s="138">
        <f t="shared" si="45"/>
        <v>0</v>
      </c>
    </row>
    <row r="2122" spans="4:7">
      <c r="D2122" s="138"/>
      <c r="E2122" s="138"/>
      <c r="G2122" s="138">
        <f t="shared" si="45"/>
        <v>0</v>
      </c>
    </row>
    <row r="2123" spans="4:7">
      <c r="D2123" s="138"/>
      <c r="E2123" s="138"/>
      <c r="G2123" s="138">
        <f t="shared" si="45"/>
        <v>0</v>
      </c>
    </row>
    <row r="2124" spans="4:7">
      <c r="D2124" s="138"/>
      <c r="E2124" s="138"/>
      <c r="G2124" s="138">
        <f t="shared" si="45"/>
        <v>0</v>
      </c>
    </row>
    <row r="2125" spans="4:7">
      <c r="D2125" s="138"/>
      <c r="E2125" s="138"/>
      <c r="G2125" s="138">
        <f t="shared" si="45"/>
        <v>0</v>
      </c>
    </row>
    <row r="2126" spans="4:7">
      <c r="D2126" s="138"/>
      <c r="E2126" s="138"/>
      <c r="G2126" s="138">
        <f t="shared" si="45"/>
        <v>0</v>
      </c>
    </row>
    <row r="2127" spans="4:7">
      <c r="D2127" s="138"/>
      <c r="E2127" s="138"/>
      <c r="G2127" s="138">
        <f t="shared" si="45"/>
        <v>0</v>
      </c>
    </row>
    <row r="2128" spans="4:7">
      <c r="D2128" s="138"/>
      <c r="E2128" s="138"/>
      <c r="G2128" s="138">
        <f t="shared" si="45"/>
        <v>0</v>
      </c>
    </row>
    <row r="2129" spans="4:7">
      <c r="D2129" s="138"/>
      <c r="E2129" s="138"/>
      <c r="G2129" s="138">
        <f t="shared" si="45"/>
        <v>0</v>
      </c>
    </row>
    <row r="2130" spans="4:7">
      <c r="D2130" s="138"/>
      <c r="E2130" s="138"/>
      <c r="G2130" s="138">
        <f t="shared" si="45"/>
        <v>0</v>
      </c>
    </row>
    <row r="2131" spans="4:7">
      <c r="D2131" s="138"/>
      <c r="E2131" s="138"/>
      <c r="G2131" s="138">
        <f t="shared" si="45"/>
        <v>0</v>
      </c>
    </row>
    <row r="2132" spans="4:7">
      <c r="D2132" s="138"/>
      <c r="E2132" s="138"/>
      <c r="G2132" s="138">
        <f t="shared" si="45"/>
        <v>0</v>
      </c>
    </row>
    <row r="2133" spans="4:7">
      <c r="D2133" s="138"/>
      <c r="E2133" s="138"/>
      <c r="G2133" s="138">
        <f t="shared" si="45"/>
        <v>0</v>
      </c>
    </row>
    <row r="2134" spans="4:7">
      <c r="D2134" s="138"/>
      <c r="E2134" s="138"/>
      <c r="G2134" s="138">
        <f t="shared" si="45"/>
        <v>0</v>
      </c>
    </row>
    <row r="2135" spans="4:7">
      <c r="D2135" s="138"/>
      <c r="E2135" s="138"/>
      <c r="G2135" s="138">
        <f t="shared" si="45"/>
        <v>0</v>
      </c>
    </row>
    <row r="2136" spans="4:7">
      <c r="D2136" s="138"/>
      <c r="E2136" s="138"/>
      <c r="G2136" s="138">
        <f t="shared" si="45"/>
        <v>0</v>
      </c>
    </row>
    <row r="2137" spans="4:7">
      <c r="D2137" s="138"/>
      <c r="E2137" s="138"/>
      <c r="G2137" s="138">
        <f t="shared" si="45"/>
        <v>0</v>
      </c>
    </row>
    <row r="2138" spans="4:7">
      <c r="D2138" s="138"/>
      <c r="E2138" s="138"/>
      <c r="G2138" s="138">
        <f t="shared" si="45"/>
        <v>0</v>
      </c>
    </row>
    <row r="2139" spans="4:7">
      <c r="D2139" s="138"/>
      <c r="E2139" s="138"/>
      <c r="G2139" s="138">
        <f t="shared" si="45"/>
        <v>0</v>
      </c>
    </row>
    <row r="2140" spans="4:7">
      <c r="D2140" s="138"/>
      <c r="E2140" s="138"/>
      <c r="G2140" s="138">
        <f t="shared" si="45"/>
        <v>0</v>
      </c>
    </row>
    <row r="2141" spans="4:7">
      <c r="D2141" s="138"/>
      <c r="E2141" s="138"/>
      <c r="G2141" s="138">
        <f t="shared" si="45"/>
        <v>0</v>
      </c>
    </row>
    <row r="2142" spans="4:7">
      <c r="D2142" s="138"/>
      <c r="E2142" s="138"/>
      <c r="G2142" s="138">
        <f t="shared" si="45"/>
        <v>0</v>
      </c>
    </row>
    <row r="2143" spans="4:7">
      <c r="D2143" s="138"/>
      <c r="E2143" s="138"/>
      <c r="G2143" s="138">
        <f t="shared" si="45"/>
        <v>0</v>
      </c>
    </row>
    <row r="2144" spans="4:7">
      <c r="D2144" s="138"/>
      <c r="E2144" s="138"/>
      <c r="G2144" s="138">
        <f t="shared" si="45"/>
        <v>0</v>
      </c>
    </row>
    <row r="2145" spans="4:7">
      <c r="D2145" s="138"/>
      <c r="E2145" s="138"/>
      <c r="G2145" s="138">
        <f t="shared" si="45"/>
        <v>0</v>
      </c>
    </row>
    <row r="2146" spans="4:7">
      <c r="D2146" s="138"/>
      <c r="E2146" s="138"/>
      <c r="G2146" s="138">
        <f t="shared" si="45"/>
        <v>0</v>
      </c>
    </row>
    <row r="2147" spans="4:7">
      <c r="D2147" s="138"/>
      <c r="E2147" s="138"/>
      <c r="G2147" s="138">
        <f t="shared" si="45"/>
        <v>0</v>
      </c>
    </row>
    <row r="2148" spans="4:7">
      <c r="D2148" s="138"/>
      <c r="E2148" s="138"/>
      <c r="G2148" s="138">
        <f t="shared" si="45"/>
        <v>0</v>
      </c>
    </row>
    <row r="2149" spans="4:7">
      <c r="D2149" s="138"/>
      <c r="E2149" s="138"/>
      <c r="G2149" s="138">
        <f t="shared" si="45"/>
        <v>0</v>
      </c>
    </row>
    <row r="2150" spans="4:7">
      <c r="D2150" s="138"/>
      <c r="E2150" s="138"/>
      <c r="G2150" s="138">
        <f t="shared" si="45"/>
        <v>0</v>
      </c>
    </row>
    <row r="2151" spans="4:7">
      <c r="D2151" s="138"/>
      <c r="E2151" s="138"/>
      <c r="G2151" s="138">
        <f t="shared" si="45"/>
        <v>0</v>
      </c>
    </row>
    <row r="2152" spans="4:7">
      <c r="D2152" s="138"/>
      <c r="E2152" s="138"/>
      <c r="G2152" s="138">
        <f t="shared" si="45"/>
        <v>0</v>
      </c>
    </row>
    <row r="2153" spans="4:7">
      <c r="D2153" s="138"/>
      <c r="E2153" s="138"/>
      <c r="G2153" s="138">
        <f t="shared" si="45"/>
        <v>0</v>
      </c>
    </row>
    <row r="2154" spans="4:7">
      <c r="D2154" s="138"/>
      <c r="E2154" s="138"/>
      <c r="G2154" s="138">
        <f t="shared" ref="G2154:G2217" si="46">+D2154-E2154</f>
        <v>0</v>
      </c>
    </row>
    <row r="2155" spans="4:7">
      <c r="D2155" s="138"/>
      <c r="E2155" s="138"/>
      <c r="G2155" s="138">
        <f t="shared" si="46"/>
        <v>0</v>
      </c>
    </row>
    <row r="2156" spans="4:7">
      <c r="D2156" s="138"/>
      <c r="E2156" s="138"/>
      <c r="G2156" s="138">
        <f t="shared" si="46"/>
        <v>0</v>
      </c>
    </row>
    <row r="2157" spans="4:7">
      <c r="D2157" s="138"/>
      <c r="E2157" s="138"/>
      <c r="G2157" s="138">
        <f t="shared" si="46"/>
        <v>0</v>
      </c>
    </row>
    <row r="2158" spans="4:7">
      <c r="D2158" s="138"/>
      <c r="E2158" s="138"/>
      <c r="G2158" s="138">
        <f t="shared" si="46"/>
        <v>0</v>
      </c>
    </row>
    <row r="2159" spans="4:7">
      <c r="D2159" s="138"/>
      <c r="E2159" s="138"/>
      <c r="G2159" s="138">
        <f t="shared" si="46"/>
        <v>0</v>
      </c>
    </row>
    <row r="2160" spans="4:7">
      <c r="D2160" s="138"/>
      <c r="E2160" s="138"/>
      <c r="G2160" s="138">
        <f t="shared" si="46"/>
        <v>0</v>
      </c>
    </row>
    <row r="2161" spans="4:7">
      <c r="D2161" s="138"/>
      <c r="E2161" s="138"/>
      <c r="G2161" s="138">
        <f t="shared" si="46"/>
        <v>0</v>
      </c>
    </row>
    <row r="2162" spans="4:7">
      <c r="D2162" s="138"/>
      <c r="E2162" s="138"/>
      <c r="G2162" s="138">
        <f t="shared" si="46"/>
        <v>0</v>
      </c>
    </row>
    <row r="2163" spans="4:7">
      <c r="D2163" s="138"/>
      <c r="E2163" s="138"/>
      <c r="G2163" s="138">
        <f t="shared" si="46"/>
        <v>0</v>
      </c>
    </row>
    <row r="2164" spans="4:7">
      <c r="D2164" s="138"/>
      <c r="E2164" s="138"/>
      <c r="G2164" s="138">
        <f t="shared" si="46"/>
        <v>0</v>
      </c>
    </row>
    <row r="2165" spans="4:7">
      <c r="D2165" s="138"/>
      <c r="E2165" s="138"/>
      <c r="G2165" s="138">
        <f t="shared" si="46"/>
        <v>0</v>
      </c>
    </row>
    <row r="2166" spans="4:7">
      <c r="D2166" s="138"/>
      <c r="E2166" s="138"/>
      <c r="G2166" s="138">
        <f t="shared" si="46"/>
        <v>0</v>
      </c>
    </row>
    <row r="2167" spans="4:7">
      <c r="D2167" s="138"/>
      <c r="E2167" s="138"/>
      <c r="G2167" s="138">
        <f t="shared" si="46"/>
        <v>0</v>
      </c>
    </row>
    <row r="2168" spans="4:7">
      <c r="D2168" s="138"/>
      <c r="E2168" s="138"/>
      <c r="G2168" s="138">
        <f t="shared" si="46"/>
        <v>0</v>
      </c>
    </row>
    <row r="2169" spans="4:7">
      <c r="D2169" s="138"/>
      <c r="E2169" s="138"/>
      <c r="G2169" s="138">
        <f t="shared" si="46"/>
        <v>0</v>
      </c>
    </row>
    <row r="2170" spans="4:7">
      <c r="D2170" s="138"/>
      <c r="E2170" s="138"/>
      <c r="G2170" s="138">
        <f t="shared" si="46"/>
        <v>0</v>
      </c>
    </row>
    <row r="2171" spans="4:7">
      <c r="D2171" s="138"/>
      <c r="E2171" s="138"/>
      <c r="G2171" s="138">
        <f t="shared" si="46"/>
        <v>0</v>
      </c>
    </row>
    <row r="2172" spans="4:7">
      <c r="D2172" s="138"/>
      <c r="E2172" s="138"/>
      <c r="G2172" s="138">
        <f t="shared" si="46"/>
        <v>0</v>
      </c>
    </row>
    <row r="2173" spans="4:7">
      <c r="D2173" s="138"/>
      <c r="E2173" s="138"/>
      <c r="G2173" s="138">
        <f t="shared" si="46"/>
        <v>0</v>
      </c>
    </row>
    <row r="2174" spans="4:7">
      <c r="D2174" s="138"/>
      <c r="E2174" s="138"/>
      <c r="G2174" s="138">
        <f t="shared" si="46"/>
        <v>0</v>
      </c>
    </row>
    <row r="2175" spans="4:7">
      <c r="D2175" s="138"/>
      <c r="E2175" s="138"/>
      <c r="G2175" s="138">
        <f t="shared" si="46"/>
        <v>0</v>
      </c>
    </row>
    <row r="2176" spans="4:7">
      <c r="D2176" s="138"/>
      <c r="E2176" s="138"/>
      <c r="G2176" s="138">
        <f t="shared" si="46"/>
        <v>0</v>
      </c>
    </row>
    <row r="2177" spans="4:7">
      <c r="D2177" s="138"/>
      <c r="E2177" s="138"/>
      <c r="G2177" s="138">
        <f t="shared" si="46"/>
        <v>0</v>
      </c>
    </row>
    <row r="2178" spans="4:7">
      <c r="D2178" s="138"/>
      <c r="E2178" s="138"/>
      <c r="G2178" s="138">
        <f t="shared" si="46"/>
        <v>0</v>
      </c>
    </row>
    <row r="2179" spans="4:7">
      <c r="D2179" s="138"/>
      <c r="E2179" s="138"/>
      <c r="G2179" s="138">
        <f t="shared" si="46"/>
        <v>0</v>
      </c>
    </row>
    <row r="2180" spans="4:7">
      <c r="D2180" s="138"/>
      <c r="E2180" s="138"/>
      <c r="G2180" s="138">
        <f t="shared" si="46"/>
        <v>0</v>
      </c>
    </row>
    <row r="2181" spans="4:7">
      <c r="D2181" s="138"/>
      <c r="E2181" s="138"/>
      <c r="G2181" s="138">
        <f t="shared" si="46"/>
        <v>0</v>
      </c>
    </row>
    <row r="2182" spans="4:7">
      <c r="D2182" s="138"/>
      <c r="E2182" s="138"/>
      <c r="G2182" s="138">
        <f t="shared" si="46"/>
        <v>0</v>
      </c>
    </row>
    <row r="2183" spans="4:7">
      <c r="D2183" s="138"/>
      <c r="E2183" s="138"/>
      <c r="G2183" s="138">
        <f t="shared" si="46"/>
        <v>0</v>
      </c>
    </row>
    <row r="2184" spans="4:7">
      <c r="D2184" s="138"/>
      <c r="E2184" s="138"/>
      <c r="G2184" s="138">
        <f t="shared" si="46"/>
        <v>0</v>
      </c>
    </row>
    <row r="2185" spans="4:7">
      <c r="D2185" s="138"/>
      <c r="E2185" s="138"/>
      <c r="G2185" s="138">
        <f t="shared" si="46"/>
        <v>0</v>
      </c>
    </row>
    <row r="2186" spans="4:7">
      <c r="D2186" s="138"/>
      <c r="E2186" s="138"/>
      <c r="G2186" s="138">
        <f t="shared" si="46"/>
        <v>0</v>
      </c>
    </row>
    <row r="2187" spans="4:7">
      <c r="D2187" s="138"/>
      <c r="E2187" s="138"/>
      <c r="G2187" s="138">
        <f t="shared" si="46"/>
        <v>0</v>
      </c>
    </row>
    <row r="2188" spans="4:7">
      <c r="D2188" s="138"/>
      <c r="E2188" s="138"/>
      <c r="G2188" s="138">
        <f t="shared" si="46"/>
        <v>0</v>
      </c>
    </row>
    <row r="2189" spans="4:7">
      <c r="D2189" s="138"/>
      <c r="E2189" s="138"/>
      <c r="G2189" s="138">
        <f t="shared" si="46"/>
        <v>0</v>
      </c>
    </row>
    <row r="2190" spans="4:7">
      <c r="D2190" s="138"/>
      <c r="E2190" s="138"/>
      <c r="G2190" s="138">
        <f t="shared" si="46"/>
        <v>0</v>
      </c>
    </row>
    <row r="2191" spans="4:7">
      <c r="D2191" s="138"/>
      <c r="E2191" s="138"/>
      <c r="G2191" s="138">
        <f t="shared" si="46"/>
        <v>0</v>
      </c>
    </row>
    <row r="2192" spans="4:7">
      <c r="D2192" s="138"/>
      <c r="E2192" s="138"/>
      <c r="G2192" s="138">
        <f t="shared" si="46"/>
        <v>0</v>
      </c>
    </row>
    <row r="2193" spans="4:7">
      <c r="D2193" s="138"/>
      <c r="E2193" s="138"/>
      <c r="G2193" s="138">
        <f t="shared" si="46"/>
        <v>0</v>
      </c>
    </row>
    <row r="2194" spans="4:7">
      <c r="D2194" s="138"/>
      <c r="E2194" s="138"/>
      <c r="G2194" s="138">
        <f t="shared" si="46"/>
        <v>0</v>
      </c>
    </row>
    <row r="2195" spans="4:7">
      <c r="D2195" s="138"/>
      <c r="E2195" s="138"/>
      <c r="G2195" s="138">
        <f t="shared" si="46"/>
        <v>0</v>
      </c>
    </row>
    <row r="2196" spans="4:7">
      <c r="D2196" s="138"/>
      <c r="E2196" s="138"/>
      <c r="G2196" s="138">
        <f t="shared" si="46"/>
        <v>0</v>
      </c>
    </row>
    <row r="2197" spans="4:7">
      <c r="D2197" s="138"/>
      <c r="E2197" s="138"/>
      <c r="G2197" s="138">
        <f t="shared" si="46"/>
        <v>0</v>
      </c>
    </row>
    <row r="2198" spans="4:7">
      <c r="D2198" s="138"/>
      <c r="E2198" s="138"/>
      <c r="G2198" s="138">
        <f t="shared" si="46"/>
        <v>0</v>
      </c>
    </row>
    <row r="2199" spans="4:7">
      <c r="D2199" s="138"/>
      <c r="E2199" s="138"/>
      <c r="G2199" s="138">
        <f t="shared" si="46"/>
        <v>0</v>
      </c>
    </row>
    <row r="2200" spans="4:7">
      <c r="D2200" s="138"/>
      <c r="E2200" s="138"/>
      <c r="G2200" s="138">
        <f t="shared" si="46"/>
        <v>0</v>
      </c>
    </row>
    <row r="2201" spans="4:7">
      <c r="D2201" s="138"/>
      <c r="E2201" s="138"/>
      <c r="G2201" s="138">
        <f t="shared" si="46"/>
        <v>0</v>
      </c>
    </row>
    <row r="2202" spans="4:7">
      <c r="D2202" s="138"/>
      <c r="E2202" s="138"/>
      <c r="G2202" s="138">
        <f t="shared" si="46"/>
        <v>0</v>
      </c>
    </row>
    <row r="2203" spans="4:7">
      <c r="D2203" s="138"/>
      <c r="E2203" s="138"/>
      <c r="G2203" s="138">
        <f t="shared" si="46"/>
        <v>0</v>
      </c>
    </row>
    <row r="2204" spans="4:7">
      <c r="D2204" s="138"/>
      <c r="E2204" s="138"/>
      <c r="G2204" s="138">
        <f t="shared" si="46"/>
        <v>0</v>
      </c>
    </row>
    <row r="2205" spans="4:7">
      <c r="D2205" s="138"/>
      <c r="E2205" s="138"/>
      <c r="G2205" s="138">
        <f t="shared" si="46"/>
        <v>0</v>
      </c>
    </row>
    <row r="2206" spans="4:7">
      <c r="D2206" s="138"/>
      <c r="E2206" s="138"/>
      <c r="G2206" s="138">
        <f t="shared" si="46"/>
        <v>0</v>
      </c>
    </row>
    <row r="2207" spans="4:7">
      <c r="D2207" s="138"/>
      <c r="E2207" s="138"/>
      <c r="G2207" s="138">
        <f t="shared" si="46"/>
        <v>0</v>
      </c>
    </row>
    <row r="2208" spans="4:7">
      <c r="D2208" s="138"/>
      <c r="E2208" s="138"/>
      <c r="G2208" s="138">
        <f t="shared" si="46"/>
        <v>0</v>
      </c>
    </row>
    <row r="2209" spans="4:7">
      <c r="D2209" s="138"/>
      <c r="E2209" s="138"/>
      <c r="G2209" s="138">
        <f t="shared" si="46"/>
        <v>0</v>
      </c>
    </row>
    <row r="2210" spans="4:7">
      <c r="D2210" s="138"/>
      <c r="E2210" s="138"/>
      <c r="G2210" s="138">
        <f t="shared" si="46"/>
        <v>0</v>
      </c>
    </row>
    <row r="2211" spans="4:7">
      <c r="D2211" s="138"/>
      <c r="E2211" s="138"/>
      <c r="G2211" s="138">
        <f t="shared" si="46"/>
        <v>0</v>
      </c>
    </row>
    <row r="2212" spans="4:7">
      <c r="D2212" s="138"/>
      <c r="E2212" s="138"/>
      <c r="G2212" s="138">
        <f t="shared" si="46"/>
        <v>0</v>
      </c>
    </row>
    <row r="2213" spans="4:7">
      <c r="D2213" s="138"/>
      <c r="E2213" s="138"/>
      <c r="G2213" s="138">
        <f t="shared" si="46"/>
        <v>0</v>
      </c>
    </row>
    <row r="2214" spans="4:7">
      <c r="D2214" s="138"/>
      <c r="E2214" s="138"/>
      <c r="G2214" s="138">
        <f t="shared" si="46"/>
        <v>0</v>
      </c>
    </row>
    <row r="2215" spans="4:7">
      <c r="D2215" s="138"/>
      <c r="E2215" s="138"/>
      <c r="G2215" s="138">
        <f t="shared" si="46"/>
        <v>0</v>
      </c>
    </row>
    <row r="2216" spans="4:7">
      <c r="D2216" s="138"/>
      <c r="E2216" s="138"/>
      <c r="G2216" s="138">
        <f t="shared" si="46"/>
        <v>0</v>
      </c>
    </row>
    <row r="2217" spans="4:7">
      <c r="D2217" s="138"/>
      <c r="E2217" s="138"/>
      <c r="G2217" s="138">
        <f t="shared" si="46"/>
        <v>0</v>
      </c>
    </row>
    <row r="2218" spans="4:7">
      <c r="D2218" s="138"/>
      <c r="E2218" s="138"/>
      <c r="G2218" s="138">
        <f t="shared" ref="G2218:G2281" si="47">+D2218-E2218</f>
        <v>0</v>
      </c>
    </row>
    <row r="2219" spans="4:7">
      <c r="D2219" s="138"/>
      <c r="E2219" s="138"/>
      <c r="G2219" s="138">
        <f t="shared" si="47"/>
        <v>0</v>
      </c>
    </row>
    <row r="2220" spans="4:7">
      <c r="D2220" s="138"/>
      <c r="E2220" s="138"/>
      <c r="G2220" s="138">
        <f t="shared" si="47"/>
        <v>0</v>
      </c>
    </row>
    <row r="2221" spans="4:7">
      <c r="D2221" s="138"/>
      <c r="E2221" s="138"/>
      <c r="G2221" s="138">
        <f t="shared" si="47"/>
        <v>0</v>
      </c>
    </row>
    <row r="2222" spans="4:7">
      <c r="D2222" s="138"/>
      <c r="E2222" s="138"/>
      <c r="G2222" s="138">
        <f t="shared" si="47"/>
        <v>0</v>
      </c>
    </row>
    <row r="2223" spans="4:7">
      <c r="D2223" s="138"/>
      <c r="E2223" s="138"/>
      <c r="G2223" s="138">
        <f t="shared" si="47"/>
        <v>0</v>
      </c>
    </row>
    <row r="2224" spans="4:7">
      <c r="D2224" s="138"/>
      <c r="E2224" s="138"/>
      <c r="G2224" s="138">
        <f t="shared" si="47"/>
        <v>0</v>
      </c>
    </row>
    <row r="2225" spans="4:7">
      <c r="D2225" s="138"/>
      <c r="E2225" s="138"/>
      <c r="G2225" s="138">
        <f t="shared" si="47"/>
        <v>0</v>
      </c>
    </row>
    <row r="2226" spans="4:7">
      <c r="D2226" s="138"/>
      <c r="E2226" s="138"/>
      <c r="G2226" s="138">
        <f t="shared" si="47"/>
        <v>0</v>
      </c>
    </row>
    <row r="2227" spans="4:7">
      <c r="D2227" s="138"/>
      <c r="E2227" s="138"/>
      <c r="G2227" s="138">
        <f t="shared" si="47"/>
        <v>0</v>
      </c>
    </row>
    <row r="2228" spans="4:7">
      <c r="D2228" s="138"/>
      <c r="E2228" s="138"/>
      <c r="G2228" s="138">
        <f t="shared" si="47"/>
        <v>0</v>
      </c>
    </row>
    <row r="2229" spans="4:7">
      <c r="D2229" s="138"/>
      <c r="E2229" s="138"/>
      <c r="G2229" s="138">
        <f t="shared" si="47"/>
        <v>0</v>
      </c>
    </row>
    <row r="2230" spans="4:7">
      <c r="D2230" s="138"/>
      <c r="E2230" s="138"/>
      <c r="G2230" s="138">
        <f t="shared" si="47"/>
        <v>0</v>
      </c>
    </row>
    <row r="2231" spans="4:7">
      <c r="D2231" s="138"/>
      <c r="E2231" s="138"/>
      <c r="G2231" s="138">
        <f t="shared" si="47"/>
        <v>0</v>
      </c>
    </row>
    <row r="2232" spans="4:7">
      <c r="D2232" s="138"/>
      <c r="E2232" s="138"/>
      <c r="G2232" s="138">
        <f t="shared" si="47"/>
        <v>0</v>
      </c>
    </row>
    <row r="2233" spans="4:7">
      <c r="D2233" s="138"/>
      <c r="E2233" s="138"/>
      <c r="G2233" s="138">
        <f t="shared" si="47"/>
        <v>0</v>
      </c>
    </row>
    <row r="2234" spans="4:7">
      <c r="D2234" s="138"/>
      <c r="E2234" s="138"/>
      <c r="G2234" s="138">
        <f t="shared" si="47"/>
        <v>0</v>
      </c>
    </row>
    <row r="2235" spans="4:7">
      <c r="D2235" s="138"/>
      <c r="E2235" s="138"/>
      <c r="G2235" s="138">
        <f t="shared" si="47"/>
        <v>0</v>
      </c>
    </row>
    <row r="2236" spans="4:7">
      <c r="D2236" s="138"/>
      <c r="E2236" s="138"/>
      <c r="G2236" s="138">
        <f t="shared" si="47"/>
        <v>0</v>
      </c>
    </row>
    <row r="2237" spans="4:7">
      <c r="D2237" s="138"/>
      <c r="E2237" s="138"/>
      <c r="G2237" s="138">
        <f t="shared" si="47"/>
        <v>0</v>
      </c>
    </row>
    <row r="2238" spans="4:7">
      <c r="D2238" s="138"/>
      <c r="E2238" s="138"/>
      <c r="G2238" s="138">
        <f t="shared" si="47"/>
        <v>0</v>
      </c>
    </row>
    <row r="2239" spans="4:7">
      <c r="D2239" s="138"/>
      <c r="E2239" s="138"/>
      <c r="G2239" s="138">
        <f t="shared" si="47"/>
        <v>0</v>
      </c>
    </row>
    <row r="2240" spans="4:7">
      <c r="D2240" s="138"/>
      <c r="E2240" s="138"/>
      <c r="G2240" s="138">
        <f t="shared" si="47"/>
        <v>0</v>
      </c>
    </row>
    <row r="2241" spans="4:7">
      <c r="D2241" s="138"/>
      <c r="E2241" s="138"/>
      <c r="G2241" s="138">
        <f t="shared" si="47"/>
        <v>0</v>
      </c>
    </row>
    <row r="2242" spans="4:7">
      <c r="D2242" s="138"/>
      <c r="E2242" s="138"/>
      <c r="G2242" s="138">
        <f t="shared" si="47"/>
        <v>0</v>
      </c>
    </row>
    <row r="2243" spans="4:7">
      <c r="D2243" s="138"/>
      <c r="E2243" s="138"/>
      <c r="G2243" s="138">
        <f t="shared" si="47"/>
        <v>0</v>
      </c>
    </row>
    <row r="2244" spans="4:7">
      <c r="D2244" s="138"/>
      <c r="E2244" s="138"/>
      <c r="G2244" s="138">
        <f t="shared" si="47"/>
        <v>0</v>
      </c>
    </row>
    <row r="2245" spans="4:7">
      <c r="D2245" s="138"/>
      <c r="E2245" s="138"/>
      <c r="G2245" s="138">
        <f t="shared" si="47"/>
        <v>0</v>
      </c>
    </row>
    <row r="2246" spans="4:7">
      <c r="D2246" s="138"/>
      <c r="E2246" s="138"/>
      <c r="G2246" s="138">
        <f t="shared" si="47"/>
        <v>0</v>
      </c>
    </row>
    <row r="2247" spans="4:7">
      <c r="D2247" s="138"/>
      <c r="E2247" s="138"/>
      <c r="G2247" s="138">
        <f t="shared" si="47"/>
        <v>0</v>
      </c>
    </row>
    <row r="2248" spans="4:7">
      <c r="D2248" s="138"/>
      <c r="E2248" s="138"/>
      <c r="G2248" s="138">
        <f t="shared" si="47"/>
        <v>0</v>
      </c>
    </row>
    <row r="2249" spans="4:7">
      <c r="D2249" s="138"/>
      <c r="E2249" s="138"/>
      <c r="G2249" s="138">
        <f t="shared" si="47"/>
        <v>0</v>
      </c>
    </row>
    <row r="2250" spans="4:7">
      <c r="D2250" s="138"/>
      <c r="E2250" s="138"/>
      <c r="G2250" s="138">
        <f t="shared" si="47"/>
        <v>0</v>
      </c>
    </row>
    <row r="2251" spans="4:7">
      <c r="D2251" s="138"/>
      <c r="E2251" s="138"/>
      <c r="G2251" s="138">
        <f t="shared" si="47"/>
        <v>0</v>
      </c>
    </row>
    <row r="2252" spans="4:7">
      <c r="D2252" s="138"/>
      <c r="E2252" s="138"/>
      <c r="G2252" s="138">
        <f t="shared" si="47"/>
        <v>0</v>
      </c>
    </row>
    <row r="2253" spans="4:7">
      <c r="D2253" s="138"/>
      <c r="E2253" s="138"/>
      <c r="G2253" s="138">
        <f t="shared" si="47"/>
        <v>0</v>
      </c>
    </row>
    <row r="2254" spans="4:7">
      <c r="D2254" s="138"/>
      <c r="E2254" s="138"/>
      <c r="G2254" s="138">
        <f t="shared" si="47"/>
        <v>0</v>
      </c>
    </row>
    <row r="2255" spans="4:7">
      <c r="D2255" s="138"/>
      <c r="E2255" s="138"/>
      <c r="G2255" s="138">
        <f t="shared" si="47"/>
        <v>0</v>
      </c>
    </row>
    <row r="2256" spans="4:7">
      <c r="D2256" s="138"/>
      <c r="E2256" s="138"/>
      <c r="G2256" s="138">
        <f t="shared" si="47"/>
        <v>0</v>
      </c>
    </row>
    <row r="2257" spans="4:7">
      <c r="D2257" s="138"/>
      <c r="E2257" s="138"/>
      <c r="G2257" s="138">
        <f t="shared" si="47"/>
        <v>0</v>
      </c>
    </row>
    <row r="2258" spans="4:7">
      <c r="D2258" s="138"/>
      <c r="E2258" s="138"/>
      <c r="G2258" s="138">
        <f t="shared" si="47"/>
        <v>0</v>
      </c>
    </row>
    <row r="2259" spans="4:7">
      <c r="D2259" s="138"/>
      <c r="E2259" s="138"/>
      <c r="G2259" s="138">
        <f t="shared" si="47"/>
        <v>0</v>
      </c>
    </row>
    <row r="2260" spans="4:7">
      <c r="D2260" s="138"/>
      <c r="E2260" s="138"/>
      <c r="G2260" s="138">
        <f t="shared" si="47"/>
        <v>0</v>
      </c>
    </row>
    <row r="2261" spans="4:7">
      <c r="D2261" s="138"/>
      <c r="E2261" s="138"/>
      <c r="G2261" s="138">
        <f t="shared" si="47"/>
        <v>0</v>
      </c>
    </row>
    <row r="2262" spans="4:7">
      <c r="D2262" s="138"/>
      <c r="E2262" s="138"/>
      <c r="G2262" s="138">
        <f t="shared" si="47"/>
        <v>0</v>
      </c>
    </row>
    <row r="2263" spans="4:7">
      <c r="D2263" s="138"/>
      <c r="E2263" s="138"/>
      <c r="G2263" s="138">
        <f t="shared" si="47"/>
        <v>0</v>
      </c>
    </row>
    <row r="2264" spans="4:7">
      <c r="D2264" s="138"/>
      <c r="E2264" s="138"/>
      <c r="G2264" s="138">
        <f t="shared" si="47"/>
        <v>0</v>
      </c>
    </row>
    <row r="2265" spans="4:7">
      <c r="D2265" s="138"/>
      <c r="E2265" s="138"/>
      <c r="G2265" s="138">
        <f t="shared" si="47"/>
        <v>0</v>
      </c>
    </row>
    <row r="2266" spans="4:7">
      <c r="D2266" s="138"/>
      <c r="E2266" s="138"/>
      <c r="G2266" s="138">
        <f t="shared" si="47"/>
        <v>0</v>
      </c>
    </row>
    <row r="2267" spans="4:7">
      <c r="D2267" s="138"/>
      <c r="E2267" s="138"/>
      <c r="G2267" s="138">
        <f t="shared" si="47"/>
        <v>0</v>
      </c>
    </row>
    <row r="2268" spans="4:7">
      <c r="D2268" s="138"/>
      <c r="E2268" s="138"/>
      <c r="G2268" s="138">
        <f t="shared" si="47"/>
        <v>0</v>
      </c>
    </row>
    <row r="2269" spans="4:7">
      <c r="D2269" s="138"/>
      <c r="E2269" s="138"/>
      <c r="G2269" s="138">
        <f t="shared" si="47"/>
        <v>0</v>
      </c>
    </row>
    <row r="2270" spans="4:7">
      <c r="D2270" s="138"/>
      <c r="E2270" s="138"/>
      <c r="G2270" s="138">
        <f t="shared" si="47"/>
        <v>0</v>
      </c>
    </row>
    <row r="2271" spans="4:7">
      <c r="D2271" s="138"/>
      <c r="E2271" s="138"/>
      <c r="G2271" s="138">
        <f t="shared" si="47"/>
        <v>0</v>
      </c>
    </row>
    <row r="2272" spans="4:7">
      <c r="D2272" s="138"/>
      <c r="E2272" s="138"/>
      <c r="G2272" s="138">
        <f t="shared" si="47"/>
        <v>0</v>
      </c>
    </row>
    <row r="2273" spans="4:7">
      <c r="D2273" s="138"/>
      <c r="E2273" s="138"/>
      <c r="G2273" s="138">
        <f t="shared" si="47"/>
        <v>0</v>
      </c>
    </row>
    <row r="2274" spans="4:7">
      <c r="D2274" s="138"/>
      <c r="E2274" s="138"/>
      <c r="G2274" s="138">
        <f t="shared" si="47"/>
        <v>0</v>
      </c>
    </row>
    <row r="2275" spans="4:7">
      <c r="D2275" s="138"/>
      <c r="E2275" s="138"/>
      <c r="G2275" s="138">
        <f t="shared" si="47"/>
        <v>0</v>
      </c>
    </row>
    <row r="2276" spans="4:7">
      <c r="D2276" s="138"/>
      <c r="E2276" s="138"/>
      <c r="G2276" s="138">
        <f t="shared" si="47"/>
        <v>0</v>
      </c>
    </row>
    <row r="2277" spans="4:7">
      <c r="D2277" s="138"/>
      <c r="E2277" s="138"/>
      <c r="G2277" s="138">
        <f t="shared" si="47"/>
        <v>0</v>
      </c>
    </row>
    <row r="2278" spans="4:7">
      <c r="D2278" s="138"/>
      <c r="E2278" s="138"/>
      <c r="G2278" s="138">
        <f t="shared" si="47"/>
        <v>0</v>
      </c>
    </row>
    <row r="2279" spans="4:7">
      <c r="D2279" s="138"/>
      <c r="E2279" s="138"/>
      <c r="G2279" s="138">
        <f t="shared" si="47"/>
        <v>0</v>
      </c>
    </row>
    <row r="2280" spans="4:7">
      <c r="D2280" s="138"/>
      <c r="E2280" s="138"/>
      <c r="G2280" s="138">
        <f t="shared" si="47"/>
        <v>0</v>
      </c>
    </row>
    <row r="2281" spans="4:7">
      <c r="D2281" s="138"/>
      <c r="E2281" s="138"/>
      <c r="G2281" s="138">
        <f t="shared" si="47"/>
        <v>0</v>
      </c>
    </row>
    <row r="2282" spans="4:7">
      <c r="D2282" s="138"/>
      <c r="E2282" s="138"/>
      <c r="G2282" s="138">
        <f t="shared" ref="G2282:G2345" si="48">+D2282-E2282</f>
        <v>0</v>
      </c>
    </row>
    <row r="2283" spans="4:7">
      <c r="D2283" s="138"/>
      <c r="E2283" s="138"/>
      <c r="G2283" s="138">
        <f t="shared" si="48"/>
        <v>0</v>
      </c>
    </row>
    <row r="2284" spans="4:7">
      <c r="D2284" s="138"/>
      <c r="E2284" s="138"/>
      <c r="G2284" s="138">
        <f t="shared" si="48"/>
        <v>0</v>
      </c>
    </row>
    <row r="2285" spans="4:7">
      <c r="D2285" s="138"/>
      <c r="E2285" s="138"/>
      <c r="G2285" s="138">
        <f t="shared" si="48"/>
        <v>0</v>
      </c>
    </row>
    <row r="2286" spans="4:7">
      <c r="D2286" s="138"/>
      <c r="E2286" s="138"/>
      <c r="G2286" s="138">
        <f t="shared" si="48"/>
        <v>0</v>
      </c>
    </row>
    <row r="2287" spans="4:7">
      <c r="D2287" s="138"/>
      <c r="E2287" s="138"/>
      <c r="G2287" s="138">
        <f t="shared" si="48"/>
        <v>0</v>
      </c>
    </row>
    <row r="2288" spans="4:7">
      <c r="D2288" s="138"/>
      <c r="E2288" s="138"/>
      <c r="G2288" s="138">
        <f t="shared" si="48"/>
        <v>0</v>
      </c>
    </row>
    <row r="2289" spans="4:7">
      <c r="D2289" s="138"/>
      <c r="E2289" s="138"/>
      <c r="G2289" s="138">
        <f t="shared" si="48"/>
        <v>0</v>
      </c>
    </row>
    <row r="2290" spans="4:7">
      <c r="D2290" s="138"/>
      <c r="E2290" s="138"/>
      <c r="G2290" s="138">
        <f t="shared" si="48"/>
        <v>0</v>
      </c>
    </row>
    <row r="2291" spans="4:7">
      <c r="D2291" s="138"/>
      <c r="E2291" s="138"/>
      <c r="G2291" s="138">
        <f t="shared" si="48"/>
        <v>0</v>
      </c>
    </row>
    <row r="2292" spans="4:7">
      <c r="D2292" s="138"/>
      <c r="E2292" s="138"/>
      <c r="G2292" s="138">
        <f t="shared" si="48"/>
        <v>0</v>
      </c>
    </row>
    <row r="2293" spans="4:7">
      <c r="D2293" s="138"/>
      <c r="E2293" s="138"/>
      <c r="G2293" s="138">
        <f t="shared" si="48"/>
        <v>0</v>
      </c>
    </row>
    <row r="2294" spans="4:7">
      <c r="D2294" s="138"/>
      <c r="E2294" s="138"/>
      <c r="G2294" s="138">
        <f t="shared" si="48"/>
        <v>0</v>
      </c>
    </row>
    <row r="2295" spans="4:7">
      <c r="D2295" s="138"/>
      <c r="E2295" s="138"/>
      <c r="G2295" s="138">
        <f t="shared" si="48"/>
        <v>0</v>
      </c>
    </row>
    <row r="2296" spans="4:7">
      <c r="D2296" s="138"/>
      <c r="E2296" s="138"/>
      <c r="G2296" s="138">
        <f t="shared" si="48"/>
        <v>0</v>
      </c>
    </row>
    <row r="2297" spans="4:7">
      <c r="D2297" s="138"/>
      <c r="E2297" s="138"/>
      <c r="G2297" s="138">
        <f t="shared" si="48"/>
        <v>0</v>
      </c>
    </row>
    <row r="2298" spans="4:7">
      <c r="D2298" s="138"/>
      <c r="E2298" s="138"/>
      <c r="G2298" s="138">
        <f t="shared" si="48"/>
        <v>0</v>
      </c>
    </row>
    <row r="2299" spans="4:7">
      <c r="D2299" s="138"/>
      <c r="E2299" s="138"/>
      <c r="G2299" s="138">
        <f t="shared" si="48"/>
        <v>0</v>
      </c>
    </row>
    <row r="2300" spans="4:7">
      <c r="D2300" s="138"/>
      <c r="E2300" s="138"/>
      <c r="G2300" s="138">
        <f t="shared" si="48"/>
        <v>0</v>
      </c>
    </row>
    <row r="2301" spans="4:7">
      <c r="D2301" s="138"/>
      <c r="E2301" s="138"/>
      <c r="G2301" s="138">
        <f t="shared" si="48"/>
        <v>0</v>
      </c>
    </row>
    <row r="2302" spans="4:7">
      <c r="D2302" s="138"/>
      <c r="E2302" s="138"/>
      <c r="G2302" s="138">
        <f t="shared" si="48"/>
        <v>0</v>
      </c>
    </row>
    <row r="2303" spans="4:7">
      <c r="D2303" s="138"/>
      <c r="E2303" s="138"/>
      <c r="G2303" s="138">
        <f t="shared" si="48"/>
        <v>0</v>
      </c>
    </row>
    <row r="2304" spans="4:7">
      <c r="D2304" s="138"/>
      <c r="E2304" s="138"/>
      <c r="G2304" s="138">
        <f t="shared" si="48"/>
        <v>0</v>
      </c>
    </row>
    <row r="2305" spans="4:7">
      <c r="D2305" s="138"/>
      <c r="E2305" s="138"/>
      <c r="G2305" s="138">
        <f t="shared" si="48"/>
        <v>0</v>
      </c>
    </row>
    <row r="2306" spans="4:7">
      <c r="D2306" s="138"/>
      <c r="E2306" s="138"/>
      <c r="G2306" s="138">
        <f t="shared" si="48"/>
        <v>0</v>
      </c>
    </row>
    <row r="2307" spans="4:7">
      <c r="D2307" s="138"/>
      <c r="E2307" s="138"/>
      <c r="G2307" s="138">
        <f t="shared" si="48"/>
        <v>0</v>
      </c>
    </row>
    <row r="2308" spans="4:7">
      <c r="D2308" s="138"/>
      <c r="E2308" s="138"/>
      <c r="G2308" s="138">
        <f t="shared" si="48"/>
        <v>0</v>
      </c>
    </row>
    <row r="2309" spans="4:7">
      <c r="D2309" s="138"/>
      <c r="E2309" s="138"/>
      <c r="G2309" s="138">
        <f t="shared" si="48"/>
        <v>0</v>
      </c>
    </row>
    <row r="2310" spans="4:7">
      <c r="D2310" s="138"/>
      <c r="E2310" s="138"/>
      <c r="G2310" s="138">
        <f t="shared" si="48"/>
        <v>0</v>
      </c>
    </row>
    <row r="2311" spans="4:7">
      <c r="D2311" s="138"/>
      <c r="E2311" s="138"/>
      <c r="G2311" s="138">
        <f t="shared" si="48"/>
        <v>0</v>
      </c>
    </row>
    <row r="2312" spans="4:7">
      <c r="D2312" s="138"/>
      <c r="E2312" s="138"/>
      <c r="G2312" s="138">
        <f t="shared" si="48"/>
        <v>0</v>
      </c>
    </row>
    <row r="2313" spans="4:7">
      <c r="D2313" s="138"/>
      <c r="E2313" s="138"/>
      <c r="G2313" s="138">
        <f t="shared" si="48"/>
        <v>0</v>
      </c>
    </row>
    <row r="2314" spans="4:7">
      <c r="D2314" s="138"/>
      <c r="E2314" s="138"/>
      <c r="G2314" s="138">
        <f t="shared" si="48"/>
        <v>0</v>
      </c>
    </row>
    <row r="2315" spans="4:7">
      <c r="D2315" s="138"/>
      <c r="E2315" s="138"/>
      <c r="G2315" s="138">
        <f t="shared" si="48"/>
        <v>0</v>
      </c>
    </row>
    <row r="2316" spans="4:7">
      <c r="D2316" s="138"/>
      <c r="E2316" s="138"/>
      <c r="G2316" s="138">
        <f t="shared" si="48"/>
        <v>0</v>
      </c>
    </row>
    <row r="2317" spans="4:7">
      <c r="D2317" s="138"/>
      <c r="E2317" s="138"/>
      <c r="G2317" s="138">
        <f t="shared" si="48"/>
        <v>0</v>
      </c>
    </row>
    <row r="2318" spans="4:7">
      <c r="D2318" s="138"/>
      <c r="E2318" s="138"/>
      <c r="G2318" s="138">
        <f t="shared" si="48"/>
        <v>0</v>
      </c>
    </row>
    <row r="2319" spans="4:7">
      <c r="D2319" s="138"/>
      <c r="E2319" s="138"/>
      <c r="G2319" s="138">
        <f t="shared" si="48"/>
        <v>0</v>
      </c>
    </row>
    <row r="2320" spans="4:7">
      <c r="D2320" s="138"/>
      <c r="E2320" s="138"/>
      <c r="G2320" s="138">
        <f t="shared" si="48"/>
        <v>0</v>
      </c>
    </row>
    <row r="2321" spans="4:7">
      <c r="D2321" s="138"/>
      <c r="E2321" s="138"/>
      <c r="G2321" s="138">
        <f t="shared" si="48"/>
        <v>0</v>
      </c>
    </row>
    <row r="2322" spans="4:7">
      <c r="D2322" s="138"/>
      <c r="E2322" s="138"/>
      <c r="G2322" s="138">
        <f t="shared" si="48"/>
        <v>0</v>
      </c>
    </row>
    <row r="2323" spans="4:7">
      <c r="D2323" s="138"/>
      <c r="E2323" s="138"/>
      <c r="G2323" s="138">
        <f t="shared" si="48"/>
        <v>0</v>
      </c>
    </row>
    <row r="2324" spans="4:7">
      <c r="D2324" s="138"/>
      <c r="E2324" s="138"/>
      <c r="G2324" s="138">
        <f t="shared" si="48"/>
        <v>0</v>
      </c>
    </row>
    <row r="2325" spans="4:7">
      <c r="D2325" s="138"/>
      <c r="E2325" s="138"/>
      <c r="G2325" s="138">
        <f t="shared" si="48"/>
        <v>0</v>
      </c>
    </row>
    <row r="2326" spans="4:7">
      <c r="D2326" s="138"/>
      <c r="E2326" s="138"/>
      <c r="G2326" s="138">
        <f t="shared" si="48"/>
        <v>0</v>
      </c>
    </row>
    <row r="2327" spans="4:7">
      <c r="D2327" s="138"/>
      <c r="E2327" s="138"/>
      <c r="G2327" s="138">
        <f t="shared" si="48"/>
        <v>0</v>
      </c>
    </row>
    <row r="2328" spans="4:7">
      <c r="D2328" s="138"/>
      <c r="E2328" s="138"/>
      <c r="G2328" s="138">
        <f t="shared" si="48"/>
        <v>0</v>
      </c>
    </row>
    <row r="2329" spans="4:7">
      <c r="D2329" s="138"/>
      <c r="E2329" s="138"/>
      <c r="G2329" s="138">
        <f t="shared" si="48"/>
        <v>0</v>
      </c>
    </row>
    <row r="2330" spans="4:7">
      <c r="D2330" s="138"/>
      <c r="E2330" s="138"/>
      <c r="G2330" s="138">
        <f t="shared" si="48"/>
        <v>0</v>
      </c>
    </row>
    <row r="2331" spans="4:7">
      <c r="D2331" s="138"/>
      <c r="E2331" s="138"/>
      <c r="G2331" s="138">
        <f t="shared" si="48"/>
        <v>0</v>
      </c>
    </row>
    <row r="2332" spans="4:7">
      <c r="D2332" s="138"/>
      <c r="E2332" s="138"/>
      <c r="G2332" s="138">
        <f t="shared" si="48"/>
        <v>0</v>
      </c>
    </row>
    <row r="2333" spans="4:7">
      <c r="D2333" s="138"/>
      <c r="E2333" s="138"/>
      <c r="G2333" s="138">
        <f t="shared" si="48"/>
        <v>0</v>
      </c>
    </row>
    <row r="2334" spans="4:7">
      <c r="D2334" s="138"/>
      <c r="E2334" s="138"/>
      <c r="G2334" s="138">
        <f t="shared" si="48"/>
        <v>0</v>
      </c>
    </row>
    <row r="2335" spans="4:7">
      <c r="D2335" s="138"/>
      <c r="E2335" s="138"/>
      <c r="G2335" s="138">
        <f t="shared" si="48"/>
        <v>0</v>
      </c>
    </row>
    <row r="2336" spans="4:7">
      <c r="D2336" s="138"/>
      <c r="E2336" s="138"/>
      <c r="G2336" s="138">
        <f t="shared" si="48"/>
        <v>0</v>
      </c>
    </row>
    <row r="2337" spans="4:7">
      <c r="D2337" s="138"/>
      <c r="E2337" s="138"/>
      <c r="G2337" s="138">
        <f t="shared" si="48"/>
        <v>0</v>
      </c>
    </row>
    <row r="2338" spans="4:7">
      <c r="D2338" s="138"/>
      <c r="E2338" s="138"/>
      <c r="G2338" s="138">
        <f t="shared" si="48"/>
        <v>0</v>
      </c>
    </row>
    <row r="2339" spans="4:7">
      <c r="D2339" s="138"/>
      <c r="E2339" s="138"/>
      <c r="G2339" s="138">
        <f t="shared" si="48"/>
        <v>0</v>
      </c>
    </row>
    <row r="2340" spans="4:7">
      <c r="D2340" s="138"/>
      <c r="E2340" s="138"/>
      <c r="G2340" s="138">
        <f t="shared" si="48"/>
        <v>0</v>
      </c>
    </row>
    <row r="2341" spans="4:7">
      <c r="D2341" s="138"/>
      <c r="E2341" s="138"/>
      <c r="G2341" s="138">
        <f t="shared" si="48"/>
        <v>0</v>
      </c>
    </row>
    <row r="2342" spans="4:7">
      <c r="D2342" s="138"/>
      <c r="E2342" s="138"/>
      <c r="G2342" s="138">
        <f t="shared" si="48"/>
        <v>0</v>
      </c>
    </row>
    <row r="2343" spans="4:7">
      <c r="D2343" s="138"/>
      <c r="E2343" s="138"/>
      <c r="G2343" s="138">
        <f t="shared" si="48"/>
        <v>0</v>
      </c>
    </row>
    <row r="2344" spans="4:7">
      <c r="D2344" s="138"/>
      <c r="E2344" s="138"/>
      <c r="G2344" s="138">
        <f t="shared" si="48"/>
        <v>0</v>
      </c>
    </row>
    <row r="2345" spans="4:7">
      <c r="D2345" s="138"/>
      <c r="E2345" s="138"/>
      <c r="G2345" s="138">
        <f t="shared" si="48"/>
        <v>0</v>
      </c>
    </row>
    <row r="2346" spans="4:7">
      <c r="D2346" s="138"/>
      <c r="E2346" s="138"/>
      <c r="G2346" s="138">
        <f t="shared" ref="G2346:G2409" si="49">+D2346-E2346</f>
        <v>0</v>
      </c>
    </row>
    <row r="2347" spans="4:7">
      <c r="D2347" s="138"/>
      <c r="E2347" s="138"/>
      <c r="G2347" s="138">
        <f t="shared" si="49"/>
        <v>0</v>
      </c>
    </row>
    <row r="2348" spans="4:7">
      <c r="D2348" s="138"/>
      <c r="E2348" s="138"/>
      <c r="G2348" s="138">
        <f t="shared" si="49"/>
        <v>0</v>
      </c>
    </row>
    <row r="2349" spans="4:7">
      <c r="D2349" s="138"/>
      <c r="E2349" s="138"/>
      <c r="G2349" s="138">
        <f t="shared" si="49"/>
        <v>0</v>
      </c>
    </row>
    <row r="2350" spans="4:7">
      <c r="D2350" s="138"/>
      <c r="E2350" s="138"/>
      <c r="G2350" s="138">
        <f t="shared" si="49"/>
        <v>0</v>
      </c>
    </row>
    <row r="2351" spans="4:7">
      <c r="D2351" s="138"/>
      <c r="E2351" s="138"/>
      <c r="G2351" s="138">
        <f t="shared" si="49"/>
        <v>0</v>
      </c>
    </row>
    <row r="2352" spans="4:7">
      <c r="D2352" s="138"/>
      <c r="E2352" s="138"/>
      <c r="G2352" s="138">
        <f t="shared" si="49"/>
        <v>0</v>
      </c>
    </row>
    <row r="2353" spans="4:7">
      <c r="D2353" s="138"/>
      <c r="E2353" s="138"/>
      <c r="G2353" s="138">
        <f t="shared" si="49"/>
        <v>0</v>
      </c>
    </row>
    <row r="2354" spans="4:7">
      <c r="D2354" s="138"/>
      <c r="E2354" s="138"/>
      <c r="G2354" s="138">
        <f t="shared" si="49"/>
        <v>0</v>
      </c>
    </row>
    <row r="2355" spans="4:7">
      <c r="D2355" s="138"/>
      <c r="E2355" s="138"/>
      <c r="G2355" s="138">
        <f t="shared" si="49"/>
        <v>0</v>
      </c>
    </row>
    <row r="2356" spans="4:7">
      <c r="D2356" s="138"/>
      <c r="E2356" s="138"/>
      <c r="G2356" s="138">
        <f t="shared" si="49"/>
        <v>0</v>
      </c>
    </row>
    <row r="2357" spans="4:7">
      <c r="D2357" s="138"/>
      <c r="E2357" s="138"/>
      <c r="G2357" s="138">
        <f t="shared" si="49"/>
        <v>0</v>
      </c>
    </row>
    <row r="2358" spans="4:7">
      <c r="D2358" s="138"/>
      <c r="E2358" s="138"/>
      <c r="G2358" s="138">
        <f t="shared" si="49"/>
        <v>0</v>
      </c>
    </row>
    <row r="2359" spans="4:7">
      <c r="D2359" s="138"/>
      <c r="E2359" s="138"/>
      <c r="G2359" s="138">
        <f t="shared" si="49"/>
        <v>0</v>
      </c>
    </row>
    <row r="2360" spans="4:7">
      <c r="D2360" s="138"/>
      <c r="E2360" s="138"/>
      <c r="G2360" s="138">
        <f t="shared" si="49"/>
        <v>0</v>
      </c>
    </row>
    <row r="2361" spans="4:7">
      <c r="D2361" s="138"/>
      <c r="E2361" s="138"/>
      <c r="G2361" s="138">
        <f t="shared" si="49"/>
        <v>0</v>
      </c>
    </row>
    <row r="2362" spans="4:7">
      <c r="D2362" s="138"/>
      <c r="E2362" s="138"/>
      <c r="G2362" s="138">
        <f t="shared" si="49"/>
        <v>0</v>
      </c>
    </row>
    <row r="2363" spans="4:7">
      <c r="D2363" s="138"/>
      <c r="E2363" s="138"/>
      <c r="G2363" s="138">
        <f t="shared" si="49"/>
        <v>0</v>
      </c>
    </row>
    <row r="2364" spans="4:7">
      <c r="D2364" s="138"/>
      <c r="E2364" s="138"/>
      <c r="G2364" s="138">
        <f t="shared" si="49"/>
        <v>0</v>
      </c>
    </row>
    <row r="2365" spans="4:7">
      <c r="D2365" s="138"/>
      <c r="E2365" s="138"/>
      <c r="G2365" s="138">
        <f t="shared" si="49"/>
        <v>0</v>
      </c>
    </row>
    <row r="2366" spans="4:7">
      <c r="D2366" s="138"/>
      <c r="E2366" s="138"/>
      <c r="G2366" s="138">
        <f t="shared" si="49"/>
        <v>0</v>
      </c>
    </row>
    <row r="2367" spans="4:7">
      <c r="D2367" s="138"/>
      <c r="E2367" s="138"/>
      <c r="G2367" s="138">
        <f t="shared" si="49"/>
        <v>0</v>
      </c>
    </row>
    <row r="2368" spans="4:7">
      <c r="D2368" s="138"/>
      <c r="E2368" s="138"/>
      <c r="G2368" s="138">
        <f t="shared" si="49"/>
        <v>0</v>
      </c>
    </row>
    <row r="2369" spans="4:7">
      <c r="D2369" s="138"/>
      <c r="E2369" s="138"/>
      <c r="G2369" s="138">
        <f t="shared" si="49"/>
        <v>0</v>
      </c>
    </row>
    <row r="2370" spans="4:7">
      <c r="D2370" s="138"/>
      <c r="E2370" s="138"/>
      <c r="G2370" s="138">
        <f t="shared" si="49"/>
        <v>0</v>
      </c>
    </row>
    <row r="2371" spans="4:7">
      <c r="D2371" s="138"/>
      <c r="E2371" s="138"/>
      <c r="G2371" s="138">
        <f t="shared" si="49"/>
        <v>0</v>
      </c>
    </row>
    <row r="2372" spans="4:7">
      <c r="D2372" s="138"/>
      <c r="E2372" s="138"/>
      <c r="G2372" s="138">
        <f t="shared" si="49"/>
        <v>0</v>
      </c>
    </row>
    <row r="2373" spans="4:7">
      <c r="D2373" s="138"/>
      <c r="E2373" s="138"/>
      <c r="G2373" s="138">
        <f t="shared" si="49"/>
        <v>0</v>
      </c>
    </row>
    <row r="2374" spans="4:7">
      <c r="D2374" s="138"/>
      <c r="E2374" s="138"/>
      <c r="G2374" s="138">
        <f t="shared" si="49"/>
        <v>0</v>
      </c>
    </row>
    <row r="2375" spans="4:7">
      <c r="D2375" s="138"/>
      <c r="E2375" s="138"/>
      <c r="G2375" s="138">
        <f t="shared" si="49"/>
        <v>0</v>
      </c>
    </row>
    <row r="2376" spans="4:7">
      <c r="D2376" s="138"/>
      <c r="E2376" s="138"/>
      <c r="G2376" s="138">
        <f t="shared" si="49"/>
        <v>0</v>
      </c>
    </row>
    <row r="2377" spans="4:7">
      <c r="D2377" s="138"/>
      <c r="E2377" s="138"/>
      <c r="G2377" s="138">
        <f t="shared" si="49"/>
        <v>0</v>
      </c>
    </row>
    <row r="2378" spans="4:7">
      <c r="D2378" s="138"/>
      <c r="E2378" s="138"/>
      <c r="G2378" s="138">
        <f t="shared" si="49"/>
        <v>0</v>
      </c>
    </row>
    <row r="2379" spans="4:7">
      <c r="D2379" s="138"/>
      <c r="E2379" s="138"/>
      <c r="G2379" s="138">
        <f t="shared" si="49"/>
        <v>0</v>
      </c>
    </row>
    <row r="2380" spans="4:7">
      <c r="D2380" s="138"/>
      <c r="E2380" s="138"/>
      <c r="G2380" s="138">
        <f t="shared" si="49"/>
        <v>0</v>
      </c>
    </row>
    <row r="2381" spans="4:7">
      <c r="D2381" s="138"/>
      <c r="E2381" s="138"/>
      <c r="G2381" s="138">
        <f t="shared" si="49"/>
        <v>0</v>
      </c>
    </row>
    <row r="2382" spans="4:7">
      <c r="D2382" s="138"/>
      <c r="E2382" s="138"/>
      <c r="G2382" s="138">
        <f t="shared" si="49"/>
        <v>0</v>
      </c>
    </row>
    <row r="2383" spans="4:7">
      <c r="D2383" s="138"/>
      <c r="E2383" s="138"/>
      <c r="G2383" s="138">
        <f t="shared" si="49"/>
        <v>0</v>
      </c>
    </row>
    <row r="2384" spans="4:7">
      <c r="D2384" s="138"/>
      <c r="E2384" s="138"/>
      <c r="G2384" s="138">
        <f t="shared" si="49"/>
        <v>0</v>
      </c>
    </row>
    <row r="2385" spans="4:7">
      <c r="D2385" s="138"/>
      <c r="E2385" s="138"/>
      <c r="G2385" s="138">
        <f t="shared" si="49"/>
        <v>0</v>
      </c>
    </row>
    <row r="2386" spans="4:7">
      <c r="D2386" s="138"/>
      <c r="E2386" s="138"/>
      <c r="G2386" s="138">
        <f t="shared" si="49"/>
        <v>0</v>
      </c>
    </row>
    <row r="2387" spans="4:7">
      <c r="D2387" s="138"/>
      <c r="E2387" s="138"/>
      <c r="G2387" s="138">
        <f t="shared" si="49"/>
        <v>0</v>
      </c>
    </row>
    <row r="2388" spans="4:7">
      <c r="D2388" s="138"/>
      <c r="E2388" s="138"/>
      <c r="G2388" s="138">
        <f t="shared" si="49"/>
        <v>0</v>
      </c>
    </row>
    <row r="2389" spans="4:7">
      <c r="D2389" s="138"/>
      <c r="E2389" s="138"/>
      <c r="G2389" s="138">
        <f t="shared" si="49"/>
        <v>0</v>
      </c>
    </row>
    <row r="2390" spans="4:7">
      <c r="D2390" s="138"/>
      <c r="E2390" s="138"/>
      <c r="G2390" s="138">
        <f t="shared" si="49"/>
        <v>0</v>
      </c>
    </row>
    <row r="2391" spans="4:7">
      <c r="D2391" s="138"/>
      <c r="E2391" s="138"/>
      <c r="G2391" s="138">
        <f t="shared" si="49"/>
        <v>0</v>
      </c>
    </row>
    <row r="2392" spans="4:7">
      <c r="D2392" s="138"/>
      <c r="E2392" s="138"/>
      <c r="G2392" s="138">
        <f t="shared" si="49"/>
        <v>0</v>
      </c>
    </row>
    <row r="2393" spans="4:7">
      <c r="D2393" s="138"/>
      <c r="E2393" s="138"/>
      <c r="G2393" s="138">
        <f t="shared" si="49"/>
        <v>0</v>
      </c>
    </row>
    <row r="2394" spans="4:7">
      <c r="D2394" s="138"/>
      <c r="E2394" s="138"/>
      <c r="G2394" s="138">
        <f t="shared" si="49"/>
        <v>0</v>
      </c>
    </row>
    <row r="2395" spans="4:7">
      <c r="D2395" s="138"/>
      <c r="E2395" s="138"/>
      <c r="G2395" s="138">
        <f t="shared" si="49"/>
        <v>0</v>
      </c>
    </row>
    <row r="2396" spans="4:7">
      <c r="D2396" s="138"/>
      <c r="E2396" s="138"/>
      <c r="G2396" s="138">
        <f t="shared" si="49"/>
        <v>0</v>
      </c>
    </row>
    <row r="2397" spans="4:7">
      <c r="D2397" s="138"/>
      <c r="E2397" s="138"/>
      <c r="G2397" s="138">
        <f t="shared" si="49"/>
        <v>0</v>
      </c>
    </row>
    <row r="2398" spans="4:7">
      <c r="D2398" s="138"/>
      <c r="E2398" s="138"/>
      <c r="G2398" s="138">
        <f t="shared" si="49"/>
        <v>0</v>
      </c>
    </row>
    <row r="2399" spans="4:7">
      <c r="D2399" s="138"/>
      <c r="E2399" s="138"/>
      <c r="G2399" s="138">
        <f t="shared" si="49"/>
        <v>0</v>
      </c>
    </row>
    <row r="2400" spans="4:7">
      <c r="D2400" s="138"/>
      <c r="E2400" s="138"/>
      <c r="G2400" s="138">
        <f t="shared" si="49"/>
        <v>0</v>
      </c>
    </row>
    <row r="2401" spans="4:7">
      <c r="D2401" s="138"/>
      <c r="E2401" s="138"/>
      <c r="G2401" s="138">
        <f t="shared" si="49"/>
        <v>0</v>
      </c>
    </row>
    <row r="2402" spans="4:7">
      <c r="D2402" s="138"/>
      <c r="E2402" s="138"/>
      <c r="G2402" s="138">
        <f t="shared" si="49"/>
        <v>0</v>
      </c>
    </row>
    <row r="2403" spans="4:7">
      <c r="D2403" s="138"/>
      <c r="E2403" s="138"/>
      <c r="G2403" s="138">
        <f t="shared" si="49"/>
        <v>0</v>
      </c>
    </row>
    <row r="2404" spans="4:7">
      <c r="D2404" s="138"/>
      <c r="E2404" s="138"/>
      <c r="G2404" s="138">
        <f t="shared" si="49"/>
        <v>0</v>
      </c>
    </row>
    <row r="2405" spans="4:7">
      <c r="D2405" s="138"/>
      <c r="E2405" s="138"/>
      <c r="G2405" s="138">
        <f t="shared" si="49"/>
        <v>0</v>
      </c>
    </row>
    <row r="2406" spans="4:7">
      <c r="D2406" s="138"/>
      <c r="E2406" s="138"/>
      <c r="G2406" s="138">
        <f t="shared" si="49"/>
        <v>0</v>
      </c>
    </row>
    <row r="2407" spans="4:7">
      <c r="D2407" s="138"/>
      <c r="E2407" s="138"/>
      <c r="G2407" s="138">
        <f t="shared" si="49"/>
        <v>0</v>
      </c>
    </row>
    <row r="2408" spans="4:7">
      <c r="D2408" s="138"/>
      <c r="E2408" s="138"/>
      <c r="G2408" s="138">
        <f t="shared" si="49"/>
        <v>0</v>
      </c>
    </row>
    <row r="2409" spans="4:7">
      <c r="D2409" s="138"/>
      <c r="E2409" s="138"/>
      <c r="G2409" s="138">
        <f t="shared" si="49"/>
        <v>0</v>
      </c>
    </row>
    <row r="2410" spans="4:7">
      <c r="D2410" s="138"/>
      <c r="E2410" s="138"/>
      <c r="G2410" s="138">
        <f t="shared" ref="G2410:G2473" si="50">+D2410-E2410</f>
        <v>0</v>
      </c>
    </row>
    <row r="2411" spans="4:7">
      <c r="D2411" s="138"/>
      <c r="E2411" s="138"/>
      <c r="G2411" s="138">
        <f t="shared" si="50"/>
        <v>0</v>
      </c>
    </row>
    <row r="2412" spans="4:7">
      <c r="D2412" s="138"/>
      <c r="E2412" s="138"/>
      <c r="G2412" s="138">
        <f t="shared" si="50"/>
        <v>0</v>
      </c>
    </row>
    <row r="2413" spans="4:7">
      <c r="D2413" s="138"/>
      <c r="E2413" s="138"/>
      <c r="G2413" s="138">
        <f t="shared" si="50"/>
        <v>0</v>
      </c>
    </row>
    <row r="2414" spans="4:7">
      <c r="D2414" s="138"/>
      <c r="E2414" s="138"/>
      <c r="G2414" s="138">
        <f t="shared" si="50"/>
        <v>0</v>
      </c>
    </row>
    <row r="2415" spans="4:7">
      <c r="D2415" s="138"/>
      <c r="E2415" s="138"/>
      <c r="G2415" s="138">
        <f t="shared" si="50"/>
        <v>0</v>
      </c>
    </row>
    <row r="2416" spans="4:7">
      <c r="D2416" s="138"/>
      <c r="E2416" s="138"/>
      <c r="G2416" s="138">
        <f t="shared" si="50"/>
        <v>0</v>
      </c>
    </row>
    <row r="2417" spans="4:7">
      <c r="D2417" s="138"/>
      <c r="E2417" s="138"/>
      <c r="G2417" s="138">
        <f t="shared" si="50"/>
        <v>0</v>
      </c>
    </row>
    <row r="2418" spans="4:7">
      <c r="D2418" s="138"/>
      <c r="E2418" s="138"/>
      <c r="G2418" s="138">
        <f t="shared" si="50"/>
        <v>0</v>
      </c>
    </row>
    <row r="2419" spans="4:7">
      <c r="D2419" s="138"/>
      <c r="E2419" s="138"/>
      <c r="G2419" s="138">
        <f t="shared" si="50"/>
        <v>0</v>
      </c>
    </row>
    <row r="2420" spans="4:7">
      <c r="D2420" s="138"/>
      <c r="E2420" s="138"/>
      <c r="G2420" s="138">
        <f t="shared" si="50"/>
        <v>0</v>
      </c>
    </row>
    <row r="2421" spans="4:7">
      <c r="D2421" s="138"/>
      <c r="E2421" s="138"/>
      <c r="G2421" s="138">
        <f t="shared" si="50"/>
        <v>0</v>
      </c>
    </row>
    <row r="2422" spans="4:7">
      <c r="D2422" s="138"/>
      <c r="E2422" s="138"/>
      <c r="G2422" s="138">
        <f t="shared" si="50"/>
        <v>0</v>
      </c>
    </row>
    <row r="2423" spans="4:7">
      <c r="D2423" s="138"/>
      <c r="E2423" s="138"/>
      <c r="G2423" s="138">
        <f t="shared" si="50"/>
        <v>0</v>
      </c>
    </row>
    <row r="2424" spans="4:7">
      <c r="D2424" s="138"/>
      <c r="E2424" s="138"/>
      <c r="G2424" s="138">
        <f t="shared" si="50"/>
        <v>0</v>
      </c>
    </row>
    <row r="2425" spans="4:7">
      <c r="D2425" s="138"/>
      <c r="E2425" s="138"/>
      <c r="G2425" s="138">
        <f t="shared" si="50"/>
        <v>0</v>
      </c>
    </row>
    <row r="2426" spans="4:7">
      <c r="D2426" s="138"/>
      <c r="E2426" s="138"/>
      <c r="G2426" s="138">
        <f t="shared" si="50"/>
        <v>0</v>
      </c>
    </row>
    <row r="2427" spans="4:7">
      <c r="D2427" s="138"/>
      <c r="E2427" s="138"/>
      <c r="G2427" s="138">
        <f t="shared" si="50"/>
        <v>0</v>
      </c>
    </row>
    <row r="2428" spans="4:7">
      <c r="D2428" s="138"/>
      <c r="E2428" s="138"/>
      <c r="G2428" s="138">
        <f t="shared" si="50"/>
        <v>0</v>
      </c>
    </row>
    <row r="2429" spans="4:7">
      <c r="D2429" s="138"/>
      <c r="E2429" s="138"/>
      <c r="G2429" s="138">
        <f t="shared" si="50"/>
        <v>0</v>
      </c>
    </row>
    <row r="2430" spans="4:7">
      <c r="D2430" s="138"/>
      <c r="E2430" s="138"/>
      <c r="G2430" s="138">
        <f t="shared" si="50"/>
        <v>0</v>
      </c>
    </row>
    <row r="2431" spans="4:7">
      <c r="D2431" s="138"/>
      <c r="E2431" s="138"/>
      <c r="G2431" s="138">
        <f t="shared" si="50"/>
        <v>0</v>
      </c>
    </row>
    <row r="2432" spans="4:7">
      <c r="D2432" s="138"/>
      <c r="E2432" s="138"/>
      <c r="G2432" s="138">
        <f t="shared" si="50"/>
        <v>0</v>
      </c>
    </row>
    <row r="2433" spans="4:7">
      <c r="D2433" s="138"/>
      <c r="E2433" s="138"/>
      <c r="G2433" s="138">
        <f t="shared" si="50"/>
        <v>0</v>
      </c>
    </row>
    <row r="2434" spans="4:7">
      <c r="D2434" s="138"/>
      <c r="E2434" s="138"/>
      <c r="G2434" s="138">
        <f t="shared" si="50"/>
        <v>0</v>
      </c>
    </row>
    <row r="2435" spans="4:7">
      <c r="D2435" s="138"/>
      <c r="E2435" s="138"/>
      <c r="G2435" s="138">
        <f t="shared" si="50"/>
        <v>0</v>
      </c>
    </row>
    <row r="2436" spans="4:7">
      <c r="D2436" s="138"/>
      <c r="E2436" s="138"/>
      <c r="G2436" s="138">
        <f t="shared" si="50"/>
        <v>0</v>
      </c>
    </row>
    <row r="2437" spans="4:7">
      <c r="D2437" s="138"/>
      <c r="E2437" s="138"/>
      <c r="G2437" s="138">
        <f t="shared" si="50"/>
        <v>0</v>
      </c>
    </row>
    <row r="2438" spans="4:7">
      <c r="D2438" s="138"/>
      <c r="E2438" s="138"/>
      <c r="G2438" s="138">
        <f t="shared" si="50"/>
        <v>0</v>
      </c>
    </row>
    <row r="2439" spans="4:7">
      <c r="D2439" s="138"/>
      <c r="E2439" s="138"/>
      <c r="G2439" s="138">
        <f t="shared" si="50"/>
        <v>0</v>
      </c>
    </row>
    <row r="2440" spans="4:7">
      <c r="D2440" s="138"/>
      <c r="E2440" s="138"/>
      <c r="G2440" s="138">
        <f t="shared" si="50"/>
        <v>0</v>
      </c>
    </row>
    <row r="2441" spans="4:7">
      <c r="D2441" s="138"/>
      <c r="E2441" s="138"/>
      <c r="G2441" s="138">
        <f t="shared" si="50"/>
        <v>0</v>
      </c>
    </row>
    <row r="2442" spans="4:7">
      <c r="D2442" s="138"/>
      <c r="E2442" s="138"/>
      <c r="G2442" s="138">
        <f t="shared" si="50"/>
        <v>0</v>
      </c>
    </row>
    <row r="2443" spans="4:7">
      <c r="D2443" s="138"/>
      <c r="E2443" s="138"/>
      <c r="G2443" s="138">
        <f t="shared" si="50"/>
        <v>0</v>
      </c>
    </row>
    <row r="2444" spans="4:7">
      <c r="D2444" s="138"/>
      <c r="E2444" s="138"/>
      <c r="G2444" s="138">
        <f t="shared" si="50"/>
        <v>0</v>
      </c>
    </row>
    <row r="2445" spans="4:7">
      <c r="D2445" s="138"/>
      <c r="E2445" s="138"/>
      <c r="G2445" s="138">
        <f t="shared" si="50"/>
        <v>0</v>
      </c>
    </row>
    <row r="2446" spans="4:7">
      <c r="D2446" s="138"/>
      <c r="E2446" s="138"/>
      <c r="G2446" s="138">
        <f t="shared" si="50"/>
        <v>0</v>
      </c>
    </row>
    <row r="2447" spans="4:7">
      <c r="D2447" s="138"/>
      <c r="E2447" s="138"/>
      <c r="G2447" s="138">
        <f t="shared" si="50"/>
        <v>0</v>
      </c>
    </row>
    <row r="2448" spans="4:7">
      <c r="D2448" s="138"/>
      <c r="E2448" s="138"/>
      <c r="G2448" s="138">
        <f t="shared" si="50"/>
        <v>0</v>
      </c>
    </row>
    <row r="2449" spans="4:7">
      <c r="D2449" s="138"/>
      <c r="E2449" s="138"/>
      <c r="G2449" s="138">
        <f t="shared" si="50"/>
        <v>0</v>
      </c>
    </row>
    <row r="2450" spans="4:7">
      <c r="D2450" s="138"/>
      <c r="E2450" s="138"/>
      <c r="G2450" s="138">
        <f t="shared" si="50"/>
        <v>0</v>
      </c>
    </row>
    <row r="2451" spans="4:7">
      <c r="D2451" s="138"/>
      <c r="E2451" s="138"/>
      <c r="G2451" s="138">
        <f t="shared" si="50"/>
        <v>0</v>
      </c>
    </row>
    <row r="2452" spans="4:7">
      <c r="D2452" s="138"/>
      <c r="E2452" s="138"/>
      <c r="G2452" s="138">
        <f t="shared" si="50"/>
        <v>0</v>
      </c>
    </row>
    <row r="2453" spans="4:7">
      <c r="D2453" s="138"/>
      <c r="E2453" s="138"/>
      <c r="G2453" s="138">
        <f t="shared" si="50"/>
        <v>0</v>
      </c>
    </row>
    <row r="2454" spans="4:7">
      <c r="D2454" s="138"/>
      <c r="E2454" s="138"/>
      <c r="G2454" s="138">
        <f t="shared" si="50"/>
        <v>0</v>
      </c>
    </row>
    <row r="2455" spans="4:7">
      <c r="D2455" s="138"/>
      <c r="E2455" s="138"/>
      <c r="G2455" s="138">
        <f t="shared" si="50"/>
        <v>0</v>
      </c>
    </row>
    <row r="2456" spans="4:7">
      <c r="D2456" s="138"/>
      <c r="E2456" s="138"/>
      <c r="G2456" s="138">
        <f t="shared" si="50"/>
        <v>0</v>
      </c>
    </row>
    <row r="2457" spans="4:7">
      <c r="D2457" s="138"/>
      <c r="E2457" s="138"/>
      <c r="G2457" s="138">
        <f t="shared" si="50"/>
        <v>0</v>
      </c>
    </row>
    <row r="2458" spans="4:7">
      <c r="D2458" s="138"/>
      <c r="E2458" s="138"/>
      <c r="G2458" s="138">
        <f t="shared" si="50"/>
        <v>0</v>
      </c>
    </row>
    <row r="2459" spans="4:7">
      <c r="D2459" s="138"/>
      <c r="E2459" s="138"/>
      <c r="G2459" s="138">
        <f t="shared" si="50"/>
        <v>0</v>
      </c>
    </row>
    <row r="2460" spans="4:7">
      <c r="D2460" s="138"/>
      <c r="E2460" s="138"/>
      <c r="G2460" s="138">
        <f t="shared" si="50"/>
        <v>0</v>
      </c>
    </row>
    <row r="2461" spans="4:7">
      <c r="D2461" s="138"/>
      <c r="E2461" s="138"/>
      <c r="G2461" s="138">
        <f t="shared" si="50"/>
        <v>0</v>
      </c>
    </row>
    <row r="2462" spans="4:7">
      <c r="D2462" s="138"/>
      <c r="E2462" s="138"/>
      <c r="G2462" s="138">
        <f t="shared" si="50"/>
        <v>0</v>
      </c>
    </row>
    <row r="2463" spans="4:7">
      <c r="D2463" s="138"/>
      <c r="E2463" s="138"/>
      <c r="G2463" s="138">
        <f t="shared" si="50"/>
        <v>0</v>
      </c>
    </row>
    <row r="2464" spans="4:7">
      <c r="D2464" s="138"/>
      <c r="E2464" s="138"/>
      <c r="G2464" s="138">
        <f t="shared" si="50"/>
        <v>0</v>
      </c>
    </row>
    <row r="2465" spans="4:7">
      <c r="D2465" s="138"/>
      <c r="E2465" s="138"/>
      <c r="G2465" s="138">
        <f t="shared" si="50"/>
        <v>0</v>
      </c>
    </row>
    <row r="2466" spans="4:7">
      <c r="D2466" s="138"/>
      <c r="E2466" s="138"/>
      <c r="G2466" s="138">
        <f t="shared" si="50"/>
        <v>0</v>
      </c>
    </row>
    <row r="2467" spans="4:7">
      <c r="D2467" s="138"/>
      <c r="E2467" s="138"/>
      <c r="G2467" s="138">
        <f t="shared" si="50"/>
        <v>0</v>
      </c>
    </row>
    <row r="2468" spans="4:7">
      <c r="D2468" s="138"/>
      <c r="E2468" s="138"/>
      <c r="G2468" s="138">
        <f t="shared" si="50"/>
        <v>0</v>
      </c>
    </row>
    <row r="2469" spans="4:7">
      <c r="D2469" s="138"/>
      <c r="E2469" s="138"/>
      <c r="G2469" s="138">
        <f t="shared" si="50"/>
        <v>0</v>
      </c>
    </row>
    <row r="2470" spans="4:7">
      <c r="D2470" s="138"/>
      <c r="E2470" s="138"/>
      <c r="G2470" s="138">
        <f t="shared" si="50"/>
        <v>0</v>
      </c>
    </row>
    <row r="2471" spans="4:7">
      <c r="D2471" s="138"/>
      <c r="E2471" s="138"/>
      <c r="G2471" s="138">
        <f t="shared" si="50"/>
        <v>0</v>
      </c>
    </row>
    <row r="2472" spans="4:7">
      <c r="D2472" s="138"/>
      <c r="E2472" s="138"/>
      <c r="G2472" s="138">
        <f t="shared" si="50"/>
        <v>0</v>
      </c>
    </row>
    <row r="2473" spans="4:7">
      <c r="D2473" s="138"/>
      <c r="E2473" s="138"/>
      <c r="G2473" s="138">
        <f t="shared" si="50"/>
        <v>0</v>
      </c>
    </row>
    <row r="2474" spans="4:7">
      <c r="D2474" s="138"/>
      <c r="E2474" s="138"/>
      <c r="G2474" s="138">
        <f t="shared" ref="G2474:G2537" si="51">+D2474-E2474</f>
        <v>0</v>
      </c>
    </row>
    <row r="2475" spans="4:7">
      <c r="D2475" s="138"/>
      <c r="E2475" s="138"/>
      <c r="G2475" s="138">
        <f t="shared" si="51"/>
        <v>0</v>
      </c>
    </row>
    <row r="2476" spans="4:7">
      <c r="D2476" s="138"/>
      <c r="E2476" s="138"/>
      <c r="G2476" s="138">
        <f t="shared" si="51"/>
        <v>0</v>
      </c>
    </row>
    <row r="2477" spans="4:7">
      <c r="D2477" s="138"/>
      <c r="E2477" s="138"/>
      <c r="G2477" s="138">
        <f t="shared" si="51"/>
        <v>0</v>
      </c>
    </row>
    <row r="2478" spans="4:7">
      <c r="D2478" s="138"/>
      <c r="E2478" s="138"/>
      <c r="G2478" s="138">
        <f t="shared" si="51"/>
        <v>0</v>
      </c>
    </row>
    <row r="2479" spans="4:7">
      <c r="D2479" s="138"/>
      <c r="E2479" s="138"/>
      <c r="G2479" s="138">
        <f t="shared" si="51"/>
        <v>0</v>
      </c>
    </row>
    <row r="2480" spans="4:7">
      <c r="D2480" s="138"/>
      <c r="E2480" s="138"/>
      <c r="G2480" s="138">
        <f t="shared" si="51"/>
        <v>0</v>
      </c>
    </row>
    <row r="2481" spans="4:7">
      <c r="D2481" s="138"/>
      <c r="E2481" s="138"/>
      <c r="G2481" s="138">
        <f t="shared" si="51"/>
        <v>0</v>
      </c>
    </row>
    <row r="2482" spans="4:7">
      <c r="D2482" s="138"/>
      <c r="E2482" s="138"/>
      <c r="G2482" s="138">
        <f t="shared" si="51"/>
        <v>0</v>
      </c>
    </row>
    <row r="2483" spans="4:7">
      <c r="D2483" s="138"/>
      <c r="E2483" s="138"/>
      <c r="G2483" s="138">
        <f t="shared" si="51"/>
        <v>0</v>
      </c>
    </row>
    <row r="2484" spans="4:7">
      <c r="D2484" s="138"/>
      <c r="E2484" s="138"/>
      <c r="G2484" s="138">
        <f t="shared" si="51"/>
        <v>0</v>
      </c>
    </row>
    <row r="2485" spans="4:7">
      <c r="D2485" s="138"/>
      <c r="E2485" s="138"/>
      <c r="G2485" s="138">
        <f t="shared" si="51"/>
        <v>0</v>
      </c>
    </row>
    <row r="2486" spans="4:7">
      <c r="D2486" s="138"/>
      <c r="E2486" s="138"/>
      <c r="G2486" s="138">
        <f t="shared" si="51"/>
        <v>0</v>
      </c>
    </row>
    <row r="2487" spans="4:7">
      <c r="D2487" s="138"/>
      <c r="E2487" s="138"/>
      <c r="G2487" s="138">
        <f t="shared" si="51"/>
        <v>0</v>
      </c>
    </row>
    <row r="2488" spans="4:7">
      <c r="D2488" s="138"/>
      <c r="E2488" s="138"/>
      <c r="G2488" s="138">
        <f t="shared" si="51"/>
        <v>0</v>
      </c>
    </row>
    <row r="2489" spans="4:7">
      <c r="D2489" s="138"/>
      <c r="E2489" s="138"/>
      <c r="G2489" s="138">
        <f t="shared" si="51"/>
        <v>0</v>
      </c>
    </row>
    <row r="2490" spans="4:7">
      <c r="D2490" s="138"/>
      <c r="E2490" s="138"/>
      <c r="G2490" s="138">
        <f t="shared" si="51"/>
        <v>0</v>
      </c>
    </row>
    <row r="2491" spans="4:7">
      <c r="D2491" s="138"/>
      <c r="E2491" s="138"/>
      <c r="G2491" s="138">
        <f t="shared" si="51"/>
        <v>0</v>
      </c>
    </row>
    <row r="2492" spans="4:7">
      <c r="D2492" s="138"/>
      <c r="E2492" s="138"/>
      <c r="G2492" s="138">
        <f t="shared" si="51"/>
        <v>0</v>
      </c>
    </row>
    <row r="2493" spans="4:7">
      <c r="D2493" s="138"/>
      <c r="E2493" s="138"/>
      <c r="G2493" s="138">
        <f t="shared" si="51"/>
        <v>0</v>
      </c>
    </row>
    <row r="2494" spans="4:7">
      <c r="D2494" s="138"/>
      <c r="E2494" s="138"/>
      <c r="G2494" s="138">
        <f t="shared" si="51"/>
        <v>0</v>
      </c>
    </row>
    <row r="2495" spans="4:7">
      <c r="D2495" s="138"/>
      <c r="E2495" s="138"/>
      <c r="G2495" s="138">
        <f t="shared" si="51"/>
        <v>0</v>
      </c>
    </row>
    <row r="2496" spans="4:7">
      <c r="D2496" s="138"/>
      <c r="E2496" s="138"/>
      <c r="G2496" s="138">
        <f t="shared" si="51"/>
        <v>0</v>
      </c>
    </row>
    <row r="2497" spans="4:7">
      <c r="D2497" s="138"/>
      <c r="E2497" s="138"/>
      <c r="G2497" s="138">
        <f t="shared" si="51"/>
        <v>0</v>
      </c>
    </row>
    <row r="2498" spans="4:7">
      <c r="D2498" s="138"/>
      <c r="E2498" s="138"/>
      <c r="G2498" s="138">
        <f t="shared" si="51"/>
        <v>0</v>
      </c>
    </row>
    <row r="2499" spans="4:7">
      <c r="D2499" s="138"/>
      <c r="E2499" s="138"/>
      <c r="G2499" s="138">
        <f t="shared" si="51"/>
        <v>0</v>
      </c>
    </row>
    <row r="2500" spans="4:7">
      <c r="D2500" s="138"/>
      <c r="E2500" s="138"/>
      <c r="G2500" s="138">
        <f t="shared" si="51"/>
        <v>0</v>
      </c>
    </row>
    <row r="2501" spans="4:7">
      <c r="D2501" s="138"/>
      <c r="E2501" s="138"/>
      <c r="G2501" s="138">
        <f t="shared" si="51"/>
        <v>0</v>
      </c>
    </row>
    <row r="2502" spans="4:7">
      <c r="D2502" s="138"/>
      <c r="E2502" s="138"/>
      <c r="G2502" s="138">
        <f t="shared" si="51"/>
        <v>0</v>
      </c>
    </row>
    <row r="2503" spans="4:7">
      <c r="D2503" s="138"/>
      <c r="E2503" s="138"/>
      <c r="G2503" s="138">
        <f t="shared" si="51"/>
        <v>0</v>
      </c>
    </row>
    <row r="2504" spans="4:7">
      <c r="D2504" s="138"/>
      <c r="E2504" s="138"/>
      <c r="G2504" s="138">
        <f t="shared" si="51"/>
        <v>0</v>
      </c>
    </row>
    <row r="2505" spans="4:7">
      <c r="D2505" s="138"/>
      <c r="E2505" s="138"/>
      <c r="G2505" s="138">
        <f t="shared" si="51"/>
        <v>0</v>
      </c>
    </row>
    <row r="2506" spans="4:7">
      <c r="D2506" s="138"/>
      <c r="E2506" s="138"/>
      <c r="G2506" s="138">
        <f t="shared" si="51"/>
        <v>0</v>
      </c>
    </row>
    <row r="2507" spans="4:7">
      <c r="D2507" s="138"/>
      <c r="E2507" s="138"/>
      <c r="G2507" s="138">
        <f t="shared" si="51"/>
        <v>0</v>
      </c>
    </row>
    <row r="2508" spans="4:7">
      <c r="D2508" s="138"/>
      <c r="E2508" s="138"/>
      <c r="G2508" s="138">
        <f t="shared" si="51"/>
        <v>0</v>
      </c>
    </row>
    <row r="2509" spans="4:7">
      <c r="D2509" s="138"/>
      <c r="E2509" s="138"/>
      <c r="G2509" s="138">
        <f t="shared" si="51"/>
        <v>0</v>
      </c>
    </row>
    <row r="2510" spans="4:7">
      <c r="D2510" s="138"/>
      <c r="E2510" s="138"/>
      <c r="G2510" s="138">
        <f t="shared" si="51"/>
        <v>0</v>
      </c>
    </row>
    <row r="2511" spans="4:7">
      <c r="D2511" s="138"/>
      <c r="E2511" s="138"/>
      <c r="G2511" s="138">
        <f t="shared" si="51"/>
        <v>0</v>
      </c>
    </row>
    <row r="2512" spans="4:7">
      <c r="D2512" s="138"/>
      <c r="E2512" s="138"/>
      <c r="G2512" s="138">
        <f t="shared" si="51"/>
        <v>0</v>
      </c>
    </row>
    <row r="2513" spans="4:7">
      <c r="D2513" s="138"/>
      <c r="E2513" s="138"/>
      <c r="G2513" s="138">
        <f t="shared" si="51"/>
        <v>0</v>
      </c>
    </row>
    <row r="2514" spans="4:7">
      <c r="D2514" s="138"/>
      <c r="E2514" s="138"/>
      <c r="G2514" s="138">
        <f t="shared" si="51"/>
        <v>0</v>
      </c>
    </row>
    <row r="2515" spans="4:7">
      <c r="D2515" s="138"/>
      <c r="E2515" s="138"/>
      <c r="G2515" s="138">
        <f t="shared" si="51"/>
        <v>0</v>
      </c>
    </row>
    <row r="2516" spans="4:7">
      <c r="D2516" s="138"/>
      <c r="E2516" s="138"/>
      <c r="G2516" s="138">
        <f t="shared" si="51"/>
        <v>0</v>
      </c>
    </row>
    <row r="2517" spans="4:7">
      <c r="D2517" s="138"/>
      <c r="E2517" s="138"/>
      <c r="G2517" s="138">
        <f t="shared" si="51"/>
        <v>0</v>
      </c>
    </row>
    <row r="2518" spans="4:7">
      <c r="D2518" s="138"/>
      <c r="E2518" s="138"/>
      <c r="G2518" s="138">
        <f t="shared" si="51"/>
        <v>0</v>
      </c>
    </row>
    <row r="2519" spans="4:7">
      <c r="D2519" s="138"/>
      <c r="E2519" s="138"/>
      <c r="G2519" s="138">
        <f t="shared" si="51"/>
        <v>0</v>
      </c>
    </row>
    <row r="2520" spans="4:7">
      <c r="D2520" s="138"/>
      <c r="E2520" s="138"/>
      <c r="G2520" s="138">
        <f t="shared" si="51"/>
        <v>0</v>
      </c>
    </row>
    <row r="2521" spans="4:7">
      <c r="D2521" s="138"/>
      <c r="E2521" s="138"/>
      <c r="G2521" s="138">
        <f t="shared" si="51"/>
        <v>0</v>
      </c>
    </row>
    <row r="2522" spans="4:7">
      <c r="D2522" s="138"/>
      <c r="E2522" s="138"/>
      <c r="G2522" s="138">
        <f t="shared" si="51"/>
        <v>0</v>
      </c>
    </row>
    <row r="2523" spans="4:7">
      <c r="D2523" s="138"/>
      <c r="E2523" s="138"/>
      <c r="G2523" s="138">
        <f t="shared" si="51"/>
        <v>0</v>
      </c>
    </row>
    <row r="2524" spans="4:7">
      <c r="D2524" s="138"/>
      <c r="E2524" s="138"/>
      <c r="G2524" s="138">
        <f t="shared" si="51"/>
        <v>0</v>
      </c>
    </row>
    <row r="2525" spans="4:7">
      <c r="D2525" s="138"/>
      <c r="E2525" s="138"/>
      <c r="G2525" s="138">
        <f t="shared" si="51"/>
        <v>0</v>
      </c>
    </row>
    <row r="2526" spans="4:7">
      <c r="D2526" s="138"/>
      <c r="E2526" s="138"/>
      <c r="G2526" s="138">
        <f t="shared" si="51"/>
        <v>0</v>
      </c>
    </row>
    <row r="2527" spans="4:7">
      <c r="D2527" s="138"/>
      <c r="E2527" s="138"/>
      <c r="G2527" s="138">
        <f t="shared" si="51"/>
        <v>0</v>
      </c>
    </row>
    <row r="2528" spans="4:7">
      <c r="D2528" s="138"/>
      <c r="E2528" s="138"/>
      <c r="G2528" s="138">
        <f t="shared" si="51"/>
        <v>0</v>
      </c>
    </row>
    <row r="2529" spans="4:7">
      <c r="D2529" s="138"/>
      <c r="E2529" s="138"/>
      <c r="G2529" s="138">
        <f t="shared" si="51"/>
        <v>0</v>
      </c>
    </row>
    <row r="2530" spans="4:7">
      <c r="D2530" s="138"/>
      <c r="E2530" s="138"/>
      <c r="G2530" s="138">
        <f t="shared" si="51"/>
        <v>0</v>
      </c>
    </row>
    <row r="2531" spans="4:7">
      <c r="D2531" s="138"/>
      <c r="E2531" s="138"/>
      <c r="G2531" s="138">
        <f t="shared" si="51"/>
        <v>0</v>
      </c>
    </row>
    <row r="2532" spans="4:7">
      <c r="D2532" s="138"/>
      <c r="E2532" s="138"/>
      <c r="G2532" s="138">
        <f t="shared" si="51"/>
        <v>0</v>
      </c>
    </row>
    <row r="2533" spans="4:7">
      <c r="D2533" s="138"/>
      <c r="E2533" s="138"/>
      <c r="G2533" s="138">
        <f t="shared" si="51"/>
        <v>0</v>
      </c>
    </row>
    <row r="2534" spans="4:7">
      <c r="D2534" s="138"/>
      <c r="E2534" s="138"/>
      <c r="G2534" s="138">
        <f t="shared" si="51"/>
        <v>0</v>
      </c>
    </row>
    <row r="2535" spans="4:7">
      <c r="D2535" s="138"/>
      <c r="E2535" s="138"/>
      <c r="G2535" s="138">
        <f t="shared" si="51"/>
        <v>0</v>
      </c>
    </row>
    <row r="2536" spans="4:7">
      <c r="D2536" s="138"/>
      <c r="E2536" s="138"/>
      <c r="G2536" s="138">
        <f t="shared" si="51"/>
        <v>0</v>
      </c>
    </row>
    <row r="2537" spans="4:7">
      <c r="D2537" s="138"/>
      <c r="E2537" s="138"/>
      <c r="G2537" s="138">
        <f t="shared" si="51"/>
        <v>0</v>
      </c>
    </row>
    <row r="2538" spans="4:7">
      <c r="D2538" s="138"/>
      <c r="E2538" s="138"/>
      <c r="G2538" s="138">
        <f t="shared" ref="G2538:G2601" si="52">+D2538-E2538</f>
        <v>0</v>
      </c>
    </row>
    <row r="2539" spans="4:7">
      <c r="D2539" s="138"/>
      <c r="E2539" s="138"/>
      <c r="G2539" s="138">
        <f t="shared" si="52"/>
        <v>0</v>
      </c>
    </row>
    <row r="2540" spans="4:7">
      <c r="D2540" s="138"/>
      <c r="E2540" s="138"/>
      <c r="G2540" s="138">
        <f t="shared" si="52"/>
        <v>0</v>
      </c>
    </row>
    <row r="2541" spans="4:7">
      <c r="D2541" s="138"/>
      <c r="E2541" s="138"/>
      <c r="G2541" s="138">
        <f t="shared" si="52"/>
        <v>0</v>
      </c>
    </row>
    <row r="2542" spans="4:7">
      <c r="D2542" s="138"/>
      <c r="E2542" s="138"/>
      <c r="G2542" s="138">
        <f t="shared" si="52"/>
        <v>0</v>
      </c>
    </row>
    <row r="2543" spans="4:7">
      <c r="D2543" s="138"/>
      <c r="E2543" s="138"/>
      <c r="G2543" s="138">
        <f t="shared" si="52"/>
        <v>0</v>
      </c>
    </row>
    <row r="2544" spans="4:7">
      <c r="D2544" s="138"/>
      <c r="E2544" s="138"/>
      <c r="G2544" s="138">
        <f t="shared" si="52"/>
        <v>0</v>
      </c>
    </row>
    <row r="2545" spans="4:7">
      <c r="D2545" s="138"/>
      <c r="E2545" s="138"/>
      <c r="G2545" s="138">
        <f t="shared" si="52"/>
        <v>0</v>
      </c>
    </row>
    <row r="2546" spans="4:7">
      <c r="D2546" s="138"/>
      <c r="E2546" s="138"/>
      <c r="G2546" s="138">
        <f t="shared" si="52"/>
        <v>0</v>
      </c>
    </row>
    <row r="2547" spans="4:7">
      <c r="D2547" s="138"/>
      <c r="E2547" s="138"/>
      <c r="G2547" s="138">
        <f t="shared" si="52"/>
        <v>0</v>
      </c>
    </row>
    <row r="2548" spans="4:7">
      <c r="D2548" s="138"/>
      <c r="E2548" s="138"/>
      <c r="G2548" s="138">
        <f t="shared" si="52"/>
        <v>0</v>
      </c>
    </row>
    <row r="2549" spans="4:7">
      <c r="D2549" s="138"/>
      <c r="E2549" s="138"/>
      <c r="G2549" s="138">
        <f t="shared" si="52"/>
        <v>0</v>
      </c>
    </row>
    <row r="2550" spans="4:7">
      <c r="D2550" s="138"/>
      <c r="E2550" s="138"/>
      <c r="G2550" s="138">
        <f t="shared" si="52"/>
        <v>0</v>
      </c>
    </row>
    <row r="2551" spans="4:7">
      <c r="D2551" s="138"/>
      <c r="E2551" s="138"/>
      <c r="G2551" s="138">
        <f t="shared" si="52"/>
        <v>0</v>
      </c>
    </row>
    <row r="2552" spans="4:7">
      <c r="D2552" s="138"/>
      <c r="E2552" s="138"/>
      <c r="G2552" s="138">
        <f t="shared" si="52"/>
        <v>0</v>
      </c>
    </row>
    <row r="2553" spans="4:7">
      <c r="D2553" s="138"/>
      <c r="E2553" s="138"/>
      <c r="G2553" s="138">
        <f t="shared" si="52"/>
        <v>0</v>
      </c>
    </row>
    <row r="2554" spans="4:7">
      <c r="D2554" s="138"/>
      <c r="E2554" s="138"/>
      <c r="G2554" s="138">
        <f t="shared" si="52"/>
        <v>0</v>
      </c>
    </row>
    <row r="2555" spans="4:7">
      <c r="D2555" s="138"/>
      <c r="E2555" s="138"/>
      <c r="G2555" s="138">
        <f t="shared" si="52"/>
        <v>0</v>
      </c>
    </row>
    <row r="2556" spans="4:7">
      <c r="D2556" s="138"/>
      <c r="E2556" s="138"/>
      <c r="G2556" s="138">
        <f t="shared" si="52"/>
        <v>0</v>
      </c>
    </row>
    <row r="2557" spans="4:7">
      <c r="D2557" s="138"/>
      <c r="E2557" s="138"/>
      <c r="G2557" s="138">
        <f t="shared" si="52"/>
        <v>0</v>
      </c>
    </row>
    <row r="2558" spans="4:7">
      <c r="D2558" s="138"/>
      <c r="E2558" s="138"/>
      <c r="G2558" s="138">
        <f t="shared" si="52"/>
        <v>0</v>
      </c>
    </row>
    <row r="2559" spans="4:7">
      <c r="D2559" s="138"/>
      <c r="E2559" s="138"/>
      <c r="G2559" s="138">
        <f t="shared" si="52"/>
        <v>0</v>
      </c>
    </row>
    <row r="2560" spans="4:7">
      <c r="D2560" s="138"/>
      <c r="E2560" s="138"/>
      <c r="G2560" s="138">
        <f t="shared" si="52"/>
        <v>0</v>
      </c>
    </row>
    <row r="2561" spans="4:7">
      <c r="D2561" s="138"/>
      <c r="E2561" s="138"/>
      <c r="G2561" s="138">
        <f t="shared" si="52"/>
        <v>0</v>
      </c>
    </row>
    <row r="2562" spans="4:7">
      <c r="D2562" s="138"/>
      <c r="E2562" s="138"/>
      <c r="G2562" s="138">
        <f t="shared" si="52"/>
        <v>0</v>
      </c>
    </row>
    <row r="2563" spans="4:7">
      <c r="D2563" s="138"/>
      <c r="E2563" s="138"/>
      <c r="G2563" s="138">
        <f t="shared" si="52"/>
        <v>0</v>
      </c>
    </row>
    <row r="2564" spans="4:7">
      <c r="D2564" s="138"/>
      <c r="E2564" s="138"/>
      <c r="G2564" s="138">
        <f t="shared" si="52"/>
        <v>0</v>
      </c>
    </row>
    <row r="2565" spans="4:7">
      <c r="D2565" s="138"/>
      <c r="E2565" s="138"/>
      <c r="G2565" s="138">
        <f t="shared" si="52"/>
        <v>0</v>
      </c>
    </row>
    <row r="2566" spans="4:7">
      <c r="D2566" s="138"/>
      <c r="E2566" s="138"/>
      <c r="G2566" s="138">
        <f t="shared" si="52"/>
        <v>0</v>
      </c>
    </row>
    <row r="2567" spans="4:7">
      <c r="D2567" s="138"/>
      <c r="E2567" s="138"/>
      <c r="G2567" s="138">
        <f t="shared" si="52"/>
        <v>0</v>
      </c>
    </row>
    <row r="2568" spans="4:7">
      <c r="D2568" s="138"/>
      <c r="E2568" s="138"/>
      <c r="G2568" s="138">
        <f t="shared" si="52"/>
        <v>0</v>
      </c>
    </row>
    <row r="2569" spans="4:7">
      <c r="D2569" s="138"/>
      <c r="E2569" s="138"/>
      <c r="G2569" s="138">
        <f t="shared" si="52"/>
        <v>0</v>
      </c>
    </row>
    <row r="2570" spans="4:7">
      <c r="D2570" s="138"/>
      <c r="E2570" s="138"/>
      <c r="G2570" s="138">
        <f t="shared" si="52"/>
        <v>0</v>
      </c>
    </row>
    <row r="2571" spans="4:7">
      <c r="D2571" s="138"/>
      <c r="E2571" s="138"/>
      <c r="G2571" s="138">
        <f t="shared" si="52"/>
        <v>0</v>
      </c>
    </row>
    <row r="2572" spans="4:7">
      <c r="D2572" s="138"/>
      <c r="E2572" s="138"/>
      <c r="G2572" s="138">
        <f t="shared" si="52"/>
        <v>0</v>
      </c>
    </row>
    <row r="2573" spans="4:7">
      <c r="D2573" s="138"/>
      <c r="E2573" s="138"/>
      <c r="G2573" s="138">
        <f t="shared" si="52"/>
        <v>0</v>
      </c>
    </row>
    <row r="2574" spans="4:7">
      <c r="D2574" s="138"/>
      <c r="E2574" s="138"/>
      <c r="G2574" s="138">
        <f t="shared" si="52"/>
        <v>0</v>
      </c>
    </row>
    <row r="2575" spans="4:7">
      <c r="D2575" s="138"/>
      <c r="E2575" s="138"/>
      <c r="G2575" s="138">
        <f t="shared" si="52"/>
        <v>0</v>
      </c>
    </row>
    <row r="2576" spans="4:7">
      <c r="D2576" s="138"/>
      <c r="E2576" s="138"/>
      <c r="G2576" s="138">
        <f t="shared" si="52"/>
        <v>0</v>
      </c>
    </row>
    <row r="2577" spans="4:7">
      <c r="D2577" s="138"/>
      <c r="E2577" s="138"/>
      <c r="G2577" s="138">
        <f t="shared" si="52"/>
        <v>0</v>
      </c>
    </row>
    <row r="2578" spans="4:7">
      <c r="D2578" s="138"/>
      <c r="E2578" s="138"/>
      <c r="G2578" s="138">
        <f t="shared" si="52"/>
        <v>0</v>
      </c>
    </row>
    <row r="2579" spans="4:7">
      <c r="D2579" s="138"/>
      <c r="E2579" s="138"/>
      <c r="G2579" s="138">
        <f t="shared" si="52"/>
        <v>0</v>
      </c>
    </row>
    <row r="2580" spans="4:7">
      <c r="D2580" s="138"/>
      <c r="E2580" s="138"/>
      <c r="G2580" s="138">
        <f t="shared" si="52"/>
        <v>0</v>
      </c>
    </row>
    <row r="2581" spans="4:7">
      <c r="D2581" s="138"/>
      <c r="E2581" s="138"/>
      <c r="G2581" s="138">
        <f t="shared" si="52"/>
        <v>0</v>
      </c>
    </row>
    <row r="2582" spans="4:7">
      <c r="D2582" s="138"/>
      <c r="E2582" s="138"/>
      <c r="G2582" s="138">
        <f t="shared" si="52"/>
        <v>0</v>
      </c>
    </row>
    <row r="2583" spans="4:7">
      <c r="D2583" s="138"/>
      <c r="E2583" s="138"/>
      <c r="G2583" s="138">
        <f t="shared" si="52"/>
        <v>0</v>
      </c>
    </row>
    <row r="2584" spans="4:7">
      <c r="D2584" s="138"/>
      <c r="E2584" s="138"/>
      <c r="G2584" s="138">
        <f t="shared" si="52"/>
        <v>0</v>
      </c>
    </row>
    <row r="2585" spans="4:7">
      <c r="D2585" s="138"/>
      <c r="E2585" s="138"/>
      <c r="G2585" s="138">
        <f t="shared" si="52"/>
        <v>0</v>
      </c>
    </row>
    <row r="2586" spans="4:7">
      <c r="D2586" s="138"/>
      <c r="E2586" s="138"/>
      <c r="G2586" s="138">
        <f t="shared" si="52"/>
        <v>0</v>
      </c>
    </row>
    <row r="2587" spans="4:7">
      <c r="D2587" s="138"/>
      <c r="E2587" s="138"/>
      <c r="G2587" s="138">
        <f t="shared" si="52"/>
        <v>0</v>
      </c>
    </row>
    <row r="2588" spans="4:7">
      <c r="D2588" s="138"/>
      <c r="E2588" s="138"/>
      <c r="G2588" s="138">
        <f t="shared" si="52"/>
        <v>0</v>
      </c>
    </row>
    <row r="2589" spans="4:7">
      <c r="D2589" s="138"/>
      <c r="E2589" s="138"/>
      <c r="G2589" s="138">
        <f t="shared" si="52"/>
        <v>0</v>
      </c>
    </row>
    <row r="2590" spans="4:7">
      <c r="D2590" s="138"/>
      <c r="E2590" s="138"/>
      <c r="G2590" s="138">
        <f t="shared" si="52"/>
        <v>0</v>
      </c>
    </row>
    <row r="2591" spans="4:7">
      <c r="D2591" s="138"/>
      <c r="E2591" s="138"/>
      <c r="G2591" s="138">
        <f t="shared" si="52"/>
        <v>0</v>
      </c>
    </row>
    <row r="2592" spans="4:7">
      <c r="D2592" s="138"/>
      <c r="E2592" s="138"/>
      <c r="G2592" s="138">
        <f t="shared" si="52"/>
        <v>0</v>
      </c>
    </row>
    <row r="2593" spans="4:7">
      <c r="D2593" s="138"/>
      <c r="E2593" s="138"/>
      <c r="G2593" s="138">
        <f t="shared" si="52"/>
        <v>0</v>
      </c>
    </row>
    <row r="2594" spans="4:7">
      <c r="D2594" s="138"/>
      <c r="E2594" s="138"/>
      <c r="G2594" s="138">
        <f t="shared" si="52"/>
        <v>0</v>
      </c>
    </row>
    <row r="2595" spans="4:7">
      <c r="D2595" s="138"/>
      <c r="E2595" s="138"/>
      <c r="G2595" s="138">
        <f t="shared" si="52"/>
        <v>0</v>
      </c>
    </row>
    <row r="2596" spans="4:7">
      <c r="D2596" s="138"/>
      <c r="E2596" s="138"/>
      <c r="G2596" s="138">
        <f t="shared" si="52"/>
        <v>0</v>
      </c>
    </row>
    <row r="2597" spans="4:7">
      <c r="D2597" s="138"/>
      <c r="E2597" s="138"/>
      <c r="G2597" s="138">
        <f t="shared" si="52"/>
        <v>0</v>
      </c>
    </row>
    <row r="2598" spans="4:7">
      <c r="D2598" s="138"/>
      <c r="E2598" s="138"/>
      <c r="G2598" s="138">
        <f t="shared" si="52"/>
        <v>0</v>
      </c>
    </row>
    <row r="2599" spans="4:7">
      <c r="D2599" s="138"/>
      <c r="E2599" s="138"/>
      <c r="G2599" s="138">
        <f t="shared" si="52"/>
        <v>0</v>
      </c>
    </row>
    <row r="2600" spans="4:7">
      <c r="D2600" s="138"/>
      <c r="E2600" s="138"/>
      <c r="G2600" s="138">
        <f t="shared" si="52"/>
        <v>0</v>
      </c>
    </row>
    <row r="2601" spans="4:7">
      <c r="D2601" s="138"/>
      <c r="E2601" s="138"/>
      <c r="G2601" s="138">
        <f t="shared" si="52"/>
        <v>0</v>
      </c>
    </row>
    <row r="2602" spans="4:7">
      <c r="D2602" s="138"/>
      <c r="E2602" s="138"/>
      <c r="G2602" s="138">
        <f t="shared" ref="G2602:G2665" si="53">+D2602-E2602</f>
        <v>0</v>
      </c>
    </row>
    <row r="2603" spans="4:7">
      <c r="D2603" s="138"/>
      <c r="E2603" s="138"/>
      <c r="G2603" s="138">
        <f t="shared" si="53"/>
        <v>0</v>
      </c>
    </row>
    <row r="2604" spans="4:7">
      <c r="D2604" s="138"/>
      <c r="E2604" s="138"/>
      <c r="G2604" s="138">
        <f t="shared" si="53"/>
        <v>0</v>
      </c>
    </row>
    <row r="2605" spans="4:7">
      <c r="D2605" s="138"/>
      <c r="E2605" s="138"/>
      <c r="G2605" s="138">
        <f t="shared" si="53"/>
        <v>0</v>
      </c>
    </row>
    <row r="2606" spans="4:7">
      <c r="D2606" s="138"/>
      <c r="E2606" s="138"/>
      <c r="G2606" s="138">
        <f t="shared" si="53"/>
        <v>0</v>
      </c>
    </row>
    <row r="2607" spans="4:7">
      <c r="D2607" s="138"/>
      <c r="E2607" s="138"/>
      <c r="G2607" s="138">
        <f t="shared" si="53"/>
        <v>0</v>
      </c>
    </row>
    <row r="2608" spans="4:7">
      <c r="D2608" s="138"/>
      <c r="E2608" s="138"/>
      <c r="G2608" s="138">
        <f t="shared" si="53"/>
        <v>0</v>
      </c>
    </row>
    <row r="2609" spans="4:7">
      <c r="D2609" s="138"/>
      <c r="E2609" s="138"/>
      <c r="G2609" s="138">
        <f t="shared" si="53"/>
        <v>0</v>
      </c>
    </row>
    <row r="2610" spans="4:7">
      <c r="D2610" s="138"/>
      <c r="E2610" s="138"/>
      <c r="G2610" s="138">
        <f t="shared" si="53"/>
        <v>0</v>
      </c>
    </row>
    <row r="2611" spans="4:7">
      <c r="D2611" s="138"/>
      <c r="E2611" s="138"/>
      <c r="G2611" s="138">
        <f t="shared" si="53"/>
        <v>0</v>
      </c>
    </row>
    <row r="2612" spans="4:7">
      <c r="D2612" s="138"/>
      <c r="E2612" s="138"/>
      <c r="G2612" s="138">
        <f t="shared" si="53"/>
        <v>0</v>
      </c>
    </row>
    <row r="2613" spans="4:7">
      <c r="D2613" s="138"/>
      <c r="E2613" s="138"/>
      <c r="G2613" s="138">
        <f t="shared" si="53"/>
        <v>0</v>
      </c>
    </row>
    <row r="2614" spans="4:7">
      <c r="D2614" s="138"/>
      <c r="E2614" s="138"/>
      <c r="G2614" s="138">
        <f t="shared" si="53"/>
        <v>0</v>
      </c>
    </row>
    <row r="2615" spans="4:7">
      <c r="D2615" s="138"/>
      <c r="E2615" s="138"/>
      <c r="G2615" s="138">
        <f t="shared" si="53"/>
        <v>0</v>
      </c>
    </row>
    <row r="2616" spans="4:7">
      <c r="D2616" s="138"/>
      <c r="E2616" s="138"/>
      <c r="G2616" s="138">
        <f t="shared" si="53"/>
        <v>0</v>
      </c>
    </row>
    <row r="2617" spans="4:7">
      <c r="D2617" s="138"/>
      <c r="E2617" s="138"/>
      <c r="G2617" s="138">
        <f t="shared" si="53"/>
        <v>0</v>
      </c>
    </row>
    <row r="2618" spans="4:7">
      <c r="D2618" s="138"/>
      <c r="E2618" s="138"/>
      <c r="G2618" s="138">
        <f t="shared" si="53"/>
        <v>0</v>
      </c>
    </row>
    <row r="2619" spans="4:7">
      <c r="D2619" s="138"/>
      <c r="E2619" s="138"/>
      <c r="G2619" s="138">
        <f t="shared" si="53"/>
        <v>0</v>
      </c>
    </row>
    <row r="2620" spans="4:7">
      <c r="D2620" s="138"/>
      <c r="E2620" s="138"/>
      <c r="G2620" s="138">
        <f t="shared" si="53"/>
        <v>0</v>
      </c>
    </row>
    <row r="2621" spans="4:7">
      <c r="D2621" s="138"/>
      <c r="E2621" s="138"/>
      <c r="G2621" s="138">
        <f t="shared" si="53"/>
        <v>0</v>
      </c>
    </row>
    <row r="2622" spans="4:7">
      <c r="D2622" s="138"/>
      <c r="E2622" s="138"/>
      <c r="G2622" s="138">
        <f t="shared" si="53"/>
        <v>0</v>
      </c>
    </row>
    <row r="2623" spans="4:7">
      <c r="D2623" s="138"/>
      <c r="E2623" s="138"/>
      <c r="G2623" s="138">
        <f t="shared" si="53"/>
        <v>0</v>
      </c>
    </row>
    <row r="2624" spans="4:7">
      <c r="D2624" s="138"/>
      <c r="E2624" s="138"/>
      <c r="G2624" s="138">
        <f t="shared" si="53"/>
        <v>0</v>
      </c>
    </row>
    <row r="2625" spans="4:7">
      <c r="D2625" s="138"/>
      <c r="E2625" s="138"/>
      <c r="G2625" s="138">
        <f t="shared" si="53"/>
        <v>0</v>
      </c>
    </row>
    <row r="2626" spans="4:7">
      <c r="D2626" s="138"/>
      <c r="E2626" s="138"/>
      <c r="G2626" s="138">
        <f t="shared" si="53"/>
        <v>0</v>
      </c>
    </row>
    <row r="2627" spans="4:7">
      <c r="D2627" s="138"/>
      <c r="E2627" s="138"/>
      <c r="G2627" s="138">
        <f t="shared" si="53"/>
        <v>0</v>
      </c>
    </row>
    <row r="2628" spans="4:7">
      <c r="D2628" s="138"/>
      <c r="E2628" s="138"/>
      <c r="G2628" s="138">
        <f t="shared" si="53"/>
        <v>0</v>
      </c>
    </row>
    <row r="2629" spans="4:7">
      <c r="D2629" s="138"/>
      <c r="E2629" s="138"/>
      <c r="G2629" s="138">
        <f t="shared" si="53"/>
        <v>0</v>
      </c>
    </row>
    <row r="2630" spans="4:7">
      <c r="D2630" s="138"/>
      <c r="E2630" s="138"/>
      <c r="G2630" s="138">
        <f t="shared" si="53"/>
        <v>0</v>
      </c>
    </row>
    <row r="2631" spans="4:7">
      <c r="D2631" s="138"/>
      <c r="E2631" s="138"/>
      <c r="G2631" s="138">
        <f t="shared" si="53"/>
        <v>0</v>
      </c>
    </row>
    <row r="2632" spans="4:7">
      <c r="D2632" s="138"/>
      <c r="E2632" s="138"/>
      <c r="G2632" s="138">
        <f t="shared" si="53"/>
        <v>0</v>
      </c>
    </row>
    <row r="2633" spans="4:7">
      <c r="D2633" s="138"/>
      <c r="E2633" s="138"/>
      <c r="G2633" s="138">
        <f t="shared" si="53"/>
        <v>0</v>
      </c>
    </row>
    <row r="2634" spans="4:7">
      <c r="D2634" s="138"/>
      <c r="E2634" s="138"/>
      <c r="G2634" s="138">
        <f t="shared" si="53"/>
        <v>0</v>
      </c>
    </row>
    <row r="2635" spans="4:7">
      <c r="D2635" s="138"/>
      <c r="E2635" s="138"/>
      <c r="G2635" s="138">
        <f t="shared" si="53"/>
        <v>0</v>
      </c>
    </row>
    <row r="2636" spans="4:7">
      <c r="D2636" s="138"/>
      <c r="E2636" s="138"/>
      <c r="G2636" s="138">
        <f t="shared" si="53"/>
        <v>0</v>
      </c>
    </row>
    <row r="2637" spans="4:7">
      <c r="D2637" s="138"/>
      <c r="E2637" s="138"/>
      <c r="G2637" s="138">
        <f t="shared" si="53"/>
        <v>0</v>
      </c>
    </row>
    <row r="2638" spans="4:7">
      <c r="D2638" s="138"/>
      <c r="E2638" s="138"/>
      <c r="G2638" s="138">
        <f t="shared" si="53"/>
        <v>0</v>
      </c>
    </row>
    <row r="2639" spans="4:7">
      <c r="D2639" s="138"/>
      <c r="E2639" s="138"/>
      <c r="G2639" s="138">
        <f t="shared" si="53"/>
        <v>0</v>
      </c>
    </row>
    <row r="2640" spans="4:7">
      <c r="D2640" s="138"/>
      <c r="E2640" s="138"/>
      <c r="G2640" s="138">
        <f t="shared" si="53"/>
        <v>0</v>
      </c>
    </row>
    <row r="2641" spans="4:7">
      <c r="D2641" s="138"/>
      <c r="E2641" s="138"/>
      <c r="G2641" s="138">
        <f t="shared" si="53"/>
        <v>0</v>
      </c>
    </row>
    <row r="2642" spans="4:7">
      <c r="D2642" s="138"/>
      <c r="E2642" s="138"/>
      <c r="G2642" s="138">
        <f t="shared" si="53"/>
        <v>0</v>
      </c>
    </row>
    <row r="2643" spans="4:7">
      <c r="D2643" s="138"/>
      <c r="E2643" s="138"/>
      <c r="G2643" s="138">
        <f t="shared" si="53"/>
        <v>0</v>
      </c>
    </row>
    <row r="2644" spans="4:7">
      <c r="D2644" s="138"/>
      <c r="E2644" s="138"/>
      <c r="G2644" s="138">
        <f t="shared" si="53"/>
        <v>0</v>
      </c>
    </row>
    <row r="2645" spans="4:7">
      <c r="D2645" s="138"/>
      <c r="E2645" s="138"/>
      <c r="G2645" s="138">
        <f t="shared" si="53"/>
        <v>0</v>
      </c>
    </row>
    <row r="2646" spans="4:7">
      <c r="D2646" s="138"/>
      <c r="E2646" s="138"/>
      <c r="G2646" s="138">
        <f t="shared" si="53"/>
        <v>0</v>
      </c>
    </row>
    <row r="2647" spans="4:7">
      <c r="D2647" s="138"/>
      <c r="E2647" s="138"/>
      <c r="G2647" s="138">
        <f t="shared" si="53"/>
        <v>0</v>
      </c>
    </row>
    <row r="2648" spans="4:7">
      <c r="D2648" s="138"/>
      <c r="E2648" s="138"/>
      <c r="G2648" s="138">
        <f t="shared" si="53"/>
        <v>0</v>
      </c>
    </row>
    <row r="2649" spans="4:7">
      <c r="D2649" s="138"/>
      <c r="E2649" s="138"/>
      <c r="G2649" s="138">
        <f t="shared" si="53"/>
        <v>0</v>
      </c>
    </row>
    <row r="2650" spans="4:7">
      <c r="D2650" s="138"/>
      <c r="E2650" s="138"/>
      <c r="G2650" s="138">
        <f t="shared" si="53"/>
        <v>0</v>
      </c>
    </row>
    <row r="2651" spans="4:7">
      <c r="D2651" s="138"/>
      <c r="E2651" s="138"/>
      <c r="G2651" s="138">
        <f t="shared" si="53"/>
        <v>0</v>
      </c>
    </row>
    <row r="2652" spans="4:7">
      <c r="D2652" s="138"/>
      <c r="E2652" s="138"/>
      <c r="G2652" s="138">
        <f t="shared" si="53"/>
        <v>0</v>
      </c>
    </row>
    <row r="2653" spans="4:7">
      <c r="D2653" s="138"/>
      <c r="E2653" s="138"/>
      <c r="G2653" s="138">
        <f t="shared" si="53"/>
        <v>0</v>
      </c>
    </row>
    <row r="2654" spans="4:7">
      <c r="D2654" s="138"/>
      <c r="E2654" s="138"/>
      <c r="G2654" s="138">
        <f t="shared" si="53"/>
        <v>0</v>
      </c>
    </row>
    <row r="2655" spans="4:7">
      <c r="D2655" s="138"/>
      <c r="E2655" s="138"/>
      <c r="G2655" s="138">
        <f t="shared" si="53"/>
        <v>0</v>
      </c>
    </row>
    <row r="2656" spans="4:7">
      <c r="D2656" s="138"/>
      <c r="E2656" s="138"/>
      <c r="G2656" s="138">
        <f t="shared" si="53"/>
        <v>0</v>
      </c>
    </row>
    <row r="2657" spans="4:7">
      <c r="D2657" s="138"/>
      <c r="E2657" s="138"/>
      <c r="G2657" s="138">
        <f t="shared" si="53"/>
        <v>0</v>
      </c>
    </row>
    <row r="2658" spans="4:7">
      <c r="D2658" s="138"/>
      <c r="E2658" s="138"/>
      <c r="G2658" s="138">
        <f t="shared" si="53"/>
        <v>0</v>
      </c>
    </row>
    <row r="2659" spans="4:7">
      <c r="D2659" s="138"/>
      <c r="E2659" s="138"/>
      <c r="G2659" s="138">
        <f t="shared" si="53"/>
        <v>0</v>
      </c>
    </row>
    <row r="2660" spans="4:7">
      <c r="D2660" s="138"/>
      <c r="E2660" s="138"/>
      <c r="G2660" s="138">
        <f t="shared" si="53"/>
        <v>0</v>
      </c>
    </row>
    <row r="2661" spans="4:7">
      <c r="D2661" s="138"/>
      <c r="E2661" s="138"/>
      <c r="G2661" s="138">
        <f t="shared" si="53"/>
        <v>0</v>
      </c>
    </row>
    <row r="2662" spans="4:7">
      <c r="D2662" s="138"/>
      <c r="E2662" s="138"/>
      <c r="G2662" s="138">
        <f t="shared" si="53"/>
        <v>0</v>
      </c>
    </row>
    <row r="2663" spans="4:7">
      <c r="D2663" s="138"/>
      <c r="E2663" s="138"/>
      <c r="G2663" s="138">
        <f t="shared" si="53"/>
        <v>0</v>
      </c>
    </row>
    <row r="2664" spans="4:7">
      <c r="D2664" s="138"/>
      <c r="E2664" s="138"/>
      <c r="G2664" s="138">
        <f t="shared" si="53"/>
        <v>0</v>
      </c>
    </row>
    <row r="2665" spans="4:7">
      <c r="D2665" s="138"/>
      <c r="E2665" s="138"/>
      <c r="G2665" s="138">
        <f t="shared" si="53"/>
        <v>0</v>
      </c>
    </row>
    <row r="2666" spans="4:7">
      <c r="D2666" s="138"/>
      <c r="E2666" s="138"/>
      <c r="G2666" s="138">
        <f t="shared" ref="G2666:G2729" si="54">+D2666-E2666</f>
        <v>0</v>
      </c>
    </row>
    <row r="2667" spans="4:7">
      <c r="D2667" s="138"/>
      <c r="E2667" s="138"/>
      <c r="G2667" s="138">
        <f t="shared" si="54"/>
        <v>0</v>
      </c>
    </row>
    <row r="2668" spans="4:7">
      <c r="D2668" s="138"/>
      <c r="E2668" s="138"/>
      <c r="G2668" s="138">
        <f t="shared" si="54"/>
        <v>0</v>
      </c>
    </row>
    <row r="2669" spans="4:7">
      <c r="D2669" s="138"/>
      <c r="E2669" s="138"/>
      <c r="G2669" s="138">
        <f t="shared" si="54"/>
        <v>0</v>
      </c>
    </row>
    <row r="2670" spans="4:7">
      <c r="D2670" s="138"/>
      <c r="E2670" s="138"/>
      <c r="G2670" s="138">
        <f t="shared" si="54"/>
        <v>0</v>
      </c>
    </row>
    <row r="2671" spans="4:7">
      <c r="D2671" s="138"/>
      <c r="E2671" s="138"/>
      <c r="G2671" s="138">
        <f t="shared" si="54"/>
        <v>0</v>
      </c>
    </row>
    <row r="2672" spans="4:7">
      <c r="D2672" s="138"/>
      <c r="E2672" s="138"/>
      <c r="G2672" s="138">
        <f t="shared" si="54"/>
        <v>0</v>
      </c>
    </row>
    <row r="2673" spans="4:7">
      <c r="D2673" s="138"/>
      <c r="E2673" s="138"/>
      <c r="G2673" s="138">
        <f t="shared" si="54"/>
        <v>0</v>
      </c>
    </row>
    <row r="2674" spans="4:7">
      <c r="D2674" s="138"/>
      <c r="E2674" s="138"/>
      <c r="G2674" s="138">
        <f t="shared" si="54"/>
        <v>0</v>
      </c>
    </row>
    <row r="2675" spans="4:7">
      <c r="D2675" s="138"/>
      <c r="E2675" s="138"/>
      <c r="G2675" s="138">
        <f t="shared" si="54"/>
        <v>0</v>
      </c>
    </row>
    <row r="2676" spans="4:7">
      <c r="D2676" s="138"/>
      <c r="E2676" s="138"/>
      <c r="G2676" s="138">
        <f t="shared" si="54"/>
        <v>0</v>
      </c>
    </row>
    <row r="2677" spans="4:7">
      <c r="D2677" s="138"/>
      <c r="E2677" s="138"/>
      <c r="G2677" s="138">
        <f t="shared" si="54"/>
        <v>0</v>
      </c>
    </row>
    <row r="2678" spans="4:7">
      <c r="D2678" s="138"/>
      <c r="E2678" s="138"/>
      <c r="G2678" s="138">
        <f t="shared" si="54"/>
        <v>0</v>
      </c>
    </row>
    <row r="2679" spans="4:7">
      <c r="D2679" s="138"/>
      <c r="E2679" s="138"/>
      <c r="G2679" s="138">
        <f t="shared" si="54"/>
        <v>0</v>
      </c>
    </row>
    <row r="2680" spans="4:7">
      <c r="D2680" s="138"/>
      <c r="E2680" s="138"/>
      <c r="G2680" s="138">
        <f t="shared" si="54"/>
        <v>0</v>
      </c>
    </row>
    <row r="2681" spans="4:7">
      <c r="D2681" s="138"/>
      <c r="E2681" s="138"/>
      <c r="G2681" s="138">
        <f t="shared" si="54"/>
        <v>0</v>
      </c>
    </row>
    <row r="2682" spans="4:7">
      <c r="D2682" s="138"/>
      <c r="E2682" s="138"/>
      <c r="G2682" s="138">
        <f t="shared" si="54"/>
        <v>0</v>
      </c>
    </row>
    <row r="2683" spans="4:7">
      <c r="D2683" s="138"/>
      <c r="E2683" s="138"/>
      <c r="G2683" s="138">
        <f t="shared" si="54"/>
        <v>0</v>
      </c>
    </row>
    <row r="2684" spans="4:7">
      <c r="D2684" s="138"/>
      <c r="E2684" s="138"/>
      <c r="G2684" s="138">
        <f t="shared" si="54"/>
        <v>0</v>
      </c>
    </row>
    <row r="2685" spans="4:7">
      <c r="D2685" s="138"/>
      <c r="E2685" s="138"/>
      <c r="G2685" s="138">
        <f t="shared" si="54"/>
        <v>0</v>
      </c>
    </row>
    <row r="2686" spans="4:7">
      <c r="D2686" s="138"/>
      <c r="E2686" s="138"/>
      <c r="G2686" s="138">
        <f t="shared" si="54"/>
        <v>0</v>
      </c>
    </row>
    <row r="2687" spans="4:7">
      <c r="D2687" s="138"/>
      <c r="E2687" s="138"/>
      <c r="G2687" s="138">
        <f t="shared" si="54"/>
        <v>0</v>
      </c>
    </row>
    <row r="2688" spans="4:7">
      <c r="D2688" s="138"/>
      <c r="E2688" s="138"/>
      <c r="G2688" s="138">
        <f t="shared" si="54"/>
        <v>0</v>
      </c>
    </row>
    <row r="2689" spans="4:7">
      <c r="D2689" s="138"/>
      <c r="E2689" s="138"/>
      <c r="G2689" s="138">
        <f t="shared" si="54"/>
        <v>0</v>
      </c>
    </row>
    <row r="2690" spans="4:7">
      <c r="D2690" s="138"/>
      <c r="E2690" s="138"/>
      <c r="G2690" s="138">
        <f t="shared" si="54"/>
        <v>0</v>
      </c>
    </row>
    <row r="2691" spans="4:7">
      <c r="D2691" s="138"/>
      <c r="E2691" s="138"/>
      <c r="G2691" s="138">
        <f t="shared" si="54"/>
        <v>0</v>
      </c>
    </row>
    <row r="2692" spans="4:7">
      <c r="D2692" s="138"/>
      <c r="E2692" s="138"/>
      <c r="G2692" s="138">
        <f t="shared" si="54"/>
        <v>0</v>
      </c>
    </row>
    <row r="2693" spans="4:7">
      <c r="D2693" s="138"/>
      <c r="E2693" s="138"/>
      <c r="G2693" s="138">
        <f t="shared" si="54"/>
        <v>0</v>
      </c>
    </row>
    <row r="2694" spans="4:7">
      <c r="D2694" s="138"/>
      <c r="E2694" s="138"/>
      <c r="G2694" s="138">
        <f t="shared" si="54"/>
        <v>0</v>
      </c>
    </row>
    <row r="2695" spans="4:7">
      <c r="D2695" s="138"/>
      <c r="E2695" s="138"/>
      <c r="G2695" s="138">
        <f t="shared" si="54"/>
        <v>0</v>
      </c>
    </row>
    <row r="2696" spans="4:7">
      <c r="D2696" s="138"/>
      <c r="E2696" s="138"/>
      <c r="G2696" s="138">
        <f t="shared" si="54"/>
        <v>0</v>
      </c>
    </row>
    <row r="2697" spans="4:7">
      <c r="D2697" s="138"/>
      <c r="E2697" s="138"/>
      <c r="G2697" s="138">
        <f t="shared" si="54"/>
        <v>0</v>
      </c>
    </row>
    <row r="2698" spans="4:7">
      <c r="D2698" s="138"/>
      <c r="E2698" s="138"/>
      <c r="G2698" s="138">
        <f t="shared" si="54"/>
        <v>0</v>
      </c>
    </row>
    <row r="2699" spans="4:7">
      <c r="D2699" s="138"/>
      <c r="E2699" s="138"/>
      <c r="G2699" s="138">
        <f t="shared" si="54"/>
        <v>0</v>
      </c>
    </row>
    <row r="2700" spans="4:7">
      <c r="D2700" s="138"/>
      <c r="E2700" s="138"/>
      <c r="G2700" s="138">
        <f t="shared" si="54"/>
        <v>0</v>
      </c>
    </row>
    <row r="2701" spans="4:7">
      <c r="D2701" s="138"/>
      <c r="E2701" s="138"/>
      <c r="G2701" s="138">
        <f t="shared" si="54"/>
        <v>0</v>
      </c>
    </row>
    <row r="2702" spans="4:7">
      <c r="D2702" s="138"/>
      <c r="E2702" s="138"/>
      <c r="G2702" s="138">
        <f t="shared" si="54"/>
        <v>0</v>
      </c>
    </row>
    <row r="2703" spans="4:7">
      <c r="D2703" s="138"/>
      <c r="E2703" s="138"/>
      <c r="G2703" s="138">
        <f t="shared" si="54"/>
        <v>0</v>
      </c>
    </row>
    <row r="2704" spans="4:7">
      <c r="D2704" s="138"/>
      <c r="E2704" s="138"/>
      <c r="G2704" s="138">
        <f t="shared" si="54"/>
        <v>0</v>
      </c>
    </row>
    <row r="2705" spans="4:7">
      <c r="D2705" s="138"/>
      <c r="E2705" s="138"/>
      <c r="G2705" s="138">
        <f t="shared" si="54"/>
        <v>0</v>
      </c>
    </row>
    <row r="2706" spans="4:7">
      <c r="D2706" s="138"/>
      <c r="E2706" s="138"/>
      <c r="G2706" s="138">
        <f t="shared" si="54"/>
        <v>0</v>
      </c>
    </row>
    <row r="2707" spans="4:7">
      <c r="D2707" s="138"/>
      <c r="E2707" s="138"/>
      <c r="G2707" s="138">
        <f t="shared" si="54"/>
        <v>0</v>
      </c>
    </row>
    <row r="2708" spans="4:7">
      <c r="D2708" s="138"/>
      <c r="E2708" s="138"/>
      <c r="G2708" s="138">
        <f t="shared" si="54"/>
        <v>0</v>
      </c>
    </row>
    <row r="2709" spans="4:7">
      <c r="D2709" s="138"/>
      <c r="E2709" s="138"/>
      <c r="G2709" s="138">
        <f t="shared" si="54"/>
        <v>0</v>
      </c>
    </row>
    <row r="2710" spans="4:7">
      <c r="D2710" s="138"/>
      <c r="E2710" s="138"/>
      <c r="G2710" s="138">
        <f t="shared" si="54"/>
        <v>0</v>
      </c>
    </row>
    <row r="2711" spans="4:7">
      <c r="D2711" s="138"/>
      <c r="E2711" s="138"/>
      <c r="G2711" s="138">
        <f t="shared" si="54"/>
        <v>0</v>
      </c>
    </row>
    <row r="2712" spans="4:7">
      <c r="D2712" s="138"/>
      <c r="E2712" s="138"/>
      <c r="G2712" s="138">
        <f t="shared" si="54"/>
        <v>0</v>
      </c>
    </row>
    <row r="2713" spans="4:7">
      <c r="D2713" s="138"/>
      <c r="E2713" s="138"/>
      <c r="G2713" s="138">
        <f t="shared" si="54"/>
        <v>0</v>
      </c>
    </row>
    <row r="2714" spans="4:7">
      <c r="D2714" s="138"/>
      <c r="E2714" s="138"/>
      <c r="G2714" s="138">
        <f t="shared" si="54"/>
        <v>0</v>
      </c>
    </row>
    <row r="2715" spans="4:7">
      <c r="D2715" s="138"/>
      <c r="E2715" s="138"/>
      <c r="G2715" s="138">
        <f t="shared" si="54"/>
        <v>0</v>
      </c>
    </row>
    <row r="2716" spans="4:7">
      <c r="D2716" s="138"/>
      <c r="E2716" s="138"/>
      <c r="G2716" s="138">
        <f t="shared" si="54"/>
        <v>0</v>
      </c>
    </row>
    <row r="2717" spans="4:7">
      <c r="D2717" s="138"/>
      <c r="E2717" s="138"/>
      <c r="G2717" s="138">
        <f t="shared" si="54"/>
        <v>0</v>
      </c>
    </row>
    <row r="2718" spans="4:7">
      <c r="D2718" s="138"/>
      <c r="E2718" s="138"/>
      <c r="G2718" s="138">
        <f t="shared" si="54"/>
        <v>0</v>
      </c>
    </row>
    <row r="2719" spans="4:7">
      <c r="D2719" s="138"/>
      <c r="E2719" s="138"/>
      <c r="G2719" s="138">
        <f t="shared" si="54"/>
        <v>0</v>
      </c>
    </row>
    <row r="2720" spans="4:7">
      <c r="D2720" s="138"/>
      <c r="E2720" s="138"/>
      <c r="G2720" s="138">
        <f t="shared" si="54"/>
        <v>0</v>
      </c>
    </row>
    <row r="2721" spans="4:7">
      <c r="D2721" s="138"/>
      <c r="E2721" s="138"/>
      <c r="G2721" s="138">
        <f t="shared" si="54"/>
        <v>0</v>
      </c>
    </row>
    <row r="2722" spans="4:7">
      <c r="D2722" s="138"/>
      <c r="E2722" s="138"/>
      <c r="G2722" s="138">
        <f t="shared" si="54"/>
        <v>0</v>
      </c>
    </row>
    <row r="2723" spans="4:7">
      <c r="D2723" s="138"/>
      <c r="E2723" s="138"/>
      <c r="G2723" s="138">
        <f t="shared" si="54"/>
        <v>0</v>
      </c>
    </row>
    <row r="2724" spans="4:7">
      <c r="D2724" s="138"/>
      <c r="E2724" s="138"/>
      <c r="G2724" s="138">
        <f t="shared" si="54"/>
        <v>0</v>
      </c>
    </row>
    <row r="2725" spans="4:7">
      <c r="D2725" s="138"/>
      <c r="E2725" s="138"/>
      <c r="G2725" s="138">
        <f t="shared" si="54"/>
        <v>0</v>
      </c>
    </row>
    <row r="2726" spans="4:7">
      <c r="D2726" s="138"/>
      <c r="E2726" s="138"/>
      <c r="G2726" s="138">
        <f t="shared" si="54"/>
        <v>0</v>
      </c>
    </row>
    <row r="2727" spans="4:7">
      <c r="D2727" s="138"/>
      <c r="E2727" s="138"/>
      <c r="G2727" s="138">
        <f t="shared" si="54"/>
        <v>0</v>
      </c>
    </row>
    <row r="2728" spans="4:7">
      <c r="D2728" s="138"/>
      <c r="E2728" s="138"/>
      <c r="G2728" s="138">
        <f t="shared" si="54"/>
        <v>0</v>
      </c>
    </row>
    <row r="2729" spans="4:7">
      <c r="D2729" s="138"/>
      <c r="E2729" s="138"/>
      <c r="G2729" s="138">
        <f t="shared" si="54"/>
        <v>0</v>
      </c>
    </row>
    <row r="2730" spans="4:7">
      <c r="D2730" s="138"/>
      <c r="E2730" s="138"/>
      <c r="G2730" s="138">
        <f t="shared" ref="G2730:G2793" si="55">+D2730-E2730</f>
        <v>0</v>
      </c>
    </row>
    <row r="2731" spans="4:7">
      <c r="D2731" s="138"/>
      <c r="E2731" s="138"/>
      <c r="G2731" s="138">
        <f t="shared" si="55"/>
        <v>0</v>
      </c>
    </row>
    <row r="2732" spans="4:7">
      <c r="D2732" s="138"/>
      <c r="E2732" s="138"/>
      <c r="G2732" s="138">
        <f t="shared" si="55"/>
        <v>0</v>
      </c>
    </row>
    <row r="2733" spans="4:7">
      <c r="D2733" s="138"/>
      <c r="E2733" s="138"/>
      <c r="G2733" s="138">
        <f t="shared" si="55"/>
        <v>0</v>
      </c>
    </row>
    <row r="2734" spans="4:7">
      <c r="D2734" s="138"/>
      <c r="E2734" s="138"/>
      <c r="G2734" s="138">
        <f t="shared" si="55"/>
        <v>0</v>
      </c>
    </row>
    <row r="2735" spans="4:7">
      <c r="D2735" s="138"/>
      <c r="E2735" s="138"/>
      <c r="G2735" s="138">
        <f t="shared" si="55"/>
        <v>0</v>
      </c>
    </row>
    <row r="2736" spans="4:7">
      <c r="D2736" s="138"/>
      <c r="E2736" s="138"/>
      <c r="G2736" s="138">
        <f t="shared" si="55"/>
        <v>0</v>
      </c>
    </row>
    <row r="2737" spans="4:7">
      <c r="D2737" s="138"/>
      <c r="E2737" s="138"/>
      <c r="G2737" s="138">
        <f t="shared" si="55"/>
        <v>0</v>
      </c>
    </row>
    <row r="2738" spans="4:7">
      <c r="D2738" s="138"/>
      <c r="E2738" s="138"/>
      <c r="G2738" s="138">
        <f t="shared" si="55"/>
        <v>0</v>
      </c>
    </row>
    <row r="2739" spans="4:7">
      <c r="D2739" s="138"/>
      <c r="E2739" s="138"/>
      <c r="G2739" s="138">
        <f t="shared" si="55"/>
        <v>0</v>
      </c>
    </row>
    <row r="2740" spans="4:7">
      <c r="D2740" s="138"/>
      <c r="E2740" s="138"/>
      <c r="G2740" s="138">
        <f t="shared" si="55"/>
        <v>0</v>
      </c>
    </row>
    <row r="2741" spans="4:7">
      <c r="D2741" s="138"/>
      <c r="E2741" s="138"/>
      <c r="G2741" s="138">
        <f t="shared" si="55"/>
        <v>0</v>
      </c>
    </row>
    <row r="2742" spans="4:7">
      <c r="D2742" s="138"/>
      <c r="E2742" s="138"/>
      <c r="G2742" s="138">
        <f t="shared" si="55"/>
        <v>0</v>
      </c>
    </row>
    <row r="2743" spans="4:7">
      <c r="D2743" s="138"/>
      <c r="E2743" s="138"/>
      <c r="G2743" s="138">
        <f t="shared" si="55"/>
        <v>0</v>
      </c>
    </row>
    <row r="2744" spans="4:7">
      <c r="D2744" s="138"/>
      <c r="E2744" s="138"/>
      <c r="G2744" s="138">
        <f t="shared" si="55"/>
        <v>0</v>
      </c>
    </row>
    <row r="2745" spans="4:7">
      <c r="D2745" s="138"/>
      <c r="E2745" s="138"/>
      <c r="G2745" s="138">
        <f t="shared" si="55"/>
        <v>0</v>
      </c>
    </row>
    <row r="2746" spans="4:7">
      <c r="D2746" s="138"/>
      <c r="E2746" s="138"/>
      <c r="G2746" s="138">
        <f t="shared" si="55"/>
        <v>0</v>
      </c>
    </row>
    <row r="2747" spans="4:7">
      <c r="D2747" s="138"/>
      <c r="E2747" s="138"/>
      <c r="G2747" s="138">
        <f t="shared" si="55"/>
        <v>0</v>
      </c>
    </row>
    <row r="2748" spans="4:7">
      <c r="D2748" s="138"/>
      <c r="E2748" s="138"/>
      <c r="G2748" s="138">
        <f t="shared" si="55"/>
        <v>0</v>
      </c>
    </row>
    <row r="2749" spans="4:7">
      <c r="D2749" s="138"/>
      <c r="E2749" s="138"/>
      <c r="G2749" s="138">
        <f t="shared" si="55"/>
        <v>0</v>
      </c>
    </row>
    <row r="2750" spans="4:7">
      <c r="D2750" s="138"/>
      <c r="E2750" s="138"/>
      <c r="G2750" s="138">
        <f t="shared" si="55"/>
        <v>0</v>
      </c>
    </row>
    <row r="2751" spans="4:7">
      <c r="D2751" s="138"/>
      <c r="E2751" s="138"/>
      <c r="G2751" s="138">
        <f t="shared" si="55"/>
        <v>0</v>
      </c>
    </row>
    <row r="2752" spans="4:7">
      <c r="D2752" s="138"/>
      <c r="E2752" s="138"/>
      <c r="G2752" s="138">
        <f t="shared" si="55"/>
        <v>0</v>
      </c>
    </row>
    <row r="2753" spans="4:7">
      <c r="D2753" s="138"/>
      <c r="E2753" s="138"/>
      <c r="G2753" s="138">
        <f t="shared" si="55"/>
        <v>0</v>
      </c>
    </row>
    <row r="2754" spans="4:7">
      <c r="D2754" s="138"/>
      <c r="E2754" s="138"/>
      <c r="G2754" s="138">
        <f t="shared" si="55"/>
        <v>0</v>
      </c>
    </row>
    <row r="2755" spans="4:7">
      <c r="D2755" s="138"/>
      <c r="E2755" s="138"/>
      <c r="G2755" s="138">
        <f t="shared" si="55"/>
        <v>0</v>
      </c>
    </row>
    <row r="2756" spans="4:7">
      <c r="D2756" s="138"/>
      <c r="E2756" s="138"/>
      <c r="G2756" s="138">
        <f t="shared" si="55"/>
        <v>0</v>
      </c>
    </row>
    <row r="2757" spans="4:7">
      <c r="D2757" s="138"/>
      <c r="E2757" s="138"/>
      <c r="G2757" s="138">
        <f t="shared" si="55"/>
        <v>0</v>
      </c>
    </row>
    <row r="2758" spans="4:7">
      <c r="D2758" s="138"/>
      <c r="E2758" s="138"/>
      <c r="G2758" s="138">
        <f t="shared" si="55"/>
        <v>0</v>
      </c>
    </row>
    <row r="2759" spans="4:7">
      <c r="D2759" s="138"/>
      <c r="E2759" s="138"/>
      <c r="G2759" s="138">
        <f t="shared" si="55"/>
        <v>0</v>
      </c>
    </row>
    <row r="2760" spans="4:7">
      <c r="D2760" s="138"/>
      <c r="E2760" s="138"/>
      <c r="G2760" s="138">
        <f t="shared" si="55"/>
        <v>0</v>
      </c>
    </row>
    <row r="2761" spans="4:7">
      <c r="D2761" s="138"/>
      <c r="E2761" s="138"/>
      <c r="G2761" s="138">
        <f t="shared" si="55"/>
        <v>0</v>
      </c>
    </row>
    <row r="2762" spans="4:7">
      <c r="D2762" s="138"/>
      <c r="E2762" s="138"/>
      <c r="G2762" s="138">
        <f t="shared" si="55"/>
        <v>0</v>
      </c>
    </row>
    <row r="2763" spans="4:7">
      <c r="D2763" s="138"/>
      <c r="E2763" s="138"/>
      <c r="G2763" s="138">
        <f t="shared" si="55"/>
        <v>0</v>
      </c>
    </row>
    <row r="2764" spans="4:7">
      <c r="D2764" s="138"/>
      <c r="E2764" s="138"/>
      <c r="G2764" s="138">
        <f t="shared" si="55"/>
        <v>0</v>
      </c>
    </row>
    <row r="2765" spans="4:7">
      <c r="D2765" s="138"/>
      <c r="E2765" s="138"/>
      <c r="G2765" s="138">
        <f t="shared" si="55"/>
        <v>0</v>
      </c>
    </row>
    <row r="2766" spans="4:7">
      <c r="D2766" s="138"/>
      <c r="E2766" s="138"/>
      <c r="G2766" s="138">
        <f t="shared" si="55"/>
        <v>0</v>
      </c>
    </row>
    <row r="2767" spans="4:7">
      <c r="D2767" s="138"/>
      <c r="E2767" s="138"/>
      <c r="G2767" s="138">
        <f t="shared" si="55"/>
        <v>0</v>
      </c>
    </row>
    <row r="2768" spans="4:7">
      <c r="D2768" s="138"/>
      <c r="E2768" s="138"/>
      <c r="G2768" s="138">
        <f t="shared" si="55"/>
        <v>0</v>
      </c>
    </row>
    <row r="2769" spans="4:7">
      <c r="D2769" s="138"/>
      <c r="E2769" s="138"/>
      <c r="G2769" s="138">
        <f t="shared" si="55"/>
        <v>0</v>
      </c>
    </row>
    <row r="2770" spans="4:7">
      <c r="D2770" s="138"/>
      <c r="E2770" s="138"/>
      <c r="G2770" s="138">
        <f t="shared" si="55"/>
        <v>0</v>
      </c>
    </row>
    <row r="2771" spans="4:7">
      <c r="D2771" s="138"/>
      <c r="E2771" s="138"/>
      <c r="G2771" s="138">
        <f t="shared" si="55"/>
        <v>0</v>
      </c>
    </row>
    <row r="2772" spans="4:7">
      <c r="D2772" s="138"/>
      <c r="E2772" s="138"/>
      <c r="G2772" s="138">
        <f t="shared" si="55"/>
        <v>0</v>
      </c>
    </row>
    <row r="2773" spans="4:7">
      <c r="D2773" s="138"/>
      <c r="E2773" s="138"/>
      <c r="G2773" s="138">
        <f t="shared" si="55"/>
        <v>0</v>
      </c>
    </row>
    <row r="2774" spans="4:7">
      <c r="D2774" s="138"/>
      <c r="E2774" s="138"/>
      <c r="G2774" s="138">
        <f t="shared" si="55"/>
        <v>0</v>
      </c>
    </row>
    <row r="2775" spans="4:7">
      <c r="D2775" s="138"/>
      <c r="E2775" s="138"/>
      <c r="G2775" s="138">
        <f t="shared" si="55"/>
        <v>0</v>
      </c>
    </row>
    <row r="2776" spans="4:7">
      <c r="D2776" s="138"/>
      <c r="E2776" s="138"/>
      <c r="G2776" s="138">
        <f t="shared" si="55"/>
        <v>0</v>
      </c>
    </row>
    <row r="2777" spans="4:7">
      <c r="D2777" s="138"/>
      <c r="E2777" s="138"/>
      <c r="G2777" s="138">
        <f t="shared" si="55"/>
        <v>0</v>
      </c>
    </row>
    <row r="2778" spans="4:7">
      <c r="D2778" s="138"/>
      <c r="E2778" s="138"/>
      <c r="G2778" s="138">
        <f t="shared" si="55"/>
        <v>0</v>
      </c>
    </row>
    <row r="2779" spans="4:7">
      <c r="D2779" s="138"/>
      <c r="E2779" s="138"/>
      <c r="G2779" s="138">
        <f t="shared" si="55"/>
        <v>0</v>
      </c>
    </row>
    <row r="2780" spans="4:7">
      <c r="D2780" s="138"/>
      <c r="E2780" s="138"/>
      <c r="G2780" s="138">
        <f t="shared" si="55"/>
        <v>0</v>
      </c>
    </row>
    <row r="2781" spans="4:7">
      <c r="D2781" s="138"/>
      <c r="E2781" s="138"/>
      <c r="G2781" s="138">
        <f t="shared" si="55"/>
        <v>0</v>
      </c>
    </row>
    <row r="2782" spans="4:7">
      <c r="D2782" s="138"/>
      <c r="E2782" s="138"/>
      <c r="G2782" s="138">
        <f t="shared" si="55"/>
        <v>0</v>
      </c>
    </row>
    <row r="2783" spans="4:7">
      <c r="D2783" s="138"/>
      <c r="E2783" s="138"/>
      <c r="G2783" s="138">
        <f t="shared" si="55"/>
        <v>0</v>
      </c>
    </row>
    <row r="2784" spans="4:7">
      <c r="D2784" s="138"/>
      <c r="E2784" s="138"/>
      <c r="G2784" s="138">
        <f t="shared" si="55"/>
        <v>0</v>
      </c>
    </row>
    <row r="2785" spans="4:7">
      <c r="D2785" s="138"/>
      <c r="E2785" s="138"/>
      <c r="G2785" s="138">
        <f t="shared" si="55"/>
        <v>0</v>
      </c>
    </row>
    <row r="2786" spans="4:7">
      <c r="D2786" s="138"/>
      <c r="E2786" s="138"/>
      <c r="G2786" s="138">
        <f t="shared" si="55"/>
        <v>0</v>
      </c>
    </row>
    <row r="2787" spans="4:7">
      <c r="D2787" s="138"/>
      <c r="E2787" s="138"/>
      <c r="G2787" s="138">
        <f t="shared" si="55"/>
        <v>0</v>
      </c>
    </row>
    <row r="2788" spans="4:7">
      <c r="D2788" s="138"/>
      <c r="E2788" s="138"/>
      <c r="G2788" s="138">
        <f t="shared" si="55"/>
        <v>0</v>
      </c>
    </row>
    <row r="2789" spans="4:7">
      <c r="D2789" s="138"/>
      <c r="E2789" s="138"/>
      <c r="G2789" s="138">
        <f t="shared" si="55"/>
        <v>0</v>
      </c>
    </row>
    <row r="2790" spans="4:7">
      <c r="D2790" s="138"/>
      <c r="E2790" s="138"/>
      <c r="G2790" s="138">
        <f t="shared" si="55"/>
        <v>0</v>
      </c>
    </row>
    <row r="2791" spans="4:7">
      <c r="D2791" s="138"/>
      <c r="E2791" s="138"/>
      <c r="G2791" s="138">
        <f t="shared" si="55"/>
        <v>0</v>
      </c>
    </row>
    <row r="2792" spans="4:7">
      <c r="D2792" s="138"/>
      <c r="E2792" s="138"/>
      <c r="G2792" s="138">
        <f t="shared" si="55"/>
        <v>0</v>
      </c>
    </row>
    <row r="2793" spans="4:7">
      <c r="D2793" s="138"/>
      <c r="E2793" s="138"/>
      <c r="G2793" s="138">
        <f t="shared" si="55"/>
        <v>0</v>
      </c>
    </row>
    <row r="2794" spans="4:7">
      <c r="D2794" s="138"/>
      <c r="E2794" s="138"/>
      <c r="G2794" s="138">
        <f t="shared" ref="G2794:G2857" si="56">+D2794-E2794</f>
        <v>0</v>
      </c>
    </row>
    <row r="2795" spans="4:7">
      <c r="D2795" s="138"/>
      <c r="E2795" s="138"/>
      <c r="G2795" s="138">
        <f t="shared" si="56"/>
        <v>0</v>
      </c>
    </row>
    <row r="2796" spans="4:7">
      <c r="D2796" s="138"/>
      <c r="E2796" s="138"/>
      <c r="G2796" s="138">
        <f t="shared" si="56"/>
        <v>0</v>
      </c>
    </row>
    <row r="2797" spans="4:7">
      <c r="D2797" s="138"/>
      <c r="E2797" s="138"/>
      <c r="G2797" s="138">
        <f t="shared" si="56"/>
        <v>0</v>
      </c>
    </row>
    <row r="2798" spans="4:7">
      <c r="D2798" s="138"/>
      <c r="E2798" s="138"/>
      <c r="G2798" s="138">
        <f t="shared" si="56"/>
        <v>0</v>
      </c>
    </row>
    <row r="2799" spans="4:7">
      <c r="D2799" s="138"/>
      <c r="E2799" s="138"/>
      <c r="G2799" s="138">
        <f t="shared" si="56"/>
        <v>0</v>
      </c>
    </row>
    <row r="2800" spans="4:7">
      <c r="D2800" s="138"/>
      <c r="E2800" s="138"/>
      <c r="G2800" s="138">
        <f t="shared" si="56"/>
        <v>0</v>
      </c>
    </row>
    <row r="2801" spans="4:7">
      <c r="D2801" s="138"/>
      <c r="E2801" s="138"/>
      <c r="G2801" s="138">
        <f t="shared" si="56"/>
        <v>0</v>
      </c>
    </row>
    <row r="2802" spans="4:7">
      <c r="D2802" s="138"/>
      <c r="E2802" s="138"/>
      <c r="G2802" s="138">
        <f t="shared" si="56"/>
        <v>0</v>
      </c>
    </row>
    <row r="2803" spans="4:7">
      <c r="D2803" s="138"/>
      <c r="E2803" s="138"/>
      <c r="G2803" s="138">
        <f t="shared" si="56"/>
        <v>0</v>
      </c>
    </row>
    <row r="2804" spans="4:7">
      <c r="D2804" s="138"/>
      <c r="E2804" s="138"/>
      <c r="G2804" s="138">
        <f t="shared" si="56"/>
        <v>0</v>
      </c>
    </row>
    <row r="2805" spans="4:7">
      <c r="D2805" s="138"/>
      <c r="E2805" s="138"/>
      <c r="G2805" s="138">
        <f t="shared" si="56"/>
        <v>0</v>
      </c>
    </row>
    <row r="2806" spans="4:7">
      <c r="D2806" s="138"/>
      <c r="E2806" s="138"/>
      <c r="G2806" s="138">
        <f t="shared" si="56"/>
        <v>0</v>
      </c>
    </row>
    <row r="2807" spans="4:7">
      <c r="D2807" s="138"/>
      <c r="E2807" s="138"/>
      <c r="G2807" s="138">
        <f t="shared" si="56"/>
        <v>0</v>
      </c>
    </row>
    <row r="2808" spans="4:7">
      <c r="D2808" s="138"/>
      <c r="E2808" s="138"/>
      <c r="G2808" s="138">
        <f t="shared" si="56"/>
        <v>0</v>
      </c>
    </row>
    <row r="2809" spans="4:7">
      <c r="D2809" s="138"/>
      <c r="E2809" s="138"/>
      <c r="G2809" s="138">
        <f t="shared" si="56"/>
        <v>0</v>
      </c>
    </row>
    <row r="2810" spans="4:7">
      <c r="D2810" s="138"/>
      <c r="E2810" s="138"/>
      <c r="G2810" s="138">
        <f t="shared" si="56"/>
        <v>0</v>
      </c>
    </row>
    <row r="2811" spans="4:7">
      <c r="D2811" s="138"/>
      <c r="E2811" s="138"/>
      <c r="G2811" s="138">
        <f t="shared" si="56"/>
        <v>0</v>
      </c>
    </row>
    <row r="2812" spans="4:7">
      <c r="D2812" s="138"/>
      <c r="E2812" s="138"/>
      <c r="G2812" s="138">
        <f t="shared" si="56"/>
        <v>0</v>
      </c>
    </row>
    <row r="2813" spans="4:7">
      <c r="D2813" s="138"/>
      <c r="E2813" s="138"/>
      <c r="G2813" s="138">
        <f t="shared" si="56"/>
        <v>0</v>
      </c>
    </row>
    <row r="2814" spans="4:7">
      <c r="D2814" s="138"/>
      <c r="E2814" s="138"/>
      <c r="G2814" s="138">
        <f t="shared" si="56"/>
        <v>0</v>
      </c>
    </row>
    <row r="2815" spans="4:7">
      <c r="D2815" s="138"/>
      <c r="E2815" s="138"/>
      <c r="G2815" s="138">
        <f t="shared" si="56"/>
        <v>0</v>
      </c>
    </row>
    <row r="2816" spans="4:7">
      <c r="D2816" s="138"/>
      <c r="E2816" s="138"/>
      <c r="G2816" s="138">
        <f t="shared" si="56"/>
        <v>0</v>
      </c>
    </row>
    <row r="2817" spans="4:7">
      <c r="D2817" s="138"/>
      <c r="E2817" s="138"/>
      <c r="G2817" s="138">
        <f t="shared" si="56"/>
        <v>0</v>
      </c>
    </row>
    <row r="2818" spans="4:7">
      <c r="D2818" s="138"/>
      <c r="E2818" s="138"/>
      <c r="G2818" s="138">
        <f t="shared" si="56"/>
        <v>0</v>
      </c>
    </row>
    <row r="2819" spans="4:7">
      <c r="D2819" s="138"/>
      <c r="E2819" s="138"/>
      <c r="G2819" s="138">
        <f t="shared" si="56"/>
        <v>0</v>
      </c>
    </row>
    <row r="2820" spans="4:7">
      <c r="D2820" s="138"/>
      <c r="E2820" s="138"/>
      <c r="G2820" s="138">
        <f t="shared" si="56"/>
        <v>0</v>
      </c>
    </row>
    <row r="2821" spans="4:7">
      <c r="D2821" s="138"/>
      <c r="E2821" s="138"/>
      <c r="G2821" s="138">
        <f t="shared" si="56"/>
        <v>0</v>
      </c>
    </row>
    <row r="2822" spans="4:7">
      <c r="D2822" s="138"/>
      <c r="E2822" s="138"/>
      <c r="G2822" s="138">
        <f t="shared" si="56"/>
        <v>0</v>
      </c>
    </row>
    <row r="2823" spans="4:7">
      <c r="D2823" s="138"/>
      <c r="E2823" s="138"/>
      <c r="G2823" s="138">
        <f t="shared" si="56"/>
        <v>0</v>
      </c>
    </row>
    <row r="2824" spans="4:7">
      <c r="D2824" s="138"/>
      <c r="E2824" s="138"/>
      <c r="G2824" s="138">
        <f t="shared" si="56"/>
        <v>0</v>
      </c>
    </row>
    <row r="2825" spans="4:7">
      <c r="D2825" s="138"/>
      <c r="E2825" s="138"/>
      <c r="G2825" s="138">
        <f t="shared" si="56"/>
        <v>0</v>
      </c>
    </row>
    <row r="2826" spans="4:7">
      <c r="D2826" s="138"/>
      <c r="E2826" s="138"/>
      <c r="G2826" s="138">
        <f t="shared" si="56"/>
        <v>0</v>
      </c>
    </row>
    <row r="2827" spans="4:7">
      <c r="D2827" s="138"/>
      <c r="E2827" s="138"/>
      <c r="G2827" s="138">
        <f t="shared" si="56"/>
        <v>0</v>
      </c>
    </row>
    <row r="2828" spans="4:7">
      <c r="D2828" s="138"/>
      <c r="E2828" s="138"/>
      <c r="G2828" s="138">
        <f t="shared" si="56"/>
        <v>0</v>
      </c>
    </row>
    <row r="2829" spans="4:7">
      <c r="D2829" s="138"/>
      <c r="E2829" s="138"/>
      <c r="G2829" s="138">
        <f t="shared" si="56"/>
        <v>0</v>
      </c>
    </row>
    <row r="2830" spans="4:7">
      <c r="D2830" s="138"/>
      <c r="E2830" s="138"/>
      <c r="G2830" s="138">
        <f t="shared" si="56"/>
        <v>0</v>
      </c>
    </row>
    <row r="2831" spans="4:7">
      <c r="D2831" s="138"/>
      <c r="E2831" s="138"/>
      <c r="G2831" s="138">
        <f t="shared" si="56"/>
        <v>0</v>
      </c>
    </row>
    <row r="2832" spans="4:7">
      <c r="D2832" s="138"/>
      <c r="E2832" s="138"/>
      <c r="G2832" s="138">
        <f t="shared" si="56"/>
        <v>0</v>
      </c>
    </row>
    <row r="2833" spans="4:7">
      <c r="D2833" s="138"/>
      <c r="E2833" s="138"/>
      <c r="G2833" s="138">
        <f t="shared" si="56"/>
        <v>0</v>
      </c>
    </row>
    <row r="2834" spans="4:7">
      <c r="D2834" s="138"/>
      <c r="E2834" s="138"/>
      <c r="G2834" s="138">
        <f t="shared" si="56"/>
        <v>0</v>
      </c>
    </row>
    <row r="2835" spans="4:7">
      <c r="D2835" s="138"/>
      <c r="E2835" s="138"/>
      <c r="G2835" s="138">
        <f t="shared" si="56"/>
        <v>0</v>
      </c>
    </row>
    <row r="2836" spans="4:7">
      <c r="D2836" s="138"/>
      <c r="E2836" s="138"/>
      <c r="G2836" s="138">
        <f t="shared" si="56"/>
        <v>0</v>
      </c>
    </row>
    <row r="2837" spans="4:7">
      <c r="D2837" s="138"/>
      <c r="E2837" s="138"/>
      <c r="G2837" s="138">
        <f t="shared" si="56"/>
        <v>0</v>
      </c>
    </row>
    <row r="2838" spans="4:7">
      <c r="D2838" s="138"/>
      <c r="E2838" s="138"/>
      <c r="G2838" s="138">
        <f t="shared" si="56"/>
        <v>0</v>
      </c>
    </row>
    <row r="2839" spans="4:7">
      <c r="D2839" s="138"/>
      <c r="E2839" s="138"/>
      <c r="G2839" s="138">
        <f t="shared" si="56"/>
        <v>0</v>
      </c>
    </row>
    <row r="2840" spans="4:7">
      <c r="D2840" s="138"/>
      <c r="E2840" s="138"/>
      <c r="G2840" s="138">
        <f t="shared" si="56"/>
        <v>0</v>
      </c>
    </row>
    <row r="2841" spans="4:7">
      <c r="D2841" s="138"/>
      <c r="E2841" s="138"/>
      <c r="G2841" s="138">
        <f t="shared" si="56"/>
        <v>0</v>
      </c>
    </row>
    <row r="2842" spans="4:7">
      <c r="D2842" s="138"/>
      <c r="E2842" s="138"/>
      <c r="G2842" s="138">
        <f t="shared" si="56"/>
        <v>0</v>
      </c>
    </row>
    <row r="2843" spans="4:7">
      <c r="D2843" s="138"/>
      <c r="E2843" s="138"/>
      <c r="G2843" s="138">
        <f t="shared" si="56"/>
        <v>0</v>
      </c>
    </row>
    <row r="2844" spans="4:7">
      <c r="D2844" s="138"/>
      <c r="E2844" s="138"/>
      <c r="G2844" s="138">
        <f t="shared" si="56"/>
        <v>0</v>
      </c>
    </row>
    <row r="2845" spans="4:7">
      <c r="D2845" s="138"/>
      <c r="E2845" s="138"/>
      <c r="G2845" s="138">
        <f t="shared" si="56"/>
        <v>0</v>
      </c>
    </row>
    <row r="2846" spans="4:7">
      <c r="D2846" s="138"/>
      <c r="E2846" s="138"/>
      <c r="G2846" s="138">
        <f t="shared" si="56"/>
        <v>0</v>
      </c>
    </row>
    <row r="2847" spans="4:7">
      <c r="D2847" s="138"/>
      <c r="E2847" s="138"/>
      <c r="G2847" s="138">
        <f t="shared" si="56"/>
        <v>0</v>
      </c>
    </row>
    <row r="2848" spans="4:7">
      <c r="D2848" s="138"/>
      <c r="E2848" s="138"/>
      <c r="G2848" s="138">
        <f t="shared" si="56"/>
        <v>0</v>
      </c>
    </row>
    <row r="2849" spans="4:7">
      <c r="D2849" s="138"/>
      <c r="E2849" s="138"/>
      <c r="G2849" s="138">
        <f t="shared" si="56"/>
        <v>0</v>
      </c>
    </row>
    <row r="2850" spans="4:7">
      <c r="D2850" s="138"/>
      <c r="E2850" s="138"/>
      <c r="G2850" s="138">
        <f t="shared" si="56"/>
        <v>0</v>
      </c>
    </row>
    <row r="2851" spans="4:7">
      <c r="D2851" s="138"/>
      <c r="E2851" s="138"/>
      <c r="G2851" s="138">
        <f t="shared" si="56"/>
        <v>0</v>
      </c>
    </row>
    <row r="2852" spans="4:7">
      <c r="D2852" s="138"/>
      <c r="E2852" s="138"/>
      <c r="G2852" s="138">
        <f t="shared" si="56"/>
        <v>0</v>
      </c>
    </row>
    <row r="2853" spans="4:7">
      <c r="D2853" s="138"/>
      <c r="E2853" s="138"/>
      <c r="G2853" s="138">
        <f t="shared" si="56"/>
        <v>0</v>
      </c>
    </row>
    <row r="2854" spans="4:7">
      <c r="D2854" s="138"/>
      <c r="E2854" s="138"/>
      <c r="G2854" s="138">
        <f t="shared" si="56"/>
        <v>0</v>
      </c>
    </row>
    <row r="2855" spans="4:7">
      <c r="D2855" s="138"/>
      <c r="E2855" s="138"/>
      <c r="G2855" s="138">
        <f t="shared" si="56"/>
        <v>0</v>
      </c>
    </row>
    <row r="2856" spans="4:7">
      <c r="D2856" s="138"/>
      <c r="E2856" s="138"/>
      <c r="G2856" s="138">
        <f t="shared" si="56"/>
        <v>0</v>
      </c>
    </row>
    <row r="2857" spans="4:7">
      <c r="D2857" s="138"/>
      <c r="E2857" s="138"/>
      <c r="G2857" s="138">
        <f t="shared" si="56"/>
        <v>0</v>
      </c>
    </row>
    <row r="2858" spans="4:7">
      <c r="D2858" s="138"/>
      <c r="E2858" s="138"/>
      <c r="G2858" s="138">
        <f t="shared" ref="G2858:G2921" si="57">+D2858-E2858</f>
        <v>0</v>
      </c>
    </row>
    <row r="2859" spans="4:7">
      <c r="D2859" s="138"/>
      <c r="E2859" s="138"/>
      <c r="G2859" s="138">
        <f t="shared" si="57"/>
        <v>0</v>
      </c>
    </row>
    <row r="2860" spans="4:7">
      <c r="D2860" s="138"/>
      <c r="E2860" s="138"/>
      <c r="G2860" s="138">
        <f t="shared" si="57"/>
        <v>0</v>
      </c>
    </row>
    <row r="2861" spans="4:7">
      <c r="D2861" s="138"/>
      <c r="E2861" s="138"/>
      <c r="G2861" s="138">
        <f t="shared" si="57"/>
        <v>0</v>
      </c>
    </row>
    <row r="2862" spans="4:7">
      <c r="D2862" s="138"/>
      <c r="E2862" s="138"/>
      <c r="G2862" s="138">
        <f t="shared" si="57"/>
        <v>0</v>
      </c>
    </row>
    <row r="2863" spans="4:7">
      <c r="D2863" s="138"/>
      <c r="E2863" s="138"/>
      <c r="G2863" s="138">
        <f t="shared" si="57"/>
        <v>0</v>
      </c>
    </row>
    <row r="2864" spans="4:7">
      <c r="D2864" s="138"/>
      <c r="E2864" s="138"/>
      <c r="G2864" s="138">
        <f t="shared" si="57"/>
        <v>0</v>
      </c>
    </row>
    <row r="2865" spans="4:7">
      <c r="D2865" s="138"/>
      <c r="E2865" s="138"/>
      <c r="G2865" s="138">
        <f t="shared" si="57"/>
        <v>0</v>
      </c>
    </row>
    <row r="2866" spans="4:7">
      <c r="D2866" s="138"/>
      <c r="E2866" s="138"/>
      <c r="G2866" s="138">
        <f t="shared" si="57"/>
        <v>0</v>
      </c>
    </row>
    <row r="2867" spans="4:7">
      <c r="D2867" s="138"/>
      <c r="E2867" s="138"/>
      <c r="G2867" s="138">
        <f t="shared" si="57"/>
        <v>0</v>
      </c>
    </row>
    <row r="2868" spans="4:7">
      <c r="D2868" s="138"/>
      <c r="E2868" s="138"/>
      <c r="G2868" s="138">
        <f t="shared" si="57"/>
        <v>0</v>
      </c>
    </row>
    <row r="2869" spans="4:7">
      <c r="D2869" s="138"/>
      <c r="E2869" s="138"/>
      <c r="G2869" s="138">
        <f t="shared" si="57"/>
        <v>0</v>
      </c>
    </row>
    <row r="2870" spans="4:7">
      <c r="D2870" s="138"/>
      <c r="E2870" s="138"/>
      <c r="G2870" s="138">
        <f t="shared" si="57"/>
        <v>0</v>
      </c>
    </row>
    <row r="2871" spans="4:7">
      <c r="D2871" s="138"/>
      <c r="E2871" s="138"/>
      <c r="G2871" s="138">
        <f t="shared" si="57"/>
        <v>0</v>
      </c>
    </row>
    <row r="2872" spans="4:7">
      <c r="D2872" s="138"/>
      <c r="E2872" s="138"/>
      <c r="G2872" s="138">
        <f t="shared" si="57"/>
        <v>0</v>
      </c>
    </row>
    <row r="2873" spans="4:7">
      <c r="D2873" s="138"/>
      <c r="E2873" s="138"/>
      <c r="G2873" s="138">
        <f t="shared" si="57"/>
        <v>0</v>
      </c>
    </row>
    <row r="2874" spans="4:7">
      <c r="D2874" s="138"/>
      <c r="E2874" s="138"/>
      <c r="G2874" s="138">
        <f t="shared" si="57"/>
        <v>0</v>
      </c>
    </row>
    <row r="2875" spans="4:7">
      <c r="D2875" s="138"/>
      <c r="E2875" s="138"/>
      <c r="G2875" s="138">
        <f t="shared" si="57"/>
        <v>0</v>
      </c>
    </row>
    <row r="2876" spans="4:7">
      <c r="D2876" s="138"/>
      <c r="E2876" s="138"/>
      <c r="G2876" s="138">
        <f t="shared" si="57"/>
        <v>0</v>
      </c>
    </row>
    <row r="2877" spans="4:7">
      <c r="D2877" s="138"/>
      <c r="E2877" s="138"/>
      <c r="G2877" s="138">
        <f t="shared" si="57"/>
        <v>0</v>
      </c>
    </row>
    <row r="2878" spans="4:7">
      <c r="D2878" s="138"/>
      <c r="E2878" s="138"/>
      <c r="G2878" s="138">
        <f t="shared" si="57"/>
        <v>0</v>
      </c>
    </row>
    <row r="2879" spans="4:7">
      <c r="D2879" s="138"/>
      <c r="E2879" s="138"/>
      <c r="G2879" s="138">
        <f t="shared" si="57"/>
        <v>0</v>
      </c>
    </row>
    <row r="2880" spans="4:7">
      <c r="D2880" s="138"/>
      <c r="E2880" s="138"/>
      <c r="G2880" s="138">
        <f t="shared" si="57"/>
        <v>0</v>
      </c>
    </row>
    <row r="2881" spans="4:7">
      <c r="D2881" s="138"/>
      <c r="E2881" s="138"/>
      <c r="G2881" s="138">
        <f t="shared" si="57"/>
        <v>0</v>
      </c>
    </row>
    <row r="2882" spans="4:7">
      <c r="D2882" s="138"/>
      <c r="E2882" s="138"/>
      <c r="G2882" s="138">
        <f t="shared" si="57"/>
        <v>0</v>
      </c>
    </row>
    <row r="2883" spans="4:7">
      <c r="D2883" s="138"/>
      <c r="E2883" s="138"/>
      <c r="G2883" s="138">
        <f t="shared" si="57"/>
        <v>0</v>
      </c>
    </row>
    <row r="2884" spans="4:7">
      <c r="D2884" s="138"/>
      <c r="E2884" s="138"/>
      <c r="G2884" s="138">
        <f t="shared" si="57"/>
        <v>0</v>
      </c>
    </row>
    <row r="2885" spans="4:7">
      <c r="D2885" s="138"/>
      <c r="E2885" s="138"/>
      <c r="G2885" s="138">
        <f t="shared" si="57"/>
        <v>0</v>
      </c>
    </row>
    <row r="2886" spans="4:7">
      <c r="D2886" s="138"/>
      <c r="E2886" s="138"/>
      <c r="G2886" s="138">
        <f t="shared" si="57"/>
        <v>0</v>
      </c>
    </row>
    <row r="2887" spans="4:7">
      <c r="D2887" s="138"/>
      <c r="E2887" s="138"/>
      <c r="G2887" s="138">
        <f t="shared" si="57"/>
        <v>0</v>
      </c>
    </row>
    <row r="2888" spans="4:7">
      <c r="D2888" s="138"/>
      <c r="E2888" s="138"/>
      <c r="G2888" s="138">
        <f t="shared" si="57"/>
        <v>0</v>
      </c>
    </row>
    <row r="2889" spans="4:7">
      <c r="D2889" s="138"/>
      <c r="E2889" s="138"/>
      <c r="G2889" s="138">
        <f t="shared" si="57"/>
        <v>0</v>
      </c>
    </row>
    <row r="2890" spans="4:7">
      <c r="D2890" s="138"/>
      <c r="E2890" s="138"/>
      <c r="G2890" s="138">
        <f t="shared" si="57"/>
        <v>0</v>
      </c>
    </row>
    <row r="2891" spans="4:7">
      <c r="D2891" s="138"/>
      <c r="E2891" s="138"/>
      <c r="G2891" s="138">
        <f t="shared" si="57"/>
        <v>0</v>
      </c>
    </row>
    <row r="2892" spans="4:7">
      <c r="D2892" s="138"/>
      <c r="E2892" s="138"/>
      <c r="G2892" s="138">
        <f t="shared" si="57"/>
        <v>0</v>
      </c>
    </row>
    <row r="2893" spans="4:7">
      <c r="D2893" s="138"/>
      <c r="E2893" s="138"/>
      <c r="G2893" s="138">
        <f t="shared" si="57"/>
        <v>0</v>
      </c>
    </row>
    <row r="2894" spans="4:7">
      <c r="D2894" s="138"/>
      <c r="E2894" s="138"/>
      <c r="G2894" s="138">
        <f t="shared" si="57"/>
        <v>0</v>
      </c>
    </row>
    <row r="2895" spans="4:7">
      <c r="D2895" s="138"/>
      <c r="E2895" s="138"/>
      <c r="G2895" s="138">
        <f t="shared" si="57"/>
        <v>0</v>
      </c>
    </row>
    <row r="2896" spans="4:7">
      <c r="D2896" s="138"/>
      <c r="E2896" s="138"/>
      <c r="G2896" s="138">
        <f t="shared" si="57"/>
        <v>0</v>
      </c>
    </row>
    <row r="2897" spans="4:7">
      <c r="D2897" s="138"/>
      <c r="E2897" s="138"/>
      <c r="G2897" s="138">
        <f t="shared" si="57"/>
        <v>0</v>
      </c>
    </row>
    <row r="2898" spans="4:7">
      <c r="D2898" s="138"/>
      <c r="E2898" s="138"/>
      <c r="G2898" s="138">
        <f t="shared" si="57"/>
        <v>0</v>
      </c>
    </row>
    <row r="2899" spans="4:7">
      <c r="D2899" s="138"/>
      <c r="E2899" s="138"/>
      <c r="G2899" s="138">
        <f t="shared" si="57"/>
        <v>0</v>
      </c>
    </row>
    <row r="2900" spans="4:7">
      <c r="D2900" s="138"/>
      <c r="E2900" s="138"/>
      <c r="G2900" s="138">
        <f t="shared" si="57"/>
        <v>0</v>
      </c>
    </row>
    <row r="2901" spans="4:7">
      <c r="D2901" s="138"/>
      <c r="E2901" s="138"/>
      <c r="G2901" s="138">
        <f t="shared" si="57"/>
        <v>0</v>
      </c>
    </row>
    <row r="2902" spans="4:7">
      <c r="D2902" s="138"/>
      <c r="E2902" s="138"/>
      <c r="G2902" s="138">
        <f t="shared" si="57"/>
        <v>0</v>
      </c>
    </row>
    <row r="2903" spans="4:7">
      <c r="D2903" s="138"/>
      <c r="E2903" s="138"/>
      <c r="G2903" s="138">
        <f t="shared" si="57"/>
        <v>0</v>
      </c>
    </row>
    <row r="2904" spans="4:7">
      <c r="D2904" s="138"/>
      <c r="E2904" s="138"/>
      <c r="G2904" s="138">
        <f t="shared" si="57"/>
        <v>0</v>
      </c>
    </row>
    <row r="2905" spans="4:7">
      <c r="D2905" s="138"/>
      <c r="E2905" s="138"/>
      <c r="G2905" s="138">
        <f t="shared" si="57"/>
        <v>0</v>
      </c>
    </row>
    <row r="2906" spans="4:7">
      <c r="D2906" s="138"/>
      <c r="E2906" s="138"/>
      <c r="G2906" s="138">
        <f t="shared" si="57"/>
        <v>0</v>
      </c>
    </row>
    <row r="2907" spans="4:7">
      <c r="D2907" s="138"/>
      <c r="E2907" s="138"/>
      <c r="G2907" s="138">
        <f t="shared" si="57"/>
        <v>0</v>
      </c>
    </row>
    <row r="2908" spans="4:7">
      <c r="D2908" s="138"/>
      <c r="E2908" s="138"/>
      <c r="G2908" s="138">
        <f t="shared" si="57"/>
        <v>0</v>
      </c>
    </row>
    <row r="2909" spans="4:7">
      <c r="D2909" s="138"/>
      <c r="E2909" s="138"/>
      <c r="G2909" s="138">
        <f t="shared" si="57"/>
        <v>0</v>
      </c>
    </row>
    <row r="2910" spans="4:7">
      <c r="D2910" s="138"/>
      <c r="E2910" s="138"/>
      <c r="G2910" s="138">
        <f t="shared" si="57"/>
        <v>0</v>
      </c>
    </row>
    <row r="2911" spans="4:7">
      <c r="D2911" s="138"/>
      <c r="E2911" s="138"/>
      <c r="G2911" s="138">
        <f t="shared" si="57"/>
        <v>0</v>
      </c>
    </row>
    <row r="2912" spans="4:7">
      <c r="D2912" s="138"/>
      <c r="E2912" s="138"/>
      <c r="G2912" s="138">
        <f t="shared" si="57"/>
        <v>0</v>
      </c>
    </row>
    <row r="2913" spans="4:7">
      <c r="D2913" s="138"/>
      <c r="E2913" s="138"/>
      <c r="G2913" s="138">
        <f t="shared" si="57"/>
        <v>0</v>
      </c>
    </row>
    <row r="2914" spans="4:7">
      <c r="D2914" s="138"/>
      <c r="E2914" s="138"/>
      <c r="G2914" s="138">
        <f t="shared" si="57"/>
        <v>0</v>
      </c>
    </row>
    <row r="2915" spans="4:7">
      <c r="D2915" s="138"/>
      <c r="E2915" s="138"/>
      <c r="G2915" s="138">
        <f t="shared" si="57"/>
        <v>0</v>
      </c>
    </row>
    <row r="2916" spans="4:7">
      <c r="D2916" s="138"/>
      <c r="E2916" s="138"/>
      <c r="G2916" s="138">
        <f t="shared" si="57"/>
        <v>0</v>
      </c>
    </row>
    <row r="2917" spans="4:7">
      <c r="D2917" s="138"/>
      <c r="E2917" s="138"/>
      <c r="G2917" s="138">
        <f t="shared" si="57"/>
        <v>0</v>
      </c>
    </row>
    <row r="2918" spans="4:7">
      <c r="D2918" s="138"/>
      <c r="E2918" s="138"/>
      <c r="G2918" s="138">
        <f t="shared" si="57"/>
        <v>0</v>
      </c>
    </row>
    <row r="2919" spans="4:7">
      <c r="D2919" s="138"/>
      <c r="E2919" s="138"/>
      <c r="G2919" s="138">
        <f t="shared" si="57"/>
        <v>0</v>
      </c>
    </row>
    <row r="2920" spans="4:7">
      <c r="D2920" s="138"/>
      <c r="E2920" s="138"/>
      <c r="G2920" s="138">
        <f t="shared" si="57"/>
        <v>0</v>
      </c>
    </row>
    <row r="2921" spans="4:7">
      <c r="D2921" s="138"/>
      <c r="E2921" s="138"/>
      <c r="G2921" s="138">
        <f t="shared" si="57"/>
        <v>0</v>
      </c>
    </row>
    <row r="2922" spans="4:7">
      <c r="D2922" s="138"/>
      <c r="E2922" s="138"/>
      <c r="G2922" s="138">
        <f t="shared" ref="G2922:G2985" si="58">+D2922-E2922</f>
        <v>0</v>
      </c>
    </row>
    <row r="2923" spans="4:7">
      <c r="D2923" s="138"/>
      <c r="E2923" s="138"/>
      <c r="G2923" s="138">
        <f t="shared" si="58"/>
        <v>0</v>
      </c>
    </row>
    <row r="2924" spans="4:7">
      <c r="D2924" s="138"/>
      <c r="E2924" s="138"/>
      <c r="G2924" s="138">
        <f t="shared" si="58"/>
        <v>0</v>
      </c>
    </row>
    <row r="2925" spans="4:7">
      <c r="D2925" s="138"/>
      <c r="E2925" s="138"/>
      <c r="G2925" s="138">
        <f t="shared" si="58"/>
        <v>0</v>
      </c>
    </row>
    <row r="2926" spans="4:7">
      <c r="D2926" s="138"/>
      <c r="E2926" s="138"/>
      <c r="G2926" s="138">
        <f t="shared" si="58"/>
        <v>0</v>
      </c>
    </row>
    <row r="2927" spans="4:7">
      <c r="D2927" s="138"/>
      <c r="E2927" s="138"/>
      <c r="G2927" s="138">
        <f t="shared" si="58"/>
        <v>0</v>
      </c>
    </row>
    <row r="2928" spans="4:7">
      <c r="D2928" s="138"/>
      <c r="E2928" s="138"/>
      <c r="G2928" s="138">
        <f t="shared" si="58"/>
        <v>0</v>
      </c>
    </row>
    <row r="2929" spans="4:7">
      <c r="D2929" s="138"/>
      <c r="E2929" s="138"/>
      <c r="G2929" s="138">
        <f t="shared" si="58"/>
        <v>0</v>
      </c>
    </row>
    <row r="2930" spans="4:7">
      <c r="D2930" s="138"/>
      <c r="E2930" s="138"/>
      <c r="G2930" s="138">
        <f t="shared" si="58"/>
        <v>0</v>
      </c>
    </row>
    <row r="2931" spans="4:7">
      <c r="D2931" s="138"/>
      <c r="E2931" s="138"/>
      <c r="G2931" s="138">
        <f t="shared" si="58"/>
        <v>0</v>
      </c>
    </row>
    <row r="2932" spans="4:7">
      <c r="D2932" s="138"/>
      <c r="E2932" s="138"/>
      <c r="G2932" s="138">
        <f t="shared" si="58"/>
        <v>0</v>
      </c>
    </row>
    <row r="2933" spans="4:7">
      <c r="D2933" s="138"/>
      <c r="E2933" s="138"/>
      <c r="G2933" s="138">
        <f t="shared" si="58"/>
        <v>0</v>
      </c>
    </row>
    <row r="2934" spans="4:7">
      <c r="D2934" s="138"/>
      <c r="E2934" s="138"/>
      <c r="G2934" s="138">
        <f t="shared" si="58"/>
        <v>0</v>
      </c>
    </row>
    <row r="2935" spans="4:7">
      <c r="D2935" s="138"/>
      <c r="E2935" s="138"/>
      <c r="G2935" s="138">
        <f t="shared" si="58"/>
        <v>0</v>
      </c>
    </row>
    <row r="2936" spans="4:7">
      <c r="D2936" s="138"/>
      <c r="E2936" s="138"/>
      <c r="G2936" s="138">
        <f t="shared" si="58"/>
        <v>0</v>
      </c>
    </row>
    <row r="2937" spans="4:7">
      <c r="D2937" s="138"/>
      <c r="E2937" s="138"/>
      <c r="G2937" s="138">
        <f t="shared" si="58"/>
        <v>0</v>
      </c>
    </row>
    <row r="2938" spans="4:7">
      <c r="D2938" s="138"/>
      <c r="E2938" s="138"/>
      <c r="G2938" s="138">
        <f t="shared" si="58"/>
        <v>0</v>
      </c>
    </row>
    <row r="2939" spans="4:7">
      <c r="D2939" s="138"/>
      <c r="E2939" s="138"/>
      <c r="G2939" s="138">
        <f t="shared" si="58"/>
        <v>0</v>
      </c>
    </row>
    <row r="2940" spans="4:7">
      <c r="D2940" s="138"/>
      <c r="E2940" s="138"/>
      <c r="G2940" s="138">
        <f t="shared" si="58"/>
        <v>0</v>
      </c>
    </row>
    <row r="2941" spans="4:7">
      <c r="D2941" s="138"/>
      <c r="E2941" s="138"/>
      <c r="G2941" s="138">
        <f t="shared" si="58"/>
        <v>0</v>
      </c>
    </row>
    <row r="2942" spans="4:7">
      <c r="D2942" s="138"/>
      <c r="E2942" s="138"/>
      <c r="G2942" s="138">
        <f t="shared" si="58"/>
        <v>0</v>
      </c>
    </row>
    <row r="2943" spans="4:7">
      <c r="D2943" s="138"/>
      <c r="E2943" s="138"/>
      <c r="G2943" s="138">
        <f t="shared" si="58"/>
        <v>0</v>
      </c>
    </row>
    <row r="2944" spans="4:7">
      <c r="D2944" s="138"/>
      <c r="E2944" s="138"/>
      <c r="G2944" s="138">
        <f t="shared" si="58"/>
        <v>0</v>
      </c>
    </row>
    <row r="2945" spans="4:7">
      <c r="D2945" s="138"/>
      <c r="E2945" s="138"/>
      <c r="G2945" s="138">
        <f t="shared" si="58"/>
        <v>0</v>
      </c>
    </row>
    <row r="2946" spans="4:7">
      <c r="D2946" s="138"/>
      <c r="E2946" s="138"/>
      <c r="G2946" s="138">
        <f t="shared" si="58"/>
        <v>0</v>
      </c>
    </row>
    <row r="2947" spans="4:7">
      <c r="D2947" s="138"/>
      <c r="E2947" s="138"/>
      <c r="G2947" s="138">
        <f t="shared" si="58"/>
        <v>0</v>
      </c>
    </row>
    <row r="2948" spans="4:7">
      <c r="D2948" s="138"/>
      <c r="E2948" s="138"/>
      <c r="G2948" s="138">
        <f t="shared" si="58"/>
        <v>0</v>
      </c>
    </row>
    <row r="2949" spans="4:7">
      <c r="D2949" s="138"/>
      <c r="E2949" s="138"/>
      <c r="G2949" s="138">
        <f t="shared" si="58"/>
        <v>0</v>
      </c>
    </row>
    <row r="2950" spans="4:7">
      <c r="D2950" s="138"/>
      <c r="E2950" s="138"/>
      <c r="G2950" s="138">
        <f t="shared" si="58"/>
        <v>0</v>
      </c>
    </row>
    <row r="2951" spans="4:7">
      <c r="D2951" s="138"/>
      <c r="E2951" s="138"/>
      <c r="G2951" s="138">
        <f t="shared" si="58"/>
        <v>0</v>
      </c>
    </row>
    <row r="2952" spans="4:7">
      <c r="D2952" s="138"/>
      <c r="E2952" s="138"/>
      <c r="G2952" s="138">
        <f t="shared" si="58"/>
        <v>0</v>
      </c>
    </row>
    <row r="2953" spans="4:7">
      <c r="D2953" s="138"/>
      <c r="E2953" s="138"/>
      <c r="G2953" s="138">
        <f t="shared" si="58"/>
        <v>0</v>
      </c>
    </row>
    <row r="2954" spans="4:7">
      <c r="D2954" s="138"/>
      <c r="E2954" s="138"/>
      <c r="G2954" s="138">
        <f t="shared" si="58"/>
        <v>0</v>
      </c>
    </row>
    <row r="2955" spans="4:7">
      <c r="D2955" s="138"/>
      <c r="E2955" s="138"/>
      <c r="G2955" s="138">
        <f t="shared" si="58"/>
        <v>0</v>
      </c>
    </row>
    <row r="2956" spans="4:7">
      <c r="D2956" s="138"/>
      <c r="E2956" s="138"/>
      <c r="G2956" s="138">
        <f t="shared" si="58"/>
        <v>0</v>
      </c>
    </row>
    <row r="2957" spans="4:7">
      <c r="D2957" s="138"/>
      <c r="E2957" s="138"/>
      <c r="G2957" s="138">
        <f t="shared" si="58"/>
        <v>0</v>
      </c>
    </row>
    <row r="2958" spans="4:7">
      <c r="D2958" s="138"/>
      <c r="E2958" s="138"/>
      <c r="G2958" s="138">
        <f t="shared" si="58"/>
        <v>0</v>
      </c>
    </row>
    <row r="2959" spans="4:7">
      <c r="D2959" s="138"/>
      <c r="E2959" s="138"/>
      <c r="G2959" s="138">
        <f t="shared" si="58"/>
        <v>0</v>
      </c>
    </row>
    <row r="2960" spans="4:7">
      <c r="D2960" s="138"/>
      <c r="E2960" s="138"/>
      <c r="G2960" s="138">
        <f t="shared" si="58"/>
        <v>0</v>
      </c>
    </row>
    <row r="2961" spans="4:7">
      <c r="D2961" s="138"/>
      <c r="E2961" s="138"/>
      <c r="G2961" s="138">
        <f t="shared" si="58"/>
        <v>0</v>
      </c>
    </row>
    <row r="2962" spans="4:7">
      <c r="D2962" s="138"/>
      <c r="E2962" s="138"/>
      <c r="G2962" s="138">
        <f t="shared" si="58"/>
        <v>0</v>
      </c>
    </row>
    <row r="2963" spans="4:7">
      <c r="D2963" s="138"/>
      <c r="E2963" s="138"/>
      <c r="G2963" s="138">
        <f t="shared" si="58"/>
        <v>0</v>
      </c>
    </row>
    <row r="2964" spans="4:7">
      <c r="D2964" s="138"/>
      <c r="E2964" s="138"/>
      <c r="G2964" s="138">
        <f t="shared" si="58"/>
        <v>0</v>
      </c>
    </row>
    <row r="2965" spans="4:7">
      <c r="D2965" s="138"/>
      <c r="E2965" s="138"/>
      <c r="G2965" s="138">
        <f t="shared" si="58"/>
        <v>0</v>
      </c>
    </row>
    <row r="2966" spans="4:7">
      <c r="D2966" s="138"/>
      <c r="E2966" s="138"/>
      <c r="G2966" s="138">
        <f t="shared" si="58"/>
        <v>0</v>
      </c>
    </row>
    <row r="2967" spans="4:7">
      <c r="D2967" s="138"/>
      <c r="E2967" s="138"/>
      <c r="G2967" s="138">
        <f t="shared" si="58"/>
        <v>0</v>
      </c>
    </row>
    <row r="2968" spans="4:7">
      <c r="D2968" s="138"/>
      <c r="E2968" s="138"/>
      <c r="G2968" s="138">
        <f t="shared" si="58"/>
        <v>0</v>
      </c>
    </row>
    <row r="2969" spans="4:7">
      <c r="D2969" s="138"/>
      <c r="E2969" s="138"/>
      <c r="G2969" s="138">
        <f t="shared" si="58"/>
        <v>0</v>
      </c>
    </row>
    <row r="2970" spans="4:7">
      <c r="D2970" s="138"/>
      <c r="E2970" s="138"/>
      <c r="G2970" s="138">
        <f t="shared" si="58"/>
        <v>0</v>
      </c>
    </row>
    <row r="2971" spans="4:7">
      <c r="D2971" s="138"/>
      <c r="E2971" s="138"/>
      <c r="G2971" s="138">
        <f t="shared" si="58"/>
        <v>0</v>
      </c>
    </row>
    <row r="2972" spans="4:7">
      <c r="D2972" s="138"/>
      <c r="E2972" s="138"/>
      <c r="G2972" s="138">
        <f t="shared" si="58"/>
        <v>0</v>
      </c>
    </row>
    <row r="2973" spans="4:7">
      <c r="D2973" s="138"/>
      <c r="E2973" s="138"/>
      <c r="G2973" s="138">
        <f t="shared" si="58"/>
        <v>0</v>
      </c>
    </row>
    <row r="2974" spans="4:7">
      <c r="D2974" s="138"/>
      <c r="E2974" s="138"/>
      <c r="G2974" s="138">
        <f t="shared" si="58"/>
        <v>0</v>
      </c>
    </row>
    <row r="2975" spans="4:7">
      <c r="D2975" s="138"/>
      <c r="E2975" s="138"/>
      <c r="G2975" s="138">
        <f t="shared" si="58"/>
        <v>0</v>
      </c>
    </row>
    <row r="2976" spans="4:7">
      <c r="D2976" s="138"/>
      <c r="E2976" s="138"/>
      <c r="G2976" s="138">
        <f t="shared" si="58"/>
        <v>0</v>
      </c>
    </row>
    <row r="2977" spans="4:7">
      <c r="D2977" s="138"/>
      <c r="E2977" s="138"/>
      <c r="G2977" s="138">
        <f t="shared" si="58"/>
        <v>0</v>
      </c>
    </row>
    <row r="2978" spans="4:7">
      <c r="D2978" s="138"/>
      <c r="E2978" s="138"/>
      <c r="G2978" s="138">
        <f t="shared" si="58"/>
        <v>0</v>
      </c>
    </row>
    <row r="2979" spans="4:7">
      <c r="D2979" s="138"/>
      <c r="E2979" s="138"/>
      <c r="G2979" s="138">
        <f t="shared" si="58"/>
        <v>0</v>
      </c>
    </row>
    <row r="2980" spans="4:7">
      <c r="D2980" s="138"/>
      <c r="E2980" s="138"/>
      <c r="G2980" s="138">
        <f t="shared" si="58"/>
        <v>0</v>
      </c>
    </row>
    <row r="2981" spans="4:7">
      <c r="D2981" s="138"/>
      <c r="E2981" s="138"/>
      <c r="G2981" s="138">
        <f t="shared" si="58"/>
        <v>0</v>
      </c>
    </row>
    <row r="2982" spans="4:7">
      <c r="D2982" s="138"/>
      <c r="E2982" s="138"/>
      <c r="G2982" s="138">
        <f t="shared" si="58"/>
        <v>0</v>
      </c>
    </row>
    <row r="2983" spans="4:7">
      <c r="D2983" s="138"/>
      <c r="E2983" s="138"/>
      <c r="G2983" s="138">
        <f t="shared" si="58"/>
        <v>0</v>
      </c>
    </row>
    <row r="2984" spans="4:7">
      <c r="D2984" s="138"/>
      <c r="E2984" s="138"/>
      <c r="G2984" s="138">
        <f t="shared" si="58"/>
        <v>0</v>
      </c>
    </row>
    <row r="2985" spans="4:7">
      <c r="D2985" s="138"/>
      <c r="E2985" s="138"/>
      <c r="G2985" s="138">
        <f t="shared" si="58"/>
        <v>0</v>
      </c>
    </row>
    <row r="2986" spans="4:7">
      <c r="D2986" s="138"/>
      <c r="E2986" s="138"/>
      <c r="G2986" s="138">
        <f t="shared" ref="G2986:G3049" si="59">+D2986-E2986</f>
        <v>0</v>
      </c>
    </row>
    <row r="2987" spans="4:7">
      <c r="D2987" s="138"/>
      <c r="E2987" s="138"/>
      <c r="G2987" s="138">
        <f t="shared" si="59"/>
        <v>0</v>
      </c>
    </row>
    <row r="2988" spans="4:7">
      <c r="D2988" s="138"/>
      <c r="E2988" s="138"/>
      <c r="G2988" s="138">
        <f t="shared" si="59"/>
        <v>0</v>
      </c>
    </row>
    <row r="2989" spans="4:7">
      <c r="D2989" s="138"/>
      <c r="E2989" s="138"/>
      <c r="G2989" s="138">
        <f t="shared" si="59"/>
        <v>0</v>
      </c>
    </row>
    <row r="2990" spans="4:7">
      <c r="D2990" s="138"/>
      <c r="E2990" s="138"/>
      <c r="G2990" s="138">
        <f t="shared" si="59"/>
        <v>0</v>
      </c>
    </row>
    <row r="2991" spans="4:7">
      <c r="D2991" s="138"/>
      <c r="E2991" s="138"/>
      <c r="G2991" s="138">
        <f t="shared" si="59"/>
        <v>0</v>
      </c>
    </row>
    <row r="2992" spans="4:7">
      <c r="D2992" s="138"/>
      <c r="E2992" s="138"/>
      <c r="G2992" s="138">
        <f t="shared" si="59"/>
        <v>0</v>
      </c>
    </row>
    <row r="2993" spans="4:7">
      <c r="D2993" s="138"/>
      <c r="E2993" s="138"/>
      <c r="G2993" s="138">
        <f t="shared" si="59"/>
        <v>0</v>
      </c>
    </row>
    <row r="2994" spans="4:7">
      <c r="D2994" s="138"/>
      <c r="E2994" s="138"/>
      <c r="G2994" s="138">
        <f t="shared" si="59"/>
        <v>0</v>
      </c>
    </row>
    <row r="2995" spans="4:7">
      <c r="D2995" s="138"/>
      <c r="E2995" s="138"/>
      <c r="G2995" s="138">
        <f t="shared" si="59"/>
        <v>0</v>
      </c>
    </row>
    <row r="2996" spans="4:7">
      <c r="D2996" s="138"/>
      <c r="E2996" s="138"/>
      <c r="G2996" s="138">
        <f t="shared" si="59"/>
        <v>0</v>
      </c>
    </row>
    <row r="2997" spans="4:7">
      <c r="D2997" s="138"/>
      <c r="E2997" s="138"/>
      <c r="G2997" s="138">
        <f t="shared" si="59"/>
        <v>0</v>
      </c>
    </row>
    <row r="2998" spans="4:7">
      <c r="D2998" s="138"/>
      <c r="E2998" s="138"/>
      <c r="G2998" s="138">
        <f t="shared" si="59"/>
        <v>0</v>
      </c>
    </row>
    <row r="2999" spans="4:7">
      <c r="D2999" s="138"/>
      <c r="E2999" s="138"/>
      <c r="G2999" s="138">
        <f t="shared" si="59"/>
        <v>0</v>
      </c>
    </row>
    <row r="3000" spans="4:7">
      <c r="D3000" s="138"/>
      <c r="E3000" s="138"/>
      <c r="G3000" s="138">
        <f t="shared" si="59"/>
        <v>0</v>
      </c>
    </row>
    <row r="3001" spans="4:7">
      <c r="D3001" s="138"/>
      <c r="E3001" s="138"/>
      <c r="G3001" s="138">
        <f t="shared" si="59"/>
        <v>0</v>
      </c>
    </row>
    <row r="3002" spans="4:7">
      <c r="D3002" s="138"/>
      <c r="E3002" s="138"/>
      <c r="G3002" s="138">
        <f t="shared" si="59"/>
        <v>0</v>
      </c>
    </row>
    <row r="3003" spans="4:7">
      <c r="D3003" s="138"/>
      <c r="E3003" s="138"/>
      <c r="G3003" s="138">
        <f t="shared" si="59"/>
        <v>0</v>
      </c>
    </row>
    <row r="3004" spans="4:7">
      <c r="D3004" s="138"/>
      <c r="E3004" s="138"/>
      <c r="G3004" s="138">
        <f t="shared" si="59"/>
        <v>0</v>
      </c>
    </row>
    <row r="3005" spans="4:7">
      <c r="D3005" s="138"/>
      <c r="E3005" s="138"/>
      <c r="G3005" s="138">
        <f t="shared" si="59"/>
        <v>0</v>
      </c>
    </row>
    <row r="3006" spans="4:7">
      <c r="D3006" s="138"/>
      <c r="E3006" s="138"/>
      <c r="G3006" s="138">
        <f t="shared" si="59"/>
        <v>0</v>
      </c>
    </row>
    <row r="3007" spans="4:7">
      <c r="D3007" s="138"/>
      <c r="E3007" s="138"/>
      <c r="G3007" s="138">
        <f t="shared" si="59"/>
        <v>0</v>
      </c>
    </row>
    <row r="3008" spans="4:7">
      <c r="D3008" s="138"/>
      <c r="E3008" s="138"/>
      <c r="G3008" s="138">
        <f t="shared" si="59"/>
        <v>0</v>
      </c>
    </row>
    <row r="3009" spans="4:7">
      <c r="D3009" s="138"/>
      <c r="E3009" s="138"/>
      <c r="G3009" s="138">
        <f t="shared" si="59"/>
        <v>0</v>
      </c>
    </row>
    <row r="3010" spans="4:7">
      <c r="D3010" s="138"/>
      <c r="E3010" s="138"/>
      <c r="G3010" s="138">
        <f t="shared" si="59"/>
        <v>0</v>
      </c>
    </row>
    <row r="3011" spans="4:7">
      <c r="D3011" s="138"/>
      <c r="E3011" s="138"/>
      <c r="G3011" s="138">
        <f t="shared" si="59"/>
        <v>0</v>
      </c>
    </row>
    <row r="3012" spans="4:7">
      <c r="D3012" s="138"/>
      <c r="E3012" s="138"/>
      <c r="G3012" s="138">
        <f t="shared" si="59"/>
        <v>0</v>
      </c>
    </row>
    <row r="3013" spans="4:7">
      <c r="D3013" s="138"/>
      <c r="E3013" s="138"/>
      <c r="G3013" s="138">
        <f t="shared" si="59"/>
        <v>0</v>
      </c>
    </row>
    <row r="3014" spans="4:7">
      <c r="D3014" s="138"/>
      <c r="E3014" s="138"/>
      <c r="G3014" s="138">
        <f t="shared" si="59"/>
        <v>0</v>
      </c>
    </row>
    <row r="3015" spans="4:7">
      <c r="D3015" s="138"/>
      <c r="E3015" s="138"/>
      <c r="G3015" s="138">
        <f t="shared" si="59"/>
        <v>0</v>
      </c>
    </row>
    <row r="3016" spans="4:7">
      <c r="D3016" s="138"/>
      <c r="E3016" s="138"/>
      <c r="G3016" s="138">
        <f t="shared" si="59"/>
        <v>0</v>
      </c>
    </row>
    <row r="3017" spans="4:7">
      <c r="D3017" s="138"/>
      <c r="E3017" s="138"/>
      <c r="G3017" s="138">
        <f t="shared" si="59"/>
        <v>0</v>
      </c>
    </row>
    <row r="3018" spans="4:7">
      <c r="D3018" s="138"/>
      <c r="E3018" s="138"/>
      <c r="G3018" s="138">
        <f t="shared" si="59"/>
        <v>0</v>
      </c>
    </row>
    <row r="3019" spans="4:7">
      <c r="D3019" s="138"/>
      <c r="E3019" s="138"/>
      <c r="G3019" s="138">
        <f t="shared" si="59"/>
        <v>0</v>
      </c>
    </row>
    <row r="3020" spans="4:7">
      <c r="D3020" s="138"/>
      <c r="E3020" s="138"/>
      <c r="G3020" s="138">
        <f t="shared" si="59"/>
        <v>0</v>
      </c>
    </row>
    <row r="3021" spans="4:7">
      <c r="D3021" s="138"/>
      <c r="E3021" s="138"/>
      <c r="G3021" s="138">
        <f t="shared" si="59"/>
        <v>0</v>
      </c>
    </row>
    <row r="3022" spans="4:7">
      <c r="D3022" s="138"/>
      <c r="E3022" s="138"/>
      <c r="G3022" s="138">
        <f t="shared" si="59"/>
        <v>0</v>
      </c>
    </row>
    <row r="3023" spans="4:7">
      <c r="D3023" s="138"/>
      <c r="E3023" s="138"/>
      <c r="G3023" s="138">
        <f t="shared" si="59"/>
        <v>0</v>
      </c>
    </row>
    <row r="3024" spans="4:7">
      <c r="D3024" s="138"/>
      <c r="E3024" s="138"/>
      <c r="G3024" s="138">
        <f t="shared" si="59"/>
        <v>0</v>
      </c>
    </row>
    <row r="3025" spans="4:7">
      <c r="D3025" s="138"/>
      <c r="E3025" s="138"/>
      <c r="G3025" s="138">
        <f t="shared" si="59"/>
        <v>0</v>
      </c>
    </row>
    <row r="3026" spans="4:7">
      <c r="D3026" s="138"/>
      <c r="E3026" s="138"/>
      <c r="G3026" s="138">
        <f t="shared" si="59"/>
        <v>0</v>
      </c>
    </row>
    <row r="3027" spans="4:7">
      <c r="D3027" s="138"/>
      <c r="E3027" s="138"/>
      <c r="G3027" s="138">
        <f t="shared" si="59"/>
        <v>0</v>
      </c>
    </row>
    <row r="3028" spans="4:7">
      <c r="D3028" s="138"/>
      <c r="E3028" s="138"/>
      <c r="G3028" s="138">
        <f t="shared" si="59"/>
        <v>0</v>
      </c>
    </row>
    <row r="3029" spans="4:7">
      <c r="D3029" s="138"/>
      <c r="E3029" s="138"/>
      <c r="G3029" s="138">
        <f t="shared" si="59"/>
        <v>0</v>
      </c>
    </row>
    <row r="3030" spans="4:7">
      <c r="D3030" s="138"/>
      <c r="E3030" s="138"/>
      <c r="G3030" s="138">
        <f t="shared" si="59"/>
        <v>0</v>
      </c>
    </row>
    <row r="3031" spans="4:7">
      <c r="D3031" s="138"/>
      <c r="E3031" s="138"/>
      <c r="G3031" s="138">
        <f t="shared" si="59"/>
        <v>0</v>
      </c>
    </row>
    <row r="3032" spans="4:7">
      <c r="D3032" s="138"/>
      <c r="E3032" s="138"/>
      <c r="G3032" s="138">
        <f t="shared" si="59"/>
        <v>0</v>
      </c>
    </row>
    <row r="3033" spans="4:7">
      <c r="D3033" s="138"/>
      <c r="E3033" s="138"/>
      <c r="G3033" s="138">
        <f t="shared" si="59"/>
        <v>0</v>
      </c>
    </row>
    <row r="3034" spans="4:7">
      <c r="D3034" s="138"/>
      <c r="E3034" s="138"/>
      <c r="G3034" s="138">
        <f t="shared" si="59"/>
        <v>0</v>
      </c>
    </row>
    <row r="3035" spans="4:7">
      <c r="D3035" s="138"/>
      <c r="E3035" s="138"/>
      <c r="G3035" s="138">
        <f t="shared" si="59"/>
        <v>0</v>
      </c>
    </row>
    <row r="3036" spans="4:7">
      <c r="D3036" s="138"/>
      <c r="E3036" s="138"/>
      <c r="G3036" s="138">
        <f t="shared" si="59"/>
        <v>0</v>
      </c>
    </row>
    <row r="3037" spans="4:7">
      <c r="D3037" s="138"/>
      <c r="E3037" s="138"/>
      <c r="G3037" s="138">
        <f t="shared" si="59"/>
        <v>0</v>
      </c>
    </row>
    <row r="3038" spans="4:7">
      <c r="D3038" s="138"/>
      <c r="E3038" s="138"/>
      <c r="G3038" s="138">
        <f t="shared" si="59"/>
        <v>0</v>
      </c>
    </row>
    <row r="3039" spans="4:7">
      <c r="D3039" s="138"/>
      <c r="E3039" s="138"/>
      <c r="G3039" s="138">
        <f t="shared" si="59"/>
        <v>0</v>
      </c>
    </row>
    <row r="3040" spans="4:7">
      <c r="D3040" s="138"/>
      <c r="E3040" s="138"/>
      <c r="G3040" s="138">
        <f t="shared" si="59"/>
        <v>0</v>
      </c>
    </row>
    <row r="3041" spans="4:7">
      <c r="D3041" s="138"/>
      <c r="E3041" s="138"/>
      <c r="G3041" s="138">
        <f t="shared" si="59"/>
        <v>0</v>
      </c>
    </row>
    <row r="3042" spans="4:7">
      <c r="D3042" s="138"/>
      <c r="E3042" s="138"/>
      <c r="G3042" s="138">
        <f t="shared" si="59"/>
        <v>0</v>
      </c>
    </row>
    <row r="3043" spans="4:7">
      <c r="D3043" s="138"/>
      <c r="E3043" s="138"/>
      <c r="G3043" s="138">
        <f t="shared" si="59"/>
        <v>0</v>
      </c>
    </row>
    <row r="3044" spans="4:7">
      <c r="D3044" s="138"/>
      <c r="E3044" s="138"/>
      <c r="G3044" s="138">
        <f t="shared" si="59"/>
        <v>0</v>
      </c>
    </row>
    <row r="3045" spans="4:7">
      <c r="D3045" s="138"/>
      <c r="E3045" s="138"/>
      <c r="G3045" s="138">
        <f t="shared" si="59"/>
        <v>0</v>
      </c>
    </row>
    <row r="3046" spans="4:7">
      <c r="D3046" s="138"/>
      <c r="E3046" s="138"/>
      <c r="G3046" s="138">
        <f t="shared" si="59"/>
        <v>0</v>
      </c>
    </row>
    <row r="3047" spans="4:7">
      <c r="D3047" s="138"/>
      <c r="E3047" s="138"/>
      <c r="G3047" s="138">
        <f t="shared" si="59"/>
        <v>0</v>
      </c>
    </row>
    <row r="3048" spans="4:7">
      <c r="D3048" s="138"/>
      <c r="E3048" s="138"/>
      <c r="G3048" s="138">
        <f t="shared" si="59"/>
        <v>0</v>
      </c>
    </row>
    <row r="3049" spans="4:7">
      <c r="D3049" s="138"/>
      <c r="E3049" s="138"/>
      <c r="G3049" s="138">
        <f t="shared" si="59"/>
        <v>0</v>
      </c>
    </row>
    <row r="3050" spans="4:7">
      <c r="D3050" s="138"/>
      <c r="E3050" s="138"/>
      <c r="G3050" s="138">
        <f t="shared" ref="G3050:G3113" si="60">+D3050-E3050</f>
        <v>0</v>
      </c>
    </row>
    <row r="3051" spans="4:7">
      <c r="D3051" s="138"/>
      <c r="E3051" s="138"/>
      <c r="G3051" s="138">
        <f t="shared" si="60"/>
        <v>0</v>
      </c>
    </row>
    <row r="3052" spans="4:7">
      <c r="D3052" s="138"/>
      <c r="E3052" s="138"/>
      <c r="G3052" s="138">
        <f t="shared" si="60"/>
        <v>0</v>
      </c>
    </row>
    <row r="3053" spans="4:7">
      <c r="D3053" s="138"/>
      <c r="E3053" s="138"/>
      <c r="G3053" s="138">
        <f t="shared" si="60"/>
        <v>0</v>
      </c>
    </row>
    <row r="3054" spans="4:7">
      <c r="D3054" s="138"/>
      <c r="E3054" s="138"/>
      <c r="G3054" s="138">
        <f t="shared" si="60"/>
        <v>0</v>
      </c>
    </row>
    <row r="3055" spans="4:7">
      <c r="D3055" s="138"/>
      <c r="E3055" s="138"/>
      <c r="G3055" s="138">
        <f t="shared" si="60"/>
        <v>0</v>
      </c>
    </row>
    <row r="3056" spans="4:7">
      <c r="D3056" s="138"/>
      <c r="E3056" s="138"/>
      <c r="G3056" s="138">
        <f t="shared" si="60"/>
        <v>0</v>
      </c>
    </row>
    <row r="3057" spans="4:7">
      <c r="D3057" s="138"/>
      <c r="E3057" s="138"/>
      <c r="G3057" s="138">
        <f t="shared" si="60"/>
        <v>0</v>
      </c>
    </row>
    <row r="3058" spans="4:7">
      <c r="D3058" s="138"/>
      <c r="E3058" s="138"/>
      <c r="G3058" s="138">
        <f t="shared" si="60"/>
        <v>0</v>
      </c>
    </row>
    <row r="3059" spans="4:7">
      <c r="D3059" s="138"/>
      <c r="E3059" s="138"/>
      <c r="G3059" s="138">
        <f t="shared" si="60"/>
        <v>0</v>
      </c>
    </row>
    <row r="3060" spans="4:7">
      <c r="D3060" s="138"/>
      <c r="E3060" s="138"/>
      <c r="G3060" s="138">
        <f t="shared" si="60"/>
        <v>0</v>
      </c>
    </row>
    <row r="3061" spans="4:7">
      <c r="D3061" s="138"/>
      <c r="E3061" s="138"/>
      <c r="G3061" s="138">
        <f t="shared" si="60"/>
        <v>0</v>
      </c>
    </row>
    <row r="3062" spans="4:7">
      <c r="D3062" s="138"/>
      <c r="E3062" s="138"/>
      <c r="G3062" s="138">
        <f t="shared" si="60"/>
        <v>0</v>
      </c>
    </row>
    <row r="3063" spans="4:7">
      <c r="D3063" s="138"/>
      <c r="E3063" s="138"/>
      <c r="G3063" s="138">
        <f t="shared" si="60"/>
        <v>0</v>
      </c>
    </row>
    <row r="3064" spans="4:7">
      <c r="D3064" s="138"/>
      <c r="E3064" s="138"/>
      <c r="G3064" s="138">
        <f t="shared" si="60"/>
        <v>0</v>
      </c>
    </row>
    <row r="3065" spans="4:7">
      <c r="D3065" s="138"/>
      <c r="E3065" s="138"/>
      <c r="G3065" s="138">
        <f t="shared" si="60"/>
        <v>0</v>
      </c>
    </row>
    <row r="3066" spans="4:7">
      <c r="D3066" s="138"/>
      <c r="E3066" s="138"/>
      <c r="G3066" s="138">
        <f t="shared" si="60"/>
        <v>0</v>
      </c>
    </row>
    <row r="3067" spans="4:7">
      <c r="D3067" s="138"/>
      <c r="E3067" s="138"/>
      <c r="G3067" s="138">
        <f t="shared" si="60"/>
        <v>0</v>
      </c>
    </row>
    <row r="3068" spans="4:7">
      <c r="D3068" s="138"/>
      <c r="E3068" s="138"/>
      <c r="G3068" s="138">
        <f t="shared" si="60"/>
        <v>0</v>
      </c>
    </row>
    <row r="3069" spans="4:7">
      <c r="D3069" s="138"/>
      <c r="E3069" s="138"/>
      <c r="G3069" s="138">
        <f t="shared" si="60"/>
        <v>0</v>
      </c>
    </row>
    <row r="3070" spans="4:7">
      <c r="D3070" s="138"/>
      <c r="E3070" s="138"/>
      <c r="G3070" s="138">
        <f t="shared" si="60"/>
        <v>0</v>
      </c>
    </row>
    <row r="3071" spans="4:7">
      <c r="D3071" s="138"/>
      <c r="E3071" s="138"/>
      <c r="G3071" s="138">
        <f t="shared" si="60"/>
        <v>0</v>
      </c>
    </row>
    <row r="3072" spans="4:7">
      <c r="D3072" s="138"/>
      <c r="E3072" s="138"/>
      <c r="G3072" s="138">
        <f t="shared" si="60"/>
        <v>0</v>
      </c>
    </row>
    <row r="3073" spans="4:7">
      <c r="D3073" s="138"/>
      <c r="E3073" s="138"/>
      <c r="G3073" s="138">
        <f t="shared" si="60"/>
        <v>0</v>
      </c>
    </row>
    <row r="3074" spans="4:7">
      <c r="D3074" s="138"/>
      <c r="E3074" s="138"/>
      <c r="G3074" s="138">
        <f t="shared" si="60"/>
        <v>0</v>
      </c>
    </row>
    <row r="3075" spans="4:7">
      <c r="D3075" s="138"/>
      <c r="E3075" s="138"/>
      <c r="G3075" s="138">
        <f t="shared" si="60"/>
        <v>0</v>
      </c>
    </row>
    <row r="3076" spans="4:7">
      <c r="D3076" s="138"/>
      <c r="E3076" s="138"/>
      <c r="G3076" s="138">
        <f t="shared" si="60"/>
        <v>0</v>
      </c>
    </row>
    <row r="3077" spans="4:7">
      <c r="D3077" s="138"/>
      <c r="E3077" s="138"/>
      <c r="G3077" s="138">
        <f t="shared" si="60"/>
        <v>0</v>
      </c>
    </row>
    <row r="3078" spans="4:7">
      <c r="D3078" s="138"/>
      <c r="E3078" s="138"/>
      <c r="G3078" s="138">
        <f t="shared" si="60"/>
        <v>0</v>
      </c>
    </row>
    <row r="3079" spans="4:7">
      <c r="D3079" s="138"/>
      <c r="E3079" s="138"/>
      <c r="G3079" s="138">
        <f t="shared" si="60"/>
        <v>0</v>
      </c>
    </row>
    <row r="3080" spans="4:7">
      <c r="D3080" s="138"/>
      <c r="E3080" s="138"/>
      <c r="G3080" s="138">
        <f t="shared" si="60"/>
        <v>0</v>
      </c>
    </row>
    <row r="3081" spans="4:7">
      <c r="D3081" s="138"/>
      <c r="E3081" s="138"/>
      <c r="G3081" s="138">
        <f t="shared" si="60"/>
        <v>0</v>
      </c>
    </row>
    <row r="3082" spans="4:7">
      <c r="D3082" s="138"/>
      <c r="E3082" s="138"/>
      <c r="G3082" s="138">
        <f t="shared" si="60"/>
        <v>0</v>
      </c>
    </row>
    <row r="3083" spans="4:7">
      <c r="D3083" s="138"/>
      <c r="E3083" s="138"/>
      <c r="G3083" s="138">
        <f t="shared" si="60"/>
        <v>0</v>
      </c>
    </row>
    <row r="3084" spans="4:7">
      <c r="D3084" s="138"/>
      <c r="E3084" s="138"/>
      <c r="G3084" s="138">
        <f t="shared" si="60"/>
        <v>0</v>
      </c>
    </row>
    <row r="3085" spans="4:7">
      <c r="D3085" s="138"/>
      <c r="E3085" s="138"/>
      <c r="G3085" s="138">
        <f t="shared" si="60"/>
        <v>0</v>
      </c>
    </row>
    <row r="3086" spans="4:7">
      <c r="D3086" s="138"/>
      <c r="E3086" s="138"/>
      <c r="G3086" s="138">
        <f t="shared" si="60"/>
        <v>0</v>
      </c>
    </row>
    <row r="3087" spans="4:7">
      <c r="D3087" s="138"/>
      <c r="E3087" s="138"/>
      <c r="G3087" s="138">
        <f t="shared" si="60"/>
        <v>0</v>
      </c>
    </row>
    <row r="3088" spans="4:7">
      <c r="D3088" s="138"/>
      <c r="E3088" s="138"/>
      <c r="G3088" s="138">
        <f t="shared" si="60"/>
        <v>0</v>
      </c>
    </row>
    <row r="3089" spans="4:7">
      <c r="D3089" s="138"/>
      <c r="E3089" s="138"/>
      <c r="G3089" s="138">
        <f t="shared" si="60"/>
        <v>0</v>
      </c>
    </row>
    <row r="3090" spans="4:7">
      <c r="D3090" s="138"/>
      <c r="E3090" s="138"/>
      <c r="G3090" s="138">
        <f t="shared" si="60"/>
        <v>0</v>
      </c>
    </row>
    <row r="3091" spans="4:7">
      <c r="D3091" s="138"/>
      <c r="E3091" s="138"/>
      <c r="G3091" s="138">
        <f t="shared" si="60"/>
        <v>0</v>
      </c>
    </row>
    <row r="3092" spans="4:7">
      <c r="D3092" s="138"/>
      <c r="E3092" s="138"/>
      <c r="G3092" s="138">
        <f t="shared" si="60"/>
        <v>0</v>
      </c>
    </row>
    <row r="3093" spans="4:7">
      <c r="D3093" s="138"/>
      <c r="E3093" s="138"/>
      <c r="G3093" s="138">
        <f t="shared" si="60"/>
        <v>0</v>
      </c>
    </row>
    <row r="3094" spans="4:7">
      <c r="D3094" s="138"/>
      <c r="E3094" s="138"/>
      <c r="G3094" s="138">
        <f t="shared" si="60"/>
        <v>0</v>
      </c>
    </row>
    <row r="3095" spans="4:7">
      <c r="D3095" s="138"/>
      <c r="E3095" s="138"/>
      <c r="G3095" s="138">
        <f t="shared" si="60"/>
        <v>0</v>
      </c>
    </row>
    <row r="3096" spans="4:7">
      <c r="D3096" s="138"/>
      <c r="E3096" s="138"/>
      <c r="G3096" s="138">
        <f t="shared" si="60"/>
        <v>0</v>
      </c>
    </row>
    <row r="3097" spans="4:7">
      <c r="D3097" s="138"/>
      <c r="E3097" s="138"/>
      <c r="G3097" s="138">
        <f t="shared" si="60"/>
        <v>0</v>
      </c>
    </row>
    <row r="3098" spans="4:7">
      <c r="D3098" s="138"/>
      <c r="E3098" s="138"/>
      <c r="G3098" s="138">
        <f t="shared" si="60"/>
        <v>0</v>
      </c>
    </row>
    <row r="3099" spans="4:7">
      <c r="D3099" s="138"/>
      <c r="E3099" s="138"/>
      <c r="G3099" s="138">
        <f t="shared" si="60"/>
        <v>0</v>
      </c>
    </row>
    <row r="3100" spans="4:7">
      <c r="D3100" s="138"/>
      <c r="E3100" s="138"/>
      <c r="G3100" s="138">
        <f t="shared" si="60"/>
        <v>0</v>
      </c>
    </row>
    <row r="3101" spans="4:7">
      <c r="D3101" s="138"/>
      <c r="E3101" s="138"/>
      <c r="G3101" s="138">
        <f t="shared" si="60"/>
        <v>0</v>
      </c>
    </row>
    <row r="3102" spans="4:7">
      <c r="D3102" s="138"/>
      <c r="E3102" s="138"/>
      <c r="G3102" s="138">
        <f t="shared" si="60"/>
        <v>0</v>
      </c>
    </row>
    <row r="3103" spans="4:7">
      <c r="D3103" s="138"/>
      <c r="E3103" s="138"/>
      <c r="G3103" s="138">
        <f t="shared" si="60"/>
        <v>0</v>
      </c>
    </row>
    <row r="3104" spans="4:7">
      <c r="D3104" s="138"/>
      <c r="E3104" s="138"/>
      <c r="G3104" s="138">
        <f t="shared" si="60"/>
        <v>0</v>
      </c>
    </row>
    <row r="3105" spans="4:7">
      <c r="D3105" s="138"/>
      <c r="E3105" s="138"/>
      <c r="G3105" s="138">
        <f t="shared" si="60"/>
        <v>0</v>
      </c>
    </row>
    <row r="3106" spans="4:7">
      <c r="D3106" s="138"/>
      <c r="E3106" s="138"/>
      <c r="G3106" s="138">
        <f t="shared" si="60"/>
        <v>0</v>
      </c>
    </row>
    <row r="3107" spans="4:7">
      <c r="D3107" s="138"/>
      <c r="E3107" s="138"/>
      <c r="G3107" s="138">
        <f t="shared" si="60"/>
        <v>0</v>
      </c>
    </row>
    <row r="3108" spans="4:7">
      <c r="D3108" s="138"/>
      <c r="E3108" s="138"/>
      <c r="G3108" s="138">
        <f t="shared" si="60"/>
        <v>0</v>
      </c>
    </row>
    <row r="3109" spans="4:7">
      <c r="D3109" s="138"/>
      <c r="E3109" s="138"/>
      <c r="G3109" s="138">
        <f t="shared" si="60"/>
        <v>0</v>
      </c>
    </row>
    <row r="3110" spans="4:7">
      <c r="D3110" s="138"/>
      <c r="E3110" s="138"/>
      <c r="G3110" s="138">
        <f t="shared" si="60"/>
        <v>0</v>
      </c>
    </row>
    <row r="3111" spans="4:7">
      <c r="D3111" s="138"/>
      <c r="E3111" s="138"/>
      <c r="G3111" s="138">
        <f t="shared" si="60"/>
        <v>0</v>
      </c>
    </row>
    <row r="3112" spans="4:7">
      <c r="D3112" s="138"/>
      <c r="E3112" s="138"/>
      <c r="G3112" s="138">
        <f t="shared" si="60"/>
        <v>0</v>
      </c>
    </row>
    <row r="3113" spans="4:7">
      <c r="D3113" s="138"/>
      <c r="E3113" s="138"/>
      <c r="G3113" s="138">
        <f t="shared" si="60"/>
        <v>0</v>
      </c>
    </row>
    <row r="3114" spans="4:7">
      <c r="D3114" s="138"/>
      <c r="E3114" s="138"/>
      <c r="G3114" s="138">
        <f t="shared" ref="G3114:G3177" si="61">+D3114-E3114</f>
        <v>0</v>
      </c>
    </row>
    <row r="3115" spans="4:7">
      <c r="D3115" s="138"/>
      <c r="E3115" s="138"/>
      <c r="G3115" s="138">
        <f t="shared" si="61"/>
        <v>0</v>
      </c>
    </row>
    <row r="3116" spans="4:7">
      <c r="D3116" s="138"/>
      <c r="E3116" s="138"/>
      <c r="G3116" s="138">
        <f t="shared" si="61"/>
        <v>0</v>
      </c>
    </row>
    <row r="3117" spans="4:7">
      <c r="D3117" s="138"/>
      <c r="E3117" s="138"/>
      <c r="G3117" s="138">
        <f t="shared" si="61"/>
        <v>0</v>
      </c>
    </row>
    <row r="3118" spans="4:7">
      <c r="D3118" s="138"/>
      <c r="E3118" s="138"/>
      <c r="G3118" s="138">
        <f t="shared" si="61"/>
        <v>0</v>
      </c>
    </row>
    <row r="3119" spans="4:7">
      <c r="D3119" s="138"/>
      <c r="E3119" s="138"/>
      <c r="G3119" s="138">
        <f t="shared" si="61"/>
        <v>0</v>
      </c>
    </row>
    <row r="3120" spans="4:7">
      <c r="D3120" s="138"/>
      <c r="E3120" s="138"/>
      <c r="G3120" s="138">
        <f t="shared" si="61"/>
        <v>0</v>
      </c>
    </row>
    <row r="3121" spans="4:7">
      <c r="D3121" s="138"/>
      <c r="E3121" s="138"/>
      <c r="G3121" s="138">
        <f t="shared" si="61"/>
        <v>0</v>
      </c>
    </row>
    <row r="3122" spans="4:7">
      <c r="D3122" s="138"/>
      <c r="E3122" s="138"/>
      <c r="G3122" s="138">
        <f t="shared" si="61"/>
        <v>0</v>
      </c>
    </row>
    <row r="3123" spans="4:7">
      <c r="D3123" s="138"/>
      <c r="E3123" s="138"/>
      <c r="G3123" s="138">
        <f t="shared" si="61"/>
        <v>0</v>
      </c>
    </row>
    <row r="3124" spans="4:7">
      <c r="D3124" s="138"/>
      <c r="E3124" s="138"/>
      <c r="G3124" s="138">
        <f t="shared" si="61"/>
        <v>0</v>
      </c>
    </row>
    <row r="3125" spans="4:7">
      <c r="D3125" s="138"/>
      <c r="E3125" s="138"/>
      <c r="G3125" s="138">
        <f t="shared" si="61"/>
        <v>0</v>
      </c>
    </row>
    <row r="3126" spans="4:7">
      <c r="D3126" s="138"/>
      <c r="E3126" s="138"/>
      <c r="G3126" s="138">
        <f t="shared" si="61"/>
        <v>0</v>
      </c>
    </row>
    <row r="3127" spans="4:7">
      <c r="D3127" s="138"/>
      <c r="E3127" s="138"/>
      <c r="G3127" s="138">
        <f t="shared" si="61"/>
        <v>0</v>
      </c>
    </row>
    <row r="3128" spans="4:7">
      <c r="D3128" s="138"/>
      <c r="E3128" s="138"/>
      <c r="G3128" s="138">
        <f t="shared" si="61"/>
        <v>0</v>
      </c>
    </row>
    <row r="3129" spans="4:7">
      <c r="D3129" s="138"/>
      <c r="E3129" s="138"/>
      <c r="G3129" s="138">
        <f t="shared" si="61"/>
        <v>0</v>
      </c>
    </row>
    <row r="3130" spans="4:7">
      <c r="D3130" s="138"/>
      <c r="E3130" s="138"/>
      <c r="G3130" s="138">
        <f t="shared" si="61"/>
        <v>0</v>
      </c>
    </row>
    <row r="3131" spans="4:7">
      <c r="D3131" s="138"/>
      <c r="E3131" s="138"/>
      <c r="G3131" s="138">
        <f t="shared" si="61"/>
        <v>0</v>
      </c>
    </row>
    <row r="3132" spans="4:7">
      <c r="D3132" s="138"/>
      <c r="E3132" s="138"/>
      <c r="G3132" s="138">
        <f t="shared" si="61"/>
        <v>0</v>
      </c>
    </row>
    <row r="3133" spans="4:7">
      <c r="D3133" s="138"/>
      <c r="E3133" s="138"/>
      <c r="G3133" s="138">
        <f t="shared" si="61"/>
        <v>0</v>
      </c>
    </row>
    <row r="3134" spans="4:7">
      <c r="D3134" s="138"/>
      <c r="E3134" s="138"/>
      <c r="G3134" s="138">
        <f t="shared" si="61"/>
        <v>0</v>
      </c>
    </row>
    <row r="3135" spans="4:7">
      <c r="D3135" s="138"/>
      <c r="E3135" s="138"/>
      <c r="G3135" s="138">
        <f t="shared" si="61"/>
        <v>0</v>
      </c>
    </row>
    <row r="3136" spans="4:7">
      <c r="D3136" s="138"/>
      <c r="E3136" s="138"/>
      <c r="G3136" s="138">
        <f t="shared" si="61"/>
        <v>0</v>
      </c>
    </row>
    <row r="3137" spans="4:7">
      <c r="D3137" s="138"/>
      <c r="E3137" s="138"/>
      <c r="G3137" s="138">
        <f t="shared" si="61"/>
        <v>0</v>
      </c>
    </row>
    <row r="3138" spans="4:7">
      <c r="D3138" s="138"/>
      <c r="E3138" s="138"/>
      <c r="G3138" s="138">
        <f t="shared" si="61"/>
        <v>0</v>
      </c>
    </row>
    <row r="3139" spans="4:7">
      <c r="D3139" s="138"/>
      <c r="E3139" s="138"/>
      <c r="G3139" s="138">
        <f t="shared" si="61"/>
        <v>0</v>
      </c>
    </row>
    <row r="3140" spans="4:7">
      <c r="D3140" s="138"/>
      <c r="E3140" s="138"/>
      <c r="G3140" s="138">
        <f t="shared" si="61"/>
        <v>0</v>
      </c>
    </row>
    <row r="3141" spans="4:7">
      <c r="D3141" s="138"/>
      <c r="E3141" s="138"/>
      <c r="G3141" s="138">
        <f t="shared" si="61"/>
        <v>0</v>
      </c>
    </row>
    <row r="3142" spans="4:7">
      <c r="D3142" s="138"/>
      <c r="E3142" s="138"/>
      <c r="G3142" s="138">
        <f t="shared" si="61"/>
        <v>0</v>
      </c>
    </row>
    <row r="3143" spans="4:7">
      <c r="D3143" s="138"/>
      <c r="E3143" s="138"/>
      <c r="G3143" s="138">
        <f t="shared" si="61"/>
        <v>0</v>
      </c>
    </row>
    <row r="3144" spans="4:7">
      <c r="D3144" s="138"/>
      <c r="E3144" s="138"/>
      <c r="G3144" s="138">
        <f t="shared" si="61"/>
        <v>0</v>
      </c>
    </row>
    <row r="3145" spans="4:7">
      <c r="D3145" s="138"/>
      <c r="E3145" s="138"/>
      <c r="G3145" s="138">
        <f t="shared" si="61"/>
        <v>0</v>
      </c>
    </row>
    <row r="3146" spans="4:7">
      <c r="D3146" s="138"/>
      <c r="E3146" s="138"/>
      <c r="G3146" s="138">
        <f t="shared" si="61"/>
        <v>0</v>
      </c>
    </row>
    <row r="3147" spans="4:7">
      <c r="D3147" s="138"/>
      <c r="E3147" s="138"/>
      <c r="G3147" s="138">
        <f t="shared" si="61"/>
        <v>0</v>
      </c>
    </row>
    <row r="3148" spans="4:7">
      <c r="D3148" s="138"/>
      <c r="E3148" s="138"/>
      <c r="G3148" s="138">
        <f t="shared" si="61"/>
        <v>0</v>
      </c>
    </row>
    <row r="3149" spans="4:7">
      <c r="D3149" s="138"/>
      <c r="E3149" s="138"/>
      <c r="G3149" s="138">
        <f t="shared" si="61"/>
        <v>0</v>
      </c>
    </row>
    <row r="3150" spans="4:7">
      <c r="D3150" s="138"/>
      <c r="E3150" s="138"/>
      <c r="G3150" s="138">
        <f t="shared" si="61"/>
        <v>0</v>
      </c>
    </row>
    <row r="3151" spans="4:7">
      <c r="D3151" s="138"/>
      <c r="E3151" s="138"/>
      <c r="G3151" s="138">
        <f t="shared" si="61"/>
        <v>0</v>
      </c>
    </row>
    <row r="3152" spans="4:7">
      <c r="D3152" s="138"/>
      <c r="E3152" s="138"/>
      <c r="G3152" s="138">
        <f t="shared" si="61"/>
        <v>0</v>
      </c>
    </row>
    <row r="3153" spans="4:7">
      <c r="D3153" s="138"/>
      <c r="E3153" s="138"/>
      <c r="G3153" s="138">
        <f t="shared" si="61"/>
        <v>0</v>
      </c>
    </row>
    <row r="3154" spans="4:7">
      <c r="D3154" s="138"/>
      <c r="E3154" s="138"/>
      <c r="G3154" s="138">
        <f t="shared" si="61"/>
        <v>0</v>
      </c>
    </row>
    <row r="3155" spans="4:7">
      <c r="D3155" s="138"/>
      <c r="E3155" s="138"/>
      <c r="G3155" s="138">
        <f t="shared" si="61"/>
        <v>0</v>
      </c>
    </row>
    <row r="3156" spans="4:7">
      <c r="D3156" s="138"/>
      <c r="E3156" s="138"/>
      <c r="G3156" s="138">
        <f t="shared" si="61"/>
        <v>0</v>
      </c>
    </row>
    <row r="3157" spans="4:7">
      <c r="D3157" s="138"/>
      <c r="E3157" s="138"/>
      <c r="G3157" s="138">
        <f t="shared" si="61"/>
        <v>0</v>
      </c>
    </row>
    <row r="3158" spans="4:7">
      <c r="D3158" s="138"/>
      <c r="E3158" s="138"/>
      <c r="G3158" s="138">
        <f t="shared" si="61"/>
        <v>0</v>
      </c>
    </row>
    <row r="3159" spans="4:7">
      <c r="D3159" s="138"/>
      <c r="E3159" s="138"/>
      <c r="G3159" s="138">
        <f t="shared" si="61"/>
        <v>0</v>
      </c>
    </row>
    <row r="3160" spans="4:7">
      <c r="D3160" s="138"/>
      <c r="E3160" s="138"/>
      <c r="G3160" s="138">
        <f t="shared" si="61"/>
        <v>0</v>
      </c>
    </row>
    <row r="3161" spans="4:7">
      <c r="D3161" s="138"/>
      <c r="E3161" s="138"/>
      <c r="G3161" s="138">
        <f t="shared" si="61"/>
        <v>0</v>
      </c>
    </row>
    <row r="3162" spans="4:7">
      <c r="D3162" s="138"/>
      <c r="E3162" s="138"/>
      <c r="G3162" s="138">
        <f t="shared" si="61"/>
        <v>0</v>
      </c>
    </row>
    <row r="3163" spans="4:7">
      <c r="D3163" s="138"/>
      <c r="E3163" s="138"/>
      <c r="G3163" s="138">
        <f t="shared" si="61"/>
        <v>0</v>
      </c>
    </row>
    <row r="3164" spans="4:7">
      <c r="D3164" s="138"/>
      <c r="E3164" s="138"/>
      <c r="G3164" s="138">
        <f t="shared" si="61"/>
        <v>0</v>
      </c>
    </row>
    <row r="3165" spans="4:7">
      <c r="D3165" s="138"/>
      <c r="E3165" s="138"/>
      <c r="G3165" s="138">
        <f t="shared" si="61"/>
        <v>0</v>
      </c>
    </row>
    <row r="3166" spans="4:7">
      <c r="D3166" s="138"/>
      <c r="E3166" s="138"/>
      <c r="G3166" s="138">
        <f t="shared" si="61"/>
        <v>0</v>
      </c>
    </row>
    <row r="3167" spans="4:7">
      <c r="D3167" s="138"/>
      <c r="E3167" s="138"/>
      <c r="G3167" s="138">
        <f t="shared" si="61"/>
        <v>0</v>
      </c>
    </row>
    <row r="3168" spans="4:7">
      <c r="D3168" s="138"/>
      <c r="E3168" s="138"/>
      <c r="G3168" s="138">
        <f t="shared" si="61"/>
        <v>0</v>
      </c>
    </row>
    <row r="3169" spans="4:7">
      <c r="D3169" s="138"/>
      <c r="E3169" s="138"/>
      <c r="G3169" s="138">
        <f t="shared" si="61"/>
        <v>0</v>
      </c>
    </row>
    <row r="3170" spans="4:7">
      <c r="D3170" s="138"/>
      <c r="E3170" s="138"/>
      <c r="G3170" s="138">
        <f t="shared" si="61"/>
        <v>0</v>
      </c>
    </row>
    <row r="3171" spans="4:7">
      <c r="D3171" s="138"/>
      <c r="E3171" s="138"/>
      <c r="G3171" s="138">
        <f t="shared" si="61"/>
        <v>0</v>
      </c>
    </row>
    <row r="3172" spans="4:7">
      <c r="D3172" s="138"/>
      <c r="E3172" s="138"/>
      <c r="G3172" s="138">
        <f t="shared" si="61"/>
        <v>0</v>
      </c>
    </row>
    <row r="3173" spans="4:7">
      <c r="D3173" s="138"/>
      <c r="E3173" s="138"/>
      <c r="G3173" s="138">
        <f t="shared" si="61"/>
        <v>0</v>
      </c>
    </row>
    <row r="3174" spans="4:7">
      <c r="D3174" s="138"/>
      <c r="E3174" s="138"/>
      <c r="G3174" s="138">
        <f t="shared" si="61"/>
        <v>0</v>
      </c>
    </row>
    <row r="3175" spans="4:7">
      <c r="D3175" s="138"/>
      <c r="E3175" s="138"/>
      <c r="G3175" s="138">
        <f t="shared" si="61"/>
        <v>0</v>
      </c>
    </row>
    <row r="3176" spans="4:7">
      <c r="D3176" s="138"/>
      <c r="E3176" s="138"/>
      <c r="G3176" s="138">
        <f t="shared" si="61"/>
        <v>0</v>
      </c>
    </row>
    <row r="3177" spans="4:7">
      <c r="D3177" s="138"/>
      <c r="E3177" s="138"/>
      <c r="G3177" s="138">
        <f t="shared" si="61"/>
        <v>0</v>
      </c>
    </row>
    <row r="3178" spans="4:7">
      <c r="D3178" s="138"/>
      <c r="E3178" s="138"/>
      <c r="G3178" s="138">
        <f t="shared" ref="G3178:G3241" si="62">+D3178-E3178</f>
        <v>0</v>
      </c>
    </row>
    <row r="3179" spans="4:7">
      <c r="D3179" s="138"/>
      <c r="E3179" s="138"/>
      <c r="G3179" s="138">
        <f t="shared" si="62"/>
        <v>0</v>
      </c>
    </row>
    <row r="3180" spans="4:7">
      <c r="D3180" s="138"/>
      <c r="E3180" s="138"/>
      <c r="G3180" s="138">
        <f t="shared" si="62"/>
        <v>0</v>
      </c>
    </row>
    <row r="3181" spans="4:7">
      <c r="D3181" s="138"/>
      <c r="E3181" s="138"/>
      <c r="G3181" s="138">
        <f t="shared" si="62"/>
        <v>0</v>
      </c>
    </row>
    <row r="3182" spans="4:7">
      <c r="D3182" s="138"/>
      <c r="E3182" s="138"/>
      <c r="G3182" s="138">
        <f t="shared" si="62"/>
        <v>0</v>
      </c>
    </row>
    <row r="3183" spans="4:7">
      <c r="D3183" s="138"/>
      <c r="E3183" s="138"/>
      <c r="G3183" s="138">
        <f t="shared" si="62"/>
        <v>0</v>
      </c>
    </row>
    <row r="3184" spans="4:7">
      <c r="D3184" s="138"/>
      <c r="E3184" s="138"/>
      <c r="G3184" s="138">
        <f t="shared" si="62"/>
        <v>0</v>
      </c>
    </row>
    <row r="3185" spans="4:7">
      <c r="D3185" s="138"/>
      <c r="E3185" s="138"/>
      <c r="G3185" s="138">
        <f t="shared" si="62"/>
        <v>0</v>
      </c>
    </row>
    <row r="3186" spans="4:7">
      <c r="D3186" s="138"/>
      <c r="E3186" s="138"/>
      <c r="G3186" s="138">
        <f t="shared" si="62"/>
        <v>0</v>
      </c>
    </row>
    <row r="3187" spans="4:7">
      <c r="D3187" s="138"/>
      <c r="E3187" s="138"/>
      <c r="G3187" s="138">
        <f t="shared" si="62"/>
        <v>0</v>
      </c>
    </row>
    <row r="3188" spans="4:7">
      <c r="D3188" s="138"/>
      <c r="E3188" s="138"/>
      <c r="G3188" s="138">
        <f t="shared" si="62"/>
        <v>0</v>
      </c>
    </row>
    <row r="3189" spans="4:7">
      <c r="D3189" s="138"/>
      <c r="E3189" s="138"/>
      <c r="G3189" s="138">
        <f t="shared" si="62"/>
        <v>0</v>
      </c>
    </row>
    <row r="3190" spans="4:7">
      <c r="D3190" s="138"/>
      <c r="E3190" s="138"/>
      <c r="G3190" s="138">
        <f t="shared" si="62"/>
        <v>0</v>
      </c>
    </row>
    <row r="3191" spans="4:7">
      <c r="D3191" s="138"/>
      <c r="E3191" s="138"/>
      <c r="G3191" s="138">
        <f t="shared" si="62"/>
        <v>0</v>
      </c>
    </row>
    <row r="3192" spans="4:7">
      <c r="D3192" s="138"/>
      <c r="E3192" s="138"/>
      <c r="G3192" s="138">
        <f t="shared" si="62"/>
        <v>0</v>
      </c>
    </row>
    <row r="3193" spans="4:7">
      <c r="D3193" s="138"/>
      <c r="E3193" s="138"/>
      <c r="G3193" s="138">
        <f t="shared" si="62"/>
        <v>0</v>
      </c>
    </row>
    <row r="3194" spans="4:7">
      <c r="D3194" s="138"/>
      <c r="E3194" s="138"/>
      <c r="G3194" s="138">
        <f t="shared" si="62"/>
        <v>0</v>
      </c>
    </row>
    <row r="3195" spans="4:7">
      <c r="D3195" s="138"/>
      <c r="E3195" s="138"/>
      <c r="G3195" s="138">
        <f t="shared" si="62"/>
        <v>0</v>
      </c>
    </row>
    <row r="3196" spans="4:7">
      <c r="D3196" s="138"/>
      <c r="E3196" s="138"/>
      <c r="G3196" s="138">
        <f t="shared" si="62"/>
        <v>0</v>
      </c>
    </row>
    <row r="3197" spans="4:7">
      <c r="D3197" s="138"/>
      <c r="E3197" s="138"/>
      <c r="G3197" s="138">
        <f t="shared" si="62"/>
        <v>0</v>
      </c>
    </row>
    <row r="3198" spans="4:7">
      <c r="D3198" s="138"/>
      <c r="E3198" s="138"/>
      <c r="G3198" s="138">
        <f t="shared" si="62"/>
        <v>0</v>
      </c>
    </row>
    <row r="3199" spans="4:7">
      <c r="D3199" s="138"/>
      <c r="E3199" s="138"/>
      <c r="G3199" s="138">
        <f t="shared" si="62"/>
        <v>0</v>
      </c>
    </row>
    <row r="3200" spans="4:7">
      <c r="D3200" s="138"/>
      <c r="E3200" s="138"/>
      <c r="G3200" s="138">
        <f t="shared" si="62"/>
        <v>0</v>
      </c>
    </row>
    <row r="3201" spans="4:7">
      <c r="D3201" s="138"/>
      <c r="E3201" s="138"/>
      <c r="G3201" s="138">
        <f t="shared" si="62"/>
        <v>0</v>
      </c>
    </row>
    <row r="3202" spans="4:7">
      <c r="D3202" s="138"/>
      <c r="E3202" s="138"/>
      <c r="G3202" s="138">
        <f t="shared" si="62"/>
        <v>0</v>
      </c>
    </row>
    <row r="3203" spans="4:7">
      <c r="D3203" s="138"/>
      <c r="E3203" s="138"/>
      <c r="G3203" s="138">
        <f t="shared" si="62"/>
        <v>0</v>
      </c>
    </row>
    <row r="3204" spans="4:7">
      <c r="D3204" s="138"/>
      <c r="E3204" s="138"/>
      <c r="G3204" s="138">
        <f t="shared" si="62"/>
        <v>0</v>
      </c>
    </row>
    <row r="3205" spans="4:7">
      <c r="D3205" s="138"/>
      <c r="E3205" s="138"/>
      <c r="G3205" s="138">
        <f t="shared" si="62"/>
        <v>0</v>
      </c>
    </row>
    <row r="3206" spans="4:7">
      <c r="D3206" s="138"/>
      <c r="E3206" s="138"/>
      <c r="G3206" s="138">
        <f t="shared" si="62"/>
        <v>0</v>
      </c>
    </row>
    <row r="3207" spans="4:7">
      <c r="D3207" s="138"/>
      <c r="E3207" s="138"/>
      <c r="G3207" s="138">
        <f t="shared" si="62"/>
        <v>0</v>
      </c>
    </row>
    <row r="3208" spans="4:7">
      <c r="D3208" s="138"/>
      <c r="E3208" s="138"/>
      <c r="G3208" s="138">
        <f t="shared" si="62"/>
        <v>0</v>
      </c>
    </row>
    <row r="3209" spans="4:7">
      <c r="D3209" s="138"/>
      <c r="E3209" s="138"/>
      <c r="G3209" s="138">
        <f t="shared" si="62"/>
        <v>0</v>
      </c>
    </row>
    <row r="3210" spans="4:7">
      <c r="D3210" s="138"/>
      <c r="E3210" s="138"/>
      <c r="G3210" s="138">
        <f t="shared" si="62"/>
        <v>0</v>
      </c>
    </row>
    <row r="3211" spans="4:7">
      <c r="D3211" s="138"/>
      <c r="E3211" s="138"/>
      <c r="G3211" s="138">
        <f t="shared" si="62"/>
        <v>0</v>
      </c>
    </row>
    <row r="3212" spans="4:7">
      <c r="D3212" s="138"/>
      <c r="E3212" s="138"/>
      <c r="G3212" s="138">
        <f t="shared" si="62"/>
        <v>0</v>
      </c>
    </row>
    <row r="3213" spans="4:7">
      <c r="D3213" s="138"/>
      <c r="E3213" s="138"/>
      <c r="G3213" s="138">
        <f t="shared" si="62"/>
        <v>0</v>
      </c>
    </row>
    <row r="3214" spans="4:7">
      <c r="D3214" s="138"/>
      <c r="E3214" s="138"/>
      <c r="G3214" s="138">
        <f t="shared" si="62"/>
        <v>0</v>
      </c>
    </row>
    <row r="3215" spans="4:7">
      <c r="D3215" s="138"/>
      <c r="E3215" s="138"/>
      <c r="G3215" s="138">
        <f t="shared" si="62"/>
        <v>0</v>
      </c>
    </row>
    <row r="3216" spans="4:7">
      <c r="D3216" s="138"/>
      <c r="E3216" s="138"/>
      <c r="G3216" s="138">
        <f t="shared" si="62"/>
        <v>0</v>
      </c>
    </row>
    <row r="3217" spans="4:7">
      <c r="D3217" s="138"/>
      <c r="E3217" s="138"/>
      <c r="G3217" s="138">
        <f t="shared" si="62"/>
        <v>0</v>
      </c>
    </row>
    <row r="3218" spans="4:7">
      <c r="D3218" s="138"/>
      <c r="E3218" s="138"/>
      <c r="G3218" s="138">
        <f t="shared" si="62"/>
        <v>0</v>
      </c>
    </row>
    <row r="3219" spans="4:7">
      <c r="D3219" s="138"/>
      <c r="E3219" s="138"/>
      <c r="G3219" s="138">
        <f t="shared" si="62"/>
        <v>0</v>
      </c>
    </row>
    <row r="3220" spans="4:7">
      <c r="D3220" s="138"/>
      <c r="E3220" s="138"/>
      <c r="G3220" s="138">
        <f t="shared" si="62"/>
        <v>0</v>
      </c>
    </row>
    <row r="3221" spans="4:7">
      <c r="D3221" s="138"/>
      <c r="E3221" s="138"/>
      <c r="G3221" s="138">
        <f t="shared" si="62"/>
        <v>0</v>
      </c>
    </row>
    <row r="3222" spans="4:7">
      <c r="D3222" s="138"/>
      <c r="E3222" s="138"/>
      <c r="G3222" s="138">
        <f t="shared" si="62"/>
        <v>0</v>
      </c>
    </row>
    <row r="3223" spans="4:7">
      <c r="D3223" s="138"/>
      <c r="E3223" s="138"/>
      <c r="G3223" s="138">
        <f t="shared" si="62"/>
        <v>0</v>
      </c>
    </row>
    <row r="3224" spans="4:7">
      <c r="D3224" s="138"/>
      <c r="E3224" s="138"/>
      <c r="G3224" s="138">
        <f t="shared" si="62"/>
        <v>0</v>
      </c>
    </row>
    <row r="3225" spans="4:7">
      <c r="D3225" s="138"/>
      <c r="E3225" s="138"/>
      <c r="G3225" s="138">
        <f t="shared" si="62"/>
        <v>0</v>
      </c>
    </row>
    <row r="3226" spans="4:7">
      <c r="D3226" s="138"/>
      <c r="E3226" s="138"/>
      <c r="G3226" s="138">
        <f t="shared" si="62"/>
        <v>0</v>
      </c>
    </row>
    <row r="3227" spans="4:7">
      <c r="D3227" s="138"/>
      <c r="E3227" s="138"/>
      <c r="G3227" s="138">
        <f t="shared" si="62"/>
        <v>0</v>
      </c>
    </row>
    <row r="3228" spans="4:7">
      <c r="D3228" s="138"/>
      <c r="E3228" s="138"/>
      <c r="G3228" s="138">
        <f t="shared" si="62"/>
        <v>0</v>
      </c>
    </row>
    <row r="3229" spans="4:7">
      <c r="D3229" s="138"/>
      <c r="E3229" s="138"/>
      <c r="G3229" s="138">
        <f t="shared" si="62"/>
        <v>0</v>
      </c>
    </row>
    <row r="3230" spans="4:7">
      <c r="D3230" s="138"/>
      <c r="E3230" s="138"/>
      <c r="G3230" s="138">
        <f t="shared" si="62"/>
        <v>0</v>
      </c>
    </row>
    <row r="3231" spans="4:7">
      <c r="D3231" s="138"/>
      <c r="E3231" s="138"/>
      <c r="G3231" s="138">
        <f t="shared" si="62"/>
        <v>0</v>
      </c>
    </row>
    <row r="3232" spans="4:7">
      <c r="D3232" s="138"/>
      <c r="E3232" s="138"/>
      <c r="G3232" s="138">
        <f t="shared" si="62"/>
        <v>0</v>
      </c>
    </row>
    <row r="3233" spans="4:7">
      <c r="D3233" s="138"/>
      <c r="E3233" s="138"/>
      <c r="G3233" s="138">
        <f t="shared" si="62"/>
        <v>0</v>
      </c>
    </row>
    <row r="3234" spans="4:7">
      <c r="D3234" s="138"/>
      <c r="E3234" s="138"/>
      <c r="G3234" s="138">
        <f t="shared" si="62"/>
        <v>0</v>
      </c>
    </row>
    <row r="3235" spans="4:7">
      <c r="D3235" s="138"/>
      <c r="E3235" s="138"/>
      <c r="G3235" s="138">
        <f t="shared" si="62"/>
        <v>0</v>
      </c>
    </row>
    <row r="3236" spans="4:7">
      <c r="D3236" s="138"/>
      <c r="E3236" s="138"/>
      <c r="G3236" s="138">
        <f t="shared" si="62"/>
        <v>0</v>
      </c>
    </row>
    <row r="3237" spans="4:7">
      <c r="D3237" s="138"/>
      <c r="E3237" s="138"/>
      <c r="G3237" s="138">
        <f t="shared" si="62"/>
        <v>0</v>
      </c>
    </row>
    <row r="3238" spans="4:7">
      <c r="D3238" s="138"/>
      <c r="E3238" s="138"/>
      <c r="G3238" s="138">
        <f t="shared" si="62"/>
        <v>0</v>
      </c>
    </row>
    <row r="3239" spans="4:7">
      <c r="D3239" s="138"/>
      <c r="E3239" s="138"/>
      <c r="G3239" s="138">
        <f t="shared" si="62"/>
        <v>0</v>
      </c>
    </row>
    <row r="3240" spans="4:7">
      <c r="D3240" s="138"/>
      <c r="E3240" s="138"/>
      <c r="G3240" s="138">
        <f t="shared" si="62"/>
        <v>0</v>
      </c>
    </row>
    <row r="3241" spans="4:7">
      <c r="D3241" s="138"/>
      <c r="E3241" s="138"/>
      <c r="G3241" s="138">
        <f t="shared" si="62"/>
        <v>0</v>
      </c>
    </row>
    <row r="3242" spans="4:7">
      <c r="D3242" s="138"/>
      <c r="E3242" s="138"/>
      <c r="G3242" s="138">
        <f t="shared" ref="G3242:G3305" si="63">+D3242-E3242</f>
        <v>0</v>
      </c>
    </row>
    <row r="3243" spans="4:7">
      <c r="D3243" s="138"/>
      <c r="E3243" s="138"/>
      <c r="G3243" s="138">
        <f t="shared" si="63"/>
        <v>0</v>
      </c>
    </row>
    <row r="3244" spans="4:7">
      <c r="D3244" s="138"/>
      <c r="E3244" s="138"/>
      <c r="G3244" s="138">
        <f t="shared" si="63"/>
        <v>0</v>
      </c>
    </row>
    <row r="3245" spans="4:7">
      <c r="D3245" s="138"/>
      <c r="E3245" s="138"/>
      <c r="G3245" s="138">
        <f t="shared" si="63"/>
        <v>0</v>
      </c>
    </row>
    <row r="3246" spans="4:7">
      <c r="D3246" s="138"/>
      <c r="E3246" s="138"/>
      <c r="G3246" s="138">
        <f t="shared" si="63"/>
        <v>0</v>
      </c>
    </row>
    <row r="3247" spans="4:7">
      <c r="D3247" s="138"/>
      <c r="E3247" s="138"/>
      <c r="G3247" s="138">
        <f t="shared" si="63"/>
        <v>0</v>
      </c>
    </row>
    <row r="3248" spans="4:7">
      <c r="D3248" s="138"/>
      <c r="E3248" s="138"/>
      <c r="G3248" s="138">
        <f t="shared" si="63"/>
        <v>0</v>
      </c>
    </row>
    <row r="3249" spans="4:7">
      <c r="D3249" s="138"/>
      <c r="E3249" s="138"/>
      <c r="G3249" s="138">
        <f t="shared" si="63"/>
        <v>0</v>
      </c>
    </row>
    <row r="3250" spans="4:7">
      <c r="D3250" s="138"/>
      <c r="E3250" s="138"/>
      <c r="G3250" s="138">
        <f t="shared" si="63"/>
        <v>0</v>
      </c>
    </row>
    <row r="3251" spans="4:7">
      <c r="D3251" s="138"/>
      <c r="E3251" s="138"/>
      <c r="G3251" s="138">
        <f t="shared" si="63"/>
        <v>0</v>
      </c>
    </row>
    <row r="3252" spans="4:7">
      <c r="D3252" s="138"/>
      <c r="E3252" s="138"/>
      <c r="G3252" s="138">
        <f t="shared" si="63"/>
        <v>0</v>
      </c>
    </row>
    <row r="3253" spans="4:7">
      <c r="D3253" s="138"/>
      <c r="E3253" s="138"/>
      <c r="G3253" s="138">
        <f t="shared" si="63"/>
        <v>0</v>
      </c>
    </row>
    <row r="3254" spans="4:7">
      <c r="D3254" s="138"/>
      <c r="E3254" s="138"/>
      <c r="G3254" s="138">
        <f t="shared" si="63"/>
        <v>0</v>
      </c>
    </row>
    <row r="3255" spans="4:7">
      <c r="D3255" s="138"/>
      <c r="E3255" s="138"/>
      <c r="G3255" s="138">
        <f t="shared" si="63"/>
        <v>0</v>
      </c>
    </row>
    <row r="3256" spans="4:7">
      <c r="D3256" s="138"/>
      <c r="E3256" s="138"/>
      <c r="G3256" s="138">
        <f t="shared" si="63"/>
        <v>0</v>
      </c>
    </row>
    <row r="3257" spans="4:7">
      <c r="D3257" s="138"/>
      <c r="E3257" s="138"/>
      <c r="G3257" s="138">
        <f t="shared" si="63"/>
        <v>0</v>
      </c>
    </row>
    <row r="3258" spans="4:7">
      <c r="D3258" s="138"/>
      <c r="E3258" s="138"/>
      <c r="G3258" s="138">
        <f t="shared" si="63"/>
        <v>0</v>
      </c>
    </row>
    <row r="3259" spans="4:7">
      <c r="D3259" s="138"/>
      <c r="E3259" s="138"/>
      <c r="G3259" s="138">
        <f t="shared" si="63"/>
        <v>0</v>
      </c>
    </row>
    <row r="3260" spans="4:7">
      <c r="D3260" s="138"/>
      <c r="E3260" s="138"/>
      <c r="G3260" s="138">
        <f t="shared" si="63"/>
        <v>0</v>
      </c>
    </row>
    <row r="3261" spans="4:7">
      <c r="D3261" s="138"/>
      <c r="E3261" s="138"/>
      <c r="G3261" s="138">
        <f t="shared" si="63"/>
        <v>0</v>
      </c>
    </row>
    <row r="3262" spans="4:7">
      <c r="D3262" s="138"/>
      <c r="E3262" s="138"/>
      <c r="G3262" s="138">
        <f t="shared" si="63"/>
        <v>0</v>
      </c>
    </row>
    <row r="3263" spans="4:7">
      <c r="D3263" s="138"/>
      <c r="E3263" s="138"/>
      <c r="G3263" s="138">
        <f t="shared" si="63"/>
        <v>0</v>
      </c>
    </row>
    <row r="3264" spans="4:7">
      <c r="D3264" s="138"/>
      <c r="E3264" s="138"/>
      <c r="G3264" s="138">
        <f t="shared" si="63"/>
        <v>0</v>
      </c>
    </row>
    <row r="3265" spans="4:7">
      <c r="D3265" s="138"/>
      <c r="E3265" s="138"/>
      <c r="G3265" s="138">
        <f t="shared" si="63"/>
        <v>0</v>
      </c>
    </row>
    <row r="3266" spans="4:7">
      <c r="D3266" s="138"/>
      <c r="E3266" s="138"/>
      <c r="G3266" s="138">
        <f t="shared" si="63"/>
        <v>0</v>
      </c>
    </row>
    <row r="3267" spans="4:7">
      <c r="D3267" s="138"/>
      <c r="E3267" s="138"/>
      <c r="G3267" s="138">
        <f t="shared" si="63"/>
        <v>0</v>
      </c>
    </row>
    <row r="3268" spans="4:7">
      <c r="D3268" s="138"/>
      <c r="E3268" s="138"/>
      <c r="G3268" s="138">
        <f t="shared" si="63"/>
        <v>0</v>
      </c>
    </row>
    <row r="3269" spans="4:7">
      <c r="D3269" s="138"/>
      <c r="E3269" s="138"/>
      <c r="G3269" s="138">
        <f t="shared" si="63"/>
        <v>0</v>
      </c>
    </row>
    <row r="3270" spans="4:7">
      <c r="D3270" s="138"/>
      <c r="E3270" s="138"/>
      <c r="G3270" s="138">
        <f t="shared" si="63"/>
        <v>0</v>
      </c>
    </row>
    <row r="3271" spans="4:7">
      <c r="D3271" s="138"/>
      <c r="E3271" s="138"/>
      <c r="G3271" s="138">
        <f t="shared" si="63"/>
        <v>0</v>
      </c>
    </row>
    <row r="3272" spans="4:7">
      <c r="D3272" s="138"/>
      <c r="E3272" s="138"/>
      <c r="G3272" s="138">
        <f t="shared" si="63"/>
        <v>0</v>
      </c>
    </row>
    <row r="3273" spans="4:7">
      <c r="D3273" s="138"/>
      <c r="E3273" s="138"/>
      <c r="G3273" s="138">
        <f t="shared" si="63"/>
        <v>0</v>
      </c>
    </row>
    <row r="3274" spans="4:7">
      <c r="D3274" s="138"/>
      <c r="E3274" s="138"/>
      <c r="G3274" s="138">
        <f t="shared" si="63"/>
        <v>0</v>
      </c>
    </row>
    <row r="3275" spans="4:7">
      <c r="D3275" s="138"/>
      <c r="E3275" s="138"/>
      <c r="G3275" s="138">
        <f t="shared" si="63"/>
        <v>0</v>
      </c>
    </row>
    <row r="3276" spans="4:7">
      <c r="D3276" s="138"/>
      <c r="E3276" s="138"/>
      <c r="G3276" s="138">
        <f t="shared" si="63"/>
        <v>0</v>
      </c>
    </row>
    <row r="3277" spans="4:7">
      <c r="D3277" s="138"/>
      <c r="E3277" s="138"/>
      <c r="G3277" s="138">
        <f t="shared" si="63"/>
        <v>0</v>
      </c>
    </row>
    <row r="3278" spans="4:7">
      <c r="D3278" s="138"/>
      <c r="E3278" s="138"/>
      <c r="G3278" s="138">
        <f t="shared" si="63"/>
        <v>0</v>
      </c>
    </row>
    <row r="3279" spans="4:7">
      <c r="D3279" s="138"/>
      <c r="E3279" s="138"/>
      <c r="G3279" s="138">
        <f t="shared" si="63"/>
        <v>0</v>
      </c>
    </row>
    <row r="3280" spans="4:7">
      <c r="D3280" s="138"/>
      <c r="E3280" s="138"/>
      <c r="G3280" s="138">
        <f t="shared" si="63"/>
        <v>0</v>
      </c>
    </row>
    <row r="3281" spans="4:7">
      <c r="D3281" s="138"/>
      <c r="E3281" s="138"/>
      <c r="G3281" s="138">
        <f t="shared" si="63"/>
        <v>0</v>
      </c>
    </row>
    <row r="3282" spans="4:7">
      <c r="D3282" s="138"/>
      <c r="E3282" s="138"/>
      <c r="G3282" s="138">
        <f t="shared" si="63"/>
        <v>0</v>
      </c>
    </row>
    <row r="3283" spans="4:7">
      <c r="D3283" s="138"/>
      <c r="E3283" s="138"/>
      <c r="G3283" s="138">
        <f t="shared" si="63"/>
        <v>0</v>
      </c>
    </row>
    <row r="3284" spans="4:7">
      <c r="D3284" s="138"/>
      <c r="E3284" s="138"/>
      <c r="G3284" s="138">
        <f t="shared" si="63"/>
        <v>0</v>
      </c>
    </row>
    <row r="3285" spans="4:7">
      <c r="D3285" s="138"/>
      <c r="E3285" s="138"/>
      <c r="G3285" s="138">
        <f t="shared" si="63"/>
        <v>0</v>
      </c>
    </row>
    <row r="3286" spans="4:7">
      <c r="D3286" s="138"/>
      <c r="E3286" s="138"/>
      <c r="G3286" s="138">
        <f t="shared" si="63"/>
        <v>0</v>
      </c>
    </row>
    <row r="3287" spans="4:7">
      <c r="D3287" s="138"/>
      <c r="E3287" s="138"/>
      <c r="G3287" s="138">
        <f t="shared" si="63"/>
        <v>0</v>
      </c>
    </row>
    <row r="3288" spans="4:7">
      <c r="D3288" s="138"/>
      <c r="E3288" s="138"/>
      <c r="G3288" s="138">
        <f t="shared" si="63"/>
        <v>0</v>
      </c>
    </row>
    <row r="3289" spans="4:7">
      <c r="D3289" s="138"/>
      <c r="E3289" s="138"/>
      <c r="G3289" s="138">
        <f t="shared" si="63"/>
        <v>0</v>
      </c>
    </row>
    <row r="3290" spans="4:7">
      <c r="D3290" s="138"/>
      <c r="E3290" s="138"/>
      <c r="G3290" s="138">
        <f t="shared" si="63"/>
        <v>0</v>
      </c>
    </row>
    <row r="3291" spans="4:7">
      <c r="D3291" s="138"/>
      <c r="E3291" s="138"/>
      <c r="G3291" s="138">
        <f t="shared" si="63"/>
        <v>0</v>
      </c>
    </row>
    <row r="3292" spans="4:7">
      <c r="D3292" s="138"/>
      <c r="E3292" s="138"/>
      <c r="G3292" s="138">
        <f t="shared" si="63"/>
        <v>0</v>
      </c>
    </row>
    <row r="3293" spans="4:7">
      <c r="D3293" s="138"/>
      <c r="E3293" s="138"/>
      <c r="G3293" s="138">
        <f t="shared" si="63"/>
        <v>0</v>
      </c>
    </row>
    <row r="3294" spans="4:7">
      <c r="D3294" s="138"/>
      <c r="E3294" s="138"/>
      <c r="G3294" s="138">
        <f t="shared" si="63"/>
        <v>0</v>
      </c>
    </row>
    <row r="3295" spans="4:7">
      <c r="D3295" s="138"/>
      <c r="E3295" s="138"/>
      <c r="G3295" s="138">
        <f t="shared" si="63"/>
        <v>0</v>
      </c>
    </row>
    <row r="3296" spans="4:7">
      <c r="D3296" s="138"/>
      <c r="E3296" s="138"/>
      <c r="G3296" s="138">
        <f t="shared" si="63"/>
        <v>0</v>
      </c>
    </row>
    <row r="3297" spans="4:7">
      <c r="D3297" s="138"/>
      <c r="E3297" s="138"/>
      <c r="G3297" s="138">
        <f t="shared" si="63"/>
        <v>0</v>
      </c>
    </row>
    <row r="3298" spans="4:7">
      <c r="D3298" s="138"/>
      <c r="E3298" s="138"/>
      <c r="G3298" s="138">
        <f t="shared" si="63"/>
        <v>0</v>
      </c>
    </row>
    <row r="3299" spans="4:7">
      <c r="D3299" s="138"/>
      <c r="E3299" s="138"/>
      <c r="G3299" s="138">
        <f t="shared" si="63"/>
        <v>0</v>
      </c>
    </row>
    <row r="3300" spans="4:7">
      <c r="D3300" s="138"/>
      <c r="E3300" s="138"/>
      <c r="G3300" s="138">
        <f t="shared" si="63"/>
        <v>0</v>
      </c>
    </row>
    <row r="3301" spans="4:7">
      <c r="D3301" s="138"/>
      <c r="E3301" s="138"/>
      <c r="G3301" s="138">
        <f t="shared" si="63"/>
        <v>0</v>
      </c>
    </row>
    <row r="3302" spans="4:7">
      <c r="D3302" s="138"/>
      <c r="E3302" s="138"/>
      <c r="G3302" s="138">
        <f t="shared" si="63"/>
        <v>0</v>
      </c>
    </row>
    <row r="3303" spans="4:7">
      <c r="D3303" s="138"/>
      <c r="E3303" s="138"/>
      <c r="G3303" s="138">
        <f t="shared" si="63"/>
        <v>0</v>
      </c>
    </row>
    <row r="3304" spans="4:7">
      <c r="D3304" s="138"/>
      <c r="E3304" s="138"/>
      <c r="G3304" s="138">
        <f t="shared" si="63"/>
        <v>0</v>
      </c>
    </row>
    <row r="3305" spans="4:7">
      <c r="D3305" s="138"/>
      <c r="E3305" s="138"/>
      <c r="G3305" s="138">
        <f t="shared" si="63"/>
        <v>0</v>
      </c>
    </row>
    <row r="3306" spans="4:7">
      <c r="D3306" s="138"/>
      <c r="E3306" s="138"/>
      <c r="G3306" s="138">
        <f t="shared" ref="G3306:G3369" si="64">+D3306-E3306</f>
        <v>0</v>
      </c>
    </row>
    <row r="3307" spans="4:7">
      <c r="D3307" s="138"/>
      <c r="E3307" s="138"/>
      <c r="G3307" s="138">
        <f t="shared" si="64"/>
        <v>0</v>
      </c>
    </row>
    <row r="3308" spans="4:7">
      <c r="D3308" s="138"/>
      <c r="E3308" s="138"/>
      <c r="G3308" s="138">
        <f t="shared" si="64"/>
        <v>0</v>
      </c>
    </row>
    <row r="3309" spans="4:7">
      <c r="D3309" s="138"/>
      <c r="E3309" s="138"/>
      <c r="G3309" s="138">
        <f t="shared" si="64"/>
        <v>0</v>
      </c>
    </row>
    <row r="3310" spans="4:7">
      <c r="D3310" s="138"/>
      <c r="E3310" s="138"/>
      <c r="G3310" s="138">
        <f t="shared" si="64"/>
        <v>0</v>
      </c>
    </row>
    <row r="3311" spans="4:7">
      <c r="D3311" s="138"/>
      <c r="E3311" s="138"/>
      <c r="G3311" s="138">
        <f t="shared" si="64"/>
        <v>0</v>
      </c>
    </row>
    <row r="3312" spans="4:7">
      <c r="D3312" s="138"/>
      <c r="E3312" s="138"/>
      <c r="G3312" s="138">
        <f t="shared" si="64"/>
        <v>0</v>
      </c>
    </row>
    <row r="3313" spans="4:7">
      <c r="D3313" s="138"/>
      <c r="E3313" s="138"/>
      <c r="G3313" s="138">
        <f t="shared" si="64"/>
        <v>0</v>
      </c>
    </row>
    <row r="3314" spans="4:7">
      <c r="D3314" s="138"/>
      <c r="E3314" s="138"/>
      <c r="G3314" s="138">
        <f t="shared" si="64"/>
        <v>0</v>
      </c>
    </row>
    <row r="3315" spans="4:7">
      <c r="D3315" s="138"/>
      <c r="E3315" s="138"/>
      <c r="G3315" s="138">
        <f t="shared" si="64"/>
        <v>0</v>
      </c>
    </row>
    <row r="3316" spans="4:7">
      <c r="D3316" s="138"/>
      <c r="E3316" s="138"/>
      <c r="G3316" s="138">
        <f t="shared" si="64"/>
        <v>0</v>
      </c>
    </row>
    <row r="3317" spans="4:7">
      <c r="D3317" s="138"/>
      <c r="E3317" s="138"/>
      <c r="G3317" s="138">
        <f t="shared" si="64"/>
        <v>0</v>
      </c>
    </row>
    <row r="3318" spans="4:7">
      <c r="D3318" s="138"/>
      <c r="E3318" s="138"/>
      <c r="G3318" s="138">
        <f t="shared" si="64"/>
        <v>0</v>
      </c>
    </row>
    <row r="3319" spans="4:7">
      <c r="D3319" s="138"/>
      <c r="E3319" s="138"/>
      <c r="G3319" s="138">
        <f t="shared" si="64"/>
        <v>0</v>
      </c>
    </row>
    <row r="3320" spans="4:7">
      <c r="D3320" s="138"/>
      <c r="E3320" s="138"/>
      <c r="G3320" s="138">
        <f t="shared" si="64"/>
        <v>0</v>
      </c>
    </row>
    <row r="3321" spans="4:7">
      <c r="D3321" s="138"/>
      <c r="E3321" s="138"/>
      <c r="G3321" s="138">
        <f t="shared" si="64"/>
        <v>0</v>
      </c>
    </row>
    <row r="3322" spans="4:7">
      <c r="D3322" s="138"/>
      <c r="E3322" s="138"/>
      <c r="G3322" s="138">
        <f t="shared" si="64"/>
        <v>0</v>
      </c>
    </row>
    <row r="3323" spans="4:7">
      <c r="D3323" s="138"/>
      <c r="E3323" s="138"/>
      <c r="G3323" s="138">
        <f t="shared" si="64"/>
        <v>0</v>
      </c>
    </row>
    <row r="3324" spans="4:7">
      <c r="D3324" s="138"/>
      <c r="E3324" s="138"/>
      <c r="G3324" s="138">
        <f t="shared" si="64"/>
        <v>0</v>
      </c>
    </row>
    <row r="3325" spans="4:7">
      <c r="D3325" s="138"/>
      <c r="E3325" s="138"/>
      <c r="G3325" s="138">
        <f t="shared" si="64"/>
        <v>0</v>
      </c>
    </row>
    <row r="3326" spans="4:7">
      <c r="D3326" s="138"/>
      <c r="E3326" s="138"/>
      <c r="G3326" s="138">
        <f t="shared" si="64"/>
        <v>0</v>
      </c>
    </row>
    <row r="3327" spans="4:7">
      <c r="D3327" s="138"/>
      <c r="E3327" s="138"/>
      <c r="G3327" s="138">
        <f t="shared" si="64"/>
        <v>0</v>
      </c>
    </row>
    <row r="3328" spans="4:7">
      <c r="D3328" s="138"/>
      <c r="E3328" s="138"/>
      <c r="G3328" s="138">
        <f t="shared" si="64"/>
        <v>0</v>
      </c>
    </row>
    <row r="3329" spans="4:7">
      <c r="D3329" s="138"/>
      <c r="E3329" s="138"/>
      <c r="G3329" s="138">
        <f t="shared" si="64"/>
        <v>0</v>
      </c>
    </row>
    <row r="3330" spans="4:7">
      <c r="D3330" s="138"/>
      <c r="E3330" s="138"/>
      <c r="G3330" s="138">
        <f t="shared" si="64"/>
        <v>0</v>
      </c>
    </row>
    <row r="3331" spans="4:7">
      <c r="D3331" s="138"/>
      <c r="E3331" s="138"/>
      <c r="G3331" s="138">
        <f t="shared" si="64"/>
        <v>0</v>
      </c>
    </row>
    <row r="3332" spans="4:7">
      <c r="D3332" s="138"/>
      <c r="E3332" s="138"/>
      <c r="G3332" s="138">
        <f t="shared" si="64"/>
        <v>0</v>
      </c>
    </row>
    <row r="3333" spans="4:7">
      <c r="D3333" s="138"/>
      <c r="E3333" s="138"/>
      <c r="G3333" s="138">
        <f t="shared" si="64"/>
        <v>0</v>
      </c>
    </row>
    <row r="3334" spans="4:7">
      <c r="D3334" s="138"/>
      <c r="E3334" s="138"/>
      <c r="G3334" s="138">
        <f t="shared" si="64"/>
        <v>0</v>
      </c>
    </row>
    <row r="3335" spans="4:7">
      <c r="D3335" s="138"/>
      <c r="E3335" s="138"/>
      <c r="G3335" s="138">
        <f t="shared" si="64"/>
        <v>0</v>
      </c>
    </row>
    <row r="3336" spans="4:7">
      <c r="D3336" s="138"/>
      <c r="E3336" s="138"/>
      <c r="G3336" s="138">
        <f t="shared" si="64"/>
        <v>0</v>
      </c>
    </row>
    <row r="3337" spans="4:7">
      <c r="D3337" s="138"/>
      <c r="E3337" s="138"/>
      <c r="G3337" s="138">
        <f t="shared" si="64"/>
        <v>0</v>
      </c>
    </row>
    <row r="3338" spans="4:7">
      <c r="D3338" s="138"/>
      <c r="E3338" s="138"/>
      <c r="G3338" s="138">
        <f t="shared" si="64"/>
        <v>0</v>
      </c>
    </row>
    <row r="3339" spans="4:7">
      <c r="D3339" s="138"/>
      <c r="E3339" s="138"/>
      <c r="G3339" s="138">
        <f t="shared" si="64"/>
        <v>0</v>
      </c>
    </row>
    <row r="3340" spans="4:7">
      <c r="D3340" s="138"/>
      <c r="E3340" s="138"/>
      <c r="G3340" s="138">
        <f t="shared" si="64"/>
        <v>0</v>
      </c>
    </row>
    <row r="3341" spans="4:7">
      <c r="D3341" s="138"/>
      <c r="E3341" s="138"/>
      <c r="G3341" s="138">
        <f t="shared" si="64"/>
        <v>0</v>
      </c>
    </row>
    <row r="3342" spans="4:7">
      <c r="D3342" s="138"/>
      <c r="E3342" s="138"/>
      <c r="G3342" s="138">
        <f t="shared" si="64"/>
        <v>0</v>
      </c>
    </row>
    <row r="3343" spans="4:7">
      <c r="D3343" s="138"/>
      <c r="E3343" s="138"/>
      <c r="G3343" s="138">
        <f t="shared" si="64"/>
        <v>0</v>
      </c>
    </row>
    <row r="3344" spans="4:7">
      <c r="D3344" s="138"/>
      <c r="E3344" s="138"/>
      <c r="G3344" s="138">
        <f t="shared" si="64"/>
        <v>0</v>
      </c>
    </row>
    <row r="3345" spans="4:7">
      <c r="D3345" s="138"/>
      <c r="E3345" s="138"/>
      <c r="G3345" s="138">
        <f t="shared" si="64"/>
        <v>0</v>
      </c>
    </row>
    <row r="3346" spans="4:7">
      <c r="D3346" s="138"/>
      <c r="E3346" s="138"/>
      <c r="G3346" s="138">
        <f t="shared" si="64"/>
        <v>0</v>
      </c>
    </row>
    <row r="3347" spans="4:7">
      <c r="D3347" s="138"/>
      <c r="E3347" s="138"/>
      <c r="G3347" s="138">
        <f t="shared" si="64"/>
        <v>0</v>
      </c>
    </row>
    <row r="3348" spans="4:7">
      <c r="D3348" s="138"/>
      <c r="E3348" s="138"/>
      <c r="G3348" s="138">
        <f t="shared" si="64"/>
        <v>0</v>
      </c>
    </row>
    <row r="3349" spans="4:7">
      <c r="D3349" s="138"/>
      <c r="E3349" s="138"/>
      <c r="G3349" s="138">
        <f t="shared" si="64"/>
        <v>0</v>
      </c>
    </row>
    <row r="3350" spans="4:7">
      <c r="D3350" s="138"/>
      <c r="E3350" s="138"/>
      <c r="G3350" s="138">
        <f t="shared" si="64"/>
        <v>0</v>
      </c>
    </row>
    <row r="3351" spans="4:7">
      <c r="D3351" s="138"/>
      <c r="E3351" s="138"/>
      <c r="G3351" s="138">
        <f t="shared" si="64"/>
        <v>0</v>
      </c>
    </row>
    <row r="3352" spans="4:7">
      <c r="D3352" s="138"/>
      <c r="E3352" s="138"/>
      <c r="G3352" s="138">
        <f t="shared" si="64"/>
        <v>0</v>
      </c>
    </row>
    <row r="3353" spans="4:7">
      <c r="D3353" s="138"/>
      <c r="E3353" s="138"/>
      <c r="G3353" s="138">
        <f t="shared" si="64"/>
        <v>0</v>
      </c>
    </row>
    <row r="3354" spans="4:7">
      <c r="D3354" s="138"/>
      <c r="E3354" s="138"/>
      <c r="G3354" s="138">
        <f t="shared" si="64"/>
        <v>0</v>
      </c>
    </row>
    <row r="3355" spans="4:7">
      <c r="D3355" s="138"/>
      <c r="E3355" s="138"/>
      <c r="G3355" s="138">
        <f t="shared" si="64"/>
        <v>0</v>
      </c>
    </row>
    <row r="3356" spans="4:7">
      <c r="D3356" s="138"/>
      <c r="E3356" s="138"/>
      <c r="G3356" s="138">
        <f t="shared" si="64"/>
        <v>0</v>
      </c>
    </row>
    <row r="3357" spans="4:7">
      <c r="D3357" s="138"/>
      <c r="E3357" s="138"/>
      <c r="G3357" s="138">
        <f t="shared" si="64"/>
        <v>0</v>
      </c>
    </row>
    <row r="3358" spans="4:7">
      <c r="D3358" s="138"/>
      <c r="E3358" s="138"/>
      <c r="G3358" s="138">
        <f t="shared" si="64"/>
        <v>0</v>
      </c>
    </row>
    <row r="3359" spans="4:7">
      <c r="D3359" s="138"/>
      <c r="E3359" s="138"/>
      <c r="G3359" s="138">
        <f t="shared" si="64"/>
        <v>0</v>
      </c>
    </row>
    <row r="3360" spans="4:7">
      <c r="D3360" s="138"/>
      <c r="E3360" s="138"/>
      <c r="G3360" s="138">
        <f t="shared" si="64"/>
        <v>0</v>
      </c>
    </row>
    <row r="3361" spans="4:7">
      <c r="D3361" s="138"/>
      <c r="E3361" s="138"/>
      <c r="G3361" s="138">
        <f t="shared" si="64"/>
        <v>0</v>
      </c>
    </row>
    <row r="3362" spans="4:7">
      <c r="D3362" s="138"/>
      <c r="E3362" s="138"/>
      <c r="G3362" s="138">
        <f t="shared" si="64"/>
        <v>0</v>
      </c>
    </row>
    <row r="3363" spans="4:7">
      <c r="D3363" s="138"/>
      <c r="E3363" s="138"/>
      <c r="G3363" s="138">
        <f t="shared" si="64"/>
        <v>0</v>
      </c>
    </row>
    <row r="3364" spans="4:7">
      <c r="D3364" s="138"/>
      <c r="E3364" s="138"/>
      <c r="G3364" s="138">
        <f t="shared" si="64"/>
        <v>0</v>
      </c>
    </row>
    <row r="3365" spans="4:7">
      <c r="D3365" s="138"/>
      <c r="E3365" s="138"/>
      <c r="G3365" s="138">
        <f t="shared" si="64"/>
        <v>0</v>
      </c>
    </row>
    <row r="3366" spans="4:7">
      <c r="D3366" s="138"/>
      <c r="E3366" s="138"/>
      <c r="G3366" s="138">
        <f t="shared" si="64"/>
        <v>0</v>
      </c>
    </row>
    <row r="3367" spans="4:7">
      <c r="D3367" s="138"/>
      <c r="E3367" s="138"/>
      <c r="G3367" s="138">
        <f t="shared" si="64"/>
        <v>0</v>
      </c>
    </row>
    <row r="3368" spans="4:7">
      <c r="D3368" s="138"/>
      <c r="E3368" s="138"/>
      <c r="G3368" s="138">
        <f t="shared" si="64"/>
        <v>0</v>
      </c>
    </row>
    <row r="3369" spans="4:7">
      <c r="D3369" s="138"/>
      <c r="E3369" s="138"/>
      <c r="G3369" s="138">
        <f t="shared" si="64"/>
        <v>0</v>
      </c>
    </row>
    <row r="3370" spans="4:7">
      <c r="D3370" s="138"/>
      <c r="E3370" s="138"/>
      <c r="G3370" s="138">
        <f t="shared" ref="G3370:G3433" si="65">+D3370-E3370</f>
        <v>0</v>
      </c>
    </row>
    <row r="3371" spans="4:7">
      <c r="D3371" s="138"/>
      <c r="E3371" s="138"/>
      <c r="G3371" s="138">
        <f t="shared" si="65"/>
        <v>0</v>
      </c>
    </row>
    <row r="3372" spans="4:7">
      <c r="D3372" s="138"/>
      <c r="E3372" s="138"/>
      <c r="G3372" s="138">
        <f t="shared" si="65"/>
        <v>0</v>
      </c>
    </row>
    <row r="3373" spans="4:7">
      <c r="D3373" s="138"/>
      <c r="E3373" s="138"/>
      <c r="G3373" s="138">
        <f t="shared" si="65"/>
        <v>0</v>
      </c>
    </row>
    <row r="3374" spans="4:7">
      <c r="D3374" s="138"/>
      <c r="E3374" s="138"/>
      <c r="G3374" s="138">
        <f t="shared" si="65"/>
        <v>0</v>
      </c>
    </row>
    <row r="3375" spans="4:7">
      <c r="D3375" s="138"/>
      <c r="E3375" s="138"/>
      <c r="G3375" s="138">
        <f t="shared" si="65"/>
        <v>0</v>
      </c>
    </row>
    <row r="3376" spans="4:7">
      <c r="D3376" s="138"/>
      <c r="E3376" s="138"/>
      <c r="G3376" s="138">
        <f t="shared" si="65"/>
        <v>0</v>
      </c>
    </row>
    <row r="3377" spans="4:7">
      <c r="D3377" s="138"/>
      <c r="E3377" s="138"/>
      <c r="G3377" s="138">
        <f t="shared" si="65"/>
        <v>0</v>
      </c>
    </row>
    <row r="3378" spans="4:7">
      <c r="D3378" s="138"/>
      <c r="E3378" s="138"/>
      <c r="G3378" s="138">
        <f t="shared" si="65"/>
        <v>0</v>
      </c>
    </row>
    <row r="3379" spans="4:7">
      <c r="D3379" s="138"/>
      <c r="E3379" s="138"/>
      <c r="G3379" s="138">
        <f t="shared" si="65"/>
        <v>0</v>
      </c>
    </row>
    <row r="3380" spans="4:7">
      <c r="D3380" s="138"/>
      <c r="E3380" s="138"/>
      <c r="G3380" s="138">
        <f t="shared" si="65"/>
        <v>0</v>
      </c>
    </row>
    <row r="3381" spans="4:7">
      <c r="D3381" s="138"/>
      <c r="E3381" s="138"/>
      <c r="G3381" s="138">
        <f t="shared" si="65"/>
        <v>0</v>
      </c>
    </row>
    <row r="3382" spans="4:7">
      <c r="D3382" s="138"/>
      <c r="E3382" s="138"/>
      <c r="G3382" s="138">
        <f t="shared" si="65"/>
        <v>0</v>
      </c>
    </row>
    <row r="3383" spans="4:7">
      <c r="D3383" s="138"/>
      <c r="E3383" s="138"/>
      <c r="G3383" s="138">
        <f t="shared" si="65"/>
        <v>0</v>
      </c>
    </row>
    <row r="3384" spans="4:7">
      <c r="D3384" s="138"/>
      <c r="E3384" s="138"/>
      <c r="G3384" s="138">
        <f t="shared" si="65"/>
        <v>0</v>
      </c>
    </row>
    <row r="3385" spans="4:7">
      <c r="D3385" s="138"/>
      <c r="E3385" s="138"/>
      <c r="G3385" s="138">
        <f t="shared" si="65"/>
        <v>0</v>
      </c>
    </row>
    <row r="3386" spans="4:7">
      <c r="D3386" s="138"/>
      <c r="E3386" s="138"/>
      <c r="G3386" s="138">
        <f t="shared" si="65"/>
        <v>0</v>
      </c>
    </row>
    <row r="3387" spans="4:7">
      <c r="D3387" s="138"/>
      <c r="E3387" s="138"/>
      <c r="G3387" s="138">
        <f t="shared" si="65"/>
        <v>0</v>
      </c>
    </row>
    <row r="3388" spans="4:7">
      <c r="D3388" s="138"/>
      <c r="E3388" s="138"/>
      <c r="G3388" s="138">
        <f t="shared" si="65"/>
        <v>0</v>
      </c>
    </row>
    <row r="3389" spans="4:7">
      <c r="D3389" s="138"/>
      <c r="E3389" s="138"/>
      <c r="G3389" s="138">
        <f t="shared" si="65"/>
        <v>0</v>
      </c>
    </row>
    <row r="3390" spans="4:7">
      <c r="D3390" s="138"/>
      <c r="E3390" s="138"/>
      <c r="G3390" s="138">
        <f t="shared" si="65"/>
        <v>0</v>
      </c>
    </row>
    <row r="3391" spans="4:7">
      <c r="D3391" s="138"/>
      <c r="E3391" s="138"/>
      <c r="G3391" s="138">
        <f t="shared" si="65"/>
        <v>0</v>
      </c>
    </row>
    <row r="3392" spans="4:7">
      <c r="D3392" s="138"/>
      <c r="E3392" s="138"/>
      <c r="G3392" s="138">
        <f t="shared" si="65"/>
        <v>0</v>
      </c>
    </row>
    <row r="3393" spans="4:7">
      <c r="D3393" s="138"/>
      <c r="E3393" s="138"/>
      <c r="G3393" s="138">
        <f t="shared" si="65"/>
        <v>0</v>
      </c>
    </row>
    <row r="3394" spans="4:7">
      <c r="D3394" s="138"/>
      <c r="E3394" s="138"/>
      <c r="G3394" s="138">
        <f t="shared" si="65"/>
        <v>0</v>
      </c>
    </row>
    <row r="3395" spans="4:7">
      <c r="D3395" s="138"/>
      <c r="E3395" s="138"/>
      <c r="G3395" s="138">
        <f t="shared" si="65"/>
        <v>0</v>
      </c>
    </row>
    <row r="3396" spans="4:7">
      <c r="D3396" s="138"/>
      <c r="E3396" s="138"/>
      <c r="G3396" s="138">
        <f t="shared" si="65"/>
        <v>0</v>
      </c>
    </row>
    <row r="3397" spans="4:7">
      <c r="D3397" s="138"/>
      <c r="E3397" s="138"/>
      <c r="G3397" s="138">
        <f t="shared" si="65"/>
        <v>0</v>
      </c>
    </row>
    <row r="3398" spans="4:7">
      <c r="D3398" s="138"/>
      <c r="E3398" s="138"/>
      <c r="G3398" s="138">
        <f t="shared" si="65"/>
        <v>0</v>
      </c>
    </row>
    <row r="3399" spans="4:7">
      <c r="D3399" s="138"/>
      <c r="E3399" s="138"/>
      <c r="G3399" s="138">
        <f t="shared" si="65"/>
        <v>0</v>
      </c>
    </row>
    <row r="3400" spans="4:7">
      <c r="D3400" s="138"/>
      <c r="E3400" s="138"/>
      <c r="G3400" s="138">
        <f t="shared" si="65"/>
        <v>0</v>
      </c>
    </row>
    <row r="3401" spans="4:7">
      <c r="D3401" s="138"/>
      <c r="E3401" s="138"/>
      <c r="G3401" s="138">
        <f t="shared" si="65"/>
        <v>0</v>
      </c>
    </row>
    <row r="3402" spans="4:7">
      <c r="D3402" s="138"/>
      <c r="E3402" s="138"/>
      <c r="G3402" s="138">
        <f t="shared" si="65"/>
        <v>0</v>
      </c>
    </row>
    <row r="3403" spans="4:7">
      <c r="D3403" s="138"/>
      <c r="E3403" s="138"/>
      <c r="G3403" s="138">
        <f t="shared" si="65"/>
        <v>0</v>
      </c>
    </row>
    <row r="3404" spans="4:7">
      <c r="D3404" s="138"/>
      <c r="E3404" s="138"/>
      <c r="G3404" s="138">
        <f t="shared" si="65"/>
        <v>0</v>
      </c>
    </row>
    <row r="3405" spans="4:7">
      <c r="D3405" s="138"/>
      <c r="E3405" s="138"/>
      <c r="G3405" s="138">
        <f t="shared" si="65"/>
        <v>0</v>
      </c>
    </row>
    <row r="3406" spans="4:7">
      <c r="D3406" s="138"/>
      <c r="E3406" s="138"/>
      <c r="G3406" s="138">
        <f t="shared" si="65"/>
        <v>0</v>
      </c>
    </row>
    <row r="3407" spans="4:7">
      <c r="D3407" s="138"/>
      <c r="E3407" s="138"/>
      <c r="G3407" s="138">
        <f t="shared" si="65"/>
        <v>0</v>
      </c>
    </row>
    <row r="3408" spans="4:7">
      <c r="D3408" s="138"/>
      <c r="E3408" s="138"/>
      <c r="G3408" s="138">
        <f t="shared" si="65"/>
        <v>0</v>
      </c>
    </row>
    <row r="3409" spans="4:7">
      <c r="D3409" s="138"/>
      <c r="E3409" s="138"/>
      <c r="G3409" s="138">
        <f t="shared" si="65"/>
        <v>0</v>
      </c>
    </row>
    <row r="3410" spans="4:7">
      <c r="D3410" s="138"/>
      <c r="E3410" s="138"/>
      <c r="G3410" s="138">
        <f t="shared" si="65"/>
        <v>0</v>
      </c>
    </row>
    <row r="3411" spans="4:7">
      <c r="D3411" s="138"/>
      <c r="E3411" s="138"/>
      <c r="G3411" s="138">
        <f t="shared" si="65"/>
        <v>0</v>
      </c>
    </row>
    <row r="3412" spans="4:7">
      <c r="D3412" s="138"/>
      <c r="E3412" s="138"/>
      <c r="G3412" s="138">
        <f t="shared" si="65"/>
        <v>0</v>
      </c>
    </row>
    <row r="3413" spans="4:7">
      <c r="D3413" s="138"/>
      <c r="E3413" s="138"/>
      <c r="G3413" s="138">
        <f t="shared" si="65"/>
        <v>0</v>
      </c>
    </row>
    <row r="3414" spans="4:7">
      <c r="D3414" s="138"/>
      <c r="E3414" s="138"/>
      <c r="G3414" s="138">
        <f t="shared" si="65"/>
        <v>0</v>
      </c>
    </row>
    <row r="3415" spans="4:7">
      <c r="D3415" s="138"/>
      <c r="E3415" s="138"/>
      <c r="G3415" s="138">
        <f t="shared" si="65"/>
        <v>0</v>
      </c>
    </row>
    <row r="3416" spans="4:7">
      <c r="D3416" s="138"/>
      <c r="E3416" s="138"/>
      <c r="G3416" s="138">
        <f t="shared" si="65"/>
        <v>0</v>
      </c>
    </row>
    <row r="3417" spans="4:7">
      <c r="D3417" s="138"/>
      <c r="E3417" s="138"/>
      <c r="G3417" s="138">
        <f t="shared" si="65"/>
        <v>0</v>
      </c>
    </row>
    <row r="3418" spans="4:7">
      <c r="D3418" s="138"/>
      <c r="E3418" s="138"/>
      <c r="G3418" s="138">
        <f t="shared" si="65"/>
        <v>0</v>
      </c>
    </row>
    <row r="3419" spans="4:7">
      <c r="D3419" s="138"/>
      <c r="E3419" s="138"/>
      <c r="G3419" s="138">
        <f t="shared" si="65"/>
        <v>0</v>
      </c>
    </row>
    <row r="3420" spans="4:7">
      <c r="D3420" s="138"/>
      <c r="E3420" s="138"/>
      <c r="G3420" s="138">
        <f t="shared" si="65"/>
        <v>0</v>
      </c>
    </row>
    <row r="3421" spans="4:7">
      <c r="D3421" s="138"/>
      <c r="E3421" s="138"/>
      <c r="G3421" s="138">
        <f t="shared" si="65"/>
        <v>0</v>
      </c>
    </row>
    <row r="3422" spans="4:7">
      <c r="D3422" s="138"/>
      <c r="E3422" s="138"/>
      <c r="G3422" s="138">
        <f t="shared" si="65"/>
        <v>0</v>
      </c>
    </row>
    <row r="3423" spans="4:7">
      <c r="D3423" s="138"/>
      <c r="E3423" s="138"/>
      <c r="G3423" s="138">
        <f t="shared" si="65"/>
        <v>0</v>
      </c>
    </row>
    <row r="3424" spans="4:7">
      <c r="D3424" s="138"/>
      <c r="E3424" s="138"/>
      <c r="G3424" s="138">
        <f t="shared" si="65"/>
        <v>0</v>
      </c>
    </row>
    <row r="3425" spans="4:7">
      <c r="D3425" s="138"/>
      <c r="E3425" s="138"/>
      <c r="G3425" s="138">
        <f t="shared" si="65"/>
        <v>0</v>
      </c>
    </row>
    <row r="3426" spans="4:7">
      <c r="D3426" s="138"/>
      <c r="E3426" s="138"/>
      <c r="G3426" s="138">
        <f t="shared" si="65"/>
        <v>0</v>
      </c>
    </row>
    <row r="3427" spans="4:7">
      <c r="D3427" s="138"/>
      <c r="E3427" s="138"/>
      <c r="G3427" s="138">
        <f t="shared" si="65"/>
        <v>0</v>
      </c>
    </row>
    <row r="3428" spans="4:7">
      <c r="D3428" s="138"/>
      <c r="E3428" s="138"/>
      <c r="G3428" s="138">
        <f t="shared" si="65"/>
        <v>0</v>
      </c>
    </row>
    <row r="3429" spans="4:7">
      <c r="D3429" s="138"/>
      <c r="E3429" s="138"/>
      <c r="G3429" s="138">
        <f t="shared" si="65"/>
        <v>0</v>
      </c>
    </row>
    <row r="3430" spans="4:7">
      <c r="D3430" s="138"/>
      <c r="E3430" s="138"/>
      <c r="G3430" s="138">
        <f t="shared" si="65"/>
        <v>0</v>
      </c>
    </row>
    <row r="3431" spans="4:7">
      <c r="D3431" s="138"/>
      <c r="E3431" s="138"/>
      <c r="G3431" s="138">
        <f t="shared" si="65"/>
        <v>0</v>
      </c>
    </row>
    <row r="3432" spans="4:7">
      <c r="D3432" s="138"/>
      <c r="E3432" s="138"/>
      <c r="G3432" s="138">
        <f t="shared" si="65"/>
        <v>0</v>
      </c>
    </row>
    <row r="3433" spans="4:7">
      <c r="D3433" s="138"/>
      <c r="E3433" s="138"/>
      <c r="G3433" s="138">
        <f t="shared" si="65"/>
        <v>0</v>
      </c>
    </row>
    <row r="3434" spans="4:7">
      <c r="D3434" s="138"/>
      <c r="E3434" s="138"/>
      <c r="G3434" s="138">
        <f t="shared" ref="G3434:G3497" si="66">+D3434-E3434</f>
        <v>0</v>
      </c>
    </row>
    <row r="3435" spans="4:7">
      <c r="D3435" s="138"/>
      <c r="E3435" s="138"/>
      <c r="G3435" s="138">
        <f t="shared" si="66"/>
        <v>0</v>
      </c>
    </row>
    <row r="3436" spans="4:7">
      <c r="D3436" s="138"/>
      <c r="E3436" s="138"/>
      <c r="G3436" s="138">
        <f t="shared" si="66"/>
        <v>0</v>
      </c>
    </row>
    <row r="3437" spans="4:7">
      <c r="D3437" s="138"/>
      <c r="E3437" s="138"/>
      <c r="G3437" s="138">
        <f t="shared" si="66"/>
        <v>0</v>
      </c>
    </row>
    <row r="3438" spans="4:7">
      <c r="D3438" s="138"/>
      <c r="E3438" s="138"/>
      <c r="G3438" s="138">
        <f t="shared" si="66"/>
        <v>0</v>
      </c>
    </row>
    <row r="3439" spans="4:7">
      <c r="D3439" s="138"/>
      <c r="E3439" s="138"/>
      <c r="G3439" s="138">
        <f t="shared" si="66"/>
        <v>0</v>
      </c>
    </row>
    <row r="3440" spans="4:7">
      <c r="D3440" s="138"/>
      <c r="E3440" s="138"/>
      <c r="G3440" s="138">
        <f t="shared" si="66"/>
        <v>0</v>
      </c>
    </row>
    <row r="3441" spans="4:7">
      <c r="D3441" s="138"/>
      <c r="E3441" s="138"/>
      <c r="G3441" s="138">
        <f t="shared" si="66"/>
        <v>0</v>
      </c>
    </row>
    <row r="3442" spans="4:7">
      <c r="D3442" s="138"/>
      <c r="E3442" s="138"/>
      <c r="G3442" s="138">
        <f t="shared" si="66"/>
        <v>0</v>
      </c>
    </row>
    <row r="3443" spans="4:7">
      <c r="D3443" s="138"/>
      <c r="E3443" s="138"/>
      <c r="G3443" s="138">
        <f t="shared" si="66"/>
        <v>0</v>
      </c>
    </row>
    <row r="3444" spans="4:7">
      <c r="D3444" s="138"/>
      <c r="E3444" s="138"/>
      <c r="G3444" s="138">
        <f t="shared" si="66"/>
        <v>0</v>
      </c>
    </row>
    <row r="3445" spans="4:7">
      <c r="D3445" s="138"/>
      <c r="E3445" s="138"/>
      <c r="G3445" s="138">
        <f t="shared" si="66"/>
        <v>0</v>
      </c>
    </row>
    <row r="3446" spans="4:7">
      <c r="D3446" s="138"/>
      <c r="E3446" s="138"/>
      <c r="G3446" s="138">
        <f t="shared" si="66"/>
        <v>0</v>
      </c>
    </row>
    <row r="3447" spans="4:7">
      <c r="D3447" s="138"/>
      <c r="E3447" s="138"/>
      <c r="G3447" s="138">
        <f t="shared" si="66"/>
        <v>0</v>
      </c>
    </row>
    <row r="3448" spans="4:7">
      <c r="D3448" s="138"/>
      <c r="E3448" s="138"/>
      <c r="G3448" s="138">
        <f t="shared" si="66"/>
        <v>0</v>
      </c>
    </row>
    <row r="3449" spans="4:7">
      <c r="D3449" s="138"/>
      <c r="E3449" s="138"/>
      <c r="G3449" s="138">
        <f t="shared" si="66"/>
        <v>0</v>
      </c>
    </row>
    <row r="3450" spans="4:7">
      <c r="D3450" s="138"/>
      <c r="E3450" s="138"/>
      <c r="G3450" s="138">
        <f t="shared" si="66"/>
        <v>0</v>
      </c>
    </row>
    <row r="3451" spans="4:7">
      <c r="D3451" s="138"/>
      <c r="E3451" s="138"/>
      <c r="G3451" s="138">
        <f t="shared" si="66"/>
        <v>0</v>
      </c>
    </row>
    <row r="3452" spans="4:7">
      <c r="D3452" s="138"/>
      <c r="E3452" s="138"/>
      <c r="G3452" s="138">
        <f t="shared" si="66"/>
        <v>0</v>
      </c>
    </row>
    <row r="3453" spans="4:7">
      <c r="D3453" s="138"/>
      <c r="E3453" s="138"/>
      <c r="G3453" s="138">
        <f t="shared" si="66"/>
        <v>0</v>
      </c>
    </row>
    <row r="3454" spans="4:7">
      <c r="D3454" s="138"/>
      <c r="E3454" s="138"/>
      <c r="G3454" s="138">
        <f t="shared" si="66"/>
        <v>0</v>
      </c>
    </row>
    <row r="3455" spans="4:7">
      <c r="D3455" s="138"/>
      <c r="E3455" s="138"/>
      <c r="G3455" s="138">
        <f t="shared" si="66"/>
        <v>0</v>
      </c>
    </row>
    <row r="3456" spans="4:7">
      <c r="D3456" s="138"/>
      <c r="E3456" s="138"/>
      <c r="G3456" s="138">
        <f t="shared" si="66"/>
        <v>0</v>
      </c>
    </row>
    <row r="3457" spans="4:7">
      <c r="D3457" s="138"/>
      <c r="E3457" s="138"/>
      <c r="G3457" s="138">
        <f t="shared" si="66"/>
        <v>0</v>
      </c>
    </row>
    <row r="3458" spans="4:7">
      <c r="D3458" s="138"/>
      <c r="E3458" s="138"/>
      <c r="G3458" s="138">
        <f t="shared" si="66"/>
        <v>0</v>
      </c>
    </row>
    <row r="3459" spans="4:7">
      <c r="D3459" s="138"/>
      <c r="E3459" s="138"/>
      <c r="G3459" s="138">
        <f t="shared" si="66"/>
        <v>0</v>
      </c>
    </row>
    <row r="3460" spans="4:7">
      <c r="D3460" s="138"/>
      <c r="E3460" s="138"/>
      <c r="G3460" s="138">
        <f t="shared" si="66"/>
        <v>0</v>
      </c>
    </row>
    <row r="3461" spans="4:7">
      <c r="D3461" s="138"/>
      <c r="E3461" s="138"/>
      <c r="G3461" s="138">
        <f t="shared" si="66"/>
        <v>0</v>
      </c>
    </row>
    <row r="3462" spans="4:7">
      <c r="D3462" s="138"/>
      <c r="E3462" s="138"/>
      <c r="G3462" s="138">
        <f t="shared" si="66"/>
        <v>0</v>
      </c>
    </row>
    <row r="3463" spans="4:7">
      <c r="D3463" s="138"/>
      <c r="E3463" s="138"/>
      <c r="G3463" s="138">
        <f t="shared" si="66"/>
        <v>0</v>
      </c>
    </row>
    <row r="3464" spans="4:7">
      <c r="D3464" s="138"/>
      <c r="E3464" s="138"/>
      <c r="G3464" s="138">
        <f t="shared" si="66"/>
        <v>0</v>
      </c>
    </row>
    <row r="3465" spans="4:7">
      <c r="D3465" s="138"/>
      <c r="E3465" s="138"/>
      <c r="G3465" s="138">
        <f t="shared" si="66"/>
        <v>0</v>
      </c>
    </row>
    <row r="3466" spans="4:7">
      <c r="D3466" s="138"/>
      <c r="E3466" s="138"/>
      <c r="G3466" s="138">
        <f t="shared" si="66"/>
        <v>0</v>
      </c>
    </row>
    <row r="3467" spans="4:7">
      <c r="D3467" s="138"/>
      <c r="E3467" s="138"/>
      <c r="G3467" s="138">
        <f t="shared" si="66"/>
        <v>0</v>
      </c>
    </row>
    <row r="3468" spans="4:7">
      <c r="D3468" s="138"/>
      <c r="E3468" s="138"/>
      <c r="G3468" s="138">
        <f t="shared" si="66"/>
        <v>0</v>
      </c>
    </row>
    <row r="3469" spans="4:7">
      <c r="D3469" s="138"/>
      <c r="E3469" s="138"/>
      <c r="G3469" s="138">
        <f t="shared" si="66"/>
        <v>0</v>
      </c>
    </row>
    <row r="3470" spans="4:7">
      <c r="D3470" s="138"/>
      <c r="E3470" s="138"/>
      <c r="G3470" s="138">
        <f t="shared" si="66"/>
        <v>0</v>
      </c>
    </row>
    <row r="3471" spans="4:7">
      <c r="D3471" s="138"/>
      <c r="E3471" s="138"/>
      <c r="G3471" s="138">
        <f t="shared" si="66"/>
        <v>0</v>
      </c>
    </row>
    <row r="3472" spans="4:7">
      <c r="D3472" s="138"/>
      <c r="E3472" s="138"/>
      <c r="G3472" s="138">
        <f t="shared" si="66"/>
        <v>0</v>
      </c>
    </row>
    <row r="3473" spans="4:7">
      <c r="D3473" s="138"/>
      <c r="E3473" s="138"/>
      <c r="G3473" s="138">
        <f t="shared" si="66"/>
        <v>0</v>
      </c>
    </row>
    <row r="3474" spans="4:7">
      <c r="D3474" s="138"/>
      <c r="E3474" s="138"/>
      <c r="G3474" s="138">
        <f t="shared" si="66"/>
        <v>0</v>
      </c>
    </row>
    <row r="3475" spans="4:7">
      <c r="D3475" s="138"/>
      <c r="E3475" s="138"/>
      <c r="G3475" s="138">
        <f t="shared" si="66"/>
        <v>0</v>
      </c>
    </row>
    <row r="3476" spans="4:7">
      <c r="D3476" s="138"/>
      <c r="E3476" s="138"/>
      <c r="G3476" s="138">
        <f t="shared" si="66"/>
        <v>0</v>
      </c>
    </row>
    <row r="3477" spans="4:7">
      <c r="D3477" s="138"/>
      <c r="E3477" s="138"/>
      <c r="G3477" s="138">
        <f t="shared" si="66"/>
        <v>0</v>
      </c>
    </row>
    <row r="3478" spans="4:7">
      <c r="D3478" s="138"/>
      <c r="E3478" s="138"/>
      <c r="G3478" s="138">
        <f t="shared" si="66"/>
        <v>0</v>
      </c>
    </row>
    <row r="3479" spans="4:7">
      <c r="D3479" s="138"/>
      <c r="E3479" s="138"/>
      <c r="G3479" s="138">
        <f t="shared" si="66"/>
        <v>0</v>
      </c>
    </row>
    <row r="3480" spans="4:7">
      <c r="D3480" s="138"/>
      <c r="E3480" s="138"/>
      <c r="G3480" s="138">
        <f t="shared" si="66"/>
        <v>0</v>
      </c>
    </row>
    <row r="3481" spans="4:7">
      <c r="D3481" s="138"/>
      <c r="E3481" s="138"/>
      <c r="G3481" s="138">
        <f t="shared" si="66"/>
        <v>0</v>
      </c>
    </row>
    <row r="3482" spans="4:7">
      <c r="D3482" s="138"/>
      <c r="E3482" s="138"/>
      <c r="G3482" s="138">
        <f t="shared" si="66"/>
        <v>0</v>
      </c>
    </row>
    <row r="3483" spans="4:7">
      <c r="D3483" s="138"/>
      <c r="E3483" s="138"/>
      <c r="G3483" s="138">
        <f t="shared" si="66"/>
        <v>0</v>
      </c>
    </row>
    <row r="3484" spans="4:7">
      <c r="D3484" s="138"/>
      <c r="E3484" s="138"/>
      <c r="G3484" s="138">
        <f t="shared" si="66"/>
        <v>0</v>
      </c>
    </row>
    <row r="3485" spans="4:7">
      <c r="D3485" s="138"/>
      <c r="E3485" s="138"/>
      <c r="G3485" s="138">
        <f t="shared" si="66"/>
        <v>0</v>
      </c>
    </row>
    <row r="3486" spans="4:7">
      <c r="D3486" s="138"/>
      <c r="E3486" s="138"/>
      <c r="G3486" s="138">
        <f t="shared" si="66"/>
        <v>0</v>
      </c>
    </row>
    <row r="3487" spans="4:7">
      <c r="D3487" s="138"/>
      <c r="E3487" s="138"/>
      <c r="G3487" s="138">
        <f t="shared" si="66"/>
        <v>0</v>
      </c>
    </row>
    <row r="3488" spans="4:7">
      <c r="D3488" s="138"/>
      <c r="E3488" s="138"/>
      <c r="G3488" s="138">
        <f t="shared" si="66"/>
        <v>0</v>
      </c>
    </row>
    <row r="3489" spans="4:7">
      <c r="D3489" s="138"/>
      <c r="E3489" s="138"/>
      <c r="G3489" s="138">
        <f t="shared" si="66"/>
        <v>0</v>
      </c>
    </row>
    <row r="3490" spans="4:7">
      <c r="D3490" s="138"/>
      <c r="E3490" s="138"/>
      <c r="G3490" s="138">
        <f t="shared" si="66"/>
        <v>0</v>
      </c>
    </row>
    <row r="3491" spans="4:7">
      <c r="D3491" s="138"/>
      <c r="E3491" s="138"/>
      <c r="G3491" s="138">
        <f t="shared" si="66"/>
        <v>0</v>
      </c>
    </row>
    <row r="3492" spans="4:7">
      <c r="D3492" s="138"/>
      <c r="E3492" s="138"/>
      <c r="G3492" s="138">
        <f t="shared" si="66"/>
        <v>0</v>
      </c>
    </row>
    <row r="3493" spans="4:7">
      <c r="D3493" s="138"/>
      <c r="E3493" s="138"/>
      <c r="G3493" s="138">
        <f t="shared" si="66"/>
        <v>0</v>
      </c>
    </row>
    <row r="3494" spans="4:7">
      <c r="D3494" s="138"/>
      <c r="E3494" s="138"/>
      <c r="G3494" s="138">
        <f t="shared" si="66"/>
        <v>0</v>
      </c>
    </row>
    <row r="3495" spans="4:7">
      <c r="D3495" s="138"/>
      <c r="E3495" s="138"/>
      <c r="G3495" s="138">
        <f t="shared" si="66"/>
        <v>0</v>
      </c>
    </row>
    <row r="3496" spans="4:7">
      <c r="D3496" s="138"/>
      <c r="E3496" s="138"/>
      <c r="G3496" s="138">
        <f t="shared" si="66"/>
        <v>0</v>
      </c>
    </row>
    <row r="3497" spans="4:7">
      <c r="D3497" s="138"/>
      <c r="E3497" s="138"/>
      <c r="G3497" s="138">
        <f t="shared" si="66"/>
        <v>0</v>
      </c>
    </row>
    <row r="3498" spans="4:7">
      <c r="D3498" s="138"/>
      <c r="E3498" s="138"/>
      <c r="G3498" s="138">
        <f t="shared" ref="G3498:G3561" si="67">+D3498-E3498</f>
        <v>0</v>
      </c>
    </row>
    <row r="3499" spans="4:7">
      <c r="D3499" s="138"/>
      <c r="E3499" s="138"/>
      <c r="G3499" s="138">
        <f t="shared" si="67"/>
        <v>0</v>
      </c>
    </row>
    <row r="3500" spans="4:7">
      <c r="D3500" s="138"/>
      <c r="E3500" s="138"/>
      <c r="G3500" s="138">
        <f t="shared" si="67"/>
        <v>0</v>
      </c>
    </row>
    <row r="3501" spans="4:7">
      <c r="D3501" s="138"/>
      <c r="E3501" s="138"/>
      <c r="G3501" s="138">
        <f t="shared" si="67"/>
        <v>0</v>
      </c>
    </row>
    <row r="3502" spans="4:7">
      <c r="D3502" s="138"/>
      <c r="E3502" s="138"/>
      <c r="G3502" s="138">
        <f t="shared" si="67"/>
        <v>0</v>
      </c>
    </row>
    <row r="3503" spans="4:7">
      <c r="D3503" s="138"/>
      <c r="E3503" s="138"/>
      <c r="G3503" s="138">
        <f t="shared" si="67"/>
        <v>0</v>
      </c>
    </row>
    <row r="3504" spans="4:7">
      <c r="D3504" s="138"/>
      <c r="E3504" s="138"/>
      <c r="G3504" s="138">
        <f t="shared" si="67"/>
        <v>0</v>
      </c>
    </row>
    <row r="3505" spans="4:7">
      <c r="D3505" s="138"/>
      <c r="E3505" s="138"/>
      <c r="G3505" s="138">
        <f t="shared" si="67"/>
        <v>0</v>
      </c>
    </row>
    <row r="3506" spans="4:7">
      <c r="D3506" s="138"/>
      <c r="E3506" s="138"/>
      <c r="G3506" s="138">
        <f t="shared" si="67"/>
        <v>0</v>
      </c>
    </row>
    <row r="3507" spans="4:7">
      <c r="D3507" s="138"/>
      <c r="E3507" s="138"/>
      <c r="G3507" s="138">
        <f t="shared" si="67"/>
        <v>0</v>
      </c>
    </row>
    <row r="3508" spans="4:7">
      <c r="D3508" s="138"/>
      <c r="E3508" s="138"/>
      <c r="G3508" s="138">
        <f t="shared" si="67"/>
        <v>0</v>
      </c>
    </row>
    <row r="3509" spans="4:7">
      <c r="D3509" s="138"/>
      <c r="E3509" s="138"/>
      <c r="G3509" s="138">
        <f t="shared" si="67"/>
        <v>0</v>
      </c>
    </row>
    <row r="3510" spans="4:7">
      <c r="D3510" s="138"/>
      <c r="E3510" s="138"/>
      <c r="G3510" s="138">
        <f t="shared" si="67"/>
        <v>0</v>
      </c>
    </row>
    <row r="3511" spans="4:7">
      <c r="D3511" s="138"/>
      <c r="E3511" s="138"/>
      <c r="G3511" s="138">
        <f t="shared" si="67"/>
        <v>0</v>
      </c>
    </row>
    <row r="3512" spans="4:7">
      <c r="D3512" s="138"/>
      <c r="E3512" s="138"/>
      <c r="G3512" s="138">
        <f t="shared" si="67"/>
        <v>0</v>
      </c>
    </row>
    <row r="3513" spans="4:7">
      <c r="D3513" s="138"/>
      <c r="E3513" s="138"/>
      <c r="G3513" s="138">
        <f t="shared" si="67"/>
        <v>0</v>
      </c>
    </row>
    <row r="3514" spans="4:7">
      <c r="D3514" s="138"/>
      <c r="E3514" s="138"/>
      <c r="G3514" s="138">
        <f t="shared" si="67"/>
        <v>0</v>
      </c>
    </row>
    <row r="3515" spans="4:7">
      <c r="D3515" s="138"/>
      <c r="E3515" s="138"/>
      <c r="G3515" s="138">
        <f t="shared" si="67"/>
        <v>0</v>
      </c>
    </row>
    <row r="3516" spans="4:7">
      <c r="D3516" s="138"/>
      <c r="E3516" s="138"/>
      <c r="G3516" s="138">
        <f t="shared" si="67"/>
        <v>0</v>
      </c>
    </row>
    <row r="3517" spans="4:7">
      <c r="D3517" s="138"/>
      <c r="E3517" s="138"/>
      <c r="G3517" s="138">
        <f t="shared" si="67"/>
        <v>0</v>
      </c>
    </row>
    <row r="3518" spans="4:7">
      <c r="D3518" s="138"/>
      <c r="E3518" s="138"/>
      <c r="G3518" s="138">
        <f t="shared" si="67"/>
        <v>0</v>
      </c>
    </row>
    <row r="3519" spans="4:7">
      <c r="D3519" s="138"/>
      <c r="E3519" s="138"/>
      <c r="G3519" s="138">
        <f t="shared" si="67"/>
        <v>0</v>
      </c>
    </row>
    <row r="3520" spans="4:7">
      <c r="D3520" s="138"/>
      <c r="E3520" s="138"/>
      <c r="G3520" s="138">
        <f t="shared" si="67"/>
        <v>0</v>
      </c>
    </row>
    <row r="3521" spans="4:7">
      <c r="D3521" s="138"/>
      <c r="E3521" s="138"/>
      <c r="G3521" s="138">
        <f t="shared" si="67"/>
        <v>0</v>
      </c>
    </row>
    <row r="3522" spans="4:7">
      <c r="D3522" s="138"/>
      <c r="E3522" s="138"/>
      <c r="G3522" s="138">
        <f t="shared" si="67"/>
        <v>0</v>
      </c>
    </row>
    <row r="3523" spans="4:7">
      <c r="D3523" s="138"/>
      <c r="E3523" s="138"/>
      <c r="G3523" s="138">
        <f t="shared" si="67"/>
        <v>0</v>
      </c>
    </row>
    <row r="3524" spans="4:7">
      <c r="D3524" s="138"/>
      <c r="E3524" s="138"/>
      <c r="G3524" s="138">
        <f t="shared" si="67"/>
        <v>0</v>
      </c>
    </row>
    <row r="3525" spans="4:7">
      <c r="D3525" s="138"/>
      <c r="E3525" s="138"/>
      <c r="G3525" s="138">
        <f t="shared" si="67"/>
        <v>0</v>
      </c>
    </row>
    <row r="3526" spans="4:7">
      <c r="D3526" s="138"/>
      <c r="E3526" s="138"/>
      <c r="G3526" s="138">
        <f t="shared" si="67"/>
        <v>0</v>
      </c>
    </row>
    <row r="3527" spans="4:7">
      <c r="D3527" s="138"/>
      <c r="E3527" s="138"/>
      <c r="G3527" s="138">
        <f t="shared" si="67"/>
        <v>0</v>
      </c>
    </row>
    <row r="3528" spans="4:7">
      <c r="D3528" s="138"/>
      <c r="E3528" s="138"/>
      <c r="G3528" s="138">
        <f t="shared" si="67"/>
        <v>0</v>
      </c>
    </row>
    <row r="3529" spans="4:7">
      <c r="D3529" s="138"/>
      <c r="E3529" s="138"/>
      <c r="G3529" s="138">
        <f t="shared" si="67"/>
        <v>0</v>
      </c>
    </row>
    <row r="3530" spans="4:7">
      <c r="D3530" s="138"/>
      <c r="E3530" s="138"/>
      <c r="G3530" s="138">
        <f t="shared" si="67"/>
        <v>0</v>
      </c>
    </row>
    <row r="3531" spans="4:7">
      <c r="D3531" s="138"/>
      <c r="E3531" s="138"/>
      <c r="G3531" s="138">
        <f t="shared" si="67"/>
        <v>0</v>
      </c>
    </row>
    <row r="3532" spans="4:7">
      <c r="D3532" s="138"/>
      <c r="E3532" s="138"/>
      <c r="G3532" s="138">
        <f t="shared" si="67"/>
        <v>0</v>
      </c>
    </row>
    <row r="3533" spans="4:7">
      <c r="D3533" s="138"/>
      <c r="E3533" s="138"/>
      <c r="G3533" s="138">
        <f t="shared" si="67"/>
        <v>0</v>
      </c>
    </row>
    <row r="3534" spans="4:7">
      <c r="D3534" s="138"/>
      <c r="E3534" s="138"/>
      <c r="G3534" s="138">
        <f t="shared" si="67"/>
        <v>0</v>
      </c>
    </row>
    <row r="3535" spans="4:7">
      <c r="D3535" s="138"/>
      <c r="E3535" s="138"/>
      <c r="G3535" s="138">
        <f t="shared" si="67"/>
        <v>0</v>
      </c>
    </row>
    <row r="3536" spans="4:7">
      <c r="D3536" s="138"/>
      <c r="E3536" s="138"/>
      <c r="G3536" s="138">
        <f t="shared" si="67"/>
        <v>0</v>
      </c>
    </row>
    <row r="3537" spans="4:7">
      <c r="D3537" s="138"/>
      <c r="E3537" s="138"/>
      <c r="G3537" s="138">
        <f t="shared" si="67"/>
        <v>0</v>
      </c>
    </row>
    <row r="3538" spans="4:7">
      <c r="D3538" s="138"/>
      <c r="E3538" s="138"/>
      <c r="G3538" s="138">
        <f t="shared" si="67"/>
        <v>0</v>
      </c>
    </row>
    <row r="3539" spans="4:7">
      <c r="D3539" s="138"/>
      <c r="E3539" s="138"/>
      <c r="G3539" s="138">
        <f t="shared" si="67"/>
        <v>0</v>
      </c>
    </row>
    <row r="3540" spans="4:7">
      <c r="D3540" s="138"/>
      <c r="E3540" s="138"/>
      <c r="G3540" s="138">
        <f t="shared" si="67"/>
        <v>0</v>
      </c>
    </row>
    <row r="3541" spans="4:7">
      <c r="D3541" s="138"/>
      <c r="E3541" s="138"/>
      <c r="G3541" s="138">
        <f t="shared" si="67"/>
        <v>0</v>
      </c>
    </row>
    <row r="3542" spans="4:7">
      <c r="D3542" s="138"/>
      <c r="E3542" s="138"/>
      <c r="G3542" s="138">
        <f t="shared" si="67"/>
        <v>0</v>
      </c>
    </row>
    <row r="3543" spans="4:7">
      <c r="D3543" s="138"/>
      <c r="E3543" s="138"/>
      <c r="G3543" s="138">
        <f t="shared" si="67"/>
        <v>0</v>
      </c>
    </row>
    <row r="3544" spans="4:7">
      <c r="D3544" s="138"/>
      <c r="E3544" s="138"/>
      <c r="G3544" s="138">
        <f t="shared" si="67"/>
        <v>0</v>
      </c>
    </row>
    <row r="3545" spans="4:7">
      <c r="D3545" s="138"/>
      <c r="E3545" s="138"/>
      <c r="G3545" s="138">
        <f t="shared" si="67"/>
        <v>0</v>
      </c>
    </row>
    <row r="3546" spans="4:7">
      <c r="D3546" s="138"/>
      <c r="E3546" s="138"/>
      <c r="G3546" s="138">
        <f t="shared" si="67"/>
        <v>0</v>
      </c>
    </row>
    <row r="3547" spans="4:7">
      <c r="D3547" s="138"/>
      <c r="E3547" s="138"/>
      <c r="G3547" s="138">
        <f t="shared" si="67"/>
        <v>0</v>
      </c>
    </row>
    <row r="3548" spans="4:7">
      <c r="D3548" s="138"/>
      <c r="E3548" s="138"/>
      <c r="G3548" s="138">
        <f t="shared" si="67"/>
        <v>0</v>
      </c>
    </row>
    <row r="3549" spans="4:7">
      <c r="D3549" s="138"/>
      <c r="E3549" s="138"/>
      <c r="G3549" s="138">
        <f t="shared" si="67"/>
        <v>0</v>
      </c>
    </row>
    <row r="3550" spans="4:7">
      <c r="D3550" s="138"/>
      <c r="E3550" s="138"/>
      <c r="G3550" s="138">
        <f t="shared" si="67"/>
        <v>0</v>
      </c>
    </row>
    <row r="3551" spans="4:7">
      <c r="D3551" s="138"/>
      <c r="E3551" s="138"/>
      <c r="G3551" s="138">
        <f t="shared" si="67"/>
        <v>0</v>
      </c>
    </row>
    <row r="3552" spans="4:7">
      <c r="D3552" s="138"/>
      <c r="E3552" s="138"/>
      <c r="G3552" s="138">
        <f t="shared" si="67"/>
        <v>0</v>
      </c>
    </row>
    <row r="3553" spans="4:7">
      <c r="D3553" s="138"/>
      <c r="E3553" s="138"/>
      <c r="G3553" s="138">
        <f t="shared" si="67"/>
        <v>0</v>
      </c>
    </row>
    <row r="3554" spans="4:7">
      <c r="D3554" s="138"/>
      <c r="E3554" s="138"/>
      <c r="G3554" s="138">
        <f t="shared" si="67"/>
        <v>0</v>
      </c>
    </row>
    <row r="3555" spans="4:7">
      <c r="D3555" s="138"/>
      <c r="E3555" s="138"/>
      <c r="G3555" s="138">
        <f t="shared" si="67"/>
        <v>0</v>
      </c>
    </row>
    <row r="3556" spans="4:7">
      <c r="D3556" s="138"/>
      <c r="E3556" s="138"/>
      <c r="G3556" s="138">
        <f t="shared" si="67"/>
        <v>0</v>
      </c>
    </row>
    <row r="3557" spans="4:7">
      <c r="D3557" s="138"/>
      <c r="E3557" s="138"/>
      <c r="G3557" s="138">
        <f t="shared" si="67"/>
        <v>0</v>
      </c>
    </row>
    <row r="3558" spans="4:7">
      <c r="D3558" s="138"/>
      <c r="E3558" s="138"/>
      <c r="G3558" s="138">
        <f t="shared" si="67"/>
        <v>0</v>
      </c>
    </row>
    <row r="3559" spans="4:7">
      <c r="D3559" s="138"/>
      <c r="E3559" s="138"/>
      <c r="G3559" s="138">
        <f t="shared" si="67"/>
        <v>0</v>
      </c>
    </row>
    <row r="3560" spans="4:7">
      <c r="D3560" s="138"/>
      <c r="E3560" s="138"/>
      <c r="G3560" s="138">
        <f t="shared" si="67"/>
        <v>0</v>
      </c>
    </row>
    <row r="3561" spans="4:7">
      <c r="D3561" s="138"/>
      <c r="E3561" s="138"/>
      <c r="G3561" s="138">
        <f t="shared" si="67"/>
        <v>0</v>
      </c>
    </row>
    <row r="3562" spans="4:7">
      <c r="D3562" s="138"/>
      <c r="E3562" s="138"/>
      <c r="G3562" s="138">
        <f t="shared" ref="G3562:G3625" si="68">+D3562-E3562</f>
        <v>0</v>
      </c>
    </row>
    <row r="3563" spans="4:7">
      <c r="D3563" s="138"/>
      <c r="E3563" s="138"/>
      <c r="G3563" s="138">
        <f t="shared" si="68"/>
        <v>0</v>
      </c>
    </row>
    <row r="3564" spans="4:7">
      <c r="D3564" s="138"/>
      <c r="E3564" s="138"/>
      <c r="G3564" s="138">
        <f t="shared" si="68"/>
        <v>0</v>
      </c>
    </row>
    <row r="3565" spans="4:7">
      <c r="D3565" s="138"/>
      <c r="E3565" s="138"/>
      <c r="G3565" s="138">
        <f t="shared" si="68"/>
        <v>0</v>
      </c>
    </row>
    <row r="3566" spans="4:7">
      <c r="D3566" s="138"/>
      <c r="E3566" s="138"/>
      <c r="G3566" s="138">
        <f t="shared" si="68"/>
        <v>0</v>
      </c>
    </row>
    <row r="3567" spans="4:7">
      <c r="D3567" s="138"/>
      <c r="E3567" s="138"/>
      <c r="G3567" s="138">
        <f t="shared" si="68"/>
        <v>0</v>
      </c>
    </row>
    <row r="3568" spans="4:7">
      <c r="D3568" s="138"/>
      <c r="E3568" s="138"/>
      <c r="G3568" s="138">
        <f t="shared" si="68"/>
        <v>0</v>
      </c>
    </row>
    <row r="3569" spans="4:7">
      <c r="D3569" s="138"/>
      <c r="E3569" s="138"/>
      <c r="G3569" s="138">
        <f t="shared" si="68"/>
        <v>0</v>
      </c>
    </row>
    <row r="3570" spans="4:7">
      <c r="D3570" s="138"/>
      <c r="E3570" s="138"/>
      <c r="G3570" s="138">
        <f t="shared" si="68"/>
        <v>0</v>
      </c>
    </row>
    <row r="3571" spans="4:7">
      <c r="D3571" s="138"/>
      <c r="E3571" s="138"/>
      <c r="G3571" s="138">
        <f t="shared" si="68"/>
        <v>0</v>
      </c>
    </row>
    <row r="3572" spans="4:7">
      <c r="D3572" s="138"/>
      <c r="E3572" s="138"/>
      <c r="G3572" s="138">
        <f t="shared" si="68"/>
        <v>0</v>
      </c>
    </row>
    <row r="3573" spans="4:7">
      <c r="D3573" s="138"/>
      <c r="E3573" s="138"/>
      <c r="G3573" s="138">
        <f t="shared" si="68"/>
        <v>0</v>
      </c>
    </row>
    <row r="3574" spans="4:7">
      <c r="D3574" s="138"/>
      <c r="E3574" s="138"/>
      <c r="G3574" s="138">
        <f t="shared" si="68"/>
        <v>0</v>
      </c>
    </row>
    <row r="3575" spans="4:7">
      <c r="D3575" s="138"/>
      <c r="E3575" s="138"/>
      <c r="G3575" s="138">
        <f t="shared" si="68"/>
        <v>0</v>
      </c>
    </row>
    <row r="3576" spans="4:7">
      <c r="D3576" s="138"/>
      <c r="E3576" s="138"/>
      <c r="G3576" s="138">
        <f t="shared" si="68"/>
        <v>0</v>
      </c>
    </row>
    <row r="3577" spans="4:7">
      <c r="D3577" s="138"/>
      <c r="E3577" s="138"/>
      <c r="G3577" s="138">
        <f t="shared" si="68"/>
        <v>0</v>
      </c>
    </row>
    <row r="3578" spans="4:7">
      <c r="D3578" s="138"/>
      <c r="E3578" s="138"/>
      <c r="G3578" s="138">
        <f t="shared" si="68"/>
        <v>0</v>
      </c>
    </row>
    <row r="3579" spans="4:7">
      <c r="D3579" s="138"/>
      <c r="E3579" s="138"/>
      <c r="G3579" s="138">
        <f t="shared" si="68"/>
        <v>0</v>
      </c>
    </row>
    <row r="3580" spans="4:7">
      <c r="D3580" s="138"/>
      <c r="E3580" s="138"/>
      <c r="G3580" s="138">
        <f t="shared" si="68"/>
        <v>0</v>
      </c>
    </row>
    <row r="3581" spans="4:7">
      <c r="D3581" s="138"/>
      <c r="E3581" s="138"/>
      <c r="G3581" s="138">
        <f t="shared" si="68"/>
        <v>0</v>
      </c>
    </row>
    <row r="3582" spans="4:7">
      <c r="D3582" s="138"/>
      <c r="E3582" s="138"/>
      <c r="G3582" s="138">
        <f t="shared" si="68"/>
        <v>0</v>
      </c>
    </row>
    <row r="3583" spans="4:7">
      <c r="D3583" s="138"/>
      <c r="E3583" s="138"/>
      <c r="G3583" s="138">
        <f t="shared" si="68"/>
        <v>0</v>
      </c>
    </row>
    <row r="3584" spans="4:7">
      <c r="D3584" s="138"/>
      <c r="E3584" s="138"/>
      <c r="G3584" s="138">
        <f t="shared" si="68"/>
        <v>0</v>
      </c>
    </row>
    <row r="3585" spans="4:7">
      <c r="D3585" s="138"/>
      <c r="E3585" s="138"/>
      <c r="G3585" s="138">
        <f t="shared" si="68"/>
        <v>0</v>
      </c>
    </row>
    <row r="3586" spans="4:7">
      <c r="D3586" s="138"/>
      <c r="E3586" s="138"/>
      <c r="G3586" s="138">
        <f t="shared" si="68"/>
        <v>0</v>
      </c>
    </row>
    <row r="3587" spans="4:7">
      <c r="D3587" s="138"/>
      <c r="E3587" s="138"/>
      <c r="G3587" s="138">
        <f t="shared" si="68"/>
        <v>0</v>
      </c>
    </row>
    <row r="3588" spans="4:7">
      <c r="D3588" s="138"/>
      <c r="E3588" s="138"/>
      <c r="G3588" s="138">
        <f t="shared" si="68"/>
        <v>0</v>
      </c>
    </row>
    <row r="3589" spans="4:7">
      <c r="D3589" s="138"/>
      <c r="E3589" s="138"/>
      <c r="G3589" s="138">
        <f t="shared" si="68"/>
        <v>0</v>
      </c>
    </row>
    <row r="3590" spans="4:7">
      <c r="D3590" s="138"/>
      <c r="E3590" s="138"/>
      <c r="G3590" s="138">
        <f t="shared" si="68"/>
        <v>0</v>
      </c>
    </row>
    <row r="3591" spans="4:7">
      <c r="D3591" s="138"/>
      <c r="E3591" s="138"/>
      <c r="G3591" s="138">
        <f t="shared" si="68"/>
        <v>0</v>
      </c>
    </row>
    <row r="3592" spans="4:7">
      <c r="D3592" s="138"/>
      <c r="E3592" s="138"/>
      <c r="G3592" s="138">
        <f t="shared" si="68"/>
        <v>0</v>
      </c>
    </row>
    <row r="3593" spans="4:7">
      <c r="D3593" s="138"/>
      <c r="E3593" s="138"/>
      <c r="G3593" s="138">
        <f t="shared" si="68"/>
        <v>0</v>
      </c>
    </row>
    <row r="3594" spans="4:7">
      <c r="D3594" s="138"/>
      <c r="E3594" s="138"/>
      <c r="G3594" s="138">
        <f t="shared" si="68"/>
        <v>0</v>
      </c>
    </row>
    <row r="3595" spans="4:7">
      <c r="D3595" s="138"/>
      <c r="E3595" s="138"/>
      <c r="G3595" s="138">
        <f t="shared" si="68"/>
        <v>0</v>
      </c>
    </row>
    <row r="3596" spans="4:7">
      <c r="D3596" s="138"/>
      <c r="E3596" s="138"/>
      <c r="G3596" s="138">
        <f t="shared" si="68"/>
        <v>0</v>
      </c>
    </row>
    <row r="3597" spans="4:7">
      <c r="D3597" s="138"/>
      <c r="E3597" s="138"/>
      <c r="G3597" s="138">
        <f t="shared" si="68"/>
        <v>0</v>
      </c>
    </row>
    <row r="3598" spans="4:7">
      <c r="D3598" s="138"/>
      <c r="E3598" s="138"/>
      <c r="G3598" s="138">
        <f t="shared" si="68"/>
        <v>0</v>
      </c>
    </row>
    <row r="3599" spans="4:7">
      <c r="D3599" s="138"/>
      <c r="E3599" s="138"/>
      <c r="G3599" s="138">
        <f t="shared" si="68"/>
        <v>0</v>
      </c>
    </row>
    <row r="3600" spans="4:7">
      <c r="D3600" s="138"/>
      <c r="E3600" s="138"/>
      <c r="G3600" s="138">
        <f t="shared" si="68"/>
        <v>0</v>
      </c>
    </row>
    <row r="3601" spans="4:7">
      <c r="D3601" s="138"/>
      <c r="E3601" s="138"/>
      <c r="G3601" s="138">
        <f t="shared" si="68"/>
        <v>0</v>
      </c>
    </row>
    <row r="3602" spans="4:7">
      <c r="D3602" s="138"/>
      <c r="E3602" s="138"/>
      <c r="G3602" s="138">
        <f t="shared" si="68"/>
        <v>0</v>
      </c>
    </row>
    <row r="3603" spans="4:7">
      <c r="D3603" s="138"/>
      <c r="E3603" s="138"/>
      <c r="G3603" s="138">
        <f t="shared" si="68"/>
        <v>0</v>
      </c>
    </row>
    <row r="3604" spans="4:7">
      <c r="D3604" s="138"/>
      <c r="E3604" s="138"/>
      <c r="G3604" s="138">
        <f t="shared" si="68"/>
        <v>0</v>
      </c>
    </row>
    <row r="3605" spans="4:7">
      <c r="D3605" s="138"/>
      <c r="E3605" s="138"/>
      <c r="G3605" s="138">
        <f t="shared" si="68"/>
        <v>0</v>
      </c>
    </row>
    <row r="3606" spans="4:7">
      <c r="D3606" s="138"/>
      <c r="E3606" s="138"/>
      <c r="G3606" s="138">
        <f t="shared" si="68"/>
        <v>0</v>
      </c>
    </row>
    <row r="3607" spans="4:7">
      <c r="D3607" s="138"/>
      <c r="E3607" s="138"/>
      <c r="G3607" s="138">
        <f t="shared" si="68"/>
        <v>0</v>
      </c>
    </row>
    <row r="3608" spans="4:7">
      <c r="D3608" s="138"/>
      <c r="E3608" s="138"/>
      <c r="G3608" s="138">
        <f t="shared" si="68"/>
        <v>0</v>
      </c>
    </row>
    <row r="3609" spans="4:7">
      <c r="D3609" s="138"/>
      <c r="E3609" s="138"/>
      <c r="G3609" s="138">
        <f t="shared" si="68"/>
        <v>0</v>
      </c>
    </row>
    <row r="3610" spans="4:7">
      <c r="D3610" s="138"/>
      <c r="E3610" s="138"/>
      <c r="G3610" s="138">
        <f t="shared" si="68"/>
        <v>0</v>
      </c>
    </row>
    <row r="3611" spans="4:7">
      <c r="D3611" s="138"/>
      <c r="E3611" s="138"/>
      <c r="G3611" s="138">
        <f t="shared" si="68"/>
        <v>0</v>
      </c>
    </row>
    <row r="3612" spans="4:7">
      <c r="D3612" s="138"/>
      <c r="E3612" s="138"/>
      <c r="G3612" s="138">
        <f t="shared" si="68"/>
        <v>0</v>
      </c>
    </row>
    <row r="3613" spans="4:7">
      <c r="D3613" s="138"/>
      <c r="E3613" s="138"/>
      <c r="G3613" s="138">
        <f t="shared" si="68"/>
        <v>0</v>
      </c>
    </row>
    <row r="3614" spans="4:7">
      <c r="D3614" s="138"/>
      <c r="E3614" s="138"/>
      <c r="G3614" s="138">
        <f t="shared" si="68"/>
        <v>0</v>
      </c>
    </row>
    <row r="3615" spans="4:7">
      <c r="D3615" s="138"/>
      <c r="E3615" s="138"/>
      <c r="G3615" s="138">
        <f t="shared" si="68"/>
        <v>0</v>
      </c>
    </row>
    <row r="3616" spans="4:7">
      <c r="D3616" s="138"/>
      <c r="E3616" s="138"/>
      <c r="G3616" s="138">
        <f t="shared" si="68"/>
        <v>0</v>
      </c>
    </row>
    <row r="3617" spans="4:7">
      <c r="D3617" s="138"/>
      <c r="E3617" s="138"/>
      <c r="G3617" s="138">
        <f t="shared" si="68"/>
        <v>0</v>
      </c>
    </row>
    <row r="3618" spans="4:7">
      <c r="D3618" s="138"/>
      <c r="E3618" s="138"/>
      <c r="G3618" s="138">
        <f t="shared" si="68"/>
        <v>0</v>
      </c>
    </row>
    <row r="3619" spans="4:7">
      <c r="D3619" s="138"/>
      <c r="E3619" s="138"/>
      <c r="G3619" s="138">
        <f t="shared" si="68"/>
        <v>0</v>
      </c>
    </row>
    <row r="3620" spans="4:7">
      <c r="D3620" s="138"/>
      <c r="E3620" s="138"/>
      <c r="G3620" s="138">
        <f t="shared" si="68"/>
        <v>0</v>
      </c>
    </row>
    <row r="3621" spans="4:7">
      <c r="D3621" s="138"/>
      <c r="E3621" s="138"/>
      <c r="G3621" s="138">
        <f t="shared" si="68"/>
        <v>0</v>
      </c>
    </row>
    <row r="3622" spans="4:7">
      <c r="D3622" s="138"/>
      <c r="E3622" s="138"/>
      <c r="G3622" s="138">
        <f t="shared" si="68"/>
        <v>0</v>
      </c>
    </row>
    <row r="3623" spans="4:7">
      <c r="D3623" s="138"/>
      <c r="E3623" s="138"/>
      <c r="G3623" s="138">
        <f t="shared" si="68"/>
        <v>0</v>
      </c>
    </row>
    <row r="3624" spans="4:7">
      <c r="D3624" s="138"/>
      <c r="E3624" s="138"/>
      <c r="G3624" s="138">
        <f t="shared" si="68"/>
        <v>0</v>
      </c>
    </row>
    <row r="3625" spans="4:7">
      <c r="D3625" s="138"/>
      <c r="E3625" s="138"/>
      <c r="G3625" s="138">
        <f t="shared" si="68"/>
        <v>0</v>
      </c>
    </row>
    <row r="3626" spans="4:7">
      <c r="D3626" s="138"/>
      <c r="E3626" s="138"/>
      <c r="G3626" s="138">
        <f t="shared" ref="G3626:G3664" si="69">+D3626-E3626</f>
        <v>0</v>
      </c>
    </row>
    <row r="3627" spans="4:7">
      <c r="D3627" s="138"/>
      <c r="E3627" s="138"/>
      <c r="G3627" s="138">
        <f t="shared" si="69"/>
        <v>0</v>
      </c>
    </row>
    <row r="3628" spans="4:7">
      <c r="D3628" s="138"/>
      <c r="E3628" s="138"/>
      <c r="G3628" s="138">
        <f t="shared" si="69"/>
        <v>0</v>
      </c>
    </row>
    <row r="3629" spans="4:7">
      <c r="D3629" s="138"/>
      <c r="E3629" s="138"/>
      <c r="G3629" s="138">
        <f t="shared" si="69"/>
        <v>0</v>
      </c>
    </row>
    <row r="3630" spans="4:7">
      <c r="D3630" s="138"/>
      <c r="E3630" s="138"/>
      <c r="G3630" s="138">
        <f t="shared" si="69"/>
        <v>0</v>
      </c>
    </row>
    <row r="3631" spans="4:7">
      <c r="D3631" s="138"/>
      <c r="E3631" s="138"/>
      <c r="G3631" s="138">
        <f t="shared" si="69"/>
        <v>0</v>
      </c>
    </row>
    <row r="3632" spans="4:7">
      <c r="D3632" s="138"/>
      <c r="E3632" s="138"/>
      <c r="G3632" s="138">
        <f t="shared" si="69"/>
        <v>0</v>
      </c>
    </row>
    <row r="3633" spans="4:7">
      <c r="D3633" s="138"/>
      <c r="E3633" s="138"/>
      <c r="G3633" s="138">
        <f t="shared" si="69"/>
        <v>0</v>
      </c>
    </row>
    <row r="3634" spans="4:7">
      <c r="D3634" s="138"/>
      <c r="E3634" s="138"/>
      <c r="G3634" s="138">
        <f t="shared" si="69"/>
        <v>0</v>
      </c>
    </row>
    <row r="3635" spans="4:7">
      <c r="D3635" s="138"/>
      <c r="E3635" s="138"/>
      <c r="G3635" s="138">
        <f t="shared" si="69"/>
        <v>0</v>
      </c>
    </row>
    <row r="3636" spans="4:7">
      <c r="D3636" s="138"/>
      <c r="E3636" s="138"/>
      <c r="G3636" s="138">
        <f t="shared" si="69"/>
        <v>0</v>
      </c>
    </row>
    <row r="3637" spans="4:7">
      <c r="D3637" s="138"/>
      <c r="E3637" s="138"/>
      <c r="G3637" s="138">
        <f t="shared" si="69"/>
        <v>0</v>
      </c>
    </row>
    <row r="3638" spans="4:7">
      <c r="D3638" s="138"/>
      <c r="E3638" s="138"/>
      <c r="G3638" s="138">
        <f t="shared" si="69"/>
        <v>0</v>
      </c>
    </row>
    <row r="3639" spans="4:7">
      <c r="D3639" s="138"/>
      <c r="E3639" s="138"/>
      <c r="G3639" s="138">
        <f t="shared" si="69"/>
        <v>0</v>
      </c>
    </row>
    <row r="3640" spans="4:7">
      <c r="D3640" s="138"/>
      <c r="E3640" s="138"/>
      <c r="G3640" s="138">
        <f t="shared" si="69"/>
        <v>0</v>
      </c>
    </row>
    <row r="3641" spans="4:7">
      <c r="D3641" s="138"/>
      <c r="E3641" s="138"/>
      <c r="G3641" s="138">
        <f t="shared" si="69"/>
        <v>0</v>
      </c>
    </row>
    <row r="3642" spans="4:7">
      <c r="D3642" s="138"/>
      <c r="E3642" s="138"/>
      <c r="G3642" s="138">
        <f t="shared" si="69"/>
        <v>0</v>
      </c>
    </row>
    <row r="3643" spans="4:7">
      <c r="D3643" s="138"/>
      <c r="E3643" s="138"/>
      <c r="G3643" s="138">
        <f t="shared" si="69"/>
        <v>0</v>
      </c>
    </row>
    <row r="3644" spans="4:7">
      <c r="D3644" s="138"/>
      <c r="E3644" s="138"/>
      <c r="G3644" s="138">
        <f t="shared" si="69"/>
        <v>0</v>
      </c>
    </row>
    <row r="3645" spans="4:7">
      <c r="D3645" s="138"/>
      <c r="E3645" s="138"/>
      <c r="G3645" s="138">
        <f t="shared" si="69"/>
        <v>0</v>
      </c>
    </row>
    <row r="3646" spans="4:7">
      <c r="D3646" s="138"/>
      <c r="E3646" s="138"/>
      <c r="G3646" s="138">
        <f t="shared" si="69"/>
        <v>0</v>
      </c>
    </row>
    <row r="3647" spans="4:7">
      <c r="D3647" s="138"/>
      <c r="E3647" s="138"/>
      <c r="G3647" s="138">
        <f t="shared" si="69"/>
        <v>0</v>
      </c>
    </row>
    <row r="3648" spans="4:7">
      <c r="D3648" s="138"/>
      <c r="E3648" s="138"/>
      <c r="G3648" s="138">
        <f t="shared" si="69"/>
        <v>0</v>
      </c>
    </row>
    <row r="3649" spans="4:7">
      <c r="D3649" s="138"/>
      <c r="E3649" s="138"/>
      <c r="G3649" s="138">
        <f t="shared" si="69"/>
        <v>0</v>
      </c>
    </row>
    <row r="3650" spans="4:7">
      <c r="D3650" s="138"/>
      <c r="E3650" s="138"/>
      <c r="G3650" s="138">
        <f t="shared" si="69"/>
        <v>0</v>
      </c>
    </row>
    <row r="3651" spans="4:7">
      <c r="D3651" s="138"/>
      <c r="E3651" s="138"/>
      <c r="G3651" s="138">
        <f t="shared" si="69"/>
        <v>0</v>
      </c>
    </row>
    <row r="3652" spans="4:7">
      <c r="D3652" s="138"/>
      <c r="E3652" s="138"/>
      <c r="G3652" s="138">
        <f t="shared" si="69"/>
        <v>0</v>
      </c>
    </row>
    <row r="3653" spans="4:7">
      <c r="D3653" s="138"/>
      <c r="E3653" s="138"/>
      <c r="G3653" s="138">
        <f t="shared" si="69"/>
        <v>0</v>
      </c>
    </row>
    <row r="3654" spans="4:7">
      <c r="D3654" s="138"/>
      <c r="E3654" s="138"/>
      <c r="G3654" s="138">
        <f t="shared" si="69"/>
        <v>0</v>
      </c>
    </row>
    <row r="3655" spans="4:7">
      <c r="D3655" s="138"/>
      <c r="E3655" s="138"/>
      <c r="G3655" s="138">
        <f t="shared" si="69"/>
        <v>0</v>
      </c>
    </row>
    <row r="3656" spans="4:7">
      <c r="D3656" s="138"/>
      <c r="E3656" s="138"/>
      <c r="G3656" s="138">
        <f t="shared" si="69"/>
        <v>0</v>
      </c>
    </row>
    <row r="3657" spans="4:7">
      <c r="D3657" s="138"/>
      <c r="E3657" s="138"/>
      <c r="G3657" s="138">
        <f t="shared" si="69"/>
        <v>0</v>
      </c>
    </row>
    <row r="3658" spans="4:7">
      <c r="D3658" s="138"/>
      <c r="E3658" s="138"/>
      <c r="G3658" s="138">
        <f t="shared" si="69"/>
        <v>0</v>
      </c>
    </row>
    <row r="3659" spans="4:7">
      <c r="D3659" s="138"/>
      <c r="E3659" s="138"/>
      <c r="G3659" s="138">
        <f t="shared" si="69"/>
        <v>0</v>
      </c>
    </row>
    <row r="3660" spans="4:7">
      <c r="D3660" s="138"/>
      <c r="E3660" s="138"/>
      <c r="G3660" s="138">
        <f t="shared" si="69"/>
        <v>0</v>
      </c>
    </row>
    <row r="3661" spans="4:7">
      <c r="D3661" s="138"/>
      <c r="E3661" s="138"/>
      <c r="G3661" s="138">
        <f t="shared" si="69"/>
        <v>0</v>
      </c>
    </row>
    <row r="3662" spans="4:7">
      <c r="D3662" s="138"/>
      <c r="E3662" s="138"/>
      <c r="G3662" s="138">
        <f t="shared" si="69"/>
        <v>0</v>
      </c>
    </row>
    <row r="3663" spans="4:7">
      <c r="D3663" s="138"/>
      <c r="E3663" s="138"/>
      <c r="G3663" s="138">
        <f t="shared" si="69"/>
        <v>0</v>
      </c>
    </row>
    <row r="3664" spans="4:7">
      <c r="D3664" s="138"/>
      <c r="E3664" s="138"/>
      <c r="G3664" s="138">
        <f t="shared" si="69"/>
        <v>0</v>
      </c>
    </row>
    <row r="3665" spans="4:7">
      <c r="D3665" s="138"/>
      <c r="E3665" s="138"/>
      <c r="G3665" s="138"/>
    </row>
    <row r="3666" spans="4:7">
      <c r="D3666" s="138"/>
      <c r="E3666" s="138"/>
      <c r="G3666" s="138"/>
    </row>
    <row r="3667" spans="4:7">
      <c r="D3667" s="138"/>
      <c r="E3667" s="138"/>
      <c r="G3667" s="138"/>
    </row>
    <row r="3668" spans="4:7">
      <c r="D3668" s="138"/>
      <c r="E3668" s="138"/>
      <c r="G3668" s="138"/>
    </row>
    <row r="3669" spans="4:7">
      <c r="D3669" s="138"/>
      <c r="E3669" s="138"/>
      <c r="G3669" s="138"/>
    </row>
    <row r="3670" spans="4:7">
      <c r="D3670" s="138"/>
      <c r="E3670" s="138"/>
      <c r="G3670" s="138"/>
    </row>
    <row r="3671" spans="4:7">
      <c r="D3671" s="138"/>
      <c r="E3671" s="138"/>
      <c r="G3671" s="138"/>
    </row>
    <row r="3672" spans="4:7">
      <c r="D3672" s="138"/>
      <c r="E3672" s="138"/>
      <c r="G3672" s="138"/>
    </row>
    <row r="3673" spans="4:7">
      <c r="D3673" s="138"/>
      <c r="E3673" s="138"/>
      <c r="G3673" s="138"/>
    </row>
    <row r="3674" spans="4:7">
      <c r="D3674" s="138"/>
      <c r="E3674" s="138"/>
      <c r="G3674" s="138"/>
    </row>
    <row r="3675" spans="4:7">
      <c r="D3675" s="138"/>
      <c r="E3675" s="138"/>
      <c r="G3675" s="138"/>
    </row>
    <row r="3676" spans="4:7">
      <c r="D3676" s="138"/>
      <c r="E3676" s="138"/>
      <c r="G3676" s="138"/>
    </row>
    <row r="3677" spans="4:7">
      <c r="D3677" s="138"/>
      <c r="E3677" s="138"/>
      <c r="G3677" s="138"/>
    </row>
    <row r="3678" spans="4:7">
      <c r="D3678" s="138"/>
      <c r="E3678" s="138"/>
      <c r="G3678" s="138"/>
    </row>
    <row r="3679" spans="4:7">
      <c r="D3679" s="138"/>
      <c r="E3679" s="138"/>
      <c r="G3679" s="138"/>
    </row>
    <row r="3680" spans="4:7">
      <c r="D3680" s="138"/>
      <c r="E3680" s="138"/>
      <c r="G3680" s="138"/>
    </row>
    <row r="3681" spans="4:7">
      <c r="D3681" s="138"/>
      <c r="E3681" s="138"/>
      <c r="G3681" s="138"/>
    </row>
    <row r="3682" spans="4:7">
      <c r="D3682" s="138"/>
      <c r="E3682" s="138"/>
      <c r="G3682" s="138"/>
    </row>
    <row r="3683" spans="4:7">
      <c r="D3683" s="138"/>
      <c r="E3683" s="138"/>
      <c r="G3683" s="138"/>
    </row>
    <row r="3684" spans="4:7">
      <c r="G3684">
        <f t="shared" ref="G3684:G3747" si="70">+D3684-E3684</f>
        <v>0</v>
      </c>
    </row>
    <row r="3685" spans="4:7">
      <c r="G3685">
        <f t="shared" si="70"/>
        <v>0</v>
      </c>
    </row>
    <row r="3686" spans="4:7">
      <c r="G3686">
        <f t="shared" si="70"/>
        <v>0</v>
      </c>
    </row>
    <row r="3687" spans="4:7">
      <c r="G3687">
        <f t="shared" si="70"/>
        <v>0</v>
      </c>
    </row>
    <row r="3688" spans="4:7">
      <c r="G3688">
        <f t="shared" si="70"/>
        <v>0</v>
      </c>
    </row>
    <row r="3689" spans="4:7">
      <c r="G3689">
        <f t="shared" si="70"/>
        <v>0</v>
      </c>
    </row>
    <row r="3690" spans="4:7">
      <c r="G3690">
        <f t="shared" si="70"/>
        <v>0</v>
      </c>
    </row>
    <row r="3691" spans="4:7">
      <c r="G3691">
        <f t="shared" si="70"/>
        <v>0</v>
      </c>
    </row>
    <row r="3692" spans="4:7">
      <c r="G3692">
        <f t="shared" si="70"/>
        <v>0</v>
      </c>
    </row>
    <row r="3693" spans="4:7">
      <c r="G3693">
        <f t="shared" si="70"/>
        <v>0</v>
      </c>
    </row>
    <row r="3694" spans="4:7">
      <c r="G3694">
        <f t="shared" si="70"/>
        <v>0</v>
      </c>
    </row>
    <row r="3695" spans="4:7">
      <c r="G3695">
        <f t="shared" si="70"/>
        <v>0</v>
      </c>
    </row>
    <row r="3696" spans="4:7">
      <c r="G3696">
        <f t="shared" si="70"/>
        <v>0</v>
      </c>
    </row>
    <row r="3697" spans="7:7">
      <c r="G3697">
        <f t="shared" si="70"/>
        <v>0</v>
      </c>
    </row>
    <row r="3698" spans="7:7">
      <c r="G3698">
        <f t="shared" si="70"/>
        <v>0</v>
      </c>
    </row>
    <row r="3699" spans="7:7">
      <c r="G3699">
        <f t="shared" si="70"/>
        <v>0</v>
      </c>
    </row>
    <row r="3700" spans="7:7">
      <c r="G3700">
        <f t="shared" si="70"/>
        <v>0</v>
      </c>
    </row>
    <row r="3701" spans="7:7">
      <c r="G3701">
        <f t="shared" si="70"/>
        <v>0</v>
      </c>
    </row>
    <row r="3702" spans="7:7">
      <c r="G3702">
        <f t="shared" si="70"/>
        <v>0</v>
      </c>
    </row>
    <row r="3703" spans="7:7">
      <c r="G3703">
        <f t="shared" si="70"/>
        <v>0</v>
      </c>
    </row>
    <row r="3704" spans="7:7">
      <c r="G3704">
        <f t="shared" si="70"/>
        <v>0</v>
      </c>
    </row>
    <row r="3705" spans="7:7">
      <c r="G3705">
        <f t="shared" si="70"/>
        <v>0</v>
      </c>
    </row>
    <row r="3706" spans="7:7">
      <c r="G3706">
        <f t="shared" si="70"/>
        <v>0</v>
      </c>
    </row>
    <row r="3707" spans="7:7">
      <c r="G3707">
        <f t="shared" si="70"/>
        <v>0</v>
      </c>
    </row>
    <row r="3708" spans="7:7">
      <c r="G3708">
        <f t="shared" si="70"/>
        <v>0</v>
      </c>
    </row>
    <row r="3709" spans="7:7">
      <c r="G3709">
        <f t="shared" si="70"/>
        <v>0</v>
      </c>
    </row>
    <row r="3710" spans="7:7">
      <c r="G3710">
        <f t="shared" si="70"/>
        <v>0</v>
      </c>
    </row>
    <row r="3711" spans="7:7">
      <c r="G3711">
        <f t="shared" si="70"/>
        <v>0</v>
      </c>
    </row>
    <row r="3712" spans="7:7">
      <c r="G3712">
        <f t="shared" si="70"/>
        <v>0</v>
      </c>
    </row>
    <row r="3713" spans="7:7">
      <c r="G3713">
        <f t="shared" si="70"/>
        <v>0</v>
      </c>
    </row>
    <row r="3714" spans="7:7">
      <c r="G3714">
        <f t="shared" si="70"/>
        <v>0</v>
      </c>
    </row>
    <row r="3715" spans="7:7">
      <c r="G3715">
        <f t="shared" si="70"/>
        <v>0</v>
      </c>
    </row>
    <row r="3716" spans="7:7">
      <c r="G3716">
        <f t="shared" si="70"/>
        <v>0</v>
      </c>
    </row>
    <row r="3717" spans="7:7">
      <c r="G3717">
        <f t="shared" si="70"/>
        <v>0</v>
      </c>
    </row>
    <row r="3718" spans="7:7">
      <c r="G3718">
        <f t="shared" si="70"/>
        <v>0</v>
      </c>
    </row>
    <row r="3719" spans="7:7">
      <c r="G3719">
        <f t="shared" si="70"/>
        <v>0</v>
      </c>
    </row>
    <row r="3720" spans="7:7">
      <c r="G3720">
        <f t="shared" si="70"/>
        <v>0</v>
      </c>
    </row>
    <row r="3721" spans="7:7">
      <c r="G3721">
        <f t="shared" si="70"/>
        <v>0</v>
      </c>
    </row>
    <row r="3722" spans="7:7">
      <c r="G3722">
        <f t="shared" si="70"/>
        <v>0</v>
      </c>
    </row>
    <row r="3723" spans="7:7">
      <c r="G3723">
        <f t="shared" si="70"/>
        <v>0</v>
      </c>
    </row>
    <row r="3724" spans="7:7">
      <c r="G3724">
        <f t="shared" si="70"/>
        <v>0</v>
      </c>
    </row>
    <row r="3725" spans="7:7">
      <c r="G3725">
        <f t="shared" si="70"/>
        <v>0</v>
      </c>
    </row>
    <row r="3726" spans="7:7">
      <c r="G3726">
        <f t="shared" si="70"/>
        <v>0</v>
      </c>
    </row>
    <row r="3727" spans="7:7">
      <c r="G3727">
        <f t="shared" si="70"/>
        <v>0</v>
      </c>
    </row>
    <row r="3728" spans="7:7">
      <c r="G3728">
        <f t="shared" si="70"/>
        <v>0</v>
      </c>
    </row>
    <row r="3729" spans="7:7">
      <c r="G3729">
        <f t="shared" si="70"/>
        <v>0</v>
      </c>
    </row>
    <row r="3730" spans="7:7">
      <c r="G3730">
        <f t="shared" si="70"/>
        <v>0</v>
      </c>
    </row>
    <row r="3731" spans="7:7">
      <c r="G3731">
        <f t="shared" si="70"/>
        <v>0</v>
      </c>
    </row>
    <row r="3732" spans="7:7">
      <c r="G3732">
        <f t="shared" si="70"/>
        <v>0</v>
      </c>
    </row>
    <row r="3733" spans="7:7">
      <c r="G3733">
        <f t="shared" si="70"/>
        <v>0</v>
      </c>
    </row>
    <row r="3734" spans="7:7">
      <c r="G3734">
        <f t="shared" si="70"/>
        <v>0</v>
      </c>
    </row>
    <row r="3735" spans="7:7">
      <c r="G3735">
        <f t="shared" si="70"/>
        <v>0</v>
      </c>
    </row>
    <row r="3736" spans="7:7">
      <c r="G3736">
        <f t="shared" si="70"/>
        <v>0</v>
      </c>
    </row>
    <row r="3737" spans="7:7">
      <c r="G3737">
        <f t="shared" si="70"/>
        <v>0</v>
      </c>
    </row>
    <row r="3738" spans="7:7">
      <c r="G3738">
        <f t="shared" si="70"/>
        <v>0</v>
      </c>
    </row>
    <row r="3739" spans="7:7">
      <c r="G3739">
        <f t="shared" si="70"/>
        <v>0</v>
      </c>
    </row>
    <row r="3740" spans="7:7">
      <c r="G3740">
        <f t="shared" si="70"/>
        <v>0</v>
      </c>
    </row>
    <row r="3741" spans="7:7">
      <c r="G3741">
        <f t="shared" si="70"/>
        <v>0</v>
      </c>
    </row>
    <row r="3742" spans="7:7">
      <c r="G3742">
        <f t="shared" si="70"/>
        <v>0</v>
      </c>
    </row>
    <row r="3743" spans="7:7">
      <c r="G3743">
        <f t="shared" si="70"/>
        <v>0</v>
      </c>
    </row>
    <row r="3744" spans="7:7">
      <c r="G3744">
        <f t="shared" si="70"/>
        <v>0</v>
      </c>
    </row>
    <row r="3745" spans="7:7">
      <c r="G3745">
        <f t="shared" si="70"/>
        <v>0</v>
      </c>
    </row>
    <row r="3746" spans="7:7">
      <c r="G3746">
        <f t="shared" si="70"/>
        <v>0</v>
      </c>
    </row>
    <row r="3747" spans="7:7">
      <c r="G3747">
        <f t="shared" si="70"/>
        <v>0</v>
      </c>
    </row>
    <row r="3748" spans="7:7">
      <c r="G3748">
        <f t="shared" ref="G3748:G3811" si="71">+D3748-E3748</f>
        <v>0</v>
      </c>
    </row>
    <row r="3749" spans="7:7">
      <c r="G3749">
        <f t="shared" si="71"/>
        <v>0</v>
      </c>
    </row>
    <row r="3750" spans="7:7">
      <c r="G3750">
        <f t="shared" si="71"/>
        <v>0</v>
      </c>
    </row>
    <row r="3751" spans="7:7">
      <c r="G3751">
        <f t="shared" si="71"/>
        <v>0</v>
      </c>
    </row>
    <row r="3752" spans="7:7">
      <c r="G3752">
        <f t="shared" si="71"/>
        <v>0</v>
      </c>
    </row>
    <row r="3753" spans="7:7">
      <c r="G3753">
        <f t="shared" si="71"/>
        <v>0</v>
      </c>
    </row>
    <row r="3754" spans="7:7">
      <c r="G3754">
        <f t="shared" si="71"/>
        <v>0</v>
      </c>
    </row>
    <row r="3755" spans="7:7">
      <c r="G3755">
        <f t="shared" si="71"/>
        <v>0</v>
      </c>
    </row>
    <row r="3756" spans="7:7">
      <c r="G3756">
        <f t="shared" si="71"/>
        <v>0</v>
      </c>
    </row>
    <row r="3757" spans="7:7">
      <c r="G3757">
        <f t="shared" si="71"/>
        <v>0</v>
      </c>
    </row>
    <row r="3758" spans="7:7">
      <c r="G3758">
        <f t="shared" si="71"/>
        <v>0</v>
      </c>
    </row>
    <row r="3759" spans="7:7">
      <c r="G3759">
        <f t="shared" si="71"/>
        <v>0</v>
      </c>
    </row>
    <row r="3760" spans="7:7">
      <c r="G3760">
        <f t="shared" si="71"/>
        <v>0</v>
      </c>
    </row>
    <row r="3761" spans="7:7">
      <c r="G3761">
        <f t="shared" si="71"/>
        <v>0</v>
      </c>
    </row>
    <row r="3762" spans="7:7">
      <c r="G3762">
        <f t="shared" si="71"/>
        <v>0</v>
      </c>
    </row>
    <row r="3763" spans="7:7">
      <c r="G3763">
        <f t="shared" si="71"/>
        <v>0</v>
      </c>
    </row>
    <row r="3764" spans="7:7">
      <c r="G3764">
        <f t="shared" si="71"/>
        <v>0</v>
      </c>
    </row>
    <row r="3765" spans="7:7">
      <c r="G3765">
        <f t="shared" si="71"/>
        <v>0</v>
      </c>
    </row>
    <row r="3766" spans="7:7">
      <c r="G3766">
        <f t="shared" si="71"/>
        <v>0</v>
      </c>
    </row>
    <row r="3767" spans="7:7">
      <c r="G3767">
        <f t="shared" si="71"/>
        <v>0</v>
      </c>
    </row>
    <row r="3768" spans="7:7">
      <c r="G3768">
        <f t="shared" si="71"/>
        <v>0</v>
      </c>
    </row>
    <row r="3769" spans="7:7">
      <c r="G3769">
        <f t="shared" si="71"/>
        <v>0</v>
      </c>
    </row>
    <row r="3770" spans="7:7">
      <c r="G3770">
        <f t="shared" si="71"/>
        <v>0</v>
      </c>
    </row>
    <row r="3771" spans="7:7">
      <c r="G3771">
        <f t="shared" si="71"/>
        <v>0</v>
      </c>
    </row>
    <row r="3772" spans="7:7">
      <c r="G3772">
        <f t="shared" si="71"/>
        <v>0</v>
      </c>
    </row>
    <row r="3773" spans="7:7">
      <c r="G3773">
        <f t="shared" si="71"/>
        <v>0</v>
      </c>
    </row>
    <row r="3774" spans="7:7">
      <c r="G3774">
        <f t="shared" si="71"/>
        <v>0</v>
      </c>
    </row>
    <row r="3775" spans="7:7">
      <c r="G3775">
        <f t="shared" si="71"/>
        <v>0</v>
      </c>
    </row>
    <row r="3776" spans="7:7">
      <c r="G3776">
        <f t="shared" si="71"/>
        <v>0</v>
      </c>
    </row>
    <row r="3777" spans="7:7">
      <c r="G3777">
        <f t="shared" si="71"/>
        <v>0</v>
      </c>
    </row>
    <row r="3778" spans="7:7">
      <c r="G3778">
        <f t="shared" si="71"/>
        <v>0</v>
      </c>
    </row>
    <row r="3779" spans="7:7">
      <c r="G3779">
        <f t="shared" si="71"/>
        <v>0</v>
      </c>
    </row>
    <row r="3780" spans="7:7">
      <c r="G3780">
        <f t="shared" si="71"/>
        <v>0</v>
      </c>
    </row>
    <row r="3781" spans="7:7">
      <c r="G3781">
        <f t="shared" si="71"/>
        <v>0</v>
      </c>
    </row>
    <row r="3782" spans="7:7">
      <c r="G3782">
        <f t="shared" si="71"/>
        <v>0</v>
      </c>
    </row>
    <row r="3783" spans="7:7">
      <c r="G3783">
        <f t="shared" si="71"/>
        <v>0</v>
      </c>
    </row>
    <row r="3784" spans="7:7">
      <c r="G3784">
        <f t="shared" si="71"/>
        <v>0</v>
      </c>
    </row>
    <row r="3785" spans="7:7">
      <c r="G3785">
        <f t="shared" si="71"/>
        <v>0</v>
      </c>
    </row>
    <row r="3786" spans="7:7">
      <c r="G3786">
        <f t="shared" si="71"/>
        <v>0</v>
      </c>
    </row>
    <row r="3787" spans="7:7">
      <c r="G3787">
        <f t="shared" si="71"/>
        <v>0</v>
      </c>
    </row>
    <row r="3788" spans="7:7">
      <c r="G3788">
        <f t="shared" si="71"/>
        <v>0</v>
      </c>
    </row>
    <row r="3789" spans="7:7">
      <c r="G3789">
        <f t="shared" si="71"/>
        <v>0</v>
      </c>
    </row>
    <row r="3790" spans="7:7">
      <c r="G3790">
        <f t="shared" si="71"/>
        <v>0</v>
      </c>
    </row>
    <row r="3791" spans="7:7">
      <c r="G3791">
        <f t="shared" si="71"/>
        <v>0</v>
      </c>
    </row>
    <row r="3792" spans="7:7">
      <c r="G3792">
        <f t="shared" si="71"/>
        <v>0</v>
      </c>
    </row>
    <row r="3793" spans="7:7">
      <c r="G3793">
        <f t="shared" si="71"/>
        <v>0</v>
      </c>
    </row>
    <row r="3794" spans="7:7">
      <c r="G3794">
        <f t="shared" si="71"/>
        <v>0</v>
      </c>
    </row>
    <row r="3795" spans="7:7">
      <c r="G3795">
        <f t="shared" si="71"/>
        <v>0</v>
      </c>
    </row>
    <row r="3796" spans="7:7">
      <c r="G3796">
        <f t="shared" si="71"/>
        <v>0</v>
      </c>
    </row>
    <row r="3797" spans="7:7">
      <c r="G3797">
        <f t="shared" si="71"/>
        <v>0</v>
      </c>
    </row>
    <row r="3798" spans="7:7">
      <c r="G3798">
        <f t="shared" si="71"/>
        <v>0</v>
      </c>
    </row>
    <row r="3799" spans="7:7">
      <c r="G3799">
        <f t="shared" si="71"/>
        <v>0</v>
      </c>
    </row>
    <row r="3800" spans="7:7">
      <c r="G3800">
        <f t="shared" si="71"/>
        <v>0</v>
      </c>
    </row>
    <row r="3801" spans="7:7">
      <c r="G3801">
        <f t="shared" si="71"/>
        <v>0</v>
      </c>
    </row>
    <row r="3802" spans="7:7">
      <c r="G3802">
        <f t="shared" si="71"/>
        <v>0</v>
      </c>
    </row>
    <row r="3803" spans="7:7">
      <c r="G3803">
        <f t="shared" si="71"/>
        <v>0</v>
      </c>
    </row>
    <row r="3804" spans="7:7">
      <c r="G3804">
        <f t="shared" si="71"/>
        <v>0</v>
      </c>
    </row>
    <row r="3805" spans="7:7">
      <c r="G3805">
        <f t="shared" si="71"/>
        <v>0</v>
      </c>
    </row>
    <row r="3806" spans="7:7">
      <c r="G3806">
        <f t="shared" si="71"/>
        <v>0</v>
      </c>
    </row>
    <row r="3807" spans="7:7">
      <c r="G3807">
        <f t="shared" si="71"/>
        <v>0</v>
      </c>
    </row>
    <row r="3808" spans="7:7">
      <c r="G3808">
        <f t="shared" si="71"/>
        <v>0</v>
      </c>
    </row>
    <row r="3809" spans="7:7">
      <c r="G3809">
        <f t="shared" si="71"/>
        <v>0</v>
      </c>
    </row>
    <row r="3810" spans="7:7">
      <c r="G3810">
        <f t="shared" si="71"/>
        <v>0</v>
      </c>
    </row>
    <row r="3811" spans="7:7">
      <c r="G3811">
        <f t="shared" si="71"/>
        <v>0</v>
      </c>
    </row>
    <row r="3812" spans="7:7">
      <c r="G3812">
        <f t="shared" ref="G3812:G3875" si="72">+D3812-E3812</f>
        <v>0</v>
      </c>
    </row>
    <row r="3813" spans="7:7">
      <c r="G3813">
        <f t="shared" si="72"/>
        <v>0</v>
      </c>
    </row>
    <row r="3814" spans="7:7">
      <c r="G3814">
        <f t="shared" si="72"/>
        <v>0</v>
      </c>
    </row>
    <row r="3815" spans="7:7">
      <c r="G3815">
        <f t="shared" si="72"/>
        <v>0</v>
      </c>
    </row>
    <row r="3816" spans="7:7">
      <c r="G3816">
        <f t="shared" si="72"/>
        <v>0</v>
      </c>
    </row>
    <row r="3817" spans="7:7">
      <c r="G3817">
        <f t="shared" si="72"/>
        <v>0</v>
      </c>
    </row>
    <row r="3818" spans="7:7">
      <c r="G3818">
        <f t="shared" si="72"/>
        <v>0</v>
      </c>
    </row>
    <row r="3819" spans="7:7">
      <c r="G3819">
        <f t="shared" si="72"/>
        <v>0</v>
      </c>
    </row>
    <row r="3820" spans="7:7">
      <c r="G3820">
        <f t="shared" si="72"/>
        <v>0</v>
      </c>
    </row>
    <row r="3821" spans="7:7">
      <c r="G3821">
        <f t="shared" si="72"/>
        <v>0</v>
      </c>
    </row>
    <row r="3822" spans="7:7">
      <c r="G3822">
        <f t="shared" si="72"/>
        <v>0</v>
      </c>
    </row>
    <row r="3823" spans="7:7">
      <c r="G3823">
        <f t="shared" si="72"/>
        <v>0</v>
      </c>
    </row>
    <row r="3824" spans="7:7">
      <c r="G3824">
        <f t="shared" si="72"/>
        <v>0</v>
      </c>
    </row>
    <row r="3825" spans="7:7">
      <c r="G3825">
        <f t="shared" si="72"/>
        <v>0</v>
      </c>
    </row>
    <row r="3826" spans="7:7">
      <c r="G3826">
        <f t="shared" si="72"/>
        <v>0</v>
      </c>
    </row>
    <row r="3827" spans="7:7">
      <c r="G3827">
        <f t="shared" si="72"/>
        <v>0</v>
      </c>
    </row>
    <row r="3828" spans="7:7">
      <c r="G3828">
        <f t="shared" si="72"/>
        <v>0</v>
      </c>
    </row>
    <row r="3829" spans="7:7">
      <c r="G3829">
        <f t="shared" si="72"/>
        <v>0</v>
      </c>
    </row>
    <row r="3830" spans="7:7">
      <c r="G3830">
        <f t="shared" si="72"/>
        <v>0</v>
      </c>
    </row>
    <row r="3831" spans="7:7">
      <c r="G3831">
        <f t="shared" si="72"/>
        <v>0</v>
      </c>
    </row>
    <row r="3832" spans="7:7">
      <c r="G3832">
        <f t="shared" si="72"/>
        <v>0</v>
      </c>
    </row>
    <row r="3833" spans="7:7">
      <c r="G3833">
        <f t="shared" si="72"/>
        <v>0</v>
      </c>
    </row>
    <row r="3834" spans="7:7">
      <c r="G3834">
        <f t="shared" si="72"/>
        <v>0</v>
      </c>
    </row>
    <row r="3835" spans="7:7">
      <c r="G3835">
        <f t="shared" si="72"/>
        <v>0</v>
      </c>
    </row>
    <row r="3836" spans="7:7">
      <c r="G3836">
        <f t="shared" si="72"/>
        <v>0</v>
      </c>
    </row>
    <row r="3837" spans="7:7">
      <c r="G3837">
        <f t="shared" si="72"/>
        <v>0</v>
      </c>
    </row>
    <row r="3838" spans="7:7">
      <c r="G3838">
        <f t="shared" si="72"/>
        <v>0</v>
      </c>
    </row>
    <row r="3839" spans="7:7">
      <c r="G3839">
        <f t="shared" si="72"/>
        <v>0</v>
      </c>
    </row>
    <row r="3840" spans="7:7">
      <c r="G3840">
        <f t="shared" si="72"/>
        <v>0</v>
      </c>
    </row>
    <row r="3841" spans="7:7">
      <c r="G3841">
        <f t="shared" si="72"/>
        <v>0</v>
      </c>
    </row>
    <row r="3842" spans="7:7">
      <c r="G3842">
        <f t="shared" si="72"/>
        <v>0</v>
      </c>
    </row>
    <row r="3843" spans="7:7">
      <c r="G3843">
        <f t="shared" si="72"/>
        <v>0</v>
      </c>
    </row>
    <row r="3844" spans="7:7">
      <c r="G3844">
        <f t="shared" si="72"/>
        <v>0</v>
      </c>
    </row>
    <row r="3845" spans="7:7">
      <c r="G3845">
        <f t="shared" si="72"/>
        <v>0</v>
      </c>
    </row>
    <row r="3846" spans="7:7">
      <c r="G3846">
        <f t="shared" si="72"/>
        <v>0</v>
      </c>
    </row>
    <row r="3847" spans="7:7">
      <c r="G3847">
        <f t="shared" si="72"/>
        <v>0</v>
      </c>
    </row>
    <row r="3848" spans="7:7">
      <c r="G3848">
        <f t="shared" si="72"/>
        <v>0</v>
      </c>
    </row>
    <row r="3849" spans="7:7">
      <c r="G3849">
        <f t="shared" si="72"/>
        <v>0</v>
      </c>
    </row>
    <row r="3850" spans="7:7">
      <c r="G3850">
        <f t="shared" si="72"/>
        <v>0</v>
      </c>
    </row>
    <row r="3851" spans="7:7">
      <c r="G3851">
        <f t="shared" si="72"/>
        <v>0</v>
      </c>
    </row>
    <row r="3852" spans="7:7">
      <c r="G3852">
        <f t="shared" si="72"/>
        <v>0</v>
      </c>
    </row>
    <row r="3853" spans="7:7">
      <c r="G3853">
        <f t="shared" si="72"/>
        <v>0</v>
      </c>
    </row>
    <row r="3854" spans="7:7">
      <c r="G3854">
        <f t="shared" si="72"/>
        <v>0</v>
      </c>
    </row>
    <row r="3855" spans="7:7">
      <c r="G3855">
        <f t="shared" si="72"/>
        <v>0</v>
      </c>
    </row>
    <row r="3856" spans="7:7">
      <c r="G3856">
        <f t="shared" si="72"/>
        <v>0</v>
      </c>
    </row>
    <row r="3857" spans="7:7">
      <c r="G3857">
        <f t="shared" si="72"/>
        <v>0</v>
      </c>
    </row>
    <row r="3858" spans="7:7">
      <c r="G3858">
        <f t="shared" si="72"/>
        <v>0</v>
      </c>
    </row>
    <row r="3859" spans="7:7">
      <c r="G3859">
        <f t="shared" si="72"/>
        <v>0</v>
      </c>
    </row>
    <row r="3860" spans="7:7">
      <c r="G3860">
        <f t="shared" si="72"/>
        <v>0</v>
      </c>
    </row>
    <row r="3861" spans="7:7">
      <c r="G3861">
        <f t="shared" si="72"/>
        <v>0</v>
      </c>
    </row>
    <row r="3862" spans="7:7">
      <c r="G3862">
        <f t="shared" si="72"/>
        <v>0</v>
      </c>
    </row>
    <row r="3863" spans="7:7">
      <c r="G3863">
        <f t="shared" si="72"/>
        <v>0</v>
      </c>
    </row>
    <row r="3864" spans="7:7">
      <c r="G3864">
        <f t="shared" si="72"/>
        <v>0</v>
      </c>
    </row>
    <row r="3865" spans="7:7">
      <c r="G3865">
        <f t="shared" si="72"/>
        <v>0</v>
      </c>
    </row>
    <row r="3866" spans="7:7">
      <c r="G3866">
        <f t="shared" si="72"/>
        <v>0</v>
      </c>
    </row>
    <row r="3867" spans="7:7">
      <c r="G3867">
        <f t="shared" si="72"/>
        <v>0</v>
      </c>
    </row>
    <row r="3868" spans="7:7">
      <c r="G3868">
        <f t="shared" si="72"/>
        <v>0</v>
      </c>
    </row>
    <row r="3869" spans="7:7">
      <c r="G3869">
        <f t="shared" si="72"/>
        <v>0</v>
      </c>
    </row>
    <row r="3870" spans="7:7">
      <c r="G3870">
        <f t="shared" si="72"/>
        <v>0</v>
      </c>
    </row>
    <row r="3871" spans="7:7">
      <c r="G3871">
        <f t="shared" si="72"/>
        <v>0</v>
      </c>
    </row>
    <row r="3872" spans="7:7">
      <c r="G3872">
        <f t="shared" si="72"/>
        <v>0</v>
      </c>
    </row>
    <row r="3873" spans="7:7">
      <c r="G3873">
        <f t="shared" si="72"/>
        <v>0</v>
      </c>
    </row>
    <row r="3874" spans="7:7">
      <c r="G3874">
        <f t="shared" si="72"/>
        <v>0</v>
      </c>
    </row>
    <row r="3875" spans="7:7">
      <c r="G3875">
        <f t="shared" si="72"/>
        <v>0</v>
      </c>
    </row>
    <row r="3876" spans="7:7">
      <c r="G3876">
        <f t="shared" ref="G3876:G3939" si="73">+D3876-E3876</f>
        <v>0</v>
      </c>
    </row>
    <row r="3877" spans="7:7">
      <c r="G3877">
        <f t="shared" si="73"/>
        <v>0</v>
      </c>
    </row>
    <row r="3878" spans="7:7">
      <c r="G3878">
        <f t="shared" si="73"/>
        <v>0</v>
      </c>
    </row>
    <row r="3879" spans="7:7">
      <c r="G3879">
        <f t="shared" si="73"/>
        <v>0</v>
      </c>
    </row>
    <row r="3880" spans="7:7">
      <c r="G3880">
        <f t="shared" si="73"/>
        <v>0</v>
      </c>
    </row>
    <row r="3881" spans="7:7">
      <c r="G3881">
        <f t="shared" si="73"/>
        <v>0</v>
      </c>
    </row>
    <row r="3882" spans="7:7">
      <c r="G3882">
        <f t="shared" si="73"/>
        <v>0</v>
      </c>
    </row>
    <row r="3883" spans="7:7">
      <c r="G3883">
        <f t="shared" si="73"/>
        <v>0</v>
      </c>
    </row>
    <row r="3884" spans="7:7">
      <c r="G3884">
        <f t="shared" si="73"/>
        <v>0</v>
      </c>
    </row>
    <row r="3885" spans="7:7">
      <c r="G3885">
        <f t="shared" si="73"/>
        <v>0</v>
      </c>
    </row>
    <row r="3886" spans="7:7">
      <c r="G3886">
        <f t="shared" si="73"/>
        <v>0</v>
      </c>
    </row>
    <row r="3887" spans="7:7">
      <c r="G3887">
        <f t="shared" si="73"/>
        <v>0</v>
      </c>
    </row>
    <row r="3888" spans="7:7">
      <c r="G3888">
        <f t="shared" si="73"/>
        <v>0</v>
      </c>
    </row>
    <row r="3889" spans="7:7">
      <c r="G3889">
        <f t="shared" si="73"/>
        <v>0</v>
      </c>
    </row>
    <row r="3890" spans="7:7">
      <c r="G3890">
        <f t="shared" si="73"/>
        <v>0</v>
      </c>
    </row>
    <row r="3891" spans="7:7">
      <c r="G3891">
        <f t="shared" si="73"/>
        <v>0</v>
      </c>
    </row>
    <row r="3892" spans="7:7">
      <c r="G3892">
        <f t="shared" si="73"/>
        <v>0</v>
      </c>
    </row>
    <row r="3893" spans="7:7">
      <c r="G3893">
        <f t="shared" si="73"/>
        <v>0</v>
      </c>
    </row>
    <row r="3894" spans="7:7">
      <c r="G3894">
        <f t="shared" si="73"/>
        <v>0</v>
      </c>
    </row>
    <row r="3895" spans="7:7">
      <c r="G3895">
        <f t="shared" si="73"/>
        <v>0</v>
      </c>
    </row>
    <row r="3896" spans="7:7">
      <c r="G3896">
        <f t="shared" si="73"/>
        <v>0</v>
      </c>
    </row>
    <row r="3897" spans="7:7">
      <c r="G3897">
        <f t="shared" si="73"/>
        <v>0</v>
      </c>
    </row>
    <row r="3898" spans="7:7">
      <c r="G3898">
        <f t="shared" si="73"/>
        <v>0</v>
      </c>
    </row>
    <row r="3899" spans="7:7">
      <c r="G3899">
        <f t="shared" si="73"/>
        <v>0</v>
      </c>
    </row>
    <row r="3900" spans="7:7">
      <c r="G3900">
        <f t="shared" si="73"/>
        <v>0</v>
      </c>
    </row>
    <row r="3901" spans="7:7">
      <c r="G3901">
        <f t="shared" si="73"/>
        <v>0</v>
      </c>
    </row>
    <row r="3902" spans="7:7">
      <c r="G3902">
        <f t="shared" si="73"/>
        <v>0</v>
      </c>
    </row>
    <row r="3903" spans="7:7">
      <c r="G3903">
        <f t="shared" si="73"/>
        <v>0</v>
      </c>
    </row>
    <row r="3904" spans="7:7">
      <c r="G3904">
        <f t="shared" si="73"/>
        <v>0</v>
      </c>
    </row>
    <row r="3905" spans="7:7">
      <c r="G3905">
        <f t="shared" si="73"/>
        <v>0</v>
      </c>
    </row>
    <row r="3906" spans="7:7">
      <c r="G3906">
        <f t="shared" si="73"/>
        <v>0</v>
      </c>
    </row>
    <row r="3907" spans="7:7">
      <c r="G3907">
        <f t="shared" si="73"/>
        <v>0</v>
      </c>
    </row>
    <row r="3908" spans="7:7">
      <c r="G3908">
        <f t="shared" si="73"/>
        <v>0</v>
      </c>
    </row>
    <row r="3909" spans="7:7">
      <c r="G3909">
        <f t="shared" si="73"/>
        <v>0</v>
      </c>
    </row>
    <row r="3910" spans="7:7">
      <c r="G3910">
        <f t="shared" si="73"/>
        <v>0</v>
      </c>
    </row>
    <row r="3911" spans="7:7">
      <c r="G3911">
        <f t="shared" si="73"/>
        <v>0</v>
      </c>
    </row>
    <row r="3912" spans="7:7">
      <c r="G3912">
        <f t="shared" si="73"/>
        <v>0</v>
      </c>
    </row>
    <row r="3913" spans="7:7">
      <c r="G3913">
        <f t="shared" si="73"/>
        <v>0</v>
      </c>
    </row>
    <row r="3914" spans="7:7">
      <c r="G3914">
        <f t="shared" si="73"/>
        <v>0</v>
      </c>
    </row>
    <row r="3915" spans="7:7">
      <c r="G3915">
        <f t="shared" si="73"/>
        <v>0</v>
      </c>
    </row>
    <row r="3916" spans="7:7">
      <c r="G3916">
        <f t="shared" si="73"/>
        <v>0</v>
      </c>
    </row>
    <row r="3917" spans="7:7">
      <c r="G3917">
        <f t="shared" si="73"/>
        <v>0</v>
      </c>
    </row>
    <row r="3918" spans="7:7">
      <c r="G3918">
        <f t="shared" si="73"/>
        <v>0</v>
      </c>
    </row>
    <row r="3919" spans="7:7">
      <c r="G3919">
        <f t="shared" si="73"/>
        <v>0</v>
      </c>
    </row>
    <row r="3920" spans="7:7">
      <c r="G3920">
        <f t="shared" si="73"/>
        <v>0</v>
      </c>
    </row>
    <row r="3921" spans="7:7">
      <c r="G3921">
        <f t="shared" si="73"/>
        <v>0</v>
      </c>
    </row>
    <row r="3922" spans="7:7">
      <c r="G3922">
        <f t="shared" si="73"/>
        <v>0</v>
      </c>
    </row>
    <row r="3923" spans="7:7">
      <c r="G3923">
        <f t="shared" si="73"/>
        <v>0</v>
      </c>
    </row>
    <row r="3924" spans="7:7">
      <c r="G3924">
        <f t="shared" si="73"/>
        <v>0</v>
      </c>
    </row>
    <row r="3925" spans="7:7">
      <c r="G3925">
        <f t="shared" si="73"/>
        <v>0</v>
      </c>
    </row>
    <row r="3926" spans="7:7">
      <c r="G3926">
        <f t="shared" si="73"/>
        <v>0</v>
      </c>
    </row>
    <row r="3927" spans="7:7">
      <c r="G3927">
        <f t="shared" si="73"/>
        <v>0</v>
      </c>
    </row>
    <row r="3928" spans="7:7">
      <c r="G3928">
        <f t="shared" si="73"/>
        <v>0</v>
      </c>
    </row>
    <row r="3929" spans="7:7">
      <c r="G3929">
        <f t="shared" si="73"/>
        <v>0</v>
      </c>
    </row>
    <row r="3930" spans="7:7">
      <c r="G3930">
        <f t="shared" si="73"/>
        <v>0</v>
      </c>
    </row>
    <row r="3931" spans="7:7">
      <c r="G3931">
        <f t="shared" si="73"/>
        <v>0</v>
      </c>
    </row>
    <row r="3932" spans="7:7">
      <c r="G3932">
        <f t="shared" si="73"/>
        <v>0</v>
      </c>
    </row>
    <row r="3933" spans="7:7">
      <c r="G3933">
        <f t="shared" si="73"/>
        <v>0</v>
      </c>
    </row>
    <row r="3934" spans="7:7">
      <c r="G3934">
        <f t="shared" si="73"/>
        <v>0</v>
      </c>
    </row>
    <row r="3935" spans="7:7">
      <c r="G3935">
        <f t="shared" si="73"/>
        <v>0</v>
      </c>
    </row>
    <row r="3936" spans="7:7">
      <c r="G3936">
        <f t="shared" si="73"/>
        <v>0</v>
      </c>
    </row>
    <row r="3937" spans="7:7">
      <c r="G3937">
        <f t="shared" si="73"/>
        <v>0</v>
      </c>
    </row>
    <row r="3938" spans="7:7">
      <c r="G3938">
        <f t="shared" si="73"/>
        <v>0</v>
      </c>
    </row>
    <row r="3939" spans="7:7">
      <c r="G3939">
        <f t="shared" si="73"/>
        <v>0</v>
      </c>
    </row>
    <row r="3940" spans="7:7">
      <c r="G3940">
        <f t="shared" ref="G3940:G4003" si="74">+D3940-E3940</f>
        <v>0</v>
      </c>
    </row>
    <row r="3941" spans="7:7">
      <c r="G3941">
        <f t="shared" si="74"/>
        <v>0</v>
      </c>
    </row>
    <row r="3942" spans="7:7">
      <c r="G3942">
        <f t="shared" si="74"/>
        <v>0</v>
      </c>
    </row>
    <row r="3943" spans="7:7">
      <c r="G3943">
        <f t="shared" si="74"/>
        <v>0</v>
      </c>
    </row>
    <row r="3944" spans="7:7">
      <c r="G3944">
        <f t="shared" si="74"/>
        <v>0</v>
      </c>
    </row>
    <row r="3945" spans="7:7">
      <c r="G3945">
        <f t="shared" si="74"/>
        <v>0</v>
      </c>
    </row>
    <row r="3946" spans="7:7">
      <c r="G3946">
        <f t="shared" si="74"/>
        <v>0</v>
      </c>
    </row>
    <row r="3947" spans="7:7">
      <c r="G3947">
        <f t="shared" si="74"/>
        <v>0</v>
      </c>
    </row>
    <row r="3948" spans="7:7">
      <c r="G3948">
        <f t="shared" si="74"/>
        <v>0</v>
      </c>
    </row>
    <row r="3949" spans="7:7">
      <c r="G3949">
        <f t="shared" si="74"/>
        <v>0</v>
      </c>
    </row>
    <row r="3950" spans="7:7">
      <c r="G3950">
        <f t="shared" si="74"/>
        <v>0</v>
      </c>
    </row>
    <row r="3951" spans="7:7">
      <c r="G3951">
        <f t="shared" si="74"/>
        <v>0</v>
      </c>
    </row>
    <row r="3952" spans="7:7">
      <c r="G3952">
        <f t="shared" si="74"/>
        <v>0</v>
      </c>
    </row>
    <row r="3953" spans="7:7">
      <c r="G3953">
        <f t="shared" si="74"/>
        <v>0</v>
      </c>
    </row>
    <row r="3954" spans="7:7">
      <c r="G3954">
        <f t="shared" si="74"/>
        <v>0</v>
      </c>
    </row>
    <row r="3955" spans="7:7">
      <c r="G3955">
        <f t="shared" si="74"/>
        <v>0</v>
      </c>
    </row>
    <row r="3956" spans="7:7">
      <c r="G3956">
        <f t="shared" si="74"/>
        <v>0</v>
      </c>
    </row>
    <row r="3957" spans="7:7">
      <c r="G3957">
        <f t="shared" si="74"/>
        <v>0</v>
      </c>
    </row>
    <row r="3958" spans="7:7">
      <c r="G3958">
        <f t="shared" si="74"/>
        <v>0</v>
      </c>
    </row>
    <row r="3959" spans="7:7">
      <c r="G3959">
        <f t="shared" si="74"/>
        <v>0</v>
      </c>
    </row>
    <row r="3960" spans="7:7">
      <c r="G3960">
        <f t="shared" si="74"/>
        <v>0</v>
      </c>
    </row>
    <row r="3961" spans="7:7">
      <c r="G3961">
        <f t="shared" si="74"/>
        <v>0</v>
      </c>
    </row>
    <row r="3962" spans="7:7">
      <c r="G3962">
        <f t="shared" si="74"/>
        <v>0</v>
      </c>
    </row>
    <row r="3963" spans="7:7">
      <c r="G3963">
        <f t="shared" si="74"/>
        <v>0</v>
      </c>
    </row>
    <row r="3964" spans="7:7">
      <c r="G3964">
        <f t="shared" si="74"/>
        <v>0</v>
      </c>
    </row>
    <row r="3965" spans="7:7">
      <c r="G3965">
        <f t="shared" si="74"/>
        <v>0</v>
      </c>
    </row>
    <row r="3966" spans="7:7">
      <c r="G3966">
        <f t="shared" si="74"/>
        <v>0</v>
      </c>
    </row>
    <row r="3967" spans="7:7">
      <c r="G3967">
        <f t="shared" si="74"/>
        <v>0</v>
      </c>
    </row>
    <row r="3968" spans="7:7">
      <c r="G3968">
        <f t="shared" si="74"/>
        <v>0</v>
      </c>
    </row>
    <row r="3969" spans="7:7">
      <c r="G3969">
        <f t="shared" si="74"/>
        <v>0</v>
      </c>
    </row>
    <row r="3970" spans="7:7">
      <c r="G3970">
        <f t="shared" si="74"/>
        <v>0</v>
      </c>
    </row>
    <row r="3971" spans="7:7">
      <c r="G3971">
        <f t="shared" si="74"/>
        <v>0</v>
      </c>
    </row>
    <row r="3972" spans="7:7">
      <c r="G3972">
        <f t="shared" si="74"/>
        <v>0</v>
      </c>
    </row>
    <row r="3973" spans="7:7">
      <c r="G3973">
        <f t="shared" si="74"/>
        <v>0</v>
      </c>
    </row>
    <row r="3974" spans="7:7">
      <c r="G3974">
        <f t="shared" si="74"/>
        <v>0</v>
      </c>
    </row>
    <row r="3975" spans="7:7">
      <c r="G3975">
        <f t="shared" si="74"/>
        <v>0</v>
      </c>
    </row>
    <row r="3976" spans="7:7">
      <c r="G3976">
        <f t="shared" si="74"/>
        <v>0</v>
      </c>
    </row>
    <row r="3977" spans="7:7">
      <c r="G3977">
        <f t="shared" si="74"/>
        <v>0</v>
      </c>
    </row>
    <row r="3978" spans="7:7">
      <c r="G3978">
        <f t="shared" si="74"/>
        <v>0</v>
      </c>
    </row>
    <row r="3979" spans="7:7">
      <c r="G3979">
        <f t="shared" si="74"/>
        <v>0</v>
      </c>
    </row>
    <row r="3980" spans="7:7">
      <c r="G3980">
        <f t="shared" si="74"/>
        <v>0</v>
      </c>
    </row>
    <row r="3981" spans="7:7">
      <c r="G3981">
        <f t="shared" si="74"/>
        <v>0</v>
      </c>
    </row>
    <row r="3982" spans="7:7">
      <c r="G3982">
        <f t="shared" si="74"/>
        <v>0</v>
      </c>
    </row>
    <row r="3983" spans="7:7">
      <c r="G3983">
        <f t="shared" si="74"/>
        <v>0</v>
      </c>
    </row>
    <row r="3984" spans="7:7">
      <c r="G3984">
        <f t="shared" si="74"/>
        <v>0</v>
      </c>
    </row>
    <row r="3985" spans="7:7">
      <c r="G3985">
        <f t="shared" si="74"/>
        <v>0</v>
      </c>
    </row>
    <row r="3986" spans="7:7">
      <c r="G3986">
        <f t="shared" si="74"/>
        <v>0</v>
      </c>
    </row>
    <row r="3987" spans="7:7">
      <c r="G3987">
        <f t="shared" si="74"/>
        <v>0</v>
      </c>
    </row>
    <row r="3988" spans="7:7">
      <c r="G3988">
        <f t="shared" si="74"/>
        <v>0</v>
      </c>
    </row>
    <row r="3989" spans="7:7">
      <c r="G3989">
        <f t="shared" si="74"/>
        <v>0</v>
      </c>
    </row>
    <row r="3990" spans="7:7">
      <c r="G3990">
        <f t="shared" si="74"/>
        <v>0</v>
      </c>
    </row>
    <row r="3991" spans="7:7">
      <c r="G3991">
        <f t="shared" si="74"/>
        <v>0</v>
      </c>
    </row>
    <row r="3992" spans="7:7">
      <c r="G3992">
        <f t="shared" si="74"/>
        <v>0</v>
      </c>
    </row>
    <row r="3993" spans="7:7">
      <c r="G3993">
        <f t="shared" si="74"/>
        <v>0</v>
      </c>
    </row>
    <row r="3994" spans="7:7">
      <c r="G3994">
        <f t="shared" si="74"/>
        <v>0</v>
      </c>
    </row>
    <row r="3995" spans="7:7">
      <c r="G3995">
        <f t="shared" si="74"/>
        <v>0</v>
      </c>
    </row>
    <row r="3996" spans="7:7">
      <c r="G3996">
        <f t="shared" si="74"/>
        <v>0</v>
      </c>
    </row>
    <row r="3997" spans="7:7">
      <c r="G3997">
        <f t="shared" si="74"/>
        <v>0</v>
      </c>
    </row>
    <row r="3998" spans="7:7">
      <c r="G3998">
        <f t="shared" si="74"/>
        <v>0</v>
      </c>
    </row>
    <row r="3999" spans="7:7">
      <c r="G3999">
        <f t="shared" si="74"/>
        <v>0</v>
      </c>
    </row>
    <row r="4000" spans="7:7">
      <c r="G4000">
        <f t="shared" si="74"/>
        <v>0</v>
      </c>
    </row>
    <row r="4001" spans="7:7">
      <c r="G4001">
        <f t="shared" si="74"/>
        <v>0</v>
      </c>
    </row>
    <row r="4002" spans="7:7">
      <c r="G4002">
        <f t="shared" si="74"/>
        <v>0</v>
      </c>
    </row>
    <row r="4003" spans="7:7">
      <c r="G4003">
        <f t="shared" si="74"/>
        <v>0</v>
      </c>
    </row>
    <row r="4004" spans="7:7">
      <c r="G4004">
        <f t="shared" ref="G4004:G4067" si="75">+D4004-E4004</f>
        <v>0</v>
      </c>
    </row>
    <row r="4005" spans="7:7">
      <c r="G4005">
        <f t="shared" si="75"/>
        <v>0</v>
      </c>
    </row>
    <row r="4006" spans="7:7">
      <c r="G4006">
        <f t="shared" si="75"/>
        <v>0</v>
      </c>
    </row>
    <row r="4007" spans="7:7">
      <c r="G4007">
        <f t="shared" si="75"/>
        <v>0</v>
      </c>
    </row>
    <row r="4008" spans="7:7">
      <c r="G4008">
        <f t="shared" si="75"/>
        <v>0</v>
      </c>
    </row>
    <row r="4009" spans="7:7">
      <c r="G4009">
        <f t="shared" si="75"/>
        <v>0</v>
      </c>
    </row>
    <row r="4010" spans="7:7">
      <c r="G4010">
        <f t="shared" si="75"/>
        <v>0</v>
      </c>
    </row>
    <row r="4011" spans="7:7">
      <c r="G4011">
        <f t="shared" si="75"/>
        <v>0</v>
      </c>
    </row>
    <row r="4012" spans="7:7">
      <c r="G4012">
        <f t="shared" si="75"/>
        <v>0</v>
      </c>
    </row>
    <row r="4013" spans="7:7">
      <c r="G4013">
        <f t="shared" si="75"/>
        <v>0</v>
      </c>
    </row>
    <row r="4014" spans="7:7">
      <c r="G4014">
        <f t="shared" si="75"/>
        <v>0</v>
      </c>
    </row>
    <row r="4015" spans="7:7">
      <c r="G4015">
        <f t="shared" si="75"/>
        <v>0</v>
      </c>
    </row>
    <row r="4016" spans="7:7">
      <c r="G4016">
        <f t="shared" si="75"/>
        <v>0</v>
      </c>
    </row>
    <row r="4017" spans="7:7">
      <c r="G4017">
        <f t="shared" si="75"/>
        <v>0</v>
      </c>
    </row>
    <row r="4018" spans="7:7">
      <c r="G4018">
        <f t="shared" si="75"/>
        <v>0</v>
      </c>
    </row>
    <row r="4019" spans="7:7">
      <c r="G4019">
        <f t="shared" si="75"/>
        <v>0</v>
      </c>
    </row>
    <row r="4020" spans="7:7">
      <c r="G4020">
        <f t="shared" si="75"/>
        <v>0</v>
      </c>
    </row>
    <row r="4021" spans="7:7">
      <c r="G4021">
        <f t="shared" si="75"/>
        <v>0</v>
      </c>
    </row>
    <row r="4022" spans="7:7">
      <c r="G4022">
        <f t="shared" si="75"/>
        <v>0</v>
      </c>
    </row>
    <row r="4023" spans="7:7">
      <c r="G4023">
        <f t="shared" si="75"/>
        <v>0</v>
      </c>
    </row>
    <row r="4024" spans="7:7">
      <c r="G4024">
        <f t="shared" si="75"/>
        <v>0</v>
      </c>
    </row>
    <row r="4025" spans="7:7">
      <c r="G4025">
        <f t="shared" si="75"/>
        <v>0</v>
      </c>
    </row>
    <row r="4026" spans="7:7">
      <c r="G4026">
        <f t="shared" si="75"/>
        <v>0</v>
      </c>
    </row>
    <row r="4027" spans="7:7">
      <c r="G4027">
        <f t="shared" si="75"/>
        <v>0</v>
      </c>
    </row>
    <row r="4028" spans="7:7">
      <c r="G4028">
        <f t="shared" si="75"/>
        <v>0</v>
      </c>
    </row>
    <row r="4029" spans="7:7">
      <c r="G4029">
        <f t="shared" si="75"/>
        <v>0</v>
      </c>
    </row>
    <row r="4030" spans="7:7">
      <c r="G4030">
        <f t="shared" si="75"/>
        <v>0</v>
      </c>
    </row>
    <row r="4031" spans="7:7">
      <c r="G4031">
        <f t="shared" si="75"/>
        <v>0</v>
      </c>
    </row>
    <row r="4032" spans="7:7">
      <c r="G4032">
        <f t="shared" si="75"/>
        <v>0</v>
      </c>
    </row>
    <row r="4033" spans="7:7">
      <c r="G4033">
        <f t="shared" si="75"/>
        <v>0</v>
      </c>
    </row>
    <row r="4034" spans="7:7">
      <c r="G4034">
        <f t="shared" si="75"/>
        <v>0</v>
      </c>
    </row>
    <row r="4035" spans="7:7">
      <c r="G4035">
        <f t="shared" si="75"/>
        <v>0</v>
      </c>
    </row>
    <row r="4036" spans="7:7">
      <c r="G4036">
        <f t="shared" si="75"/>
        <v>0</v>
      </c>
    </row>
    <row r="4037" spans="7:7">
      <c r="G4037">
        <f t="shared" si="75"/>
        <v>0</v>
      </c>
    </row>
    <row r="4038" spans="7:7">
      <c r="G4038">
        <f t="shared" si="75"/>
        <v>0</v>
      </c>
    </row>
    <row r="4039" spans="7:7">
      <c r="G4039">
        <f t="shared" si="75"/>
        <v>0</v>
      </c>
    </row>
    <row r="4040" spans="7:7">
      <c r="G4040">
        <f t="shared" si="75"/>
        <v>0</v>
      </c>
    </row>
    <row r="4041" spans="7:7">
      <c r="G4041">
        <f t="shared" si="75"/>
        <v>0</v>
      </c>
    </row>
    <row r="4042" spans="7:7">
      <c r="G4042">
        <f t="shared" si="75"/>
        <v>0</v>
      </c>
    </row>
    <row r="4043" spans="7:7">
      <c r="G4043">
        <f t="shared" si="75"/>
        <v>0</v>
      </c>
    </row>
    <row r="4044" spans="7:7">
      <c r="G4044">
        <f t="shared" si="75"/>
        <v>0</v>
      </c>
    </row>
    <row r="4045" spans="7:7">
      <c r="G4045">
        <f t="shared" si="75"/>
        <v>0</v>
      </c>
    </row>
    <row r="4046" spans="7:7">
      <c r="G4046">
        <f t="shared" si="75"/>
        <v>0</v>
      </c>
    </row>
    <row r="4047" spans="7:7">
      <c r="G4047">
        <f t="shared" si="75"/>
        <v>0</v>
      </c>
    </row>
    <row r="4048" spans="7:7">
      <c r="G4048">
        <f t="shared" si="75"/>
        <v>0</v>
      </c>
    </row>
    <row r="4049" spans="7:7">
      <c r="G4049">
        <f t="shared" si="75"/>
        <v>0</v>
      </c>
    </row>
    <row r="4050" spans="7:7">
      <c r="G4050">
        <f t="shared" si="75"/>
        <v>0</v>
      </c>
    </row>
    <row r="4051" spans="7:7">
      <c r="G4051">
        <f t="shared" si="75"/>
        <v>0</v>
      </c>
    </row>
    <row r="4052" spans="7:7">
      <c r="G4052">
        <f t="shared" si="75"/>
        <v>0</v>
      </c>
    </row>
    <row r="4053" spans="7:7">
      <c r="G4053">
        <f t="shared" si="75"/>
        <v>0</v>
      </c>
    </row>
    <row r="4054" spans="7:7">
      <c r="G4054">
        <f t="shared" si="75"/>
        <v>0</v>
      </c>
    </row>
    <row r="4055" spans="7:7">
      <c r="G4055">
        <f t="shared" si="75"/>
        <v>0</v>
      </c>
    </row>
    <row r="4056" spans="7:7">
      <c r="G4056">
        <f t="shared" si="75"/>
        <v>0</v>
      </c>
    </row>
    <row r="4057" spans="7:7">
      <c r="G4057">
        <f t="shared" si="75"/>
        <v>0</v>
      </c>
    </row>
    <row r="4058" spans="7:7">
      <c r="G4058">
        <f t="shared" si="75"/>
        <v>0</v>
      </c>
    </row>
    <row r="4059" spans="7:7">
      <c r="G4059">
        <f t="shared" si="75"/>
        <v>0</v>
      </c>
    </row>
    <row r="4060" spans="7:7">
      <c r="G4060">
        <f t="shared" si="75"/>
        <v>0</v>
      </c>
    </row>
    <row r="4061" spans="7:7">
      <c r="G4061">
        <f t="shared" si="75"/>
        <v>0</v>
      </c>
    </row>
    <row r="4062" spans="7:7">
      <c r="G4062">
        <f t="shared" si="75"/>
        <v>0</v>
      </c>
    </row>
    <row r="4063" spans="7:7">
      <c r="G4063">
        <f t="shared" si="75"/>
        <v>0</v>
      </c>
    </row>
    <row r="4064" spans="7:7">
      <c r="G4064">
        <f t="shared" si="75"/>
        <v>0</v>
      </c>
    </row>
    <row r="4065" spans="7:7">
      <c r="G4065">
        <f t="shared" si="75"/>
        <v>0</v>
      </c>
    </row>
    <row r="4066" spans="7:7">
      <c r="G4066">
        <f t="shared" si="75"/>
        <v>0</v>
      </c>
    </row>
    <row r="4067" spans="7:7">
      <c r="G4067">
        <f t="shared" si="75"/>
        <v>0</v>
      </c>
    </row>
    <row r="4068" spans="7:7">
      <c r="G4068">
        <f t="shared" ref="G4068:G4131" si="76">+D4068-E4068</f>
        <v>0</v>
      </c>
    </row>
    <row r="4069" spans="7:7">
      <c r="G4069">
        <f t="shared" si="76"/>
        <v>0</v>
      </c>
    </row>
    <row r="4070" spans="7:7">
      <c r="G4070">
        <f t="shared" si="76"/>
        <v>0</v>
      </c>
    </row>
    <row r="4071" spans="7:7">
      <c r="G4071">
        <f t="shared" si="76"/>
        <v>0</v>
      </c>
    </row>
    <row r="4072" spans="7:7">
      <c r="G4072">
        <f t="shared" si="76"/>
        <v>0</v>
      </c>
    </row>
    <row r="4073" spans="7:7">
      <c r="G4073">
        <f t="shared" si="76"/>
        <v>0</v>
      </c>
    </row>
    <row r="4074" spans="7:7">
      <c r="G4074">
        <f t="shared" si="76"/>
        <v>0</v>
      </c>
    </row>
    <row r="4075" spans="7:7">
      <c r="G4075">
        <f t="shared" si="76"/>
        <v>0</v>
      </c>
    </row>
    <row r="4076" spans="7:7">
      <c r="G4076">
        <f t="shared" si="76"/>
        <v>0</v>
      </c>
    </row>
    <row r="4077" spans="7:7">
      <c r="G4077">
        <f t="shared" si="76"/>
        <v>0</v>
      </c>
    </row>
    <row r="4078" spans="7:7">
      <c r="G4078">
        <f t="shared" si="76"/>
        <v>0</v>
      </c>
    </row>
    <row r="4079" spans="7:7">
      <c r="G4079">
        <f t="shared" si="76"/>
        <v>0</v>
      </c>
    </row>
    <row r="4080" spans="7:7">
      <c r="G4080">
        <f t="shared" si="76"/>
        <v>0</v>
      </c>
    </row>
    <row r="4081" spans="7:7">
      <c r="G4081">
        <f t="shared" si="76"/>
        <v>0</v>
      </c>
    </row>
    <row r="4082" spans="7:7">
      <c r="G4082">
        <f t="shared" si="76"/>
        <v>0</v>
      </c>
    </row>
    <row r="4083" spans="7:7">
      <c r="G4083">
        <f t="shared" si="76"/>
        <v>0</v>
      </c>
    </row>
    <row r="4084" spans="7:7">
      <c r="G4084">
        <f t="shared" si="76"/>
        <v>0</v>
      </c>
    </row>
    <row r="4085" spans="7:7">
      <c r="G4085">
        <f t="shared" si="76"/>
        <v>0</v>
      </c>
    </row>
    <row r="4086" spans="7:7">
      <c r="G4086">
        <f t="shared" si="76"/>
        <v>0</v>
      </c>
    </row>
    <row r="4087" spans="7:7">
      <c r="G4087">
        <f t="shared" si="76"/>
        <v>0</v>
      </c>
    </row>
    <row r="4088" spans="7:7">
      <c r="G4088">
        <f t="shared" si="76"/>
        <v>0</v>
      </c>
    </row>
    <row r="4089" spans="7:7">
      <c r="G4089">
        <f t="shared" si="76"/>
        <v>0</v>
      </c>
    </row>
    <row r="4090" spans="7:7">
      <c r="G4090">
        <f t="shared" si="76"/>
        <v>0</v>
      </c>
    </row>
    <row r="4091" spans="7:7">
      <c r="G4091">
        <f t="shared" si="76"/>
        <v>0</v>
      </c>
    </row>
    <row r="4092" spans="7:7">
      <c r="G4092">
        <f t="shared" si="76"/>
        <v>0</v>
      </c>
    </row>
    <row r="4093" spans="7:7">
      <c r="G4093">
        <f t="shared" si="76"/>
        <v>0</v>
      </c>
    </row>
    <row r="4094" spans="7:7">
      <c r="G4094">
        <f t="shared" si="76"/>
        <v>0</v>
      </c>
    </row>
    <row r="4095" spans="7:7">
      <c r="G4095">
        <f t="shared" si="76"/>
        <v>0</v>
      </c>
    </row>
    <row r="4096" spans="7:7">
      <c r="G4096">
        <f t="shared" si="76"/>
        <v>0</v>
      </c>
    </row>
    <row r="4097" spans="7:7">
      <c r="G4097">
        <f t="shared" si="76"/>
        <v>0</v>
      </c>
    </row>
    <row r="4098" spans="7:7">
      <c r="G4098">
        <f t="shared" si="76"/>
        <v>0</v>
      </c>
    </row>
    <row r="4099" spans="7:7">
      <c r="G4099">
        <f t="shared" si="76"/>
        <v>0</v>
      </c>
    </row>
    <row r="4100" spans="7:7">
      <c r="G4100">
        <f t="shared" si="76"/>
        <v>0</v>
      </c>
    </row>
    <row r="4101" spans="7:7">
      <c r="G4101">
        <f t="shared" si="76"/>
        <v>0</v>
      </c>
    </row>
    <row r="4102" spans="7:7">
      <c r="G4102">
        <f t="shared" si="76"/>
        <v>0</v>
      </c>
    </row>
    <row r="4103" spans="7:7">
      <c r="G4103">
        <f t="shared" si="76"/>
        <v>0</v>
      </c>
    </row>
    <row r="4104" spans="7:7">
      <c r="G4104">
        <f t="shared" si="76"/>
        <v>0</v>
      </c>
    </row>
    <row r="4105" spans="7:7">
      <c r="G4105">
        <f t="shared" si="76"/>
        <v>0</v>
      </c>
    </row>
    <row r="4106" spans="7:7">
      <c r="G4106">
        <f t="shared" si="76"/>
        <v>0</v>
      </c>
    </row>
    <row r="4107" spans="7:7">
      <c r="G4107">
        <f t="shared" si="76"/>
        <v>0</v>
      </c>
    </row>
    <row r="4108" spans="7:7">
      <c r="G4108">
        <f t="shared" si="76"/>
        <v>0</v>
      </c>
    </row>
    <row r="4109" spans="7:7">
      <c r="G4109">
        <f t="shared" si="76"/>
        <v>0</v>
      </c>
    </row>
    <row r="4110" spans="7:7">
      <c r="G4110">
        <f t="shared" si="76"/>
        <v>0</v>
      </c>
    </row>
    <row r="4111" spans="7:7">
      <c r="G4111">
        <f t="shared" si="76"/>
        <v>0</v>
      </c>
    </row>
    <row r="4112" spans="7:7">
      <c r="G4112">
        <f t="shared" si="76"/>
        <v>0</v>
      </c>
    </row>
    <row r="4113" spans="7:7">
      <c r="G4113">
        <f t="shared" si="76"/>
        <v>0</v>
      </c>
    </row>
    <row r="4114" spans="7:7">
      <c r="G4114">
        <f t="shared" si="76"/>
        <v>0</v>
      </c>
    </row>
    <row r="4115" spans="7:7">
      <c r="G4115">
        <f t="shared" si="76"/>
        <v>0</v>
      </c>
    </row>
    <row r="4116" spans="7:7">
      <c r="G4116">
        <f t="shared" si="76"/>
        <v>0</v>
      </c>
    </row>
    <row r="4117" spans="7:7">
      <c r="G4117">
        <f t="shared" si="76"/>
        <v>0</v>
      </c>
    </row>
    <row r="4118" spans="7:7">
      <c r="G4118">
        <f t="shared" si="76"/>
        <v>0</v>
      </c>
    </row>
    <row r="4119" spans="7:7">
      <c r="G4119">
        <f t="shared" si="76"/>
        <v>0</v>
      </c>
    </row>
    <row r="4120" spans="7:7">
      <c r="G4120">
        <f t="shared" si="76"/>
        <v>0</v>
      </c>
    </row>
    <row r="4121" spans="7:7">
      <c r="G4121">
        <f t="shared" si="76"/>
        <v>0</v>
      </c>
    </row>
    <row r="4122" spans="7:7">
      <c r="G4122">
        <f t="shared" si="76"/>
        <v>0</v>
      </c>
    </row>
    <row r="4123" spans="7:7">
      <c r="G4123">
        <f t="shared" si="76"/>
        <v>0</v>
      </c>
    </row>
    <row r="4124" spans="7:7">
      <c r="G4124">
        <f t="shared" si="76"/>
        <v>0</v>
      </c>
    </row>
    <row r="4125" spans="7:7">
      <c r="G4125">
        <f t="shared" si="76"/>
        <v>0</v>
      </c>
    </row>
    <row r="4126" spans="7:7">
      <c r="G4126">
        <f t="shared" si="76"/>
        <v>0</v>
      </c>
    </row>
    <row r="4127" spans="7:7">
      <c r="G4127">
        <f t="shared" si="76"/>
        <v>0</v>
      </c>
    </row>
    <row r="4128" spans="7:7">
      <c r="G4128">
        <f t="shared" si="76"/>
        <v>0</v>
      </c>
    </row>
    <row r="4129" spans="7:7">
      <c r="G4129">
        <f t="shared" si="76"/>
        <v>0</v>
      </c>
    </row>
    <row r="4130" spans="7:7">
      <c r="G4130">
        <f t="shared" si="76"/>
        <v>0</v>
      </c>
    </row>
    <row r="4131" spans="7:7">
      <c r="G4131">
        <f t="shared" si="76"/>
        <v>0</v>
      </c>
    </row>
    <row r="4132" spans="7:7">
      <c r="G4132">
        <f t="shared" ref="G4132:G4195" si="77">+D4132-E4132</f>
        <v>0</v>
      </c>
    </row>
    <row r="4133" spans="7:7">
      <c r="G4133">
        <f t="shared" si="77"/>
        <v>0</v>
      </c>
    </row>
    <row r="4134" spans="7:7">
      <c r="G4134">
        <f t="shared" si="77"/>
        <v>0</v>
      </c>
    </row>
    <row r="4135" spans="7:7">
      <c r="G4135">
        <f t="shared" si="77"/>
        <v>0</v>
      </c>
    </row>
    <row r="4136" spans="7:7">
      <c r="G4136">
        <f t="shared" si="77"/>
        <v>0</v>
      </c>
    </row>
    <row r="4137" spans="7:7">
      <c r="G4137">
        <f t="shared" si="77"/>
        <v>0</v>
      </c>
    </row>
    <row r="4138" spans="7:7">
      <c r="G4138">
        <f t="shared" si="77"/>
        <v>0</v>
      </c>
    </row>
    <row r="4139" spans="7:7">
      <c r="G4139">
        <f t="shared" si="77"/>
        <v>0</v>
      </c>
    </row>
    <row r="4140" spans="7:7">
      <c r="G4140">
        <f t="shared" si="77"/>
        <v>0</v>
      </c>
    </row>
    <row r="4141" spans="7:7">
      <c r="G4141">
        <f t="shared" si="77"/>
        <v>0</v>
      </c>
    </row>
    <row r="4142" spans="7:7">
      <c r="G4142">
        <f t="shared" si="77"/>
        <v>0</v>
      </c>
    </row>
    <row r="4143" spans="7:7">
      <c r="G4143">
        <f t="shared" si="77"/>
        <v>0</v>
      </c>
    </row>
    <row r="4144" spans="7:7">
      <c r="G4144">
        <f t="shared" si="77"/>
        <v>0</v>
      </c>
    </row>
    <row r="4145" spans="7:7">
      <c r="G4145">
        <f t="shared" si="77"/>
        <v>0</v>
      </c>
    </row>
    <row r="4146" spans="7:7">
      <c r="G4146">
        <f t="shared" si="77"/>
        <v>0</v>
      </c>
    </row>
    <row r="4147" spans="7:7">
      <c r="G4147">
        <f t="shared" si="77"/>
        <v>0</v>
      </c>
    </row>
    <row r="4148" spans="7:7">
      <c r="G4148">
        <f t="shared" si="77"/>
        <v>0</v>
      </c>
    </row>
    <row r="4149" spans="7:7">
      <c r="G4149">
        <f t="shared" si="77"/>
        <v>0</v>
      </c>
    </row>
    <row r="4150" spans="7:7">
      <c r="G4150">
        <f t="shared" si="77"/>
        <v>0</v>
      </c>
    </row>
    <row r="4151" spans="7:7">
      <c r="G4151">
        <f t="shared" si="77"/>
        <v>0</v>
      </c>
    </row>
    <row r="4152" spans="7:7">
      <c r="G4152">
        <f t="shared" si="77"/>
        <v>0</v>
      </c>
    </row>
    <row r="4153" spans="7:7">
      <c r="G4153">
        <f t="shared" si="77"/>
        <v>0</v>
      </c>
    </row>
    <row r="4154" spans="7:7">
      <c r="G4154">
        <f t="shared" si="77"/>
        <v>0</v>
      </c>
    </row>
    <row r="4155" spans="7:7">
      <c r="G4155">
        <f t="shared" si="77"/>
        <v>0</v>
      </c>
    </row>
    <row r="4156" spans="7:7">
      <c r="G4156">
        <f t="shared" si="77"/>
        <v>0</v>
      </c>
    </row>
    <row r="4157" spans="7:7">
      <c r="G4157">
        <f t="shared" si="77"/>
        <v>0</v>
      </c>
    </row>
    <row r="4158" spans="7:7">
      <c r="G4158">
        <f t="shared" si="77"/>
        <v>0</v>
      </c>
    </row>
    <row r="4159" spans="7:7">
      <c r="G4159">
        <f t="shared" si="77"/>
        <v>0</v>
      </c>
    </row>
    <row r="4160" spans="7:7">
      <c r="G4160">
        <f t="shared" si="77"/>
        <v>0</v>
      </c>
    </row>
    <row r="4161" spans="7:7">
      <c r="G4161">
        <f t="shared" si="77"/>
        <v>0</v>
      </c>
    </row>
    <row r="4162" spans="7:7">
      <c r="G4162">
        <f t="shared" si="77"/>
        <v>0</v>
      </c>
    </row>
    <row r="4163" spans="7:7">
      <c r="G4163">
        <f t="shared" si="77"/>
        <v>0</v>
      </c>
    </row>
    <row r="4164" spans="7:7">
      <c r="G4164">
        <f t="shared" si="77"/>
        <v>0</v>
      </c>
    </row>
    <row r="4165" spans="7:7">
      <c r="G4165">
        <f t="shared" si="77"/>
        <v>0</v>
      </c>
    </row>
    <row r="4166" spans="7:7">
      <c r="G4166">
        <f t="shared" si="77"/>
        <v>0</v>
      </c>
    </row>
    <row r="4167" spans="7:7">
      <c r="G4167">
        <f t="shared" si="77"/>
        <v>0</v>
      </c>
    </row>
    <row r="4168" spans="7:7">
      <c r="G4168">
        <f t="shared" si="77"/>
        <v>0</v>
      </c>
    </row>
    <row r="4169" spans="7:7">
      <c r="G4169">
        <f t="shared" si="77"/>
        <v>0</v>
      </c>
    </row>
    <row r="4170" spans="7:7">
      <c r="G4170">
        <f t="shared" si="77"/>
        <v>0</v>
      </c>
    </row>
    <row r="4171" spans="7:7">
      <c r="G4171">
        <f t="shared" si="77"/>
        <v>0</v>
      </c>
    </row>
    <row r="4172" spans="7:7">
      <c r="G4172">
        <f t="shared" si="77"/>
        <v>0</v>
      </c>
    </row>
    <row r="4173" spans="7:7">
      <c r="G4173">
        <f t="shared" si="77"/>
        <v>0</v>
      </c>
    </row>
    <row r="4174" spans="7:7">
      <c r="G4174">
        <f t="shared" si="77"/>
        <v>0</v>
      </c>
    </row>
    <row r="4175" spans="7:7">
      <c r="G4175">
        <f t="shared" si="77"/>
        <v>0</v>
      </c>
    </row>
    <row r="4176" spans="7:7">
      <c r="G4176">
        <f t="shared" si="77"/>
        <v>0</v>
      </c>
    </row>
    <row r="4177" spans="7:7">
      <c r="G4177">
        <f t="shared" si="77"/>
        <v>0</v>
      </c>
    </row>
    <row r="4178" spans="7:7">
      <c r="G4178">
        <f t="shared" si="77"/>
        <v>0</v>
      </c>
    </row>
    <row r="4179" spans="7:7">
      <c r="G4179">
        <f t="shared" si="77"/>
        <v>0</v>
      </c>
    </row>
    <row r="4180" spans="7:7">
      <c r="G4180">
        <f t="shared" si="77"/>
        <v>0</v>
      </c>
    </row>
    <row r="4181" spans="7:7">
      <c r="G4181">
        <f t="shared" si="77"/>
        <v>0</v>
      </c>
    </row>
    <row r="4182" spans="7:7">
      <c r="G4182">
        <f t="shared" si="77"/>
        <v>0</v>
      </c>
    </row>
    <row r="4183" spans="7:7">
      <c r="G4183">
        <f t="shared" si="77"/>
        <v>0</v>
      </c>
    </row>
    <row r="4184" spans="7:7">
      <c r="G4184">
        <f t="shared" si="77"/>
        <v>0</v>
      </c>
    </row>
    <row r="4185" spans="7:7">
      <c r="G4185">
        <f t="shared" si="77"/>
        <v>0</v>
      </c>
    </row>
    <row r="4186" spans="7:7">
      <c r="G4186">
        <f t="shared" si="77"/>
        <v>0</v>
      </c>
    </row>
    <row r="4187" spans="7:7">
      <c r="G4187">
        <f t="shared" si="77"/>
        <v>0</v>
      </c>
    </row>
    <row r="4188" spans="7:7">
      <c r="G4188">
        <f t="shared" si="77"/>
        <v>0</v>
      </c>
    </row>
    <row r="4189" spans="7:7">
      <c r="G4189">
        <f t="shared" si="77"/>
        <v>0</v>
      </c>
    </row>
    <row r="4190" spans="7:7">
      <c r="G4190">
        <f t="shared" si="77"/>
        <v>0</v>
      </c>
    </row>
    <row r="4191" spans="7:7">
      <c r="G4191">
        <f t="shared" si="77"/>
        <v>0</v>
      </c>
    </row>
    <row r="4192" spans="7:7">
      <c r="G4192">
        <f t="shared" si="77"/>
        <v>0</v>
      </c>
    </row>
    <row r="4193" spans="7:7">
      <c r="G4193">
        <f t="shared" si="77"/>
        <v>0</v>
      </c>
    </row>
    <row r="4194" spans="7:7">
      <c r="G4194">
        <f t="shared" si="77"/>
        <v>0</v>
      </c>
    </row>
    <row r="4195" spans="7:7">
      <c r="G4195">
        <f t="shared" si="77"/>
        <v>0</v>
      </c>
    </row>
    <row r="4196" spans="7:7">
      <c r="G4196">
        <f t="shared" ref="G4196:G4259" si="78">+D4196-E4196</f>
        <v>0</v>
      </c>
    </row>
    <row r="4197" spans="7:7">
      <c r="G4197">
        <f t="shared" si="78"/>
        <v>0</v>
      </c>
    </row>
    <row r="4198" spans="7:7">
      <c r="G4198">
        <f t="shared" si="78"/>
        <v>0</v>
      </c>
    </row>
    <row r="4199" spans="7:7">
      <c r="G4199">
        <f t="shared" si="78"/>
        <v>0</v>
      </c>
    </row>
    <row r="4200" spans="7:7">
      <c r="G4200">
        <f t="shared" si="78"/>
        <v>0</v>
      </c>
    </row>
    <row r="4201" spans="7:7">
      <c r="G4201">
        <f t="shared" si="78"/>
        <v>0</v>
      </c>
    </row>
    <row r="4202" spans="7:7">
      <c r="G4202">
        <f t="shared" si="78"/>
        <v>0</v>
      </c>
    </row>
    <row r="4203" spans="7:7">
      <c r="G4203">
        <f t="shared" si="78"/>
        <v>0</v>
      </c>
    </row>
    <row r="4204" spans="7:7">
      <c r="G4204">
        <f t="shared" si="78"/>
        <v>0</v>
      </c>
    </row>
    <row r="4205" spans="7:7">
      <c r="G4205">
        <f t="shared" si="78"/>
        <v>0</v>
      </c>
    </row>
    <row r="4206" spans="7:7">
      <c r="G4206">
        <f t="shared" si="78"/>
        <v>0</v>
      </c>
    </row>
    <row r="4207" spans="7:7">
      <c r="G4207">
        <f t="shared" si="78"/>
        <v>0</v>
      </c>
    </row>
    <row r="4208" spans="7:7">
      <c r="G4208">
        <f t="shared" si="78"/>
        <v>0</v>
      </c>
    </row>
    <row r="4209" spans="7:7">
      <c r="G4209">
        <f t="shared" si="78"/>
        <v>0</v>
      </c>
    </row>
    <row r="4210" spans="7:7">
      <c r="G4210">
        <f t="shared" si="78"/>
        <v>0</v>
      </c>
    </row>
    <row r="4211" spans="7:7">
      <c r="G4211">
        <f t="shared" si="78"/>
        <v>0</v>
      </c>
    </row>
    <row r="4212" spans="7:7">
      <c r="G4212">
        <f t="shared" si="78"/>
        <v>0</v>
      </c>
    </row>
    <row r="4213" spans="7:7">
      <c r="G4213">
        <f t="shared" si="78"/>
        <v>0</v>
      </c>
    </row>
    <row r="4214" spans="7:7">
      <c r="G4214">
        <f t="shared" si="78"/>
        <v>0</v>
      </c>
    </row>
    <row r="4215" spans="7:7">
      <c r="G4215">
        <f t="shared" si="78"/>
        <v>0</v>
      </c>
    </row>
    <row r="4216" spans="7:7">
      <c r="G4216">
        <f t="shared" si="78"/>
        <v>0</v>
      </c>
    </row>
    <row r="4217" spans="7:7">
      <c r="G4217">
        <f t="shared" si="78"/>
        <v>0</v>
      </c>
    </row>
    <row r="4218" spans="7:7">
      <c r="G4218">
        <f t="shared" si="78"/>
        <v>0</v>
      </c>
    </row>
    <row r="4219" spans="7:7">
      <c r="G4219">
        <f t="shared" si="78"/>
        <v>0</v>
      </c>
    </row>
    <row r="4220" spans="7:7">
      <c r="G4220">
        <f t="shared" si="78"/>
        <v>0</v>
      </c>
    </row>
    <row r="4221" spans="7:7">
      <c r="G4221">
        <f t="shared" si="78"/>
        <v>0</v>
      </c>
    </row>
    <row r="4222" spans="7:7">
      <c r="G4222">
        <f t="shared" si="78"/>
        <v>0</v>
      </c>
    </row>
    <row r="4223" spans="7:7">
      <c r="G4223">
        <f t="shared" si="78"/>
        <v>0</v>
      </c>
    </row>
    <row r="4224" spans="7:7">
      <c r="G4224">
        <f t="shared" si="78"/>
        <v>0</v>
      </c>
    </row>
    <row r="4225" spans="7:7">
      <c r="G4225">
        <f t="shared" si="78"/>
        <v>0</v>
      </c>
    </row>
    <row r="4226" spans="7:7">
      <c r="G4226">
        <f t="shared" si="78"/>
        <v>0</v>
      </c>
    </row>
    <row r="4227" spans="7:7">
      <c r="G4227">
        <f t="shared" si="78"/>
        <v>0</v>
      </c>
    </row>
    <row r="4228" spans="7:7">
      <c r="G4228">
        <f t="shared" si="78"/>
        <v>0</v>
      </c>
    </row>
    <row r="4229" spans="7:7">
      <c r="G4229">
        <f t="shared" si="78"/>
        <v>0</v>
      </c>
    </row>
    <row r="4230" spans="7:7">
      <c r="G4230">
        <f t="shared" si="78"/>
        <v>0</v>
      </c>
    </row>
    <row r="4231" spans="7:7">
      <c r="G4231">
        <f t="shared" si="78"/>
        <v>0</v>
      </c>
    </row>
    <row r="4232" spans="7:7">
      <c r="G4232">
        <f t="shared" si="78"/>
        <v>0</v>
      </c>
    </row>
    <row r="4233" spans="7:7">
      <c r="G4233">
        <f t="shared" si="78"/>
        <v>0</v>
      </c>
    </row>
    <row r="4234" spans="7:7">
      <c r="G4234">
        <f t="shared" si="78"/>
        <v>0</v>
      </c>
    </row>
    <row r="4235" spans="7:7">
      <c r="G4235">
        <f t="shared" si="78"/>
        <v>0</v>
      </c>
    </row>
    <row r="4236" spans="7:7">
      <c r="G4236">
        <f t="shared" si="78"/>
        <v>0</v>
      </c>
    </row>
    <row r="4237" spans="7:7">
      <c r="G4237">
        <f t="shared" si="78"/>
        <v>0</v>
      </c>
    </row>
    <row r="4238" spans="7:7">
      <c r="G4238">
        <f t="shared" si="78"/>
        <v>0</v>
      </c>
    </row>
    <row r="4239" spans="7:7">
      <c r="G4239">
        <f t="shared" si="78"/>
        <v>0</v>
      </c>
    </row>
    <row r="4240" spans="7:7">
      <c r="G4240">
        <f t="shared" si="78"/>
        <v>0</v>
      </c>
    </row>
    <row r="4241" spans="7:7">
      <c r="G4241">
        <f t="shared" si="78"/>
        <v>0</v>
      </c>
    </row>
    <row r="4242" spans="7:7">
      <c r="G4242">
        <f t="shared" si="78"/>
        <v>0</v>
      </c>
    </row>
    <row r="4243" spans="7:7">
      <c r="G4243">
        <f t="shared" si="78"/>
        <v>0</v>
      </c>
    </row>
    <row r="4244" spans="7:7">
      <c r="G4244">
        <f t="shared" si="78"/>
        <v>0</v>
      </c>
    </row>
    <row r="4245" spans="7:7">
      <c r="G4245">
        <f t="shared" si="78"/>
        <v>0</v>
      </c>
    </row>
    <row r="4246" spans="7:7">
      <c r="G4246">
        <f t="shared" si="78"/>
        <v>0</v>
      </c>
    </row>
    <row r="4247" spans="7:7">
      <c r="G4247">
        <f t="shared" si="78"/>
        <v>0</v>
      </c>
    </row>
    <row r="4248" spans="7:7">
      <c r="G4248">
        <f t="shared" si="78"/>
        <v>0</v>
      </c>
    </row>
    <row r="4249" spans="7:7">
      <c r="G4249">
        <f t="shared" si="78"/>
        <v>0</v>
      </c>
    </row>
    <row r="4250" spans="7:7">
      <c r="G4250">
        <f t="shared" si="78"/>
        <v>0</v>
      </c>
    </row>
    <row r="4251" spans="7:7">
      <c r="G4251">
        <f t="shared" si="78"/>
        <v>0</v>
      </c>
    </row>
    <row r="4252" spans="7:7">
      <c r="G4252">
        <f t="shared" si="78"/>
        <v>0</v>
      </c>
    </row>
    <row r="4253" spans="7:7">
      <c r="G4253">
        <f t="shared" si="78"/>
        <v>0</v>
      </c>
    </row>
    <row r="4254" spans="7:7">
      <c r="G4254">
        <f t="shared" si="78"/>
        <v>0</v>
      </c>
    </row>
    <row r="4255" spans="7:7">
      <c r="G4255">
        <f t="shared" si="78"/>
        <v>0</v>
      </c>
    </row>
    <row r="4256" spans="7:7">
      <c r="G4256">
        <f t="shared" si="78"/>
        <v>0</v>
      </c>
    </row>
    <row r="4257" spans="7:7">
      <c r="G4257">
        <f t="shared" si="78"/>
        <v>0</v>
      </c>
    </row>
    <row r="4258" spans="7:7">
      <c r="G4258">
        <f t="shared" si="78"/>
        <v>0</v>
      </c>
    </row>
    <row r="4259" spans="7:7">
      <c r="G4259">
        <f t="shared" si="78"/>
        <v>0</v>
      </c>
    </row>
    <row r="4260" spans="7:7">
      <c r="G4260">
        <f t="shared" ref="G4260:G4323" si="79">+D4260-E4260</f>
        <v>0</v>
      </c>
    </row>
    <row r="4261" spans="7:7">
      <c r="G4261">
        <f t="shared" si="79"/>
        <v>0</v>
      </c>
    </row>
    <row r="4262" spans="7:7">
      <c r="G4262">
        <f t="shared" si="79"/>
        <v>0</v>
      </c>
    </row>
    <row r="4263" spans="7:7">
      <c r="G4263">
        <f t="shared" si="79"/>
        <v>0</v>
      </c>
    </row>
    <row r="4264" spans="7:7">
      <c r="G4264">
        <f t="shared" si="79"/>
        <v>0</v>
      </c>
    </row>
    <row r="4265" spans="7:7">
      <c r="G4265">
        <f t="shared" si="79"/>
        <v>0</v>
      </c>
    </row>
    <row r="4266" spans="7:7">
      <c r="G4266">
        <f t="shared" si="79"/>
        <v>0</v>
      </c>
    </row>
    <row r="4267" spans="7:7">
      <c r="G4267">
        <f t="shared" si="79"/>
        <v>0</v>
      </c>
    </row>
    <row r="4268" spans="7:7">
      <c r="G4268">
        <f t="shared" si="79"/>
        <v>0</v>
      </c>
    </row>
    <row r="4269" spans="7:7">
      <c r="G4269">
        <f t="shared" si="79"/>
        <v>0</v>
      </c>
    </row>
    <row r="4270" spans="7:7">
      <c r="G4270">
        <f t="shared" si="79"/>
        <v>0</v>
      </c>
    </row>
    <row r="4271" spans="7:7">
      <c r="G4271">
        <f t="shared" si="79"/>
        <v>0</v>
      </c>
    </row>
    <row r="4272" spans="7:7">
      <c r="G4272">
        <f t="shared" si="79"/>
        <v>0</v>
      </c>
    </row>
    <row r="4273" spans="7:7">
      <c r="G4273">
        <f t="shared" si="79"/>
        <v>0</v>
      </c>
    </row>
    <row r="4274" spans="7:7">
      <c r="G4274">
        <f t="shared" si="79"/>
        <v>0</v>
      </c>
    </row>
    <row r="4275" spans="7:7">
      <c r="G4275">
        <f t="shared" si="79"/>
        <v>0</v>
      </c>
    </row>
    <row r="4276" spans="7:7">
      <c r="G4276">
        <f t="shared" si="79"/>
        <v>0</v>
      </c>
    </row>
    <row r="4277" spans="7:7">
      <c r="G4277">
        <f t="shared" si="79"/>
        <v>0</v>
      </c>
    </row>
    <row r="4278" spans="7:7">
      <c r="G4278">
        <f t="shared" si="79"/>
        <v>0</v>
      </c>
    </row>
    <row r="4279" spans="7:7">
      <c r="G4279">
        <f t="shared" si="79"/>
        <v>0</v>
      </c>
    </row>
    <row r="4280" spans="7:7">
      <c r="G4280">
        <f t="shared" si="79"/>
        <v>0</v>
      </c>
    </row>
    <row r="4281" spans="7:7">
      <c r="G4281">
        <f t="shared" si="79"/>
        <v>0</v>
      </c>
    </row>
    <row r="4282" spans="7:7">
      <c r="G4282">
        <f t="shared" si="79"/>
        <v>0</v>
      </c>
    </row>
    <row r="4283" spans="7:7">
      <c r="G4283">
        <f t="shared" si="79"/>
        <v>0</v>
      </c>
    </row>
    <row r="4284" spans="7:7">
      <c r="G4284">
        <f t="shared" si="79"/>
        <v>0</v>
      </c>
    </row>
    <row r="4285" spans="7:7">
      <c r="G4285">
        <f t="shared" si="79"/>
        <v>0</v>
      </c>
    </row>
    <row r="4286" spans="7:7">
      <c r="G4286">
        <f t="shared" si="79"/>
        <v>0</v>
      </c>
    </row>
    <row r="4287" spans="7:7">
      <c r="G4287">
        <f t="shared" si="79"/>
        <v>0</v>
      </c>
    </row>
    <row r="4288" spans="7:7">
      <c r="G4288">
        <f t="shared" si="79"/>
        <v>0</v>
      </c>
    </row>
    <row r="4289" spans="7:7">
      <c r="G4289">
        <f t="shared" si="79"/>
        <v>0</v>
      </c>
    </row>
    <row r="4290" spans="7:7">
      <c r="G4290">
        <f t="shared" si="79"/>
        <v>0</v>
      </c>
    </row>
    <row r="4291" spans="7:7">
      <c r="G4291">
        <f t="shared" si="79"/>
        <v>0</v>
      </c>
    </row>
    <row r="4292" spans="7:7">
      <c r="G4292">
        <f t="shared" si="79"/>
        <v>0</v>
      </c>
    </row>
    <row r="4293" spans="7:7">
      <c r="G4293">
        <f t="shared" si="79"/>
        <v>0</v>
      </c>
    </row>
    <row r="4294" spans="7:7">
      <c r="G4294">
        <f t="shared" si="79"/>
        <v>0</v>
      </c>
    </row>
    <row r="4295" spans="7:7">
      <c r="G4295">
        <f t="shared" si="79"/>
        <v>0</v>
      </c>
    </row>
    <row r="4296" spans="7:7">
      <c r="G4296">
        <f t="shared" si="79"/>
        <v>0</v>
      </c>
    </row>
    <row r="4297" spans="7:7">
      <c r="G4297">
        <f t="shared" si="79"/>
        <v>0</v>
      </c>
    </row>
    <row r="4298" spans="7:7">
      <c r="G4298">
        <f t="shared" si="79"/>
        <v>0</v>
      </c>
    </row>
    <row r="4299" spans="7:7">
      <c r="G4299">
        <f t="shared" si="79"/>
        <v>0</v>
      </c>
    </row>
    <row r="4300" spans="7:7">
      <c r="G4300">
        <f t="shared" si="79"/>
        <v>0</v>
      </c>
    </row>
    <row r="4301" spans="7:7">
      <c r="G4301">
        <f t="shared" si="79"/>
        <v>0</v>
      </c>
    </row>
    <row r="4302" spans="7:7">
      <c r="G4302">
        <f t="shared" si="79"/>
        <v>0</v>
      </c>
    </row>
    <row r="4303" spans="7:7">
      <c r="G4303">
        <f t="shared" si="79"/>
        <v>0</v>
      </c>
    </row>
    <row r="4304" spans="7:7">
      <c r="G4304">
        <f t="shared" si="79"/>
        <v>0</v>
      </c>
    </row>
    <row r="4305" spans="7:7">
      <c r="G4305">
        <f t="shared" si="79"/>
        <v>0</v>
      </c>
    </row>
    <row r="4306" spans="7:7">
      <c r="G4306">
        <f t="shared" si="79"/>
        <v>0</v>
      </c>
    </row>
    <row r="4307" spans="7:7">
      <c r="G4307">
        <f t="shared" si="79"/>
        <v>0</v>
      </c>
    </row>
    <row r="4308" spans="7:7">
      <c r="G4308">
        <f t="shared" si="79"/>
        <v>0</v>
      </c>
    </row>
    <row r="4309" spans="7:7">
      <c r="G4309">
        <f t="shared" si="79"/>
        <v>0</v>
      </c>
    </row>
    <row r="4310" spans="7:7">
      <c r="G4310">
        <f t="shared" si="79"/>
        <v>0</v>
      </c>
    </row>
    <row r="4311" spans="7:7">
      <c r="G4311">
        <f t="shared" si="79"/>
        <v>0</v>
      </c>
    </row>
    <row r="4312" spans="7:7">
      <c r="G4312">
        <f t="shared" si="79"/>
        <v>0</v>
      </c>
    </row>
    <row r="4313" spans="7:7">
      <c r="G4313">
        <f t="shared" si="79"/>
        <v>0</v>
      </c>
    </row>
    <row r="4314" spans="7:7">
      <c r="G4314">
        <f t="shared" si="79"/>
        <v>0</v>
      </c>
    </row>
    <row r="4315" spans="7:7">
      <c r="G4315">
        <f t="shared" si="79"/>
        <v>0</v>
      </c>
    </row>
    <row r="4316" spans="7:7">
      <c r="G4316">
        <f t="shared" si="79"/>
        <v>0</v>
      </c>
    </row>
    <row r="4317" spans="7:7">
      <c r="G4317">
        <f t="shared" si="79"/>
        <v>0</v>
      </c>
    </row>
    <row r="4318" spans="7:7">
      <c r="G4318">
        <f t="shared" si="79"/>
        <v>0</v>
      </c>
    </row>
    <row r="4319" spans="7:7">
      <c r="G4319">
        <f t="shared" si="79"/>
        <v>0</v>
      </c>
    </row>
    <row r="4320" spans="7:7">
      <c r="G4320">
        <f t="shared" si="79"/>
        <v>0</v>
      </c>
    </row>
    <row r="4321" spans="7:7">
      <c r="G4321">
        <f t="shared" si="79"/>
        <v>0</v>
      </c>
    </row>
    <row r="4322" spans="7:7">
      <c r="G4322">
        <f t="shared" si="79"/>
        <v>0</v>
      </c>
    </row>
    <row r="4323" spans="7:7">
      <c r="G4323">
        <f t="shared" si="79"/>
        <v>0</v>
      </c>
    </row>
    <row r="4324" spans="7:7">
      <c r="G4324">
        <f t="shared" ref="G4324:G4387" si="80">+D4324-E4324</f>
        <v>0</v>
      </c>
    </row>
    <row r="4325" spans="7:7">
      <c r="G4325">
        <f t="shared" si="80"/>
        <v>0</v>
      </c>
    </row>
    <row r="4326" spans="7:7">
      <c r="G4326">
        <f t="shared" si="80"/>
        <v>0</v>
      </c>
    </row>
    <row r="4327" spans="7:7">
      <c r="G4327">
        <f t="shared" si="80"/>
        <v>0</v>
      </c>
    </row>
    <row r="4328" spans="7:7">
      <c r="G4328">
        <f t="shared" si="80"/>
        <v>0</v>
      </c>
    </row>
    <row r="4329" spans="7:7">
      <c r="G4329">
        <f t="shared" si="80"/>
        <v>0</v>
      </c>
    </row>
    <row r="4330" spans="7:7">
      <c r="G4330">
        <f t="shared" si="80"/>
        <v>0</v>
      </c>
    </row>
    <row r="4331" spans="7:7">
      <c r="G4331">
        <f t="shared" si="80"/>
        <v>0</v>
      </c>
    </row>
    <row r="4332" spans="7:7">
      <c r="G4332">
        <f t="shared" si="80"/>
        <v>0</v>
      </c>
    </row>
    <row r="4333" spans="7:7">
      <c r="G4333">
        <f t="shared" si="80"/>
        <v>0</v>
      </c>
    </row>
    <row r="4334" spans="7:7">
      <c r="G4334">
        <f t="shared" si="80"/>
        <v>0</v>
      </c>
    </row>
    <row r="4335" spans="7:7">
      <c r="G4335">
        <f t="shared" si="80"/>
        <v>0</v>
      </c>
    </row>
    <row r="4336" spans="7:7">
      <c r="G4336">
        <f t="shared" si="80"/>
        <v>0</v>
      </c>
    </row>
    <row r="4337" spans="7:7">
      <c r="G4337">
        <f t="shared" si="80"/>
        <v>0</v>
      </c>
    </row>
    <row r="4338" spans="7:7">
      <c r="G4338">
        <f t="shared" si="80"/>
        <v>0</v>
      </c>
    </row>
    <row r="4339" spans="7:7">
      <c r="G4339">
        <f t="shared" si="80"/>
        <v>0</v>
      </c>
    </row>
    <row r="4340" spans="7:7">
      <c r="G4340">
        <f t="shared" si="80"/>
        <v>0</v>
      </c>
    </row>
    <row r="4341" spans="7:7">
      <c r="G4341">
        <f t="shared" si="80"/>
        <v>0</v>
      </c>
    </row>
    <row r="4342" spans="7:7">
      <c r="G4342">
        <f t="shared" si="80"/>
        <v>0</v>
      </c>
    </row>
    <row r="4343" spans="7:7">
      <c r="G4343">
        <f t="shared" si="80"/>
        <v>0</v>
      </c>
    </row>
    <row r="4344" spans="7:7">
      <c r="G4344">
        <f t="shared" si="80"/>
        <v>0</v>
      </c>
    </row>
    <row r="4345" spans="7:7">
      <c r="G4345">
        <f t="shared" si="80"/>
        <v>0</v>
      </c>
    </row>
    <row r="4346" spans="7:7">
      <c r="G4346">
        <f t="shared" si="80"/>
        <v>0</v>
      </c>
    </row>
    <row r="4347" spans="7:7">
      <c r="G4347">
        <f t="shared" si="80"/>
        <v>0</v>
      </c>
    </row>
    <row r="4348" spans="7:7">
      <c r="G4348">
        <f t="shared" si="80"/>
        <v>0</v>
      </c>
    </row>
    <row r="4349" spans="7:7">
      <c r="G4349">
        <f t="shared" si="80"/>
        <v>0</v>
      </c>
    </row>
    <row r="4350" spans="7:7">
      <c r="G4350">
        <f t="shared" si="80"/>
        <v>0</v>
      </c>
    </row>
    <row r="4351" spans="7:7">
      <c r="G4351">
        <f t="shared" si="80"/>
        <v>0</v>
      </c>
    </row>
    <row r="4352" spans="7:7">
      <c r="G4352">
        <f t="shared" si="80"/>
        <v>0</v>
      </c>
    </row>
    <row r="4353" spans="7:7">
      <c r="G4353">
        <f t="shared" si="80"/>
        <v>0</v>
      </c>
    </row>
    <row r="4354" spans="7:7">
      <c r="G4354">
        <f t="shared" si="80"/>
        <v>0</v>
      </c>
    </row>
    <row r="4355" spans="7:7">
      <c r="G4355">
        <f t="shared" si="80"/>
        <v>0</v>
      </c>
    </row>
    <row r="4356" spans="7:7">
      <c r="G4356">
        <f t="shared" si="80"/>
        <v>0</v>
      </c>
    </row>
    <row r="4357" spans="7:7">
      <c r="G4357">
        <f t="shared" si="80"/>
        <v>0</v>
      </c>
    </row>
    <row r="4358" spans="7:7">
      <c r="G4358">
        <f t="shared" si="80"/>
        <v>0</v>
      </c>
    </row>
    <row r="4359" spans="7:7">
      <c r="G4359">
        <f t="shared" si="80"/>
        <v>0</v>
      </c>
    </row>
    <row r="4360" spans="7:7">
      <c r="G4360">
        <f t="shared" si="80"/>
        <v>0</v>
      </c>
    </row>
    <row r="4361" spans="7:7">
      <c r="G4361">
        <f t="shared" si="80"/>
        <v>0</v>
      </c>
    </row>
    <row r="4362" spans="7:7">
      <c r="G4362">
        <f t="shared" si="80"/>
        <v>0</v>
      </c>
    </row>
    <row r="4363" spans="7:7">
      <c r="G4363">
        <f t="shared" si="80"/>
        <v>0</v>
      </c>
    </row>
    <row r="4364" spans="7:7">
      <c r="G4364">
        <f t="shared" si="80"/>
        <v>0</v>
      </c>
    </row>
    <row r="4365" spans="7:7">
      <c r="G4365">
        <f t="shared" si="80"/>
        <v>0</v>
      </c>
    </row>
    <row r="4366" spans="7:7">
      <c r="G4366">
        <f t="shared" si="80"/>
        <v>0</v>
      </c>
    </row>
    <row r="4367" spans="7:7">
      <c r="G4367">
        <f t="shared" si="80"/>
        <v>0</v>
      </c>
    </row>
    <row r="4368" spans="7:7">
      <c r="G4368">
        <f t="shared" si="80"/>
        <v>0</v>
      </c>
    </row>
    <row r="4369" spans="7:7">
      <c r="G4369">
        <f t="shared" si="80"/>
        <v>0</v>
      </c>
    </row>
    <row r="4370" spans="7:7">
      <c r="G4370">
        <f t="shared" si="80"/>
        <v>0</v>
      </c>
    </row>
    <row r="4371" spans="7:7">
      <c r="G4371">
        <f t="shared" si="80"/>
        <v>0</v>
      </c>
    </row>
    <row r="4372" spans="7:7">
      <c r="G4372">
        <f t="shared" si="80"/>
        <v>0</v>
      </c>
    </row>
    <row r="4373" spans="7:7">
      <c r="G4373">
        <f t="shared" si="80"/>
        <v>0</v>
      </c>
    </row>
    <row r="4374" spans="7:7">
      <c r="G4374">
        <f t="shared" si="80"/>
        <v>0</v>
      </c>
    </row>
    <row r="4375" spans="7:7">
      <c r="G4375">
        <f t="shared" si="80"/>
        <v>0</v>
      </c>
    </row>
    <row r="4376" spans="7:7">
      <c r="G4376">
        <f t="shared" si="80"/>
        <v>0</v>
      </c>
    </row>
    <row r="4377" spans="7:7">
      <c r="G4377">
        <f t="shared" si="80"/>
        <v>0</v>
      </c>
    </row>
    <row r="4378" spans="7:7">
      <c r="G4378">
        <f t="shared" si="80"/>
        <v>0</v>
      </c>
    </row>
    <row r="4379" spans="7:7">
      <c r="G4379">
        <f t="shared" si="80"/>
        <v>0</v>
      </c>
    </row>
    <row r="4380" spans="7:7">
      <c r="G4380">
        <f t="shared" si="80"/>
        <v>0</v>
      </c>
    </row>
    <row r="4381" spans="7:7">
      <c r="G4381">
        <f t="shared" si="80"/>
        <v>0</v>
      </c>
    </row>
    <row r="4382" spans="7:7">
      <c r="G4382">
        <f t="shared" si="80"/>
        <v>0</v>
      </c>
    </row>
    <row r="4383" spans="7:7">
      <c r="G4383">
        <f t="shared" si="80"/>
        <v>0</v>
      </c>
    </row>
    <row r="4384" spans="7:7">
      <c r="G4384">
        <f t="shared" si="80"/>
        <v>0</v>
      </c>
    </row>
    <row r="4385" spans="7:7">
      <c r="G4385">
        <f t="shared" si="80"/>
        <v>0</v>
      </c>
    </row>
    <row r="4386" spans="7:7">
      <c r="G4386">
        <f t="shared" si="80"/>
        <v>0</v>
      </c>
    </row>
    <row r="4387" spans="7:7">
      <c r="G4387">
        <f t="shared" si="80"/>
        <v>0</v>
      </c>
    </row>
    <row r="4388" spans="7:7">
      <c r="G4388">
        <f t="shared" ref="G4388:G4450" si="81">+D4388-E4388</f>
        <v>0</v>
      </c>
    </row>
    <row r="4389" spans="7:7">
      <c r="G4389">
        <f t="shared" si="81"/>
        <v>0</v>
      </c>
    </row>
    <row r="4390" spans="7:7">
      <c r="G4390">
        <f t="shared" si="81"/>
        <v>0</v>
      </c>
    </row>
    <row r="4391" spans="7:7">
      <c r="G4391">
        <f t="shared" si="81"/>
        <v>0</v>
      </c>
    </row>
    <row r="4392" spans="7:7">
      <c r="G4392">
        <f t="shared" si="81"/>
        <v>0</v>
      </c>
    </row>
    <row r="4393" spans="7:7">
      <c r="G4393">
        <f t="shared" si="81"/>
        <v>0</v>
      </c>
    </row>
    <row r="4394" spans="7:7">
      <c r="G4394">
        <f t="shared" si="81"/>
        <v>0</v>
      </c>
    </row>
    <row r="4395" spans="7:7">
      <c r="G4395">
        <f t="shared" si="81"/>
        <v>0</v>
      </c>
    </row>
    <row r="4396" spans="7:7">
      <c r="G4396">
        <f t="shared" si="81"/>
        <v>0</v>
      </c>
    </row>
    <row r="4397" spans="7:7">
      <c r="G4397">
        <f t="shared" si="81"/>
        <v>0</v>
      </c>
    </row>
    <row r="4398" spans="7:7">
      <c r="G4398">
        <f t="shared" si="81"/>
        <v>0</v>
      </c>
    </row>
    <row r="4399" spans="7:7">
      <c r="G4399">
        <f t="shared" si="81"/>
        <v>0</v>
      </c>
    </row>
    <row r="4400" spans="7:7">
      <c r="G4400">
        <f t="shared" si="81"/>
        <v>0</v>
      </c>
    </row>
    <row r="4401" spans="7:7">
      <c r="G4401">
        <f t="shared" si="81"/>
        <v>0</v>
      </c>
    </row>
    <row r="4402" spans="7:7">
      <c r="G4402">
        <f t="shared" si="81"/>
        <v>0</v>
      </c>
    </row>
    <row r="4403" spans="7:7">
      <c r="G4403">
        <f t="shared" si="81"/>
        <v>0</v>
      </c>
    </row>
    <row r="4404" spans="7:7">
      <c r="G4404">
        <f t="shared" si="81"/>
        <v>0</v>
      </c>
    </row>
    <row r="4405" spans="7:7">
      <c r="G4405">
        <f t="shared" si="81"/>
        <v>0</v>
      </c>
    </row>
    <row r="4406" spans="7:7">
      <c r="G4406">
        <f t="shared" si="81"/>
        <v>0</v>
      </c>
    </row>
    <row r="4407" spans="7:7">
      <c r="G4407">
        <f t="shared" si="81"/>
        <v>0</v>
      </c>
    </row>
    <row r="4408" spans="7:7">
      <c r="G4408">
        <f t="shared" si="81"/>
        <v>0</v>
      </c>
    </row>
    <row r="4409" spans="7:7">
      <c r="G4409">
        <f t="shared" si="81"/>
        <v>0</v>
      </c>
    </row>
    <row r="4410" spans="7:7">
      <c r="G4410">
        <f t="shared" si="81"/>
        <v>0</v>
      </c>
    </row>
    <row r="4411" spans="7:7">
      <c r="G4411">
        <f t="shared" si="81"/>
        <v>0</v>
      </c>
    </row>
    <row r="4412" spans="7:7">
      <c r="G4412">
        <f t="shared" si="81"/>
        <v>0</v>
      </c>
    </row>
    <row r="4413" spans="7:7">
      <c r="G4413">
        <f t="shared" si="81"/>
        <v>0</v>
      </c>
    </row>
    <row r="4414" spans="7:7">
      <c r="G4414">
        <f t="shared" si="81"/>
        <v>0</v>
      </c>
    </row>
    <row r="4415" spans="7:7">
      <c r="G4415">
        <f t="shared" si="81"/>
        <v>0</v>
      </c>
    </row>
    <row r="4416" spans="7:7">
      <c r="G4416">
        <f t="shared" si="81"/>
        <v>0</v>
      </c>
    </row>
    <row r="4417" spans="7:7">
      <c r="G4417">
        <f t="shared" si="81"/>
        <v>0</v>
      </c>
    </row>
    <row r="4418" spans="7:7">
      <c r="G4418">
        <f t="shared" si="81"/>
        <v>0</v>
      </c>
    </row>
    <row r="4419" spans="7:7">
      <c r="G4419">
        <f t="shared" si="81"/>
        <v>0</v>
      </c>
    </row>
    <row r="4420" spans="7:7">
      <c r="G4420">
        <f t="shared" si="81"/>
        <v>0</v>
      </c>
    </row>
    <row r="4421" spans="7:7">
      <c r="G4421">
        <f t="shared" si="81"/>
        <v>0</v>
      </c>
    </row>
    <row r="4422" spans="7:7">
      <c r="G4422">
        <f t="shared" si="81"/>
        <v>0</v>
      </c>
    </row>
    <row r="4423" spans="7:7">
      <c r="G4423">
        <f t="shared" si="81"/>
        <v>0</v>
      </c>
    </row>
    <row r="4424" spans="7:7">
      <c r="G4424">
        <f t="shared" si="81"/>
        <v>0</v>
      </c>
    </row>
    <row r="4425" spans="7:7">
      <c r="G4425">
        <f t="shared" si="81"/>
        <v>0</v>
      </c>
    </row>
    <row r="4426" spans="7:7">
      <c r="G4426">
        <f t="shared" si="81"/>
        <v>0</v>
      </c>
    </row>
    <row r="4427" spans="7:7">
      <c r="G4427">
        <f t="shared" si="81"/>
        <v>0</v>
      </c>
    </row>
    <row r="4428" spans="7:7">
      <c r="G4428">
        <f t="shared" si="81"/>
        <v>0</v>
      </c>
    </row>
    <row r="4429" spans="7:7">
      <c r="G4429">
        <f t="shared" si="81"/>
        <v>0</v>
      </c>
    </row>
    <row r="4430" spans="7:7">
      <c r="G4430">
        <f t="shared" si="81"/>
        <v>0</v>
      </c>
    </row>
    <row r="4431" spans="7:7">
      <c r="G4431">
        <f t="shared" si="81"/>
        <v>0</v>
      </c>
    </row>
    <row r="4432" spans="7:7">
      <c r="G4432">
        <f t="shared" si="81"/>
        <v>0</v>
      </c>
    </row>
    <row r="4433" spans="7:7">
      <c r="G4433">
        <f t="shared" si="81"/>
        <v>0</v>
      </c>
    </row>
    <row r="4434" spans="7:7">
      <c r="G4434">
        <f t="shared" si="81"/>
        <v>0</v>
      </c>
    </row>
    <row r="4435" spans="7:7">
      <c r="G4435">
        <f t="shared" si="81"/>
        <v>0</v>
      </c>
    </row>
    <row r="4436" spans="7:7">
      <c r="G4436">
        <f t="shared" si="81"/>
        <v>0</v>
      </c>
    </row>
    <row r="4437" spans="7:7">
      <c r="G4437">
        <f t="shared" si="81"/>
        <v>0</v>
      </c>
    </row>
    <row r="4438" spans="7:7">
      <c r="G4438">
        <f t="shared" si="81"/>
        <v>0</v>
      </c>
    </row>
    <row r="4439" spans="7:7">
      <c r="G4439">
        <f t="shared" si="81"/>
        <v>0</v>
      </c>
    </row>
    <row r="4440" spans="7:7">
      <c r="G4440">
        <f t="shared" si="81"/>
        <v>0</v>
      </c>
    </row>
    <row r="4441" spans="7:7">
      <c r="G4441">
        <f t="shared" si="81"/>
        <v>0</v>
      </c>
    </row>
    <row r="4442" spans="7:7">
      <c r="G4442">
        <f t="shared" si="81"/>
        <v>0</v>
      </c>
    </row>
    <row r="4443" spans="7:7">
      <c r="G4443">
        <f t="shared" si="81"/>
        <v>0</v>
      </c>
    </row>
    <row r="4444" spans="7:7">
      <c r="G4444">
        <f t="shared" si="81"/>
        <v>0</v>
      </c>
    </row>
    <row r="4445" spans="7:7">
      <c r="G4445">
        <f t="shared" si="81"/>
        <v>0</v>
      </c>
    </row>
    <row r="4446" spans="7:7">
      <c r="G4446">
        <f t="shared" si="81"/>
        <v>0</v>
      </c>
    </row>
    <row r="4447" spans="7:7">
      <c r="G4447">
        <f t="shared" si="81"/>
        <v>0</v>
      </c>
    </row>
    <row r="4448" spans="7:7">
      <c r="G4448">
        <f t="shared" si="81"/>
        <v>0</v>
      </c>
    </row>
    <row r="4449" spans="7:7">
      <c r="G4449">
        <f t="shared" si="81"/>
        <v>0</v>
      </c>
    </row>
    <row r="4450" spans="7:7">
      <c r="G4450">
        <f t="shared" si="81"/>
        <v>0</v>
      </c>
    </row>
  </sheetData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 codeName="Foglio2"/>
  <dimension ref="A1:H3790"/>
  <sheetViews>
    <sheetView workbookViewId="0">
      <selection activeCell="E12" sqref="E12"/>
    </sheetView>
  </sheetViews>
  <sheetFormatPr defaultRowHeight="12.75"/>
  <cols>
    <col min="1" max="1" width="12" customWidth="1"/>
    <col min="2" max="2" width="41" style="1" customWidth="1"/>
    <col min="3" max="3" width="16.7109375" style="137" customWidth="1"/>
    <col min="4" max="4" width="14.140625" style="134" customWidth="1"/>
    <col min="5" max="5" width="14" style="134" bestFit="1" customWidth="1"/>
    <col min="6" max="6" width="7.28515625" customWidth="1"/>
    <col min="7" max="7" width="15.7109375" style="136" customWidth="1"/>
    <col min="8" max="8" width="38.7109375" style="4" customWidth="1"/>
    <col min="9" max="9" width="11.7109375" bestFit="1" customWidth="1"/>
    <col min="10" max="10" width="10.28515625" bestFit="1" customWidth="1"/>
  </cols>
  <sheetData>
    <row r="1" spans="1:7">
      <c r="A1" t="s">
        <v>1217</v>
      </c>
    </row>
    <row r="2" spans="1:7">
      <c r="B2" s="1" t="s">
        <v>1390</v>
      </c>
      <c r="C2"/>
    </row>
    <row r="3" spans="1:7">
      <c r="B3" s="1" t="s">
        <v>1181</v>
      </c>
      <c r="C3"/>
    </row>
    <row r="4" spans="1:7">
      <c r="B4" s="1" t="s">
        <v>1182</v>
      </c>
      <c r="C4"/>
    </row>
    <row r="5" spans="1:7">
      <c r="B5" s="1" t="s">
        <v>1391</v>
      </c>
      <c r="C5"/>
    </row>
    <row r="6" spans="1:7">
      <c r="B6" s="1" t="s">
        <v>1183</v>
      </c>
      <c r="C6"/>
    </row>
    <row r="7" spans="1:7">
      <c r="B7" s="1" t="s">
        <v>1184</v>
      </c>
      <c r="C7"/>
    </row>
    <row r="8" spans="1:7">
      <c r="B8" s="1" t="s">
        <v>1185</v>
      </c>
      <c r="C8"/>
    </row>
    <row r="9" spans="1:7">
      <c r="B9" s="1" t="s">
        <v>1186</v>
      </c>
      <c r="C9"/>
    </row>
    <row r="10" spans="1:7">
      <c r="B10" s="1" t="s">
        <v>1392</v>
      </c>
      <c r="C10"/>
    </row>
    <row r="11" spans="1:7">
      <c r="A11" t="s">
        <v>864</v>
      </c>
      <c r="B11" s="1" t="s">
        <v>857</v>
      </c>
      <c r="C11" t="s">
        <v>853</v>
      </c>
      <c r="D11" s="134" t="s">
        <v>854</v>
      </c>
      <c r="E11" s="134" t="s">
        <v>855</v>
      </c>
      <c r="F11" t="s">
        <v>856</v>
      </c>
      <c r="G11" s="136" t="s">
        <v>865</v>
      </c>
    </row>
    <row r="12" spans="1:7">
      <c r="A12">
        <v>10020101</v>
      </c>
      <c r="B12" s="1" t="s">
        <v>1187</v>
      </c>
      <c r="C12" t="s">
        <v>1393</v>
      </c>
      <c r="D12" s="134">
        <v>46510</v>
      </c>
      <c r="E12" s="134">
        <v>46510</v>
      </c>
      <c r="F12" t="s">
        <v>1393</v>
      </c>
      <c r="G12" s="134">
        <f t="shared" ref="G12:G75" si="0">+D12-E12</f>
        <v>0</v>
      </c>
    </row>
    <row r="13" spans="1:7">
      <c r="A13">
        <v>11010101</v>
      </c>
      <c r="B13" s="1" t="s">
        <v>1394</v>
      </c>
      <c r="C13" t="s">
        <v>1393</v>
      </c>
      <c r="D13" s="134">
        <v>100984.46</v>
      </c>
      <c r="E13" s="134">
        <v>0</v>
      </c>
      <c r="F13" t="s">
        <v>1393</v>
      </c>
      <c r="G13" s="134">
        <f t="shared" si="0"/>
        <v>100984.46</v>
      </c>
    </row>
    <row r="14" spans="1:7">
      <c r="A14">
        <v>11010151</v>
      </c>
      <c r="B14" s="1" t="s">
        <v>1395</v>
      </c>
      <c r="C14" t="s">
        <v>1393</v>
      </c>
      <c r="D14" s="134">
        <v>0</v>
      </c>
      <c r="E14" s="134">
        <v>13052.72</v>
      </c>
      <c r="F14" t="s">
        <v>1393</v>
      </c>
      <c r="G14" s="134">
        <f t="shared" si="0"/>
        <v>-13052.72</v>
      </c>
    </row>
    <row r="15" spans="1:7">
      <c r="A15">
        <v>11010202</v>
      </c>
      <c r="B15" s="1" t="s">
        <v>1396</v>
      </c>
      <c r="C15" t="s">
        <v>1393</v>
      </c>
      <c r="D15" s="134">
        <v>6789.6</v>
      </c>
      <c r="E15" s="134">
        <v>0</v>
      </c>
      <c r="F15" t="s">
        <v>1393</v>
      </c>
      <c r="G15" s="134">
        <f t="shared" si="0"/>
        <v>6789.6</v>
      </c>
    </row>
    <row r="16" spans="1:7">
      <c r="A16">
        <v>11010252</v>
      </c>
      <c r="B16" s="1" t="s">
        <v>1397</v>
      </c>
      <c r="C16" t="s">
        <v>1393</v>
      </c>
      <c r="D16" s="134">
        <v>0</v>
      </c>
      <c r="E16" s="134">
        <v>6789.6</v>
      </c>
      <c r="F16" t="s">
        <v>1393</v>
      </c>
      <c r="G16" s="134">
        <f t="shared" si="0"/>
        <v>-6789.6</v>
      </c>
    </row>
    <row r="17" spans="1:7">
      <c r="A17">
        <v>11010301</v>
      </c>
      <c r="B17" s="1" t="s">
        <v>949</v>
      </c>
      <c r="C17" t="s">
        <v>1393</v>
      </c>
      <c r="D17" s="134">
        <v>546451.29</v>
      </c>
      <c r="E17" s="134">
        <v>196013.49</v>
      </c>
      <c r="F17" t="s">
        <v>1393</v>
      </c>
      <c r="G17" s="134">
        <f t="shared" si="0"/>
        <v>350437.80000000005</v>
      </c>
    </row>
    <row r="18" spans="1:7">
      <c r="A18">
        <v>11010351</v>
      </c>
      <c r="B18" s="1" t="s">
        <v>950</v>
      </c>
      <c r="C18" t="s">
        <v>1393</v>
      </c>
      <c r="D18" s="134">
        <v>196013.49</v>
      </c>
      <c r="E18" s="134">
        <v>392483.02</v>
      </c>
      <c r="F18" t="s">
        <v>1393</v>
      </c>
      <c r="G18" s="134">
        <f t="shared" si="0"/>
        <v>-196469.53000000003</v>
      </c>
    </row>
    <row r="19" spans="1:7">
      <c r="A19">
        <v>11010501</v>
      </c>
      <c r="B19" s="1" t="s">
        <v>1398</v>
      </c>
      <c r="C19" t="s">
        <v>1393</v>
      </c>
      <c r="D19" s="134">
        <v>272764.78999999998</v>
      </c>
      <c r="E19" s="134">
        <v>271722.89</v>
      </c>
      <c r="F19" t="s">
        <v>1393</v>
      </c>
      <c r="G19" s="134">
        <f t="shared" si="0"/>
        <v>1041.8999999999651</v>
      </c>
    </row>
    <row r="20" spans="1:7">
      <c r="A20">
        <v>11010502</v>
      </c>
      <c r="B20" s="1" t="s">
        <v>1399</v>
      </c>
      <c r="C20" t="s">
        <v>1393</v>
      </c>
      <c r="D20" s="134">
        <v>33095.14</v>
      </c>
      <c r="E20" s="134">
        <v>33095.14</v>
      </c>
      <c r="F20" t="s">
        <v>1393</v>
      </c>
      <c r="G20" s="134">
        <f t="shared" si="0"/>
        <v>0</v>
      </c>
    </row>
    <row r="21" spans="1:7">
      <c r="A21">
        <v>11010503</v>
      </c>
      <c r="B21" s="1" t="s">
        <v>1400</v>
      </c>
      <c r="C21" t="s">
        <v>1393</v>
      </c>
      <c r="D21" s="134">
        <v>5145.0600000000004</v>
      </c>
      <c r="E21" s="134">
        <v>0</v>
      </c>
      <c r="F21" t="s">
        <v>1393</v>
      </c>
      <c r="G21" s="134">
        <f t="shared" si="0"/>
        <v>5145.0600000000004</v>
      </c>
    </row>
    <row r="22" spans="1:7">
      <c r="A22">
        <v>11010551</v>
      </c>
      <c r="B22" s="1" t="s">
        <v>1401</v>
      </c>
      <c r="C22" t="s">
        <v>1393</v>
      </c>
      <c r="D22" s="134">
        <v>271722.89</v>
      </c>
      <c r="E22" s="134">
        <v>272175.05</v>
      </c>
      <c r="F22" t="s">
        <v>1393</v>
      </c>
      <c r="G22" s="134">
        <f t="shared" si="0"/>
        <v>-452.15999999997439</v>
      </c>
    </row>
    <row r="23" spans="1:7">
      <c r="A23">
        <v>11010552</v>
      </c>
      <c r="B23" s="1" t="s">
        <v>1402</v>
      </c>
      <c r="C23" t="s">
        <v>1393</v>
      </c>
      <c r="D23" s="134">
        <v>15281.31</v>
      </c>
      <c r="E23" s="134">
        <v>15281.31</v>
      </c>
      <c r="F23" t="s">
        <v>1393</v>
      </c>
      <c r="G23" s="134">
        <f t="shared" si="0"/>
        <v>0</v>
      </c>
    </row>
    <row r="24" spans="1:7">
      <c r="A24">
        <v>11010553</v>
      </c>
      <c r="B24" s="1" t="s">
        <v>1403</v>
      </c>
      <c r="C24" t="s">
        <v>1393</v>
      </c>
      <c r="D24" s="134">
        <v>0</v>
      </c>
      <c r="E24" s="134">
        <v>2155.0500000000002</v>
      </c>
      <c r="F24" t="s">
        <v>1393</v>
      </c>
      <c r="G24" s="134">
        <f t="shared" si="0"/>
        <v>-2155.0500000000002</v>
      </c>
    </row>
    <row r="25" spans="1:7">
      <c r="A25">
        <v>11010601</v>
      </c>
      <c r="B25" s="1" t="s">
        <v>951</v>
      </c>
      <c r="C25" t="s">
        <v>1393</v>
      </c>
      <c r="D25" s="134">
        <v>323485.75</v>
      </c>
      <c r="E25" s="134">
        <v>249948.86</v>
      </c>
      <c r="F25" t="s">
        <v>1393</v>
      </c>
      <c r="G25" s="134">
        <f t="shared" si="0"/>
        <v>73536.890000000014</v>
      </c>
    </row>
    <row r="26" spans="1:7">
      <c r="A26">
        <v>11010701</v>
      </c>
      <c r="B26" s="1" t="s">
        <v>952</v>
      </c>
      <c r="C26" t="s">
        <v>1393</v>
      </c>
      <c r="D26" s="134">
        <v>36160.089999999997</v>
      </c>
      <c r="E26" s="134">
        <v>12419.78</v>
      </c>
      <c r="F26" t="s">
        <v>1393</v>
      </c>
      <c r="G26" s="134">
        <f t="shared" si="0"/>
        <v>23740.309999999998</v>
      </c>
    </row>
    <row r="27" spans="1:7">
      <c r="A27">
        <v>11010702</v>
      </c>
      <c r="B27" s="1" t="s">
        <v>953</v>
      </c>
      <c r="C27" t="s">
        <v>1393</v>
      </c>
      <c r="D27" s="134">
        <v>450149.86</v>
      </c>
      <c r="E27" s="134">
        <v>134891.26</v>
      </c>
      <c r="F27" t="s">
        <v>1393</v>
      </c>
      <c r="G27" s="134">
        <f t="shared" si="0"/>
        <v>315258.59999999998</v>
      </c>
    </row>
    <row r="28" spans="1:7">
      <c r="A28">
        <v>11010708</v>
      </c>
      <c r="B28" s="1" t="s">
        <v>1404</v>
      </c>
      <c r="C28" t="s">
        <v>1393</v>
      </c>
      <c r="D28" s="134">
        <v>16510</v>
      </c>
      <c r="E28" s="134">
        <v>0</v>
      </c>
      <c r="F28" t="s">
        <v>1393</v>
      </c>
      <c r="G28" s="134">
        <f t="shared" si="0"/>
        <v>16510</v>
      </c>
    </row>
    <row r="29" spans="1:7">
      <c r="A29">
        <v>11010709</v>
      </c>
      <c r="B29" s="1" t="s">
        <v>954</v>
      </c>
      <c r="C29" t="s">
        <v>1393</v>
      </c>
      <c r="D29" s="134">
        <v>149928.76999999999</v>
      </c>
      <c r="E29" s="134">
        <v>45867.89</v>
      </c>
      <c r="F29" t="s">
        <v>1393</v>
      </c>
      <c r="G29" s="134">
        <f t="shared" si="0"/>
        <v>104060.87999999999</v>
      </c>
    </row>
    <row r="30" spans="1:7">
      <c r="A30">
        <v>11010751</v>
      </c>
      <c r="B30" s="1" t="s">
        <v>955</v>
      </c>
      <c r="C30" t="s">
        <v>1393</v>
      </c>
      <c r="D30" s="134">
        <v>12419.79</v>
      </c>
      <c r="E30" s="134">
        <v>25397.75</v>
      </c>
      <c r="F30" t="s">
        <v>1393</v>
      </c>
      <c r="G30" s="134">
        <f t="shared" si="0"/>
        <v>-12977.96</v>
      </c>
    </row>
    <row r="31" spans="1:7">
      <c r="A31">
        <v>11010752</v>
      </c>
      <c r="B31" s="1" t="s">
        <v>956</v>
      </c>
      <c r="C31" t="s">
        <v>1393</v>
      </c>
      <c r="D31" s="134">
        <v>134891.26</v>
      </c>
      <c r="E31" s="134">
        <v>364078.75</v>
      </c>
      <c r="F31" t="s">
        <v>1393</v>
      </c>
      <c r="G31" s="134">
        <f t="shared" si="0"/>
        <v>-229187.49</v>
      </c>
    </row>
    <row r="32" spans="1:7">
      <c r="A32">
        <v>11010758</v>
      </c>
      <c r="B32" s="1" t="s">
        <v>1405</v>
      </c>
      <c r="C32" t="s">
        <v>1393</v>
      </c>
      <c r="D32" s="134">
        <v>0</v>
      </c>
      <c r="E32" s="134">
        <v>4274.5</v>
      </c>
      <c r="F32" t="s">
        <v>1393</v>
      </c>
      <c r="G32" s="134">
        <f t="shared" si="0"/>
        <v>-4274.5</v>
      </c>
    </row>
    <row r="33" spans="1:7">
      <c r="A33">
        <v>11010759</v>
      </c>
      <c r="B33" s="1" t="s">
        <v>957</v>
      </c>
      <c r="C33" t="s">
        <v>1393</v>
      </c>
      <c r="D33" s="134">
        <v>45866.89</v>
      </c>
      <c r="E33" s="134">
        <v>91201.04</v>
      </c>
      <c r="F33" t="s">
        <v>1393</v>
      </c>
      <c r="G33" s="134">
        <f t="shared" si="0"/>
        <v>-45334.149999999994</v>
      </c>
    </row>
    <row r="34" spans="1:7">
      <c r="A34">
        <v>11020101</v>
      </c>
      <c r="B34" s="1" t="s">
        <v>958</v>
      </c>
      <c r="C34" t="s">
        <v>1393</v>
      </c>
      <c r="D34" s="134">
        <v>4845896.21</v>
      </c>
      <c r="E34" s="134">
        <v>0</v>
      </c>
      <c r="F34" t="s">
        <v>1393</v>
      </c>
      <c r="G34" s="134">
        <f t="shared" si="0"/>
        <v>4845896.21</v>
      </c>
    </row>
    <row r="35" spans="1:7">
      <c r="A35">
        <v>11020201</v>
      </c>
      <c r="B35" s="1" t="s">
        <v>959</v>
      </c>
      <c r="C35" t="s">
        <v>1393</v>
      </c>
      <c r="D35" s="134">
        <v>17421199.809999999</v>
      </c>
      <c r="E35" s="134">
        <v>226336.5</v>
      </c>
      <c r="F35" t="s">
        <v>1393</v>
      </c>
      <c r="G35" s="134">
        <f t="shared" si="0"/>
        <v>17194863.309999999</v>
      </c>
    </row>
    <row r="36" spans="1:7">
      <c r="A36">
        <v>11020301</v>
      </c>
      <c r="B36" s="1" t="s">
        <v>960</v>
      </c>
      <c r="C36" t="s">
        <v>1393</v>
      </c>
      <c r="D36" s="134">
        <v>58162228.869999997</v>
      </c>
      <c r="E36" s="134">
        <v>4834766.74</v>
      </c>
      <c r="F36" t="s">
        <v>1393</v>
      </c>
      <c r="G36" s="134">
        <f t="shared" si="0"/>
        <v>53327462.129999995</v>
      </c>
    </row>
    <row r="37" spans="1:7">
      <c r="A37">
        <v>11020351</v>
      </c>
      <c r="B37" s="1" t="s">
        <v>961</v>
      </c>
      <c r="C37" t="s">
        <v>1393</v>
      </c>
      <c r="D37" s="134">
        <v>256286.57</v>
      </c>
      <c r="E37" s="134">
        <v>8868179.8699999992</v>
      </c>
      <c r="F37" t="s">
        <v>1393</v>
      </c>
      <c r="G37" s="134">
        <f t="shared" si="0"/>
        <v>-8611893.2999999989</v>
      </c>
    </row>
    <row r="38" spans="1:7">
      <c r="A38">
        <v>11020401</v>
      </c>
      <c r="B38" s="1" t="s">
        <v>962</v>
      </c>
      <c r="C38" t="s">
        <v>1393</v>
      </c>
      <c r="D38" s="134">
        <v>61419322.859999999</v>
      </c>
      <c r="E38" s="134">
        <v>1416850.38</v>
      </c>
      <c r="F38" t="s">
        <v>1393</v>
      </c>
      <c r="G38" s="134">
        <f t="shared" si="0"/>
        <v>60002472.479999997</v>
      </c>
    </row>
    <row r="39" spans="1:7">
      <c r="A39">
        <v>11020451</v>
      </c>
      <c r="B39" s="1" t="s">
        <v>963</v>
      </c>
      <c r="C39" t="s">
        <v>1393</v>
      </c>
      <c r="D39" s="134">
        <v>148545.01999999999</v>
      </c>
      <c r="E39" s="134">
        <v>11817372.050000001</v>
      </c>
      <c r="F39" t="s">
        <v>1393</v>
      </c>
      <c r="G39" s="134">
        <f t="shared" si="0"/>
        <v>-11668827.030000001</v>
      </c>
    </row>
    <row r="40" spans="1:7">
      <c r="A40">
        <v>11020501</v>
      </c>
      <c r="B40" s="1" t="s">
        <v>964</v>
      </c>
      <c r="C40" t="s">
        <v>1393</v>
      </c>
      <c r="D40" s="134">
        <v>4080844.79</v>
      </c>
      <c r="E40" s="134">
        <v>0</v>
      </c>
      <c r="F40" t="s">
        <v>1393</v>
      </c>
      <c r="G40" s="134">
        <f t="shared" si="0"/>
        <v>4080844.79</v>
      </c>
    </row>
    <row r="41" spans="1:7">
      <c r="A41">
        <v>11020551</v>
      </c>
      <c r="B41" s="1" t="s">
        <v>965</v>
      </c>
      <c r="C41" t="s">
        <v>1393</v>
      </c>
      <c r="D41" s="134">
        <v>0</v>
      </c>
      <c r="E41" s="134">
        <v>367965.04</v>
      </c>
      <c r="F41" t="s">
        <v>1393</v>
      </c>
      <c r="G41" s="134">
        <f t="shared" si="0"/>
        <v>-367965.04</v>
      </c>
    </row>
    <row r="42" spans="1:7">
      <c r="A42">
        <v>11020601</v>
      </c>
      <c r="B42" s="1" t="s">
        <v>966</v>
      </c>
      <c r="C42" t="s">
        <v>1393</v>
      </c>
      <c r="D42" s="134">
        <v>9984833.0299999993</v>
      </c>
      <c r="E42" s="134">
        <v>0</v>
      </c>
      <c r="F42" t="s">
        <v>1393</v>
      </c>
      <c r="G42" s="134">
        <f t="shared" si="0"/>
        <v>9984833.0299999993</v>
      </c>
    </row>
    <row r="43" spans="1:7">
      <c r="A43">
        <v>11020651</v>
      </c>
      <c r="B43" s="1" t="s">
        <v>967</v>
      </c>
      <c r="C43" t="s">
        <v>1393</v>
      </c>
      <c r="D43" s="134">
        <v>0</v>
      </c>
      <c r="E43" s="134">
        <v>2180703.66</v>
      </c>
      <c r="F43" t="s">
        <v>1393</v>
      </c>
      <c r="G43" s="134">
        <f t="shared" si="0"/>
        <v>-2180703.66</v>
      </c>
    </row>
    <row r="44" spans="1:7">
      <c r="A44">
        <v>11020701</v>
      </c>
      <c r="B44" s="1" t="s">
        <v>968</v>
      </c>
      <c r="C44" t="s">
        <v>1393</v>
      </c>
      <c r="D44" s="134">
        <v>1409891.27</v>
      </c>
      <c r="E44" s="134">
        <v>0</v>
      </c>
      <c r="F44" t="s">
        <v>1393</v>
      </c>
      <c r="G44" s="134">
        <f t="shared" si="0"/>
        <v>1409891.27</v>
      </c>
    </row>
    <row r="45" spans="1:7">
      <c r="A45">
        <v>11020740</v>
      </c>
      <c r="B45" s="1" t="s">
        <v>1406</v>
      </c>
      <c r="C45" t="s">
        <v>1393</v>
      </c>
      <c r="D45" s="134">
        <v>95946.44</v>
      </c>
      <c r="E45" s="134">
        <v>0</v>
      </c>
      <c r="F45" t="s">
        <v>1393</v>
      </c>
      <c r="G45" s="134">
        <f t="shared" si="0"/>
        <v>95946.44</v>
      </c>
    </row>
    <row r="46" spans="1:7">
      <c r="A46">
        <v>11020751</v>
      </c>
      <c r="B46" s="1" t="s">
        <v>1407</v>
      </c>
      <c r="C46" t="s">
        <v>1393</v>
      </c>
      <c r="D46" s="134">
        <v>0</v>
      </c>
      <c r="E46" s="134">
        <v>787395.4</v>
      </c>
      <c r="F46" t="s">
        <v>1393</v>
      </c>
      <c r="G46" s="134">
        <f t="shared" si="0"/>
        <v>-787395.4</v>
      </c>
    </row>
    <row r="47" spans="1:7">
      <c r="A47">
        <v>11020790</v>
      </c>
      <c r="B47" s="1" t="s">
        <v>1408</v>
      </c>
      <c r="C47" t="s">
        <v>1393</v>
      </c>
      <c r="D47" s="134">
        <v>0</v>
      </c>
      <c r="E47" s="134">
        <v>35441.269999999997</v>
      </c>
      <c r="F47" t="s">
        <v>1393</v>
      </c>
      <c r="G47" s="134">
        <f t="shared" si="0"/>
        <v>-35441.269999999997</v>
      </c>
    </row>
    <row r="48" spans="1:7">
      <c r="A48">
        <v>11020801</v>
      </c>
      <c r="B48" s="1" t="s">
        <v>1409</v>
      </c>
      <c r="C48" t="s">
        <v>1393</v>
      </c>
      <c r="D48" s="134">
        <v>1152984.3899999999</v>
      </c>
      <c r="E48" s="134">
        <v>0</v>
      </c>
      <c r="F48" t="s">
        <v>1393</v>
      </c>
      <c r="G48" s="134">
        <f t="shared" si="0"/>
        <v>1152984.3899999999</v>
      </c>
    </row>
    <row r="49" spans="1:7">
      <c r="A49">
        <v>11020851</v>
      </c>
      <c r="B49" s="1" t="s">
        <v>1410</v>
      </c>
      <c r="C49" t="s">
        <v>1393</v>
      </c>
      <c r="D49" s="134">
        <v>0</v>
      </c>
      <c r="E49" s="134">
        <v>914048.38</v>
      </c>
      <c r="F49" t="s">
        <v>1393</v>
      </c>
      <c r="G49" s="134">
        <f t="shared" si="0"/>
        <v>-914048.38</v>
      </c>
    </row>
    <row r="50" spans="1:7">
      <c r="A50">
        <v>11020901</v>
      </c>
      <c r="B50" s="1" t="s">
        <v>969</v>
      </c>
      <c r="C50" t="s">
        <v>1393</v>
      </c>
      <c r="D50" s="134">
        <v>3746973.86</v>
      </c>
      <c r="E50" s="134">
        <v>0</v>
      </c>
      <c r="F50" t="s">
        <v>1393</v>
      </c>
      <c r="G50" s="134">
        <f t="shared" si="0"/>
        <v>3746973.86</v>
      </c>
    </row>
    <row r="51" spans="1:7">
      <c r="A51">
        <v>11020951</v>
      </c>
      <c r="B51" s="1" t="s">
        <v>970</v>
      </c>
      <c r="C51" t="s">
        <v>1393</v>
      </c>
      <c r="D51" s="134">
        <v>0.01</v>
      </c>
      <c r="E51" s="134">
        <v>3084727.57</v>
      </c>
      <c r="F51" t="s">
        <v>1393</v>
      </c>
      <c r="G51" s="134">
        <f t="shared" si="0"/>
        <v>-3084727.56</v>
      </c>
    </row>
    <row r="52" spans="1:7">
      <c r="A52">
        <v>11021001</v>
      </c>
      <c r="B52" s="1" t="s">
        <v>971</v>
      </c>
      <c r="C52" t="s">
        <v>1393</v>
      </c>
      <c r="D52" s="134">
        <v>9873621.0999999996</v>
      </c>
      <c r="E52" s="134">
        <v>0</v>
      </c>
      <c r="F52" t="s">
        <v>1393</v>
      </c>
      <c r="G52" s="134">
        <f t="shared" si="0"/>
        <v>9873621.0999999996</v>
      </c>
    </row>
    <row r="53" spans="1:7">
      <c r="A53">
        <v>11021101</v>
      </c>
      <c r="B53" s="1" t="s">
        <v>972</v>
      </c>
      <c r="C53" t="s">
        <v>1393</v>
      </c>
      <c r="D53" s="134">
        <v>531876.66</v>
      </c>
      <c r="E53" s="134">
        <v>1872</v>
      </c>
      <c r="F53" t="s">
        <v>1393</v>
      </c>
      <c r="G53" s="134">
        <f t="shared" si="0"/>
        <v>530004.66</v>
      </c>
    </row>
    <row r="54" spans="1:7">
      <c r="A54">
        <v>11021151</v>
      </c>
      <c r="B54" s="1" t="s">
        <v>931</v>
      </c>
      <c r="C54" t="s">
        <v>1393</v>
      </c>
      <c r="D54" s="134">
        <v>1872</v>
      </c>
      <c r="E54" s="134">
        <v>451609.31</v>
      </c>
      <c r="F54" t="s">
        <v>1393</v>
      </c>
      <c r="G54" s="134">
        <f t="shared" si="0"/>
        <v>-449737.31</v>
      </c>
    </row>
    <row r="55" spans="1:7">
      <c r="A55">
        <v>11021201</v>
      </c>
      <c r="B55" s="1" t="s">
        <v>973</v>
      </c>
      <c r="C55" t="s">
        <v>1393</v>
      </c>
      <c r="D55" s="134">
        <v>491501.98</v>
      </c>
      <c r="E55" s="134">
        <v>0</v>
      </c>
      <c r="F55" t="s">
        <v>1393</v>
      </c>
      <c r="G55" s="134">
        <f t="shared" si="0"/>
        <v>491501.98</v>
      </c>
    </row>
    <row r="56" spans="1:7">
      <c r="A56">
        <v>11021240</v>
      </c>
      <c r="B56" s="1" t="s">
        <v>1411</v>
      </c>
      <c r="C56" t="s">
        <v>1393</v>
      </c>
      <c r="D56" s="134">
        <v>54704.2</v>
      </c>
      <c r="E56" s="134">
        <v>0</v>
      </c>
      <c r="F56" t="s">
        <v>1393</v>
      </c>
      <c r="G56" s="134">
        <f t="shared" si="0"/>
        <v>54704.2</v>
      </c>
    </row>
    <row r="57" spans="1:7">
      <c r="A57">
        <v>11021251</v>
      </c>
      <c r="B57" s="1" t="s">
        <v>974</v>
      </c>
      <c r="C57" t="s">
        <v>1393</v>
      </c>
      <c r="D57" s="134">
        <v>0</v>
      </c>
      <c r="E57" s="134">
        <v>461326.08000000002</v>
      </c>
      <c r="F57" t="s">
        <v>1393</v>
      </c>
      <c r="G57" s="134">
        <f t="shared" si="0"/>
        <v>-461326.08000000002</v>
      </c>
    </row>
    <row r="58" spans="1:7">
      <c r="A58">
        <v>11021290</v>
      </c>
      <c r="B58" s="1" t="s">
        <v>1412</v>
      </c>
      <c r="C58" t="s">
        <v>1393</v>
      </c>
      <c r="D58" s="134">
        <v>21070.74</v>
      </c>
      <c r="E58" s="134">
        <v>64280.6</v>
      </c>
      <c r="F58" t="s">
        <v>1393</v>
      </c>
      <c r="G58" s="134">
        <f t="shared" si="0"/>
        <v>-43209.86</v>
      </c>
    </row>
    <row r="59" spans="1:7">
      <c r="A59">
        <v>11021301</v>
      </c>
      <c r="B59" s="1" t="s">
        <v>975</v>
      </c>
      <c r="C59" t="s">
        <v>1393</v>
      </c>
      <c r="D59" s="134">
        <v>1037105.05</v>
      </c>
      <c r="E59" s="134">
        <v>0</v>
      </c>
      <c r="F59" t="s">
        <v>1393</v>
      </c>
      <c r="G59" s="134">
        <f t="shared" si="0"/>
        <v>1037105.05</v>
      </c>
    </row>
    <row r="60" spans="1:7">
      <c r="A60">
        <v>11021340</v>
      </c>
      <c r="B60" s="1" t="s">
        <v>1413</v>
      </c>
      <c r="C60" t="s">
        <v>1393</v>
      </c>
      <c r="D60" s="134">
        <v>83076.58</v>
      </c>
      <c r="E60" s="134">
        <v>0</v>
      </c>
      <c r="F60" t="s">
        <v>1393</v>
      </c>
      <c r="G60" s="134">
        <f t="shared" si="0"/>
        <v>83076.58</v>
      </c>
    </row>
    <row r="61" spans="1:7">
      <c r="A61">
        <v>11021341</v>
      </c>
      <c r="B61" s="1" t="s">
        <v>1414</v>
      </c>
      <c r="C61" t="s">
        <v>1393</v>
      </c>
      <c r="D61" s="134">
        <v>185624.77</v>
      </c>
      <c r="E61" s="134">
        <v>0</v>
      </c>
      <c r="F61" t="s">
        <v>1393</v>
      </c>
      <c r="G61" s="134">
        <f t="shared" si="0"/>
        <v>185624.77</v>
      </c>
    </row>
    <row r="62" spans="1:7">
      <c r="A62">
        <v>11021342</v>
      </c>
      <c r="B62" s="1" t="s">
        <v>1415</v>
      </c>
      <c r="C62" t="s">
        <v>1393</v>
      </c>
      <c r="D62" s="134">
        <v>11000</v>
      </c>
      <c r="E62" s="134">
        <v>0</v>
      </c>
      <c r="F62" t="s">
        <v>1393</v>
      </c>
      <c r="G62" s="134">
        <f t="shared" si="0"/>
        <v>11000</v>
      </c>
    </row>
    <row r="63" spans="1:7">
      <c r="A63">
        <v>11021343</v>
      </c>
      <c r="B63" s="1" t="s">
        <v>1416</v>
      </c>
      <c r="C63" t="s">
        <v>1393</v>
      </c>
      <c r="D63" s="134">
        <v>8552.51</v>
      </c>
      <c r="E63" s="134">
        <v>0</v>
      </c>
      <c r="F63" t="s">
        <v>1393</v>
      </c>
      <c r="G63" s="134">
        <f t="shared" si="0"/>
        <v>8552.51</v>
      </c>
    </row>
    <row r="64" spans="1:7">
      <c r="A64">
        <v>11021351</v>
      </c>
      <c r="B64" s="1" t="s">
        <v>976</v>
      </c>
      <c r="C64" t="s">
        <v>1393</v>
      </c>
      <c r="D64" s="134">
        <v>0</v>
      </c>
      <c r="E64" s="134">
        <v>922179.28</v>
      </c>
      <c r="F64" t="s">
        <v>1393</v>
      </c>
      <c r="G64" s="134">
        <f t="shared" si="0"/>
        <v>-922179.28</v>
      </c>
    </row>
    <row r="65" spans="1:7">
      <c r="A65">
        <v>11021390</v>
      </c>
      <c r="B65" s="1" t="s">
        <v>1417</v>
      </c>
      <c r="C65" t="s">
        <v>1393</v>
      </c>
      <c r="D65" s="134">
        <v>0</v>
      </c>
      <c r="E65" s="134">
        <v>72319.37</v>
      </c>
      <c r="F65" t="s">
        <v>1393</v>
      </c>
      <c r="G65" s="134">
        <f t="shared" si="0"/>
        <v>-72319.37</v>
      </c>
    </row>
    <row r="66" spans="1:7">
      <c r="A66">
        <v>11021391</v>
      </c>
      <c r="B66" s="1" t="s">
        <v>1418</v>
      </c>
      <c r="C66" t="s">
        <v>1393</v>
      </c>
      <c r="D66" s="134">
        <v>0</v>
      </c>
      <c r="E66" s="134">
        <v>150585.1</v>
      </c>
      <c r="F66" t="s">
        <v>1393</v>
      </c>
      <c r="G66" s="134">
        <f t="shared" si="0"/>
        <v>-150585.1</v>
      </c>
    </row>
    <row r="67" spans="1:7">
      <c r="A67">
        <v>11021392</v>
      </c>
      <c r="B67" s="1" t="s">
        <v>1419</v>
      </c>
      <c r="C67" t="s">
        <v>1393</v>
      </c>
      <c r="D67" s="134">
        <v>0</v>
      </c>
      <c r="E67" s="134">
        <v>11000</v>
      </c>
      <c r="F67" t="s">
        <v>1393</v>
      </c>
      <c r="G67" s="134">
        <f t="shared" si="0"/>
        <v>-11000</v>
      </c>
    </row>
    <row r="68" spans="1:7">
      <c r="A68">
        <v>11021393</v>
      </c>
      <c r="B68" s="1" t="s">
        <v>1420</v>
      </c>
      <c r="C68" t="s">
        <v>1393</v>
      </c>
      <c r="D68" s="134">
        <v>0</v>
      </c>
      <c r="E68" s="134">
        <v>4641.74</v>
      </c>
      <c r="F68" t="s">
        <v>1393</v>
      </c>
      <c r="G68" s="134">
        <f t="shared" si="0"/>
        <v>-4641.74</v>
      </c>
    </row>
    <row r="69" spans="1:7">
      <c r="A69">
        <v>11021401</v>
      </c>
      <c r="B69" s="1" t="s">
        <v>1421</v>
      </c>
      <c r="C69" t="s">
        <v>1393</v>
      </c>
      <c r="D69" s="134">
        <v>18095953.66</v>
      </c>
      <c r="E69" s="134">
        <v>14792865.949999999</v>
      </c>
      <c r="F69" t="s">
        <v>1393</v>
      </c>
      <c r="G69" s="134">
        <f t="shared" si="0"/>
        <v>3303087.7100000009</v>
      </c>
    </row>
    <row r="70" spans="1:7">
      <c r="A70">
        <v>11021402</v>
      </c>
      <c r="B70" s="1" t="s">
        <v>1422</v>
      </c>
      <c r="C70" t="s">
        <v>1393</v>
      </c>
      <c r="D70" s="134">
        <v>557628.68000000005</v>
      </c>
      <c r="E70" s="134">
        <v>267558.09999999998</v>
      </c>
      <c r="F70" t="s">
        <v>1393</v>
      </c>
      <c r="G70" s="134">
        <f t="shared" si="0"/>
        <v>290070.58000000007</v>
      </c>
    </row>
    <row r="71" spans="1:7">
      <c r="A71">
        <v>11030101</v>
      </c>
      <c r="B71" s="1" t="s">
        <v>1423</v>
      </c>
      <c r="C71" t="s">
        <v>1393</v>
      </c>
      <c r="D71" s="134">
        <v>9605512</v>
      </c>
      <c r="E71" s="134">
        <v>9605512</v>
      </c>
      <c r="F71" t="s">
        <v>1393</v>
      </c>
      <c r="G71" s="134">
        <f t="shared" si="0"/>
        <v>0</v>
      </c>
    </row>
    <row r="72" spans="1:7">
      <c r="A72">
        <v>11030201</v>
      </c>
      <c r="B72" s="1" t="s">
        <v>1424</v>
      </c>
      <c r="C72" t="s">
        <v>1393</v>
      </c>
      <c r="D72" s="134">
        <v>4334000</v>
      </c>
      <c r="E72" s="134">
        <v>4334000</v>
      </c>
      <c r="F72" t="s">
        <v>1393</v>
      </c>
      <c r="G72" s="134">
        <f t="shared" si="0"/>
        <v>0</v>
      </c>
    </row>
    <row r="73" spans="1:7">
      <c r="A73">
        <v>11030202</v>
      </c>
      <c r="B73" s="1" t="s">
        <v>1425</v>
      </c>
      <c r="C73" t="s">
        <v>1393</v>
      </c>
      <c r="D73" s="134">
        <v>10734.65</v>
      </c>
      <c r="E73" s="134">
        <v>4465.33</v>
      </c>
      <c r="F73" t="s">
        <v>1393</v>
      </c>
      <c r="G73" s="134">
        <f t="shared" si="0"/>
        <v>6269.32</v>
      </c>
    </row>
    <row r="74" spans="1:7">
      <c r="A74">
        <v>11030203</v>
      </c>
      <c r="B74" s="1" t="s">
        <v>1426</v>
      </c>
      <c r="C74" t="s">
        <v>1393</v>
      </c>
      <c r="D74" s="134">
        <v>21483.5</v>
      </c>
      <c r="E74" s="134">
        <v>21483.5</v>
      </c>
      <c r="F74" t="s">
        <v>1393</v>
      </c>
      <c r="G74" s="134">
        <f t="shared" si="0"/>
        <v>0</v>
      </c>
    </row>
    <row r="75" spans="1:7">
      <c r="A75">
        <v>11030301</v>
      </c>
      <c r="B75" s="1" t="s">
        <v>1427</v>
      </c>
      <c r="C75" t="s">
        <v>1393</v>
      </c>
      <c r="D75" s="134">
        <v>45897.83</v>
      </c>
      <c r="E75" s="134">
        <v>0</v>
      </c>
      <c r="F75" t="s">
        <v>1393</v>
      </c>
      <c r="G75" s="134">
        <f t="shared" si="0"/>
        <v>45897.83</v>
      </c>
    </row>
    <row r="76" spans="1:7">
      <c r="A76">
        <v>12010101</v>
      </c>
      <c r="B76" s="1" t="s">
        <v>977</v>
      </c>
      <c r="C76" t="s">
        <v>1393</v>
      </c>
      <c r="D76" s="134">
        <v>127910.36</v>
      </c>
      <c r="E76" s="134">
        <v>97627.47</v>
      </c>
      <c r="F76" t="s">
        <v>1393</v>
      </c>
      <c r="G76" s="134">
        <f t="shared" ref="G76:G139" si="1">+D76-E76</f>
        <v>30282.89</v>
      </c>
    </row>
    <row r="77" spans="1:7">
      <c r="A77">
        <v>12010201</v>
      </c>
      <c r="B77" s="1" t="s">
        <v>978</v>
      </c>
      <c r="C77" t="s">
        <v>1393</v>
      </c>
      <c r="D77" s="134">
        <v>230523.2</v>
      </c>
      <c r="E77" s="134">
        <v>147690.81</v>
      </c>
      <c r="F77" t="s">
        <v>1393</v>
      </c>
      <c r="G77" s="134">
        <f t="shared" si="1"/>
        <v>82832.390000000014</v>
      </c>
    </row>
    <row r="78" spans="1:7">
      <c r="A78">
        <v>12010202</v>
      </c>
      <c r="B78" s="1" t="s">
        <v>1428</v>
      </c>
      <c r="C78" t="s">
        <v>1393</v>
      </c>
      <c r="D78" s="134">
        <v>3320713.84</v>
      </c>
      <c r="E78" s="134">
        <v>3320713.84</v>
      </c>
      <c r="F78" t="s">
        <v>1393</v>
      </c>
      <c r="G78" s="134">
        <f t="shared" si="1"/>
        <v>0</v>
      </c>
    </row>
    <row r="79" spans="1:7">
      <c r="A79">
        <v>12010301</v>
      </c>
      <c r="B79" s="1" t="s">
        <v>1429</v>
      </c>
      <c r="C79" t="s">
        <v>1393</v>
      </c>
      <c r="D79" s="134">
        <v>1577677.55</v>
      </c>
      <c r="E79" s="134">
        <v>841413.87</v>
      </c>
      <c r="F79" t="s">
        <v>1393</v>
      </c>
      <c r="G79" s="134">
        <f t="shared" si="1"/>
        <v>736263.68000000005</v>
      </c>
    </row>
    <row r="80" spans="1:7">
      <c r="A80">
        <v>12020101</v>
      </c>
      <c r="B80" s="1" t="s">
        <v>979</v>
      </c>
      <c r="C80" t="s">
        <v>1393</v>
      </c>
      <c r="D80" s="134">
        <v>17504325.420000002</v>
      </c>
      <c r="E80" s="134">
        <v>15575482.33</v>
      </c>
      <c r="F80" t="s">
        <v>1393</v>
      </c>
      <c r="G80" s="134">
        <f t="shared" si="1"/>
        <v>1928843.0900000017</v>
      </c>
    </row>
    <row r="81" spans="1:7">
      <c r="A81">
        <v>12020141</v>
      </c>
      <c r="B81" s="1" t="s">
        <v>980</v>
      </c>
      <c r="C81" t="s">
        <v>1393</v>
      </c>
      <c r="D81" s="134">
        <v>0</v>
      </c>
      <c r="E81" s="134">
        <v>462573.39</v>
      </c>
      <c r="F81" t="s">
        <v>1393</v>
      </c>
      <c r="G81" s="134">
        <f t="shared" si="1"/>
        <v>-462573.39</v>
      </c>
    </row>
    <row r="82" spans="1:7">
      <c r="A82">
        <v>12020301</v>
      </c>
      <c r="B82" s="1" t="s">
        <v>981</v>
      </c>
      <c r="C82" t="s">
        <v>1393</v>
      </c>
      <c r="D82" s="134">
        <v>13877.55</v>
      </c>
      <c r="E82" s="134">
        <v>13840.03</v>
      </c>
      <c r="F82" t="s">
        <v>1393</v>
      </c>
      <c r="G82" s="134">
        <f t="shared" si="1"/>
        <v>37.519999999998618</v>
      </c>
    </row>
    <row r="83" spans="1:7">
      <c r="A83">
        <v>12020401</v>
      </c>
      <c r="B83" s="1" t="s">
        <v>982</v>
      </c>
      <c r="C83" t="s">
        <v>1393</v>
      </c>
      <c r="D83" s="134">
        <v>20381388.050000001</v>
      </c>
      <c r="E83" s="134">
        <v>18068200.18</v>
      </c>
      <c r="F83" t="s">
        <v>1393</v>
      </c>
      <c r="G83" s="134">
        <f t="shared" si="1"/>
        <v>2313187.870000001</v>
      </c>
    </row>
    <row r="84" spans="1:7">
      <c r="A84">
        <v>12020402</v>
      </c>
      <c r="B84" s="1" t="s">
        <v>1430</v>
      </c>
      <c r="C84" t="s">
        <v>1393</v>
      </c>
      <c r="D84" s="134">
        <v>51359.69</v>
      </c>
      <c r="E84" s="134">
        <v>51359.69</v>
      </c>
      <c r="F84" t="s">
        <v>1393</v>
      </c>
      <c r="G84" s="134">
        <f t="shared" si="1"/>
        <v>0</v>
      </c>
    </row>
    <row r="85" spans="1:7">
      <c r="A85">
        <v>12020442</v>
      </c>
      <c r="B85" s="1" t="s">
        <v>1431</v>
      </c>
      <c r="C85" t="s">
        <v>1393</v>
      </c>
      <c r="D85" s="134">
        <v>202.48</v>
      </c>
      <c r="E85" s="134">
        <v>202.48</v>
      </c>
      <c r="F85" t="s">
        <v>1393</v>
      </c>
      <c r="G85" s="134">
        <f t="shared" si="1"/>
        <v>0</v>
      </c>
    </row>
    <row r="86" spans="1:7">
      <c r="A86">
        <v>12020501</v>
      </c>
      <c r="B86" s="1" t="s">
        <v>983</v>
      </c>
      <c r="C86" t="s">
        <v>1393</v>
      </c>
      <c r="D86" s="134">
        <v>19406761.699999999</v>
      </c>
      <c r="E86" s="134">
        <v>17428836.059999999</v>
      </c>
      <c r="F86" t="s">
        <v>1393</v>
      </c>
      <c r="G86" s="134">
        <f t="shared" si="1"/>
        <v>1977925.6400000006</v>
      </c>
    </row>
    <row r="87" spans="1:7">
      <c r="A87">
        <v>12020601</v>
      </c>
      <c r="B87" s="1" t="s">
        <v>984</v>
      </c>
      <c r="C87" t="s">
        <v>1393</v>
      </c>
      <c r="D87" s="134">
        <v>1585528.07</v>
      </c>
      <c r="E87" s="134">
        <v>820289.45</v>
      </c>
      <c r="F87" t="s">
        <v>1393</v>
      </c>
      <c r="G87" s="134">
        <f t="shared" si="1"/>
        <v>765238.62000000011</v>
      </c>
    </row>
    <row r="88" spans="1:7">
      <c r="A88">
        <v>12020641</v>
      </c>
      <c r="B88" s="1" t="s">
        <v>1432</v>
      </c>
      <c r="C88" t="s">
        <v>1393</v>
      </c>
      <c r="D88" s="134">
        <v>0</v>
      </c>
      <c r="E88" s="134">
        <v>18602.849999999999</v>
      </c>
      <c r="F88" t="s">
        <v>1393</v>
      </c>
      <c r="G88" s="134">
        <f t="shared" si="1"/>
        <v>-18602.849999999999</v>
      </c>
    </row>
    <row r="89" spans="1:7">
      <c r="A89">
        <v>12020701</v>
      </c>
      <c r="B89" s="1" t="s">
        <v>1424</v>
      </c>
      <c r="C89" t="s">
        <v>1393</v>
      </c>
      <c r="D89" s="134">
        <v>197369.39</v>
      </c>
      <c r="E89" s="134">
        <v>197369.39</v>
      </c>
      <c r="F89" t="s">
        <v>1393</v>
      </c>
      <c r="G89" s="134">
        <f t="shared" si="1"/>
        <v>0</v>
      </c>
    </row>
    <row r="90" spans="1:7">
      <c r="A90">
        <v>12020741</v>
      </c>
      <c r="B90" s="1" t="s">
        <v>1433</v>
      </c>
      <c r="C90" t="s">
        <v>1393</v>
      </c>
      <c r="D90" s="134">
        <v>57639.39</v>
      </c>
      <c r="E90" s="134">
        <v>57639.39</v>
      </c>
      <c r="F90" t="s">
        <v>1393</v>
      </c>
      <c r="G90" s="134">
        <f t="shared" si="1"/>
        <v>0</v>
      </c>
    </row>
    <row r="91" spans="1:7">
      <c r="A91">
        <v>12020801</v>
      </c>
      <c r="B91" s="1" t="s">
        <v>985</v>
      </c>
      <c r="C91" t="s">
        <v>1393</v>
      </c>
      <c r="D91" s="134">
        <v>388556.13</v>
      </c>
      <c r="E91" s="134">
        <v>64293</v>
      </c>
      <c r="F91" t="s">
        <v>1393</v>
      </c>
      <c r="G91" s="134">
        <f t="shared" si="1"/>
        <v>324263.13</v>
      </c>
    </row>
    <row r="92" spans="1:7">
      <c r="A92">
        <v>12020809</v>
      </c>
      <c r="B92" s="1" t="s">
        <v>986</v>
      </c>
      <c r="C92" t="s">
        <v>1393</v>
      </c>
      <c r="D92" s="134">
        <v>3646.51</v>
      </c>
      <c r="E92" s="134">
        <v>0</v>
      </c>
      <c r="F92" t="s">
        <v>1393</v>
      </c>
      <c r="G92" s="134">
        <f t="shared" si="1"/>
        <v>3646.51</v>
      </c>
    </row>
    <row r="93" spans="1:7">
      <c r="A93">
        <v>12021001</v>
      </c>
      <c r="B93" s="1" t="s">
        <v>987</v>
      </c>
      <c r="C93" t="s">
        <v>1393</v>
      </c>
      <c r="D93" s="134">
        <v>8333175.5899999999</v>
      </c>
      <c r="E93" s="134">
        <v>6055902.0599999996</v>
      </c>
      <c r="F93" t="s">
        <v>1393</v>
      </c>
      <c r="G93" s="134">
        <f t="shared" si="1"/>
        <v>2277273.5300000003</v>
      </c>
    </row>
    <row r="94" spans="1:7">
      <c r="A94">
        <v>12021002</v>
      </c>
      <c r="B94" s="1" t="s">
        <v>1210</v>
      </c>
      <c r="C94" t="s">
        <v>1393</v>
      </c>
      <c r="D94" s="134">
        <v>16589.79</v>
      </c>
      <c r="E94" s="134">
        <v>5988.04</v>
      </c>
      <c r="F94" t="s">
        <v>1393</v>
      </c>
      <c r="G94" s="134">
        <f t="shared" si="1"/>
        <v>10601.75</v>
      </c>
    </row>
    <row r="95" spans="1:7">
      <c r="A95">
        <v>12021003</v>
      </c>
      <c r="B95" s="1" t="s">
        <v>988</v>
      </c>
      <c r="C95" t="s">
        <v>1393</v>
      </c>
      <c r="D95" s="134">
        <v>8277839.6200000001</v>
      </c>
      <c r="E95" s="134">
        <v>8020921.4400000004</v>
      </c>
      <c r="F95" t="s">
        <v>1393</v>
      </c>
      <c r="G95" s="134">
        <f t="shared" si="1"/>
        <v>256918.1799999997</v>
      </c>
    </row>
    <row r="96" spans="1:7">
      <c r="A96">
        <v>12021004</v>
      </c>
      <c r="B96" s="1" t="s">
        <v>1434</v>
      </c>
      <c r="C96" t="s">
        <v>1393</v>
      </c>
      <c r="D96" s="134">
        <v>1645.5</v>
      </c>
      <c r="E96" s="134">
        <v>1645.5</v>
      </c>
      <c r="F96" t="s">
        <v>1393</v>
      </c>
      <c r="G96" s="134">
        <f t="shared" si="1"/>
        <v>0</v>
      </c>
    </row>
    <row r="97" spans="1:7">
      <c r="A97">
        <v>12021006</v>
      </c>
      <c r="B97" s="1" t="s">
        <v>1435</v>
      </c>
      <c r="C97" t="s">
        <v>1393</v>
      </c>
      <c r="D97" s="134">
        <v>253.18</v>
      </c>
      <c r="E97" s="134">
        <v>253.18</v>
      </c>
      <c r="F97" t="s">
        <v>1393</v>
      </c>
      <c r="G97" s="134">
        <f t="shared" si="1"/>
        <v>0</v>
      </c>
    </row>
    <row r="98" spans="1:7">
      <c r="A98">
        <v>12021007</v>
      </c>
      <c r="B98" s="1" t="s">
        <v>1436</v>
      </c>
      <c r="C98" t="s">
        <v>1393</v>
      </c>
      <c r="D98" s="134">
        <v>9.6300000000000008</v>
      </c>
      <c r="E98" s="134">
        <v>9.6300000000000008</v>
      </c>
      <c r="F98" t="s">
        <v>1393</v>
      </c>
      <c r="G98" s="134">
        <f t="shared" si="1"/>
        <v>0</v>
      </c>
    </row>
    <row r="99" spans="1:7">
      <c r="A99">
        <v>12021008</v>
      </c>
      <c r="B99" s="1" t="s">
        <v>1437</v>
      </c>
      <c r="C99" t="s">
        <v>1393</v>
      </c>
      <c r="D99" s="134">
        <v>1031.82</v>
      </c>
      <c r="E99" s="134">
        <v>1031.82</v>
      </c>
      <c r="F99" t="s">
        <v>1393</v>
      </c>
      <c r="G99" s="134">
        <f t="shared" si="1"/>
        <v>0</v>
      </c>
    </row>
    <row r="100" spans="1:7">
      <c r="A100">
        <v>12021041</v>
      </c>
      <c r="B100" s="1" t="s">
        <v>989</v>
      </c>
      <c r="C100" t="s">
        <v>1393</v>
      </c>
      <c r="D100" s="134">
        <v>25949.65</v>
      </c>
      <c r="E100" s="134">
        <v>693412.22</v>
      </c>
      <c r="F100" t="s">
        <v>1393</v>
      </c>
      <c r="G100" s="134">
        <f t="shared" si="1"/>
        <v>-667462.56999999995</v>
      </c>
    </row>
    <row r="101" spans="1:7">
      <c r="A101">
        <v>12021043</v>
      </c>
      <c r="B101" s="1" t="s">
        <v>1438</v>
      </c>
      <c r="C101" t="s">
        <v>1393</v>
      </c>
      <c r="D101" s="134">
        <v>265964.5</v>
      </c>
      <c r="E101" s="134">
        <v>296181.98</v>
      </c>
      <c r="F101" t="s">
        <v>1393</v>
      </c>
      <c r="G101" s="134">
        <f t="shared" si="1"/>
        <v>-30217.479999999981</v>
      </c>
    </row>
    <row r="102" spans="1:7">
      <c r="A102">
        <v>12021101</v>
      </c>
      <c r="B102" s="1" t="s">
        <v>1439</v>
      </c>
      <c r="C102" t="s">
        <v>1393</v>
      </c>
      <c r="D102" s="134">
        <v>3665036.37</v>
      </c>
      <c r="E102" s="134">
        <v>229210.3</v>
      </c>
      <c r="F102" t="s">
        <v>1393</v>
      </c>
      <c r="G102" s="134">
        <f t="shared" si="1"/>
        <v>3435826.0700000003</v>
      </c>
    </row>
    <row r="103" spans="1:7">
      <c r="A103">
        <v>12021102</v>
      </c>
      <c r="B103" s="1" t="s">
        <v>990</v>
      </c>
      <c r="C103" t="s">
        <v>1393</v>
      </c>
      <c r="D103" s="134">
        <v>197093.77</v>
      </c>
      <c r="E103" s="134">
        <v>19023.5</v>
      </c>
      <c r="F103" t="s">
        <v>1393</v>
      </c>
      <c r="G103" s="134">
        <f t="shared" si="1"/>
        <v>178070.27</v>
      </c>
    </row>
    <row r="104" spans="1:7">
      <c r="A104">
        <v>12030201</v>
      </c>
      <c r="B104" s="1" t="s">
        <v>1440</v>
      </c>
      <c r="C104" t="s">
        <v>1393</v>
      </c>
      <c r="D104" s="134">
        <v>194.12</v>
      </c>
      <c r="E104" s="134">
        <v>194.12</v>
      </c>
      <c r="F104" t="s">
        <v>1393</v>
      </c>
      <c r="G104" s="134">
        <f t="shared" si="1"/>
        <v>0</v>
      </c>
    </row>
    <row r="105" spans="1:7">
      <c r="A105">
        <v>12030203</v>
      </c>
      <c r="B105" s="1" t="s">
        <v>991</v>
      </c>
      <c r="C105" t="s">
        <v>1393</v>
      </c>
      <c r="D105" s="134">
        <v>3748.65</v>
      </c>
      <c r="E105" s="134">
        <v>32.85</v>
      </c>
      <c r="F105" t="s">
        <v>1393</v>
      </c>
      <c r="G105" s="134">
        <f t="shared" si="1"/>
        <v>3715.8</v>
      </c>
    </row>
    <row r="106" spans="1:7">
      <c r="A106">
        <v>12030241</v>
      </c>
      <c r="B106" s="1" t="s">
        <v>1188</v>
      </c>
      <c r="C106" t="s">
        <v>1393</v>
      </c>
      <c r="D106" s="134">
        <v>0</v>
      </c>
      <c r="E106" s="134">
        <v>3365.8</v>
      </c>
      <c r="F106" t="s">
        <v>1393</v>
      </c>
      <c r="G106" s="134">
        <f t="shared" si="1"/>
        <v>-3365.8</v>
      </c>
    </row>
    <row r="107" spans="1:7">
      <c r="A107">
        <v>12040101</v>
      </c>
      <c r="B107" s="1" t="s">
        <v>992</v>
      </c>
      <c r="C107" t="s">
        <v>1393</v>
      </c>
      <c r="D107" s="134">
        <v>81134.66</v>
      </c>
      <c r="E107" s="134">
        <v>78259.600000000006</v>
      </c>
      <c r="F107" t="s">
        <v>1393</v>
      </c>
      <c r="G107" s="134">
        <f t="shared" si="1"/>
        <v>2875.0599999999977</v>
      </c>
    </row>
    <row r="108" spans="1:7">
      <c r="A108">
        <v>12040102</v>
      </c>
      <c r="B108" s="1" t="s">
        <v>1441</v>
      </c>
      <c r="C108" t="s">
        <v>1393</v>
      </c>
      <c r="D108" s="134">
        <v>2250.7800000000002</v>
      </c>
      <c r="E108" s="134">
        <v>2250.7800000000002</v>
      </c>
      <c r="F108" t="s">
        <v>1393</v>
      </c>
      <c r="G108" s="134">
        <f t="shared" si="1"/>
        <v>0</v>
      </c>
    </row>
    <row r="109" spans="1:7">
      <c r="A109">
        <v>12040112</v>
      </c>
      <c r="B109" s="1" t="s">
        <v>993</v>
      </c>
      <c r="C109" t="s">
        <v>1393</v>
      </c>
      <c r="D109" s="134">
        <v>66522.28</v>
      </c>
      <c r="E109" s="134">
        <v>61425.37</v>
      </c>
      <c r="F109" t="s">
        <v>1393</v>
      </c>
      <c r="G109" s="134">
        <f t="shared" si="1"/>
        <v>5096.9099999999962</v>
      </c>
    </row>
    <row r="110" spans="1:7">
      <c r="A110">
        <v>12040201</v>
      </c>
      <c r="B110" s="1" t="s">
        <v>1442</v>
      </c>
      <c r="C110" t="s">
        <v>1393</v>
      </c>
      <c r="D110" s="134">
        <v>66633980.079999998</v>
      </c>
      <c r="E110" s="134">
        <v>62191916.079999998</v>
      </c>
      <c r="F110" t="s">
        <v>1393</v>
      </c>
      <c r="G110" s="134">
        <f t="shared" si="1"/>
        <v>4442064</v>
      </c>
    </row>
    <row r="111" spans="1:7">
      <c r="A111">
        <v>12040204</v>
      </c>
      <c r="B111" s="1" t="s">
        <v>1443</v>
      </c>
      <c r="C111" t="s">
        <v>1393</v>
      </c>
      <c r="D111" s="134">
        <v>3548552.18</v>
      </c>
      <c r="E111" s="134">
        <v>1899170.05</v>
      </c>
      <c r="F111" t="s">
        <v>1393</v>
      </c>
      <c r="G111" s="134">
        <f t="shared" si="1"/>
        <v>1649382.1300000001</v>
      </c>
    </row>
    <row r="112" spans="1:7">
      <c r="A112">
        <v>12040205</v>
      </c>
      <c r="B112" s="1" t="s">
        <v>1444</v>
      </c>
      <c r="C112" t="s">
        <v>1393</v>
      </c>
      <c r="D112" s="134">
        <v>58060.68</v>
      </c>
      <c r="E112" s="134">
        <v>44792.42</v>
      </c>
      <c r="F112" t="s">
        <v>1393</v>
      </c>
      <c r="G112" s="134">
        <f t="shared" si="1"/>
        <v>13268.260000000002</v>
      </c>
    </row>
    <row r="113" spans="1:7">
      <c r="A113">
        <v>12040206</v>
      </c>
      <c r="B113" s="1" t="s">
        <v>1445</v>
      </c>
      <c r="C113" t="s">
        <v>1393</v>
      </c>
      <c r="D113" s="134">
        <v>560.07000000000005</v>
      </c>
      <c r="E113" s="134">
        <v>460.51</v>
      </c>
      <c r="F113" t="s">
        <v>1393</v>
      </c>
      <c r="G113" s="134">
        <f t="shared" si="1"/>
        <v>99.560000000000059</v>
      </c>
    </row>
    <row r="114" spans="1:7">
      <c r="A114">
        <v>12040207</v>
      </c>
      <c r="B114" s="1" t="s">
        <v>1446</v>
      </c>
      <c r="C114" t="s">
        <v>1393</v>
      </c>
      <c r="D114" s="134">
        <v>3962698.34</v>
      </c>
      <c r="E114" s="134">
        <v>3962698.34</v>
      </c>
      <c r="F114" t="s">
        <v>1393</v>
      </c>
      <c r="G114" s="134">
        <f t="shared" si="1"/>
        <v>0</v>
      </c>
    </row>
    <row r="115" spans="1:7">
      <c r="A115">
        <v>12040210</v>
      </c>
      <c r="B115" s="1" t="s">
        <v>994</v>
      </c>
      <c r="C115" t="s">
        <v>1393</v>
      </c>
      <c r="D115" s="134">
        <v>67915592.75</v>
      </c>
      <c r="E115" s="134">
        <v>67915592.75</v>
      </c>
      <c r="F115" t="s">
        <v>1393</v>
      </c>
      <c r="G115" s="134">
        <f t="shared" si="1"/>
        <v>0</v>
      </c>
    </row>
    <row r="116" spans="1:7">
      <c r="A116">
        <v>12040211</v>
      </c>
      <c r="B116" s="1" t="s">
        <v>1447</v>
      </c>
      <c r="C116" t="s">
        <v>1393</v>
      </c>
      <c r="D116" s="134">
        <v>395000.64</v>
      </c>
      <c r="E116" s="134">
        <v>0</v>
      </c>
      <c r="F116" t="s">
        <v>1393</v>
      </c>
      <c r="G116" s="134">
        <f t="shared" si="1"/>
        <v>395000.64</v>
      </c>
    </row>
    <row r="117" spans="1:7">
      <c r="A117">
        <v>12040220</v>
      </c>
      <c r="B117" s="1" t="s">
        <v>995</v>
      </c>
      <c r="C117" t="s">
        <v>1393</v>
      </c>
      <c r="D117" s="134">
        <v>63740483.969999999</v>
      </c>
      <c r="E117" s="134">
        <v>63740483.969999999</v>
      </c>
      <c r="F117" t="s">
        <v>1393</v>
      </c>
      <c r="G117" s="134">
        <f t="shared" si="1"/>
        <v>0</v>
      </c>
    </row>
    <row r="118" spans="1:7">
      <c r="A118">
        <v>12040230</v>
      </c>
      <c r="B118" s="1" t="s">
        <v>996</v>
      </c>
      <c r="C118" t="s">
        <v>1393</v>
      </c>
      <c r="D118" s="134">
        <v>821793.5</v>
      </c>
      <c r="E118" s="134">
        <v>821793.5</v>
      </c>
      <c r="F118" t="s">
        <v>1393</v>
      </c>
      <c r="G118" s="134">
        <f t="shared" si="1"/>
        <v>0</v>
      </c>
    </row>
    <row r="119" spans="1:7">
      <c r="A119">
        <v>12040301</v>
      </c>
      <c r="B119" s="1" t="s">
        <v>997</v>
      </c>
      <c r="C119" t="s">
        <v>1393</v>
      </c>
      <c r="D119" s="134">
        <v>76759.759999999995</v>
      </c>
      <c r="E119" s="134">
        <v>76283</v>
      </c>
      <c r="F119" t="s">
        <v>1393</v>
      </c>
      <c r="G119" s="134">
        <f t="shared" si="1"/>
        <v>476.75999999999476</v>
      </c>
    </row>
    <row r="120" spans="1:7">
      <c r="A120">
        <v>12040302</v>
      </c>
      <c r="B120" s="1" t="s">
        <v>1448</v>
      </c>
      <c r="C120" t="s">
        <v>1393</v>
      </c>
      <c r="D120" s="134">
        <v>33310.31</v>
      </c>
      <c r="E120" s="134">
        <v>289.12</v>
      </c>
      <c r="F120" t="s">
        <v>1393</v>
      </c>
      <c r="G120" s="134">
        <f t="shared" si="1"/>
        <v>33021.189999999995</v>
      </c>
    </row>
    <row r="121" spans="1:7">
      <c r="A121">
        <v>13010101</v>
      </c>
      <c r="B121" s="1" t="s">
        <v>1449</v>
      </c>
      <c r="C121" t="s">
        <v>1393</v>
      </c>
      <c r="D121" s="134">
        <v>795.86</v>
      </c>
      <c r="E121" s="134">
        <v>88.36</v>
      </c>
      <c r="F121" t="s">
        <v>1393</v>
      </c>
      <c r="G121" s="134">
        <f t="shared" si="1"/>
        <v>707.5</v>
      </c>
    </row>
    <row r="122" spans="1:7">
      <c r="A122">
        <v>13020101</v>
      </c>
      <c r="B122" s="1" t="s">
        <v>998</v>
      </c>
      <c r="C122" t="s">
        <v>1393</v>
      </c>
      <c r="D122" s="134">
        <v>559761.65</v>
      </c>
      <c r="E122" s="134">
        <v>294594.51</v>
      </c>
      <c r="F122" t="s">
        <v>1393</v>
      </c>
      <c r="G122" s="134">
        <f t="shared" si="1"/>
        <v>265167.14</v>
      </c>
    </row>
    <row r="123" spans="1:7">
      <c r="A123">
        <v>13020102</v>
      </c>
      <c r="B123" s="1" t="s">
        <v>1450</v>
      </c>
      <c r="C123" t="s">
        <v>1393</v>
      </c>
      <c r="D123" s="134">
        <v>1255.07</v>
      </c>
      <c r="E123" s="134">
        <v>0</v>
      </c>
      <c r="F123" t="s">
        <v>1393</v>
      </c>
      <c r="G123" s="134">
        <f t="shared" si="1"/>
        <v>1255.07</v>
      </c>
    </row>
    <row r="124" spans="1:7">
      <c r="A124">
        <v>20010101</v>
      </c>
      <c r="B124" s="1" t="s">
        <v>1451</v>
      </c>
      <c r="C124" t="s">
        <v>1393</v>
      </c>
      <c r="D124" s="134">
        <v>0</v>
      </c>
      <c r="E124" s="134">
        <v>37420533.119999997</v>
      </c>
      <c r="F124" t="s">
        <v>1393</v>
      </c>
      <c r="G124" s="134">
        <f t="shared" si="1"/>
        <v>-37420533.119999997</v>
      </c>
    </row>
    <row r="125" spans="1:7">
      <c r="A125">
        <v>20010201</v>
      </c>
      <c r="B125" s="1" t="s">
        <v>999</v>
      </c>
      <c r="C125" t="s">
        <v>1393</v>
      </c>
      <c r="D125" s="134">
        <v>9605512</v>
      </c>
      <c r="E125" s="134">
        <v>4210594.5599999996</v>
      </c>
      <c r="F125" t="s">
        <v>1393</v>
      </c>
      <c r="G125" s="134">
        <f t="shared" si="1"/>
        <v>5394917.4400000004</v>
      </c>
    </row>
    <row r="126" spans="1:7">
      <c r="A126">
        <v>20020101</v>
      </c>
      <c r="B126" s="1" t="s">
        <v>1452</v>
      </c>
      <c r="C126" t="s">
        <v>1393</v>
      </c>
      <c r="D126" s="134">
        <v>3138757.06</v>
      </c>
      <c r="E126" s="134">
        <v>82420137.540000007</v>
      </c>
      <c r="F126" t="s">
        <v>1393</v>
      </c>
      <c r="G126" s="134">
        <f t="shared" si="1"/>
        <v>-79281380.480000004</v>
      </c>
    </row>
    <row r="127" spans="1:7">
      <c r="A127">
        <v>20030201</v>
      </c>
      <c r="B127" s="1" t="s">
        <v>1453</v>
      </c>
      <c r="C127" t="s">
        <v>1393</v>
      </c>
      <c r="D127" s="134">
        <v>2840490.64</v>
      </c>
      <c r="E127" s="134">
        <v>19610649.739999998</v>
      </c>
      <c r="F127" t="s">
        <v>1393</v>
      </c>
      <c r="G127" s="134">
        <f t="shared" si="1"/>
        <v>-16770159.099999998</v>
      </c>
    </row>
    <row r="128" spans="1:7">
      <c r="A128">
        <v>20030202</v>
      </c>
      <c r="B128" s="1" t="s">
        <v>1454</v>
      </c>
      <c r="C128" t="s">
        <v>1393</v>
      </c>
      <c r="D128" s="134">
        <v>460585.95</v>
      </c>
      <c r="E128" s="134">
        <v>9508217.5299999993</v>
      </c>
      <c r="F128" t="s">
        <v>1393</v>
      </c>
      <c r="G128" s="134">
        <f t="shared" si="1"/>
        <v>-9047631.5800000001</v>
      </c>
    </row>
    <row r="129" spans="1:7">
      <c r="A129">
        <v>20030203</v>
      </c>
      <c r="B129" s="1" t="s">
        <v>1455</v>
      </c>
      <c r="C129" t="s">
        <v>1393</v>
      </c>
      <c r="D129" s="134">
        <v>1876243</v>
      </c>
      <c r="E129" s="134">
        <v>1880078.02</v>
      </c>
      <c r="F129" t="s">
        <v>1393</v>
      </c>
      <c r="G129" s="134">
        <f t="shared" si="1"/>
        <v>-3835.0200000000186</v>
      </c>
    </row>
    <row r="130" spans="1:7">
      <c r="A130">
        <v>20040101</v>
      </c>
      <c r="B130" s="1" t="s">
        <v>1456</v>
      </c>
      <c r="C130" t="s">
        <v>1393</v>
      </c>
      <c r="D130" s="134">
        <v>25349.11</v>
      </c>
      <c r="E130" s="134">
        <v>136343.51999999999</v>
      </c>
      <c r="F130" t="s">
        <v>1393</v>
      </c>
      <c r="G130" s="134">
        <f t="shared" si="1"/>
        <v>-110994.40999999999</v>
      </c>
    </row>
    <row r="131" spans="1:7">
      <c r="A131">
        <v>20040102</v>
      </c>
      <c r="B131" s="1" t="s">
        <v>1457</v>
      </c>
      <c r="C131" t="s">
        <v>1393</v>
      </c>
      <c r="D131" s="134">
        <v>0</v>
      </c>
      <c r="E131" s="134">
        <v>997835.14</v>
      </c>
      <c r="F131" t="s">
        <v>1393</v>
      </c>
      <c r="G131" s="134">
        <f t="shared" si="1"/>
        <v>-997835.14</v>
      </c>
    </row>
    <row r="132" spans="1:7">
      <c r="A132">
        <v>20040103</v>
      </c>
      <c r="B132" s="1" t="s">
        <v>1000</v>
      </c>
      <c r="C132" t="s">
        <v>1393</v>
      </c>
      <c r="D132" s="134">
        <v>810.89</v>
      </c>
      <c r="E132" s="134">
        <v>7815.18</v>
      </c>
      <c r="F132" t="s">
        <v>1393</v>
      </c>
      <c r="G132" s="134">
        <f t="shared" si="1"/>
        <v>-7004.29</v>
      </c>
    </row>
    <row r="133" spans="1:7">
      <c r="A133">
        <v>20050101</v>
      </c>
      <c r="B133" s="1" t="s">
        <v>1001</v>
      </c>
      <c r="C133" t="s">
        <v>1393</v>
      </c>
      <c r="D133" s="134">
        <v>59400</v>
      </c>
      <c r="E133" s="134">
        <v>172722.41</v>
      </c>
      <c r="F133" t="s">
        <v>1393</v>
      </c>
      <c r="G133" s="134">
        <f t="shared" si="1"/>
        <v>-113322.41</v>
      </c>
    </row>
    <row r="134" spans="1:7">
      <c r="A134">
        <v>20070101</v>
      </c>
      <c r="B134" s="1" t="s">
        <v>1458</v>
      </c>
      <c r="C134" t="s">
        <v>1393</v>
      </c>
      <c r="D134" s="134">
        <v>99403.53</v>
      </c>
      <c r="E134" s="134">
        <v>99403.53</v>
      </c>
      <c r="F134" t="s">
        <v>1393</v>
      </c>
      <c r="G134" s="134">
        <f t="shared" si="1"/>
        <v>0</v>
      </c>
    </row>
    <row r="135" spans="1:7">
      <c r="A135">
        <v>20070102</v>
      </c>
      <c r="B135" s="1" t="s">
        <v>1459</v>
      </c>
      <c r="C135" t="s">
        <v>1393</v>
      </c>
      <c r="D135" s="134">
        <v>2277992.61</v>
      </c>
      <c r="E135" s="134">
        <v>2277992.61</v>
      </c>
      <c r="F135" t="s">
        <v>1393</v>
      </c>
      <c r="G135" s="134">
        <f t="shared" si="1"/>
        <v>0</v>
      </c>
    </row>
    <row r="136" spans="1:7">
      <c r="A136">
        <v>20070103</v>
      </c>
      <c r="B136" s="1" t="s">
        <v>1460</v>
      </c>
      <c r="C136" t="s">
        <v>1393</v>
      </c>
      <c r="D136" s="134">
        <v>761381.56</v>
      </c>
      <c r="E136" s="134">
        <v>0</v>
      </c>
      <c r="F136" t="s">
        <v>1393</v>
      </c>
      <c r="G136" s="134">
        <f t="shared" si="1"/>
        <v>761381.56</v>
      </c>
    </row>
    <row r="137" spans="1:7">
      <c r="A137">
        <v>20070108</v>
      </c>
      <c r="B137" s="1" t="s">
        <v>1002</v>
      </c>
      <c r="C137" t="s">
        <v>1393</v>
      </c>
      <c r="D137" s="134">
        <v>188125.58</v>
      </c>
      <c r="E137" s="134">
        <v>188125.58</v>
      </c>
      <c r="F137" t="s">
        <v>1393</v>
      </c>
      <c r="G137" s="134">
        <f t="shared" si="1"/>
        <v>0</v>
      </c>
    </row>
    <row r="138" spans="1:7">
      <c r="A138">
        <v>20070109</v>
      </c>
      <c r="B138" s="1" t="s">
        <v>1461</v>
      </c>
      <c r="C138" t="s">
        <v>1393</v>
      </c>
      <c r="D138" s="134">
        <v>4566.5</v>
      </c>
      <c r="E138" s="134">
        <v>4566.5</v>
      </c>
      <c r="F138" t="s">
        <v>1393</v>
      </c>
      <c r="G138" s="134">
        <f t="shared" si="1"/>
        <v>0</v>
      </c>
    </row>
    <row r="139" spans="1:7">
      <c r="A139">
        <v>20070110</v>
      </c>
      <c r="B139" s="1" t="s">
        <v>1189</v>
      </c>
      <c r="C139" t="s">
        <v>1393</v>
      </c>
      <c r="D139" s="134">
        <v>118950.8</v>
      </c>
      <c r="E139" s="134">
        <v>118950.8</v>
      </c>
      <c r="F139" t="s">
        <v>1393</v>
      </c>
      <c r="G139" s="134">
        <f t="shared" si="1"/>
        <v>0</v>
      </c>
    </row>
    <row r="140" spans="1:7">
      <c r="A140">
        <v>20070111</v>
      </c>
      <c r="B140" s="1" t="s">
        <v>1211</v>
      </c>
      <c r="C140" t="s">
        <v>1393</v>
      </c>
      <c r="D140" s="134">
        <v>87534.31</v>
      </c>
      <c r="E140" s="134">
        <v>87534.31</v>
      </c>
      <c r="F140" t="s">
        <v>1393</v>
      </c>
      <c r="G140" s="134">
        <f t="shared" ref="G140:G203" si="2">+D140-E140</f>
        <v>0</v>
      </c>
    </row>
    <row r="141" spans="1:7">
      <c r="A141">
        <v>20070112</v>
      </c>
      <c r="B141" s="1" t="s">
        <v>1462</v>
      </c>
      <c r="C141" t="s">
        <v>1393</v>
      </c>
      <c r="D141" s="134">
        <v>89300.34</v>
      </c>
      <c r="E141" s="134">
        <v>89300.34</v>
      </c>
      <c r="F141" t="s">
        <v>1393</v>
      </c>
      <c r="G141" s="134">
        <f t="shared" si="2"/>
        <v>0</v>
      </c>
    </row>
    <row r="142" spans="1:7">
      <c r="A142">
        <v>20070113</v>
      </c>
      <c r="B142" s="1" t="s">
        <v>1463</v>
      </c>
      <c r="C142" t="s">
        <v>1393</v>
      </c>
      <c r="D142" s="134">
        <v>0</v>
      </c>
      <c r="E142" s="134">
        <v>9963.36</v>
      </c>
      <c r="F142" t="s">
        <v>1393</v>
      </c>
      <c r="G142" s="134">
        <f t="shared" si="2"/>
        <v>-9963.36</v>
      </c>
    </row>
    <row r="143" spans="1:7">
      <c r="A143">
        <v>21010101</v>
      </c>
      <c r="B143" s="1" t="s">
        <v>1004</v>
      </c>
      <c r="C143" t="s">
        <v>1393</v>
      </c>
      <c r="D143" s="134">
        <v>0</v>
      </c>
      <c r="E143" s="134">
        <v>65792.990000000005</v>
      </c>
      <c r="F143" t="s">
        <v>1393</v>
      </c>
      <c r="G143" s="134">
        <f t="shared" si="2"/>
        <v>-65792.990000000005</v>
      </c>
    </row>
    <row r="144" spans="1:7">
      <c r="A144">
        <v>21020101</v>
      </c>
      <c r="B144" s="1" t="s">
        <v>1005</v>
      </c>
      <c r="C144" t="s">
        <v>1393</v>
      </c>
      <c r="D144" s="134">
        <v>177687.24</v>
      </c>
      <c r="E144" s="134">
        <v>1576800.03</v>
      </c>
      <c r="F144" t="s">
        <v>1393</v>
      </c>
      <c r="G144" s="134">
        <f t="shared" si="2"/>
        <v>-1399112.79</v>
      </c>
    </row>
    <row r="145" spans="1:7">
      <c r="A145">
        <v>21020102</v>
      </c>
      <c r="B145" s="1" t="s">
        <v>1006</v>
      </c>
      <c r="C145" t="s">
        <v>1393</v>
      </c>
      <c r="D145" s="134">
        <v>831</v>
      </c>
      <c r="E145" s="134">
        <v>21000</v>
      </c>
      <c r="F145" t="s">
        <v>1393</v>
      </c>
      <c r="G145" s="134">
        <f t="shared" si="2"/>
        <v>-20169</v>
      </c>
    </row>
    <row r="146" spans="1:7">
      <c r="A146">
        <v>21020103</v>
      </c>
      <c r="B146" s="1" t="s">
        <v>1464</v>
      </c>
      <c r="C146" t="s">
        <v>1393</v>
      </c>
      <c r="D146" s="134">
        <v>20000</v>
      </c>
      <c r="E146" s="134">
        <v>20000</v>
      </c>
      <c r="F146" t="s">
        <v>1393</v>
      </c>
      <c r="G146" s="134">
        <f t="shared" si="2"/>
        <v>0</v>
      </c>
    </row>
    <row r="147" spans="1:7">
      <c r="A147">
        <v>21020106</v>
      </c>
      <c r="B147" s="1" t="s">
        <v>1465</v>
      </c>
      <c r="C147" t="s">
        <v>1393</v>
      </c>
      <c r="D147" s="134">
        <v>2735.88</v>
      </c>
      <c r="E147" s="134">
        <v>482418.29</v>
      </c>
      <c r="F147" t="s">
        <v>1393</v>
      </c>
      <c r="G147" s="134">
        <f t="shared" si="2"/>
        <v>-479682.41</v>
      </c>
    </row>
    <row r="148" spans="1:7">
      <c r="A148">
        <v>21020107</v>
      </c>
      <c r="B148" s="1" t="s">
        <v>1466</v>
      </c>
      <c r="C148" t="s">
        <v>1393</v>
      </c>
      <c r="D148" s="134">
        <v>0</v>
      </c>
      <c r="E148" s="134">
        <v>300000</v>
      </c>
      <c r="F148" t="s">
        <v>1393</v>
      </c>
      <c r="G148" s="134">
        <f t="shared" si="2"/>
        <v>-300000</v>
      </c>
    </row>
    <row r="149" spans="1:7">
      <c r="A149">
        <v>21030101</v>
      </c>
      <c r="B149" s="1" t="s">
        <v>1007</v>
      </c>
      <c r="C149" t="s">
        <v>1393</v>
      </c>
      <c r="D149" s="134">
        <v>298570.95</v>
      </c>
      <c r="E149" s="134">
        <v>1155985.58</v>
      </c>
      <c r="F149" t="s">
        <v>1393</v>
      </c>
      <c r="G149" s="134">
        <f t="shared" si="2"/>
        <v>-857414.63000000012</v>
      </c>
    </row>
    <row r="150" spans="1:7">
      <c r="A150">
        <v>21030102</v>
      </c>
      <c r="B150" s="1" t="s">
        <v>1467</v>
      </c>
      <c r="C150" t="s">
        <v>1393</v>
      </c>
      <c r="D150" s="134">
        <v>58052.5</v>
      </c>
      <c r="E150" s="134">
        <v>58052.5</v>
      </c>
      <c r="F150" t="s">
        <v>1393</v>
      </c>
      <c r="G150" s="134">
        <f t="shared" si="2"/>
        <v>0</v>
      </c>
    </row>
    <row r="151" spans="1:7">
      <c r="A151">
        <v>21030103</v>
      </c>
      <c r="B151" s="1" t="s">
        <v>1008</v>
      </c>
      <c r="C151" t="s">
        <v>1393</v>
      </c>
      <c r="D151" s="134">
        <v>0</v>
      </c>
      <c r="E151" s="134">
        <v>48167.83</v>
      </c>
      <c r="F151" t="s">
        <v>1393</v>
      </c>
      <c r="G151" s="134">
        <f t="shared" si="2"/>
        <v>-48167.83</v>
      </c>
    </row>
    <row r="152" spans="1:7">
      <c r="A152">
        <v>21030104</v>
      </c>
      <c r="B152" s="1" t="s">
        <v>1468</v>
      </c>
      <c r="C152" t="s">
        <v>1393</v>
      </c>
      <c r="D152" s="134">
        <v>200797.5</v>
      </c>
      <c r="E152" s="134">
        <v>256514.4</v>
      </c>
      <c r="F152" t="s">
        <v>1393</v>
      </c>
      <c r="G152" s="134">
        <f t="shared" si="2"/>
        <v>-55716.899999999994</v>
      </c>
    </row>
    <row r="153" spans="1:7">
      <c r="A153">
        <v>21030105</v>
      </c>
      <c r="B153" s="1" t="s">
        <v>1009</v>
      </c>
      <c r="C153" t="s">
        <v>1393</v>
      </c>
      <c r="D153" s="134">
        <v>64659.91</v>
      </c>
      <c r="E153" s="134">
        <v>711947.3</v>
      </c>
      <c r="F153" t="s">
        <v>1393</v>
      </c>
      <c r="G153" s="134">
        <f t="shared" si="2"/>
        <v>-647287.39</v>
      </c>
    </row>
    <row r="154" spans="1:7">
      <c r="A154">
        <v>21030106</v>
      </c>
      <c r="B154" s="1" t="s">
        <v>1010</v>
      </c>
      <c r="C154" t="s">
        <v>1393</v>
      </c>
      <c r="D154" s="134">
        <v>18528.830000000002</v>
      </c>
      <c r="E154" s="134">
        <v>298928.71000000002</v>
      </c>
      <c r="F154" t="s">
        <v>1393</v>
      </c>
      <c r="G154" s="134">
        <f t="shared" si="2"/>
        <v>-280399.88</v>
      </c>
    </row>
    <row r="155" spans="1:7">
      <c r="A155">
        <v>21030109</v>
      </c>
      <c r="B155" s="1" t="s">
        <v>1011</v>
      </c>
      <c r="C155" t="s">
        <v>1393</v>
      </c>
      <c r="D155" s="134">
        <v>66860.41</v>
      </c>
      <c r="E155" s="134">
        <v>207090.79</v>
      </c>
      <c r="F155" t="s">
        <v>1393</v>
      </c>
      <c r="G155" s="134">
        <f t="shared" si="2"/>
        <v>-140230.38</v>
      </c>
    </row>
    <row r="156" spans="1:7">
      <c r="A156">
        <v>21030111</v>
      </c>
      <c r="B156" s="1" t="s">
        <v>1012</v>
      </c>
      <c r="C156" t="s">
        <v>1393</v>
      </c>
      <c r="D156" s="134">
        <v>93394.54</v>
      </c>
      <c r="E156" s="134">
        <v>330000</v>
      </c>
      <c r="F156" t="s">
        <v>1393</v>
      </c>
      <c r="G156" s="134">
        <f t="shared" si="2"/>
        <v>-236605.46000000002</v>
      </c>
    </row>
    <row r="157" spans="1:7">
      <c r="A157">
        <v>21030112</v>
      </c>
      <c r="B157" s="1" t="s">
        <v>1013</v>
      </c>
      <c r="C157" t="s">
        <v>1393</v>
      </c>
      <c r="D157" s="134">
        <v>98993.62</v>
      </c>
      <c r="E157" s="134">
        <v>516575</v>
      </c>
      <c r="F157" t="s">
        <v>1393</v>
      </c>
      <c r="G157" s="134">
        <f t="shared" si="2"/>
        <v>-417581.38</v>
      </c>
    </row>
    <row r="158" spans="1:7">
      <c r="A158">
        <v>21030114</v>
      </c>
      <c r="B158" s="1" t="s">
        <v>1014</v>
      </c>
      <c r="C158" t="s">
        <v>1393</v>
      </c>
      <c r="D158" s="134">
        <v>0</v>
      </c>
      <c r="E158" s="134">
        <v>22408.13</v>
      </c>
      <c r="F158" t="s">
        <v>1393</v>
      </c>
      <c r="G158" s="134">
        <f t="shared" si="2"/>
        <v>-22408.13</v>
      </c>
    </row>
    <row r="159" spans="1:7">
      <c r="A159">
        <v>22010101</v>
      </c>
      <c r="B159" s="1" t="s">
        <v>1469</v>
      </c>
      <c r="C159" t="s">
        <v>1393</v>
      </c>
      <c r="D159" s="134">
        <v>0</v>
      </c>
      <c r="E159" s="134">
        <v>33416.949999999997</v>
      </c>
      <c r="F159" t="s">
        <v>1393</v>
      </c>
      <c r="G159" s="134">
        <f t="shared" si="2"/>
        <v>-33416.949999999997</v>
      </c>
    </row>
    <row r="160" spans="1:7">
      <c r="A160">
        <v>23020101</v>
      </c>
      <c r="B160" s="1" t="s">
        <v>1470</v>
      </c>
      <c r="C160" t="s">
        <v>1393</v>
      </c>
      <c r="D160" s="134">
        <v>198774.13</v>
      </c>
      <c r="E160" s="134">
        <v>1752470.67</v>
      </c>
      <c r="F160" t="s">
        <v>1393</v>
      </c>
      <c r="G160" s="134">
        <f t="shared" si="2"/>
        <v>-1553696.54</v>
      </c>
    </row>
    <row r="161" spans="1:7">
      <c r="A161">
        <v>23020102</v>
      </c>
      <c r="B161" s="1" t="s">
        <v>1471</v>
      </c>
      <c r="C161" t="s">
        <v>1393</v>
      </c>
      <c r="D161" s="134">
        <v>312762.31</v>
      </c>
      <c r="E161" s="134">
        <v>2754086.1</v>
      </c>
      <c r="F161" t="s">
        <v>1393</v>
      </c>
      <c r="G161" s="134">
        <f t="shared" si="2"/>
        <v>-2441323.79</v>
      </c>
    </row>
    <row r="162" spans="1:7">
      <c r="A162">
        <v>23030101</v>
      </c>
      <c r="B162" s="1" t="s">
        <v>1472</v>
      </c>
      <c r="C162" t="s">
        <v>1393</v>
      </c>
      <c r="D162" s="134">
        <v>1564.21</v>
      </c>
      <c r="E162" s="134">
        <v>1564.21</v>
      </c>
      <c r="F162" t="s">
        <v>1393</v>
      </c>
      <c r="G162" s="134">
        <f t="shared" si="2"/>
        <v>0</v>
      </c>
    </row>
    <row r="163" spans="1:7">
      <c r="A163">
        <v>23040101</v>
      </c>
      <c r="B163" s="1" t="s">
        <v>1473</v>
      </c>
      <c r="C163" t="s">
        <v>1393</v>
      </c>
      <c r="D163" s="134">
        <v>831290.24</v>
      </c>
      <c r="E163" s="134">
        <v>992580.34</v>
      </c>
      <c r="F163" t="s">
        <v>1393</v>
      </c>
      <c r="G163" s="134">
        <f t="shared" si="2"/>
        <v>-161290.09999999998</v>
      </c>
    </row>
    <row r="164" spans="1:7">
      <c r="A164">
        <v>23050101</v>
      </c>
      <c r="B164" s="1" t="s">
        <v>1015</v>
      </c>
      <c r="C164" t="s">
        <v>1393</v>
      </c>
      <c r="D164" s="134">
        <v>34497020.240000002</v>
      </c>
      <c r="E164" s="134">
        <v>42668699.75</v>
      </c>
      <c r="F164" t="s">
        <v>1393</v>
      </c>
      <c r="G164" s="134">
        <f t="shared" si="2"/>
        <v>-8171679.5099999979</v>
      </c>
    </row>
    <row r="165" spans="1:7">
      <c r="A165">
        <v>23050102</v>
      </c>
      <c r="B165" s="1" t="s">
        <v>1474</v>
      </c>
      <c r="C165" t="s">
        <v>1393</v>
      </c>
      <c r="D165" s="134">
        <v>8562.25</v>
      </c>
      <c r="E165" s="134">
        <v>8562.25</v>
      </c>
      <c r="F165" t="s">
        <v>1393</v>
      </c>
      <c r="G165" s="134">
        <f t="shared" si="2"/>
        <v>0</v>
      </c>
    </row>
    <row r="166" spans="1:7">
      <c r="A166">
        <v>23060101</v>
      </c>
      <c r="B166" s="1" t="s">
        <v>1475</v>
      </c>
      <c r="C166" t="s">
        <v>1393</v>
      </c>
      <c r="D166" s="134">
        <v>14199242</v>
      </c>
      <c r="E166" s="134">
        <v>14546270</v>
      </c>
      <c r="F166" t="s">
        <v>1393</v>
      </c>
      <c r="G166" s="134">
        <f t="shared" si="2"/>
        <v>-347028</v>
      </c>
    </row>
    <row r="167" spans="1:7">
      <c r="A167">
        <v>23080101</v>
      </c>
      <c r="B167" s="1" t="s">
        <v>1016</v>
      </c>
      <c r="C167" t="s">
        <v>1393</v>
      </c>
      <c r="D167" s="134">
        <v>1723</v>
      </c>
      <c r="E167" s="134">
        <v>1723</v>
      </c>
      <c r="F167" t="s">
        <v>1393</v>
      </c>
      <c r="G167" s="134">
        <f t="shared" si="2"/>
        <v>0</v>
      </c>
    </row>
    <row r="168" spans="1:7">
      <c r="A168">
        <v>23090101</v>
      </c>
      <c r="B168" s="1" t="s">
        <v>1017</v>
      </c>
      <c r="C168" t="s">
        <v>1393</v>
      </c>
      <c r="D168" s="134">
        <v>612589.43999999994</v>
      </c>
      <c r="E168" s="134">
        <v>636798.09</v>
      </c>
      <c r="F168" t="s">
        <v>1393</v>
      </c>
      <c r="G168" s="134">
        <f t="shared" si="2"/>
        <v>-24208.650000000023</v>
      </c>
    </row>
    <row r="169" spans="1:7">
      <c r="A169">
        <v>23090102</v>
      </c>
      <c r="B169" s="1" t="s">
        <v>1476</v>
      </c>
      <c r="C169" t="s">
        <v>1393</v>
      </c>
      <c r="D169" s="134">
        <v>3026.97</v>
      </c>
      <c r="E169" s="134">
        <v>3026.97</v>
      </c>
      <c r="F169" t="s">
        <v>1393</v>
      </c>
      <c r="G169" s="134">
        <f t="shared" si="2"/>
        <v>0</v>
      </c>
    </row>
    <row r="170" spans="1:7">
      <c r="A170">
        <v>23100101</v>
      </c>
      <c r="B170" s="1" t="s">
        <v>1018</v>
      </c>
      <c r="C170" t="s">
        <v>1393</v>
      </c>
      <c r="D170" s="134">
        <v>122</v>
      </c>
      <c r="E170" s="134">
        <v>1374.95</v>
      </c>
      <c r="F170" t="s">
        <v>1393</v>
      </c>
      <c r="G170" s="134">
        <f t="shared" si="2"/>
        <v>-1252.95</v>
      </c>
    </row>
    <row r="171" spans="1:7">
      <c r="A171">
        <v>23110101</v>
      </c>
      <c r="B171" s="1" t="s">
        <v>1019</v>
      </c>
      <c r="C171" t="s">
        <v>1393</v>
      </c>
      <c r="D171" s="134">
        <v>38749.15</v>
      </c>
      <c r="E171" s="134">
        <v>91059.21</v>
      </c>
      <c r="F171" t="s">
        <v>1393</v>
      </c>
      <c r="G171" s="134">
        <f t="shared" si="2"/>
        <v>-52310.060000000005</v>
      </c>
    </row>
    <row r="172" spans="1:7">
      <c r="A172">
        <v>23120101</v>
      </c>
      <c r="B172" s="1" t="s">
        <v>1020</v>
      </c>
      <c r="C172" t="s">
        <v>1393</v>
      </c>
      <c r="D172" s="134">
        <v>107968.26</v>
      </c>
      <c r="E172" s="134">
        <v>107968.26</v>
      </c>
      <c r="F172" t="s">
        <v>1393</v>
      </c>
      <c r="G172" s="134">
        <f t="shared" si="2"/>
        <v>0</v>
      </c>
    </row>
    <row r="173" spans="1:7">
      <c r="A173">
        <v>23120102</v>
      </c>
      <c r="B173" s="1" t="s">
        <v>1477</v>
      </c>
      <c r="C173" t="s">
        <v>1393</v>
      </c>
      <c r="D173" s="134">
        <v>497812.68</v>
      </c>
      <c r="E173" s="134">
        <v>497812.68</v>
      </c>
      <c r="F173" t="s">
        <v>1393</v>
      </c>
      <c r="G173" s="134">
        <f t="shared" si="2"/>
        <v>0</v>
      </c>
    </row>
    <row r="174" spans="1:7">
      <c r="A174">
        <v>23120111</v>
      </c>
      <c r="B174" s="1" t="s">
        <v>1021</v>
      </c>
      <c r="C174" t="s">
        <v>1393</v>
      </c>
      <c r="D174" s="134">
        <v>444194.62</v>
      </c>
      <c r="E174" s="134">
        <v>476311.99</v>
      </c>
      <c r="F174" t="s">
        <v>1393</v>
      </c>
      <c r="G174" s="134">
        <f t="shared" si="2"/>
        <v>-32117.369999999995</v>
      </c>
    </row>
    <row r="175" spans="1:7">
      <c r="A175">
        <v>23120112</v>
      </c>
      <c r="B175" s="1" t="s">
        <v>1212</v>
      </c>
      <c r="C175" t="s">
        <v>1393</v>
      </c>
      <c r="D175" s="134">
        <v>1688680.23</v>
      </c>
      <c r="E175" s="134">
        <v>1921441.77</v>
      </c>
      <c r="F175" t="s">
        <v>1393</v>
      </c>
      <c r="G175" s="134">
        <f t="shared" si="2"/>
        <v>-232761.54000000004</v>
      </c>
    </row>
    <row r="176" spans="1:7">
      <c r="A176">
        <v>23120121</v>
      </c>
      <c r="B176" s="1" t="s">
        <v>1022</v>
      </c>
      <c r="C176" t="s">
        <v>1393</v>
      </c>
      <c r="D176" s="134">
        <v>1117843.24</v>
      </c>
      <c r="E176" s="134">
        <v>1253736.7</v>
      </c>
      <c r="F176" t="s">
        <v>1393</v>
      </c>
      <c r="G176" s="134">
        <f t="shared" si="2"/>
        <v>-135893.45999999996</v>
      </c>
    </row>
    <row r="177" spans="1:7">
      <c r="A177">
        <v>23120122</v>
      </c>
      <c r="B177" s="1" t="s">
        <v>1023</v>
      </c>
      <c r="C177" t="s">
        <v>1393</v>
      </c>
      <c r="D177" s="134">
        <v>7165</v>
      </c>
      <c r="E177" s="134">
        <v>65165</v>
      </c>
      <c r="F177" t="s">
        <v>1393</v>
      </c>
      <c r="G177" s="134">
        <f t="shared" si="2"/>
        <v>-58000</v>
      </c>
    </row>
    <row r="178" spans="1:7">
      <c r="A178">
        <v>23120123</v>
      </c>
      <c r="B178" s="1" t="s">
        <v>1478</v>
      </c>
      <c r="C178" t="s">
        <v>1393</v>
      </c>
      <c r="D178" s="134">
        <v>1909.54</v>
      </c>
      <c r="E178" s="134">
        <v>1909.54</v>
      </c>
      <c r="F178" t="s">
        <v>1393</v>
      </c>
      <c r="G178" s="134">
        <f t="shared" si="2"/>
        <v>0</v>
      </c>
    </row>
    <row r="179" spans="1:7">
      <c r="A179">
        <v>23120124</v>
      </c>
      <c r="B179" s="1" t="s">
        <v>1479</v>
      </c>
      <c r="C179" t="s">
        <v>1393</v>
      </c>
      <c r="D179" s="134">
        <v>718.68</v>
      </c>
      <c r="E179" s="134">
        <v>718.68</v>
      </c>
      <c r="F179" t="s">
        <v>1393</v>
      </c>
      <c r="G179" s="134">
        <f t="shared" si="2"/>
        <v>0</v>
      </c>
    </row>
    <row r="180" spans="1:7">
      <c r="A180">
        <v>23120125</v>
      </c>
      <c r="B180" s="1" t="s">
        <v>1480</v>
      </c>
      <c r="C180" t="s">
        <v>1393</v>
      </c>
      <c r="D180" s="134">
        <v>51.28</v>
      </c>
      <c r="E180" s="134">
        <v>84.87</v>
      </c>
      <c r="F180" t="s">
        <v>1393</v>
      </c>
      <c r="G180" s="134">
        <f t="shared" si="2"/>
        <v>-33.590000000000003</v>
      </c>
    </row>
    <row r="181" spans="1:7">
      <c r="A181">
        <v>23120188</v>
      </c>
      <c r="B181" s="1" t="s">
        <v>1024</v>
      </c>
      <c r="C181" t="s">
        <v>1393</v>
      </c>
      <c r="D181" s="134">
        <v>1914815.33</v>
      </c>
      <c r="E181" s="134">
        <v>1915224.08</v>
      </c>
      <c r="F181" t="s">
        <v>1393</v>
      </c>
      <c r="G181" s="134">
        <f t="shared" si="2"/>
        <v>-408.75</v>
      </c>
    </row>
    <row r="182" spans="1:7">
      <c r="A182">
        <v>23130101</v>
      </c>
      <c r="B182" s="1" t="s">
        <v>1025</v>
      </c>
      <c r="C182" t="s">
        <v>1393</v>
      </c>
      <c r="D182" s="134">
        <v>49369.18</v>
      </c>
      <c r="E182" s="134">
        <v>64064.5</v>
      </c>
      <c r="F182" t="s">
        <v>1393</v>
      </c>
      <c r="G182" s="134">
        <f t="shared" si="2"/>
        <v>-14695.32</v>
      </c>
    </row>
    <row r="183" spans="1:7">
      <c r="A183">
        <v>23130102</v>
      </c>
      <c r="B183" s="1" t="s">
        <v>1026</v>
      </c>
      <c r="C183" t="s">
        <v>1393</v>
      </c>
      <c r="D183" s="134">
        <v>4253770.53</v>
      </c>
      <c r="E183" s="134">
        <v>4824412.49</v>
      </c>
      <c r="F183" t="s">
        <v>1393</v>
      </c>
      <c r="G183" s="134">
        <f t="shared" si="2"/>
        <v>-570641.96</v>
      </c>
    </row>
    <row r="184" spans="1:7">
      <c r="A184">
        <v>23130103</v>
      </c>
      <c r="B184" s="1" t="s">
        <v>1027</v>
      </c>
      <c r="C184" t="s">
        <v>1393</v>
      </c>
      <c r="D184" s="134">
        <v>134958.12</v>
      </c>
      <c r="E184" s="134">
        <v>135008.04</v>
      </c>
      <c r="F184" t="s">
        <v>1393</v>
      </c>
      <c r="G184" s="134">
        <f t="shared" si="2"/>
        <v>-49.920000000012806</v>
      </c>
    </row>
    <row r="185" spans="1:7">
      <c r="A185">
        <v>23130104</v>
      </c>
      <c r="B185" s="1" t="s">
        <v>1481</v>
      </c>
      <c r="C185" t="s">
        <v>1393</v>
      </c>
      <c r="D185" s="134">
        <v>6262.2</v>
      </c>
      <c r="E185" s="134">
        <v>6262.2</v>
      </c>
      <c r="F185" t="s">
        <v>1393</v>
      </c>
      <c r="G185" s="134">
        <f t="shared" si="2"/>
        <v>0</v>
      </c>
    </row>
    <row r="186" spans="1:7">
      <c r="A186">
        <v>23130105</v>
      </c>
      <c r="B186" s="1" t="s">
        <v>1482</v>
      </c>
      <c r="C186" t="s">
        <v>1393</v>
      </c>
      <c r="D186" s="134">
        <v>9444.17</v>
      </c>
      <c r="E186" s="134">
        <v>11611.55</v>
      </c>
      <c r="F186" t="s">
        <v>1393</v>
      </c>
      <c r="G186" s="134">
        <f t="shared" si="2"/>
        <v>-2167.3799999999992</v>
      </c>
    </row>
    <row r="187" spans="1:7">
      <c r="A187">
        <v>23140100</v>
      </c>
      <c r="B187" s="1" t="s">
        <v>1028</v>
      </c>
      <c r="C187" t="s">
        <v>1393</v>
      </c>
      <c r="D187" s="134">
        <v>111003.63</v>
      </c>
      <c r="E187" s="134">
        <v>245865.35</v>
      </c>
      <c r="F187" t="s">
        <v>1393</v>
      </c>
      <c r="G187" s="134">
        <f t="shared" si="2"/>
        <v>-134861.72</v>
      </c>
    </row>
    <row r="188" spans="1:7">
      <c r="A188">
        <v>23140101</v>
      </c>
      <c r="B188" s="1" t="s">
        <v>1029</v>
      </c>
      <c r="C188" t="s">
        <v>1393</v>
      </c>
      <c r="D188" s="134">
        <v>12285894.48</v>
      </c>
      <c r="E188" s="134">
        <v>12322403.779999999</v>
      </c>
      <c r="F188" t="s">
        <v>1393</v>
      </c>
      <c r="G188" s="134">
        <f t="shared" si="2"/>
        <v>-36509.299999998882</v>
      </c>
    </row>
    <row r="189" spans="1:7">
      <c r="A189">
        <v>23140102</v>
      </c>
      <c r="B189" s="1" t="s">
        <v>1030</v>
      </c>
      <c r="C189" t="s">
        <v>1393</v>
      </c>
      <c r="D189" s="134">
        <v>309215.81</v>
      </c>
      <c r="E189" s="134">
        <v>872547.27</v>
      </c>
      <c r="F189" t="s">
        <v>1393</v>
      </c>
      <c r="G189" s="134">
        <f t="shared" si="2"/>
        <v>-563331.46</v>
      </c>
    </row>
    <row r="190" spans="1:7">
      <c r="A190">
        <v>23150101</v>
      </c>
      <c r="B190" s="1" t="s">
        <v>1031</v>
      </c>
      <c r="C190" t="s">
        <v>1393</v>
      </c>
      <c r="D190" s="134">
        <v>644617.71</v>
      </c>
      <c r="E190" s="134">
        <v>1317459.47</v>
      </c>
      <c r="F190" t="s">
        <v>1393</v>
      </c>
      <c r="G190" s="134">
        <f t="shared" si="2"/>
        <v>-672841.76</v>
      </c>
    </row>
    <row r="191" spans="1:7">
      <c r="A191">
        <v>23150102</v>
      </c>
      <c r="B191" s="1" t="s">
        <v>1483</v>
      </c>
      <c r="C191" t="s">
        <v>1393</v>
      </c>
      <c r="D191" s="134">
        <v>117402.5</v>
      </c>
      <c r="E191" s="134">
        <v>361326.82</v>
      </c>
      <c r="F191" t="s">
        <v>1393</v>
      </c>
      <c r="G191" s="134">
        <f t="shared" si="2"/>
        <v>-243924.32</v>
      </c>
    </row>
    <row r="192" spans="1:7">
      <c r="A192">
        <v>23150103</v>
      </c>
      <c r="B192" s="1" t="s">
        <v>1484</v>
      </c>
      <c r="C192" t="s">
        <v>1393</v>
      </c>
      <c r="D192" s="134">
        <v>9712.76</v>
      </c>
      <c r="E192" s="134">
        <v>10575.26</v>
      </c>
      <c r="F192" t="s">
        <v>1393</v>
      </c>
      <c r="G192" s="134">
        <f t="shared" si="2"/>
        <v>-862.5</v>
      </c>
    </row>
    <row r="193" spans="1:7">
      <c r="A193">
        <v>23150104</v>
      </c>
      <c r="B193" s="1" t="s">
        <v>1485</v>
      </c>
      <c r="C193" t="s">
        <v>1393</v>
      </c>
      <c r="D193" s="134">
        <v>424755.55</v>
      </c>
      <c r="E193" s="134">
        <v>1319169.07</v>
      </c>
      <c r="F193" t="s">
        <v>1393</v>
      </c>
      <c r="G193" s="134">
        <f t="shared" si="2"/>
        <v>-894413.52</v>
      </c>
    </row>
    <row r="194" spans="1:7">
      <c r="A194">
        <v>23150105</v>
      </c>
      <c r="B194" s="1" t="s">
        <v>1033</v>
      </c>
      <c r="C194" t="s">
        <v>1393</v>
      </c>
      <c r="D194" s="134">
        <v>56500.46</v>
      </c>
      <c r="E194" s="134">
        <v>56500.46</v>
      </c>
      <c r="F194" t="s">
        <v>1393</v>
      </c>
      <c r="G194" s="134">
        <f t="shared" si="2"/>
        <v>0</v>
      </c>
    </row>
    <row r="195" spans="1:7">
      <c r="A195">
        <v>23150106</v>
      </c>
      <c r="B195" s="1" t="s">
        <v>1034</v>
      </c>
      <c r="C195" t="s">
        <v>1393</v>
      </c>
      <c r="D195" s="134">
        <v>40816.29</v>
      </c>
      <c r="E195" s="134">
        <v>43696.33</v>
      </c>
      <c r="F195" t="s">
        <v>1393</v>
      </c>
      <c r="G195" s="134">
        <f t="shared" si="2"/>
        <v>-2880.0400000000009</v>
      </c>
    </row>
    <row r="196" spans="1:7">
      <c r="A196">
        <v>23150107</v>
      </c>
      <c r="B196" s="1" t="s">
        <v>1035</v>
      </c>
      <c r="C196" t="s">
        <v>1393</v>
      </c>
      <c r="D196" s="134">
        <v>1708347.18</v>
      </c>
      <c r="E196" s="134">
        <v>1790457.44</v>
      </c>
      <c r="F196" t="s">
        <v>1393</v>
      </c>
      <c r="G196" s="134">
        <f t="shared" si="2"/>
        <v>-82110.260000000009</v>
      </c>
    </row>
    <row r="197" spans="1:7">
      <c r="A197">
        <v>23150108</v>
      </c>
      <c r="B197" s="1" t="s">
        <v>1486</v>
      </c>
      <c r="C197" t="s">
        <v>1393</v>
      </c>
      <c r="D197" s="134">
        <v>35288.57</v>
      </c>
      <c r="E197" s="134">
        <v>358038.36</v>
      </c>
      <c r="F197" t="s">
        <v>1393</v>
      </c>
      <c r="G197" s="134">
        <f t="shared" si="2"/>
        <v>-322749.78999999998</v>
      </c>
    </row>
    <row r="198" spans="1:7">
      <c r="A198">
        <v>23150109</v>
      </c>
      <c r="B198" s="1" t="s">
        <v>1032</v>
      </c>
      <c r="C198" t="s">
        <v>1393</v>
      </c>
      <c r="D198" s="134">
        <v>303693.58</v>
      </c>
      <c r="E198" s="134">
        <v>326145.28999999998</v>
      </c>
      <c r="F198" t="s">
        <v>1393</v>
      </c>
      <c r="G198" s="134">
        <f t="shared" si="2"/>
        <v>-22451.709999999963</v>
      </c>
    </row>
    <row r="199" spans="1:7">
      <c r="A199">
        <v>23150110</v>
      </c>
      <c r="B199" s="1" t="s">
        <v>1487</v>
      </c>
      <c r="C199" t="s">
        <v>1393</v>
      </c>
      <c r="D199" s="134">
        <v>1242.19</v>
      </c>
      <c r="E199" s="134">
        <v>2136.77</v>
      </c>
      <c r="F199" t="s">
        <v>1393</v>
      </c>
      <c r="G199" s="134">
        <f t="shared" si="2"/>
        <v>-894.57999999999993</v>
      </c>
    </row>
    <row r="200" spans="1:7">
      <c r="A200">
        <v>23150120</v>
      </c>
      <c r="B200" s="1" t="s">
        <v>1488</v>
      </c>
      <c r="C200" t="s">
        <v>1393</v>
      </c>
      <c r="D200" s="134">
        <v>0</v>
      </c>
      <c r="E200" s="134">
        <v>7069.41</v>
      </c>
      <c r="F200" t="s">
        <v>1393</v>
      </c>
      <c r="G200" s="134">
        <f t="shared" si="2"/>
        <v>-7069.41</v>
      </c>
    </row>
    <row r="201" spans="1:7">
      <c r="A201">
        <v>23150151</v>
      </c>
      <c r="B201" s="1" t="s">
        <v>1036</v>
      </c>
      <c r="C201" t="s">
        <v>1393</v>
      </c>
      <c r="D201" s="134">
        <v>227177.36</v>
      </c>
      <c r="E201" s="134">
        <v>232213.27</v>
      </c>
      <c r="F201" t="s">
        <v>1393</v>
      </c>
      <c r="G201" s="134">
        <f t="shared" si="2"/>
        <v>-5035.9100000000035</v>
      </c>
    </row>
    <row r="202" spans="1:7">
      <c r="A202">
        <v>23150188</v>
      </c>
      <c r="B202" s="1" t="s">
        <v>1037</v>
      </c>
      <c r="C202" t="s">
        <v>1393</v>
      </c>
      <c r="D202" s="134">
        <v>1063186.23</v>
      </c>
      <c r="E202" s="134">
        <v>1078849.56</v>
      </c>
      <c r="F202" t="s">
        <v>1393</v>
      </c>
      <c r="G202" s="134">
        <f t="shared" si="2"/>
        <v>-15663.330000000075</v>
      </c>
    </row>
    <row r="203" spans="1:7">
      <c r="A203">
        <v>23160114</v>
      </c>
      <c r="B203" s="1" t="s">
        <v>1038</v>
      </c>
      <c r="C203" t="s">
        <v>1393</v>
      </c>
      <c r="D203" s="134">
        <v>1983.6</v>
      </c>
      <c r="E203" s="134">
        <v>1983.6</v>
      </c>
      <c r="F203" t="s">
        <v>1393</v>
      </c>
      <c r="G203" s="134">
        <f t="shared" si="2"/>
        <v>0</v>
      </c>
    </row>
    <row r="204" spans="1:7">
      <c r="A204">
        <v>23160116</v>
      </c>
      <c r="B204" s="1" t="s">
        <v>1039</v>
      </c>
      <c r="C204" t="s">
        <v>1393</v>
      </c>
      <c r="D204" s="134">
        <v>3598.4</v>
      </c>
      <c r="E204" s="134">
        <v>4001.24</v>
      </c>
      <c r="F204" t="s">
        <v>1393</v>
      </c>
      <c r="G204" s="134">
        <f t="shared" ref="G204:G267" si="3">+D204-E204</f>
        <v>-402.83999999999969</v>
      </c>
    </row>
    <row r="205" spans="1:7">
      <c r="A205">
        <v>23160117</v>
      </c>
      <c r="B205" s="1" t="s">
        <v>1040</v>
      </c>
      <c r="C205" t="s">
        <v>1393</v>
      </c>
      <c r="D205" s="134">
        <v>30897.95</v>
      </c>
      <c r="E205" s="134">
        <v>32210.17</v>
      </c>
      <c r="F205" t="s">
        <v>1393</v>
      </c>
      <c r="G205" s="134">
        <f t="shared" si="3"/>
        <v>-1312.2199999999975</v>
      </c>
    </row>
    <row r="206" spans="1:7">
      <c r="A206">
        <v>23160118</v>
      </c>
      <c r="B206" s="1" t="s">
        <v>1041</v>
      </c>
      <c r="C206" t="s">
        <v>1393</v>
      </c>
      <c r="D206" s="134">
        <v>651.03</v>
      </c>
      <c r="E206" s="134">
        <v>19634.61</v>
      </c>
      <c r="F206" t="s">
        <v>1393</v>
      </c>
      <c r="G206" s="134">
        <f t="shared" si="3"/>
        <v>-18983.580000000002</v>
      </c>
    </row>
    <row r="207" spans="1:7">
      <c r="A207">
        <v>23160119</v>
      </c>
      <c r="B207" s="1" t="s">
        <v>1042</v>
      </c>
      <c r="C207" t="s">
        <v>1393</v>
      </c>
      <c r="D207" s="134">
        <v>0</v>
      </c>
      <c r="E207" s="134">
        <v>47445.55</v>
      </c>
      <c r="F207" t="s">
        <v>1393</v>
      </c>
      <c r="G207" s="134">
        <f t="shared" si="3"/>
        <v>-47445.55</v>
      </c>
    </row>
    <row r="208" spans="1:7">
      <c r="A208">
        <v>23160120</v>
      </c>
      <c r="B208" s="1" t="s">
        <v>1043</v>
      </c>
      <c r="C208" t="s">
        <v>1393</v>
      </c>
      <c r="D208" s="134">
        <v>8220</v>
      </c>
      <c r="E208" s="134">
        <v>58686.81</v>
      </c>
      <c r="F208" t="s">
        <v>1393</v>
      </c>
      <c r="G208" s="134">
        <f t="shared" si="3"/>
        <v>-50466.81</v>
      </c>
    </row>
    <row r="209" spans="1:7">
      <c r="A209">
        <v>23160121</v>
      </c>
      <c r="B209" s="1" t="s">
        <v>1190</v>
      </c>
      <c r="C209" t="s">
        <v>1393</v>
      </c>
      <c r="D209" s="134">
        <v>100141.57</v>
      </c>
      <c r="E209" s="134">
        <v>141640.38</v>
      </c>
      <c r="F209" t="s">
        <v>1393</v>
      </c>
      <c r="G209" s="134">
        <f t="shared" si="3"/>
        <v>-41498.81</v>
      </c>
    </row>
    <row r="210" spans="1:7">
      <c r="A210">
        <v>23160122</v>
      </c>
      <c r="B210" s="1" t="s">
        <v>1213</v>
      </c>
      <c r="C210" t="s">
        <v>1393</v>
      </c>
      <c r="D210" s="134">
        <v>0</v>
      </c>
      <c r="E210" s="134">
        <v>145109.51</v>
      </c>
      <c r="F210" t="s">
        <v>1393</v>
      </c>
      <c r="G210" s="134">
        <f t="shared" si="3"/>
        <v>-145109.51</v>
      </c>
    </row>
    <row r="211" spans="1:7">
      <c r="A211">
        <v>23160123</v>
      </c>
      <c r="B211" s="1" t="s">
        <v>1489</v>
      </c>
      <c r="C211" t="s">
        <v>1393</v>
      </c>
      <c r="D211" s="134">
        <v>668625.07999999996</v>
      </c>
      <c r="E211" s="134">
        <v>1023603.63</v>
      </c>
      <c r="F211" t="s">
        <v>1393</v>
      </c>
      <c r="G211" s="134">
        <f t="shared" si="3"/>
        <v>-354978.55000000005</v>
      </c>
    </row>
    <row r="212" spans="1:7">
      <c r="A212">
        <v>23160124</v>
      </c>
      <c r="B212" s="1" t="s">
        <v>1490</v>
      </c>
      <c r="C212" t="s">
        <v>1393</v>
      </c>
      <c r="D212" s="134">
        <v>412.72</v>
      </c>
      <c r="E212" s="134">
        <v>2945242.89</v>
      </c>
      <c r="F212" t="s">
        <v>1393</v>
      </c>
      <c r="G212" s="134">
        <f t="shared" si="3"/>
        <v>-2944830.17</v>
      </c>
    </row>
    <row r="213" spans="1:7">
      <c r="A213">
        <v>23160201</v>
      </c>
      <c r="B213" s="1" t="s">
        <v>1044</v>
      </c>
      <c r="C213" t="s">
        <v>1393</v>
      </c>
      <c r="D213" s="134">
        <v>337705.52</v>
      </c>
      <c r="E213" s="134">
        <v>431666.24</v>
      </c>
      <c r="F213" t="s">
        <v>1393</v>
      </c>
      <c r="G213" s="134">
        <f t="shared" si="3"/>
        <v>-93960.719999999972</v>
      </c>
    </row>
    <row r="214" spans="1:7">
      <c r="A214">
        <v>24010101</v>
      </c>
      <c r="B214" s="1" t="s">
        <v>1491</v>
      </c>
      <c r="C214" t="s">
        <v>1393</v>
      </c>
      <c r="D214" s="134">
        <v>1401.29</v>
      </c>
      <c r="E214" s="134">
        <v>3252.94</v>
      </c>
      <c r="F214" t="s">
        <v>1393</v>
      </c>
      <c r="G214" s="134">
        <f t="shared" si="3"/>
        <v>-1851.65</v>
      </c>
    </row>
    <row r="215" spans="1:7">
      <c r="A215">
        <v>24020101</v>
      </c>
      <c r="B215" s="1" t="s">
        <v>1045</v>
      </c>
      <c r="C215" t="s">
        <v>1393</v>
      </c>
      <c r="D215" s="134">
        <v>290925.98</v>
      </c>
      <c r="E215" s="134">
        <v>518621.68</v>
      </c>
      <c r="F215" t="s">
        <v>1393</v>
      </c>
      <c r="G215" s="134">
        <f t="shared" si="3"/>
        <v>-227695.7</v>
      </c>
    </row>
    <row r="216" spans="1:7">
      <c r="A216">
        <v>30010101</v>
      </c>
      <c r="B216" s="1" t="s">
        <v>1046</v>
      </c>
      <c r="C216" t="s">
        <v>1393</v>
      </c>
      <c r="D216" s="134">
        <v>782295.05</v>
      </c>
      <c r="E216" s="134">
        <v>11612193.07</v>
      </c>
      <c r="F216" t="s">
        <v>1393</v>
      </c>
      <c r="G216" s="134">
        <f t="shared" si="3"/>
        <v>-10829898.02</v>
      </c>
    </row>
    <row r="217" spans="1:7">
      <c r="A217">
        <v>30010102</v>
      </c>
      <c r="B217" s="1" t="s">
        <v>1047</v>
      </c>
      <c r="C217" t="s">
        <v>1393</v>
      </c>
      <c r="D217" s="134">
        <v>137494.74</v>
      </c>
      <c r="E217" s="134">
        <v>1119284.1399999999</v>
      </c>
      <c r="F217" t="s">
        <v>1393</v>
      </c>
      <c r="G217" s="134">
        <f t="shared" si="3"/>
        <v>-981789.39999999991</v>
      </c>
    </row>
    <row r="218" spans="1:7">
      <c r="A218">
        <v>30010103</v>
      </c>
      <c r="B218" s="1" t="s">
        <v>1492</v>
      </c>
      <c r="C218" t="s">
        <v>1393</v>
      </c>
      <c r="D218" s="134">
        <v>13047.47</v>
      </c>
      <c r="E218" s="134">
        <v>912510.52</v>
      </c>
      <c r="F218" t="s">
        <v>1393</v>
      </c>
      <c r="G218" s="134">
        <f t="shared" si="3"/>
        <v>-899463.05</v>
      </c>
    </row>
    <row r="219" spans="1:7">
      <c r="A219">
        <v>30010104</v>
      </c>
      <c r="B219" s="1" t="s">
        <v>1493</v>
      </c>
      <c r="C219" t="s">
        <v>1393</v>
      </c>
      <c r="D219" s="134">
        <v>873.6</v>
      </c>
      <c r="E219" s="134">
        <v>9477.57</v>
      </c>
      <c r="F219" t="s">
        <v>1393</v>
      </c>
      <c r="G219" s="134">
        <f t="shared" si="3"/>
        <v>-8603.9699999999993</v>
      </c>
    </row>
    <row r="220" spans="1:7">
      <c r="A220">
        <v>30010188</v>
      </c>
      <c r="B220" s="1" t="s">
        <v>1048</v>
      </c>
      <c r="C220" t="s">
        <v>1393</v>
      </c>
      <c r="D220" s="134">
        <v>11578.57</v>
      </c>
      <c r="E220" s="134">
        <v>11578.57</v>
      </c>
      <c r="F220" t="s">
        <v>1393</v>
      </c>
      <c r="G220" s="134">
        <f t="shared" si="3"/>
        <v>0</v>
      </c>
    </row>
    <row r="221" spans="1:7">
      <c r="A221">
        <v>30010201</v>
      </c>
      <c r="B221" s="1" t="s">
        <v>1049</v>
      </c>
      <c r="C221" t="s">
        <v>1393</v>
      </c>
      <c r="D221" s="134">
        <v>2581.35</v>
      </c>
      <c r="E221" s="134">
        <v>8671870.4199999999</v>
      </c>
      <c r="F221" t="s">
        <v>1393</v>
      </c>
      <c r="G221" s="134">
        <f t="shared" si="3"/>
        <v>-8669289.0700000003</v>
      </c>
    </row>
    <row r="222" spans="1:7">
      <c r="A222">
        <v>30010301</v>
      </c>
      <c r="B222" s="1" t="s">
        <v>1050</v>
      </c>
      <c r="C222" t="s">
        <v>1393</v>
      </c>
      <c r="D222" s="134">
        <v>0</v>
      </c>
      <c r="E222" s="134">
        <v>4569817.05</v>
      </c>
      <c r="F222" t="s">
        <v>1393</v>
      </c>
      <c r="G222" s="134">
        <f t="shared" si="3"/>
        <v>-4569817.05</v>
      </c>
    </row>
    <row r="223" spans="1:7">
      <c r="A223">
        <v>30010303</v>
      </c>
      <c r="B223" s="1" t="s">
        <v>1051</v>
      </c>
      <c r="C223" t="s">
        <v>1393</v>
      </c>
      <c r="D223" s="134">
        <v>1423.89</v>
      </c>
      <c r="E223" s="134">
        <v>23141.119999999999</v>
      </c>
      <c r="F223" t="s">
        <v>1393</v>
      </c>
      <c r="G223" s="134">
        <f t="shared" si="3"/>
        <v>-21717.23</v>
      </c>
    </row>
    <row r="224" spans="1:7">
      <c r="A224">
        <v>30010304</v>
      </c>
      <c r="B224" s="1" t="s">
        <v>1494</v>
      </c>
      <c r="C224" t="s">
        <v>1393</v>
      </c>
      <c r="D224" s="134">
        <v>29605.69</v>
      </c>
      <c r="E224" s="134">
        <v>29605.69</v>
      </c>
      <c r="F224" t="s">
        <v>1393</v>
      </c>
      <c r="G224" s="134">
        <f t="shared" si="3"/>
        <v>0</v>
      </c>
    </row>
    <row r="225" spans="1:7">
      <c r="A225">
        <v>30010308</v>
      </c>
      <c r="B225" s="1" t="s">
        <v>1495</v>
      </c>
      <c r="C225" t="s">
        <v>1393</v>
      </c>
      <c r="D225" s="134">
        <v>313327.46999999997</v>
      </c>
      <c r="E225" s="134">
        <v>5226637.66</v>
      </c>
      <c r="F225" t="s">
        <v>1393</v>
      </c>
      <c r="G225" s="134">
        <f t="shared" si="3"/>
        <v>-4913310.1900000004</v>
      </c>
    </row>
    <row r="226" spans="1:7">
      <c r="A226">
        <v>30010309</v>
      </c>
      <c r="B226" s="1" t="s">
        <v>1496</v>
      </c>
      <c r="C226" t="s">
        <v>1393</v>
      </c>
      <c r="D226" s="134">
        <v>0</v>
      </c>
      <c r="E226" s="134">
        <v>600714.29</v>
      </c>
      <c r="F226" t="s">
        <v>1393</v>
      </c>
      <c r="G226" s="134">
        <f t="shared" si="3"/>
        <v>-600714.29</v>
      </c>
    </row>
    <row r="227" spans="1:7">
      <c r="A227">
        <v>30010311</v>
      </c>
      <c r="B227" s="1" t="s">
        <v>1497</v>
      </c>
      <c r="C227" t="s">
        <v>1393</v>
      </c>
      <c r="D227" s="134">
        <v>0</v>
      </c>
      <c r="E227" s="134">
        <v>6699.66</v>
      </c>
      <c r="F227" t="s">
        <v>1393</v>
      </c>
      <c r="G227" s="134">
        <f t="shared" si="3"/>
        <v>-6699.66</v>
      </c>
    </row>
    <row r="228" spans="1:7">
      <c r="A228">
        <v>30010312</v>
      </c>
      <c r="B228" s="1" t="s">
        <v>1498</v>
      </c>
      <c r="C228" t="s">
        <v>1393</v>
      </c>
      <c r="D228" s="134">
        <v>0</v>
      </c>
      <c r="E228" s="134">
        <v>3363481.14</v>
      </c>
      <c r="F228" t="s">
        <v>1393</v>
      </c>
      <c r="G228" s="134">
        <f t="shared" si="3"/>
        <v>-3363481.14</v>
      </c>
    </row>
    <row r="229" spans="1:7">
      <c r="A229">
        <v>30010313</v>
      </c>
      <c r="B229" s="1" t="s">
        <v>1499</v>
      </c>
      <c r="C229" t="s">
        <v>1393</v>
      </c>
      <c r="D229" s="134">
        <v>0</v>
      </c>
      <c r="E229" s="134">
        <v>1330189.1200000001</v>
      </c>
      <c r="F229" t="s">
        <v>1393</v>
      </c>
      <c r="G229" s="134">
        <f t="shared" si="3"/>
        <v>-1330189.1200000001</v>
      </c>
    </row>
    <row r="230" spans="1:7">
      <c r="A230">
        <v>30010388</v>
      </c>
      <c r="B230" s="1" t="s">
        <v>1052</v>
      </c>
      <c r="C230" t="s">
        <v>1393</v>
      </c>
      <c r="D230" s="134">
        <v>6569.49</v>
      </c>
      <c r="E230" s="134">
        <v>119121.69</v>
      </c>
      <c r="F230" t="s">
        <v>1393</v>
      </c>
      <c r="G230" s="134">
        <f t="shared" si="3"/>
        <v>-112552.2</v>
      </c>
    </row>
    <row r="231" spans="1:7">
      <c r="A231">
        <v>30010401</v>
      </c>
      <c r="B231" s="1" t="s">
        <v>1500</v>
      </c>
      <c r="C231" t="s">
        <v>1393</v>
      </c>
      <c r="D231" s="134">
        <v>0</v>
      </c>
      <c r="E231" s="134">
        <v>19000</v>
      </c>
      <c r="F231" t="s">
        <v>1393</v>
      </c>
      <c r="G231" s="134">
        <f t="shared" si="3"/>
        <v>-19000</v>
      </c>
    </row>
    <row r="232" spans="1:7">
      <c r="A232">
        <v>30010488</v>
      </c>
      <c r="B232" s="1" t="s">
        <v>1053</v>
      </c>
      <c r="C232" t="s">
        <v>1393</v>
      </c>
      <c r="D232" s="134">
        <v>2898.73</v>
      </c>
      <c r="E232" s="134">
        <v>108728.73</v>
      </c>
      <c r="F232" t="s">
        <v>1393</v>
      </c>
      <c r="G232" s="134">
        <f t="shared" si="3"/>
        <v>-105830</v>
      </c>
    </row>
    <row r="233" spans="1:7">
      <c r="A233">
        <v>30010499</v>
      </c>
      <c r="B233" s="1" t="s">
        <v>1501</v>
      </c>
      <c r="C233" t="s">
        <v>1393</v>
      </c>
      <c r="D233" s="134">
        <v>4.01</v>
      </c>
      <c r="E233" s="134">
        <v>88.73</v>
      </c>
      <c r="F233" t="s">
        <v>1393</v>
      </c>
      <c r="G233" s="134">
        <f t="shared" si="3"/>
        <v>-84.72</v>
      </c>
    </row>
    <row r="234" spans="1:7">
      <c r="A234">
        <v>30020201</v>
      </c>
      <c r="B234" s="1" t="s">
        <v>1054</v>
      </c>
      <c r="C234" t="s">
        <v>1393</v>
      </c>
      <c r="D234" s="134">
        <v>0</v>
      </c>
      <c r="E234" s="134">
        <v>3605483.3</v>
      </c>
      <c r="F234" t="s">
        <v>1393</v>
      </c>
      <c r="G234" s="134">
        <f t="shared" si="3"/>
        <v>-3605483.3</v>
      </c>
    </row>
    <row r="235" spans="1:7">
      <c r="A235">
        <v>30030101</v>
      </c>
      <c r="B235" s="1" t="s">
        <v>1502</v>
      </c>
      <c r="C235" t="s">
        <v>1393</v>
      </c>
      <c r="D235" s="134">
        <v>841413.87</v>
      </c>
      <c r="E235" s="134">
        <v>0</v>
      </c>
      <c r="F235" t="s">
        <v>1393</v>
      </c>
      <c r="G235" s="134">
        <f t="shared" si="3"/>
        <v>841413.87</v>
      </c>
    </row>
    <row r="236" spans="1:7">
      <c r="A236">
        <v>30030201</v>
      </c>
      <c r="B236" s="1" t="s">
        <v>1503</v>
      </c>
      <c r="C236" t="s">
        <v>1393</v>
      </c>
      <c r="D236" s="134">
        <v>0</v>
      </c>
      <c r="E236" s="134">
        <v>736263.68000000005</v>
      </c>
      <c r="F236" t="s">
        <v>1393</v>
      </c>
      <c r="G236" s="134">
        <f t="shared" si="3"/>
        <v>-736263.68000000005</v>
      </c>
    </row>
    <row r="237" spans="1:7">
      <c r="A237">
        <v>30040101</v>
      </c>
      <c r="B237" s="1" t="s">
        <v>1055</v>
      </c>
      <c r="C237" t="s">
        <v>1393</v>
      </c>
      <c r="D237" s="134">
        <v>4068.21</v>
      </c>
      <c r="E237" s="134">
        <v>428417.03</v>
      </c>
      <c r="F237" t="s">
        <v>1393</v>
      </c>
      <c r="G237" s="134">
        <f t="shared" si="3"/>
        <v>-424348.82</v>
      </c>
    </row>
    <row r="238" spans="1:7">
      <c r="A238">
        <v>30040102</v>
      </c>
      <c r="B238" s="1" t="s">
        <v>1056</v>
      </c>
      <c r="C238" t="s">
        <v>1393</v>
      </c>
      <c r="D238" s="134">
        <v>169708.83</v>
      </c>
      <c r="E238" s="134">
        <v>5183042.4800000004</v>
      </c>
      <c r="F238" t="s">
        <v>1393</v>
      </c>
      <c r="G238" s="134">
        <f t="shared" si="3"/>
        <v>-5013333.6500000004</v>
      </c>
    </row>
    <row r="239" spans="1:7">
      <c r="A239">
        <v>30040103</v>
      </c>
      <c r="B239" s="1" t="s">
        <v>1057</v>
      </c>
      <c r="C239" t="s">
        <v>1393</v>
      </c>
      <c r="D239" s="134">
        <v>12525.09</v>
      </c>
      <c r="E239" s="134">
        <v>278785.42</v>
      </c>
      <c r="F239" t="s">
        <v>1393</v>
      </c>
      <c r="G239" s="134">
        <f t="shared" si="3"/>
        <v>-266260.32999999996</v>
      </c>
    </row>
    <row r="240" spans="1:7">
      <c r="A240">
        <v>30040202</v>
      </c>
      <c r="B240" s="1" t="s">
        <v>1058</v>
      </c>
      <c r="C240" t="s">
        <v>1393</v>
      </c>
      <c r="D240" s="134">
        <v>6388.27</v>
      </c>
      <c r="E240" s="134">
        <v>251527.01</v>
      </c>
      <c r="F240" t="s">
        <v>1393</v>
      </c>
      <c r="G240" s="134">
        <f t="shared" si="3"/>
        <v>-245138.74000000002</v>
      </c>
    </row>
    <row r="241" spans="1:7">
      <c r="A241">
        <v>30040203</v>
      </c>
      <c r="B241" s="1" t="s">
        <v>1059</v>
      </c>
      <c r="C241" t="s">
        <v>1393</v>
      </c>
      <c r="D241" s="134">
        <v>46.2</v>
      </c>
      <c r="E241" s="134">
        <v>16943.310000000001</v>
      </c>
      <c r="F241" t="s">
        <v>1393</v>
      </c>
      <c r="G241" s="134">
        <f t="shared" si="3"/>
        <v>-16897.11</v>
      </c>
    </row>
    <row r="242" spans="1:7">
      <c r="A242">
        <v>30040204</v>
      </c>
      <c r="B242" s="1" t="s">
        <v>1060</v>
      </c>
      <c r="C242" t="s">
        <v>1393</v>
      </c>
      <c r="D242" s="134">
        <v>0</v>
      </c>
      <c r="E242" s="134">
        <v>2185.37</v>
      </c>
      <c r="F242" t="s">
        <v>1393</v>
      </c>
      <c r="G242" s="134">
        <f t="shared" si="3"/>
        <v>-2185.37</v>
      </c>
    </row>
    <row r="243" spans="1:7">
      <c r="A243">
        <v>30040205</v>
      </c>
      <c r="B243" s="1" t="s">
        <v>1061</v>
      </c>
      <c r="C243" t="s">
        <v>1393</v>
      </c>
      <c r="D243" s="134">
        <v>0</v>
      </c>
      <c r="E243" s="134">
        <v>11029.71</v>
      </c>
      <c r="F243" t="s">
        <v>1393</v>
      </c>
      <c r="G243" s="134">
        <f t="shared" si="3"/>
        <v>-11029.71</v>
      </c>
    </row>
    <row r="244" spans="1:7">
      <c r="A244">
        <v>30040208</v>
      </c>
      <c r="B244" s="1" t="s">
        <v>1062</v>
      </c>
      <c r="C244" t="s">
        <v>1393</v>
      </c>
      <c r="D244" s="134">
        <v>2017.05</v>
      </c>
      <c r="E244" s="134">
        <v>10696.34</v>
      </c>
      <c r="F244" t="s">
        <v>1393</v>
      </c>
      <c r="G244" s="134">
        <f t="shared" si="3"/>
        <v>-8679.2900000000009</v>
      </c>
    </row>
    <row r="245" spans="1:7">
      <c r="A245">
        <v>30040209</v>
      </c>
      <c r="B245" s="1" t="s">
        <v>1063</v>
      </c>
      <c r="C245" t="s">
        <v>1393</v>
      </c>
      <c r="D245" s="134">
        <v>0</v>
      </c>
      <c r="E245" s="134">
        <v>124738.68</v>
      </c>
      <c r="F245" t="s">
        <v>1393</v>
      </c>
      <c r="G245" s="134">
        <f t="shared" si="3"/>
        <v>-124738.68</v>
      </c>
    </row>
    <row r="246" spans="1:7">
      <c r="A246">
        <v>30040210</v>
      </c>
      <c r="B246" s="1" t="s">
        <v>1064</v>
      </c>
      <c r="C246" t="s">
        <v>1393</v>
      </c>
      <c r="D246" s="134">
        <v>0</v>
      </c>
      <c r="E246" s="134">
        <v>98214.64</v>
      </c>
      <c r="F246" t="s">
        <v>1393</v>
      </c>
      <c r="G246" s="134">
        <f t="shared" si="3"/>
        <v>-98214.64</v>
      </c>
    </row>
    <row r="247" spans="1:7">
      <c r="A247">
        <v>30040211</v>
      </c>
      <c r="B247" s="1" t="s">
        <v>1504</v>
      </c>
      <c r="C247" t="s">
        <v>1393</v>
      </c>
      <c r="D247" s="134">
        <v>28902.12</v>
      </c>
      <c r="E247" s="134">
        <v>61708.65</v>
      </c>
      <c r="F247" t="s">
        <v>1393</v>
      </c>
      <c r="G247" s="134">
        <f t="shared" si="3"/>
        <v>-32806.53</v>
      </c>
    </row>
    <row r="248" spans="1:7">
      <c r="A248">
        <v>30040288</v>
      </c>
      <c r="B248" s="1" t="s">
        <v>1053</v>
      </c>
      <c r="C248" t="s">
        <v>1393</v>
      </c>
      <c r="D248" s="134">
        <v>192.43</v>
      </c>
      <c r="E248" s="134">
        <v>245202.1</v>
      </c>
      <c r="F248" t="s">
        <v>1393</v>
      </c>
      <c r="G248" s="134">
        <f t="shared" si="3"/>
        <v>-245009.67</v>
      </c>
    </row>
    <row r="249" spans="1:7">
      <c r="A249">
        <v>30040299</v>
      </c>
      <c r="B249" s="1" t="s">
        <v>1065</v>
      </c>
      <c r="C249" t="s">
        <v>1393</v>
      </c>
      <c r="D249" s="134">
        <v>0</v>
      </c>
      <c r="E249" s="134">
        <v>0.09</v>
      </c>
      <c r="F249" t="s">
        <v>1393</v>
      </c>
      <c r="G249" s="134">
        <f t="shared" si="3"/>
        <v>-0.09</v>
      </c>
    </row>
    <row r="250" spans="1:7">
      <c r="A250">
        <v>30040401</v>
      </c>
      <c r="B250" s="1" t="s">
        <v>1066</v>
      </c>
      <c r="C250" t="s">
        <v>1393</v>
      </c>
      <c r="D250" s="134">
        <v>0</v>
      </c>
      <c r="E250" s="134">
        <v>13794.47</v>
      </c>
      <c r="F250" t="s">
        <v>1393</v>
      </c>
      <c r="G250" s="134">
        <f t="shared" si="3"/>
        <v>-13794.47</v>
      </c>
    </row>
    <row r="251" spans="1:7">
      <c r="A251">
        <v>30040402</v>
      </c>
      <c r="B251" s="1" t="s">
        <v>1067</v>
      </c>
      <c r="C251" t="s">
        <v>1393</v>
      </c>
      <c r="D251" s="134">
        <v>0.7</v>
      </c>
      <c r="E251" s="134">
        <v>182040.44</v>
      </c>
      <c r="F251" t="s">
        <v>1393</v>
      </c>
      <c r="G251" s="134">
        <f t="shared" si="3"/>
        <v>-182039.74</v>
      </c>
    </row>
    <row r="252" spans="1:7">
      <c r="A252">
        <v>30040403</v>
      </c>
      <c r="B252" s="1" t="s">
        <v>1068</v>
      </c>
      <c r="C252" t="s">
        <v>1393</v>
      </c>
      <c r="D252" s="134">
        <v>0</v>
      </c>
      <c r="E252" s="134">
        <v>99994.97</v>
      </c>
      <c r="F252" t="s">
        <v>1393</v>
      </c>
      <c r="G252" s="134">
        <f t="shared" si="3"/>
        <v>-99994.97</v>
      </c>
    </row>
    <row r="253" spans="1:7">
      <c r="A253">
        <v>30040404</v>
      </c>
      <c r="B253" s="1" t="s">
        <v>1069</v>
      </c>
      <c r="C253" t="s">
        <v>1393</v>
      </c>
      <c r="D253" s="134">
        <v>0</v>
      </c>
      <c r="E253" s="134">
        <v>152962.07999999999</v>
      </c>
      <c r="F253" t="s">
        <v>1393</v>
      </c>
      <c r="G253" s="134">
        <f t="shared" si="3"/>
        <v>-152962.07999999999</v>
      </c>
    </row>
    <row r="254" spans="1:7">
      <c r="A254">
        <v>30040405</v>
      </c>
      <c r="B254" s="1" t="s">
        <v>1070</v>
      </c>
      <c r="C254" t="s">
        <v>1393</v>
      </c>
      <c r="D254" s="134">
        <v>0</v>
      </c>
      <c r="E254" s="134">
        <v>23671</v>
      </c>
      <c r="F254" t="s">
        <v>1393</v>
      </c>
      <c r="G254" s="134">
        <f t="shared" si="3"/>
        <v>-23671</v>
      </c>
    </row>
    <row r="255" spans="1:7">
      <c r="A255">
        <v>30040588</v>
      </c>
      <c r="B255" s="1" t="s">
        <v>1072</v>
      </c>
      <c r="C255" t="s">
        <v>1393</v>
      </c>
      <c r="D255" s="134">
        <v>0</v>
      </c>
      <c r="E255" s="134">
        <v>515</v>
      </c>
      <c r="F255" t="s">
        <v>1393</v>
      </c>
      <c r="G255" s="134">
        <f t="shared" si="3"/>
        <v>-515</v>
      </c>
    </row>
    <row r="256" spans="1:7">
      <c r="A256">
        <v>30040601</v>
      </c>
      <c r="B256" s="1" t="s">
        <v>1073</v>
      </c>
      <c r="C256" t="s">
        <v>1393</v>
      </c>
      <c r="D256" s="134">
        <v>1009.82</v>
      </c>
      <c r="E256" s="134">
        <v>22205.52</v>
      </c>
      <c r="F256" t="s">
        <v>1393</v>
      </c>
      <c r="G256" s="134">
        <f t="shared" si="3"/>
        <v>-21195.7</v>
      </c>
    </row>
    <row r="257" spans="1:7">
      <c r="A257">
        <v>30040603</v>
      </c>
      <c r="B257" s="1" t="s">
        <v>1074</v>
      </c>
      <c r="C257" t="s">
        <v>1393</v>
      </c>
      <c r="D257" s="134">
        <v>0</v>
      </c>
      <c r="E257" s="134">
        <v>8343.11</v>
      </c>
      <c r="F257" t="s">
        <v>1393</v>
      </c>
      <c r="G257" s="134">
        <f t="shared" si="3"/>
        <v>-8343.11</v>
      </c>
    </row>
    <row r="258" spans="1:7">
      <c r="A258">
        <v>30040605</v>
      </c>
      <c r="B258" s="1" t="s">
        <v>1505</v>
      </c>
      <c r="C258" t="s">
        <v>1393</v>
      </c>
      <c r="D258" s="134">
        <v>22597.56</v>
      </c>
      <c r="E258" s="134">
        <v>1182620.9099999999</v>
      </c>
      <c r="F258" t="s">
        <v>1393</v>
      </c>
      <c r="G258" s="134">
        <f t="shared" si="3"/>
        <v>-1160023.3499999999</v>
      </c>
    </row>
    <row r="259" spans="1:7">
      <c r="A259">
        <v>30040606</v>
      </c>
      <c r="B259" s="1" t="s">
        <v>1506</v>
      </c>
      <c r="C259" t="s">
        <v>1393</v>
      </c>
      <c r="D259" s="134">
        <v>1408.27</v>
      </c>
      <c r="E259" s="134">
        <v>47204.58</v>
      </c>
      <c r="F259" t="s">
        <v>1393</v>
      </c>
      <c r="G259" s="134">
        <f t="shared" si="3"/>
        <v>-45796.310000000005</v>
      </c>
    </row>
    <row r="260" spans="1:7">
      <c r="A260">
        <v>30040688</v>
      </c>
      <c r="B260" s="1" t="s">
        <v>1075</v>
      </c>
      <c r="C260" t="s">
        <v>1393</v>
      </c>
      <c r="D260" s="134">
        <v>81.96</v>
      </c>
      <c r="E260" s="134">
        <v>419174.19</v>
      </c>
      <c r="F260" t="s">
        <v>1393</v>
      </c>
      <c r="G260" s="134">
        <f t="shared" si="3"/>
        <v>-419092.23</v>
      </c>
    </row>
    <row r="261" spans="1:7">
      <c r="A261">
        <v>30050301</v>
      </c>
      <c r="B261" s="1" t="s">
        <v>1507</v>
      </c>
      <c r="C261" t="s">
        <v>1393</v>
      </c>
      <c r="D261" s="134">
        <v>0</v>
      </c>
      <c r="E261" s="134">
        <v>12824.71</v>
      </c>
      <c r="F261" t="s">
        <v>1393</v>
      </c>
      <c r="G261" s="134">
        <f t="shared" si="3"/>
        <v>-12824.71</v>
      </c>
    </row>
    <row r="262" spans="1:7">
      <c r="A262">
        <v>30050501</v>
      </c>
      <c r="B262" s="1" t="s">
        <v>1076</v>
      </c>
      <c r="C262" t="s">
        <v>1393</v>
      </c>
      <c r="D262" s="134">
        <v>157321.29999999999</v>
      </c>
      <c r="E262" s="134">
        <v>197321.3</v>
      </c>
      <c r="F262" t="s">
        <v>1393</v>
      </c>
      <c r="G262" s="134">
        <f t="shared" si="3"/>
        <v>-40000</v>
      </c>
    </row>
    <row r="263" spans="1:7">
      <c r="A263">
        <v>30050502</v>
      </c>
      <c r="B263" s="1" t="s">
        <v>1508</v>
      </c>
      <c r="C263" t="s">
        <v>1393</v>
      </c>
      <c r="D263" s="134">
        <v>0</v>
      </c>
      <c r="E263" s="134">
        <v>234963.55</v>
      </c>
      <c r="F263" t="s">
        <v>1393</v>
      </c>
      <c r="G263" s="134">
        <f t="shared" si="3"/>
        <v>-234963.55</v>
      </c>
    </row>
    <row r="264" spans="1:7">
      <c r="A264">
        <v>40060101</v>
      </c>
      <c r="B264" s="1" t="s">
        <v>1077</v>
      </c>
      <c r="C264" t="s">
        <v>1393</v>
      </c>
      <c r="D264" s="134">
        <v>54980.92</v>
      </c>
      <c r="E264" s="134">
        <v>3617.43</v>
      </c>
      <c r="F264" t="s">
        <v>1393</v>
      </c>
      <c r="G264" s="134">
        <f t="shared" si="3"/>
        <v>51363.49</v>
      </c>
    </row>
    <row r="265" spans="1:7">
      <c r="A265">
        <v>40060102</v>
      </c>
      <c r="B265" s="1" t="s">
        <v>1078</v>
      </c>
      <c r="C265" t="s">
        <v>1393</v>
      </c>
      <c r="D265" s="134">
        <v>267610.03999999998</v>
      </c>
      <c r="E265" s="134">
        <v>26779.919999999998</v>
      </c>
      <c r="F265" t="s">
        <v>1393</v>
      </c>
      <c r="G265" s="134">
        <f t="shared" si="3"/>
        <v>240830.12</v>
      </c>
    </row>
    <row r="266" spans="1:7">
      <c r="A266">
        <v>40060103</v>
      </c>
      <c r="B266" s="1" t="s">
        <v>1509</v>
      </c>
      <c r="C266" t="s">
        <v>1393</v>
      </c>
      <c r="D266" s="134">
        <v>118676.79</v>
      </c>
      <c r="E266" s="134">
        <v>1006.5</v>
      </c>
      <c r="F266" t="s">
        <v>1393</v>
      </c>
      <c r="G266" s="134">
        <f t="shared" si="3"/>
        <v>117670.29</v>
      </c>
    </row>
    <row r="267" spans="1:7">
      <c r="A267">
        <v>40060188</v>
      </c>
      <c r="B267" s="1" t="s">
        <v>1079</v>
      </c>
      <c r="C267" t="s">
        <v>1393</v>
      </c>
      <c r="D267" s="134">
        <v>9871.31</v>
      </c>
      <c r="E267" s="134">
        <v>128.1</v>
      </c>
      <c r="F267" t="s">
        <v>1393</v>
      </c>
      <c r="G267" s="134">
        <f t="shared" si="3"/>
        <v>9743.2099999999991</v>
      </c>
    </row>
    <row r="268" spans="1:7">
      <c r="A268">
        <v>40060201</v>
      </c>
      <c r="B268" s="1" t="s">
        <v>1080</v>
      </c>
      <c r="C268" t="s">
        <v>1393</v>
      </c>
      <c r="D268" s="134">
        <v>1892.2</v>
      </c>
      <c r="E268" s="134">
        <v>0</v>
      </c>
      <c r="F268" t="s">
        <v>1393</v>
      </c>
      <c r="G268" s="134">
        <f t="shared" ref="G268:G331" si="4">+D268-E268</f>
        <v>1892.2</v>
      </c>
    </row>
    <row r="269" spans="1:7">
      <c r="A269">
        <v>40060202</v>
      </c>
      <c r="B269" s="1" t="s">
        <v>1510</v>
      </c>
      <c r="C269" t="s">
        <v>1393</v>
      </c>
      <c r="D269" s="134">
        <v>18877.77</v>
      </c>
      <c r="E269" s="134">
        <v>54.89</v>
      </c>
      <c r="F269" t="s">
        <v>1393</v>
      </c>
      <c r="G269" s="134">
        <f t="shared" si="4"/>
        <v>18822.88</v>
      </c>
    </row>
    <row r="270" spans="1:7">
      <c r="A270">
        <v>40060203</v>
      </c>
      <c r="B270" s="1" t="s">
        <v>1511</v>
      </c>
      <c r="C270" t="s">
        <v>1393</v>
      </c>
      <c r="D270" s="134">
        <v>26130.94</v>
      </c>
      <c r="E270" s="134">
        <v>0</v>
      </c>
      <c r="F270" t="s">
        <v>1393</v>
      </c>
      <c r="G270" s="134">
        <f t="shared" si="4"/>
        <v>26130.94</v>
      </c>
    </row>
    <row r="271" spans="1:7">
      <c r="A271">
        <v>40060204</v>
      </c>
      <c r="B271" s="1" t="s">
        <v>1081</v>
      </c>
      <c r="C271" t="s">
        <v>1393</v>
      </c>
      <c r="D271" s="134">
        <v>80668.820000000007</v>
      </c>
      <c r="E271" s="134">
        <v>240.84</v>
      </c>
      <c r="F271" t="s">
        <v>1393</v>
      </c>
      <c r="G271" s="134">
        <f t="shared" si="4"/>
        <v>80427.98000000001</v>
      </c>
    </row>
    <row r="272" spans="1:7">
      <c r="A272">
        <v>40060205</v>
      </c>
      <c r="B272" s="1" t="s">
        <v>1082</v>
      </c>
      <c r="C272" t="s">
        <v>1393</v>
      </c>
      <c r="D272" s="134">
        <v>21972.87</v>
      </c>
      <c r="E272" s="134">
        <v>270.14999999999998</v>
      </c>
      <c r="F272" t="s">
        <v>1393</v>
      </c>
      <c r="G272" s="134">
        <f t="shared" si="4"/>
        <v>21702.719999999998</v>
      </c>
    </row>
    <row r="273" spans="1:7">
      <c r="A273">
        <v>40060207</v>
      </c>
      <c r="B273" s="1" t="s">
        <v>1084</v>
      </c>
      <c r="C273" t="s">
        <v>1393</v>
      </c>
      <c r="D273" s="134">
        <v>588.36</v>
      </c>
      <c r="E273" s="134">
        <v>1.71</v>
      </c>
      <c r="F273" t="s">
        <v>1393</v>
      </c>
      <c r="G273" s="134">
        <f t="shared" si="4"/>
        <v>586.65</v>
      </c>
    </row>
    <row r="274" spans="1:7">
      <c r="A274">
        <v>40060208</v>
      </c>
      <c r="B274" s="1" t="s">
        <v>1085</v>
      </c>
      <c r="C274" t="s">
        <v>1393</v>
      </c>
      <c r="D274" s="134">
        <v>14758.06</v>
      </c>
      <c r="E274" s="134">
        <v>0</v>
      </c>
      <c r="F274" t="s">
        <v>1393</v>
      </c>
      <c r="G274" s="134">
        <f t="shared" si="4"/>
        <v>14758.06</v>
      </c>
    </row>
    <row r="275" spans="1:7">
      <c r="A275">
        <v>40060209</v>
      </c>
      <c r="B275" s="1" t="s">
        <v>1086</v>
      </c>
      <c r="C275" t="s">
        <v>1393</v>
      </c>
      <c r="D275" s="134">
        <v>12029.34</v>
      </c>
      <c r="E275" s="134">
        <v>34.979999999999997</v>
      </c>
      <c r="F275" t="s">
        <v>1393</v>
      </c>
      <c r="G275" s="134">
        <f t="shared" si="4"/>
        <v>11994.36</v>
      </c>
    </row>
    <row r="276" spans="1:7">
      <c r="A276">
        <v>40060210</v>
      </c>
      <c r="B276" s="1" t="s">
        <v>1087</v>
      </c>
      <c r="C276" t="s">
        <v>1393</v>
      </c>
      <c r="D276" s="134">
        <v>20944.740000000002</v>
      </c>
      <c r="E276" s="134">
        <v>0</v>
      </c>
      <c r="F276" t="s">
        <v>1393</v>
      </c>
      <c r="G276" s="134">
        <f t="shared" si="4"/>
        <v>20944.740000000002</v>
      </c>
    </row>
    <row r="277" spans="1:7">
      <c r="A277">
        <v>40060211</v>
      </c>
      <c r="B277" s="1" t="s">
        <v>1088</v>
      </c>
      <c r="C277" t="s">
        <v>1393</v>
      </c>
      <c r="D277" s="134">
        <v>27409.75</v>
      </c>
      <c r="E277" s="134">
        <v>216.72</v>
      </c>
      <c r="F277" t="s">
        <v>1393</v>
      </c>
      <c r="G277" s="134">
        <f t="shared" si="4"/>
        <v>27193.03</v>
      </c>
    </row>
    <row r="278" spans="1:7">
      <c r="A278">
        <v>40060212</v>
      </c>
      <c r="B278" s="1" t="s">
        <v>1089</v>
      </c>
      <c r="C278" t="s">
        <v>1393</v>
      </c>
      <c r="D278" s="134">
        <v>93590.44</v>
      </c>
      <c r="E278" s="134">
        <v>76.86</v>
      </c>
      <c r="F278" t="s">
        <v>1393</v>
      </c>
      <c r="G278" s="134">
        <f t="shared" si="4"/>
        <v>93513.58</v>
      </c>
    </row>
    <row r="279" spans="1:7">
      <c r="A279">
        <v>40060213</v>
      </c>
      <c r="B279" s="1" t="s">
        <v>1090</v>
      </c>
      <c r="C279" t="s">
        <v>1393</v>
      </c>
      <c r="D279" s="134">
        <v>5492.36</v>
      </c>
      <c r="E279" s="134">
        <v>0</v>
      </c>
      <c r="F279" t="s">
        <v>1393</v>
      </c>
      <c r="G279" s="134">
        <f t="shared" si="4"/>
        <v>5492.36</v>
      </c>
    </row>
    <row r="280" spans="1:7">
      <c r="A280">
        <v>40060288</v>
      </c>
      <c r="B280" s="1" t="s">
        <v>1091</v>
      </c>
      <c r="C280" t="s">
        <v>1393</v>
      </c>
      <c r="D280" s="134">
        <v>9868.27</v>
      </c>
      <c r="E280" s="134">
        <v>31.68</v>
      </c>
      <c r="F280" t="s">
        <v>1393</v>
      </c>
      <c r="G280" s="134">
        <f t="shared" si="4"/>
        <v>9836.59</v>
      </c>
    </row>
    <row r="281" spans="1:7">
      <c r="A281">
        <v>40060290</v>
      </c>
      <c r="B281" s="1" t="s">
        <v>1512</v>
      </c>
      <c r="C281" t="s">
        <v>1393</v>
      </c>
      <c r="D281" s="134">
        <v>292161.11</v>
      </c>
      <c r="E281" s="134">
        <v>46640.29</v>
      </c>
      <c r="F281" t="s">
        <v>1393</v>
      </c>
      <c r="G281" s="134">
        <f t="shared" si="4"/>
        <v>245520.81999999998</v>
      </c>
    </row>
    <row r="282" spans="1:7">
      <c r="A282">
        <v>40060291</v>
      </c>
      <c r="B282" s="1" t="s">
        <v>1513</v>
      </c>
      <c r="C282" t="s">
        <v>1393</v>
      </c>
      <c r="D282" s="134">
        <v>3232.6</v>
      </c>
      <c r="E282" s="134">
        <v>0</v>
      </c>
      <c r="F282" t="s">
        <v>1393</v>
      </c>
      <c r="G282" s="134">
        <f t="shared" si="4"/>
        <v>3232.6</v>
      </c>
    </row>
    <row r="283" spans="1:7">
      <c r="A283">
        <v>40060292</v>
      </c>
      <c r="B283" s="1" t="s">
        <v>1514</v>
      </c>
      <c r="C283" t="s">
        <v>1393</v>
      </c>
      <c r="D283" s="134">
        <v>40439.81</v>
      </c>
      <c r="E283" s="134">
        <v>14847.84</v>
      </c>
      <c r="F283" t="s">
        <v>1393</v>
      </c>
      <c r="G283" s="134">
        <f t="shared" si="4"/>
        <v>25591.969999999998</v>
      </c>
    </row>
    <row r="284" spans="1:7">
      <c r="A284">
        <v>40070101</v>
      </c>
      <c r="B284" s="1" t="s">
        <v>1092</v>
      </c>
      <c r="C284" t="s">
        <v>1393</v>
      </c>
      <c r="D284" s="134">
        <v>2401557.98</v>
      </c>
      <c r="E284" s="134">
        <v>118927.41</v>
      </c>
      <c r="F284" t="s">
        <v>1393</v>
      </c>
      <c r="G284" s="134">
        <f t="shared" si="4"/>
        <v>2282630.5699999998</v>
      </c>
    </row>
    <row r="285" spans="1:7">
      <c r="A285">
        <v>40070102</v>
      </c>
      <c r="B285" s="1" t="s">
        <v>1515</v>
      </c>
      <c r="C285" t="s">
        <v>1393</v>
      </c>
      <c r="D285" s="134">
        <v>886610.58</v>
      </c>
      <c r="E285" s="134">
        <v>101306.4</v>
      </c>
      <c r="F285" t="s">
        <v>1393</v>
      </c>
      <c r="G285" s="134">
        <f t="shared" si="4"/>
        <v>785304.17999999993</v>
      </c>
    </row>
    <row r="286" spans="1:7">
      <c r="A286">
        <v>40070103</v>
      </c>
      <c r="B286" s="1" t="s">
        <v>1516</v>
      </c>
      <c r="C286" t="s">
        <v>1393</v>
      </c>
      <c r="D286" s="134">
        <v>2340936.16</v>
      </c>
      <c r="E286" s="134">
        <v>26009.86</v>
      </c>
      <c r="F286" t="s">
        <v>1393</v>
      </c>
      <c r="G286" s="134">
        <f t="shared" si="4"/>
        <v>2314926.3000000003</v>
      </c>
    </row>
    <row r="287" spans="1:7">
      <c r="A287">
        <v>40070104</v>
      </c>
      <c r="B287" s="1" t="s">
        <v>1517</v>
      </c>
      <c r="C287" t="s">
        <v>1393</v>
      </c>
      <c r="D287" s="134">
        <v>1022970.4</v>
      </c>
      <c r="E287" s="134">
        <v>0</v>
      </c>
      <c r="F287" t="s">
        <v>1393</v>
      </c>
      <c r="G287" s="134">
        <f t="shared" si="4"/>
        <v>1022970.4</v>
      </c>
    </row>
    <row r="288" spans="1:7">
      <c r="A288">
        <v>40070106</v>
      </c>
      <c r="B288" s="1" t="s">
        <v>1518</v>
      </c>
      <c r="C288" t="s">
        <v>1393</v>
      </c>
      <c r="D288" s="134">
        <v>4879914.97</v>
      </c>
      <c r="E288" s="134">
        <v>199164.39</v>
      </c>
      <c r="F288" t="s">
        <v>1393</v>
      </c>
      <c r="G288" s="134">
        <f t="shared" si="4"/>
        <v>4680750.58</v>
      </c>
    </row>
    <row r="289" spans="1:7">
      <c r="A289">
        <v>40070111</v>
      </c>
      <c r="B289" s="1" t="s">
        <v>1519</v>
      </c>
      <c r="C289" t="s">
        <v>1393</v>
      </c>
      <c r="D289" s="134">
        <v>12361.18</v>
      </c>
      <c r="E289" s="134">
        <v>0</v>
      </c>
      <c r="F289" t="s">
        <v>1393</v>
      </c>
      <c r="G289" s="134">
        <f t="shared" si="4"/>
        <v>12361.18</v>
      </c>
    </row>
    <row r="290" spans="1:7">
      <c r="A290">
        <v>40070201</v>
      </c>
      <c r="B290" s="1" t="s">
        <v>1093</v>
      </c>
      <c r="C290" t="s">
        <v>1393</v>
      </c>
      <c r="D290" s="134">
        <v>19537.3</v>
      </c>
      <c r="E290" s="134">
        <v>55.66</v>
      </c>
      <c r="F290" t="s">
        <v>1393</v>
      </c>
      <c r="G290" s="134">
        <f t="shared" si="4"/>
        <v>19481.64</v>
      </c>
    </row>
    <row r="291" spans="1:7">
      <c r="A291">
        <v>40070202</v>
      </c>
      <c r="B291" s="1" t="s">
        <v>1094</v>
      </c>
      <c r="C291" t="s">
        <v>1393</v>
      </c>
      <c r="D291" s="134">
        <v>647573.37</v>
      </c>
      <c r="E291" s="134">
        <v>451.02</v>
      </c>
      <c r="F291" t="s">
        <v>1393</v>
      </c>
      <c r="G291" s="134">
        <f t="shared" si="4"/>
        <v>647122.35</v>
      </c>
    </row>
    <row r="292" spans="1:7">
      <c r="A292">
        <v>40070203</v>
      </c>
      <c r="B292" s="1" t="s">
        <v>1095</v>
      </c>
      <c r="C292" t="s">
        <v>1393</v>
      </c>
      <c r="D292" s="134">
        <v>1234177.4099999999</v>
      </c>
      <c r="E292" s="134">
        <v>54718.45</v>
      </c>
      <c r="F292" t="s">
        <v>1393</v>
      </c>
      <c r="G292" s="134">
        <f t="shared" si="4"/>
        <v>1179458.96</v>
      </c>
    </row>
    <row r="293" spans="1:7">
      <c r="A293">
        <v>40070204</v>
      </c>
      <c r="B293" s="1" t="s">
        <v>1096</v>
      </c>
      <c r="C293" t="s">
        <v>1393</v>
      </c>
      <c r="D293" s="134">
        <v>2056187.78</v>
      </c>
      <c r="E293" s="134">
        <v>2392.73</v>
      </c>
      <c r="F293" t="s">
        <v>1393</v>
      </c>
      <c r="G293" s="134">
        <f t="shared" si="4"/>
        <v>2053795.05</v>
      </c>
    </row>
    <row r="294" spans="1:7">
      <c r="A294">
        <v>40070206</v>
      </c>
      <c r="B294" s="1" t="s">
        <v>1097</v>
      </c>
      <c r="C294" t="s">
        <v>1393</v>
      </c>
      <c r="D294" s="134">
        <v>1835.34</v>
      </c>
      <c r="E294" s="134">
        <v>5.34</v>
      </c>
      <c r="F294" t="s">
        <v>1393</v>
      </c>
      <c r="G294" s="134">
        <f t="shared" si="4"/>
        <v>1830</v>
      </c>
    </row>
    <row r="295" spans="1:7">
      <c r="A295">
        <v>40070288</v>
      </c>
      <c r="B295" s="1" t="s">
        <v>1193</v>
      </c>
      <c r="C295" t="s">
        <v>1393</v>
      </c>
      <c r="D295" s="134">
        <v>4250.16</v>
      </c>
      <c r="E295" s="134">
        <v>0</v>
      </c>
      <c r="F295" t="s">
        <v>1393</v>
      </c>
      <c r="G295" s="134">
        <f t="shared" si="4"/>
        <v>4250.16</v>
      </c>
    </row>
    <row r="296" spans="1:7">
      <c r="A296">
        <v>40070290</v>
      </c>
      <c r="B296" s="1" t="s">
        <v>1520</v>
      </c>
      <c r="C296" t="s">
        <v>1393</v>
      </c>
      <c r="D296" s="134">
        <v>314427</v>
      </c>
      <c r="E296" s="134">
        <v>109665.7</v>
      </c>
      <c r="F296" t="s">
        <v>1393</v>
      </c>
      <c r="G296" s="134">
        <f t="shared" si="4"/>
        <v>204761.3</v>
      </c>
    </row>
    <row r="297" spans="1:7">
      <c r="A297">
        <v>40070301</v>
      </c>
      <c r="B297" s="1" t="s">
        <v>1098</v>
      </c>
      <c r="C297" t="s">
        <v>1393</v>
      </c>
      <c r="D297" s="134">
        <v>167391.32</v>
      </c>
      <c r="E297" s="134">
        <v>32</v>
      </c>
      <c r="F297" t="s">
        <v>1393</v>
      </c>
      <c r="G297" s="134">
        <f t="shared" si="4"/>
        <v>167359.32</v>
      </c>
    </row>
    <row r="298" spans="1:7">
      <c r="A298">
        <v>40070388</v>
      </c>
      <c r="B298" s="1" t="s">
        <v>1099</v>
      </c>
      <c r="C298" t="s">
        <v>1393</v>
      </c>
      <c r="D298" s="134">
        <v>2824.06</v>
      </c>
      <c r="E298" s="134">
        <v>244.63</v>
      </c>
      <c r="F298" t="s">
        <v>1393</v>
      </c>
      <c r="G298" s="134">
        <f t="shared" si="4"/>
        <v>2579.4299999999998</v>
      </c>
    </row>
    <row r="299" spans="1:7">
      <c r="A299">
        <v>40070390</v>
      </c>
      <c r="B299" s="1" t="s">
        <v>1521</v>
      </c>
      <c r="C299" t="s">
        <v>1393</v>
      </c>
      <c r="D299" s="134">
        <v>17411.77</v>
      </c>
      <c r="E299" s="134">
        <v>0</v>
      </c>
      <c r="F299" t="s">
        <v>1393</v>
      </c>
      <c r="G299" s="134">
        <f t="shared" si="4"/>
        <v>17411.77</v>
      </c>
    </row>
    <row r="300" spans="1:7">
      <c r="A300">
        <v>40070401</v>
      </c>
      <c r="B300" s="1" t="s">
        <v>1522</v>
      </c>
      <c r="C300" t="s">
        <v>1393</v>
      </c>
      <c r="D300" s="134">
        <v>131027.05</v>
      </c>
      <c r="E300" s="134">
        <v>0</v>
      </c>
      <c r="F300" t="s">
        <v>1393</v>
      </c>
      <c r="G300" s="134">
        <f t="shared" si="4"/>
        <v>131027.05</v>
      </c>
    </row>
    <row r="301" spans="1:7">
      <c r="A301">
        <v>40070402</v>
      </c>
      <c r="B301" s="1" t="s">
        <v>1523</v>
      </c>
      <c r="C301" t="s">
        <v>1393</v>
      </c>
      <c r="D301" s="134">
        <v>1134457.54</v>
      </c>
      <c r="E301" s="134">
        <v>0</v>
      </c>
      <c r="F301" t="s">
        <v>1393</v>
      </c>
      <c r="G301" s="134">
        <f t="shared" si="4"/>
        <v>1134457.54</v>
      </c>
    </row>
    <row r="302" spans="1:7">
      <c r="A302">
        <v>40070403</v>
      </c>
      <c r="B302" s="1" t="s">
        <v>1100</v>
      </c>
      <c r="C302" t="s">
        <v>1393</v>
      </c>
      <c r="D302" s="134">
        <v>429048.79</v>
      </c>
      <c r="E302" s="134">
        <v>946</v>
      </c>
      <c r="F302" t="s">
        <v>1393</v>
      </c>
      <c r="G302" s="134">
        <f t="shared" si="4"/>
        <v>428102.79</v>
      </c>
    </row>
    <row r="303" spans="1:7">
      <c r="A303">
        <v>40070488</v>
      </c>
      <c r="B303" s="1" t="s">
        <v>1524</v>
      </c>
      <c r="C303" t="s">
        <v>1393</v>
      </c>
      <c r="D303" s="134">
        <v>49294.65</v>
      </c>
      <c r="E303" s="134">
        <v>0</v>
      </c>
      <c r="F303" t="s">
        <v>1393</v>
      </c>
      <c r="G303" s="134">
        <f t="shared" si="4"/>
        <v>49294.65</v>
      </c>
    </row>
    <row r="304" spans="1:7">
      <c r="A304">
        <v>40070501</v>
      </c>
      <c r="B304" s="1" t="s">
        <v>1101</v>
      </c>
      <c r="C304" t="s">
        <v>1393</v>
      </c>
      <c r="D304" s="134">
        <v>83535.08</v>
      </c>
      <c r="E304" s="134">
        <v>151.96</v>
      </c>
      <c r="F304" t="s">
        <v>1393</v>
      </c>
      <c r="G304" s="134">
        <f t="shared" si="4"/>
        <v>83383.12</v>
      </c>
    </row>
    <row r="305" spans="1:7">
      <c r="A305">
        <v>40070502</v>
      </c>
      <c r="B305" s="1" t="s">
        <v>1102</v>
      </c>
      <c r="C305" t="s">
        <v>1393</v>
      </c>
      <c r="D305" s="134">
        <v>90890.18</v>
      </c>
      <c r="E305" s="134">
        <v>260.31</v>
      </c>
      <c r="F305" t="s">
        <v>1393</v>
      </c>
      <c r="G305" s="134">
        <f t="shared" si="4"/>
        <v>90629.87</v>
      </c>
    </row>
    <row r="306" spans="1:7">
      <c r="A306">
        <v>40070503</v>
      </c>
      <c r="B306" s="1" t="s">
        <v>1525</v>
      </c>
      <c r="C306" t="s">
        <v>1393</v>
      </c>
      <c r="D306" s="134">
        <v>112962.09</v>
      </c>
      <c r="E306" s="134">
        <v>328.45</v>
      </c>
      <c r="F306" t="s">
        <v>1393</v>
      </c>
      <c r="G306" s="134">
        <f t="shared" si="4"/>
        <v>112633.64</v>
      </c>
    </row>
    <row r="307" spans="1:7">
      <c r="A307">
        <v>40070504</v>
      </c>
      <c r="B307" s="1" t="s">
        <v>1103</v>
      </c>
      <c r="C307" t="s">
        <v>1393</v>
      </c>
      <c r="D307" s="134">
        <v>54209.13</v>
      </c>
      <c r="E307" s="134">
        <v>6818.2</v>
      </c>
      <c r="F307" t="s">
        <v>1393</v>
      </c>
      <c r="G307" s="134">
        <f t="shared" si="4"/>
        <v>47390.93</v>
      </c>
    </row>
    <row r="308" spans="1:7">
      <c r="A308">
        <v>40070601</v>
      </c>
      <c r="B308" s="1" t="s">
        <v>1526</v>
      </c>
      <c r="C308" t="s">
        <v>1393</v>
      </c>
      <c r="D308" s="134">
        <v>2249407.7999999998</v>
      </c>
      <c r="E308" s="134">
        <v>6760.1</v>
      </c>
      <c r="F308" t="s">
        <v>1393</v>
      </c>
      <c r="G308" s="134">
        <f t="shared" si="4"/>
        <v>2242647.6999999997</v>
      </c>
    </row>
    <row r="309" spans="1:7">
      <c r="A309">
        <v>40070602</v>
      </c>
      <c r="B309" s="1" t="s">
        <v>1527</v>
      </c>
      <c r="C309" t="s">
        <v>1393</v>
      </c>
      <c r="D309" s="134">
        <v>521101.07</v>
      </c>
      <c r="E309" s="134">
        <v>0</v>
      </c>
      <c r="F309" t="s">
        <v>1393</v>
      </c>
      <c r="G309" s="134">
        <f t="shared" si="4"/>
        <v>521101.07</v>
      </c>
    </row>
    <row r="310" spans="1:7">
      <c r="A310">
        <v>40070604</v>
      </c>
      <c r="B310" s="1" t="s">
        <v>1528</v>
      </c>
      <c r="C310" t="s">
        <v>1393</v>
      </c>
      <c r="D310" s="134">
        <v>710365.98</v>
      </c>
      <c r="E310" s="134">
        <v>2065.4499999999998</v>
      </c>
      <c r="F310" t="s">
        <v>1393</v>
      </c>
      <c r="G310" s="134">
        <f t="shared" si="4"/>
        <v>708300.53</v>
      </c>
    </row>
    <row r="311" spans="1:7">
      <c r="A311">
        <v>40070605</v>
      </c>
      <c r="B311" s="1" t="s">
        <v>1529</v>
      </c>
      <c r="C311" t="s">
        <v>1393</v>
      </c>
      <c r="D311" s="134">
        <v>142398.75</v>
      </c>
      <c r="E311" s="134">
        <v>414.04</v>
      </c>
      <c r="F311" t="s">
        <v>1393</v>
      </c>
      <c r="G311" s="134">
        <f t="shared" si="4"/>
        <v>141984.71</v>
      </c>
    </row>
    <row r="312" spans="1:7">
      <c r="A312">
        <v>40070610</v>
      </c>
      <c r="B312" s="1" t="s">
        <v>1530</v>
      </c>
      <c r="C312" t="s">
        <v>1393</v>
      </c>
      <c r="D312" s="134">
        <v>159083.93</v>
      </c>
      <c r="E312" s="134">
        <v>1949.49</v>
      </c>
      <c r="F312" t="s">
        <v>1393</v>
      </c>
      <c r="G312" s="134">
        <f t="shared" si="4"/>
        <v>157134.44</v>
      </c>
    </row>
    <row r="313" spans="1:7">
      <c r="A313">
        <v>40070701</v>
      </c>
      <c r="B313" s="1" t="s">
        <v>1104</v>
      </c>
      <c r="C313" t="s">
        <v>1393</v>
      </c>
      <c r="D313" s="134">
        <v>169590.23</v>
      </c>
      <c r="E313" s="134">
        <v>12197.81</v>
      </c>
      <c r="F313" t="s">
        <v>1393</v>
      </c>
      <c r="G313" s="134">
        <f t="shared" si="4"/>
        <v>157392.42000000001</v>
      </c>
    </row>
    <row r="314" spans="1:7">
      <c r="A314">
        <v>40070702</v>
      </c>
      <c r="B314" s="1" t="s">
        <v>1105</v>
      </c>
      <c r="C314" t="s">
        <v>1393</v>
      </c>
      <c r="D314" s="134">
        <v>1008723.19</v>
      </c>
      <c r="E314" s="134">
        <v>222796.96</v>
      </c>
      <c r="F314" t="s">
        <v>1393</v>
      </c>
      <c r="G314" s="134">
        <f t="shared" si="4"/>
        <v>785926.23</v>
      </c>
    </row>
    <row r="315" spans="1:7">
      <c r="A315">
        <v>40070703</v>
      </c>
      <c r="B315" s="1" t="s">
        <v>1106</v>
      </c>
      <c r="C315" t="s">
        <v>1393</v>
      </c>
      <c r="D315" s="134">
        <v>727453.49</v>
      </c>
      <c r="E315" s="134">
        <v>22681.8</v>
      </c>
      <c r="F315" t="s">
        <v>1393</v>
      </c>
      <c r="G315" s="134">
        <f t="shared" si="4"/>
        <v>704771.69</v>
      </c>
    </row>
    <row r="316" spans="1:7">
      <c r="A316">
        <v>40070704</v>
      </c>
      <c r="B316" s="1" t="s">
        <v>1107</v>
      </c>
      <c r="C316" t="s">
        <v>1393</v>
      </c>
      <c r="D316" s="134">
        <v>296071.75</v>
      </c>
      <c r="E316" s="134">
        <v>34241.86</v>
      </c>
      <c r="F316" t="s">
        <v>1393</v>
      </c>
      <c r="G316" s="134">
        <f t="shared" si="4"/>
        <v>261829.89</v>
      </c>
    </row>
    <row r="317" spans="1:7">
      <c r="A317">
        <v>40070801</v>
      </c>
      <c r="B317" s="1" t="s">
        <v>1108</v>
      </c>
      <c r="C317" t="s">
        <v>1393</v>
      </c>
      <c r="D317" s="134">
        <v>252889.65</v>
      </c>
      <c r="E317" s="134">
        <v>735.3</v>
      </c>
      <c r="F317" t="s">
        <v>1393</v>
      </c>
      <c r="G317" s="134">
        <f t="shared" si="4"/>
        <v>252154.35</v>
      </c>
    </row>
    <row r="318" spans="1:7">
      <c r="A318">
        <v>40070802</v>
      </c>
      <c r="B318" s="1" t="s">
        <v>1109</v>
      </c>
      <c r="C318" t="s">
        <v>1393</v>
      </c>
      <c r="D318" s="134">
        <v>225263.12</v>
      </c>
      <c r="E318" s="134">
        <v>0</v>
      </c>
      <c r="F318" t="s">
        <v>1393</v>
      </c>
      <c r="G318" s="134">
        <f t="shared" si="4"/>
        <v>225263.12</v>
      </c>
    </row>
    <row r="319" spans="1:7">
      <c r="A319">
        <v>40070803</v>
      </c>
      <c r="B319" s="1" t="s">
        <v>1531</v>
      </c>
      <c r="C319" t="s">
        <v>1393</v>
      </c>
      <c r="D319" s="134">
        <v>2216</v>
      </c>
      <c r="E319" s="134">
        <v>0</v>
      </c>
      <c r="F319" t="s">
        <v>1393</v>
      </c>
      <c r="G319" s="134">
        <f t="shared" si="4"/>
        <v>2216</v>
      </c>
    </row>
    <row r="320" spans="1:7">
      <c r="A320">
        <v>40070804</v>
      </c>
      <c r="B320" s="1" t="s">
        <v>1110</v>
      </c>
      <c r="C320" t="s">
        <v>1393</v>
      </c>
      <c r="D320" s="134">
        <v>437719.98</v>
      </c>
      <c r="E320" s="134">
        <v>1389.61</v>
      </c>
      <c r="F320" t="s">
        <v>1393</v>
      </c>
      <c r="G320" s="134">
        <f t="shared" si="4"/>
        <v>436330.37</v>
      </c>
    </row>
    <row r="321" spans="1:7">
      <c r="A321">
        <v>40070805</v>
      </c>
      <c r="B321" s="1" t="s">
        <v>1532</v>
      </c>
      <c r="C321" t="s">
        <v>1393</v>
      </c>
      <c r="D321" s="134">
        <v>76206.2</v>
      </c>
      <c r="E321" s="134">
        <v>1867.19</v>
      </c>
      <c r="F321" t="s">
        <v>1393</v>
      </c>
      <c r="G321" s="134">
        <f t="shared" si="4"/>
        <v>74339.009999999995</v>
      </c>
    </row>
    <row r="322" spans="1:7">
      <c r="A322">
        <v>40070806</v>
      </c>
      <c r="B322" s="1" t="s">
        <v>1533</v>
      </c>
      <c r="C322" t="s">
        <v>1393</v>
      </c>
      <c r="D322" s="134">
        <v>38456.03</v>
      </c>
      <c r="E322" s="134">
        <v>0</v>
      </c>
      <c r="F322" t="s">
        <v>1393</v>
      </c>
      <c r="G322" s="134">
        <f t="shared" si="4"/>
        <v>38456.03</v>
      </c>
    </row>
    <row r="323" spans="1:7">
      <c r="A323">
        <v>40070807</v>
      </c>
      <c r="B323" s="1" t="s">
        <v>1534</v>
      </c>
      <c r="C323" t="s">
        <v>1393</v>
      </c>
      <c r="D323" s="134">
        <v>5443.78</v>
      </c>
      <c r="E323" s="134">
        <v>0</v>
      </c>
      <c r="F323" t="s">
        <v>1393</v>
      </c>
      <c r="G323" s="134">
        <f t="shared" si="4"/>
        <v>5443.78</v>
      </c>
    </row>
    <row r="324" spans="1:7">
      <c r="A324">
        <v>40070809</v>
      </c>
      <c r="B324" s="1" t="s">
        <v>1111</v>
      </c>
      <c r="C324" t="s">
        <v>1393</v>
      </c>
      <c r="D324" s="134">
        <v>35733.35</v>
      </c>
      <c r="E324" s="134">
        <v>103.9</v>
      </c>
      <c r="F324" t="s">
        <v>1393</v>
      </c>
      <c r="G324" s="134">
        <f t="shared" si="4"/>
        <v>35629.449999999997</v>
      </c>
    </row>
    <row r="325" spans="1:7">
      <c r="A325">
        <v>40070810</v>
      </c>
      <c r="B325" s="1" t="s">
        <v>1535</v>
      </c>
      <c r="C325" t="s">
        <v>1393</v>
      </c>
      <c r="D325" s="134">
        <v>106079.3</v>
      </c>
      <c r="E325" s="134">
        <v>308.44</v>
      </c>
      <c r="F325" t="s">
        <v>1393</v>
      </c>
      <c r="G325" s="134">
        <f t="shared" si="4"/>
        <v>105770.86</v>
      </c>
    </row>
    <row r="326" spans="1:7">
      <c r="A326">
        <v>40070811</v>
      </c>
      <c r="B326" s="1" t="s">
        <v>1536</v>
      </c>
      <c r="C326" t="s">
        <v>1393</v>
      </c>
      <c r="D326" s="134">
        <v>76136.77</v>
      </c>
      <c r="E326" s="134">
        <v>221.37</v>
      </c>
      <c r="F326" t="s">
        <v>1393</v>
      </c>
      <c r="G326" s="134">
        <f t="shared" si="4"/>
        <v>75915.400000000009</v>
      </c>
    </row>
    <row r="327" spans="1:7">
      <c r="A327">
        <v>40070812</v>
      </c>
      <c r="B327" s="1" t="s">
        <v>1537</v>
      </c>
      <c r="C327" t="s">
        <v>1393</v>
      </c>
      <c r="D327" s="134">
        <v>15247.68</v>
      </c>
      <c r="E327" s="134">
        <v>0.56999999999999995</v>
      </c>
      <c r="F327" t="s">
        <v>1393</v>
      </c>
      <c r="G327" s="134">
        <f t="shared" si="4"/>
        <v>15247.11</v>
      </c>
    </row>
    <row r="328" spans="1:7">
      <c r="A328">
        <v>40070813</v>
      </c>
      <c r="B328" s="1" t="s">
        <v>1538</v>
      </c>
      <c r="C328" t="s">
        <v>1393</v>
      </c>
      <c r="D328" s="134">
        <v>40876.620000000003</v>
      </c>
      <c r="E328" s="134">
        <v>118.85</v>
      </c>
      <c r="F328" t="s">
        <v>1393</v>
      </c>
      <c r="G328" s="134">
        <f t="shared" si="4"/>
        <v>40757.770000000004</v>
      </c>
    </row>
    <row r="329" spans="1:7">
      <c r="A329">
        <v>40070814</v>
      </c>
      <c r="B329" s="1" t="s">
        <v>1539</v>
      </c>
      <c r="C329" t="s">
        <v>1393</v>
      </c>
      <c r="D329" s="134">
        <v>7248.59</v>
      </c>
      <c r="E329" s="134">
        <v>21.08</v>
      </c>
      <c r="F329" t="s">
        <v>1393</v>
      </c>
      <c r="G329" s="134">
        <f t="shared" si="4"/>
        <v>7227.51</v>
      </c>
    </row>
    <row r="330" spans="1:7">
      <c r="A330">
        <v>40070888</v>
      </c>
      <c r="B330" s="1" t="s">
        <v>1112</v>
      </c>
      <c r="C330" t="s">
        <v>1393</v>
      </c>
      <c r="D330" s="134">
        <v>42986.71</v>
      </c>
      <c r="E330" s="134">
        <v>5389.64</v>
      </c>
      <c r="F330" t="s">
        <v>1393</v>
      </c>
      <c r="G330" s="134">
        <f t="shared" si="4"/>
        <v>37597.07</v>
      </c>
    </row>
    <row r="331" spans="1:7">
      <c r="A331">
        <v>40070901</v>
      </c>
      <c r="B331" s="1" t="s">
        <v>1113</v>
      </c>
      <c r="C331" t="s">
        <v>1393</v>
      </c>
      <c r="D331" s="134">
        <v>41401.58</v>
      </c>
      <c r="E331" s="134">
        <v>120.38</v>
      </c>
      <c r="F331" t="s">
        <v>1393</v>
      </c>
      <c r="G331" s="134">
        <f t="shared" si="4"/>
        <v>41281.200000000004</v>
      </c>
    </row>
    <row r="332" spans="1:7">
      <c r="A332">
        <v>40070902</v>
      </c>
      <c r="B332" s="1" t="s">
        <v>1114</v>
      </c>
      <c r="C332" t="s">
        <v>1393</v>
      </c>
      <c r="D332" s="134">
        <v>11876.67</v>
      </c>
      <c r="E332" s="134">
        <v>34.53</v>
      </c>
      <c r="F332" t="s">
        <v>1393</v>
      </c>
      <c r="G332" s="134">
        <f t="shared" ref="G332:G395" si="5">+D332-E332</f>
        <v>11842.14</v>
      </c>
    </row>
    <row r="333" spans="1:7">
      <c r="A333">
        <v>40071001</v>
      </c>
      <c r="B333" s="1" t="s">
        <v>1115</v>
      </c>
      <c r="C333" t="s">
        <v>1393</v>
      </c>
      <c r="D333" s="134">
        <v>123432.89</v>
      </c>
      <c r="E333" s="134">
        <v>358.89</v>
      </c>
      <c r="F333" t="s">
        <v>1393</v>
      </c>
      <c r="G333" s="134">
        <f t="shared" si="5"/>
        <v>123074</v>
      </c>
    </row>
    <row r="334" spans="1:7">
      <c r="A334">
        <v>40071002</v>
      </c>
      <c r="B334" s="1" t="s">
        <v>1116</v>
      </c>
      <c r="C334" t="s">
        <v>1393</v>
      </c>
      <c r="D334" s="134">
        <v>127065.65</v>
      </c>
      <c r="E334" s="134">
        <v>369.46</v>
      </c>
      <c r="F334" t="s">
        <v>1393</v>
      </c>
      <c r="G334" s="134">
        <f t="shared" si="5"/>
        <v>126696.18999999999</v>
      </c>
    </row>
    <row r="335" spans="1:7">
      <c r="A335">
        <v>40071003</v>
      </c>
      <c r="B335" s="1" t="s">
        <v>1117</v>
      </c>
      <c r="C335" t="s">
        <v>1393</v>
      </c>
      <c r="D335" s="134">
        <v>30337.62</v>
      </c>
      <c r="E335" s="134">
        <v>88.21</v>
      </c>
      <c r="F335" t="s">
        <v>1393</v>
      </c>
      <c r="G335" s="134">
        <f t="shared" si="5"/>
        <v>30249.41</v>
      </c>
    </row>
    <row r="336" spans="1:7">
      <c r="A336">
        <v>40071004</v>
      </c>
      <c r="B336" s="1" t="s">
        <v>1118</v>
      </c>
      <c r="C336" t="s">
        <v>1393</v>
      </c>
      <c r="D336" s="134">
        <v>2384.09</v>
      </c>
      <c r="E336" s="134">
        <v>6.93</v>
      </c>
      <c r="F336" t="s">
        <v>1393</v>
      </c>
      <c r="G336" s="134">
        <f t="shared" si="5"/>
        <v>2377.1600000000003</v>
      </c>
    </row>
    <row r="337" spans="1:7">
      <c r="A337">
        <v>40071005</v>
      </c>
      <c r="B337" s="1" t="s">
        <v>1119</v>
      </c>
      <c r="C337" t="s">
        <v>1393</v>
      </c>
      <c r="D337" s="134">
        <v>21869.59</v>
      </c>
      <c r="E337" s="134">
        <v>63.59</v>
      </c>
      <c r="F337" t="s">
        <v>1393</v>
      </c>
      <c r="G337" s="134">
        <f t="shared" si="5"/>
        <v>21806</v>
      </c>
    </row>
    <row r="338" spans="1:7">
      <c r="A338">
        <v>40071006</v>
      </c>
      <c r="B338" s="1" t="s">
        <v>1540</v>
      </c>
      <c r="C338" t="s">
        <v>1393</v>
      </c>
      <c r="D338" s="134">
        <v>9615.33</v>
      </c>
      <c r="E338" s="134">
        <v>119.69</v>
      </c>
      <c r="F338" t="s">
        <v>1393</v>
      </c>
      <c r="G338" s="134">
        <f t="shared" si="5"/>
        <v>9495.64</v>
      </c>
    </row>
    <row r="339" spans="1:7">
      <c r="A339">
        <v>40071101</v>
      </c>
      <c r="B339" s="1" t="s">
        <v>1120</v>
      </c>
      <c r="C339" t="s">
        <v>1393</v>
      </c>
      <c r="D339" s="134">
        <v>33145.58</v>
      </c>
      <c r="E339" s="134">
        <v>0</v>
      </c>
      <c r="F339" t="s">
        <v>1393</v>
      </c>
      <c r="G339" s="134">
        <f t="shared" si="5"/>
        <v>33145.58</v>
      </c>
    </row>
    <row r="340" spans="1:7">
      <c r="A340">
        <v>40071104</v>
      </c>
      <c r="B340" s="1" t="s">
        <v>1121</v>
      </c>
      <c r="C340" t="s">
        <v>1393</v>
      </c>
      <c r="D340" s="134">
        <v>4765.05</v>
      </c>
      <c r="E340" s="134">
        <v>13.85</v>
      </c>
      <c r="F340" t="s">
        <v>1393</v>
      </c>
      <c r="G340" s="134">
        <f t="shared" si="5"/>
        <v>4751.2</v>
      </c>
    </row>
    <row r="341" spans="1:7">
      <c r="A341">
        <v>40071106</v>
      </c>
      <c r="B341" s="1" t="s">
        <v>1122</v>
      </c>
      <c r="C341" t="s">
        <v>1393</v>
      </c>
      <c r="D341" s="134">
        <v>12139.6</v>
      </c>
      <c r="E341" s="134">
        <v>0</v>
      </c>
      <c r="F341" t="s">
        <v>1393</v>
      </c>
      <c r="G341" s="134">
        <f t="shared" si="5"/>
        <v>12139.6</v>
      </c>
    </row>
    <row r="342" spans="1:7">
      <c r="A342">
        <v>40071107</v>
      </c>
      <c r="B342" s="1" t="s">
        <v>1541</v>
      </c>
      <c r="C342" t="s">
        <v>1393</v>
      </c>
      <c r="D342" s="134">
        <v>545164.26</v>
      </c>
      <c r="E342" s="134">
        <v>2350</v>
      </c>
      <c r="F342" t="s">
        <v>1393</v>
      </c>
      <c r="G342" s="134">
        <f t="shared" si="5"/>
        <v>542814.26</v>
      </c>
    </row>
    <row r="343" spans="1:7">
      <c r="A343">
        <v>40071109</v>
      </c>
      <c r="B343" s="1" t="s">
        <v>1542</v>
      </c>
      <c r="C343" t="s">
        <v>1393</v>
      </c>
      <c r="D343" s="134">
        <v>8791.57</v>
      </c>
      <c r="E343" s="134">
        <v>41183.26</v>
      </c>
      <c r="F343" t="s">
        <v>1393</v>
      </c>
      <c r="G343" s="134">
        <f t="shared" si="5"/>
        <v>-32391.690000000002</v>
      </c>
    </row>
    <row r="344" spans="1:7">
      <c r="A344">
        <v>40071110</v>
      </c>
      <c r="B344" s="1" t="s">
        <v>1543</v>
      </c>
      <c r="C344" t="s">
        <v>1393</v>
      </c>
      <c r="D344" s="134">
        <v>212946.36</v>
      </c>
      <c r="E344" s="134">
        <v>4578</v>
      </c>
      <c r="F344" t="s">
        <v>1393</v>
      </c>
      <c r="G344" s="134">
        <f t="shared" si="5"/>
        <v>208368.36</v>
      </c>
    </row>
    <row r="345" spans="1:7">
      <c r="A345">
        <v>40071188</v>
      </c>
      <c r="B345" s="1" t="s">
        <v>1124</v>
      </c>
      <c r="C345" t="s">
        <v>1393</v>
      </c>
      <c r="D345" s="134">
        <v>762646.71</v>
      </c>
      <c r="E345" s="134">
        <v>0</v>
      </c>
      <c r="F345" t="s">
        <v>1393</v>
      </c>
      <c r="G345" s="134">
        <f t="shared" si="5"/>
        <v>762646.71</v>
      </c>
    </row>
    <row r="346" spans="1:7">
      <c r="A346">
        <v>40080101</v>
      </c>
      <c r="B346" s="1" t="s">
        <v>1544</v>
      </c>
      <c r="C346" t="s">
        <v>1393</v>
      </c>
      <c r="D346" s="134">
        <v>19638.099999999999</v>
      </c>
      <c r="E346" s="134">
        <v>57.1</v>
      </c>
      <c r="F346" t="s">
        <v>1393</v>
      </c>
      <c r="G346" s="134">
        <f t="shared" si="5"/>
        <v>19581</v>
      </c>
    </row>
    <row r="347" spans="1:7">
      <c r="A347">
        <v>40080102</v>
      </c>
      <c r="B347" s="1" t="s">
        <v>1545</v>
      </c>
      <c r="C347" t="s">
        <v>1393</v>
      </c>
      <c r="D347" s="134">
        <v>345.3</v>
      </c>
      <c r="E347" s="134">
        <v>0</v>
      </c>
      <c r="F347" t="s">
        <v>1393</v>
      </c>
      <c r="G347" s="134">
        <f t="shared" si="5"/>
        <v>345.3</v>
      </c>
    </row>
    <row r="348" spans="1:7">
      <c r="A348">
        <v>40080301</v>
      </c>
      <c r="B348" s="1" t="s">
        <v>1546</v>
      </c>
      <c r="C348" t="s">
        <v>1393</v>
      </c>
      <c r="D348" s="134">
        <v>25185.77</v>
      </c>
      <c r="E348" s="134">
        <v>888.86</v>
      </c>
      <c r="F348" t="s">
        <v>1393</v>
      </c>
      <c r="G348" s="134">
        <f t="shared" si="5"/>
        <v>24296.91</v>
      </c>
    </row>
    <row r="349" spans="1:7">
      <c r="A349">
        <v>40080302</v>
      </c>
      <c r="B349" s="1" t="s">
        <v>1125</v>
      </c>
      <c r="C349" t="s">
        <v>1393</v>
      </c>
      <c r="D349" s="134">
        <v>6659.34</v>
      </c>
      <c r="E349" s="134">
        <v>130.6</v>
      </c>
      <c r="F349" t="s">
        <v>1393</v>
      </c>
      <c r="G349" s="134">
        <f t="shared" si="5"/>
        <v>6528.74</v>
      </c>
    </row>
    <row r="350" spans="1:7">
      <c r="A350">
        <v>40090101</v>
      </c>
      <c r="B350" s="1" t="s">
        <v>1547</v>
      </c>
      <c r="C350" t="s">
        <v>1393</v>
      </c>
      <c r="D350" s="134">
        <v>9445646.4600000009</v>
      </c>
      <c r="E350" s="134">
        <v>11761.27</v>
      </c>
      <c r="F350" t="s">
        <v>1393</v>
      </c>
      <c r="G350" s="134">
        <f t="shared" si="5"/>
        <v>9433885.1900000013</v>
      </c>
    </row>
    <row r="351" spans="1:7">
      <c r="A351">
        <v>40090102</v>
      </c>
      <c r="B351" s="1" t="s">
        <v>1548</v>
      </c>
      <c r="C351" t="s">
        <v>1393</v>
      </c>
      <c r="D351" s="134">
        <v>36118.57</v>
      </c>
      <c r="E351" s="134">
        <v>32.979999999999997</v>
      </c>
      <c r="F351" t="s">
        <v>1393</v>
      </c>
      <c r="G351" s="134">
        <f t="shared" si="5"/>
        <v>36085.589999999997</v>
      </c>
    </row>
    <row r="352" spans="1:7">
      <c r="A352">
        <v>40090103</v>
      </c>
      <c r="B352" s="1" t="s">
        <v>1549</v>
      </c>
      <c r="C352" t="s">
        <v>1393</v>
      </c>
      <c r="D352" s="134">
        <v>1132862.6000000001</v>
      </c>
      <c r="E352" s="134">
        <v>2042.86</v>
      </c>
      <c r="F352" t="s">
        <v>1393</v>
      </c>
      <c r="G352" s="134">
        <f t="shared" si="5"/>
        <v>1130819.74</v>
      </c>
    </row>
    <row r="353" spans="1:7">
      <c r="A353">
        <v>40090130</v>
      </c>
      <c r="B353" s="1" t="s">
        <v>1128</v>
      </c>
      <c r="C353" t="s">
        <v>1393</v>
      </c>
      <c r="D353" s="134">
        <v>26901.99</v>
      </c>
      <c r="E353" s="134">
        <v>41561.17</v>
      </c>
      <c r="F353" t="s">
        <v>1393</v>
      </c>
      <c r="G353" s="134">
        <f t="shared" si="5"/>
        <v>-14659.179999999997</v>
      </c>
    </row>
    <row r="354" spans="1:7">
      <c r="A354">
        <v>40090150</v>
      </c>
      <c r="B354" s="1" t="s">
        <v>1129</v>
      </c>
      <c r="C354" t="s">
        <v>1393</v>
      </c>
      <c r="D354" s="134">
        <v>0</v>
      </c>
      <c r="E354" s="134">
        <v>136292.13</v>
      </c>
      <c r="F354" t="s">
        <v>1393</v>
      </c>
      <c r="G354" s="134">
        <f t="shared" si="5"/>
        <v>-136292.13</v>
      </c>
    </row>
    <row r="355" spans="1:7">
      <c r="A355">
        <v>40090201</v>
      </c>
      <c r="B355" s="1" t="s">
        <v>1550</v>
      </c>
      <c r="C355" t="s">
        <v>1393</v>
      </c>
      <c r="D355" s="134">
        <v>2784976.72</v>
      </c>
      <c r="E355" s="134">
        <v>2602.4899999999998</v>
      </c>
      <c r="F355" t="s">
        <v>1393</v>
      </c>
      <c r="G355" s="134">
        <f t="shared" si="5"/>
        <v>2782374.23</v>
      </c>
    </row>
    <row r="356" spans="1:7">
      <c r="A356">
        <v>40090202</v>
      </c>
      <c r="B356" s="1" t="s">
        <v>1131</v>
      </c>
      <c r="C356" t="s">
        <v>1393</v>
      </c>
      <c r="D356" s="134">
        <v>124832.11</v>
      </c>
      <c r="E356" s="134">
        <v>5401.67</v>
      </c>
      <c r="F356" t="s">
        <v>1393</v>
      </c>
      <c r="G356" s="134">
        <f t="shared" si="5"/>
        <v>119430.44</v>
      </c>
    </row>
    <row r="357" spans="1:7">
      <c r="A357">
        <v>40090230</v>
      </c>
      <c r="B357" s="1" t="s">
        <v>1551</v>
      </c>
      <c r="C357" t="s">
        <v>1393</v>
      </c>
      <c r="D357" s="134">
        <v>9838.08</v>
      </c>
      <c r="E357" s="134">
        <v>15440.06</v>
      </c>
      <c r="F357" t="s">
        <v>1393</v>
      </c>
      <c r="G357" s="134">
        <f t="shared" si="5"/>
        <v>-5601.98</v>
      </c>
    </row>
    <row r="358" spans="1:7">
      <c r="A358">
        <v>40090250</v>
      </c>
      <c r="B358" s="1" t="s">
        <v>1132</v>
      </c>
      <c r="C358" t="s">
        <v>1393</v>
      </c>
      <c r="D358" s="134">
        <v>0</v>
      </c>
      <c r="E358" s="134">
        <v>36373.18</v>
      </c>
      <c r="F358" t="s">
        <v>1393</v>
      </c>
      <c r="G358" s="134">
        <f t="shared" si="5"/>
        <v>-36373.18</v>
      </c>
    </row>
    <row r="359" spans="1:7">
      <c r="A359">
        <v>40090301</v>
      </c>
      <c r="B359" s="1" t="s">
        <v>1552</v>
      </c>
      <c r="C359" t="s">
        <v>1393</v>
      </c>
      <c r="D359" s="134">
        <v>4176.1899999999996</v>
      </c>
      <c r="E359" s="134">
        <v>0</v>
      </c>
      <c r="F359" t="s">
        <v>1393</v>
      </c>
      <c r="G359" s="134">
        <f t="shared" si="5"/>
        <v>4176.1899999999996</v>
      </c>
    </row>
    <row r="360" spans="1:7">
      <c r="A360">
        <v>40090401</v>
      </c>
      <c r="B360" s="1" t="s">
        <v>1553</v>
      </c>
      <c r="C360" t="s">
        <v>1393</v>
      </c>
      <c r="D360" s="134">
        <v>93090.31</v>
      </c>
      <c r="E360" s="134">
        <v>2064</v>
      </c>
      <c r="F360" t="s">
        <v>1393</v>
      </c>
      <c r="G360" s="134">
        <f t="shared" si="5"/>
        <v>91026.31</v>
      </c>
    </row>
    <row r="361" spans="1:7">
      <c r="A361">
        <v>40090403</v>
      </c>
      <c r="B361" s="1" t="s">
        <v>1123</v>
      </c>
      <c r="C361" t="s">
        <v>1393</v>
      </c>
      <c r="D361" s="134">
        <v>8916.75</v>
      </c>
      <c r="E361" s="134">
        <v>0</v>
      </c>
      <c r="F361" t="s">
        <v>1393</v>
      </c>
      <c r="G361" s="134">
        <f t="shared" si="5"/>
        <v>8916.75</v>
      </c>
    </row>
    <row r="362" spans="1:7">
      <c r="A362">
        <v>40090405</v>
      </c>
      <c r="B362" s="1" t="s">
        <v>1554</v>
      </c>
      <c r="C362" t="s">
        <v>1393</v>
      </c>
      <c r="D362" s="134">
        <v>11921.27</v>
      </c>
      <c r="E362" s="134">
        <v>11.53</v>
      </c>
      <c r="F362" t="s">
        <v>1393</v>
      </c>
      <c r="G362" s="134">
        <f t="shared" si="5"/>
        <v>11909.74</v>
      </c>
    </row>
    <row r="363" spans="1:7">
      <c r="A363">
        <v>40090406</v>
      </c>
      <c r="B363" s="1" t="s">
        <v>1555</v>
      </c>
      <c r="C363" t="s">
        <v>1393</v>
      </c>
      <c r="D363" s="134">
        <v>82404.850000000006</v>
      </c>
      <c r="E363" s="134">
        <v>0</v>
      </c>
      <c r="F363" t="s">
        <v>1393</v>
      </c>
      <c r="G363" s="134">
        <f t="shared" si="5"/>
        <v>82404.850000000006</v>
      </c>
    </row>
    <row r="364" spans="1:7">
      <c r="A364">
        <v>40090488</v>
      </c>
      <c r="B364" s="1" t="s">
        <v>1556</v>
      </c>
      <c r="C364" t="s">
        <v>1393</v>
      </c>
      <c r="D364" s="134">
        <v>14687.1</v>
      </c>
      <c r="E364" s="134">
        <v>77.75</v>
      </c>
      <c r="F364" t="s">
        <v>1393</v>
      </c>
      <c r="G364" s="134">
        <f t="shared" si="5"/>
        <v>14609.35</v>
      </c>
    </row>
    <row r="365" spans="1:7">
      <c r="A365">
        <v>40100111</v>
      </c>
      <c r="B365" s="1" t="s">
        <v>1557</v>
      </c>
      <c r="C365" t="s">
        <v>1393</v>
      </c>
      <c r="D365" s="134">
        <v>13090.78</v>
      </c>
      <c r="E365" s="134">
        <v>38.06</v>
      </c>
      <c r="F365" t="s">
        <v>1393</v>
      </c>
      <c r="G365" s="134">
        <f t="shared" si="5"/>
        <v>13052.720000000001</v>
      </c>
    </row>
    <row r="366" spans="1:7">
      <c r="A366">
        <v>40100131</v>
      </c>
      <c r="B366" s="1" t="s">
        <v>1133</v>
      </c>
      <c r="C366" t="s">
        <v>1393</v>
      </c>
      <c r="D366" s="134">
        <v>63557.22</v>
      </c>
      <c r="E366" s="134">
        <v>184.8</v>
      </c>
      <c r="F366" t="s">
        <v>1393</v>
      </c>
      <c r="G366" s="134">
        <f t="shared" si="5"/>
        <v>63372.42</v>
      </c>
    </row>
    <row r="367" spans="1:7">
      <c r="A367">
        <v>40100151</v>
      </c>
      <c r="B367" s="1" t="s">
        <v>1558</v>
      </c>
      <c r="C367" t="s">
        <v>1393</v>
      </c>
      <c r="D367" s="134">
        <v>208.38</v>
      </c>
      <c r="E367" s="134">
        <v>0</v>
      </c>
      <c r="F367" t="s">
        <v>1393</v>
      </c>
      <c r="G367" s="134">
        <f t="shared" si="5"/>
        <v>208.38</v>
      </c>
    </row>
    <row r="368" spans="1:7">
      <c r="A368">
        <v>40100152</v>
      </c>
      <c r="B368" s="1" t="s">
        <v>1559</v>
      </c>
      <c r="C368" t="s">
        <v>1393</v>
      </c>
      <c r="D368" s="134">
        <v>5863.94</v>
      </c>
      <c r="E368" s="134">
        <v>0</v>
      </c>
      <c r="F368" t="s">
        <v>1393</v>
      </c>
      <c r="G368" s="134">
        <f t="shared" si="5"/>
        <v>5863.94</v>
      </c>
    </row>
    <row r="369" spans="1:7">
      <c r="A369">
        <v>40100153</v>
      </c>
      <c r="B369" s="1" t="s">
        <v>1214</v>
      </c>
      <c r="C369" t="s">
        <v>1393</v>
      </c>
      <c r="D369" s="134">
        <v>1029.01</v>
      </c>
      <c r="E369" s="134">
        <v>0</v>
      </c>
      <c r="F369" t="s">
        <v>1393</v>
      </c>
      <c r="G369" s="134">
        <f t="shared" si="5"/>
        <v>1029.01</v>
      </c>
    </row>
    <row r="370" spans="1:7">
      <c r="A370">
        <v>40100171</v>
      </c>
      <c r="B370" s="1" t="s">
        <v>1134</v>
      </c>
      <c r="C370" t="s">
        <v>1393</v>
      </c>
      <c r="D370" s="134">
        <v>2519.8200000000002</v>
      </c>
      <c r="E370" s="134">
        <v>7.33</v>
      </c>
      <c r="F370" t="s">
        <v>1393</v>
      </c>
      <c r="G370" s="134">
        <f t="shared" si="5"/>
        <v>2512.4900000000002</v>
      </c>
    </row>
    <row r="371" spans="1:7">
      <c r="A371">
        <v>40100172</v>
      </c>
      <c r="B371" s="1" t="s">
        <v>1135</v>
      </c>
      <c r="C371" t="s">
        <v>1393</v>
      </c>
      <c r="D371" s="134">
        <v>55475.16</v>
      </c>
      <c r="E371" s="134">
        <v>161.30000000000001</v>
      </c>
      <c r="F371" t="s">
        <v>1393</v>
      </c>
      <c r="G371" s="134">
        <f t="shared" si="5"/>
        <v>55313.86</v>
      </c>
    </row>
    <row r="372" spans="1:7">
      <c r="A372">
        <v>40100178</v>
      </c>
      <c r="B372" s="1" t="s">
        <v>1560</v>
      </c>
      <c r="C372" t="s">
        <v>1393</v>
      </c>
      <c r="D372" s="134">
        <v>825.5</v>
      </c>
      <c r="E372" s="134">
        <v>0</v>
      </c>
      <c r="F372" t="s">
        <v>1393</v>
      </c>
      <c r="G372" s="134">
        <f t="shared" si="5"/>
        <v>825.5</v>
      </c>
    </row>
    <row r="373" spans="1:7">
      <c r="A373">
        <v>40100179</v>
      </c>
      <c r="B373" s="1" t="s">
        <v>1136</v>
      </c>
      <c r="C373" t="s">
        <v>1393</v>
      </c>
      <c r="D373" s="134">
        <v>18975.939999999999</v>
      </c>
      <c r="E373" s="134">
        <v>55.17</v>
      </c>
      <c r="F373" t="s">
        <v>1393</v>
      </c>
      <c r="G373" s="134">
        <f t="shared" si="5"/>
        <v>18920.77</v>
      </c>
    </row>
    <row r="374" spans="1:7">
      <c r="A374">
        <v>40100203</v>
      </c>
      <c r="B374" s="1" t="s">
        <v>1137</v>
      </c>
      <c r="C374" t="s">
        <v>1393</v>
      </c>
      <c r="D374" s="134">
        <v>1270721.93</v>
      </c>
      <c r="E374" s="134">
        <v>3694.74</v>
      </c>
      <c r="F374" t="s">
        <v>1393</v>
      </c>
      <c r="G374" s="134">
        <f t="shared" si="5"/>
        <v>1267027.19</v>
      </c>
    </row>
    <row r="375" spans="1:7">
      <c r="A375">
        <v>40100204</v>
      </c>
      <c r="B375" s="1" t="s">
        <v>1138</v>
      </c>
      <c r="C375" t="s">
        <v>1393</v>
      </c>
      <c r="D375" s="134">
        <v>1813252.04</v>
      </c>
      <c r="E375" s="134">
        <v>0</v>
      </c>
      <c r="F375" t="s">
        <v>1393</v>
      </c>
      <c r="G375" s="134">
        <f t="shared" si="5"/>
        <v>1813252.04</v>
      </c>
    </row>
    <row r="376" spans="1:7">
      <c r="A376">
        <v>40100205</v>
      </c>
      <c r="B376" s="1" t="s">
        <v>1139</v>
      </c>
      <c r="C376" t="s">
        <v>1393</v>
      </c>
      <c r="D376" s="134">
        <v>124010.17</v>
      </c>
      <c r="E376" s="134">
        <v>360.57</v>
      </c>
      <c r="F376" t="s">
        <v>1393</v>
      </c>
      <c r="G376" s="134">
        <f t="shared" si="5"/>
        <v>123649.59999999999</v>
      </c>
    </row>
    <row r="377" spans="1:7">
      <c r="A377">
        <v>40100206</v>
      </c>
      <c r="B377" s="1" t="s">
        <v>1140</v>
      </c>
      <c r="C377" t="s">
        <v>1393</v>
      </c>
      <c r="D377" s="134">
        <v>302540.43</v>
      </c>
      <c r="E377" s="134">
        <v>0</v>
      </c>
      <c r="F377" t="s">
        <v>1393</v>
      </c>
      <c r="G377" s="134">
        <f t="shared" si="5"/>
        <v>302540.43</v>
      </c>
    </row>
    <row r="378" spans="1:7">
      <c r="A378">
        <v>40100207</v>
      </c>
      <c r="B378" s="1" t="s">
        <v>1141</v>
      </c>
      <c r="C378" t="s">
        <v>1393</v>
      </c>
      <c r="D378" s="134">
        <v>174887.4</v>
      </c>
      <c r="E378" s="134">
        <v>508.5</v>
      </c>
      <c r="F378" t="s">
        <v>1393</v>
      </c>
      <c r="G378" s="134">
        <f t="shared" si="5"/>
        <v>174378.9</v>
      </c>
    </row>
    <row r="379" spans="1:7">
      <c r="A379">
        <v>40100208</v>
      </c>
      <c r="B379" s="1" t="s">
        <v>1561</v>
      </c>
      <c r="C379" t="s">
        <v>1393</v>
      </c>
      <c r="D379" s="134">
        <v>55771.03</v>
      </c>
      <c r="E379" s="134">
        <v>0</v>
      </c>
      <c r="F379" t="s">
        <v>1393</v>
      </c>
      <c r="G379" s="134">
        <f t="shared" si="5"/>
        <v>55771.03</v>
      </c>
    </row>
    <row r="380" spans="1:7">
      <c r="A380">
        <v>40100209</v>
      </c>
      <c r="B380" s="1" t="s">
        <v>1142</v>
      </c>
      <c r="C380" t="s">
        <v>1393</v>
      </c>
      <c r="D380" s="134">
        <v>192230.24</v>
      </c>
      <c r="E380" s="134">
        <v>558.92999999999995</v>
      </c>
      <c r="F380" t="s">
        <v>1393</v>
      </c>
      <c r="G380" s="134">
        <f t="shared" si="5"/>
        <v>191671.31</v>
      </c>
    </row>
    <row r="381" spans="1:7">
      <c r="A381">
        <v>40100211</v>
      </c>
      <c r="B381" s="1" t="s">
        <v>932</v>
      </c>
      <c r="C381" t="s">
        <v>1393</v>
      </c>
      <c r="D381" s="134">
        <v>44916.7</v>
      </c>
      <c r="E381" s="134">
        <v>130.6</v>
      </c>
      <c r="F381" t="s">
        <v>1393</v>
      </c>
      <c r="G381" s="134">
        <f t="shared" si="5"/>
        <v>44786.1</v>
      </c>
    </row>
    <row r="382" spans="1:7">
      <c r="A382">
        <v>40100212</v>
      </c>
      <c r="B382" s="1" t="s">
        <v>1143</v>
      </c>
      <c r="C382" t="s">
        <v>1393</v>
      </c>
      <c r="D382" s="134">
        <v>24371.88</v>
      </c>
      <c r="E382" s="134">
        <v>70.86</v>
      </c>
      <c r="F382" t="s">
        <v>1393</v>
      </c>
      <c r="G382" s="134">
        <f t="shared" si="5"/>
        <v>24301.02</v>
      </c>
    </row>
    <row r="383" spans="1:7">
      <c r="A383">
        <v>40100213</v>
      </c>
      <c r="B383" s="1" t="s">
        <v>1144</v>
      </c>
      <c r="C383" t="s">
        <v>1393</v>
      </c>
      <c r="D383" s="134">
        <v>60573.64</v>
      </c>
      <c r="E383" s="134">
        <v>176.12</v>
      </c>
      <c r="F383" t="s">
        <v>1393</v>
      </c>
      <c r="G383" s="134">
        <f t="shared" si="5"/>
        <v>60397.52</v>
      </c>
    </row>
    <row r="384" spans="1:7">
      <c r="A384">
        <v>40100290</v>
      </c>
      <c r="B384" s="1" t="s">
        <v>1562</v>
      </c>
      <c r="C384" t="s">
        <v>1393</v>
      </c>
      <c r="D384" s="134">
        <v>6356.88</v>
      </c>
      <c r="E384" s="134">
        <v>0</v>
      </c>
      <c r="F384" t="s">
        <v>1393</v>
      </c>
      <c r="G384" s="134">
        <f t="shared" si="5"/>
        <v>6356.88</v>
      </c>
    </row>
    <row r="385" spans="1:7">
      <c r="A385">
        <v>40100291</v>
      </c>
      <c r="B385" s="1" t="s">
        <v>1563</v>
      </c>
      <c r="C385" t="s">
        <v>1393</v>
      </c>
      <c r="D385" s="134">
        <v>4933.66</v>
      </c>
      <c r="E385" s="134">
        <v>0</v>
      </c>
      <c r="F385" t="s">
        <v>1393</v>
      </c>
      <c r="G385" s="134">
        <f t="shared" si="5"/>
        <v>4933.66</v>
      </c>
    </row>
    <row r="386" spans="1:7">
      <c r="A386">
        <v>40100292</v>
      </c>
      <c r="B386" s="1" t="s">
        <v>1564</v>
      </c>
      <c r="C386" t="s">
        <v>1393</v>
      </c>
      <c r="D386" s="134">
        <v>7884</v>
      </c>
      <c r="E386" s="134">
        <v>0</v>
      </c>
      <c r="F386" t="s">
        <v>1393</v>
      </c>
      <c r="G386" s="134">
        <f t="shared" si="5"/>
        <v>7884</v>
      </c>
    </row>
    <row r="387" spans="1:7">
      <c r="A387">
        <v>40100294</v>
      </c>
      <c r="B387" s="1" t="s">
        <v>1565</v>
      </c>
      <c r="C387" t="s">
        <v>1393</v>
      </c>
      <c r="D387" s="134">
        <v>11958.31</v>
      </c>
      <c r="E387" s="134">
        <v>0</v>
      </c>
      <c r="F387" t="s">
        <v>1393</v>
      </c>
      <c r="G387" s="134">
        <f t="shared" si="5"/>
        <v>11958.31</v>
      </c>
    </row>
    <row r="388" spans="1:7">
      <c r="A388">
        <v>40100295</v>
      </c>
      <c r="B388" s="1" t="s">
        <v>1566</v>
      </c>
      <c r="C388" t="s">
        <v>1393</v>
      </c>
      <c r="D388" s="134">
        <v>1021.09</v>
      </c>
      <c r="E388" s="134">
        <v>0</v>
      </c>
      <c r="F388" t="s">
        <v>1393</v>
      </c>
      <c r="G388" s="134">
        <f t="shared" si="5"/>
        <v>1021.09</v>
      </c>
    </row>
    <row r="389" spans="1:7">
      <c r="A389">
        <v>40100303</v>
      </c>
      <c r="B389" s="1" t="s">
        <v>1567</v>
      </c>
      <c r="C389" t="s">
        <v>1393</v>
      </c>
      <c r="D389" s="134">
        <v>21483.5</v>
      </c>
      <c r="E389" s="134">
        <v>0</v>
      </c>
      <c r="F389" t="s">
        <v>1393</v>
      </c>
      <c r="G389" s="134">
        <f t="shared" si="5"/>
        <v>21483.5</v>
      </c>
    </row>
    <row r="390" spans="1:7">
      <c r="A390">
        <v>40100401</v>
      </c>
      <c r="B390" s="1" t="s">
        <v>1145</v>
      </c>
      <c r="C390" t="s">
        <v>1393</v>
      </c>
      <c r="D390" s="134">
        <v>195998.5</v>
      </c>
      <c r="E390" s="134">
        <v>0</v>
      </c>
      <c r="F390" t="s">
        <v>1393</v>
      </c>
      <c r="G390" s="134">
        <f t="shared" si="5"/>
        <v>195998.5</v>
      </c>
    </row>
    <row r="391" spans="1:7">
      <c r="A391">
        <v>40110101</v>
      </c>
      <c r="B391" s="1" t="s">
        <v>1146</v>
      </c>
      <c r="C391" t="s">
        <v>1393</v>
      </c>
      <c r="D391" s="134">
        <v>97627.47</v>
      </c>
      <c r="E391" s="134">
        <v>0</v>
      </c>
      <c r="F391" t="s">
        <v>1393</v>
      </c>
      <c r="G391" s="134">
        <f t="shared" si="5"/>
        <v>97627.47</v>
      </c>
    </row>
    <row r="392" spans="1:7">
      <c r="A392">
        <v>40110102</v>
      </c>
      <c r="B392" s="1" t="s">
        <v>1147</v>
      </c>
      <c r="C392" t="s">
        <v>1393</v>
      </c>
      <c r="D392" s="134">
        <v>0</v>
      </c>
      <c r="E392" s="134">
        <v>30282.89</v>
      </c>
      <c r="F392" t="s">
        <v>1393</v>
      </c>
      <c r="G392" s="134">
        <f t="shared" si="5"/>
        <v>-30282.89</v>
      </c>
    </row>
    <row r="393" spans="1:7">
      <c r="A393">
        <v>40110201</v>
      </c>
      <c r="B393" s="1" t="s">
        <v>1568</v>
      </c>
      <c r="C393" t="s">
        <v>1393</v>
      </c>
      <c r="D393" s="134">
        <v>148121.49</v>
      </c>
      <c r="E393" s="134">
        <v>430.68</v>
      </c>
      <c r="F393" t="s">
        <v>1393</v>
      </c>
      <c r="G393" s="134">
        <f t="shared" si="5"/>
        <v>147690.81</v>
      </c>
    </row>
    <row r="394" spans="1:7">
      <c r="A394">
        <v>40110202</v>
      </c>
      <c r="B394" s="1" t="s">
        <v>1569</v>
      </c>
      <c r="C394" t="s">
        <v>1393</v>
      </c>
      <c r="D394" s="134">
        <v>241.55</v>
      </c>
      <c r="E394" s="134">
        <v>83073.94</v>
      </c>
      <c r="F394" t="s">
        <v>1393</v>
      </c>
      <c r="G394" s="134">
        <f t="shared" si="5"/>
        <v>-82832.39</v>
      </c>
    </row>
    <row r="395" spans="1:7">
      <c r="A395">
        <v>40120121</v>
      </c>
      <c r="B395" s="1" t="s">
        <v>1194</v>
      </c>
      <c r="C395" t="s">
        <v>1393</v>
      </c>
      <c r="D395" s="134">
        <v>143612</v>
      </c>
      <c r="E395" s="134">
        <v>0</v>
      </c>
      <c r="F395" t="s">
        <v>1393</v>
      </c>
      <c r="G395" s="134">
        <f t="shared" si="5"/>
        <v>143612</v>
      </c>
    </row>
    <row r="396" spans="1:7">
      <c r="A396">
        <v>40130109</v>
      </c>
      <c r="B396" s="1" t="s">
        <v>1148</v>
      </c>
      <c r="C396" t="s">
        <v>1393</v>
      </c>
      <c r="D396" s="134">
        <v>26791.38</v>
      </c>
      <c r="E396" s="134">
        <v>0</v>
      </c>
      <c r="F396" t="s">
        <v>1393</v>
      </c>
      <c r="G396" s="134">
        <f t="shared" ref="G396:G459" si="6">+D396-E396</f>
        <v>26791.38</v>
      </c>
    </row>
    <row r="397" spans="1:7">
      <c r="A397">
        <v>40130111</v>
      </c>
      <c r="B397" s="1" t="s">
        <v>1149</v>
      </c>
      <c r="C397" t="s">
        <v>1393</v>
      </c>
      <c r="D397" s="134">
        <v>120950</v>
      </c>
      <c r="E397" s="134">
        <v>0</v>
      </c>
      <c r="F397" t="s">
        <v>1393</v>
      </c>
      <c r="G397" s="134">
        <f t="shared" si="6"/>
        <v>120950</v>
      </c>
    </row>
    <row r="398" spans="1:7">
      <c r="A398">
        <v>40130112</v>
      </c>
      <c r="B398" s="1" t="s">
        <v>1150</v>
      </c>
      <c r="C398" t="s">
        <v>1393</v>
      </c>
      <c r="D398" s="134">
        <v>278975</v>
      </c>
      <c r="E398" s="134">
        <v>0</v>
      </c>
      <c r="F398" t="s">
        <v>1393</v>
      </c>
      <c r="G398" s="134">
        <f t="shared" si="6"/>
        <v>278975</v>
      </c>
    </row>
    <row r="399" spans="1:7">
      <c r="A399">
        <v>40140101</v>
      </c>
      <c r="B399" s="1" t="s">
        <v>1570</v>
      </c>
      <c r="C399" t="s">
        <v>1393</v>
      </c>
      <c r="D399" s="134">
        <v>9228.82</v>
      </c>
      <c r="E399" s="134">
        <v>26.83</v>
      </c>
      <c r="F399" t="s">
        <v>1393</v>
      </c>
      <c r="G399" s="134">
        <f t="shared" si="6"/>
        <v>9201.99</v>
      </c>
    </row>
    <row r="400" spans="1:7">
      <c r="A400">
        <v>40140102</v>
      </c>
      <c r="B400" s="1" t="s">
        <v>1152</v>
      </c>
      <c r="C400" t="s">
        <v>1393</v>
      </c>
      <c r="D400" s="134">
        <v>419.9</v>
      </c>
      <c r="E400" s="134">
        <v>0</v>
      </c>
      <c r="F400" t="s">
        <v>1393</v>
      </c>
      <c r="G400" s="134">
        <f t="shared" si="6"/>
        <v>419.9</v>
      </c>
    </row>
    <row r="401" spans="1:7">
      <c r="A401">
        <v>40140103</v>
      </c>
      <c r="B401" s="1" t="s">
        <v>1153</v>
      </c>
      <c r="C401" t="s">
        <v>1393</v>
      </c>
      <c r="D401" s="134">
        <v>346007.58</v>
      </c>
      <c r="E401" s="134">
        <v>48236.83</v>
      </c>
      <c r="F401" t="s">
        <v>1393</v>
      </c>
      <c r="G401" s="134">
        <f t="shared" si="6"/>
        <v>297770.75</v>
      </c>
    </row>
    <row r="402" spans="1:7">
      <c r="A402">
        <v>40140104</v>
      </c>
      <c r="B402" s="1" t="s">
        <v>1154</v>
      </c>
      <c r="C402" t="s">
        <v>1393</v>
      </c>
      <c r="D402" s="134">
        <v>601.75</v>
      </c>
      <c r="E402" s="134">
        <v>1.75</v>
      </c>
      <c r="F402" t="s">
        <v>1393</v>
      </c>
      <c r="G402" s="134">
        <f t="shared" si="6"/>
        <v>600</v>
      </c>
    </row>
    <row r="403" spans="1:7">
      <c r="A403">
        <v>40140105</v>
      </c>
      <c r="B403" s="1" t="s">
        <v>1155</v>
      </c>
      <c r="C403" t="s">
        <v>1393</v>
      </c>
      <c r="D403" s="134">
        <v>27703.46</v>
      </c>
      <c r="E403" s="134">
        <v>140.38999999999999</v>
      </c>
      <c r="F403" t="s">
        <v>1393</v>
      </c>
      <c r="G403" s="134">
        <f t="shared" si="6"/>
        <v>27563.07</v>
      </c>
    </row>
    <row r="404" spans="1:7">
      <c r="A404">
        <v>40140106</v>
      </c>
      <c r="B404" s="1" t="s">
        <v>1083</v>
      </c>
      <c r="C404" t="s">
        <v>1393</v>
      </c>
      <c r="D404" s="134">
        <v>6934.84</v>
      </c>
      <c r="E404" s="134">
        <v>55.06</v>
      </c>
      <c r="F404" t="s">
        <v>1393</v>
      </c>
      <c r="G404" s="134">
        <f t="shared" si="6"/>
        <v>6879.78</v>
      </c>
    </row>
    <row r="405" spans="1:7">
      <c r="A405">
        <v>40140201</v>
      </c>
      <c r="B405" s="1" t="s">
        <v>1215</v>
      </c>
      <c r="C405" t="s">
        <v>1393</v>
      </c>
      <c r="D405" s="134">
        <v>1003005</v>
      </c>
      <c r="E405" s="134">
        <v>0</v>
      </c>
      <c r="F405" t="s">
        <v>1393</v>
      </c>
      <c r="G405" s="134">
        <f t="shared" si="6"/>
        <v>1003005</v>
      </c>
    </row>
    <row r="406" spans="1:7">
      <c r="A406">
        <v>40140203</v>
      </c>
      <c r="B406" s="1" t="s">
        <v>1158</v>
      </c>
      <c r="C406" t="s">
        <v>1393</v>
      </c>
      <c r="D406" s="134">
        <v>132644.72</v>
      </c>
      <c r="E406" s="134">
        <v>41500.39</v>
      </c>
      <c r="F406" t="s">
        <v>1393</v>
      </c>
      <c r="G406" s="134">
        <f t="shared" si="6"/>
        <v>91144.33</v>
      </c>
    </row>
    <row r="407" spans="1:7">
      <c r="A407">
        <v>40140204</v>
      </c>
      <c r="B407" s="1" t="s">
        <v>1159</v>
      </c>
      <c r="C407" t="s">
        <v>1393</v>
      </c>
      <c r="D407" s="134">
        <v>10153.41</v>
      </c>
      <c r="E407" s="134">
        <v>29.52</v>
      </c>
      <c r="F407" t="s">
        <v>1393</v>
      </c>
      <c r="G407" s="134">
        <f t="shared" si="6"/>
        <v>10123.89</v>
      </c>
    </row>
    <row r="408" spans="1:7">
      <c r="A408">
        <v>40140288</v>
      </c>
      <c r="B408" s="1" t="s">
        <v>1571</v>
      </c>
      <c r="C408" t="s">
        <v>1393</v>
      </c>
      <c r="D408" s="134">
        <v>23.24</v>
      </c>
      <c r="E408" s="134">
        <v>0</v>
      </c>
      <c r="F408" t="s">
        <v>1393</v>
      </c>
      <c r="G408" s="134">
        <f t="shared" si="6"/>
        <v>23.24</v>
      </c>
    </row>
    <row r="409" spans="1:7">
      <c r="A409">
        <v>40140301</v>
      </c>
      <c r="B409" s="1" t="s">
        <v>1160</v>
      </c>
      <c r="C409" t="s">
        <v>1393</v>
      </c>
      <c r="D409" s="134">
        <v>272455.19</v>
      </c>
      <c r="E409" s="134">
        <v>792.19</v>
      </c>
      <c r="F409" t="s">
        <v>1393</v>
      </c>
      <c r="G409" s="134">
        <f t="shared" si="6"/>
        <v>271663</v>
      </c>
    </row>
    <row r="410" spans="1:7">
      <c r="A410">
        <v>40140302</v>
      </c>
      <c r="B410" s="1" t="s">
        <v>1161</v>
      </c>
      <c r="C410" t="s">
        <v>1393</v>
      </c>
      <c r="D410" s="134">
        <v>4702.91</v>
      </c>
      <c r="E410" s="134">
        <v>935.65</v>
      </c>
      <c r="F410" t="s">
        <v>1393</v>
      </c>
      <c r="G410" s="134">
        <f t="shared" si="6"/>
        <v>3767.2599999999998</v>
      </c>
    </row>
    <row r="411" spans="1:7">
      <c r="A411">
        <v>40140303</v>
      </c>
      <c r="B411" s="1" t="s">
        <v>1157</v>
      </c>
      <c r="C411" t="s">
        <v>1393</v>
      </c>
      <c r="D411" s="134">
        <v>94126.69</v>
      </c>
      <c r="E411" s="134">
        <v>542.46</v>
      </c>
      <c r="F411" t="s">
        <v>1393</v>
      </c>
      <c r="G411" s="134">
        <f t="shared" si="6"/>
        <v>93584.23</v>
      </c>
    </row>
    <row r="412" spans="1:7">
      <c r="A412">
        <v>40140388</v>
      </c>
      <c r="B412" s="1" t="s">
        <v>1162</v>
      </c>
      <c r="C412" t="s">
        <v>1393</v>
      </c>
      <c r="D412" s="134">
        <v>9888.86</v>
      </c>
      <c r="E412" s="134">
        <v>111.42</v>
      </c>
      <c r="F412" t="s">
        <v>1393</v>
      </c>
      <c r="G412" s="134">
        <f t="shared" si="6"/>
        <v>9777.44</v>
      </c>
    </row>
    <row r="413" spans="1:7">
      <c r="A413">
        <v>40140402</v>
      </c>
      <c r="B413" s="1" t="s">
        <v>1163</v>
      </c>
      <c r="C413" t="s">
        <v>1393</v>
      </c>
      <c r="D413" s="134">
        <v>17.96</v>
      </c>
      <c r="E413" s="134">
        <v>1.47</v>
      </c>
      <c r="F413" t="s">
        <v>1393</v>
      </c>
      <c r="G413" s="134">
        <f t="shared" si="6"/>
        <v>16.490000000000002</v>
      </c>
    </row>
    <row r="414" spans="1:7">
      <c r="A414">
        <v>40140404</v>
      </c>
      <c r="B414" s="1" t="s">
        <v>1572</v>
      </c>
      <c r="C414" t="s">
        <v>1393</v>
      </c>
      <c r="D414" s="134">
        <v>3962.94</v>
      </c>
      <c r="E414" s="134">
        <v>0</v>
      </c>
      <c r="F414" t="s">
        <v>1393</v>
      </c>
      <c r="G414" s="134">
        <f t="shared" si="6"/>
        <v>3962.94</v>
      </c>
    </row>
    <row r="415" spans="1:7">
      <c r="A415">
        <v>40140405</v>
      </c>
      <c r="B415" s="1" t="s">
        <v>1573</v>
      </c>
      <c r="C415" t="s">
        <v>1393</v>
      </c>
      <c r="D415" s="134">
        <v>882.75</v>
      </c>
      <c r="E415" s="134">
        <v>0</v>
      </c>
      <c r="F415" t="s">
        <v>1393</v>
      </c>
      <c r="G415" s="134">
        <f t="shared" si="6"/>
        <v>882.75</v>
      </c>
    </row>
    <row r="416" spans="1:7">
      <c r="A416">
        <v>40140406</v>
      </c>
      <c r="B416" s="1" t="s">
        <v>1574</v>
      </c>
      <c r="C416" t="s">
        <v>1393</v>
      </c>
      <c r="D416" s="134">
        <v>1343</v>
      </c>
      <c r="E416" s="134">
        <v>0</v>
      </c>
      <c r="F416" t="s">
        <v>1393</v>
      </c>
      <c r="G416" s="134">
        <f t="shared" si="6"/>
        <v>1343</v>
      </c>
    </row>
    <row r="417" spans="1:7">
      <c r="A417">
        <v>40140601</v>
      </c>
      <c r="B417" s="1" t="s">
        <v>1164</v>
      </c>
      <c r="C417" t="s">
        <v>1393</v>
      </c>
      <c r="D417" s="134">
        <v>22135.01</v>
      </c>
      <c r="E417" s="134">
        <v>0</v>
      </c>
      <c r="F417" t="s">
        <v>1393</v>
      </c>
      <c r="G417" s="134">
        <f t="shared" si="6"/>
        <v>22135.01</v>
      </c>
    </row>
    <row r="418" spans="1:7">
      <c r="A418">
        <v>40140602</v>
      </c>
      <c r="B418" s="1" t="s">
        <v>1165</v>
      </c>
      <c r="C418" t="s">
        <v>1393</v>
      </c>
      <c r="D418" s="134">
        <v>47034.35</v>
      </c>
      <c r="E418" s="134">
        <v>258.02999999999997</v>
      </c>
      <c r="F418" t="s">
        <v>1393</v>
      </c>
      <c r="G418" s="134">
        <f t="shared" si="6"/>
        <v>46776.32</v>
      </c>
    </row>
    <row r="419" spans="1:7">
      <c r="A419">
        <v>40140603</v>
      </c>
      <c r="B419" s="1" t="s">
        <v>1166</v>
      </c>
      <c r="C419" t="s">
        <v>1393</v>
      </c>
      <c r="D419" s="134">
        <v>29232.06</v>
      </c>
      <c r="E419" s="134">
        <v>0</v>
      </c>
      <c r="F419" t="s">
        <v>1393</v>
      </c>
      <c r="G419" s="134">
        <f t="shared" si="6"/>
        <v>29232.06</v>
      </c>
    </row>
    <row r="420" spans="1:7">
      <c r="A420">
        <v>40140604</v>
      </c>
      <c r="B420" s="1" t="s">
        <v>1167</v>
      </c>
      <c r="C420" t="s">
        <v>1393</v>
      </c>
      <c r="D420" s="134">
        <v>154.26</v>
      </c>
      <c r="E420" s="134">
        <v>0</v>
      </c>
      <c r="F420" t="s">
        <v>1393</v>
      </c>
      <c r="G420" s="134">
        <f t="shared" si="6"/>
        <v>154.26</v>
      </c>
    </row>
    <row r="421" spans="1:7">
      <c r="A421">
        <v>40140605</v>
      </c>
      <c r="B421" s="1" t="s">
        <v>1575</v>
      </c>
      <c r="C421" t="s">
        <v>1393</v>
      </c>
      <c r="D421" s="134">
        <v>689.09</v>
      </c>
      <c r="E421" s="134">
        <v>0</v>
      </c>
      <c r="F421" t="s">
        <v>1393</v>
      </c>
      <c r="G421" s="134">
        <f t="shared" si="6"/>
        <v>689.09</v>
      </c>
    </row>
    <row r="422" spans="1:7">
      <c r="A422">
        <v>40140701</v>
      </c>
      <c r="B422" s="1" t="s">
        <v>1576</v>
      </c>
      <c r="C422" t="s">
        <v>1393</v>
      </c>
      <c r="D422" s="134">
        <v>20522.84</v>
      </c>
      <c r="E422" s="134">
        <v>0</v>
      </c>
      <c r="F422" t="s">
        <v>1393</v>
      </c>
      <c r="G422" s="134">
        <f t="shared" si="6"/>
        <v>20522.84</v>
      </c>
    </row>
    <row r="423" spans="1:7">
      <c r="A423">
        <v>50160201</v>
      </c>
      <c r="B423" s="1" t="s">
        <v>1169</v>
      </c>
      <c r="C423" t="s">
        <v>1393</v>
      </c>
      <c r="D423" s="134">
        <v>0</v>
      </c>
      <c r="E423" s="134">
        <v>16723.28</v>
      </c>
      <c r="F423" t="s">
        <v>1393</v>
      </c>
      <c r="G423" s="134">
        <f t="shared" si="6"/>
        <v>-16723.28</v>
      </c>
    </row>
    <row r="424" spans="1:7">
      <c r="A424">
        <v>50160301</v>
      </c>
      <c r="B424" s="1" t="s">
        <v>1577</v>
      </c>
      <c r="C424" t="s">
        <v>1393</v>
      </c>
      <c r="D424" s="134">
        <v>0</v>
      </c>
      <c r="E424" s="134">
        <v>12.8</v>
      </c>
      <c r="F424" t="s">
        <v>1393</v>
      </c>
      <c r="G424" s="134">
        <f t="shared" si="6"/>
        <v>-12.8</v>
      </c>
    </row>
    <row r="425" spans="1:7">
      <c r="A425">
        <v>50160302</v>
      </c>
      <c r="B425" s="1" t="s">
        <v>1578</v>
      </c>
      <c r="C425" t="s">
        <v>1393</v>
      </c>
      <c r="D425" s="134">
        <v>0</v>
      </c>
      <c r="E425" s="134">
        <v>893.8</v>
      </c>
      <c r="F425" t="s">
        <v>1393</v>
      </c>
      <c r="G425" s="134">
        <f t="shared" si="6"/>
        <v>-893.8</v>
      </c>
    </row>
    <row r="426" spans="1:7">
      <c r="A426">
        <v>50170101</v>
      </c>
      <c r="B426" s="1" t="s">
        <v>1579</v>
      </c>
      <c r="C426" t="s">
        <v>1393</v>
      </c>
      <c r="D426" s="134">
        <v>55557.97</v>
      </c>
      <c r="E426" s="134">
        <v>0</v>
      </c>
      <c r="F426" t="s">
        <v>1393</v>
      </c>
      <c r="G426" s="134">
        <f t="shared" si="6"/>
        <v>55557.97</v>
      </c>
    </row>
    <row r="427" spans="1:7">
      <c r="A427">
        <v>50170201</v>
      </c>
      <c r="B427" s="1" t="s">
        <v>1580</v>
      </c>
      <c r="C427" t="s">
        <v>1393</v>
      </c>
      <c r="D427" s="134">
        <v>16.809999999999999</v>
      </c>
      <c r="E427" s="134">
        <v>40.450000000000003</v>
      </c>
      <c r="F427" t="s">
        <v>1393</v>
      </c>
      <c r="G427" s="134">
        <f t="shared" si="6"/>
        <v>-23.640000000000004</v>
      </c>
    </row>
    <row r="428" spans="1:7">
      <c r="A428">
        <v>50170301</v>
      </c>
      <c r="B428" s="1" t="s">
        <v>1581</v>
      </c>
      <c r="C428" t="s">
        <v>1393</v>
      </c>
      <c r="D428" s="134">
        <v>2405.86</v>
      </c>
      <c r="E428" s="134">
        <v>0</v>
      </c>
      <c r="F428" t="s">
        <v>1393</v>
      </c>
      <c r="G428" s="134">
        <f t="shared" si="6"/>
        <v>2405.86</v>
      </c>
    </row>
    <row r="429" spans="1:7">
      <c r="A429">
        <v>50170388</v>
      </c>
      <c r="B429" s="1" t="s">
        <v>1582</v>
      </c>
      <c r="C429" t="s">
        <v>1393</v>
      </c>
      <c r="D429" s="134">
        <v>10.28</v>
      </c>
      <c r="E429" s="134">
        <v>0</v>
      </c>
      <c r="F429" t="s">
        <v>1393</v>
      </c>
      <c r="G429" s="134">
        <f t="shared" si="6"/>
        <v>10.28</v>
      </c>
    </row>
    <row r="430" spans="1:7">
      <c r="A430">
        <v>70200101</v>
      </c>
      <c r="B430" s="1" t="s">
        <v>1196</v>
      </c>
      <c r="C430" t="s">
        <v>1393</v>
      </c>
      <c r="D430" s="134">
        <v>84.11</v>
      </c>
      <c r="E430" s="134">
        <v>94.11</v>
      </c>
      <c r="F430" t="s">
        <v>1393</v>
      </c>
      <c r="G430" s="134">
        <f t="shared" si="6"/>
        <v>-10</v>
      </c>
    </row>
    <row r="431" spans="1:7">
      <c r="A431">
        <v>70200102</v>
      </c>
      <c r="B431" s="1" t="s">
        <v>1583</v>
      </c>
      <c r="C431" t="s">
        <v>1393</v>
      </c>
      <c r="D431" s="134">
        <v>3033.36</v>
      </c>
      <c r="E431" s="134">
        <v>3033.36</v>
      </c>
      <c r="F431" t="s">
        <v>1393</v>
      </c>
      <c r="G431" s="134">
        <f t="shared" si="6"/>
        <v>0</v>
      </c>
    </row>
    <row r="432" spans="1:7">
      <c r="A432">
        <v>70200302</v>
      </c>
      <c r="B432" s="1" t="s">
        <v>1584</v>
      </c>
      <c r="C432" t="s">
        <v>1393</v>
      </c>
      <c r="D432" s="134">
        <v>0</v>
      </c>
      <c r="E432" s="134">
        <v>292020.11</v>
      </c>
      <c r="F432" t="s">
        <v>1393</v>
      </c>
      <c r="G432" s="134">
        <f t="shared" si="6"/>
        <v>-292020.11</v>
      </c>
    </row>
    <row r="433" spans="1:7">
      <c r="A433">
        <v>80220101</v>
      </c>
      <c r="B433" s="1" t="s">
        <v>1170</v>
      </c>
      <c r="C433" t="s">
        <v>1393</v>
      </c>
      <c r="D433" s="134">
        <v>871299.42</v>
      </c>
      <c r="E433" s="134">
        <v>864.33</v>
      </c>
      <c r="F433" t="s">
        <v>1393</v>
      </c>
      <c r="G433" s="134">
        <f t="shared" si="6"/>
        <v>870435.09000000008</v>
      </c>
    </row>
    <row r="434" spans="1:7">
      <c r="A434">
        <v>80220102</v>
      </c>
      <c r="B434" s="1" t="s">
        <v>1171</v>
      </c>
      <c r="C434" t="s">
        <v>1393</v>
      </c>
      <c r="D434" s="134">
        <v>227818.12</v>
      </c>
      <c r="E434" s="134">
        <v>0</v>
      </c>
      <c r="F434" t="s">
        <v>1393</v>
      </c>
      <c r="G434" s="134">
        <f t="shared" si="6"/>
        <v>227818.12</v>
      </c>
    </row>
    <row r="435" spans="1:7">
      <c r="A435">
        <v>80220201</v>
      </c>
      <c r="B435" s="1" t="s">
        <v>1172</v>
      </c>
      <c r="C435" t="s">
        <v>1393</v>
      </c>
      <c r="D435" s="134">
        <v>770875.1</v>
      </c>
      <c r="E435" s="134">
        <v>0</v>
      </c>
      <c r="F435" t="s">
        <v>1393</v>
      </c>
      <c r="G435" s="134">
        <f t="shared" si="6"/>
        <v>770875.1</v>
      </c>
    </row>
    <row r="436" spans="1:7">
      <c r="A436">
        <v>91010101</v>
      </c>
      <c r="B436" s="1" t="s">
        <v>1585</v>
      </c>
      <c r="C436" t="s">
        <v>1393</v>
      </c>
      <c r="D436" s="134">
        <v>13019.83</v>
      </c>
      <c r="E436" s="134">
        <v>0</v>
      </c>
      <c r="F436" t="s">
        <v>1393</v>
      </c>
      <c r="G436" s="134">
        <f t="shared" si="6"/>
        <v>13019.83</v>
      </c>
    </row>
    <row r="437" spans="1:7">
      <c r="A437">
        <v>91010102</v>
      </c>
      <c r="B437" s="1" t="s">
        <v>1586</v>
      </c>
      <c r="C437" t="s">
        <v>1393</v>
      </c>
      <c r="D437" s="134">
        <v>39253.68</v>
      </c>
      <c r="E437" s="134">
        <v>0</v>
      </c>
      <c r="F437" t="s">
        <v>1393</v>
      </c>
      <c r="G437" s="134">
        <f t="shared" si="6"/>
        <v>39253.68</v>
      </c>
    </row>
    <row r="438" spans="1:7">
      <c r="A438">
        <v>91020101</v>
      </c>
      <c r="B438" s="1" t="s">
        <v>1173</v>
      </c>
      <c r="C438" t="s">
        <v>1393</v>
      </c>
      <c r="D438" s="134">
        <v>2881979.24</v>
      </c>
      <c r="E438" s="134">
        <v>0</v>
      </c>
      <c r="F438" t="s">
        <v>1393</v>
      </c>
      <c r="G438" s="134">
        <f t="shared" si="6"/>
        <v>2881979.24</v>
      </c>
    </row>
    <row r="439" spans="1:7">
      <c r="A439">
        <v>91050101</v>
      </c>
      <c r="B439" s="1" t="s">
        <v>1587</v>
      </c>
      <c r="C439" t="s">
        <v>1393</v>
      </c>
      <c r="D439" s="134">
        <v>750</v>
      </c>
      <c r="E439" s="134">
        <v>0</v>
      </c>
      <c r="F439" t="s">
        <v>1393</v>
      </c>
      <c r="G439" s="134">
        <f t="shared" si="6"/>
        <v>750</v>
      </c>
    </row>
    <row r="440" spans="1:7">
      <c r="A440">
        <v>91050102</v>
      </c>
      <c r="B440" s="1" t="s">
        <v>1174</v>
      </c>
      <c r="C440" t="s">
        <v>1393</v>
      </c>
      <c r="D440" s="134">
        <v>1505010.32</v>
      </c>
      <c r="E440" s="134">
        <v>0</v>
      </c>
      <c r="F440" t="s">
        <v>1393</v>
      </c>
      <c r="G440" s="134">
        <f t="shared" si="6"/>
        <v>1505010.32</v>
      </c>
    </row>
    <row r="441" spans="1:7">
      <c r="A441">
        <v>91050103</v>
      </c>
      <c r="B441" s="1" t="s">
        <v>1588</v>
      </c>
      <c r="C441" t="s">
        <v>1393</v>
      </c>
      <c r="D441" s="134">
        <v>959134.77</v>
      </c>
      <c r="E441" s="134">
        <v>0</v>
      </c>
      <c r="F441" t="s">
        <v>1393</v>
      </c>
      <c r="G441" s="134">
        <f t="shared" si="6"/>
        <v>959134.77</v>
      </c>
    </row>
    <row r="442" spans="1:7">
      <c r="A442">
        <v>92010101</v>
      </c>
      <c r="B442" s="1" t="s">
        <v>1585</v>
      </c>
      <c r="C442" t="s">
        <v>1393</v>
      </c>
      <c r="D442" s="134">
        <v>0</v>
      </c>
      <c r="E442" s="134">
        <v>13019.83</v>
      </c>
      <c r="F442" t="s">
        <v>1393</v>
      </c>
      <c r="G442" s="134">
        <f t="shared" si="6"/>
        <v>-13019.83</v>
      </c>
    </row>
    <row r="443" spans="1:7">
      <c r="A443">
        <v>92010102</v>
      </c>
      <c r="B443" s="1" t="s">
        <v>1589</v>
      </c>
      <c r="C443" t="s">
        <v>1393</v>
      </c>
      <c r="D443" s="134">
        <v>0</v>
      </c>
      <c r="E443" s="134">
        <v>39253.68</v>
      </c>
      <c r="F443" t="s">
        <v>1393</v>
      </c>
      <c r="G443" s="134">
        <f t="shared" si="6"/>
        <v>-39253.68</v>
      </c>
    </row>
    <row r="444" spans="1:7">
      <c r="A444">
        <v>92020101</v>
      </c>
      <c r="B444" s="1" t="s">
        <v>1173</v>
      </c>
      <c r="C444" t="s">
        <v>1393</v>
      </c>
      <c r="D444" s="134">
        <v>0</v>
      </c>
      <c r="E444" s="134">
        <v>2881979.24</v>
      </c>
      <c r="F444" t="s">
        <v>1393</v>
      </c>
      <c r="G444" s="134">
        <f t="shared" si="6"/>
        <v>-2881979.24</v>
      </c>
    </row>
    <row r="445" spans="1:7">
      <c r="A445">
        <v>92050101</v>
      </c>
      <c r="B445" s="1" t="s">
        <v>1590</v>
      </c>
      <c r="C445" t="s">
        <v>1393</v>
      </c>
      <c r="D445" s="134">
        <v>0</v>
      </c>
      <c r="E445" s="134">
        <v>750</v>
      </c>
      <c r="F445" t="s">
        <v>1393</v>
      </c>
      <c r="G445" s="134">
        <f t="shared" si="6"/>
        <v>-750</v>
      </c>
    </row>
    <row r="446" spans="1:7">
      <c r="A446">
        <v>92050102</v>
      </c>
      <c r="B446" s="1" t="s">
        <v>1174</v>
      </c>
      <c r="C446" t="s">
        <v>1393</v>
      </c>
      <c r="D446" s="134">
        <v>0</v>
      </c>
      <c r="E446" s="134">
        <v>1505010.32</v>
      </c>
      <c r="F446" t="s">
        <v>1393</v>
      </c>
      <c r="G446" s="134">
        <f t="shared" si="6"/>
        <v>-1505010.32</v>
      </c>
    </row>
    <row r="447" spans="1:7">
      <c r="A447">
        <v>92050103</v>
      </c>
      <c r="B447" s="1" t="s">
        <v>1588</v>
      </c>
      <c r="C447" t="s">
        <v>1393</v>
      </c>
      <c r="D447" s="134">
        <v>0</v>
      </c>
      <c r="E447" s="134">
        <v>959134.77</v>
      </c>
      <c r="F447" t="s">
        <v>1393</v>
      </c>
      <c r="G447" s="134">
        <f t="shared" si="6"/>
        <v>-959134.77</v>
      </c>
    </row>
    <row r="448" spans="1:7">
      <c r="A448">
        <v>99999999</v>
      </c>
      <c r="B448" s="1" t="s">
        <v>1175</v>
      </c>
      <c r="C448" t="s">
        <v>1393</v>
      </c>
      <c r="D448" s="134">
        <v>209760842.94</v>
      </c>
      <c r="E448" s="134">
        <v>209760842.94</v>
      </c>
      <c r="F448" t="s">
        <v>1393</v>
      </c>
      <c r="G448" s="134">
        <f t="shared" si="6"/>
        <v>0</v>
      </c>
    </row>
    <row r="449" spans="3:7">
      <c r="C449"/>
      <c r="G449" s="134">
        <f t="shared" si="6"/>
        <v>0</v>
      </c>
    </row>
    <row r="450" spans="3:7">
      <c r="C450"/>
      <c r="G450" s="134">
        <f t="shared" si="6"/>
        <v>0</v>
      </c>
    </row>
    <row r="451" spans="3:7">
      <c r="C451"/>
      <c r="G451" s="134">
        <f t="shared" si="6"/>
        <v>0</v>
      </c>
    </row>
    <row r="452" spans="3:7">
      <c r="C452"/>
      <c r="G452" s="134">
        <f t="shared" si="6"/>
        <v>0</v>
      </c>
    </row>
    <row r="453" spans="3:7">
      <c r="C453"/>
      <c r="G453" s="134">
        <f t="shared" si="6"/>
        <v>0</v>
      </c>
    </row>
    <row r="454" spans="3:7">
      <c r="C454"/>
      <c r="G454" s="134">
        <f t="shared" si="6"/>
        <v>0</v>
      </c>
    </row>
    <row r="455" spans="3:7">
      <c r="C455"/>
      <c r="G455" s="134">
        <f t="shared" si="6"/>
        <v>0</v>
      </c>
    </row>
    <row r="456" spans="3:7">
      <c r="C456"/>
      <c r="G456" s="134">
        <f t="shared" si="6"/>
        <v>0</v>
      </c>
    </row>
    <row r="457" spans="3:7">
      <c r="C457"/>
      <c r="G457" s="134">
        <f t="shared" si="6"/>
        <v>0</v>
      </c>
    </row>
    <row r="458" spans="3:7">
      <c r="C458"/>
      <c r="G458" s="134">
        <f t="shared" si="6"/>
        <v>0</v>
      </c>
    </row>
    <row r="459" spans="3:7">
      <c r="C459"/>
      <c r="G459" s="134">
        <f t="shared" si="6"/>
        <v>0</v>
      </c>
    </row>
    <row r="460" spans="3:7">
      <c r="C460"/>
      <c r="G460" s="134">
        <f t="shared" ref="G460:G523" si="7">+D460-E460</f>
        <v>0</v>
      </c>
    </row>
    <row r="461" spans="3:7">
      <c r="C461"/>
      <c r="G461" s="134">
        <f t="shared" si="7"/>
        <v>0</v>
      </c>
    </row>
    <row r="462" spans="3:7">
      <c r="C462"/>
      <c r="G462" s="134">
        <f t="shared" si="7"/>
        <v>0</v>
      </c>
    </row>
    <row r="463" spans="3:7">
      <c r="C463"/>
      <c r="G463" s="134">
        <f t="shared" si="7"/>
        <v>0</v>
      </c>
    </row>
    <row r="464" spans="3:7">
      <c r="C464"/>
      <c r="G464" s="134">
        <f t="shared" si="7"/>
        <v>0</v>
      </c>
    </row>
    <row r="465" spans="3:7">
      <c r="C465"/>
      <c r="G465" s="134">
        <f t="shared" si="7"/>
        <v>0</v>
      </c>
    </row>
    <row r="466" spans="3:7">
      <c r="C466"/>
      <c r="G466" s="134">
        <f t="shared" si="7"/>
        <v>0</v>
      </c>
    </row>
    <row r="467" spans="3:7">
      <c r="C467"/>
      <c r="G467" s="134">
        <f t="shared" si="7"/>
        <v>0</v>
      </c>
    </row>
    <row r="468" spans="3:7">
      <c r="C468"/>
      <c r="G468" s="134">
        <f t="shared" si="7"/>
        <v>0</v>
      </c>
    </row>
    <row r="469" spans="3:7">
      <c r="C469"/>
      <c r="G469" s="134">
        <f t="shared" si="7"/>
        <v>0</v>
      </c>
    </row>
    <row r="470" spans="3:7">
      <c r="C470"/>
      <c r="G470" s="134">
        <f t="shared" si="7"/>
        <v>0</v>
      </c>
    </row>
    <row r="471" spans="3:7">
      <c r="C471"/>
      <c r="G471" s="134">
        <f t="shared" si="7"/>
        <v>0</v>
      </c>
    </row>
    <row r="472" spans="3:7">
      <c r="C472"/>
      <c r="G472" s="134">
        <f t="shared" si="7"/>
        <v>0</v>
      </c>
    </row>
    <row r="473" spans="3:7">
      <c r="C473"/>
      <c r="G473" s="134">
        <f t="shared" si="7"/>
        <v>0</v>
      </c>
    </row>
    <row r="474" spans="3:7">
      <c r="C474"/>
      <c r="G474" s="134">
        <f t="shared" si="7"/>
        <v>0</v>
      </c>
    </row>
    <row r="475" spans="3:7">
      <c r="C475"/>
      <c r="G475" s="134">
        <f t="shared" si="7"/>
        <v>0</v>
      </c>
    </row>
    <row r="476" spans="3:7">
      <c r="C476"/>
      <c r="G476" s="134">
        <f t="shared" si="7"/>
        <v>0</v>
      </c>
    </row>
    <row r="477" spans="3:7">
      <c r="C477"/>
      <c r="G477" s="134">
        <f t="shared" si="7"/>
        <v>0</v>
      </c>
    </row>
    <row r="478" spans="3:7">
      <c r="C478"/>
      <c r="G478" s="134">
        <f t="shared" si="7"/>
        <v>0</v>
      </c>
    </row>
    <row r="479" spans="3:7">
      <c r="C479"/>
      <c r="G479" s="134">
        <f t="shared" si="7"/>
        <v>0</v>
      </c>
    </row>
    <row r="480" spans="3:7">
      <c r="C480"/>
      <c r="G480" s="134">
        <f t="shared" si="7"/>
        <v>0</v>
      </c>
    </row>
    <row r="481" spans="3:7">
      <c r="C481"/>
      <c r="G481" s="134">
        <f t="shared" si="7"/>
        <v>0</v>
      </c>
    </row>
    <row r="482" spans="3:7">
      <c r="C482"/>
      <c r="G482" s="134">
        <f t="shared" si="7"/>
        <v>0</v>
      </c>
    </row>
    <row r="483" spans="3:7">
      <c r="C483"/>
      <c r="G483" s="134">
        <f t="shared" si="7"/>
        <v>0</v>
      </c>
    </row>
    <row r="484" spans="3:7">
      <c r="C484"/>
      <c r="G484" s="134">
        <f t="shared" si="7"/>
        <v>0</v>
      </c>
    </row>
    <row r="485" spans="3:7">
      <c r="C485"/>
      <c r="G485" s="134">
        <f t="shared" si="7"/>
        <v>0</v>
      </c>
    </row>
    <row r="486" spans="3:7">
      <c r="C486"/>
      <c r="G486" s="134">
        <f t="shared" si="7"/>
        <v>0</v>
      </c>
    </row>
    <row r="487" spans="3:7">
      <c r="C487"/>
      <c r="G487" s="134">
        <f t="shared" si="7"/>
        <v>0</v>
      </c>
    </row>
    <row r="488" spans="3:7">
      <c r="C488"/>
      <c r="G488" s="134">
        <f t="shared" si="7"/>
        <v>0</v>
      </c>
    </row>
    <row r="489" spans="3:7">
      <c r="C489"/>
      <c r="G489" s="134">
        <f t="shared" si="7"/>
        <v>0</v>
      </c>
    </row>
    <row r="490" spans="3:7">
      <c r="C490"/>
      <c r="G490" s="134">
        <f t="shared" si="7"/>
        <v>0</v>
      </c>
    </row>
    <row r="491" spans="3:7">
      <c r="C491"/>
      <c r="G491" s="134">
        <f t="shared" si="7"/>
        <v>0</v>
      </c>
    </row>
    <row r="492" spans="3:7">
      <c r="C492"/>
      <c r="G492" s="134">
        <f t="shared" si="7"/>
        <v>0</v>
      </c>
    </row>
    <row r="493" spans="3:7">
      <c r="C493"/>
      <c r="G493" s="134">
        <f t="shared" si="7"/>
        <v>0</v>
      </c>
    </row>
    <row r="494" spans="3:7">
      <c r="C494"/>
      <c r="G494" s="134">
        <f t="shared" si="7"/>
        <v>0</v>
      </c>
    </row>
    <row r="495" spans="3:7">
      <c r="C495"/>
      <c r="G495" s="134">
        <f t="shared" si="7"/>
        <v>0</v>
      </c>
    </row>
    <row r="496" spans="3:7">
      <c r="C496"/>
      <c r="G496" s="134">
        <f t="shared" si="7"/>
        <v>0</v>
      </c>
    </row>
    <row r="497" spans="3:7">
      <c r="C497"/>
      <c r="G497" s="134">
        <f t="shared" si="7"/>
        <v>0</v>
      </c>
    </row>
    <row r="498" spans="3:7">
      <c r="C498"/>
      <c r="G498" s="134">
        <f t="shared" si="7"/>
        <v>0</v>
      </c>
    </row>
    <row r="499" spans="3:7">
      <c r="C499"/>
      <c r="G499" s="134">
        <f t="shared" si="7"/>
        <v>0</v>
      </c>
    </row>
    <row r="500" spans="3:7">
      <c r="C500"/>
      <c r="G500" s="134">
        <f t="shared" si="7"/>
        <v>0</v>
      </c>
    </row>
    <row r="501" spans="3:7">
      <c r="C501"/>
      <c r="G501" s="134">
        <f t="shared" si="7"/>
        <v>0</v>
      </c>
    </row>
    <row r="502" spans="3:7">
      <c r="C502"/>
      <c r="G502" s="134">
        <f t="shared" si="7"/>
        <v>0</v>
      </c>
    </row>
    <row r="503" spans="3:7">
      <c r="C503"/>
      <c r="G503" s="134">
        <f t="shared" si="7"/>
        <v>0</v>
      </c>
    </row>
    <row r="504" spans="3:7">
      <c r="C504"/>
      <c r="G504" s="134">
        <f t="shared" si="7"/>
        <v>0</v>
      </c>
    </row>
    <row r="505" spans="3:7">
      <c r="C505"/>
      <c r="G505" s="134">
        <f t="shared" si="7"/>
        <v>0</v>
      </c>
    </row>
    <row r="506" spans="3:7">
      <c r="C506"/>
      <c r="G506" s="134">
        <f t="shared" si="7"/>
        <v>0</v>
      </c>
    </row>
    <row r="507" spans="3:7">
      <c r="C507"/>
      <c r="G507" s="134">
        <f t="shared" si="7"/>
        <v>0</v>
      </c>
    </row>
    <row r="508" spans="3:7">
      <c r="C508"/>
      <c r="G508" s="134">
        <f t="shared" si="7"/>
        <v>0</v>
      </c>
    </row>
    <row r="509" spans="3:7">
      <c r="C509"/>
      <c r="G509" s="134">
        <f t="shared" si="7"/>
        <v>0</v>
      </c>
    </row>
    <row r="510" spans="3:7">
      <c r="C510"/>
      <c r="G510" s="134">
        <f t="shared" si="7"/>
        <v>0</v>
      </c>
    </row>
    <row r="511" spans="3:7">
      <c r="C511"/>
      <c r="G511" s="134">
        <f t="shared" si="7"/>
        <v>0</v>
      </c>
    </row>
    <row r="512" spans="3:7">
      <c r="C512"/>
      <c r="G512" s="134">
        <f t="shared" si="7"/>
        <v>0</v>
      </c>
    </row>
    <row r="513" spans="3:7">
      <c r="C513"/>
      <c r="G513" s="134">
        <f t="shared" si="7"/>
        <v>0</v>
      </c>
    </row>
    <row r="514" spans="3:7">
      <c r="C514"/>
      <c r="G514" s="134">
        <f t="shared" si="7"/>
        <v>0</v>
      </c>
    </row>
    <row r="515" spans="3:7">
      <c r="C515"/>
      <c r="G515" s="134">
        <f t="shared" si="7"/>
        <v>0</v>
      </c>
    </row>
    <row r="516" spans="3:7">
      <c r="C516"/>
      <c r="G516" s="134">
        <f t="shared" si="7"/>
        <v>0</v>
      </c>
    </row>
    <row r="517" spans="3:7">
      <c r="C517"/>
      <c r="G517" s="134">
        <f t="shared" si="7"/>
        <v>0</v>
      </c>
    </row>
    <row r="518" spans="3:7">
      <c r="C518"/>
      <c r="G518" s="134">
        <f t="shared" si="7"/>
        <v>0</v>
      </c>
    </row>
    <row r="519" spans="3:7">
      <c r="C519"/>
      <c r="G519" s="134">
        <f t="shared" si="7"/>
        <v>0</v>
      </c>
    </row>
    <row r="520" spans="3:7">
      <c r="C520"/>
      <c r="G520" s="134">
        <f t="shared" si="7"/>
        <v>0</v>
      </c>
    </row>
    <row r="521" spans="3:7">
      <c r="C521"/>
      <c r="G521" s="134">
        <f t="shared" si="7"/>
        <v>0</v>
      </c>
    </row>
    <row r="522" spans="3:7">
      <c r="C522"/>
      <c r="G522" s="134">
        <f t="shared" si="7"/>
        <v>0</v>
      </c>
    </row>
    <row r="523" spans="3:7">
      <c r="C523"/>
      <c r="G523" s="134">
        <f t="shared" si="7"/>
        <v>0</v>
      </c>
    </row>
    <row r="524" spans="3:7">
      <c r="C524"/>
      <c r="G524" s="134">
        <f t="shared" ref="G524:G587" si="8">+D524-E524</f>
        <v>0</v>
      </c>
    </row>
    <row r="525" spans="3:7">
      <c r="C525"/>
      <c r="G525" s="134">
        <f t="shared" si="8"/>
        <v>0</v>
      </c>
    </row>
    <row r="526" spans="3:7">
      <c r="C526"/>
      <c r="G526" s="134">
        <f t="shared" si="8"/>
        <v>0</v>
      </c>
    </row>
    <row r="527" spans="3:7">
      <c r="C527"/>
      <c r="G527" s="134">
        <f t="shared" si="8"/>
        <v>0</v>
      </c>
    </row>
    <row r="528" spans="3:7">
      <c r="C528"/>
      <c r="G528" s="134">
        <f t="shared" si="8"/>
        <v>0</v>
      </c>
    </row>
    <row r="529" spans="3:7">
      <c r="C529"/>
      <c r="G529" s="134">
        <f t="shared" si="8"/>
        <v>0</v>
      </c>
    </row>
    <row r="530" spans="3:7">
      <c r="C530"/>
      <c r="G530" s="134">
        <f t="shared" si="8"/>
        <v>0</v>
      </c>
    </row>
    <row r="531" spans="3:7">
      <c r="C531"/>
      <c r="G531" s="134">
        <f t="shared" si="8"/>
        <v>0</v>
      </c>
    </row>
    <row r="532" spans="3:7">
      <c r="C532"/>
      <c r="G532" s="134">
        <f t="shared" si="8"/>
        <v>0</v>
      </c>
    </row>
    <row r="533" spans="3:7">
      <c r="C533"/>
      <c r="G533" s="134">
        <f t="shared" si="8"/>
        <v>0</v>
      </c>
    </row>
    <row r="534" spans="3:7">
      <c r="C534"/>
      <c r="G534" s="134">
        <f t="shared" si="8"/>
        <v>0</v>
      </c>
    </row>
    <row r="535" spans="3:7">
      <c r="C535"/>
      <c r="G535" s="134">
        <f t="shared" si="8"/>
        <v>0</v>
      </c>
    </row>
    <row r="536" spans="3:7">
      <c r="C536"/>
      <c r="G536" s="134">
        <f t="shared" si="8"/>
        <v>0</v>
      </c>
    </row>
    <row r="537" spans="3:7">
      <c r="C537"/>
      <c r="G537" s="134">
        <f t="shared" si="8"/>
        <v>0</v>
      </c>
    </row>
    <row r="538" spans="3:7">
      <c r="C538"/>
      <c r="G538" s="134">
        <f t="shared" si="8"/>
        <v>0</v>
      </c>
    </row>
    <row r="539" spans="3:7">
      <c r="C539"/>
      <c r="G539" s="134">
        <f t="shared" si="8"/>
        <v>0</v>
      </c>
    </row>
    <row r="540" spans="3:7">
      <c r="C540"/>
      <c r="G540" s="134">
        <f t="shared" si="8"/>
        <v>0</v>
      </c>
    </row>
    <row r="541" spans="3:7">
      <c r="C541"/>
      <c r="G541" s="134">
        <f t="shared" si="8"/>
        <v>0</v>
      </c>
    </row>
    <row r="542" spans="3:7">
      <c r="C542"/>
      <c r="G542" s="134">
        <f t="shared" si="8"/>
        <v>0</v>
      </c>
    </row>
    <row r="543" spans="3:7">
      <c r="C543"/>
      <c r="G543" s="134">
        <f t="shared" si="8"/>
        <v>0</v>
      </c>
    </row>
    <row r="544" spans="3:7">
      <c r="C544"/>
      <c r="G544" s="134">
        <f t="shared" si="8"/>
        <v>0</v>
      </c>
    </row>
    <row r="545" spans="3:7">
      <c r="C545"/>
      <c r="G545" s="134">
        <f t="shared" si="8"/>
        <v>0</v>
      </c>
    </row>
    <row r="546" spans="3:7">
      <c r="C546"/>
      <c r="G546" s="134">
        <f t="shared" si="8"/>
        <v>0</v>
      </c>
    </row>
    <row r="547" spans="3:7">
      <c r="C547"/>
      <c r="G547" s="134">
        <f t="shared" si="8"/>
        <v>0</v>
      </c>
    </row>
    <row r="548" spans="3:7">
      <c r="C548"/>
      <c r="G548" s="134">
        <f t="shared" si="8"/>
        <v>0</v>
      </c>
    </row>
    <row r="549" spans="3:7">
      <c r="C549"/>
      <c r="G549" s="134">
        <f t="shared" si="8"/>
        <v>0</v>
      </c>
    </row>
    <row r="550" spans="3:7">
      <c r="C550"/>
      <c r="G550" s="134">
        <f t="shared" si="8"/>
        <v>0</v>
      </c>
    </row>
    <row r="551" spans="3:7">
      <c r="C551"/>
      <c r="G551" s="134">
        <f t="shared" si="8"/>
        <v>0</v>
      </c>
    </row>
    <row r="552" spans="3:7">
      <c r="C552"/>
      <c r="G552" s="134">
        <f t="shared" si="8"/>
        <v>0</v>
      </c>
    </row>
    <row r="553" spans="3:7">
      <c r="C553"/>
      <c r="G553" s="134">
        <f t="shared" si="8"/>
        <v>0</v>
      </c>
    </row>
    <row r="554" spans="3:7">
      <c r="C554"/>
      <c r="G554" s="134">
        <f t="shared" si="8"/>
        <v>0</v>
      </c>
    </row>
    <row r="555" spans="3:7">
      <c r="C555"/>
      <c r="G555" s="134">
        <f t="shared" si="8"/>
        <v>0</v>
      </c>
    </row>
    <row r="556" spans="3:7">
      <c r="C556"/>
      <c r="G556" s="134">
        <f t="shared" si="8"/>
        <v>0</v>
      </c>
    </row>
    <row r="557" spans="3:7">
      <c r="C557"/>
      <c r="G557" s="134">
        <f t="shared" si="8"/>
        <v>0</v>
      </c>
    </row>
    <row r="558" spans="3:7">
      <c r="C558"/>
      <c r="G558" s="134">
        <f t="shared" si="8"/>
        <v>0</v>
      </c>
    </row>
    <row r="559" spans="3:7">
      <c r="C559"/>
      <c r="G559" s="134">
        <f t="shared" si="8"/>
        <v>0</v>
      </c>
    </row>
    <row r="560" spans="3:7">
      <c r="C560"/>
      <c r="G560" s="134">
        <f t="shared" si="8"/>
        <v>0</v>
      </c>
    </row>
    <row r="561" spans="3:7">
      <c r="C561"/>
      <c r="G561" s="134">
        <f t="shared" si="8"/>
        <v>0</v>
      </c>
    </row>
    <row r="562" spans="3:7">
      <c r="C562"/>
      <c r="G562" s="134">
        <f t="shared" si="8"/>
        <v>0</v>
      </c>
    </row>
    <row r="563" spans="3:7">
      <c r="C563"/>
      <c r="G563" s="134">
        <f t="shared" si="8"/>
        <v>0</v>
      </c>
    </row>
    <row r="564" spans="3:7">
      <c r="C564"/>
      <c r="G564" s="134">
        <f t="shared" si="8"/>
        <v>0</v>
      </c>
    </row>
    <row r="565" spans="3:7">
      <c r="C565"/>
      <c r="G565" s="134">
        <f t="shared" si="8"/>
        <v>0</v>
      </c>
    </row>
    <row r="566" spans="3:7">
      <c r="C566"/>
      <c r="G566" s="134">
        <f t="shared" si="8"/>
        <v>0</v>
      </c>
    </row>
    <row r="567" spans="3:7">
      <c r="C567"/>
      <c r="G567" s="134">
        <f t="shared" si="8"/>
        <v>0</v>
      </c>
    </row>
    <row r="568" spans="3:7">
      <c r="C568"/>
      <c r="G568" s="134">
        <f t="shared" si="8"/>
        <v>0</v>
      </c>
    </row>
    <row r="569" spans="3:7">
      <c r="C569"/>
      <c r="G569" s="134">
        <f t="shared" si="8"/>
        <v>0</v>
      </c>
    </row>
    <row r="570" spans="3:7">
      <c r="C570"/>
      <c r="G570" s="134">
        <f t="shared" si="8"/>
        <v>0</v>
      </c>
    </row>
    <row r="571" spans="3:7">
      <c r="C571"/>
      <c r="G571" s="134">
        <f t="shared" si="8"/>
        <v>0</v>
      </c>
    </row>
    <row r="572" spans="3:7">
      <c r="C572"/>
      <c r="G572" s="134">
        <f t="shared" si="8"/>
        <v>0</v>
      </c>
    </row>
    <row r="573" spans="3:7">
      <c r="C573"/>
      <c r="G573" s="134">
        <f t="shared" si="8"/>
        <v>0</v>
      </c>
    </row>
    <row r="574" spans="3:7">
      <c r="C574"/>
      <c r="G574" s="134">
        <f t="shared" si="8"/>
        <v>0</v>
      </c>
    </row>
    <row r="575" spans="3:7">
      <c r="C575"/>
      <c r="G575" s="134">
        <f t="shared" si="8"/>
        <v>0</v>
      </c>
    </row>
    <row r="576" spans="3:7">
      <c r="C576"/>
      <c r="G576" s="134">
        <f t="shared" si="8"/>
        <v>0</v>
      </c>
    </row>
    <row r="577" spans="3:7">
      <c r="C577"/>
      <c r="G577" s="134">
        <f t="shared" si="8"/>
        <v>0</v>
      </c>
    </row>
    <row r="578" spans="3:7">
      <c r="C578"/>
      <c r="G578" s="134">
        <f t="shared" si="8"/>
        <v>0</v>
      </c>
    </row>
    <row r="579" spans="3:7">
      <c r="C579"/>
      <c r="G579" s="134">
        <f t="shared" si="8"/>
        <v>0</v>
      </c>
    </row>
    <row r="580" spans="3:7">
      <c r="C580"/>
      <c r="G580" s="134">
        <f t="shared" si="8"/>
        <v>0</v>
      </c>
    </row>
    <row r="581" spans="3:7">
      <c r="C581"/>
      <c r="G581" s="134">
        <f t="shared" si="8"/>
        <v>0</v>
      </c>
    </row>
    <row r="582" spans="3:7">
      <c r="C582"/>
      <c r="G582" s="134">
        <f t="shared" si="8"/>
        <v>0</v>
      </c>
    </row>
    <row r="583" spans="3:7">
      <c r="C583"/>
      <c r="G583" s="134">
        <f t="shared" si="8"/>
        <v>0</v>
      </c>
    </row>
    <row r="584" spans="3:7">
      <c r="C584"/>
      <c r="G584" s="134">
        <f t="shared" si="8"/>
        <v>0</v>
      </c>
    </row>
    <row r="585" spans="3:7">
      <c r="C585"/>
      <c r="G585" s="134">
        <f t="shared" si="8"/>
        <v>0</v>
      </c>
    </row>
    <row r="586" spans="3:7">
      <c r="C586"/>
      <c r="G586" s="134">
        <f t="shared" si="8"/>
        <v>0</v>
      </c>
    </row>
    <row r="587" spans="3:7">
      <c r="C587"/>
      <c r="G587" s="134">
        <f t="shared" si="8"/>
        <v>0</v>
      </c>
    </row>
    <row r="588" spans="3:7">
      <c r="C588"/>
      <c r="G588" s="134">
        <f t="shared" ref="G588:G651" si="9">+D588-E588</f>
        <v>0</v>
      </c>
    </row>
    <row r="589" spans="3:7">
      <c r="C589"/>
      <c r="G589" s="134">
        <f t="shared" si="9"/>
        <v>0</v>
      </c>
    </row>
    <row r="590" spans="3:7">
      <c r="C590"/>
      <c r="G590" s="134">
        <f t="shared" si="9"/>
        <v>0</v>
      </c>
    </row>
    <row r="591" spans="3:7">
      <c r="C591"/>
      <c r="G591" s="134">
        <f t="shared" si="9"/>
        <v>0</v>
      </c>
    </row>
    <row r="592" spans="3:7">
      <c r="C592"/>
      <c r="G592" s="134">
        <f t="shared" si="9"/>
        <v>0</v>
      </c>
    </row>
    <row r="593" spans="3:7">
      <c r="C593"/>
      <c r="G593" s="134">
        <f t="shared" si="9"/>
        <v>0</v>
      </c>
    </row>
    <row r="594" spans="3:7">
      <c r="C594"/>
      <c r="G594" s="134">
        <f t="shared" si="9"/>
        <v>0</v>
      </c>
    </row>
    <row r="595" spans="3:7">
      <c r="C595"/>
      <c r="G595" s="134">
        <f t="shared" si="9"/>
        <v>0</v>
      </c>
    </row>
    <row r="596" spans="3:7">
      <c r="C596"/>
      <c r="G596" s="134">
        <f t="shared" si="9"/>
        <v>0</v>
      </c>
    </row>
    <row r="597" spans="3:7">
      <c r="C597"/>
      <c r="G597" s="134">
        <f t="shared" si="9"/>
        <v>0</v>
      </c>
    </row>
    <row r="598" spans="3:7">
      <c r="C598"/>
      <c r="G598" s="134">
        <f t="shared" si="9"/>
        <v>0</v>
      </c>
    </row>
    <row r="599" spans="3:7">
      <c r="C599"/>
      <c r="G599" s="134">
        <f t="shared" si="9"/>
        <v>0</v>
      </c>
    </row>
    <row r="600" spans="3:7">
      <c r="C600"/>
      <c r="G600" s="134">
        <f t="shared" si="9"/>
        <v>0</v>
      </c>
    </row>
    <row r="601" spans="3:7">
      <c r="C601"/>
      <c r="G601" s="134">
        <f t="shared" si="9"/>
        <v>0</v>
      </c>
    </row>
    <row r="602" spans="3:7">
      <c r="C602"/>
      <c r="G602" s="134">
        <f t="shared" si="9"/>
        <v>0</v>
      </c>
    </row>
    <row r="603" spans="3:7">
      <c r="C603"/>
      <c r="G603" s="134">
        <f t="shared" si="9"/>
        <v>0</v>
      </c>
    </row>
    <row r="604" spans="3:7">
      <c r="C604"/>
      <c r="G604" s="134">
        <f t="shared" si="9"/>
        <v>0</v>
      </c>
    </row>
    <row r="605" spans="3:7">
      <c r="C605"/>
      <c r="G605" s="134">
        <f t="shared" si="9"/>
        <v>0</v>
      </c>
    </row>
    <row r="606" spans="3:7">
      <c r="C606"/>
      <c r="G606" s="134">
        <f t="shared" si="9"/>
        <v>0</v>
      </c>
    </row>
    <row r="607" spans="3:7">
      <c r="C607"/>
      <c r="G607" s="134">
        <f t="shared" si="9"/>
        <v>0</v>
      </c>
    </row>
    <row r="608" spans="3:7">
      <c r="C608"/>
      <c r="G608" s="134">
        <f t="shared" si="9"/>
        <v>0</v>
      </c>
    </row>
    <row r="609" spans="3:7">
      <c r="C609"/>
      <c r="G609" s="134">
        <f t="shared" si="9"/>
        <v>0</v>
      </c>
    </row>
    <row r="610" spans="3:7">
      <c r="C610"/>
      <c r="G610" s="134">
        <f t="shared" si="9"/>
        <v>0</v>
      </c>
    </row>
    <row r="611" spans="3:7">
      <c r="C611"/>
      <c r="G611" s="134">
        <f t="shared" si="9"/>
        <v>0</v>
      </c>
    </row>
    <row r="612" spans="3:7">
      <c r="C612"/>
      <c r="G612" s="134">
        <f t="shared" si="9"/>
        <v>0</v>
      </c>
    </row>
    <row r="613" spans="3:7">
      <c r="C613"/>
      <c r="G613" s="134">
        <f t="shared" si="9"/>
        <v>0</v>
      </c>
    </row>
    <row r="614" spans="3:7">
      <c r="C614"/>
      <c r="G614" s="134">
        <f t="shared" si="9"/>
        <v>0</v>
      </c>
    </row>
    <row r="615" spans="3:7">
      <c r="C615"/>
      <c r="G615" s="134">
        <f t="shared" si="9"/>
        <v>0</v>
      </c>
    </row>
    <row r="616" spans="3:7">
      <c r="C616"/>
      <c r="G616" s="134">
        <f t="shared" si="9"/>
        <v>0</v>
      </c>
    </row>
    <row r="617" spans="3:7">
      <c r="C617"/>
      <c r="G617" s="134">
        <f t="shared" si="9"/>
        <v>0</v>
      </c>
    </row>
    <row r="618" spans="3:7">
      <c r="C618"/>
      <c r="G618" s="134">
        <f t="shared" si="9"/>
        <v>0</v>
      </c>
    </row>
    <row r="619" spans="3:7">
      <c r="C619"/>
      <c r="G619" s="134">
        <f t="shared" si="9"/>
        <v>0</v>
      </c>
    </row>
    <row r="620" spans="3:7">
      <c r="C620"/>
      <c r="G620" s="134">
        <f t="shared" si="9"/>
        <v>0</v>
      </c>
    </row>
    <row r="621" spans="3:7">
      <c r="C621"/>
      <c r="G621" s="134">
        <f t="shared" si="9"/>
        <v>0</v>
      </c>
    </row>
    <row r="622" spans="3:7">
      <c r="C622"/>
      <c r="G622" s="134">
        <f t="shared" si="9"/>
        <v>0</v>
      </c>
    </row>
    <row r="623" spans="3:7">
      <c r="C623"/>
      <c r="G623" s="134">
        <f t="shared" si="9"/>
        <v>0</v>
      </c>
    </row>
    <row r="624" spans="3:7">
      <c r="C624"/>
      <c r="G624" s="134">
        <f t="shared" si="9"/>
        <v>0</v>
      </c>
    </row>
    <row r="625" spans="3:7">
      <c r="C625"/>
      <c r="G625" s="134">
        <f t="shared" si="9"/>
        <v>0</v>
      </c>
    </row>
    <row r="626" spans="3:7">
      <c r="C626"/>
      <c r="G626" s="134">
        <f t="shared" si="9"/>
        <v>0</v>
      </c>
    </row>
    <row r="627" spans="3:7">
      <c r="C627"/>
      <c r="G627" s="134">
        <f t="shared" si="9"/>
        <v>0</v>
      </c>
    </row>
    <row r="628" spans="3:7">
      <c r="C628"/>
      <c r="G628" s="134">
        <f t="shared" si="9"/>
        <v>0</v>
      </c>
    </row>
    <row r="629" spans="3:7">
      <c r="C629"/>
      <c r="G629" s="134">
        <f t="shared" si="9"/>
        <v>0</v>
      </c>
    </row>
    <row r="630" spans="3:7">
      <c r="C630"/>
      <c r="G630" s="134">
        <f t="shared" si="9"/>
        <v>0</v>
      </c>
    </row>
    <row r="631" spans="3:7">
      <c r="C631"/>
      <c r="G631" s="134">
        <f t="shared" si="9"/>
        <v>0</v>
      </c>
    </row>
    <row r="632" spans="3:7">
      <c r="C632"/>
      <c r="G632" s="134">
        <f t="shared" si="9"/>
        <v>0</v>
      </c>
    </row>
    <row r="633" spans="3:7">
      <c r="C633"/>
      <c r="G633" s="134">
        <f t="shared" si="9"/>
        <v>0</v>
      </c>
    </row>
    <row r="634" spans="3:7">
      <c r="C634"/>
      <c r="G634" s="134">
        <f t="shared" si="9"/>
        <v>0</v>
      </c>
    </row>
    <row r="635" spans="3:7">
      <c r="C635"/>
      <c r="G635" s="134">
        <f t="shared" si="9"/>
        <v>0</v>
      </c>
    </row>
    <row r="636" spans="3:7">
      <c r="C636"/>
      <c r="G636" s="134">
        <f t="shared" si="9"/>
        <v>0</v>
      </c>
    </row>
    <row r="637" spans="3:7">
      <c r="C637"/>
      <c r="G637" s="134">
        <f t="shared" si="9"/>
        <v>0</v>
      </c>
    </row>
    <row r="638" spans="3:7">
      <c r="C638"/>
      <c r="G638" s="134">
        <f t="shared" si="9"/>
        <v>0</v>
      </c>
    </row>
    <row r="639" spans="3:7">
      <c r="C639"/>
      <c r="G639" s="134">
        <f t="shared" si="9"/>
        <v>0</v>
      </c>
    </row>
    <row r="640" spans="3:7">
      <c r="C640"/>
      <c r="G640" s="134">
        <f t="shared" si="9"/>
        <v>0</v>
      </c>
    </row>
    <row r="641" spans="3:7">
      <c r="C641"/>
      <c r="G641" s="134">
        <f t="shared" si="9"/>
        <v>0</v>
      </c>
    </row>
    <row r="642" spans="3:7">
      <c r="C642"/>
      <c r="G642" s="134">
        <f t="shared" si="9"/>
        <v>0</v>
      </c>
    </row>
    <row r="643" spans="3:7">
      <c r="C643"/>
      <c r="G643" s="134">
        <f t="shared" si="9"/>
        <v>0</v>
      </c>
    </row>
    <row r="644" spans="3:7">
      <c r="C644"/>
      <c r="G644" s="134">
        <f t="shared" si="9"/>
        <v>0</v>
      </c>
    </row>
    <row r="645" spans="3:7">
      <c r="C645"/>
      <c r="G645" s="134">
        <f t="shared" si="9"/>
        <v>0</v>
      </c>
    </row>
    <row r="646" spans="3:7">
      <c r="C646"/>
      <c r="G646" s="134">
        <f t="shared" si="9"/>
        <v>0</v>
      </c>
    </row>
    <row r="647" spans="3:7">
      <c r="C647"/>
      <c r="G647" s="134">
        <f t="shared" si="9"/>
        <v>0</v>
      </c>
    </row>
    <row r="648" spans="3:7">
      <c r="C648"/>
      <c r="G648" s="134">
        <f t="shared" si="9"/>
        <v>0</v>
      </c>
    </row>
    <row r="649" spans="3:7">
      <c r="C649"/>
      <c r="G649" s="134">
        <f t="shared" si="9"/>
        <v>0</v>
      </c>
    </row>
    <row r="650" spans="3:7">
      <c r="C650"/>
      <c r="G650" s="134">
        <f t="shared" si="9"/>
        <v>0</v>
      </c>
    </row>
    <row r="651" spans="3:7">
      <c r="C651"/>
      <c r="G651" s="134">
        <f t="shared" si="9"/>
        <v>0</v>
      </c>
    </row>
    <row r="652" spans="3:7">
      <c r="C652"/>
      <c r="G652" s="134">
        <f t="shared" ref="G652:G715" si="10">+D652-E652</f>
        <v>0</v>
      </c>
    </row>
    <row r="653" spans="3:7">
      <c r="C653"/>
      <c r="G653" s="134">
        <f t="shared" si="10"/>
        <v>0</v>
      </c>
    </row>
    <row r="654" spans="3:7">
      <c r="C654"/>
      <c r="G654" s="134">
        <f t="shared" si="10"/>
        <v>0</v>
      </c>
    </row>
    <row r="655" spans="3:7">
      <c r="C655"/>
      <c r="G655" s="134">
        <f t="shared" si="10"/>
        <v>0</v>
      </c>
    </row>
    <row r="656" spans="3:7">
      <c r="C656"/>
      <c r="G656" s="134">
        <f t="shared" si="10"/>
        <v>0</v>
      </c>
    </row>
    <row r="657" spans="3:7">
      <c r="C657"/>
      <c r="G657" s="134">
        <f t="shared" si="10"/>
        <v>0</v>
      </c>
    </row>
    <row r="658" spans="3:7">
      <c r="C658"/>
      <c r="G658" s="134">
        <f t="shared" si="10"/>
        <v>0</v>
      </c>
    </row>
    <row r="659" spans="3:7">
      <c r="C659"/>
      <c r="G659" s="134">
        <f t="shared" si="10"/>
        <v>0</v>
      </c>
    </row>
    <row r="660" spans="3:7">
      <c r="C660"/>
      <c r="G660" s="134">
        <f t="shared" si="10"/>
        <v>0</v>
      </c>
    </row>
    <row r="661" spans="3:7">
      <c r="C661"/>
      <c r="G661" s="134">
        <f t="shared" si="10"/>
        <v>0</v>
      </c>
    </row>
    <row r="662" spans="3:7">
      <c r="C662"/>
      <c r="G662" s="134">
        <f t="shared" si="10"/>
        <v>0</v>
      </c>
    </row>
    <row r="663" spans="3:7">
      <c r="C663"/>
      <c r="G663" s="134">
        <f t="shared" si="10"/>
        <v>0</v>
      </c>
    </row>
    <row r="664" spans="3:7">
      <c r="C664"/>
      <c r="G664" s="134">
        <f t="shared" si="10"/>
        <v>0</v>
      </c>
    </row>
    <row r="665" spans="3:7">
      <c r="C665"/>
      <c r="G665" s="134">
        <f t="shared" si="10"/>
        <v>0</v>
      </c>
    </row>
    <row r="666" spans="3:7">
      <c r="C666"/>
      <c r="G666" s="134">
        <f t="shared" si="10"/>
        <v>0</v>
      </c>
    </row>
    <row r="667" spans="3:7">
      <c r="C667"/>
      <c r="G667" s="134">
        <f t="shared" si="10"/>
        <v>0</v>
      </c>
    </row>
    <row r="668" spans="3:7">
      <c r="C668"/>
      <c r="G668" s="134">
        <f t="shared" si="10"/>
        <v>0</v>
      </c>
    </row>
    <row r="669" spans="3:7">
      <c r="C669"/>
      <c r="G669" s="134">
        <f t="shared" si="10"/>
        <v>0</v>
      </c>
    </row>
    <row r="670" spans="3:7">
      <c r="C670"/>
      <c r="G670" s="134">
        <f t="shared" si="10"/>
        <v>0</v>
      </c>
    </row>
    <row r="671" spans="3:7">
      <c r="C671"/>
      <c r="G671" s="134">
        <f t="shared" si="10"/>
        <v>0</v>
      </c>
    </row>
    <row r="672" spans="3:7">
      <c r="C672"/>
      <c r="G672" s="134">
        <f t="shared" si="10"/>
        <v>0</v>
      </c>
    </row>
    <row r="673" spans="3:7">
      <c r="C673"/>
      <c r="G673" s="134">
        <f t="shared" si="10"/>
        <v>0</v>
      </c>
    </row>
    <row r="674" spans="3:7">
      <c r="C674"/>
      <c r="G674" s="134">
        <f t="shared" si="10"/>
        <v>0</v>
      </c>
    </row>
    <row r="675" spans="3:7">
      <c r="C675"/>
      <c r="G675" s="134">
        <f t="shared" si="10"/>
        <v>0</v>
      </c>
    </row>
    <row r="676" spans="3:7">
      <c r="C676"/>
      <c r="G676" s="134">
        <f t="shared" si="10"/>
        <v>0</v>
      </c>
    </row>
    <row r="677" spans="3:7">
      <c r="C677"/>
      <c r="G677" s="134">
        <f t="shared" si="10"/>
        <v>0</v>
      </c>
    </row>
    <row r="678" spans="3:7">
      <c r="C678"/>
      <c r="G678" s="134">
        <f t="shared" si="10"/>
        <v>0</v>
      </c>
    </row>
    <row r="679" spans="3:7">
      <c r="C679"/>
      <c r="G679" s="134">
        <f t="shared" si="10"/>
        <v>0</v>
      </c>
    </row>
    <row r="680" spans="3:7">
      <c r="C680"/>
      <c r="G680" s="134">
        <f t="shared" si="10"/>
        <v>0</v>
      </c>
    </row>
    <row r="681" spans="3:7">
      <c r="C681"/>
      <c r="G681" s="134">
        <f t="shared" si="10"/>
        <v>0</v>
      </c>
    </row>
    <row r="682" spans="3:7">
      <c r="C682"/>
      <c r="G682" s="134">
        <f t="shared" si="10"/>
        <v>0</v>
      </c>
    </row>
    <row r="683" spans="3:7">
      <c r="C683"/>
      <c r="G683" s="134">
        <f t="shared" si="10"/>
        <v>0</v>
      </c>
    </row>
    <row r="684" spans="3:7">
      <c r="C684"/>
      <c r="G684" s="134">
        <f t="shared" si="10"/>
        <v>0</v>
      </c>
    </row>
    <row r="685" spans="3:7">
      <c r="C685"/>
      <c r="G685" s="134">
        <f t="shared" si="10"/>
        <v>0</v>
      </c>
    </row>
    <row r="686" spans="3:7">
      <c r="C686"/>
      <c r="G686" s="134">
        <f t="shared" si="10"/>
        <v>0</v>
      </c>
    </row>
    <row r="687" spans="3:7">
      <c r="C687"/>
      <c r="G687" s="134">
        <f t="shared" si="10"/>
        <v>0</v>
      </c>
    </row>
    <row r="688" spans="3:7">
      <c r="C688"/>
      <c r="G688" s="134">
        <f t="shared" si="10"/>
        <v>0</v>
      </c>
    </row>
    <row r="689" spans="3:7">
      <c r="C689"/>
      <c r="G689" s="134">
        <f t="shared" si="10"/>
        <v>0</v>
      </c>
    </row>
    <row r="690" spans="3:7">
      <c r="C690"/>
      <c r="G690" s="134">
        <f t="shared" si="10"/>
        <v>0</v>
      </c>
    </row>
    <row r="691" spans="3:7">
      <c r="C691"/>
      <c r="G691" s="134">
        <f t="shared" si="10"/>
        <v>0</v>
      </c>
    </row>
    <row r="692" spans="3:7">
      <c r="C692"/>
      <c r="G692" s="134">
        <f t="shared" si="10"/>
        <v>0</v>
      </c>
    </row>
    <row r="693" spans="3:7">
      <c r="C693"/>
      <c r="G693" s="134">
        <f t="shared" si="10"/>
        <v>0</v>
      </c>
    </row>
    <row r="694" spans="3:7">
      <c r="C694"/>
      <c r="G694" s="134">
        <f t="shared" si="10"/>
        <v>0</v>
      </c>
    </row>
    <row r="695" spans="3:7">
      <c r="C695"/>
      <c r="G695" s="134">
        <f t="shared" si="10"/>
        <v>0</v>
      </c>
    </row>
    <row r="696" spans="3:7">
      <c r="C696"/>
      <c r="G696" s="134">
        <f t="shared" si="10"/>
        <v>0</v>
      </c>
    </row>
    <row r="697" spans="3:7">
      <c r="C697"/>
      <c r="G697" s="134">
        <f t="shared" si="10"/>
        <v>0</v>
      </c>
    </row>
    <row r="698" spans="3:7">
      <c r="C698"/>
      <c r="G698" s="134">
        <f t="shared" si="10"/>
        <v>0</v>
      </c>
    </row>
    <row r="699" spans="3:7">
      <c r="C699"/>
      <c r="G699" s="134">
        <f t="shared" si="10"/>
        <v>0</v>
      </c>
    </row>
    <row r="700" spans="3:7">
      <c r="C700"/>
      <c r="G700" s="134">
        <f t="shared" si="10"/>
        <v>0</v>
      </c>
    </row>
    <row r="701" spans="3:7">
      <c r="C701"/>
      <c r="G701" s="134">
        <f t="shared" si="10"/>
        <v>0</v>
      </c>
    </row>
    <row r="702" spans="3:7">
      <c r="C702"/>
      <c r="G702" s="134">
        <f t="shared" si="10"/>
        <v>0</v>
      </c>
    </row>
    <row r="703" spans="3:7">
      <c r="C703"/>
      <c r="G703" s="134">
        <f t="shared" si="10"/>
        <v>0</v>
      </c>
    </row>
    <row r="704" spans="3:7">
      <c r="C704"/>
      <c r="G704" s="134">
        <f t="shared" si="10"/>
        <v>0</v>
      </c>
    </row>
    <row r="705" spans="3:7">
      <c r="C705"/>
      <c r="G705" s="134">
        <f t="shared" si="10"/>
        <v>0</v>
      </c>
    </row>
    <row r="706" spans="3:7">
      <c r="C706"/>
      <c r="G706" s="134">
        <f t="shared" si="10"/>
        <v>0</v>
      </c>
    </row>
    <row r="707" spans="3:7">
      <c r="C707"/>
      <c r="G707" s="134">
        <f t="shared" si="10"/>
        <v>0</v>
      </c>
    </row>
    <row r="708" spans="3:7">
      <c r="C708"/>
      <c r="G708" s="134">
        <f t="shared" si="10"/>
        <v>0</v>
      </c>
    </row>
    <row r="709" spans="3:7">
      <c r="C709"/>
      <c r="G709" s="134">
        <f t="shared" si="10"/>
        <v>0</v>
      </c>
    </row>
    <row r="710" spans="3:7">
      <c r="C710"/>
      <c r="G710" s="134">
        <f t="shared" si="10"/>
        <v>0</v>
      </c>
    </row>
    <row r="711" spans="3:7">
      <c r="C711"/>
      <c r="G711" s="134">
        <f t="shared" si="10"/>
        <v>0</v>
      </c>
    </row>
    <row r="712" spans="3:7">
      <c r="C712"/>
      <c r="G712" s="134">
        <f t="shared" si="10"/>
        <v>0</v>
      </c>
    </row>
    <row r="713" spans="3:7">
      <c r="C713"/>
      <c r="G713" s="134">
        <f t="shared" si="10"/>
        <v>0</v>
      </c>
    </row>
    <row r="714" spans="3:7">
      <c r="C714"/>
      <c r="G714" s="134">
        <f t="shared" si="10"/>
        <v>0</v>
      </c>
    </row>
    <row r="715" spans="3:7">
      <c r="C715"/>
      <c r="G715" s="134">
        <f t="shared" si="10"/>
        <v>0</v>
      </c>
    </row>
    <row r="716" spans="3:7">
      <c r="C716"/>
      <c r="G716" s="134">
        <f t="shared" ref="G716:G779" si="11">+D716-E716</f>
        <v>0</v>
      </c>
    </row>
    <row r="717" spans="3:7">
      <c r="C717"/>
      <c r="G717" s="134">
        <f t="shared" si="11"/>
        <v>0</v>
      </c>
    </row>
    <row r="718" spans="3:7">
      <c r="C718"/>
      <c r="G718" s="134">
        <f t="shared" si="11"/>
        <v>0</v>
      </c>
    </row>
    <row r="719" spans="3:7">
      <c r="C719"/>
      <c r="G719" s="134">
        <f t="shared" si="11"/>
        <v>0</v>
      </c>
    </row>
    <row r="720" spans="3:7">
      <c r="C720"/>
      <c r="G720" s="134">
        <f t="shared" si="11"/>
        <v>0</v>
      </c>
    </row>
    <row r="721" spans="3:7">
      <c r="C721"/>
      <c r="G721" s="134">
        <f t="shared" si="11"/>
        <v>0</v>
      </c>
    </row>
    <row r="722" spans="3:7">
      <c r="C722"/>
      <c r="G722" s="134">
        <f t="shared" si="11"/>
        <v>0</v>
      </c>
    </row>
    <row r="723" spans="3:7">
      <c r="C723"/>
      <c r="G723" s="134">
        <f t="shared" si="11"/>
        <v>0</v>
      </c>
    </row>
    <row r="724" spans="3:7">
      <c r="C724"/>
      <c r="G724" s="134">
        <f t="shared" si="11"/>
        <v>0</v>
      </c>
    </row>
    <row r="725" spans="3:7">
      <c r="C725"/>
      <c r="G725" s="134">
        <f t="shared" si="11"/>
        <v>0</v>
      </c>
    </row>
    <row r="726" spans="3:7">
      <c r="C726"/>
      <c r="G726" s="134">
        <f t="shared" si="11"/>
        <v>0</v>
      </c>
    </row>
    <row r="727" spans="3:7">
      <c r="C727"/>
      <c r="G727" s="134">
        <f t="shared" si="11"/>
        <v>0</v>
      </c>
    </row>
    <row r="728" spans="3:7">
      <c r="C728"/>
      <c r="G728" s="134">
        <f t="shared" si="11"/>
        <v>0</v>
      </c>
    </row>
    <row r="729" spans="3:7">
      <c r="C729"/>
      <c r="G729" s="134">
        <f t="shared" si="11"/>
        <v>0</v>
      </c>
    </row>
    <row r="730" spans="3:7">
      <c r="C730"/>
      <c r="G730" s="134">
        <f t="shared" si="11"/>
        <v>0</v>
      </c>
    </row>
    <row r="731" spans="3:7">
      <c r="C731"/>
      <c r="G731" s="134">
        <f t="shared" si="11"/>
        <v>0</v>
      </c>
    </row>
    <row r="732" spans="3:7">
      <c r="C732"/>
      <c r="G732" s="134">
        <f t="shared" si="11"/>
        <v>0</v>
      </c>
    </row>
    <row r="733" spans="3:7">
      <c r="C733"/>
      <c r="G733" s="134">
        <f t="shared" si="11"/>
        <v>0</v>
      </c>
    </row>
    <row r="734" spans="3:7">
      <c r="C734"/>
      <c r="G734" s="134">
        <f t="shared" si="11"/>
        <v>0</v>
      </c>
    </row>
    <row r="735" spans="3:7">
      <c r="C735"/>
      <c r="G735" s="134">
        <f t="shared" si="11"/>
        <v>0</v>
      </c>
    </row>
    <row r="736" spans="3:7">
      <c r="C736"/>
      <c r="G736" s="134">
        <f t="shared" si="11"/>
        <v>0</v>
      </c>
    </row>
    <row r="737" spans="3:7">
      <c r="C737"/>
      <c r="G737" s="134">
        <f t="shared" si="11"/>
        <v>0</v>
      </c>
    </row>
    <row r="738" spans="3:7">
      <c r="C738"/>
      <c r="G738" s="134">
        <f t="shared" si="11"/>
        <v>0</v>
      </c>
    </row>
    <row r="739" spans="3:7">
      <c r="C739"/>
      <c r="G739" s="134">
        <f t="shared" si="11"/>
        <v>0</v>
      </c>
    </row>
    <row r="740" spans="3:7">
      <c r="C740"/>
      <c r="G740" s="134">
        <f t="shared" si="11"/>
        <v>0</v>
      </c>
    </row>
    <row r="741" spans="3:7">
      <c r="C741"/>
      <c r="G741" s="134">
        <f t="shared" si="11"/>
        <v>0</v>
      </c>
    </row>
    <row r="742" spans="3:7">
      <c r="C742"/>
      <c r="G742" s="134">
        <f t="shared" si="11"/>
        <v>0</v>
      </c>
    </row>
    <row r="743" spans="3:7">
      <c r="C743"/>
      <c r="G743" s="134">
        <f t="shared" si="11"/>
        <v>0</v>
      </c>
    </row>
    <row r="744" spans="3:7">
      <c r="C744"/>
      <c r="G744" s="134">
        <f t="shared" si="11"/>
        <v>0</v>
      </c>
    </row>
    <row r="745" spans="3:7">
      <c r="C745"/>
      <c r="G745" s="134">
        <f t="shared" si="11"/>
        <v>0</v>
      </c>
    </row>
    <row r="746" spans="3:7">
      <c r="C746"/>
      <c r="G746" s="134">
        <f t="shared" si="11"/>
        <v>0</v>
      </c>
    </row>
    <row r="747" spans="3:7">
      <c r="C747"/>
      <c r="G747" s="134">
        <f t="shared" si="11"/>
        <v>0</v>
      </c>
    </row>
    <row r="748" spans="3:7">
      <c r="C748"/>
      <c r="G748" s="134">
        <f t="shared" si="11"/>
        <v>0</v>
      </c>
    </row>
    <row r="749" spans="3:7">
      <c r="C749"/>
      <c r="G749" s="134">
        <f t="shared" si="11"/>
        <v>0</v>
      </c>
    </row>
    <row r="750" spans="3:7">
      <c r="C750"/>
      <c r="G750" s="134">
        <f t="shared" si="11"/>
        <v>0</v>
      </c>
    </row>
    <row r="751" spans="3:7">
      <c r="C751"/>
      <c r="G751" s="134">
        <f t="shared" si="11"/>
        <v>0</v>
      </c>
    </row>
    <row r="752" spans="3:7">
      <c r="C752"/>
      <c r="G752" s="134">
        <f t="shared" si="11"/>
        <v>0</v>
      </c>
    </row>
    <row r="753" spans="3:7">
      <c r="C753"/>
      <c r="G753" s="134">
        <f t="shared" si="11"/>
        <v>0</v>
      </c>
    </row>
    <row r="754" spans="3:7">
      <c r="C754"/>
      <c r="G754" s="134">
        <f t="shared" si="11"/>
        <v>0</v>
      </c>
    </row>
    <row r="755" spans="3:7">
      <c r="C755"/>
      <c r="G755" s="134">
        <f t="shared" si="11"/>
        <v>0</v>
      </c>
    </row>
    <row r="756" spans="3:7">
      <c r="C756"/>
      <c r="G756" s="134">
        <f t="shared" si="11"/>
        <v>0</v>
      </c>
    </row>
    <row r="757" spans="3:7">
      <c r="C757"/>
      <c r="G757" s="134">
        <f t="shared" si="11"/>
        <v>0</v>
      </c>
    </row>
    <row r="758" spans="3:7">
      <c r="C758"/>
      <c r="G758" s="134">
        <f t="shared" si="11"/>
        <v>0</v>
      </c>
    </row>
    <row r="759" spans="3:7">
      <c r="C759"/>
      <c r="G759" s="134">
        <f t="shared" si="11"/>
        <v>0</v>
      </c>
    </row>
    <row r="760" spans="3:7">
      <c r="C760"/>
      <c r="G760" s="134">
        <f t="shared" si="11"/>
        <v>0</v>
      </c>
    </row>
    <row r="761" spans="3:7">
      <c r="C761"/>
      <c r="G761" s="134">
        <f t="shared" si="11"/>
        <v>0</v>
      </c>
    </row>
    <row r="762" spans="3:7">
      <c r="C762"/>
      <c r="G762" s="134">
        <f t="shared" si="11"/>
        <v>0</v>
      </c>
    </row>
    <row r="763" spans="3:7">
      <c r="C763"/>
      <c r="G763" s="134">
        <f t="shared" si="11"/>
        <v>0</v>
      </c>
    </row>
    <row r="764" spans="3:7">
      <c r="C764"/>
      <c r="G764" s="134">
        <f t="shared" si="11"/>
        <v>0</v>
      </c>
    </row>
    <row r="765" spans="3:7">
      <c r="C765"/>
      <c r="G765" s="134">
        <f t="shared" si="11"/>
        <v>0</v>
      </c>
    </row>
    <row r="766" spans="3:7">
      <c r="C766"/>
      <c r="G766" s="134">
        <f t="shared" si="11"/>
        <v>0</v>
      </c>
    </row>
    <row r="767" spans="3:7">
      <c r="C767"/>
      <c r="G767" s="134">
        <f t="shared" si="11"/>
        <v>0</v>
      </c>
    </row>
    <row r="768" spans="3:7">
      <c r="C768"/>
      <c r="G768" s="134">
        <f t="shared" si="11"/>
        <v>0</v>
      </c>
    </row>
    <row r="769" spans="3:7">
      <c r="C769"/>
      <c r="G769" s="134">
        <f t="shared" si="11"/>
        <v>0</v>
      </c>
    </row>
    <row r="770" spans="3:7">
      <c r="C770"/>
      <c r="G770" s="134">
        <f t="shared" si="11"/>
        <v>0</v>
      </c>
    </row>
    <row r="771" spans="3:7">
      <c r="C771"/>
      <c r="G771" s="134">
        <f t="shared" si="11"/>
        <v>0</v>
      </c>
    </row>
    <row r="772" spans="3:7">
      <c r="C772"/>
      <c r="G772" s="134">
        <f t="shared" si="11"/>
        <v>0</v>
      </c>
    </row>
    <row r="773" spans="3:7">
      <c r="C773"/>
      <c r="G773" s="134">
        <f t="shared" si="11"/>
        <v>0</v>
      </c>
    </row>
    <row r="774" spans="3:7">
      <c r="C774"/>
      <c r="G774" s="134">
        <f t="shared" si="11"/>
        <v>0</v>
      </c>
    </row>
    <row r="775" spans="3:7">
      <c r="C775"/>
      <c r="G775" s="134">
        <f t="shared" si="11"/>
        <v>0</v>
      </c>
    </row>
    <row r="776" spans="3:7">
      <c r="C776"/>
      <c r="G776" s="134">
        <f t="shared" si="11"/>
        <v>0</v>
      </c>
    </row>
    <row r="777" spans="3:7">
      <c r="C777"/>
      <c r="G777" s="134">
        <f t="shared" si="11"/>
        <v>0</v>
      </c>
    </row>
    <row r="778" spans="3:7">
      <c r="C778"/>
      <c r="G778" s="134">
        <f t="shared" si="11"/>
        <v>0</v>
      </c>
    </row>
    <row r="779" spans="3:7">
      <c r="C779"/>
      <c r="G779" s="134">
        <f t="shared" si="11"/>
        <v>0</v>
      </c>
    </row>
    <row r="780" spans="3:7">
      <c r="C780"/>
      <c r="G780" s="134">
        <f t="shared" ref="G780:G843" si="12">+D780-E780</f>
        <v>0</v>
      </c>
    </row>
    <row r="781" spans="3:7">
      <c r="C781"/>
      <c r="G781" s="134">
        <f t="shared" si="12"/>
        <v>0</v>
      </c>
    </row>
    <row r="782" spans="3:7">
      <c r="C782"/>
      <c r="G782" s="134">
        <f t="shared" si="12"/>
        <v>0</v>
      </c>
    </row>
    <row r="783" spans="3:7">
      <c r="C783"/>
      <c r="G783" s="134">
        <f t="shared" si="12"/>
        <v>0</v>
      </c>
    </row>
    <row r="784" spans="3:7">
      <c r="C784"/>
      <c r="G784" s="134">
        <f t="shared" si="12"/>
        <v>0</v>
      </c>
    </row>
    <row r="785" spans="3:7">
      <c r="C785"/>
      <c r="G785" s="134">
        <f t="shared" si="12"/>
        <v>0</v>
      </c>
    </row>
    <row r="786" spans="3:7">
      <c r="C786"/>
      <c r="G786" s="134">
        <f t="shared" si="12"/>
        <v>0</v>
      </c>
    </row>
    <row r="787" spans="3:7">
      <c r="C787"/>
      <c r="G787" s="134">
        <f t="shared" si="12"/>
        <v>0</v>
      </c>
    </row>
    <row r="788" spans="3:7">
      <c r="C788"/>
      <c r="G788" s="134">
        <f t="shared" si="12"/>
        <v>0</v>
      </c>
    </row>
    <row r="789" spans="3:7">
      <c r="C789"/>
      <c r="G789" s="134">
        <f t="shared" si="12"/>
        <v>0</v>
      </c>
    </row>
    <row r="790" spans="3:7">
      <c r="C790"/>
      <c r="G790" s="134">
        <f t="shared" si="12"/>
        <v>0</v>
      </c>
    </row>
    <row r="791" spans="3:7">
      <c r="C791"/>
      <c r="G791" s="134">
        <f t="shared" si="12"/>
        <v>0</v>
      </c>
    </row>
    <row r="792" spans="3:7">
      <c r="C792"/>
      <c r="G792" s="134">
        <f t="shared" si="12"/>
        <v>0</v>
      </c>
    </row>
    <row r="793" spans="3:7">
      <c r="C793"/>
      <c r="G793" s="134">
        <f t="shared" si="12"/>
        <v>0</v>
      </c>
    </row>
    <row r="794" spans="3:7">
      <c r="C794"/>
      <c r="G794" s="134">
        <f t="shared" si="12"/>
        <v>0</v>
      </c>
    </row>
    <row r="795" spans="3:7">
      <c r="C795"/>
      <c r="G795" s="134">
        <f t="shared" si="12"/>
        <v>0</v>
      </c>
    </row>
    <row r="796" spans="3:7">
      <c r="C796"/>
      <c r="G796" s="134">
        <f t="shared" si="12"/>
        <v>0</v>
      </c>
    </row>
    <row r="797" spans="3:7">
      <c r="C797"/>
      <c r="G797" s="134">
        <f t="shared" si="12"/>
        <v>0</v>
      </c>
    </row>
    <row r="798" spans="3:7">
      <c r="C798"/>
      <c r="G798" s="134">
        <f t="shared" si="12"/>
        <v>0</v>
      </c>
    </row>
    <row r="799" spans="3:7">
      <c r="C799"/>
      <c r="G799" s="134">
        <f t="shared" si="12"/>
        <v>0</v>
      </c>
    </row>
    <row r="800" spans="3:7">
      <c r="C800"/>
      <c r="G800" s="134">
        <f t="shared" si="12"/>
        <v>0</v>
      </c>
    </row>
    <row r="801" spans="3:7">
      <c r="C801"/>
      <c r="G801" s="134">
        <f t="shared" si="12"/>
        <v>0</v>
      </c>
    </row>
    <row r="802" spans="3:7">
      <c r="C802"/>
      <c r="G802" s="134">
        <f t="shared" si="12"/>
        <v>0</v>
      </c>
    </row>
    <row r="803" spans="3:7">
      <c r="C803"/>
      <c r="G803" s="134">
        <f t="shared" si="12"/>
        <v>0</v>
      </c>
    </row>
    <row r="804" spans="3:7">
      <c r="C804"/>
      <c r="G804" s="134">
        <f t="shared" si="12"/>
        <v>0</v>
      </c>
    </row>
    <row r="805" spans="3:7">
      <c r="C805"/>
      <c r="G805" s="134">
        <f t="shared" si="12"/>
        <v>0</v>
      </c>
    </row>
    <row r="806" spans="3:7">
      <c r="C806"/>
      <c r="G806" s="134">
        <f t="shared" si="12"/>
        <v>0</v>
      </c>
    </row>
    <row r="807" spans="3:7">
      <c r="C807"/>
      <c r="G807" s="134">
        <f t="shared" si="12"/>
        <v>0</v>
      </c>
    </row>
    <row r="808" spans="3:7">
      <c r="C808"/>
      <c r="G808" s="134">
        <f t="shared" si="12"/>
        <v>0</v>
      </c>
    </row>
    <row r="809" spans="3:7">
      <c r="C809"/>
      <c r="G809" s="134">
        <f t="shared" si="12"/>
        <v>0</v>
      </c>
    </row>
    <row r="810" spans="3:7">
      <c r="C810"/>
      <c r="G810" s="134">
        <f t="shared" si="12"/>
        <v>0</v>
      </c>
    </row>
    <row r="811" spans="3:7">
      <c r="C811"/>
      <c r="G811" s="134">
        <f t="shared" si="12"/>
        <v>0</v>
      </c>
    </row>
    <row r="812" spans="3:7">
      <c r="C812"/>
      <c r="G812" s="134">
        <f t="shared" si="12"/>
        <v>0</v>
      </c>
    </row>
    <row r="813" spans="3:7">
      <c r="C813"/>
      <c r="G813" s="134">
        <f t="shared" si="12"/>
        <v>0</v>
      </c>
    </row>
    <row r="814" spans="3:7">
      <c r="C814"/>
      <c r="G814" s="134">
        <f t="shared" si="12"/>
        <v>0</v>
      </c>
    </row>
    <row r="815" spans="3:7">
      <c r="C815"/>
      <c r="G815" s="134">
        <f t="shared" si="12"/>
        <v>0</v>
      </c>
    </row>
    <row r="816" spans="3:7">
      <c r="C816"/>
      <c r="G816" s="134">
        <f t="shared" si="12"/>
        <v>0</v>
      </c>
    </row>
    <row r="817" spans="3:7">
      <c r="C817"/>
      <c r="G817" s="134">
        <f t="shared" si="12"/>
        <v>0</v>
      </c>
    </row>
    <row r="818" spans="3:7">
      <c r="C818"/>
      <c r="G818" s="134">
        <f t="shared" si="12"/>
        <v>0</v>
      </c>
    </row>
    <row r="819" spans="3:7">
      <c r="C819"/>
      <c r="G819" s="134">
        <f t="shared" si="12"/>
        <v>0</v>
      </c>
    </row>
    <row r="820" spans="3:7">
      <c r="C820"/>
      <c r="G820" s="134">
        <f t="shared" si="12"/>
        <v>0</v>
      </c>
    </row>
    <row r="821" spans="3:7">
      <c r="C821"/>
      <c r="G821" s="134">
        <f t="shared" si="12"/>
        <v>0</v>
      </c>
    </row>
    <row r="822" spans="3:7">
      <c r="C822"/>
      <c r="G822" s="134">
        <f t="shared" si="12"/>
        <v>0</v>
      </c>
    </row>
    <row r="823" spans="3:7">
      <c r="C823"/>
      <c r="G823" s="134">
        <f t="shared" si="12"/>
        <v>0</v>
      </c>
    </row>
    <row r="824" spans="3:7">
      <c r="C824"/>
      <c r="G824" s="134">
        <f t="shared" si="12"/>
        <v>0</v>
      </c>
    </row>
    <row r="825" spans="3:7">
      <c r="C825"/>
      <c r="G825" s="134">
        <f t="shared" si="12"/>
        <v>0</v>
      </c>
    </row>
    <row r="826" spans="3:7">
      <c r="C826"/>
      <c r="G826" s="134">
        <f t="shared" si="12"/>
        <v>0</v>
      </c>
    </row>
    <row r="827" spans="3:7">
      <c r="C827"/>
      <c r="G827" s="134">
        <f t="shared" si="12"/>
        <v>0</v>
      </c>
    </row>
    <row r="828" spans="3:7">
      <c r="C828"/>
      <c r="G828" s="134">
        <f t="shared" si="12"/>
        <v>0</v>
      </c>
    </row>
    <row r="829" spans="3:7">
      <c r="C829"/>
      <c r="G829" s="134">
        <f t="shared" si="12"/>
        <v>0</v>
      </c>
    </row>
    <row r="830" spans="3:7">
      <c r="C830"/>
      <c r="G830" s="134">
        <f t="shared" si="12"/>
        <v>0</v>
      </c>
    </row>
    <row r="831" spans="3:7">
      <c r="C831"/>
      <c r="G831" s="134">
        <f t="shared" si="12"/>
        <v>0</v>
      </c>
    </row>
    <row r="832" spans="3:7">
      <c r="C832"/>
      <c r="G832" s="134">
        <f t="shared" si="12"/>
        <v>0</v>
      </c>
    </row>
    <row r="833" spans="3:7">
      <c r="C833"/>
      <c r="G833" s="134">
        <f t="shared" si="12"/>
        <v>0</v>
      </c>
    </row>
    <row r="834" spans="3:7">
      <c r="C834"/>
      <c r="G834" s="134">
        <f t="shared" si="12"/>
        <v>0</v>
      </c>
    </row>
    <row r="835" spans="3:7">
      <c r="C835"/>
      <c r="G835" s="134">
        <f t="shared" si="12"/>
        <v>0</v>
      </c>
    </row>
    <row r="836" spans="3:7">
      <c r="C836"/>
      <c r="G836" s="134">
        <f t="shared" si="12"/>
        <v>0</v>
      </c>
    </row>
    <row r="837" spans="3:7">
      <c r="C837"/>
      <c r="G837" s="134">
        <f t="shared" si="12"/>
        <v>0</v>
      </c>
    </row>
    <row r="838" spans="3:7">
      <c r="C838"/>
      <c r="G838" s="134">
        <f t="shared" si="12"/>
        <v>0</v>
      </c>
    </row>
    <row r="839" spans="3:7">
      <c r="C839"/>
      <c r="G839" s="134">
        <f t="shared" si="12"/>
        <v>0</v>
      </c>
    </row>
    <row r="840" spans="3:7">
      <c r="C840"/>
      <c r="G840" s="134">
        <f t="shared" si="12"/>
        <v>0</v>
      </c>
    </row>
    <row r="841" spans="3:7">
      <c r="C841"/>
      <c r="G841" s="134">
        <f t="shared" si="12"/>
        <v>0</v>
      </c>
    </row>
    <row r="842" spans="3:7">
      <c r="C842"/>
      <c r="G842" s="134">
        <f t="shared" si="12"/>
        <v>0</v>
      </c>
    </row>
    <row r="843" spans="3:7">
      <c r="C843"/>
      <c r="G843" s="134">
        <f t="shared" si="12"/>
        <v>0</v>
      </c>
    </row>
    <row r="844" spans="3:7">
      <c r="C844"/>
      <c r="G844" s="134">
        <f t="shared" ref="G844:G907" si="13">+D844-E844</f>
        <v>0</v>
      </c>
    </row>
    <row r="845" spans="3:7">
      <c r="C845"/>
      <c r="G845" s="134">
        <f t="shared" si="13"/>
        <v>0</v>
      </c>
    </row>
    <row r="846" spans="3:7">
      <c r="C846"/>
      <c r="G846" s="134">
        <f t="shared" si="13"/>
        <v>0</v>
      </c>
    </row>
    <row r="847" spans="3:7">
      <c r="C847"/>
      <c r="G847" s="134">
        <f t="shared" si="13"/>
        <v>0</v>
      </c>
    </row>
    <row r="848" spans="3:7">
      <c r="C848"/>
      <c r="G848" s="134">
        <f t="shared" si="13"/>
        <v>0</v>
      </c>
    </row>
    <row r="849" spans="3:7">
      <c r="C849"/>
      <c r="G849" s="134">
        <f t="shared" si="13"/>
        <v>0</v>
      </c>
    </row>
    <row r="850" spans="3:7">
      <c r="C850"/>
      <c r="G850" s="134">
        <f t="shared" si="13"/>
        <v>0</v>
      </c>
    </row>
    <row r="851" spans="3:7">
      <c r="C851"/>
      <c r="G851" s="134">
        <f t="shared" si="13"/>
        <v>0</v>
      </c>
    </row>
    <row r="852" spans="3:7">
      <c r="C852"/>
      <c r="G852" s="134">
        <f t="shared" si="13"/>
        <v>0</v>
      </c>
    </row>
    <row r="853" spans="3:7">
      <c r="C853"/>
      <c r="G853" s="134">
        <f t="shared" si="13"/>
        <v>0</v>
      </c>
    </row>
    <row r="854" spans="3:7">
      <c r="C854"/>
      <c r="G854" s="134">
        <f t="shared" si="13"/>
        <v>0</v>
      </c>
    </row>
    <row r="855" spans="3:7">
      <c r="C855"/>
      <c r="G855" s="134">
        <f t="shared" si="13"/>
        <v>0</v>
      </c>
    </row>
    <row r="856" spans="3:7">
      <c r="C856"/>
      <c r="G856" s="134">
        <f t="shared" si="13"/>
        <v>0</v>
      </c>
    </row>
    <row r="857" spans="3:7">
      <c r="C857"/>
      <c r="G857" s="134">
        <f t="shared" si="13"/>
        <v>0</v>
      </c>
    </row>
    <row r="858" spans="3:7">
      <c r="C858"/>
      <c r="G858" s="134">
        <f t="shared" si="13"/>
        <v>0</v>
      </c>
    </row>
    <row r="859" spans="3:7">
      <c r="C859"/>
      <c r="G859" s="134">
        <f t="shared" si="13"/>
        <v>0</v>
      </c>
    </row>
    <row r="860" spans="3:7">
      <c r="C860"/>
      <c r="G860" s="134">
        <f t="shared" si="13"/>
        <v>0</v>
      </c>
    </row>
    <row r="861" spans="3:7">
      <c r="C861"/>
      <c r="G861" s="134">
        <f t="shared" si="13"/>
        <v>0</v>
      </c>
    </row>
    <row r="862" spans="3:7">
      <c r="C862"/>
      <c r="G862" s="134">
        <f t="shared" si="13"/>
        <v>0</v>
      </c>
    </row>
    <row r="863" spans="3:7">
      <c r="C863"/>
      <c r="G863" s="134">
        <f t="shared" si="13"/>
        <v>0</v>
      </c>
    </row>
    <row r="864" spans="3:7">
      <c r="C864"/>
      <c r="G864" s="134">
        <f t="shared" si="13"/>
        <v>0</v>
      </c>
    </row>
    <row r="865" spans="3:7">
      <c r="C865"/>
      <c r="G865" s="134">
        <f t="shared" si="13"/>
        <v>0</v>
      </c>
    </row>
    <row r="866" spans="3:7">
      <c r="C866"/>
      <c r="G866" s="134">
        <f t="shared" si="13"/>
        <v>0</v>
      </c>
    </row>
    <row r="867" spans="3:7">
      <c r="C867"/>
      <c r="G867" s="134">
        <f t="shared" si="13"/>
        <v>0</v>
      </c>
    </row>
    <row r="868" spans="3:7">
      <c r="C868"/>
      <c r="G868" s="134">
        <f t="shared" si="13"/>
        <v>0</v>
      </c>
    </row>
    <row r="869" spans="3:7">
      <c r="C869"/>
      <c r="G869" s="134">
        <f t="shared" si="13"/>
        <v>0</v>
      </c>
    </row>
    <row r="870" spans="3:7">
      <c r="C870"/>
      <c r="G870" s="134">
        <f t="shared" si="13"/>
        <v>0</v>
      </c>
    </row>
    <row r="871" spans="3:7">
      <c r="C871"/>
      <c r="G871" s="134">
        <f t="shared" si="13"/>
        <v>0</v>
      </c>
    </row>
    <row r="872" spans="3:7">
      <c r="C872"/>
      <c r="G872" s="134">
        <f t="shared" si="13"/>
        <v>0</v>
      </c>
    </row>
    <row r="873" spans="3:7">
      <c r="C873"/>
      <c r="G873" s="134">
        <f t="shared" si="13"/>
        <v>0</v>
      </c>
    </row>
    <row r="874" spans="3:7">
      <c r="C874"/>
      <c r="G874" s="134">
        <f t="shared" si="13"/>
        <v>0</v>
      </c>
    </row>
    <row r="875" spans="3:7">
      <c r="C875"/>
      <c r="G875" s="134">
        <f t="shared" si="13"/>
        <v>0</v>
      </c>
    </row>
    <row r="876" spans="3:7">
      <c r="C876"/>
      <c r="G876" s="134">
        <f t="shared" si="13"/>
        <v>0</v>
      </c>
    </row>
    <row r="877" spans="3:7">
      <c r="C877"/>
      <c r="G877" s="134">
        <f t="shared" si="13"/>
        <v>0</v>
      </c>
    </row>
    <row r="878" spans="3:7">
      <c r="C878"/>
      <c r="G878" s="134">
        <f t="shared" si="13"/>
        <v>0</v>
      </c>
    </row>
    <row r="879" spans="3:7">
      <c r="C879"/>
      <c r="G879" s="134">
        <f t="shared" si="13"/>
        <v>0</v>
      </c>
    </row>
    <row r="880" spans="3:7">
      <c r="C880"/>
      <c r="G880" s="134">
        <f t="shared" si="13"/>
        <v>0</v>
      </c>
    </row>
    <row r="881" spans="3:7">
      <c r="C881"/>
      <c r="G881" s="134">
        <f t="shared" si="13"/>
        <v>0</v>
      </c>
    </row>
    <row r="882" spans="3:7">
      <c r="C882"/>
      <c r="G882" s="134">
        <f t="shared" si="13"/>
        <v>0</v>
      </c>
    </row>
    <row r="883" spans="3:7">
      <c r="C883"/>
      <c r="G883" s="134">
        <f t="shared" si="13"/>
        <v>0</v>
      </c>
    </row>
    <row r="884" spans="3:7">
      <c r="C884"/>
      <c r="G884" s="134">
        <f t="shared" si="13"/>
        <v>0</v>
      </c>
    </row>
    <row r="885" spans="3:7">
      <c r="C885"/>
      <c r="G885" s="134">
        <f t="shared" si="13"/>
        <v>0</v>
      </c>
    </row>
    <row r="886" spans="3:7">
      <c r="C886"/>
      <c r="G886" s="134">
        <f t="shared" si="13"/>
        <v>0</v>
      </c>
    </row>
    <row r="887" spans="3:7">
      <c r="C887"/>
      <c r="G887" s="134">
        <f t="shared" si="13"/>
        <v>0</v>
      </c>
    </row>
    <row r="888" spans="3:7">
      <c r="C888"/>
      <c r="G888" s="134">
        <f t="shared" si="13"/>
        <v>0</v>
      </c>
    </row>
    <row r="889" spans="3:7">
      <c r="C889"/>
      <c r="G889" s="134">
        <f t="shared" si="13"/>
        <v>0</v>
      </c>
    </row>
    <row r="890" spans="3:7">
      <c r="C890"/>
      <c r="G890" s="134">
        <f t="shared" si="13"/>
        <v>0</v>
      </c>
    </row>
    <row r="891" spans="3:7">
      <c r="C891"/>
      <c r="G891" s="134">
        <f t="shared" si="13"/>
        <v>0</v>
      </c>
    </row>
    <row r="892" spans="3:7">
      <c r="C892"/>
      <c r="G892" s="134">
        <f t="shared" si="13"/>
        <v>0</v>
      </c>
    </row>
    <row r="893" spans="3:7">
      <c r="C893"/>
      <c r="G893" s="134">
        <f t="shared" si="13"/>
        <v>0</v>
      </c>
    </row>
    <row r="894" spans="3:7">
      <c r="C894"/>
      <c r="G894" s="134">
        <f t="shared" si="13"/>
        <v>0</v>
      </c>
    </row>
    <row r="895" spans="3:7">
      <c r="C895"/>
      <c r="G895" s="134">
        <f t="shared" si="13"/>
        <v>0</v>
      </c>
    </row>
    <row r="896" spans="3:7">
      <c r="C896"/>
      <c r="G896" s="134">
        <f t="shared" si="13"/>
        <v>0</v>
      </c>
    </row>
    <row r="897" spans="3:7">
      <c r="C897"/>
      <c r="G897" s="134">
        <f t="shared" si="13"/>
        <v>0</v>
      </c>
    </row>
    <row r="898" spans="3:7">
      <c r="C898"/>
      <c r="G898" s="134">
        <f t="shared" si="13"/>
        <v>0</v>
      </c>
    </row>
    <row r="899" spans="3:7">
      <c r="C899"/>
      <c r="G899" s="134">
        <f t="shared" si="13"/>
        <v>0</v>
      </c>
    </row>
    <row r="900" spans="3:7">
      <c r="C900"/>
      <c r="G900" s="134">
        <f t="shared" si="13"/>
        <v>0</v>
      </c>
    </row>
    <row r="901" spans="3:7">
      <c r="C901"/>
      <c r="G901" s="134">
        <f t="shared" si="13"/>
        <v>0</v>
      </c>
    </row>
    <row r="902" spans="3:7">
      <c r="C902"/>
      <c r="G902" s="134">
        <f t="shared" si="13"/>
        <v>0</v>
      </c>
    </row>
    <row r="903" spans="3:7">
      <c r="C903"/>
      <c r="G903" s="134">
        <f t="shared" si="13"/>
        <v>0</v>
      </c>
    </row>
    <row r="904" spans="3:7">
      <c r="C904"/>
      <c r="G904" s="134">
        <f t="shared" si="13"/>
        <v>0</v>
      </c>
    </row>
    <row r="905" spans="3:7">
      <c r="C905"/>
      <c r="G905" s="134">
        <f t="shared" si="13"/>
        <v>0</v>
      </c>
    </row>
    <row r="906" spans="3:7">
      <c r="C906"/>
      <c r="G906" s="134">
        <f t="shared" si="13"/>
        <v>0</v>
      </c>
    </row>
    <row r="907" spans="3:7">
      <c r="C907"/>
      <c r="G907" s="134">
        <f t="shared" si="13"/>
        <v>0</v>
      </c>
    </row>
    <row r="908" spans="3:7">
      <c r="C908"/>
      <c r="G908" s="134">
        <f t="shared" ref="G908:G971" si="14">+D908-E908</f>
        <v>0</v>
      </c>
    </row>
    <row r="909" spans="3:7">
      <c r="C909"/>
      <c r="G909" s="134">
        <f t="shared" si="14"/>
        <v>0</v>
      </c>
    </row>
    <row r="910" spans="3:7">
      <c r="C910"/>
      <c r="G910" s="134">
        <f t="shared" si="14"/>
        <v>0</v>
      </c>
    </row>
    <row r="911" spans="3:7">
      <c r="C911"/>
      <c r="G911" s="134">
        <f t="shared" si="14"/>
        <v>0</v>
      </c>
    </row>
    <row r="912" spans="3:7">
      <c r="C912"/>
      <c r="G912" s="134">
        <f t="shared" si="14"/>
        <v>0</v>
      </c>
    </row>
    <row r="913" spans="3:7">
      <c r="C913"/>
      <c r="G913" s="134">
        <f t="shared" si="14"/>
        <v>0</v>
      </c>
    </row>
    <row r="914" spans="3:7">
      <c r="C914"/>
      <c r="G914" s="134">
        <f t="shared" si="14"/>
        <v>0</v>
      </c>
    </row>
    <row r="915" spans="3:7">
      <c r="C915"/>
      <c r="G915" s="134">
        <f t="shared" si="14"/>
        <v>0</v>
      </c>
    </row>
    <row r="916" spans="3:7">
      <c r="C916"/>
      <c r="G916" s="134">
        <f t="shared" si="14"/>
        <v>0</v>
      </c>
    </row>
    <row r="917" spans="3:7">
      <c r="C917"/>
      <c r="G917" s="134">
        <f t="shared" si="14"/>
        <v>0</v>
      </c>
    </row>
    <row r="918" spans="3:7">
      <c r="C918"/>
      <c r="G918" s="134">
        <f t="shared" si="14"/>
        <v>0</v>
      </c>
    </row>
    <row r="919" spans="3:7">
      <c r="C919"/>
      <c r="G919" s="134">
        <f t="shared" si="14"/>
        <v>0</v>
      </c>
    </row>
    <row r="920" spans="3:7">
      <c r="C920"/>
      <c r="G920" s="134">
        <f t="shared" si="14"/>
        <v>0</v>
      </c>
    </row>
    <row r="921" spans="3:7">
      <c r="C921"/>
      <c r="G921" s="134">
        <f t="shared" si="14"/>
        <v>0</v>
      </c>
    </row>
    <row r="922" spans="3:7">
      <c r="C922"/>
      <c r="G922" s="134">
        <f t="shared" si="14"/>
        <v>0</v>
      </c>
    </row>
    <row r="923" spans="3:7">
      <c r="C923"/>
      <c r="G923" s="134">
        <f t="shared" si="14"/>
        <v>0</v>
      </c>
    </row>
    <row r="924" spans="3:7">
      <c r="C924"/>
      <c r="G924" s="134">
        <f t="shared" si="14"/>
        <v>0</v>
      </c>
    </row>
    <row r="925" spans="3:7">
      <c r="C925"/>
      <c r="G925" s="134">
        <f t="shared" si="14"/>
        <v>0</v>
      </c>
    </row>
    <row r="926" spans="3:7">
      <c r="C926"/>
      <c r="G926" s="134">
        <f t="shared" si="14"/>
        <v>0</v>
      </c>
    </row>
    <row r="927" spans="3:7">
      <c r="C927"/>
      <c r="G927" s="134">
        <f t="shared" si="14"/>
        <v>0</v>
      </c>
    </row>
    <row r="928" spans="3:7">
      <c r="C928"/>
      <c r="G928" s="134">
        <f t="shared" si="14"/>
        <v>0</v>
      </c>
    </row>
    <row r="929" spans="3:7">
      <c r="C929"/>
      <c r="G929" s="134">
        <f t="shared" si="14"/>
        <v>0</v>
      </c>
    </row>
    <row r="930" spans="3:7">
      <c r="C930"/>
      <c r="G930" s="134">
        <f t="shared" si="14"/>
        <v>0</v>
      </c>
    </row>
    <row r="931" spans="3:7">
      <c r="C931"/>
      <c r="G931" s="134">
        <f t="shared" si="14"/>
        <v>0</v>
      </c>
    </row>
    <row r="932" spans="3:7">
      <c r="C932"/>
      <c r="G932" s="134">
        <f t="shared" si="14"/>
        <v>0</v>
      </c>
    </row>
    <row r="933" spans="3:7">
      <c r="C933"/>
      <c r="G933" s="134">
        <f t="shared" si="14"/>
        <v>0</v>
      </c>
    </row>
    <row r="934" spans="3:7">
      <c r="C934"/>
      <c r="G934" s="134">
        <f t="shared" si="14"/>
        <v>0</v>
      </c>
    </row>
    <row r="935" spans="3:7">
      <c r="C935"/>
      <c r="G935" s="134">
        <f t="shared" si="14"/>
        <v>0</v>
      </c>
    </row>
    <row r="936" spans="3:7">
      <c r="C936"/>
      <c r="G936" s="134">
        <f t="shared" si="14"/>
        <v>0</v>
      </c>
    </row>
    <row r="937" spans="3:7">
      <c r="C937"/>
      <c r="G937" s="134">
        <f t="shared" si="14"/>
        <v>0</v>
      </c>
    </row>
    <row r="938" spans="3:7">
      <c r="C938"/>
      <c r="G938" s="134">
        <f t="shared" si="14"/>
        <v>0</v>
      </c>
    </row>
    <row r="939" spans="3:7">
      <c r="C939"/>
      <c r="G939" s="134">
        <f t="shared" si="14"/>
        <v>0</v>
      </c>
    </row>
    <row r="940" spans="3:7">
      <c r="C940"/>
      <c r="G940" s="134">
        <f t="shared" si="14"/>
        <v>0</v>
      </c>
    </row>
    <row r="941" spans="3:7">
      <c r="C941"/>
      <c r="G941" s="134">
        <f t="shared" si="14"/>
        <v>0</v>
      </c>
    </row>
    <row r="942" spans="3:7">
      <c r="C942"/>
      <c r="G942" s="134">
        <f t="shared" si="14"/>
        <v>0</v>
      </c>
    </row>
    <row r="943" spans="3:7">
      <c r="C943"/>
      <c r="G943" s="134">
        <f t="shared" si="14"/>
        <v>0</v>
      </c>
    </row>
    <row r="944" spans="3:7">
      <c r="C944"/>
      <c r="G944" s="134">
        <f t="shared" si="14"/>
        <v>0</v>
      </c>
    </row>
    <row r="945" spans="3:7">
      <c r="C945"/>
      <c r="G945" s="134">
        <f t="shared" si="14"/>
        <v>0</v>
      </c>
    </row>
    <row r="946" spans="3:7">
      <c r="C946"/>
      <c r="G946" s="134">
        <f t="shared" si="14"/>
        <v>0</v>
      </c>
    </row>
    <row r="947" spans="3:7">
      <c r="C947"/>
      <c r="G947" s="134">
        <f t="shared" si="14"/>
        <v>0</v>
      </c>
    </row>
    <row r="948" spans="3:7">
      <c r="C948"/>
      <c r="G948" s="134">
        <f t="shared" si="14"/>
        <v>0</v>
      </c>
    </row>
    <row r="949" spans="3:7">
      <c r="C949"/>
      <c r="G949" s="134">
        <f t="shared" si="14"/>
        <v>0</v>
      </c>
    </row>
    <row r="950" spans="3:7">
      <c r="C950"/>
      <c r="G950" s="134">
        <f t="shared" si="14"/>
        <v>0</v>
      </c>
    </row>
    <row r="951" spans="3:7">
      <c r="C951"/>
      <c r="G951" s="134">
        <f t="shared" si="14"/>
        <v>0</v>
      </c>
    </row>
    <row r="952" spans="3:7">
      <c r="C952"/>
      <c r="G952" s="134">
        <f t="shared" si="14"/>
        <v>0</v>
      </c>
    </row>
    <row r="953" spans="3:7">
      <c r="C953"/>
      <c r="G953" s="134">
        <f t="shared" si="14"/>
        <v>0</v>
      </c>
    </row>
    <row r="954" spans="3:7">
      <c r="C954"/>
      <c r="G954" s="134">
        <f t="shared" si="14"/>
        <v>0</v>
      </c>
    </row>
    <row r="955" spans="3:7">
      <c r="C955"/>
      <c r="G955" s="134">
        <f t="shared" si="14"/>
        <v>0</v>
      </c>
    </row>
    <row r="956" spans="3:7">
      <c r="C956"/>
      <c r="G956" s="134">
        <f t="shared" si="14"/>
        <v>0</v>
      </c>
    </row>
    <row r="957" spans="3:7">
      <c r="C957"/>
      <c r="G957" s="134">
        <f t="shared" si="14"/>
        <v>0</v>
      </c>
    </row>
    <row r="958" spans="3:7">
      <c r="C958"/>
      <c r="G958" s="134">
        <f t="shared" si="14"/>
        <v>0</v>
      </c>
    </row>
    <row r="959" spans="3:7">
      <c r="C959"/>
      <c r="G959" s="134">
        <f t="shared" si="14"/>
        <v>0</v>
      </c>
    </row>
    <row r="960" spans="3:7">
      <c r="C960"/>
      <c r="G960" s="134">
        <f t="shared" si="14"/>
        <v>0</v>
      </c>
    </row>
    <row r="961" spans="3:7">
      <c r="C961"/>
      <c r="G961" s="134">
        <f t="shared" si="14"/>
        <v>0</v>
      </c>
    </row>
    <row r="962" spans="3:7">
      <c r="C962"/>
      <c r="G962" s="134">
        <f t="shared" si="14"/>
        <v>0</v>
      </c>
    </row>
    <row r="963" spans="3:7">
      <c r="C963"/>
      <c r="G963" s="134">
        <f t="shared" si="14"/>
        <v>0</v>
      </c>
    </row>
    <row r="964" spans="3:7">
      <c r="C964"/>
      <c r="G964" s="134">
        <f t="shared" si="14"/>
        <v>0</v>
      </c>
    </row>
    <row r="965" spans="3:7">
      <c r="C965"/>
      <c r="G965" s="134">
        <f t="shared" si="14"/>
        <v>0</v>
      </c>
    </row>
    <row r="966" spans="3:7">
      <c r="C966"/>
      <c r="G966" s="134">
        <f t="shared" si="14"/>
        <v>0</v>
      </c>
    </row>
    <row r="967" spans="3:7">
      <c r="C967"/>
      <c r="G967" s="134">
        <f t="shared" si="14"/>
        <v>0</v>
      </c>
    </row>
    <row r="968" spans="3:7">
      <c r="C968"/>
      <c r="G968" s="134">
        <f t="shared" si="14"/>
        <v>0</v>
      </c>
    </row>
    <row r="969" spans="3:7">
      <c r="C969"/>
      <c r="G969" s="134">
        <f t="shared" si="14"/>
        <v>0</v>
      </c>
    </row>
    <row r="970" spans="3:7">
      <c r="C970"/>
      <c r="G970" s="134">
        <f t="shared" si="14"/>
        <v>0</v>
      </c>
    </row>
    <row r="971" spans="3:7">
      <c r="C971"/>
      <c r="G971" s="134">
        <f t="shared" si="14"/>
        <v>0</v>
      </c>
    </row>
    <row r="972" spans="3:7">
      <c r="C972"/>
      <c r="G972" s="134">
        <f t="shared" ref="G972:G1035" si="15">+D972-E972</f>
        <v>0</v>
      </c>
    </row>
    <row r="973" spans="3:7">
      <c r="C973"/>
      <c r="G973" s="134">
        <f t="shared" si="15"/>
        <v>0</v>
      </c>
    </row>
    <row r="974" spans="3:7">
      <c r="C974"/>
      <c r="G974" s="134">
        <f t="shared" si="15"/>
        <v>0</v>
      </c>
    </row>
    <row r="975" spans="3:7">
      <c r="C975"/>
      <c r="G975" s="134">
        <f t="shared" si="15"/>
        <v>0</v>
      </c>
    </row>
    <row r="976" spans="3:7">
      <c r="C976"/>
      <c r="G976" s="134">
        <f t="shared" si="15"/>
        <v>0</v>
      </c>
    </row>
    <row r="977" spans="3:7">
      <c r="C977"/>
      <c r="G977" s="134">
        <f t="shared" si="15"/>
        <v>0</v>
      </c>
    </row>
    <row r="978" spans="3:7">
      <c r="C978"/>
      <c r="G978" s="134">
        <f t="shared" si="15"/>
        <v>0</v>
      </c>
    </row>
    <row r="979" spans="3:7">
      <c r="C979"/>
      <c r="G979" s="134">
        <f t="shared" si="15"/>
        <v>0</v>
      </c>
    </row>
    <row r="980" spans="3:7">
      <c r="C980"/>
      <c r="G980" s="134">
        <f t="shared" si="15"/>
        <v>0</v>
      </c>
    </row>
    <row r="981" spans="3:7">
      <c r="C981"/>
      <c r="G981" s="134">
        <f t="shared" si="15"/>
        <v>0</v>
      </c>
    </row>
    <row r="982" spans="3:7">
      <c r="C982"/>
      <c r="G982" s="134">
        <f t="shared" si="15"/>
        <v>0</v>
      </c>
    </row>
    <row r="983" spans="3:7">
      <c r="C983"/>
      <c r="G983" s="134">
        <f t="shared" si="15"/>
        <v>0</v>
      </c>
    </row>
    <row r="984" spans="3:7">
      <c r="C984"/>
      <c r="G984" s="134">
        <f t="shared" si="15"/>
        <v>0</v>
      </c>
    </row>
    <row r="985" spans="3:7">
      <c r="C985"/>
      <c r="G985" s="134">
        <f t="shared" si="15"/>
        <v>0</v>
      </c>
    </row>
    <row r="986" spans="3:7">
      <c r="C986"/>
      <c r="G986" s="134">
        <f t="shared" si="15"/>
        <v>0</v>
      </c>
    </row>
    <row r="987" spans="3:7">
      <c r="C987"/>
      <c r="G987" s="134">
        <f t="shared" si="15"/>
        <v>0</v>
      </c>
    </row>
    <row r="988" spans="3:7">
      <c r="C988"/>
      <c r="G988" s="134">
        <f t="shared" si="15"/>
        <v>0</v>
      </c>
    </row>
    <row r="989" spans="3:7">
      <c r="C989"/>
      <c r="G989" s="134">
        <f t="shared" si="15"/>
        <v>0</v>
      </c>
    </row>
    <row r="990" spans="3:7">
      <c r="C990"/>
      <c r="G990" s="134">
        <f t="shared" si="15"/>
        <v>0</v>
      </c>
    </row>
    <row r="991" spans="3:7">
      <c r="C991"/>
      <c r="G991" s="134">
        <f t="shared" si="15"/>
        <v>0</v>
      </c>
    </row>
    <row r="992" spans="3:7">
      <c r="C992"/>
      <c r="G992" s="134">
        <f t="shared" si="15"/>
        <v>0</v>
      </c>
    </row>
    <row r="993" spans="3:7">
      <c r="C993"/>
      <c r="G993" s="134">
        <f t="shared" si="15"/>
        <v>0</v>
      </c>
    </row>
    <row r="994" spans="3:7">
      <c r="C994"/>
      <c r="G994" s="134">
        <f t="shared" si="15"/>
        <v>0</v>
      </c>
    </row>
    <row r="995" spans="3:7">
      <c r="C995"/>
      <c r="G995" s="134">
        <f t="shared" si="15"/>
        <v>0</v>
      </c>
    </row>
    <row r="996" spans="3:7">
      <c r="C996"/>
      <c r="G996" s="134">
        <f t="shared" si="15"/>
        <v>0</v>
      </c>
    </row>
    <row r="997" spans="3:7">
      <c r="C997"/>
      <c r="G997" s="134">
        <f t="shared" si="15"/>
        <v>0</v>
      </c>
    </row>
    <row r="998" spans="3:7">
      <c r="C998"/>
      <c r="G998" s="134">
        <f t="shared" si="15"/>
        <v>0</v>
      </c>
    </row>
    <row r="999" spans="3:7">
      <c r="C999"/>
      <c r="G999" s="134">
        <f t="shared" si="15"/>
        <v>0</v>
      </c>
    </row>
    <row r="1000" spans="3:7">
      <c r="C1000"/>
      <c r="G1000" s="134">
        <f t="shared" si="15"/>
        <v>0</v>
      </c>
    </row>
    <row r="1001" spans="3:7">
      <c r="C1001"/>
      <c r="G1001" s="134">
        <f t="shared" si="15"/>
        <v>0</v>
      </c>
    </row>
    <row r="1002" spans="3:7">
      <c r="C1002"/>
      <c r="G1002" s="134">
        <f t="shared" si="15"/>
        <v>0</v>
      </c>
    </row>
    <row r="1003" spans="3:7">
      <c r="C1003"/>
      <c r="G1003" s="134">
        <f t="shared" si="15"/>
        <v>0</v>
      </c>
    </row>
    <row r="1004" spans="3:7">
      <c r="C1004"/>
      <c r="G1004" s="134">
        <f t="shared" si="15"/>
        <v>0</v>
      </c>
    </row>
    <row r="1005" spans="3:7">
      <c r="C1005"/>
      <c r="G1005" s="134">
        <f t="shared" si="15"/>
        <v>0</v>
      </c>
    </row>
    <row r="1006" spans="3:7">
      <c r="C1006"/>
      <c r="G1006" s="134">
        <f t="shared" si="15"/>
        <v>0</v>
      </c>
    </row>
    <row r="1007" spans="3:7">
      <c r="C1007"/>
      <c r="G1007" s="134">
        <f t="shared" si="15"/>
        <v>0</v>
      </c>
    </row>
    <row r="1008" spans="3:7">
      <c r="C1008"/>
      <c r="G1008" s="134">
        <f t="shared" si="15"/>
        <v>0</v>
      </c>
    </row>
    <row r="1009" spans="3:7">
      <c r="C1009"/>
      <c r="G1009" s="134">
        <f t="shared" si="15"/>
        <v>0</v>
      </c>
    </row>
    <row r="1010" spans="3:7">
      <c r="C1010"/>
      <c r="G1010" s="134">
        <f t="shared" si="15"/>
        <v>0</v>
      </c>
    </row>
    <row r="1011" spans="3:7">
      <c r="C1011"/>
      <c r="G1011" s="134">
        <f t="shared" si="15"/>
        <v>0</v>
      </c>
    </row>
    <row r="1012" spans="3:7">
      <c r="C1012"/>
      <c r="G1012" s="134">
        <f t="shared" si="15"/>
        <v>0</v>
      </c>
    </row>
    <row r="1013" spans="3:7">
      <c r="C1013"/>
      <c r="G1013" s="134">
        <f t="shared" si="15"/>
        <v>0</v>
      </c>
    </row>
    <row r="1014" spans="3:7">
      <c r="C1014"/>
      <c r="G1014" s="134">
        <f t="shared" si="15"/>
        <v>0</v>
      </c>
    </row>
    <row r="1015" spans="3:7">
      <c r="C1015"/>
      <c r="G1015" s="134">
        <f t="shared" si="15"/>
        <v>0</v>
      </c>
    </row>
    <row r="1016" spans="3:7">
      <c r="C1016"/>
      <c r="G1016" s="134">
        <f t="shared" si="15"/>
        <v>0</v>
      </c>
    </row>
    <row r="1017" spans="3:7">
      <c r="C1017"/>
      <c r="G1017" s="134">
        <f t="shared" si="15"/>
        <v>0</v>
      </c>
    </row>
    <row r="1018" spans="3:7">
      <c r="C1018"/>
      <c r="G1018" s="134">
        <f t="shared" si="15"/>
        <v>0</v>
      </c>
    </row>
    <row r="1019" spans="3:7">
      <c r="C1019"/>
      <c r="G1019" s="134">
        <f t="shared" si="15"/>
        <v>0</v>
      </c>
    </row>
    <row r="1020" spans="3:7">
      <c r="C1020"/>
      <c r="G1020" s="134">
        <f t="shared" si="15"/>
        <v>0</v>
      </c>
    </row>
    <row r="1021" spans="3:7">
      <c r="C1021"/>
      <c r="G1021" s="134">
        <f t="shared" si="15"/>
        <v>0</v>
      </c>
    </row>
    <row r="1022" spans="3:7">
      <c r="C1022"/>
      <c r="G1022" s="134">
        <f t="shared" si="15"/>
        <v>0</v>
      </c>
    </row>
    <row r="1023" spans="3:7">
      <c r="C1023"/>
      <c r="G1023" s="134">
        <f t="shared" si="15"/>
        <v>0</v>
      </c>
    </row>
    <row r="1024" spans="3:7">
      <c r="C1024"/>
      <c r="G1024" s="134">
        <f t="shared" si="15"/>
        <v>0</v>
      </c>
    </row>
    <row r="1025" spans="3:7">
      <c r="C1025"/>
      <c r="G1025" s="134">
        <f t="shared" si="15"/>
        <v>0</v>
      </c>
    </row>
    <row r="1026" spans="3:7">
      <c r="C1026"/>
      <c r="G1026" s="134">
        <f t="shared" si="15"/>
        <v>0</v>
      </c>
    </row>
    <row r="1027" spans="3:7">
      <c r="C1027"/>
      <c r="G1027" s="134">
        <f t="shared" si="15"/>
        <v>0</v>
      </c>
    </row>
    <row r="1028" spans="3:7">
      <c r="C1028"/>
      <c r="G1028" s="134">
        <f t="shared" si="15"/>
        <v>0</v>
      </c>
    </row>
    <row r="1029" spans="3:7">
      <c r="C1029"/>
      <c r="G1029" s="134">
        <f t="shared" si="15"/>
        <v>0</v>
      </c>
    </row>
    <row r="1030" spans="3:7">
      <c r="C1030"/>
      <c r="G1030" s="134">
        <f t="shared" si="15"/>
        <v>0</v>
      </c>
    </row>
    <row r="1031" spans="3:7">
      <c r="C1031"/>
      <c r="G1031" s="134">
        <f t="shared" si="15"/>
        <v>0</v>
      </c>
    </row>
    <row r="1032" spans="3:7">
      <c r="C1032"/>
      <c r="G1032" s="134">
        <f t="shared" si="15"/>
        <v>0</v>
      </c>
    </row>
    <row r="1033" spans="3:7">
      <c r="C1033"/>
      <c r="G1033" s="134">
        <f t="shared" si="15"/>
        <v>0</v>
      </c>
    </row>
    <row r="1034" spans="3:7">
      <c r="C1034"/>
      <c r="G1034" s="134">
        <f t="shared" si="15"/>
        <v>0</v>
      </c>
    </row>
    <row r="1035" spans="3:7">
      <c r="C1035"/>
      <c r="G1035" s="134">
        <f t="shared" si="15"/>
        <v>0</v>
      </c>
    </row>
    <row r="1036" spans="3:7">
      <c r="C1036"/>
      <c r="G1036" s="134">
        <f t="shared" ref="G1036:G1099" si="16">+D1036-E1036</f>
        <v>0</v>
      </c>
    </row>
    <row r="1037" spans="3:7">
      <c r="C1037"/>
      <c r="G1037" s="134">
        <f t="shared" si="16"/>
        <v>0</v>
      </c>
    </row>
    <row r="1038" spans="3:7">
      <c r="C1038"/>
      <c r="G1038" s="134">
        <f t="shared" si="16"/>
        <v>0</v>
      </c>
    </row>
    <row r="1039" spans="3:7">
      <c r="C1039"/>
      <c r="G1039" s="134">
        <f t="shared" si="16"/>
        <v>0</v>
      </c>
    </row>
    <row r="1040" spans="3:7">
      <c r="C1040"/>
      <c r="G1040" s="134">
        <f t="shared" si="16"/>
        <v>0</v>
      </c>
    </row>
    <row r="1041" spans="3:7">
      <c r="C1041"/>
      <c r="G1041" s="134">
        <f t="shared" si="16"/>
        <v>0</v>
      </c>
    </row>
    <row r="1042" spans="3:7">
      <c r="C1042"/>
      <c r="G1042" s="134">
        <f t="shared" si="16"/>
        <v>0</v>
      </c>
    </row>
    <row r="1043" spans="3:7">
      <c r="C1043"/>
      <c r="G1043" s="134">
        <f t="shared" si="16"/>
        <v>0</v>
      </c>
    </row>
    <row r="1044" spans="3:7">
      <c r="C1044"/>
      <c r="G1044" s="134">
        <f t="shared" si="16"/>
        <v>0</v>
      </c>
    </row>
    <row r="1045" spans="3:7">
      <c r="C1045"/>
      <c r="G1045" s="134">
        <f t="shared" si="16"/>
        <v>0</v>
      </c>
    </row>
    <row r="1046" spans="3:7">
      <c r="C1046"/>
      <c r="G1046" s="134">
        <f t="shared" si="16"/>
        <v>0</v>
      </c>
    </row>
    <row r="1047" spans="3:7">
      <c r="C1047"/>
      <c r="G1047" s="134">
        <f t="shared" si="16"/>
        <v>0</v>
      </c>
    </row>
    <row r="1048" spans="3:7">
      <c r="C1048"/>
      <c r="G1048" s="134">
        <f t="shared" si="16"/>
        <v>0</v>
      </c>
    </row>
    <row r="1049" spans="3:7">
      <c r="C1049"/>
      <c r="G1049" s="134">
        <f t="shared" si="16"/>
        <v>0</v>
      </c>
    </row>
    <row r="1050" spans="3:7">
      <c r="C1050"/>
      <c r="G1050" s="134">
        <f t="shared" si="16"/>
        <v>0</v>
      </c>
    </row>
    <row r="1051" spans="3:7">
      <c r="C1051"/>
      <c r="G1051" s="134">
        <f t="shared" si="16"/>
        <v>0</v>
      </c>
    </row>
    <row r="1052" spans="3:7">
      <c r="C1052"/>
      <c r="G1052" s="134">
        <f t="shared" si="16"/>
        <v>0</v>
      </c>
    </row>
    <row r="1053" spans="3:7">
      <c r="C1053"/>
      <c r="G1053" s="134">
        <f t="shared" si="16"/>
        <v>0</v>
      </c>
    </row>
    <row r="1054" spans="3:7">
      <c r="C1054"/>
      <c r="G1054" s="134">
        <f t="shared" si="16"/>
        <v>0</v>
      </c>
    </row>
    <row r="1055" spans="3:7">
      <c r="C1055"/>
      <c r="G1055" s="134">
        <f t="shared" si="16"/>
        <v>0</v>
      </c>
    </row>
    <row r="1056" spans="3:7">
      <c r="C1056"/>
      <c r="G1056" s="134">
        <f t="shared" si="16"/>
        <v>0</v>
      </c>
    </row>
    <row r="1057" spans="3:7">
      <c r="C1057"/>
      <c r="G1057" s="134">
        <f t="shared" si="16"/>
        <v>0</v>
      </c>
    </row>
    <row r="1058" spans="3:7">
      <c r="C1058"/>
      <c r="G1058" s="134">
        <f t="shared" si="16"/>
        <v>0</v>
      </c>
    </row>
    <row r="1059" spans="3:7">
      <c r="C1059"/>
      <c r="G1059" s="134">
        <f t="shared" si="16"/>
        <v>0</v>
      </c>
    </row>
    <row r="1060" spans="3:7">
      <c r="C1060"/>
      <c r="G1060" s="134">
        <f t="shared" si="16"/>
        <v>0</v>
      </c>
    </row>
    <row r="1061" spans="3:7">
      <c r="C1061"/>
      <c r="G1061" s="134">
        <f t="shared" si="16"/>
        <v>0</v>
      </c>
    </row>
    <row r="1062" spans="3:7">
      <c r="C1062"/>
      <c r="G1062" s="134">
        <f t="shared" si="16"/>
        <v>0</v>
      </c>
    </row>
    <row r="1063" spans="3:7">
      <c r="C1063"/>
      <c r="G1063" s="134">
        <f t="shared" si="16"/>
        <v>0</v>
      </c>
    </row>
    <row r="1064" spans="3:7">
      <c r="C1064"/>
      <c r="G1064" s="134">
        <f t="shared" si="16"/>
        <v>0</v>
      </c>
    </row>
    <row r="1065" spans="3:7">
      <c r="C1065"/>
      <c r="G1065" s="134">
        <f t="shared" si="16"/>
        <v>0</v>
      </c>
    </row>
    <row r="1066" spans="3:7">
      <c r="C1066"/>
      <c r="G1066" s="134">
        <f t="shared" si="16"/>
        <v>0</v>
      </c>
    </row>
    <row r="1067" spans="3:7">
      <c r="C1067"/>
      <c r="G1067" s="134">
        <f t="shared" si="16"/>
        <v>0</v>
      </c>
    </row>
    <row r="1068" spans="3:7">
      <c r="C1068"/>
      <c r="G1068" s="134">
        <f t="shared" si="16"/>
        <v>0</v>
      </c>
    </row>
    <row r="1069" spans="3:7">
      <c r="C1069"/>
      <c r="G1069" s="134">
        <f t="shared" si="16"/>
        <v>0</v>
      </c>
    </row>
    <row r="1070" spans="3:7">
      <c r="C1070"/>
      <c r="G1070" s="134">
        <f t="shared" si="16"/>
        <v>0</v>
      </c>
    </row>
    <row r="1071" spans="3:7">
      <c r="C1071"/>
      <c r="G1071" s="134">
        <f t="shared" si="16"/>
        <v>0</v>
      </c>
    </row>
    <row r="1072" spans="3:7">
      <c r="C1072"/>
      <c r="G1072" s="134">
        <f t="shared" si="16"/>
        <v>0</v>
      </c>
    </row>
    <row r="1073" spans="3:7">
      <c r="C1073"/>
      <c r="G1073" s="134">
        <f t="shared" si="16"/>
        <v>0</v>
      </c>
    </row>
    <row r="1074" spans="3:7">
      <c r="C1074"/>
      <c r="G1074" s="134">
        <f t="shared" si="16"/>
        <v>0</v>
      </c>
    </row>
    <row r="1075" spans="3:7">
      <c r="C1075"/>
      <c r="G1075" s="134">
        <f t="shared" si="16"/>
        <v>0</v>
      </c>
    </row>
    <row r="1076" spans="3:7">
      <c r="C1076"/>
      <c r="G1076" s="134">
        <f t="shared" si="16"/>
        <v>0</v>
      </c>
    </row>
    <row r="1077" spans="3:7">
      <c r="C1077"/>
      <c r="G1077" s="134">
        <f t="shared" si="16"/>
        <v>0</v>
      </c>
    </row>
    <row r="1078" spans="3:7">
      <c r="C1078"/>
      <c r="G1078" s="134">
        <f t="shared" si="16"/>
        <v>0</v>
      </c>
    </row>
    <row r="1079" spans="3:7">
      <c r="C1079"/>
      <c r="G1079" s="134">
        <f t="shared" si="16"/>
        <v>0</v>
      </c>
    </row>
    <row r="1080" spans="3:7">
      <c r="C1080"/>
      <c r="G1080" s="134">
        <f t="shared" si="16"/>
        <v>0</v>
      </c>
    </row>
    <row r="1081" spans="3:7">
      <c r="C1081"/>
      <c r="G1081" s="134">
        <f t="shared" si="16"/>
        <v>0</v>
      </c>
    </row>
    <row r="1082" spans="3:7">
      <c r="C1082"/>
      <c r="G1082" s="134">
        <f t="shared" si="16"/>
        <v>0</v>
      </c>
    </row>
    <row r="1083" spans="3:7">
      <c r="C1083"/>
      <c r="G1083" s="134">
        <f t="shared" si="16"/>
        <v>0</v>
      </c>
    </row>
    <row r="1084" spans="3:7">
      <c r="C1084"/>
      <c r="G1084" s="134">
        <f t="shared" si="16"/>
        <v>0</v>
      </c>
    </row>
    <row r="1085" spans="3:7">
      <c r="C1085"/>
      <c r="G1085" s="134">
        <f t="shared" si="16"/>
        <v>0</v>
      </c>
    </row>
    <row r="1086" spans="3:7">
      <c r="C1086"/>
      <c r="G1086" s="134">
        <f t="shared" si="16"/>
        <v>0</v>
      </c>
    </row>
    <row r="1087" spans="3:7">
      <c r="C1087"/>
      <c r="G1087" s="134">
        <f t="shared" si="16"/>
        <v>0</v>
      </c>
    </row>
    <row r="1088" spans="3:7">
      <c r="C1088"/>
      <c r="G1088" s="134">
        <f t="shared" si="16"/>
        <v>0</v>
      </c>
    </row>
    <row r="1089" spans="3:7">
      <c r="C1089"/>
      <c r="G1089" s="134">
        <f t="shared" si="16"/>
        <v>0</v>
      </c>
    </row>
    <row r="1090" spans="3:7">
      <c r="C1090"/>
      <c r="G1090" s="134">
        <f t="shared" si="16"/>
        <v>0</v>
      </c>
    </row>
    <row r="1091" spans="3:7">
      <c r="C1091"/>
      <c r="G1091" s="134">
        <f t="shared" si="16"/>
        <v>0</v>
      </c>
    </row>
    <row r="1092" spans="3:7">
      <c r="C1092"/>
      <c r="G1092" s="134">
        <f t="shared" si="16"/>
        <v>0</v>
      </c>
    </row>
    <row r="1093" spans="3:7">
      <c r="C1093"/>
      <c r="G1093" s="134">
        <f t="shared" si="16"/>
        <v>0</v>
      </c>
    </row>
    <row r="1094" spans="3:7">
      <c r="C1094"/>
      <c r="G1094" s="134">
        <f t="shared" si="16"/>
        <v>0</v>
      </c>
    </row>
    <row r="1095" spans="3:7">
      <c r="C1095"/>
      <c r="G1095" s="134">
        <f t="shared" si="16"/>
        <v>0</v>
      </c>
    </row>
    <row r="1096" spans="3:7">
      <c r="C1096"/>
      <c r="G1096" s="134">
        <f t="shared" si="16"/>
        <v>0</v>
      </c>
    </row>
    <row r="1097" spans="3:7">
      <c r="C1097"/>
      <c r="G1097" s="134">
        <f t="shared" si="16"/>
        <v>0</v>
      </c>
    </row>
    <row r="1098" spans="3:7">
      <c r="C1098"/>
      <c r="G1098" s="134">
        <f t="shared" si="16"/>
        <v>0</v>
      </c>
    </row>
    <row r="1099" spans="3:7">
      <c r="C1099"/>
      <c r="G1099" s="134">
        <f t="shared" si="16"/>
        <v>0</v>
      </c>
    </row>
    <row r="1100" spans="3:7">
      <c r="C1100"/>
      <c r="G1100" s="134">
        <f t="shared" ref="G1100:G1163" si="17">+D1100-E1100</f>
        <v>0</v>
      </c>
    </row>
    <row r="1101" spans="3:7">
      <c r="C1101"/>
      <c r="G1101" s="134">
        <f t="shared" si="17"/>
        <v>0</v>
      </c>
    </row>
    <row r="1102" spans="3:7">
      <c r="C1102"/>
      <c r="G1102" s="134">
        <f t="shared" si="17"/>
        <v>0</v>
      </c>
    </row>
    <row r="1103" spans="3:7">
      <c r="C1103"/>
      <c r="G1103" s="134">
        <f t="shared" si="17"/>
        <v>0</v>
      </c>
    </row>
    <row r="1104" spans="3:7">
      <c r="C1104"/>
      <c r="G1104" s="134">
        <f t="shared" si="17"/>
        <v>0</v>
      </c>
    </row>
    <row r="1105" spans="3:7">
      <c r="C1105"/>
      <c r="G1105" s="134">
        <f t="shared" si="17"/>
        <v>0</v>
      </c>
    </row>
    <row r="1106" spans="3:7">
      <c r="C1106"/>
      <c r="G1106" s="134">
        <f t="shared" si="17"/>
        <v>0</v>
      </c>
    </row>
    <row r="1107" spans="3:7">
      <c r="C1107"/>
      <c r="G1107" s="134">
        <f t="shared" si="17"/>
        <v>0</v>
      </c>
    </row>
    <row r="1108" spans="3:7">
      <c r="C1108"/>
      <c r="G1108" s="134">
        <f t="shared" si="17"/>
        <v>0</v>
      </c>
    </row>
    <row r="1109" spans="3:7">
      <c r="C1109"/>
      <c r="G1109" s="134">
        <f t="shared" si="17"/>
        <v>0</v>
      </c>
    </row>
    <row r="1110" spans="3:7">
      <c r="C1110"/>
      <c r="G1110" s="134">
        <f t="shared" si="17"/>
        <v>0</v>
      </c>
    </row>
    <row r="1111" spans="3:7">
      <c r="C1111"/>
      <c r="G1111" s="134">
        <f t="shared" si="17"/>
        <v>0</v>
      </c>
    </row>
    <row r="1112" spans="3:7">
      <c r="C1112"/>
      <c r="G1112" s="134">
        <f t="shared" si="17"/>
        <v>0</v>
      </c>
    </row>
    <row r="1113" spans="3:7">
      <c r="C1113"/>
      <c r="G1113" s="134">
        <f t="shared" si="17"/>
        <v>0</v>
      </c>
    </row>
    <row r="1114" spans="3:7">
      <c r="C1114"/>
      <c r="G1114" s="134">
        <f t="shared" si="17"/>
        <v>0</v>
      </c>
    </row>
    <row r="1115" spans="3:7">
      <c r="C1115"/>
      <c r="G1115" s="134">
        <f t="shared" si="17"/>
        <v>0</v>
      </c>
    </row>
    <row r="1116" spans="3:7">
      <c r="C1116"/>
      <c r="G1116" s="134">
        <f t="shared" si="17"/>
        <v>0</v>
      </c>
    </row>
    <row r="1117" spans="3:7">
      <c r="C1117"/>
      <c r="G1117" s="134">
        <f t="shared" si="17"/>
        <v>0</v>
      </c>
    </row>
    <row r="1118" spans="3:7">
      <c r="C1118"/>
      <c r="G1118" s="134">
        <f t="shared" si="17"/>
        <v>0</v>
      </c>
    </row>
    <row r="1119" spans="3:7">
      <c r="C1119"/>
      <c r="G1119" s="134">
        <f t="shared" si="17"/>
        <v>0</v>
      </c>
    </row>
    <row r="1120" spans="3:7">
      <c r="C1120"/>
      <c r="G1120" s="134">
        <f t="shared" si="17"/>
        <v>0</v>
      </c>
    </row>
    <row r="1121" spans="3:7">
      <c r="C1121"/>
      <c r="G1121" s="134">
        <f t="shared" si="17"/>
        <v>0</v>
      </c>
    </row>
    <row r="1122" spans="3:7">
      <c r="C1122"/>
      <c r="G1122" s="134">
        <f t="shared" si="17"/>
        <v>0</v>
      </c>
    </row>
    <row r="1123" spans="3:7">
      <c r="C1123"/>
      <c r="G1123" s="134">
        <f t="shared" si="17"/>
        <v>0</v>
      </c>
    </row>
    <row r="1124" spans="3:7">
      <c r="C1124"/>
      <c r="G1124" s="134">
        <f t="shared" si="17"/>
        <v>0</v>
      </c>
    </row>
    <row r="1125" spans="3:7">
      <c r="C1125"/>
      <c r="G1125" s="134">
        <f t="shared" si="17"/>
        <v>0</v>
      </c>
    </row>
    <row r="1126" spans="3:7">
      <c r="C1126"/>
      <c r="G1126" s="134">
        <f t="shared" si="17"/>
        <v>0</v>
      </c>
    </row>
    <row r="1127" spans="3:7">
      <c r="C1127"/>
      <c r="G1127" s="134">
        <f t="shared" si="17"/>
        <v>0</v>
      </c>
    </row>
    <row r="1128" spans="3:7">
      <c r="C1128"/>
      <c r="G1128" s="134">
        <f t="shared" si="17"/>
        <v>0</v>
      </c>
    </row>
    <row r="1129" spans="3:7">
      <c r="C1129"/>
      <c r="G1129" s="134">
        <f t="shared" si="17"/>
        <v>0</v>
      </c>
    </row>
    <row r="1130" spans="3:7">
      <c r="C1130"/>
      <c r="G1130" s="134">
        <f t="shared" si="17"/>
        <v>0</v>
      </c>
    </row>
    <row r="1131" spans="3:7">
      <c r="C1131"/>
      <c r="G1131" s="134">
        <f t="shared" si="17"/>
        <v>0</v>
      </c>
    </row>
    <row r="1132" spans="3:7">
      <c r="C1132"/>
      <c r="G1132" s="134">
        <f t="shared" si="17"/>
        <v>0</v>
      </c>
    </row>
    <row r="1133" spans="3:7">
      <c r="C1133"/>
      <c r="G1133" s="134">
        <f t="shared" si="17"/>
        <v>0</v>
      </c>
    </row>
    <row r="1134" spans="3:7">
      <c r="C1134"/>
      <c r="G1134" s="134">
        <f t="shared" si="17"/>
        <v>0</v>
      </c>
    </row>
    <row r="1135" spans="3:7">
      <c r="C1135"/>
      <c r="G1135" s="134">
        <f t="shared" si="17"/>
        <v>0</v>
      </c>
    </row>
    <row r="1136" spans="3:7">
      <c r="C1136"/>
      <c r="G1136" s="134">
        <f t="shared" si="17"/>
        <v>0</v>
      </c>
    </row>
    <row r="1137" spans="3:7">
      <c r="C1137"/>
      <c r="G1137" s="134">
        <f t="shared" si="17"/>
        <v>0</v>
      </c>
    </row>
    <row r="1138" spans="3:7">
      <c r="C1138"/>
      <c r="G1138" s="134">
        <f t="shared" si="17"/>
        <v>0</v>
      </c>
    </row>
    <row r="1139" spans="3:7">
      <c r="C1139"/>
      <c r="G1139" s="134">
        <f t="shared" si="17"/>
        <v>0</v>
      </c>
    </row>
    <row r="1140" spans="3:7">
      <c r="C1140"/>
      <c r="G1140" s="134">
        <f t="shared" si="17"/>
        <v>0</v>
      </c>
    </row>
    <row r="1141" spans="3:7">
      <c r="C1141"/>
      <c r="G1141" s="134">
        <f t="shared" si="17"/>
        <v>0</v>
      </c>
    </row>
    <row r="1142" spans="3:7">
      <c r="C1142"/>
      <c r="G1142" s="134">
        <f t="shared" si="17"/>
        <v>0</v>
      </c>
    </row>
    <row r="1143" spans="3:7">
      <c r="C1143"/>
      <c r="G1143" s="134">
        <f t="shared" si="17"/>
        <v>0</v>
      </c>
    </row>
    <row r="1144" spans="3:7">
      <c r="C1144"/>
      <c r="G1144" s="134">
        <f t="shared" si="17"/>
        <v>0</v>
      </c>
    </row>
    <row r="1145" spans="3:7">
      <c r="C1145"/>
      <c r="G1145" s="134">
        <f t="shared" si="17"/>
        <v>0</v>
      </c>
    </row>
    <row r="1146" spans="3:7">
      <c r="C1146"/>
      <c r="G1146" s="134">
        <f t="shared" si="17"/>
        <v>0</v>
      </c>
    </row>
    <row r="1147" spans="3:7">
      <c r="C1147"/>
      <c r="G1147" s="134">
        <f t="shared" si="17"/>
        <v>0</v>
      </c>
    </row>
    <row r="1148" spans="3:7">
      <c r="C1148"/>
      <c r="G1148" s="134">
        <f t="shared" si="17"/>
        <v>0</v>
      </c>
    </row>
    <row r="1149" spans="3:7">
      <c r="C1149"/>
      <c r="G1149" s="134">
        <f t="shared" si="17"/>
        <v>0</v>
      </c>
    </row>
    <row r="1150" spans="3:7">
      <c r="C1150"/>
      <c r="G1150" s="134">
        <f t="shared" si="17"/>
        <v>0</v>
      </c>
    </row>
    <row r="1151" spans="3:7">
      <c r="C1151"/>
      <c r="G1151" s="134">
        <f t="shared" si="17"/>
        <v>0</v>
      </c>
    </row>
    <row r="1152" spans="3:7">
      <c r="C1152"/>
      <c r="G1152" s="134">
        <f t="shared" si="17"/>
        <v>0</v>
      </c>
    </row>
    <row r="1153" spans="3:7">
      <c r="C1153"/>
      <c r="G1153" s="134">
        <f t="shared" si="17"/>
        <v>0</v>
      </c>
    </row>
    <row r="1154" spans="3:7">
      <c r="C1154"/>
      <c r="G1154" s="134">
        <f t="shared" si="17"/>
        <v>0</v>
      </c>
    </row>
    <row r="1155" spans="3:7">
      <c r="C1155"/>
      <c r="G1155" s="134">
        <f t="shared" si="17"/>
        <v>0</v>
      </c>
    </row>
    <row r="1156" spans="3:7">
      <c r="C1156"/>
      <c r="G1156" s="134">
        <f t="shared" si="17"/>
        <v>0</v>
      </c>
    </row>
    <row r="1157" spans="3:7">
      <c r="C1157"/>
      <c r="G1157" s="134">
        <f t="shared" si="17"/>
        <v>0</v>
      </c>
    </row>
    <row r="1158" spans="3:7">
      <c r="C1158"/>
      <c r="G1158" s="134">
        <f t="shared" si="17"/>
        <v>0</v>
      </c>
    </row>
    <row r="1159" spans="3:7">
      <c r="C1159"/>
      <c r="G1159" s="134">
        <f t="shared" si="17"/>
        <v>0</v>
      </c>
    </row>
    <row r="1160" spans="3:7">
      <c r="C1160"/>
      <c r="G1160" s="134">
        <f t="shared" si="17"/>
        <v>0</v>
      </c>
    </row>
    <row r="1161" spans="3:7">
      <c r="C1161"/>
      <c r="G1161" s="134">
        <f t="shared" si="17"/>
        <v>0</v>
      </c>
    </row>
    <row r="1162" spans="3:7">
      <c r="C1162"/>
      <c r="G1162" s="134">
        <f t="shared" si="17"/>
        <v>0</v>
      </c>
    </row>
    <row r="1163" spans="3:7">
      <c r="C1163"/>
      <c r="G1163" s="134">
        <f t="shared" si="17"/>
        <v>0</v>
      </c>
    </row>
    <row r="1164" spans="3:7">
      <c r="C1164"/>
      <c r="G1164" s="134">
        <f t="shared" ref="G1164:G1227" si="18">+D1164-E1164</f>
        <v>0</v>
      </c>
    </row>
    <row r="1165" spans="3:7">
      <c r="C1165"/>
      <c r="G1165" s="134">
        <f t="shared" si="18"/>
        <v>0</v>
      </c>
    </row>
    <row r="1166" spans="3:7">
      <c r="C1166"/>
      <c r="G1166" s="134">
        <f t="shared" si="18"/>
        <v>0</v>
      </c>
    </row>
    <row r="1167" spans="3:7">
      <c r="C1167"/>
      <c r="G1167" s="134">
        <f t="shared" si="18"/>
        <v>0</v>
      </c>
    </row>
    <row r="1168" spans="3:7">
      <c r="C1168"/>
      <c r="G1168" s="134">
        <f t="shared" si="18"/>
        <v>0</v>
      </c>
    </row>
    <row r="1169" spans="3:7">
      <c r="C1169"/>
      <c r="G1169" s="134">
        <f t="shared" si="18"/>
        <v>0</v>
      </c>
    </row>
    <row r="1170" spans="3:7">
      <c r="C1170"/>
      <c r="G1170" s="134">
        <f t="shared" si="18"/>
        <v>0</v>
      </c>
    </row>
    <row r="1171" spans="3:7">
      <c r="C1171"/>
      <c r="G1171" s="134">
        <f t="shared" si="18"/>
        <v>0</v>
      </c>
    </row>
    <row r="1172" spans="3:7">
      <c r="C1172"/>
      <c r="G1172" s="134">
        <f t="shared" si="18"/>
        <v>0</v>
      </c>
    </row>
    <row r="1173" spans="3:7">
      <c r="C1173"/>
      <c r="G1173" s="134">
        <f t="shared" si="18"/>
        <v>0</v>
      </c>
    </row>
    <row r="1174" spans="3:7">
      <c r="C1174"/>
      <c r="G1174" s="134">
        <f t="shared" si="18"/>
        <v>0</v>
      </c>
    </row>
    <row r="1175" spans="3:7">
      <c r="C1175"/>
      <c r="G1175" s="134">
        <f t="shared" si="18"/>
        <v>0</v>
      </c>
    </row>
    <row r="1176" spans="3:7">
      <c r="C1176"/>
      <c r="G1176" s="134">
        <f t="shared" si="18"/>
        <v>0</v>
      </c>
    </row>
    <row r="1177" spans="3:7">
      <c r="C1177"/>
      <c r="G1177" s="134">
        <f t="shared" si="18"/>
        <v>0</v>
      </c>
    </row>
    <row r="1178" spans="3:7">
      <c r="C1178"/>
      <c r="G1178" s="134">
        <f t="shared" si="18"/>
        <v>0</v>
      </c>
    </row>
    <row r="1179" spans="3:7">
      <c r="C1179"/>
      <c r="G1179" s="134">
        <f t="shared" si="18"/>
        <v>0</v>
      </c>
    </row>
    <row r="1180" spans="3:7">
      <c r="C1180"/>
      <c r="G1180" s="134">
        <f t="shared" si="18"/>
        <v>0</v>
      </c>
    </row>
    <row r="1181" spans="3:7">
      <c r="C1181"/>
      <c r="G1181" s="134">
        <f t="shared" si="18"/>
        <v>0</v>
      </c>
    </row>
    <row r="1182" spans="3:7">
      <c r="C1182"/>
      <c r="G1182" s="134">
        <f t="shared" si="18"/>
        <v>0</v>
      </c>
    </row>
    <row r="1183" spans="3:7">
      <c r="C1183"/>
      <c r="G1183" s="134">
        <f t="shared" si="18"/>
        <v>0</v>
      </c>
    </row>
    <row r="1184" spans="3:7">
      <c r="C1184"/>
      <c r="G1184" s="134">
        <f t="shared" si="18"/>
        <v>0</v>
      </c>
    </row>
    <row r="1185" spans="3:7">
      <c r="C1185"/>
      <c r="G1185" s="134">
        <f t="shared" si="18"/>
        <v>0</v>
      </c>
    </row>
    <row r="1186" spans="3:7">
      <c r="C1186"/>
      <c r="G1186" s="134">
        <f t="shared" si="18"/>
        <v>0</v>
      </c>
    </row>
    <row r="1187" spans="3:7">
      <c r="C1187"/>
      <c r="G1187" s="134">
        <f t="shared" si="18"/>
        <v>0</v>
      </c>
    </row>
    <row r="1188" spans="3:7">
      <c r="C1188"/>
      <c r="G1188" s="134">
        <f t="shared" si="18"/>
        <v>0</v>
      </c>
    </row>
    <row r="1189" spans="3:7">
      <c r="C1189"/>
      <c r="G1189" s="134">
        <f t="shared" si="18"/>
        <v>0</v>
      </c>
    </row>
    <row r="1190" spans="3:7">
      <c r="C1190"/>
      <c r="G1190" s="134">
        <f t="shared" si="18"/>
        <v>0</v>
      </c>
    </row>
    <row r="1191" spans="3:7">
      <c r="C1191"/>
      <c r="G1191" s="134">
        <f t="shared" si="18"/>
        <v>0</v>
      </c>
    </row>
    <row r="1192" spans="3:7">
      <c r="C1192"/>
      <c r="G1192" s="134">
        <f t="shared" si="18"/>
        <v>0</v>
      </c>
    </row>
    <row r="1193" spans="3:7">
      <c r="C1193"/>
      <c r="G1193" s="134">
        <f t="shared" si="18"/>
        <v>0</v>
      </c>
    </row>
    <row r="1194" spans="3:7">
      <c r="C1194"/>
      <c r="G1194" s="134">
        <f t="shared" si="18"/>
        <v>0</v>
      </c>
    </row>
    <row r="1195" spans="3:7">
      <c r="C1195"/>
      <c r="G1195" s="134">
        <f t="shared" si="18"/>
        <v>0</v>
      </c>
    </row>
    <row r="1196" spans="3:7">
      <c r="C1196"/>
      <c r="G1196" s="134">
        <f t="shared" si="18"/>
        <v>0</v>
      </c>
    </row>
    <row r="1197" spans="3:7">
      <c r="C1197"/>
      <c r="G1197" s="134">
        <f t="shared" si="18"/>
        <v>0</v>
      </c>
    </row>
    <row r="1198" spans="3:7">
      <c r="C1198"/>
      <c r="G1198" s="134">
        <f t="shared" si="18"/>
        <v>0</v>
      </c>
    </row>
    <row r="1199" spans="3:7">
      <c r="C1199"/>
      <c r="G1199" s="134">
        <f t="shared" si="18"/>
        <v>0</v>
      </c>
    </row>
    <row r="1200" spans="3:7">
      <c r="C1200"/>
      <c r="G1200" s="134">
        <f t="shared" si="18"/>
        <v>0</v>
      </c>
    </row>
    <row r="1201" spans="3:7">
      <c r="C1201"/>
      <c r="G1201" s="134">
        <f t="shared" si="18"/>
        <v>0</v>
      </c>
    </row>
    <row r="1202" spans="3:7">
      <c r="C1202"/>
      <c r="G1202" s="134">
        <f t="shared" si="18"/>
        <v>0</v>
      </c>
    </row>
    <row r="1203" spans="3:7">
      <c r="C1203"/>
      <c r="G1203" s="134">
        <f t="shared" si="18"/>
        <v>0</v>
      </c>
    </row>
    <row r="1204" spans="3:7">
      <c r="C1204"/>
      <c r="G1204" s="134">
        <f t="shared" si="18"/>
        <v>0</v>
      </c>
    </row>
    <row r="1205" spans="3:7">
      <c r="C1205"/>
      <c r="G1205" s="134">
        <f t="shared" si="18"/>
        <v>0</v>
      </c>
    </row>
    <row r="1206" spans="3:7">
      <c r="C1206"/>
      <c r="G1206" s="134">
        <f t="shared" si="18"/>
        <v>0</v>
      </c>
    </row>
    <row r="1207" spans="3:7">
      <c r="C1207"/>
      <c r="G1207" s="134">
        <f t="shared" si="18"/>
        <v>0</v>
      </c>
    </row>
    <row r="1208" spans="3:7">
      <c r="C1208"/>
      <c r="G1208" s="134">
        <f t="shared" si="18"/>
        <v>0</v>
      </c>
    </row>
    <row r="1209" spans="3:7">
      <c r="C1209"/>
      <c r="G1209" s="134">
        <f t="shared" si="18"/>
        <v>0</v>
      </c>
    </row>
    <row r="1210" spans="3:7">
      <c r="C1210"/>
      <c r="G1210" s="134">
        <f t="shared" si="18"/>
        <v>0</v>
      </c>
    </row>
    <row r="1211" spans="3:7">
      <c r="C1211"/>
      <c r="G1211" s="134">
        <f t="shared" si="18"/>
        <v>0</v>
      </c>
    </row>
    <row r="1212" spans="3:7">
      <c r="C1212"/>
      <c r="G1212" s="134">
        <f t="shared" si="18"/>
        <v>0</v>
      </c>
    </row>
    <row r="1213" spans="3:7">
      <c r="C1213"/>
      <c r="G1213" s="134">
        <f t="shared" si="18"/>
        <v>0</v>
      </c>
    </row>
    <row r="1214" spans="3:7">
      <c r="C1214"/>
      <c r="G1214" s="134">
        <f t="shared" si="18"/>
        <v>0</v>
      </c>
    </row>
    <row r="1215" spans="3:7">
      <c r="C1215"/>
      <c r="G1215" s="134">
        <f t="shared" si="18"/>
        <v>0</v>
      </c>
    </row>
    <row r="1216" spans="3:7">
      <c r="C1216"/>
      <c r="G1216" s="134">
        <f t="shared" si="18"/>
        <v>0</v>
      </c>
    </row>
    <row r="1217" spans="3:7">
      <c r="C1217"/>
      <c r="G1217" s="134">
        <f t="shared" si="18"/>
        <v>0</v>
      </c>
    </row>
    <row r="1218" spans="3:7">
      <c r="C1218"/>
      <c r="G1218" s="134">
        <f t="shared" si="18"/>
        <v>0</v>
      </c>
    </row>
    <row r="1219" spans="3:7">
      <c r="C1219"/>
      <c r="G1219" s="134">
        <f t="shared" si="18"/>
        <v>0</v>
      </c>
    </row>
    <row r="1220" spans="3:7">
      <c r="C1220"/>
      <c r="G1220" s="134">
        <f t="shared" si="18"/>
        <v>0</v>
      </c>
    </row>
    <row r="1221" spans="3:7">
      <c r="C1221"/>
      <c r="G1221" s="134">
        <f t="shared" si="18"/>
        <v>0</v>
      </c>
    </row>
    <row r="1222" spans="3:7">
      <c r="C1222"/>
      <c r="G1222" s="134">
        <f t="shared" si="18"/>
        <v>0</v>
      </c>
    </row>
    <row r="1223" spans="3:7">
      <c r="C1223"/>
      <c r="G1223" s="134">
        <f t="shared" si="18"/>
        <v>0</v>
      </c>
    </row>
    <row r="1224" spans="3:7">
      <c r="C1224"/>
      <c r="G1224" s="134">
        <f t="shared" si="18"/>
        <v>0</v>
      </c>
    </row>
    <row r="1225" spans="3:7">
      <c r="C1225"/>
      <c r="G1225" s="134">
        <f t="shared" si="18"/>
        <v>0</v>
      </c>
    </row>
    <row r="1226" spans="3:7">
      <c r="C1226"/>
      <c r="G1226" s="134">
        <f t="shared" si="18"/>
        <v>0</v>
      </c>
    </row>
    <row r="1227" spans="3:7">
      <c r="C1227"/>
      <c r="G1227" s="134">
        <f t="shared" si="18"/>
        <v>0</v>
      </c>
    </row>
    <row r="1228" spans="3:7">
      <c r="C1228"/>
      <c r="G1228" s="134">
        <f t="shared" ref="G1228:G1291" si="19">+D1228-E1228</f>
        <v>0</v>
      </c>
    </row>
    <row r="1229" spans="3:7">
      <c r="C1229"/>
      <c r="G1229" s="134">
        <f t="shared" si="19"/>
        <v>0</v>
      </c>
    </row>
    <row r="1230" spans="3:7">
      <c r="C1230"/>
      <c r="G1230" s="134">
        <f t="shared" si="19"/>
        <v>0</v>
      </c>
    </row>
    <row r="1231" spans="3:7">
      <c r="C1231"/>
      <c r="G1231" s="134">
        <f t="shared" si="19"/>
        <v>0</v>
      </c>
    </row>
    <row r="1232" spans="3:7">
      <c r="C1232"/>
      <c r="G1232" s="134">
        <f t="shared" si="19"/>
        <v>0</v>
      </c>
    </row>
    <row r="1233" spans="3:7">
      <c r="C1233"/>
      <c r="G1233" s="134">
        <f t="shared" si="19"/>
        <v>0</v>
      </c>
    </row>
    <row r="1234" spans="3:7">
      <c r="C1234"/>
      <c r="G1234" s="134">
        <f t="shared" si="19"/>
        <v>0</v>
      </c>
    </row>
    <row r="1235" spans="3:7">
      <c r="C1235"/>
      <c r="G1235" s="134">
        <f t="shared" si="19"/>
        <v>0</v>
      </c>
    </row>
    <row r="1236" spans="3:7">
      <c r="C1236"/>
      <c r="G1236" s="134">
        <f t="shared" si="19"/>
        <v>0</v>
      </c>
    </row>
    <row r="1237" spans="3:7">
      <c r="C1237"/>
      <c r="G1237" s="134">
        <f t="shared" si="19"/>
        <v>0</v>
      </c>
    </row>
    <row r="1238" spans="3:7">
      <c r="C1238"/>
      <c r="G1238" s="134">
        <f t="shared" si="19"/>
        <v>0</v>
      </c>
    </row>
    <row r="1239" spans="3:7">
      <c r="C1239"/>
      <c r="G1239" s="134">
        <f t="shared" si="19"/>
        <v>0</v>
      </c>
    </row>
    <row r="1240" spans="3:7">
      <c r="C1240"/>
      <c r="G1240" s="134">
        <f t="shared" si="19"/>
        <v>0</v>
      </c>
    </row>
    <row r="1241" spans="3:7">
      <c r="C1241"/>
      <c r="G1241" s="134">
        <f t="shared" si="19"/>
        <v>0</v>
      </c>
    </row>
    <row r="1242" spans="3:7">
      <c r="C1242"/>
      <c r="G1242" s="134">
        <f t="shared" si="19"/>
        <v>0</v>
      </c>
    </row>
    <row r="1243" spans="3:7">
      <c r="C1243"/>
      <c r="G1243" s="134">
        <f t="shared" si="19"/>
        <v>0</v>
      </c>
    </row>
    <row r="1244" spans="3:7">
      <c r="C1244"/>
      <c r="G1244" s="134">
        <f t="shared" si="19"/>
        <v>0</v>
      </c>
    </row>
    <row r="1245" spans="3:7">
      <c r="C1245"/>
      <c r="G1245" s="134">
        <f t="shared" si="19"/>
        <v>0</v>
      </c>
    </row>
    <row r="1246" spans="3:7">
      <c r="C1246"/>
      <c r="G1246" s="134">
        <f t="shared" si="19"/>
        <v>0</v>
      </c>
    </row>
    <row r="1247" spans="3:7">
      <c r="C1247"/>
      <c r="G1247" s="134">
        <f t="shared" si="19"/>
        <v>0</v>
      </c>
    </row>
    <row r="1248" spans="3:7">
      <c r="C1248"/>
      <c r="G1248" s="134">
        <f t="shared" si="19"/>
        <v>0</v>
      </c>
    </row>
    <row r="1249" spans="3:7">
      <c r="C1249"/>
      <c r="G1249" s="134">
        <f t="shared" si="19"/>
        <v>0</v>
      </c>
    </row>
    <row r="1250" spans="3:7">
      <c r="C1250"/>
      <c r="G1250" s="134">
        <f t="shared" si="19"/>
        <v>0</v>
      </c>
    </row>
    <row r="1251" spans="3:7">
      <c r="C1251"/>
      <c r="G1251" s="134">
        <f t="shared" si="19"/>
        <v>0</v>
      </c>
    </row>
    <row r="1252" spans="3:7">
      <c r="C1252"/>
      <c r="G1252" s="134">
        <f t="shared" si="19"/>
        <v>0</v>
      </c>
    </row>
    <row r="1253" spans="3:7">
      <c r="C1253"/>
      <c r="G1253" s="134">
        <f t="shared" si="19"/>
        <v>0</v>
      </c>
    </row>
    <row r="1254" spans="3:7">
      <c r="C1254"/>
      <c r="G1254" s="134">
        <f t="shared" si="19"/>
        <v>0</v>
      </c>
    </row>
    <row r="1255" spans="3:7">
      <c r="C1255"/>
      <c r="G1255" s="134">
        <f t="shared" si="19"/>
        <v>0</v>
      </c>
    </row>
    <row r="1256" spans="3:7">
      <c r="C1256"/>
      <c r="G1256" s="134">
        <f t="shared" si="19"/>
        <v>0</v>
      </c>
    </row>
    <row r="1257" spans="3:7">
      <c r="C1257"/>
      <c r="G1257" s="134">
        <f t="shared" si="19"/>
        <v>0</v>
      </c>
    </row>
    <row r="1258" spans="3:7">
      <c r="C1258"/>
      <c r="G1258" s="134">
        <f t="shared" si="19"/>
        <v>0</v>
      </c>
    </row>
    <row r="1259" spans="3:7">
      <c r="C1259"/>
      <c r="G1259" s="134">
        <f t="shared" si="19"/>
        <v>0</v>
      </c>
    </row>
    <row r="1260" spans="3:7">
      <c r="C1260"/>
      <c r="G1260" s="134">
        <f t="shared" si="19"/>
        <v>0</v>
      </c>
    </row>
    <row r="1261" spans="3:7">
      <c r="C1261"/>
      <c r="G1261" s="134">
        <f t="shared" si="19"/>
        <v>0</v>
      </c>
    </row>
    <row r="1262" spans="3:7">
      <c r="C1262"/>
      <c r="G1262" s="134">
        <f t="shared" si="19"/>
        <v>0</v>
      </c>
    </row>
    <row r="1263" spans="3:7">
      <c r="C1263"/>
      <c r="G1263" s="134">
        <f t="shared" si="19"/>
        <v>0</v>
      </c>
    </row>
    <row r="1264" spans="3:7">
      <c r="C1264"/>
      <c r="G1264" s="134">
        <f t="shared" si="19"/>
        <v>0</v>
      </c>
    </row>
    <row r="1265" spans="3:7">
      <c r="C1265"/>
      <c r="G1265" s="134">
        <f t="shared" si="19"/>
        <v>0</v>
      </c>
    </row>
    <row r="1266" spans="3:7">
      <c r="C1266"/>
      <c r="G1266" s="134">
        <f t="shared" si="19"/>
        <v>0</v>
      </c>
    </row>
    <row r="1267" spans="3:7">
      <c r="C1267"/>
      <c r="G1267" s="134">
        <f t="shared" si="19"/>
        <v>0</v>
      </c>
    </row>
    <row r="1268" spans="3:7">
      <c r="C1268"/>
      <c r="G1268" s="134">
        <f t="shared" si="19"/>
        <v>0</v>
      </c>
    </row>
    <row r="1269" spans="3:7">
      <c r="C1269"/>
      <c r="G1269" s="134">
        <f t="shared" si="19"/>
        <v>0</v>
      </c>
    </row>
    <row r="1270" spans="3:7">
      <c r="C1270"/>
      <c r="G1270" s="134">
        <f t="shared" si="19"/>
        <v>0</v>
      </c>
    </row>
    <row r="1271" spans="3:7">
      <c r="C1271"/>
      <c r="G1271" s="134">
        <f t="shared" si="19"/>
        <v>0</v>
      </c>
    </row>
    <row r="1272" spans="3:7">
      <c r="C1272"/>
      <c r="G1272" s="134">
        <f t="shared" si="19"/>
        <v>0</v>
      </c>
    </row>
    <row r="1273" spans="3:7">
      <c r="C1273"/>
      <c r="G1273" s="134">
        <f t="shared" si="19"/>
        <v>0</v>
      </c>
    </row>
    <row r="1274" spans="3:7">
      <c r="C1274"/>
      <c r="G1274" s="134">
        <f t="shared" si="19"/>
        <v>0</v>
      </c>
    </row>
    <row r="1275" spans="3:7">
      <c r="C1275"/>
      <c r="G1275" s="134">
        <f t="shared" si="19"/>
        <v>0</v>
      </c>
    </row>
    <row r="1276" spans="3:7">
      <c r="C1276"/>
      <c r="G1276" s="134">
        <f t="shared" si="19"/>
        <v>0</v>
      </c>
    </row>
    <row r="1277" spans="3:7">
      <c r="C1277"/>
      <c r="G1277" s="134">
        <f t="shared" si="19"/>
        <v>0</v>
      </c>
    </row>
    <row r="1278" spans="3:7">
      <c r="C1278"/>
      <c r="G1278" s="134">
        <f t="shared" si="19"/>
        <v>0</v>
      </c>
    </row>
    <row r="1279" spans="3:7">
      <c r="C1279"/>
      <c r="G1279" s="134">
        <f t="shared" si="19"/>
        <v>0</v>
      </c>
    </row>
    <row r="1280" spans="3:7">
      <c r="C1280"/>
      <c r="G1280" s="134">
        <f t="shared" si="19"/>
        <v>0</v>
      </c>
    </row>
    <row r="1281" spans="3:7">
      <c r="C1281"/>
      <c r="G1281" s="134">
        <f t="shared" si="19"/>
        <v>0</v>
      </c>
    </row>
    <row r="1282" spans="3:7">
      <c r="C1282"/>
      <c r="G1282" s="134">
        <f t="shared" si="19"/>
        <v>0</v>
      </c>
    </row>
    <row r="1283" spans="3:7">
      <c r="C1283"/>
      <c r="G1283" s="134">
        <f t="shared" si="19"/>
        <v>0</v>
      </c>
    </row>
    <row r="1284" spans="3:7">
      <c r="C1284"/>
      <c r="G1284" s="134">
        <f t="shared" si="19"/>
        <v>0</v>
      </c>
    </row>
    <row r="1285" spans="3:7">
      <c r="C1285"/>
      <c r="G1285" s="134">
        <f t="shared" si="19"/>
        <v>0</v>
      </c>
    </row>
    <row r="1286" spans="3:7">
      <c r="C1286"/>
      <c r="G1286" s="134">
        <f t="shared" si="19"/>
        <v>0</v>
      </c>
    </row>
    <row r="1287" spans="3:7">
      <c r="C1287"/>
      <c r="G1287" s="134">
        <f t="shared" si="19"/>
        <v>0</v>
      </c>
    </row>
    <row r="1288" spans="3:7">
      <c r="C1288"/>
      <c r="G1288" s="134">
        <f t="shared" si="19"/>
        <v>0</v>
      </c>
    </row>
    <row r="1289" spans="3:7">
      <c r="C1289"/>
      <c r="G1289" s="134">
        <f t="shared" si="19"/>
        <v>0</v>
      </c>
    </row>
    <row r="1290" spans="3:7">
      <c r="C1290"/>
      <c r="G1290" s="134">
        <f t="shared" si="19"/>
        <v>0</v>
      </c>
    </row>
    <row r="1291" spans="3:7">
      <c r="C1291"/>
      <c r="G1291" s="134">
        <f t="shared" si="19"/>
        <v>0</v>
      </c>
    </row>
    <row r="1292" spans="3:7">
      <c r="C1292"/>
      <c r="G1292" s="134">
        <f t="shared" ref="G1292:G1355" si="20">+D1292-E1292</f>
        <v>0</v>
      </c>
    </row>
    <row r="1293" spans="3:7">
      <c r="C1293"/>
      <c r="G1293" s="134">
        <f t="shared" si="20"/>
        <v>0</v>
      </c>
    </row>
    <row r="1294" spans="3:7">
      <c r="C1294"/>
      <c r="G1294" s="134">
        <f t="shared" si="20"/>
        <v>0</v>
      </c>
    </row>
    <row r="1295" spans="3:7">
      <c r="C1295"/>
      <c r="G1295" s="134">
        <f t="shared" si="20"/>
        <v>0</v>
      </c>
    </row>
    <row r="1296" spans="3:7">
      <c r="C1296"/>
      <c r="G1296" s="134">
        <f t="shared" si="20"/>
        <v>0</v>
      </c>
    </row>
    <row r="1297" spans="3:7">
      <c r="C1297"/>
      <c r="G1297" s="134">
        <f t="shared" si="20"/>
        <v>0</v>
      </c>
    </row>
    <row r="1298" spans="3:7">
      <c r="C1298"/>
      <c r="G1298" s="134">
        <f t="shared" si="20"/>
        <v>0</v>
      </c>
    </row>
    <row r="1299" spans="3:7">
      <c r="C1299"/>
      <c r="G1299" s="134">
        <f t="shared" si="20"/>
        <v>0</v>
      </c>
    </row>
    <row r="1300" spans="3:7">
      <c r="C1300"/>
      <c r="G1300" s="134">
        <f t="shared" si="20"/>
        <v>0</v>
      </c>
    </row>
    <row r="1301" spans="3:7">
      <c r="C1301"/>
      <c r="G1301" s="134">
        <f t="shared" si="20"/>
        <v>0</v>
      </c>
    </row>
    <row r="1302" spans="3:7">
      <c r="C1302"/>
      <c r="G1302" s="134">
        <f t="shared" si="20"/>
        <v>0</v>
      </c>
    </row>
    <row r="1303" spans="3:7">
      <c r="C1303"/>
      <c r="G1303" s="134">
        <f t="shared" si="20"/>
        <v>0</v>
      </c>
    </row>
    <row r="1304" spans="3:7">
      <c r="C1304"/>
      <c r="G1304" s="134">
        <f t="shared" si="20"/>
        <v>0</v>
      </c>
    </row>
    <row r="1305" spans="3:7">
      <c r="C1305"/>
      <c r="G1305" s="134">
        <f t="shared" si="20"/>
        <v>0</v>
      </c>
    </row>
    <row r="1306" spans="3:7">
      <c r="C1306"/>
      <c r="G1306" s="134">
        <f t="shared" si="20"/>
        <v>0</v>
      </c>
    </row>
    <row r="1307" spans="3:7">
      <c r="C1307"/>
      <c r="G1307" s="134">
        <f t="shared" si="20"/>
        <v>0</v>
      </c>
    </row>
    <row r="1308" spans="3:7">
      <c r="C1308"/>
      <c r="G1308" s="134">
        <f t="shared" si="20"/>
        <v>0</v>
      </c>
    </row>
    <row r="1309" spans="3:7">
      <c r="C1309"/>
      <c r="G1309" s="134">
        <f t="shared" si="20"/>
        <v>0</v>
      </c>
    </row>
    <row r="1310" spans="3:7">
      <c r="C1310"/>
      <c r="G1310" s="134">
        <f t="shared" si="20"/>
        <v>0</v>
      </c>
    </row>
    <row r="1311" spans="3:7">
      <c r="C1311"/>
      <c r="G1311" s="134">
        <f t="shared" si="20"/>
        <v>0</v>
      </c>
    </row>
    <row r="1312" spans="3:7">
      <c r="C1312"/>
      <c r="G1312" s="134">
        <f t="shared" si="20"/>
        <v>0</v>
      </c>
    </row>
    <row r="1313" spans="3:7">
      <c r="C1313"/>
      <c r="G1313" s="134">
        <f t="shared" si="20"/>
        <v>0</v>
      </c>
    </row>
    <row r="1314" spans="3:7">
      <c r="C1314"/>
      <c r="G1314" s="134">
        <f t="shared" si="20"/>
        <v>0</v>
      </c>
    </row>
    <row r="1315" spans="3:7">
      <c r="C1315"/>
      <c r="G1315" s="134">
        <f t="shared" si="20"/>
        <v>0</v>
      </c>
    </row>
    <row r="1316" spans="3:7">
      <c r="C1316"/>
      <c r="G1316" s="134">
        <f t="shared" si="20"/>
        <v>0</v>
      </c>
    </row>
    <row r="1317" spans="3:7">
      <c r="C1317"/>
      <c r="G1317" s="134">
        <f t="shared" si="20"/>
        <v>0</v>
      </c>
    </row>
    <row r="1318" spans="3:7">
      <c r="C1318"/>
      <c r="G1318" s="134">
        <f t="shared" si="20"/>
        <v>0</v>
      </c>
    </row>
    <row r="1319" spans="3:7">
      <c r="C1319"/>
      <c r="G1319" s="134">
        <f t="shared" si="20"/>
        <v>0</v>
      </c>
    </row>
    <row r="1320" spans="3:7">
      <c r="C1320"/>
      <c r="G1320" s="134">
        <f t="shared" si="20"/>
        <v>0</v>
      </c>
    </row>
    <row r="1321" spans="3:7">
      <c r="C1321"/>
      <c r="G1321" s="134">
        <f t="shared" si="20"/>
        <v>0</v>
      </c>
    </row>
    <row r="1322" spans="3:7">
      <c r="C1322"/>
      <c r="G1322" s="134">
        <f t="shared" si="20"/>
        <v>0</v>
      </c>
    </row>
    <row r="1323" spans="3:7">
      <c r="C1323"/>
      <c r="G1323" s="134">
        <f t="shared" si="20"/>
        <v>0</v>
      </c>
    </row>
    <row r="1324" spans="3:7">
      <c r="C1324"/>
      <c r="G1324" s="134">
        <f t="shared" si="20"/>
        <v>0</v>
      </c>
    </row>
    <row r="1325" spans="3:7">
      <c r="C1325"/>
      <c r="G1325" s="134">
        <f t="shared" si="20"/>
        <v>0</v>
      </c>
    </row>
    <row r="1326" spans="3:7">
      <c r="C1326"/>
      <c r="G1326" s="134">
        <f t="shared" si="20"/>
        <v>0</v>
      </c>
    </row>
    <row r="1327" spans="3:7">
      <c r="C1327"/>
      <c r="G1327" s="134">
        <f t="shared" si="20"/>
        <v>0</v>
      </c>
    </row>
    <row r="1328" spans="3:7">
      <c r="C1328"/>
      <c r="G1328" s="134">
        <f t="shared" si="20"/>
        <v>0</v>
      </c>
    </row>
    <row r="1329" spans="3:7">
      <c r="C1329"/>
      <c r="G1329" s="134">
        <f t="shared" si="20"/>
        <v>0</v>
      </c>
    </row>
    <row r="1330" spans="3:7">
      <c r="C1330"/>
      <c r="G1330" s="134">
        <f t="shared" si="20"/>
        <v>0</v>
      </c>
    </row>
    <row r="1331" spans="3:7">
      <c r="C1331"/>
      <c r="G1331" s="134">
        <f t="shared" si="20"/>
        <v>0</v>
      </c>
    </row>
    <row r="1332" spans="3:7">
      <c r="C1332"/>
      <c r="G1332" s="134">
        <f t="shared" si="20"/>
        <v>0</v>
      </c>
    </row>
    <row r="1333" spans="3:7">
      <c r="C1333"/>
      <c r="G1333" s="134">
        <f t="shared" si="20"/>
        <v>0</v>
      </c>
    </row>
    <row r="1334" spans="3:7">
      <c r="C1334"/>
      <c r="G1334" s="134">
        <f t="shared" si="20"/>
        <v>0</v>
      </c>
    </row>
    <row r="1335" spans="3:7">
      <c r="C1335"/>
      <c r="G1335" s="134">
        <f t="shared" si="20"/>
        <v>0</v>
      </c>
    </row>
    <row r="1336" spans="3:7">
      <c r="C1336"/>
      <c r="G1336" s="134">
        <f t="shared" si="20"/>
        <v>0</v>
      </c>
    </row>
    <row r="1337" spans="3:7">
      <c r="C1337"/>
      <c r="G1337" s="134">
        <f t="shared" si="20"/>
        <v>0</v>
      </c>
    </row>
    <row r="1338" spans="3:7">
      <c r="C1338"/>
      <c r="G1338" s="134">
        <f t="shared" si="20"/>
        <v>0</v>
      </c>
    </row>
    <row r="1339" spans="3:7">
      <c r="C1339"/>
      <c r="G1339" s="134">
        <f t="shared" si="20"/>
        <v>0</v>
      </c>
    </row>
    <row r="1340" spans="3:7">
      <c r="C1340"/>
      <c r="G1340" s="134">
        <f t="shared" si="20"/>
        <v>0</v>
      </c>
    </row>
    <row r="1341" spans="3:7">
      <c r="C1341"/>
      <c r="G1341" s="134">
        <f t="shared" si="20"/>
        <v>0</v>
      </c>
    </row>
    <row r="1342" spans="3:7">
      <c r="C1342"/>
      <c r="G1342" s="134">
        <f t="shared" si="20"/>
        <v>0</v>
      </c>
    </row>
    <row r="1343" spans="3:7">
      <c r="C1343"/>
      <c r="G1343" s="134">
        <f t="shared" si="20"/>
        <v>0</v>
      </c>
    </row>
    <row r="1344" spans="3:7">
      <c r="C1344"/>
      <c r="G1344" s="134">
        <f t="shared" si="20"/>
        <v>0</v>
      </c>
    </row>
    <row r="1345" spans="3:7">
      <c r="C1345"/>
      <c r="G1345" s="134">
        <f t="shared" si="20"/>
        <v>0</v>
      </c>
    </row>
    <row r="1346" spans="3:7">
      <c r="C1346"/>
      <c r="G1346" s="134">
        <f t="shared" si="20"/>
        <v>0</v>
      </c>
    </row>
    <row r="1347" spans="3:7">
      <c r="C1347"/>
      <c r="G1347" s="134">
        <f t="shared" si="20"/>
        <v>0</v>
      </c>
    </row>
    <row r="1348" spans="3:7">
      <c r="C1348"/>
      <c r="G1348" s="134">
        <f t="shared" si="20"/>
        <v>0</v>
      </c>
    </row>
    <row r="1349" spans="3:7">
      <c r="C1349"/>
      <c r="G1349" s="134">
        <f t="shared" si="20"/>
        <v>0</v>
      </c>
    </row>
    <row r="1350" spans="3:7">
      <c r="C1350"/>
      <c r="G1350" s="134">
        <f t="shared" si="20"/>
        <v>0</v>
      </c>
    </row>
    <row r="1351" spans="3:7">
      <c r="C1351"/>
      <c r="G1351" s="134">
        <f t="shared" si="20"/>
        <v>0</v>
      </c>
    </row>
    <row r="1352" spans="3:7">
      <c r="C1352"/>
      <c r="G1352" s="134">
        <f t="shared" si="20"/>
        <v>0</v>
      </c>
    </row>
    <row r="1353" spans="3:7">
      <c r="C1353"/>
      <c r="G1353" s="134">
        <f t="shared" si="20"/>
        <v>0</v>
      </c>
    </row>
    <row r="1354" spans="3:7">
      <c r="C1354"/>
      <c r="G1354" s="134">
        <f t="shared" si="20"/>
        <v>0</v>
      </c>
    </row>
    <row r="1355" spans="3:7">
      <c r="C1355"/>
      <c r="G1355" s="134">
        <f t="shared" si="20"/>
        <v>0</v>
      </c>
    </row>
    <row r="1356" spans="3:7">
      <c r="C1356"/>
      <c r="G1356" s="134">
        <f t="shared" ref="G1356:G1419" si="21">+D1356-E1356</f>
        <v>0</v>
      </c>
    </row>
    <row r="1357" spans="3:7">
      <c r="C1357"/>
      <c r="G1357" s="134">
        <f t="shared" si="21"/>
        <v>0</v>
      </c>
    </row>
    <row r="1358" spans="3:7">
      <c r="C1358"/>
      <c r="G1358" s="134">
        <f t="shared" si="21"/>
        <v>0</v>
      </c>
    </row>
    <row r="1359" spans="3:7">
      <c r="C1359"/>
      <c r="G1359" s="134">
        <f t="shared" si="21"/>
        <v>0</v>
      </c>
    </row>
    <row r="1360" spans="3:7">
      <c r="C1360"/>
      <c r="G1360" s="134">
        <f t="shared" si="21"/>
        <v>0</v>
      </c>
    </row>
    <row r="1361" spans="3:7">
      <c r="C1361"/>
      <c r="G1361" s="134">
        <f t="shared" si="21"/>
        <v>0</v>
      </c>
    </row>
    <row r="1362" spans="3:7">
      <c r="C1362"/>
      <c r="G1362" s="134">
        <f t="shared" si="21"/>
        <v>0</v>
      </c>
    </row>
    <row r="1363" spans="3:7">
      <c r="C1363"/>
      <c r="G1363" s="134">
        <f t="shared" si="21"/>
        <v>0</v>
      </c>
    </row>
    <row r="1364" spans="3:7">
      <c r="C1364"/>
      <c r="G1364" s="134">
        <f t="shared" si="21"/>
        <v>0</v>
      </c>
    </row>
    <row r="1365" spans="3:7">
      <c r="C1365"/>
      <c r="G1365" s="134">
        <f t="shared" si="21"/>
        <v>0</v>
      </c>
    </row>
    <row r="1366" spans="3:7">
      <c r="C1366"/>
      <c r="G1366" s="134">
        <f t="shared" si="21"/>
        <v>0</v>
      </c>
    </row>
    <row r="1367" spans="3:7">
      <c r="C1367"/>
      <c r="G1367" s="134">
        <f t="shared" si="21"/>
        <v>0</v>
      </c>
    </row>
    <row r="1368" spans="3:7">
      <c r="C1368"/>
      <c r="G1368" s="134">
        <f t="shared" si="21"/>
        <v>0</v>
      </c>
    </row>
    <row r="1369" spans="3:7">
      <c r="C1369"/>
      <c r="G1369" s="134">
        <f t="shared" si="21"/>
        <v>0</v>
      </c>
    </row>
    <row r="1370" spans="3:7">
      <c r="C1370"/>
      <c r="G1370" s="134">
        <f t="shared" si="21"/>
        <v>0</v>
      </c>
    </row>
    <row r="1371" spans="3:7">
      <c r="C1371"/>
      <c r="G1371" s="134">
        <f t="shared" si="21"/>
        <v>0</v>
      </c>
    </row>
    <row r="1372" spans="3:7">
      <c r="C1372"/>
      <c r="G1372" s="134">
        <f t="shared" si="21"/>
        <v>0</v>
      </c>
    </row>
    <row r="1373" spans="3:7">
      <c r="C1373"/>
      <c r="G1373" s="134">
        <f t="shared" si="21"/>
        <v>0</v>
      </c>
    </row>
    <row r="1374" spans="3:7">
      <c r="C1374"/>
      <c r="G1374" s="134">
        <f t="shared" si="21"/>
        <v>0</v>
      </c>
    </row>
    <row r="1375" spans="3:7">
      <c r="C1375"/>
      <c r="G1375" s="134">
        <f t="shared" si="21"/>
        <v>0</v>
      </c>
    </row>
    <row r="1376" spans="3:7">
      <c r="C1376"/>
      <c r="G1376" s="134">
        <f t="shared" si="21"/>
        <v>0</v>
      </c>
    </row>
    <row r="1377" spans="3:7">
      <c r="C1377"/>
      <c r="G1377" s="134">
        <f t="shared" si="21"/>
        <v>0</v>
      </c>
    </row>
    <row r="1378" spans="3:7">
      <c r="C1378"/>
      <c r="G1378" s="134">
        <f t="shared" si="21"/>
        <v>0</v>
      </c>
    </row>
    <row r="1379" spans="3:7">
      <c r="C1379"/>
      <c r="G1379" s="134">
        <f t="shared" si="21"/>
        <v>0</v>
      </c>
    </row>
    <row r="1380" spans="3:7">
      <c r="C1380"/>
      <c r="G1380" s="134">
        <f t="shared" si="21"/>
        <v>0</v>
      </c>
    </row>
    <row r="1381" spans="3:7">
      <c r="C1381"/>
      <c r="G1381" s="134">
        <f t="shared" si="21"/>
        <v>0</v>
      </c>
    </row>
    <row r="1382" spans="3:7">
      <c r="C1382"/>
      <c r="G1382" s="134">
        <f t="shared" si="21"/>
        <v>0</v>
      </c>
    </row>
    <row r="1383" spans="3:7">
      <c r="C1383"/>
      <c r="G1383" s="134">
        <f t="shared" si="21"/>
        <v>0</v>
      </c>
    </row>
    <row r="1384" spans="3:7">
      <c r="C1384"/>
      <c r="G1384" s="134">
        <f t="shared" si="21"/>
        <v>0</v>
      </c>
    </row>
    <row r="1385" spans="3:7">
      <c r="C1385"/>
      <c r="G1385" s="134">
        <f t="shared" si="21"/>
        <v>0</v>
      </c>
    </row>
    <row r="1386" spans="3:7">
      <c r="C1386"/>
      <c r="G1386" s="134">
        <f t="shared" si="21"/>
        <v>0</v>
      </c>
    </row>
    <row r="1387" spans="3:7">
      <c r="C1387"/>
      <c r="G1387" s="134">
        <f t="shared" si="21"/>
        <v>0</v>
      </c>
    </row>
    <row r="1388" spans="3:7">
      <c r="C1388"/>
      <c r="G1388" s="134">
        <f t="shared" si="21"/>
        <v>0</v>
      </c>
    </row>
    <row r="1389" spans="3:7">
      <c r="C1389"/>
      <c r="G1389" s="134">
        <f t="shared" si="21"/>
        <v>0</v>
      </c>
    </row>
    <row r="1390" spans="3:7">
      <c r="C1390"/>
      <c r="G1390" s="134">
        <f t="shared" si="21"/>
        <v>0</v>
      </c>
    </row>
    <row r="1391" spans="3:7">
      <c r="C1391"/>
      <c r="G1391" s="134">
        <f t="shared" si="21"/>
        <v>0</v>
      </c>
    </row>
    <row r="1392" spans="3:7">
      <c r="C1392"/>
      <c r="G1392" s="134">
        <f t="shared" si="21"/>
        <v>0</v>
      </c>
    </row>
    <row r="1393" spans="3:7">
      <c r="C1393"/>
      <c r="G1393" s="134">
        <f t="shared" si="21"/>
        <v>0</v>
      </c>
    </row>
    <row r="1394" spans="3:7">
      <c r="C1394"/>
      <c r="G1394" s="134">
        <f t="shared" si="21"/>
        <v>0</v>
      </c>
    </row>
    <row r="1395" spans="3:7">
      <c r="C1395"/>
      <c r="G1395" s="134">
        <f t="shared" si="21"/>
        <v>0</v>
      </c>
    </row>
    <row r="1396" spans="3:7">
      <c r="C1396"/>
      <c r="G1396" s="134">
        <f t="shared" si="21"/>
        <v>0</v>
      </c>
    </row>
    <row r="1397" spans="3:7">
      <c r="C1397"/>
      <c r="G1397" s="134">
        <f t="shared" si="21"/>
        <v>0</v>
      </c>
    </row>
    <row r="1398" spans="3:7">
      <c r="C1398"/>
      <c r="G1398" s="134">
        <f t="shared" si="21"/>
        <v>0</v>
      </c>
    </row>
    <row r="1399" spans="3:7">
      <c r="C1399"/>
      <c r="G1399" s="134">
        <f t="shared" si="21"/>
        <v>0</v>
      </c>
    </row>
    <row r="1400" spans="3:7">
      <c r="C1400"/>
      <c r="G1400" s="134">
        <f t="shared" si="21"/>
        <v>0</v>
      </c>
    </row>
    <row r="1401" spans="3:7">
      <c r="C1401"/>
      <c r="G1401" s="134">
        <f t="shared" si="21"/>
        <v>0</v>
      </c>
    </row>
    <row r="1402" spans="3:7">
      <c r="C1402"/>
      <c r="G1402" s="134">
        <f t="shared" si="21"/>
        <v>0</v>
      </c>
    </row>
    <row r="1403" spans="3:7">
      <c r="C1403"/>
      <c r="G1403" s="134">
        <f t="shared" si="21"/>
        <v>0</v>
      </c>
    </row>
    <row r="1404" spans="3:7">
      <c r="C1404"/>
      <c r="G1404" s="134">
        <f t="shared" si="21"/>
        <v>0</v>
      </c>
    </row>
    <row r="1405" spans="3:7">
      <c r="C1405"/>
      <c r="G1405" s="134">
        <f t="shared" si="21"/>
        <v>0</v>
      </c>
    </row>
    <row r="1406" spans="3:7">
      <c r="C1406"/>
      <c r="G1406" s="134">
        <f t="shared" si="21"/>
        <v>0</v>
      </c>
    </row>
    <row r="1407" spans="3:7">
      <c r="C1407"/>
      <c r="G1407" s="134">
        <f t="shared" si="21"/>
        <v>0</v>
      </c>
    </row>
    <row r="1408" spans="3:7">
      <c r="C1408"/>
      <c r="G1408" s="134">
        <f t="shared" si="21"/>
        <v>0</v>
      </c>
    </row>
    <row r="1409" spans="3:7">
      <c r="C1409"/>
      <c r="G1409" s="134">
        <f t="shared" si="21"/>
        <v>0</v>
      </c>
    </row>
    <row r="1410" spans="3:7">
      <c r="C1410"/>
      <c r="G1410" s="134">
        <f t="shared" si="21"/>
        <v>0</v>
      </c>
    </row>
    <row r="1411" spans="3:7">
      <c r="C1411"/>
      <c r="G1411" s="134">
        <f t="shared" si="21"/>
        <v>0</v>
      </c>
    </row>
    <row r="1412" spans="3:7">
      <c r="C1412"/>
      <c r="G1412" s="134">
        <f t="shared" si="21"/>
        <v>0</v>
      </c>
    </row>
    <row r="1413" spans="3:7">
      <c r="C1413"/>
      <c r="G1413" s="134">
        <f t="shared" si="21"/>
        <v>0</v>
      </c>
    </row>
    <row r="1414" spans="3:7">
      <c r="C1414"/>
      <c r="G1414" s="134">
        <f t="shared" si="21"/>
        <v>0</v>
      </c>
    </row>
    <row r="1415" spans="3:7">
      <c r="C1415"/>
      <c r="G1415" s="134">
        <f t="shared" si="21"/>
        <v>0</v>
      </c>
    </row>
    <row r="1416" spans="3:7">
      <c r="C1416"/>
      <c r="G1416" s="134">
        <f t="shared" si="21"/>
        <v>0</v>
      </c>
    </row>
    <row r="1417" spans="3:7">
      <c r="C1417"/>
      <c r="G1417" s="134">
        <f t="shared" si="21"/>
        <v>0</v>
      </c>
    </row>
    <row r="1418" spans="3:7">
      <c r="C1418"/>
      <c r="G1418" s="134">
        <f t="shared" si="21"/>
        <v>0</v>
      </c>
    </row>
    <row r="1419" spans="3:7">
      <c r="C1419"/>
      <c r="G1419" s="134">
        <f t="shared" si="21"/>
        <v>0</v>
      </c>
    </row>
    <row r="1420" spans="3:7">
      <c r="C1420"/>
      <c r="G1420" s="134">
        <f t="shared" ref="G1420:G1483" si="22">+D1420-E1420</f>
        <v>0</v>
      </c>
    </row>
    <row r="1421" spans="3:7">
      <c r="C1421"/>
      <c r="G1421" s="134">
        <f t="shared" si="22"/>
        <v>0</v>
      </c>
    </row>
    <row r="1422" spans="3:7">
      <c r="C1422"/>
      <c r="G1422" s="134">
        <f t="shared" si="22"/>
        <v>0</v>
      </c>
    </row>
    <row r="1423" spans="3:7">
      <c r="C1423"/>
      <c r="G1423" s="134">
        <f t="shared" si="22"/>
        <v>0</v>
      </c>
    </row>
    <row r="1424" spans="3:7">
      <c r="C1424"/>
      <c r="G1424" s="134">
        <f t="shared" si="22"/>
        <v>0</v>
      </c>
    </row>
    <row r="1425" spans="3:7">
      <c r="C1425"/>
      <c r="G1425" s="134">
        <f t="shared" si="22"/>
        <v>0</v>
      </c>
    </row>
    <row r="1426" spans="3:7">
      <c r="C1426"/>
      <c r="G1426" s="134">
        <f t="shared" si="22"/>
        <v>0</v>
      </c>
    </row>
    <row r="1427" spans="3:7">
      <c r="C1427"/>
      <c r="G1427" s="134">
        <f t="shared" si="22"/>
        <v>0</v>
      </c>
    </row>
    <row r="1428" spans="3:7">
      <c r="C1428"/>
      <c r="G1428" s="134">
        <f t="shared" si="22"/>
        <v>0</v>
      </c>
    </row>
    <row r="1429" spans="3:7">
      <c r="C1429"/>
      <c r="G1429" s="134">
        <f t="shared" si="22"/>
        <v>0</v>
      </c>
    </row>
    <row r="1430" spans="3:7">
      <c r="C1430"/>
      <c r="G1430" s="134">
        <f t="shared" si="22"/>
        <v>0</v>
      </c>
    </row>
    <row r="1431" spans="3:7">
      <c r="C1431"/>
      <c r="G1431" s="134">
        <f t="shared" si="22"/>
        <v>0</v>
      </c>
    </row>
    <row r="1432" spans="3:7">
      <c r="C1432"/>
      <c r="G1432" s="134">
        <f t="shared" si="22"/>
        <v>0</v>
      </c>
    </row>
    <row r="1433" spans="3:7">
      <c r="C1433"/>
      <c r="G1433" s="134">
        <f t="shared" si="22"/>
        <v>0</v>
      </c>
    </row>
    <row r="1434" spans="3:7">
      <c r="C1434"/>
      <c r="G1434" s="134">
        <f t="shared" si="22"/>
        <v>0</v>
      </c>
    </row>
    <row r="1435" spans="3:7">
      <c r="C1435"/>
      <c r="G1435" s="134">
        <f t="shared" si="22"/>
        <v>0</v>
      </c>
    </row>
    <row r="1436" spans="3:7">
      <c r="C1436"/>
      <c r="G1436" s="134">
        <f t="shared" si="22"/>
        <v>0</v>
      </c>
    </row>
    <row r="1437" spans="3:7">
      <c r="C1437"/>
      <c r="G1437" s="134">
        <f t="shared" si="22"/>
        <v>0</v>
      </c>
    </row>
    <row r="1438" spans="3:7">
      <c r="C1438"/>
      <c r="G1438" s="134">
        <f t="shared" si="22"/>
        <v>0</v>
      </c>
    </row>
    <row r="1439" spans="3:7">
      <c r="C1439"/>
      <c r="G1439" s="134">
        <f t="shared" si="22"/>
        <v>0</v>
      </c>
    </row>
    <row r="1440" spans="3:7">
      <c r="C1440"/>
      <c r="G1440" s="134">
        <f t="shared" si="22"/>
        <v>0</v>
      </c>
    </row>
    <row r="1441" spans="3:7">
      <c r="C1441"/>
      <c r="G1441" s="134">
        <f t="shared" si="22"/>
        <v>0</v>
      </c>
    </row>
    <row r="1442" spans="3:7">
      <c r="C1442"/>
      <c r="G1442" s="134">
        <f t="shared" si="22"/>
        <v>0</v>
      </c>
    </row>
    <row r="1443" spans="3:7">
      <c r="C1443"/>
      <c r="G1443" s="134">
        <f t="shared" si="22"/>
        <v>0</v>
      </c>
    </row>
    <row r="1444" spans="3:7">
      <c r="C1444"/>
      <c r="G1444" s="134">
        <f t="shared" si="22"/>
        <v>0</v>
      </c>
    </row>
    <row r="1445" spans="3:7">
      <c r="C1445"/>
      <c r="G1445" s="134">
        <f t="shared" si="22"/>
        <v>0</v>
      </c>
    </row>
    <row r="1446" spans="3:7">
      <c r="C1446"/>
      <c r="G1446" s="134">
        <f t="shared" si="22"/>
        <v>0</v>
      </c>
    </row>
    <row r="1447" spans="3:7">
      <c r="C1447"/>
      <c r="G1447" s="134">
        <f t="shared" si="22"/>
        <v>0</v>
      </c>
    </row>
    <row r="1448" spans="3:7">
      <c r="C1448"/>
      <c r="G1448" s="134">
        <f t="shared" si="22"/>
        <v>0</v>
      </c>
    </row>
    <row r="1449" spans="3:7">
      <c r="C1449"/>
      <c r="G1449" s="134">
        <f t="shared" si="22"/>
        <v>0</v>
      </c>
    </row>
    <row r="1450" spans="3:7">
      <c r="C1450"/>
      <c r="G1450" s="134">
        <f t="shared" si="22"/>
        <v>0</v>
      </c>
    </row>
    <row r="1451" spans="3:7">
      <c r="C1451"/>
      <c r="G1451" s="134">
        <f t="shared" si="22"/>
        <v>0</v>
      </c>
    </row>
    <row r="1452" spans="3:7">
      <c r="C1452"/>
      <c r="G1452" s="134">
        <f t="shared" si="22"/>
        <v>0</v>
      </c>
    </row>
    <row r="1453" spans="3:7">
      <c r="C1453"/>
      <c r="G1453" s="134">
        <f t="shared" si="22"/>
        <v>0</v>
      </c>
    </row>
    <row r="1454" spans="3:7">
      <c r="C1454"/>
      <c r="G1454" s="134">
        <f t="shared" si="22"/>
        <v>0</v>
      </c>
    </row>
    <row r="1455" spans="3:7">
      <c r="C1455"/>
      <c r="G1455" s="134">
        <f t="shared" si="22"/>
        <v>0</v>
      </c>
    </row>
    <row r="1456" spans="3:7">
      <c r="C1456"/>
      <c r="G1456" s="134">
        <f t="shared" si="22"/>
        <v>0</v>
      </c>
    </row>
    <row r="1457" spans="3:7">
      <c r="C1457"/>
      <c r="G1457" s="134">
        <f t="shared" si="22"/>
        <v>0</v>
      </c>
    </row>
    <row r="1458" spans="3:7">
      <c r="C1458"/>
      <c r="G1458" s="134">
        <f t="shared" si="22"/>
        <v>0</v>
      </c>
    </row>
    <row r="1459" spans="3:7">
      <c r="C1459"/>
      <c r="G1459" s="134">
        <f t="shared" si="22"/>
        <v>0</v>
      </c>
    </row>
    <row r="1460" spans="3:7">
      <c r="C1460"/>
      <c r="G1460" s="134">
        <f t="shared" si="22"/>
        <v>0</v>
      </c>
    </row>
    <row r="1461" spans="3:7">
      <c r="C1461"/>
      <c r="G1461" s="134">
        <f t="shared" si="22"/>
        <v>0</v>
      </c>
    </row>
    <row r="1462" spans="3:7">
      <c r="C1462"/>
      <c r="G1462" s="134">
        <f t="shared" si="22"/>
        <v>0</v>
      </c>
    </row>
    <row r="1463" spans="3:7">
      <c r="C1463"/>
      <c r="G1463" s="134">
        <f t="shared" si="22"/>
        <v>0</v>
      </c>
    </row>
    <row r="1464" spans="3:7">
      <c r="C1464"/>
      <c r="G1464" s="134">
        <f t="shared" si="22"/>
        <v>0</v>
      </c>
    </row>
    <row r="1465" spans="3:7">
      <c r="C1465"/>
      <c r="G1465" s="134">
        <f t="shared" si="22"/>
        <v>0</v>
      </c>
    </row>
    <row r="1466" spans="3:7">
      <c r="C1466"/>
      <c r="G1466" s="134">
        <f t="shared" si="22"/>
        <v>0</v>
      </c>
    </row>
    <row r="1467" spans="3:7">
      <c r="C1467"/>
      <c r="G1467" s="134">
        <f t="shared" si="22"/>
        <v>0</v>
      </c>
    </row>
    <row r="1468" spans="3:7">
      <c r="C1468"/>
      <c r="G1468" s="134">
        <f t="shared" si="22"/>
        <v>0</v>
      </c>
    </row>
    <row r="1469" spans="3:7">
      <c r="C1469"/>
      <c r="G1469" s="134">
        <f t="shared" si="22"/>
        <v>0</v>
      </c>
    </row>
    <row r="1470" spans="3:7">
      <c r="C1470"/>
      <c r="G1470" s="134">
        <f t="shared" si="22"/>
        <v>0</v>
      </c>
    </row>
    <row r="1471" spans="3:7">
      <c r="C1471"/>
      <c r="G1471" s="134">
        <f t="shared" si="22"/>
        <v>0</v>
      </c>
    </row>
    <row r="1472" spans="3:7">
      <c r="C1472"/>
      <c r="G1472" s="134">
        <f t="shared" si="22"/>
        <v>0</v>
      </c>
    </row>
    <row r="1473" spans="3:7">
      <c r="C1473"/>
      <c r="G1473" s="134">
        <f t="shared" si="22"/>
        <v>0</v>
      </c>
    </row>
    <row r="1474" spans="3:7">
      <c r="C1474"/>
      <c r="G1474" s="134">
        <f t="shared" si="22"/>
        <v>0</v>
      </c>
    </row>
    <row r="1475" spans="3:7">
      <c r="C1475"/>
      <c r="G1475" s="134">
        <f t="shared" si="22"/>
        <v>0</v>
      </c>
    </row>
    <row r="1476" spans="3:7">
      <c r="C1476"/>
      <c r="G1476" s="134">
        <f t="shared" si="22"/>
        <v>0</v>
      </c>
    </row>
    <row r="1477" spans="3:7">
      <c r="C1477"/>
      <c r="G1477" s="134">
        <f t="shared" si="22"/>
        <v>0</v>
      </c>
    </row>
    <row r="1478" spans="3:7">
      <c r="C1478"/>
      <c r="G1478" s="134">
        <f t="shared" si="22"/>
        <v>0</v>
      </c>
    </row>
    <row r="1479" spans="3:7">
      <c r="C1479"/>
      <c r="G1479" s="134">
        <f t="shared" si="22"/>
        <v>0</v>
      </c>
    </row>
    <row r="1480" spans="3:7">
      <c r="C1480"/>
      <c r="G1480" s="134">
        <f t="shared" si="22"/>
        <v>0</v>
      </c>
    </row>
    <row r="1481" spans="3:7">
      <c r="C1481"/>
      <c r="G1481" s="134">
        <f t="shared" si="22"/>
        <v>0</v>
      </c>
    </row>
    <row r="1482" spans="3:7">
      <c r="C1482"/>
      <c r="G1482" s="134">
        <f t="shared" si="22"/>
        <v>0</v>
      </c>
    </row>
    <row r="1483" spans="3:7">
      <c r="C1483"/>
      <c r="G1483" s="134">
        <f t="shared" si="22"/>
        <v>0</v>
      </c>
    </row>
    <row r="1484" spans="3:7">
      <c r="C1484"/>
      <c r="G1484" s="134">
        <f t="shared" ref="G1484:G1547" si="23">+D1484-E1484</f>
        <v>0</v>
      </c>
    </row>
    <row r="1485" spans="3:7">
      <c r="C1485"/>
      <c r="G1485" s="134">
        <f t="shared" si="23"/>
        <v>0</v>
      </c>
    </row>
    <row r="1486" spans="3:7">
      <c r="C1486"/>
      <c r="G1486" s="134">
        <f t="shared" si="23"/>
        <v>0</v>
      </c>
    </row>
    <row r="1487" spans="3:7">
      <c r="C1487"/>
      <c r="G1487" s="134">
        <f t="shared" si="23"/>
        <v>0</v>
      </c>
    </row>
    <row r="1488" spans="3:7">
      <c r="C1488"/>
      <c r="G1488" s="134">
        <f t="shared" si="23"/>
        <v>0</v>
      </c>
    </row>
    <row r="1489" spans="3:7">
      <c r="C1489"/>
      <c r="G1489" s="134">
        <f t="shared" si="23"/>
        <v>0</v>
      </c>
    </row>
    <row r="1490" spans="3:7">
      <c r="C1490"/>
      <c r="G1490" s="134">
        <f t="shared" si="23"/>
        <v>0</v>
      </c>
    </row>
    <row r="1491" spans="3:7">
      <c r="C1491"/>
      <c r="G1491" s="134">
        <f t="shared" si="23"/>
        <v>0</v>
      </c>
    </row>
    <row r="1492" spans="3:7">
      <c r="C1492"/>
      <c r="G1492" s="134">
        <f t="shared" si="23"/>
        <v>0</v>
      </c>
    </row>
    <row r="1493" spans="3:7">
      <c r="C1493"/>
      <c r="G1493" s="134">
        <f t="shared" si="23"/>
        <v>0</v>
      </c>
    </row>
    <row r="1494" spans="3:7">
      <c r="C1494"/>
      <c r="G1494" s="134">
        <f t="shared" si="23"/>
        <v>0</v>
      </c>
    </row>
    <row r="1495" spans="3:7">
      <c r="C1495"/>
      <c r="G1495" s="134">
        <f t="shared" si="23"/>
        <v>0</v>
      </c>
    </row>
    <row r="1496" spans="3:7">
      <c r="C1496"/>
      <c r="G1496" s="134">
        <f t="shared" si="23"/>
        <v>0</v>
      </c>
    </row>
    <row r="1497" spans="3:7">
      <c r="C1497"/>
      <c r="G1497" s="134">
        <f t="shared" si="23"/>
        <v>0</v>
      </c>
    </row>
    <row r="1498" spans="3:7">
      <c r="C1498"/>
      <c r="G1498" s="134">
        <f t="shared" si="23"/>
        <v>0</v>
      </c>
    </row>
    <row r="1499" spans="3:7">
      <c r="C1499"/>
      <c r="G1499" s="134">
        <f t="shared" si="23"/>
        <v>0</v>
      </c>
    </row>
    <row r="1500" spans="3:7">
      <c r="C1500"/>
      <c r="G1500" s="134">
        <f t="shared" si="23"/>
        <v>0</v>
      </c>
    </row>
    <row r="1501" spans="3:7">
      <c r="C1501"/>
      <c r="G1501" s="134">
        <f t="shared" si="23"/>
        <v>0</v>
      </c>
    </row>
    <row r="1502" spans="3:7">
      <c r="C1502"/>
      <c r="G1502" s="134">
        <f t="shared" si="23"/>
        <v>0</v>
      </c>
    </row>
    <row r="1503" spans="3:7">
      <c r="C1503"/>
      <c r="G1503" s="134">
        <f t="shared" si="23"/>
        <v>0</v>
      </c>
    </row>
    <row r="1504" spans="3:7">
      <c r="C1504"/>
      <c r="G1504" s="134">
        <f t="shared" si="23"/>
        <v>0</v>
      </c>
    </row>
    <row r="1505" spans="3:7">
      <c r="C1505"/>
      <c r="G1505" s="134">
        <f t="shared" si="23"/>
        <v>0</v>
      </c>
    </row>
    <row r="1506" spans="3:7">
      <c r="C1506"/>
      <c r="G1506" s="134">
        <f t="shared" si="23"/>
        <v>0</v>
      </c>
    </row>
    <row r="1507" spans="3:7">
      <c r="C1507"/>
      <c r="G1507" s="134">
        <f t="shared" si="23"/>
        <v>0</v>
      </c>
    </row>
    <row r="1508" spans="3:7">
      <c r="C1508"/>
      <c r="G1508" s="134">
        <f t="shared" si="23"/>
        <v>0</v>
      </c>
    </row>
    <row r="1509" spans="3:7">
      <c r="C1509"/>
      <c r="G1509" s="134">
        <f t="shared" si="23"/>
        <v>0</v>
      </c>
    </row>
    <row r="1510" spans="3:7">
      <c r="C1510"/>
      <c r="G1510" s="134">
        <f t="shared" si="23"/>
        <v>0</v>
      </c>
    </row>
    <row r="1511" spans="3:7">
      <c r="C1511"/>
      <c r="G1511" s="134">
        <f t="shared" si="23"/>
        <v>0</v>
      </c>
    </row>
    <row r="1512" spans="3:7">
      <c r="C1512"/>
      <c r="G1512" s="134">
        <f t="shared" si="23"/>
        <v>0</v>
      </c>
    </row>
    <row r="1513" spans="3:7">
      <c r="C1513"/>
      <c r="G1513" s="134">
        <f t="shared" si="23"/>
        <v>0</v>
      </c>
    </row>
    <row r="1514" spans="3:7">
      <c r="C1514"/>
      <c r="G1514" s="134">
        <f t="shared" si="23"/>
        <v>0</v>
      </c>
    </row>
    <row r="1515" spans="3:7">
      <c r="C1515"/>
      <c r="G1515" s="134">
        <f t="shared" si="23"/>
        <v>0</v>
      </c>
    </row>
    <row r="1516" spans="3:7">
      <c r="C1516"/>
      <c r="G1516" s="134">
        <f t="shared" si="23"/>
        <v>0</v>
      </c>
    </row>
    <row r="1517" spans="3:7">
      <c r="C1517"/>
      <c r="G1517" s="134">
        <f t="shared" si="23"/>
        <v>0</v>
      </c>
    </row>
    <row r="1518" spans="3:7">
      <c r="C1518"/>
      <c r="G1518" s="134">
        <f t="shared" si="23"/>
        <v>0</v>
      </c>
    </row>
    <row r="1519" spans="3:7">
      <c r="C1519"/>
      <c r="G1519" s="134">
        <f t="shared" si="23"/>
        <v>0</v>
      </c>
    </row>
    <row r="1520" spans="3:7">
      <c r="C1520"/>
      <c r="G1520" s="134">
        <f t="shared" si="23"/>
        <v>0</v>
      </c>
    </row>
    <row r="1521" spans="3:7">
      <c r="C1521"/>
      <c r="G1521" s="134">
        <f t="shared" si="23"/>
        <v>0</v>
      </c>
    </row>
    <row r="1522" spans="3:7">
      <c r="C1522"/>
      <c r="G1522" s="134">
        <f t="shared" si="23"/>
        <v>0</v>
      </c>
    </row>
    <row r="1523" spans="3:7">
      <c r="C1523"/>
      <c r="G1523" s="134">
        <f t="shared" si="23"/>
        <v>0</v>
      </c>
    </row>
    <row r="1524" spans="3:7">
      <c r="C1524"/>
      <c r="G1524" s="134">
        <f t="shared" si="23"/>
        <v>0</v>
      </c>
    </row>
    <row r="1525" spans="3:7">
      <c r="C1525"/>
      <c r="G1525" s="134">
        <f t="shared" si="23"/>
        <v>0</v>
      </c>
    </row>
    <row r="1526" spans="3:7">
      <c r="C1526"/>
      <c r="G1526" s="134">
        <f t="shared" si="23"/>
        <v>0</v>
      </c>
    </row>
    <row r="1527" spans="3:7">
      <c r="C1527"/>
      <c r="G1527" s="134">
        <f t="shared" si="23"/>
        <v>0</v>
      </c>
    </row>
    <row r="1528" spans="3:7">
      <c r="C1528"/>
      <c r="G1528" s="134">
        <f t="shared" si="23"/>
        <v>0</v>
      </c>
    </row>
    <row r="1529" spans="3:7">
      <c r="C1529"/>
      <c r="G1529" s="134">
        <f t="shared" si="23"/>
        <v>0</v>
      </c>
    </row>
    <row r="1530" spans="3:7">
      <c r="C1530"/>
      <c r="G1530" s="134">
        <f t="shared" si="23"/>
        <v>0</v>
      </c>
    </row>
    <row r="1531" spans="3:7">
      <c r="C1531"/>
      <c r="G1531" s="134">
        <f t="shared" si="23"/>
        <v>0</v>
      </c>
    </row>
    <row r="1532" spans="3:7">
      <c r="C1532"/>
      <c r="G1532" s="134">
        <f t="shared" si="23"/>
        <v>0</v>
      </c>
    </row>
    <row r="1533" spans="3:7">
      <c r="C1533"/>
      <c r="G1533" s="134">
        <f t="shared" si="23"/>
        <v>0</v>
      </c>
    </row>
    <row r="1534" spans="3:7">
      <c r="C1534"/>
      <c r="G1534" s="134">
        <f t="shared" si="23"/>
        <v>0</v>
      </c>
    </row>
    <row r="1535" spans="3:7">
      <c r="C1535"/>
      <c r="G1535" s="134">
        <f t="shared" si="23"/>
        <v>0</v>
      </c>
    </row>
    <row r="1536" spans="3:7">
      <c r="C1536"/>
      <c r="G1536" s="134">
        <f t="shared" si="23"/>
        <v>0</v>
      </c>
    </row>
    <row r="1537" spans="3:7">
      <c r="C1537"/>
      <c r="G1537" s="134">
        <f t="shared" si="23"/>
        <v>0</v>
      </c>
    </row>
    <row r="1538" spans="3:7">
      <c r="C1538"/>
      <c r="G1538" s="134">
        <f t="shared" si="23"/>
        <v>0</v>
      </c>
    </row>
    <row r="1539" spans="3:7">
      <c r="C1539"/>
      <c r="G1539" s="134">
        <f t="shared" si="23"/>
        <v>0</v>
      </c>
    </row>
    <row r="1540" spans="3:7">
      <c r="C1540"/>
      <c r="G1540" s="134">
        <f t="shared" si="23"/>
        <v>0</v>
      </c>
    </row>
    <row r="1541" spans="3:7">
      <c r="C1541"/>
      <c r="G1541" s="134">
        <f t="shared" si="23"/>
        <v>0</v>
      </c>
    </row>
    <row r="1542" spans="3:7">
      <c r="C1542"/>
      <c r="G1542" s="134">
        <f t="shared" si="23"/>
        <v>0</v>
      </c>
    </row>
    <row r="1543" spans="3:7">
      <c r="C1543"/>
      <c r="G1543" s="134">
        <f t="shared" si="23"/>
        <v>0</v>
      </c>
    </row>
    <row r="1544" spans="3:7">
      <c r="C1544"/>
      <c r="G1544" s="134">
        <f t="shared" si="23"/>
        <v>0</v>
      </c>
    </row>
    <row r="1545" spans="3:7">
      <c r="C1545"/>
      <c r="G1545" s="134">
        <f t="shared" si="23"/>
        <v>0</v>
      </c>
    </row>
    <row r="1546" spans="3:7">
      <c r="C1546"/>
      <c r="G1546" s="134">
        <f t="shared" si="23"/>
        <v>0</v>
      </c>
    </row>
    <row r="1547" spans="3:7">
      <c r="C1547"/>
      <c r="G1547" s="134">
        <f t="shared" si="23"/>
        <v>0</v>
      </c>
    </row>
    <row r="1548" spans="3:7">
      <c r="C1548"/>
      <c r="G1548" s="134">
        <f t="shared" ref="G1548:G1611" si="24">+D1548-E1548</f>
        <v>0</v>
      </c>
    </row>
    <row r="1549" spans="3:7">
      <c r="C1549"/>
      <c r="G1549" s="134">
        <f t="shared" si="24"/>
        <v>0</v>
      </c>
    </row>
    <row r="1550" spans="3:7">
      <c r="C1550"/>
      <c r="G1550" s="134">
        <f t="shared" si="24"/>
        <v>0</v>
      </c>
    </row>
    <row r="1551" spans="3:7">
      <c r="C1551"/>
      <c r="G1551" s="134">
        <f t="shared" si="24"/>
        <v>0</v>
      </c>
    </row>
    <row r="1552" spans="3:7">
      <c r="C1552"/>
      <c r="G1552" s="134">
        <f t="shared" si="24"/>
        <v>0</v>
      </c>
    </row>
    <row r="1553" spans="3:7">
      <c r="C1553"/>
      <c r="G1553" s="134">
        <f t="shared" si="24"/>
        <v>0</v>
      </c>
    </row>
    <row r="1554" spans="3:7">
      <c r="C1554"/>
      <c r="G1554" s="134">
        <f t="shared" si="24"/>
        <v>0</v>
      </c>
    </row>
    <row r="1555" spans="3:7">
      <c r="C1555"/>
      <c r="G1555" s="134">
        <f t="shared" si="24"/>
        <v>0</v>
      </c>
    </row>
    <row r="1556" spans="3:7">
      <c r="C1556"/>
      <c r="G1556" s="134">
        <f t="shared" si="24"/>
        <v>0</v>
      </c>
    </row>
    <row r="1557" spans="3:7">
      <c r="C1557"/>
      <c r="G1557" s="134">
        <f t="shared" si="24"/>
        <v>0</v>
      </c>
    </row>
    <row r="1558" spans="3:7">
      <c r="C1558"/>
      <c r="G1558" s="134">
        <f t="shared" si="24"/>
        <v>0</v>
      </c>
    </row>
    <row r="1559" spans="3:7">
      <c r="C1559"/>
      <c r="G1559" s="134">
        <f t="shared" si="24"/>
        <v>0</v>
      </c>
    </row>
    <row r="1560" spans="3:7">
      <c r="C1560"/>
      <c r="G1560" s="134">
        <f t="shared" si="24"/>
        <v>0</v>
      </c>
    </row>
    <row r="1561" spans="3:7">
      <c r="C1561"/>
      <c r="G1561" s="134">
        <f t="shared" si="24"/>
        <v>0</v>
      </c>
    </row>
    <row r="1562" spans="3:7">
      <c r="C1562"/>
      <c r="G1562" s="134">
        <f t="shared" si="24"/>
        <v>0</v>
      </c>
    </row>
    <row r="1563" spans="3:7">
      <c r="C1563"/>
      <c r="G1563" s="134">
        <f t="shared" si="24"/>
        <v>0</v>
      </c>
    </row>
    <row r="1564" spans="3:7">
      <c r="C1564"/>
      <c r="G1564" s="134">
        <f t="shared" si="24"/>
        <v>0</v>
      </c>
    </row>
    <row r="1565" spans="3:7">
      <c r="C1565"/>
      <c r="G1565" s="134">
        <f t="shared" si="24"/>
        <v>0</v>
      </c>
    </row>
    <row r="1566" spans="3:7">
      <c r="C1566"/>
      <c r="G1566" s="134">
        <f t="shared" si="24"/>
        <v>0</v>
      </c>
    </row>
    <row r="1567" spans="3:7">
      <c r="C1567"/>
      <c r="G1567" s="134">
        <f t="shared" si="24"/>
        <v>0</v>
      </c>
    </row>
    <row r="1568" spans="3:7">
      <c r="C1568"/>
      <c r="G1568" s="134">
        <f t="shared" si="24"/>
        <v>0</v>
      </c>
    </row>
    <row r="1569" spans="3:7">
      <c r="C1569"/>
      <c r="G1569" s="134">
        <f t="shared" si="24"/>
        <v>0</v>
      </c>
    </row>
    <row r="1570" spans="3:7">
      <c r="C1570"/>
      <c r="G1570" s="134">
        <f t="shared" si="24"/>
        <v>0</v>
      </c>
    </row>
    <row r="1571" spans="3:7">
      <c r="C1571"/>
      <c r="G1571" s="134">
        <f t="shared" si="24"/>
        <v>0</v>
      </c>
    </row>
    <row r="1572" spans="3:7">
      <c r="C1572"/>
      <c r="G1572" s="134">
        <f t="shared" si="24"/>
        <v>0</v>
      </c>
    </row>
    <row r="1573" spans="3:7">
      <c r="C1573"/>
      <c r="G1573" s="134">
        <f t="shared" si="24"/>
        <v>0</v>
      </c>
    </row>
    <row r="1574" spans="3:7">
      <c r="C1574"/>
      <c r="G1574" s="134">
        <f t="shared" si="24"/>
        <v>0</v>
      </c>
    </row>
    <row r="1575" spans="3:7">
      <c r="C1575"/>
      <c r="G1575" s="134">
        <f t="shared" si="24"/>
        <v>0</v>
      </c>
    </row>
    <row r="1576" spans="3:7">
      <c r="C1576"/>
      <c r="G1576" s="134">
        <f t="shared" si="24"/>
        <v>0</v>
      </c>
    </row>
    <row r="1577" spans="3:7">
      <c r="C1577"/>
      <c r="G1577" s="134">
        <f t="shared" si="24"/>
        <v>0</v>
      </c>
    </row>
    <row r="1578" spans="3:7">
      <c r="C1578"/>
      <c r="G1578" s="134">
        <f t="shared" si="24"/>
        <v>0</v>
      </c>
    </row>
    <row r="1579" spans="3:7">
      <c r="C1579"/>
      <c r="G1579" s="134">
        <f t="shared" si="24"/>
        <v>0</v>
      </c>
    </row>
    <row r="1580" spans="3:7">
      <c r="C1580"/>
      <c r="G1580" s="134">
        <f t="shared" si="24"/>
        <v>0</v>
      </c>
    </row>
    <row r="1581" spans="3:7">
      <c r="C1581"/>
      <c r="G1581" s="134">
        <f t="shared" si="24"/>
        <v>0</v>
      </c>
    </row>
    <row r="1582" spans="3:7">
      <c r="C1582"/>
      <c r="G1582" s="134">
        <f t="shared" si="24"/>
        <v>0</v>
      </c>
    </row>
    <row r="1583" spans="3:7">
      <c r="C1583"/>
      <c r="G1583" s="134">
        <f t="shared" si="24"/>
        <v>0</v>
      </c>
    </row>
    <row r="1584" spans="3:7">
      <c r="C1584"/>
      <c r="G1584" s="134">
        <f t="shared" si="24"/>
        <v>0</v>
      </c>
    </row>
    <row r="1585" spans="3:7">
      <c r="C1585"/>
      <c r="G1585" s="134">
        <f t="shared" si="24"/>
        <v>0</v>
      </c>
    </row>
    <row r="1586" spans="3:7">
      <c r="C1586"/>
      <c r="G1586" s="134">
        <f t="shared" si="24"/>
        <v>0</v>
      </c>
    </row>
    <row r="1587" spans="3:7">
      <c r="C1587"/>
      <c r="G1587" s="134">
        <f t="shared" si="24"/>
        <v>0</v>
      </c>
    </row>
    <row r="1588" spans="3:7">
      <c r="C1588"/>
      <c r="G1588" s="134">
        <f t="shared" si="24"/>
        <v>0</v>
      </c>
    </row>
    <row r="1589" spans="3:7">
      <c r="C1589"/>
      <c r="G1589" s="134">
        <f t="shared" si="24"/>
        <v>0</v>
      </c>
    </row>
    <row r="1590" spans="3:7">
      <c r="C1590"/>
      <c r="G1590" s="134">
        <f t="shared" si="24"/>
        <v>0</v>
      </c>
    </row>
    <row r="1591" spans="3:7">
      <c r="C1591"/>
      <c r="G1591" s="134">
        <f t="shared" si="24"/>
        <v>0</v>
      </c>
    </row>
    <row r="1592" spans="3:7">
      <c r="C1592"/>
      <c r="G1592" s="134">
        <f t="shared" si="24"/>
        <v>0</v>
      </c>
    </row>
    <row r="1593" spans="3:7">
      <c r="C1593"/>
      <c r="G1593" s="134">
        <f t="shared" si="24"/>
        <v>0</v>
      </c>
    </row>
    <row r="1594" spans="3:7">
      <c r="C1594"/>
      <c r="G1594" s="134">
        <f t="shared" si="24"/>
        <v>0</v>
      </c>
    </row>
    <row r="1595" spans="3:7">
      <c r="C1595"/>
      <c r="G1595" s="134">
        <f t="shared" si="24"/>
        <v>0</v>
      </c>
    </row>
    <row r="1596" spans="3:7">
      <c r="C1596"/>
      <c r="G1596" s="134">
        <f t="shared" si="24"/>
        <v>0</v>
      </c>
    </row>
    <row r="1597" spans="3:7">
      <c r="C1597"/>
      <c r="G1597" s="134">
        <f t="shared" si="24"/>
        <v>0</v>
      </c>
    </row>
    <row r="1598" spans="3:7">
      <c r="C1598"/>
      <c r="G1598" s="134">
        <f t="shared" si="24"/>
        <v>0</v>
      </c>
    </row>
    <row r="1599" spans="3:7">
      <c r="C1599"/>
      <c r="G1599" s="134">
        <f t="shared" si="24"/>
        <v>0</v>
      </c>
    </row>
    <row r="1600" spans="3:7">
      <c r="C1600"/>
      <c r="G1600" s="134">
        <f t="shared" si="24"/>
        <v>0</v>
      </c>
    </row>
    <row r="1601" spans="3:7">
      <c r="C1601"/>
      <c r="G1601" s="134">
        <f t="shared" si="24"/>
        <v>0</v>
      </c>
    </row>
    <row r="1602" spans="3:7">
      <c r="C1602"/>
      <c r="G1602" s="134">
        <f t="shared" si="24"/>
        <v>0</v>
      </c>
    </row>
    <row r="1603" spans="3:7">
      <c r="C1603"/>
      <c r="G1603" s="134">
        <f t="shared" si="24"/>
        <v>0</v>
      </c>
    </row>
    <row r="1604" spans="3:7">
      <c r="C1604"/>
      <c r="G1604" s="134">
        <f t="shared" si="24"/>
        <v>0</v>
      </c>
    </row>
    <row r="1605" spans="3:7">
      <c r="C1605"/>
      <c r="G1605" s="134">
        <f t="shared" si="24"/>
        <v>0</v>
      </c>
    </row>
    <row r="1606" spans="3:7">
      <c r="C1606"/>
      <c r="G1606" s="134">
        <f t="shared" si="24"/>
        <v>0</v>
      </c>
    </row>
    <row r="1607" spans="3:7">
      <c r="C1607"/>
      <c r="G1607" s="134">
        <f t="shared" si="24"/>
        <v>0</v>
      </c>
    </row>
    <row r="1608" spans="3:7">
      <c r="C1608"/>
      <c r="G1608" s="134">
        <f t="shared" si="24"/>
        <v>0</v>
      </c>
    </row>
    <row r="1609" spans="3:7">
      <c r="C1609"/>
      <c r="G1609" s="134">
        <f t="shared" si="24"/>
        <v>0</v>
      </c>
    </row>
    <row r="1610" spans="3:7">
      <c r="C1610"/>
      <c r="G1610" s="134">
        <f t="shared" si="24"/>
        <v>0</v>
      </c>
    </row>
    <row r="1611" spans="3:7">
      <c r="C1611"/>
      <c r="G1611" s="134">
        <f t="shared" si="24"/>
        <v>0</v>
      </c>
    </row>
    <row r="1612" spans="3:7">
      <c r="C1612"/>
      <c r="G1612" s="134">
        <f t="shared" ref="G1612:G1675" si="25">+D1612-E1612</f>
        <v>0</v>
      </c>
    </row>
    <row r="1613" spans="3:7">
      <c r="C1613"/>
      <c r="G1613" s="134">
        <f t="shared" si="25"/>
        <v>0</v>
      </c>
    </row>
    <row r="1614" spans="3:7">
      <c r="C1614"/>
      <c r="G1614" s="134">
        <f t="shared" si="25"/>
        <v>0</v>
      </c>
    </row>
    <row r="1615" spans="3:7">
      <c r="C1615"/>
      <c r="G1615" s="134">
        <f t="shared" si="25"/>
        <v>0</v>
      </c>
    </row>
    <row r="1616" spans="3:7">
      <c r="C1616"/>
      <c r="G1616" s="134">
        <f t="shared" si="25"/>
        <v>0</v>
      </c>
    </row>
    <row r="1617" spans="3:7">
      <c r="C1617"/>
      <c r="G1617" s="134">
        <f t="shared" si="25"/>
        <v>0</v>
      </c>
    </row>
    <row r="1618" spans="3:7">
      <c r="C1618"/>
      <c r="G1618" s="134">
        <f t="shared" si="25"/>
        <v>0</v>
      </c>
    </row>
    <row r="1619" spans="3:7">
      <c r="C1619"/>
      <c r="G1619" s="134">
        <f t="shared" si="25"/>
        <v>0</v>
      </c>
    </row>
    <row r="1620" spans="3:7">
      <c r="C1620"/>
      <c r="G1620" s="134">
        <f t="shared" si="25"/>
        <v>0</v>
      </c>
    </row>
    <row r="1621" spans="3:7">
      <c r="C1621"/>
      <c r="G1621" s="134">
        <f t="shared" si="25"/>
        <v>0</v>
      </c>
    </row>
    <row r="1622" spans="3:7">
      <c r="C1622"/>
      <c r="G1622" s="134">
        <f t="shared" si="25"/>
        <v>0</v>
      </c>
    </row>
    <row r="1623" spans="3:7">
      <c r="C1623"/>
      <c r="G1623" s="134">
        <f t="shared" si="25"/>
        <v>0</v>
      </c>
    </row>
    <row r="1624" spans="3:7">
      <c r="C1624"/>
      <c r="G1624" s="134">
        <f t="shared" si="25"/>
        <v>0</v>
      </c>
    </row>
    <row r="1625" spans="3:7">
      <c r="C1625"/>
      <c r="G1625" s="134">
        <f t="shared" si="25"/>
        <v>0</v>
      </c>
    </row>
    <row r="1626" spans="3:7">
      <c r="C1626"/>
      <c r="G1626" s="134">
        <f t="shared" si="25"/>
        <v>0</v>
      </c>
    </row>
    <row r="1627" spans="3:7">
      <c r="C1627"/>
      <c r="G1627" s="134">
        <f t="shared" si="25"/>
        <v>0</v>
      </c>
    </row>
    <row r="1628" spans="3:7">
      <c r="C1628"/>
      <c r="G1628" s="134">
        <f t="shared" si="25"/>
        <v>0</v>
      </c>
    </row>
    <row r="1629" spans="3:7">
      <c r="C1629"/>
      <c r="G1629" s="134">
        <f t="shared" si="25"/>
        <v>0</v>
      </c>
    </row>
    <row r="1630" spans="3:7">
      <c r="C1630"/>
      <c r="G1630" s="134">
        <f t="shared" si="25"/>
        <v>0</v>
      </c>
    </row>
    <row r="1631" spans="3:7">
      <c r="C1631"/>
      <c r="G1631" s="134">
        <f t="shared" si="25"/>
        <v>0</v>
      </c>
    </row>
    <row r="1632" spans="3:7">
      <c r="C1632"/>
      <c r="G1632" s="134">
        <f t="shared" si="25"/>
        <v>0</v>
      </c>
    </row>
    <row r="1633" spans="3:7">
      <c r="C1633"/>
      <c r="G1633" s="134">
        <f t="shared" si="25"/>
        <v>0</v>
      </c>
    </row>
    <row r="1634" spans="3:7">
      <c r="C1634"/>
      <c r="G1634" s="134">
        <f t="shared" si="25"/>
        <v>0</v>
      </c>
    </row>
    <row r="1635" spans="3:7">
      <c r="C1635"/>
      <c r="G1635" s="134">
        <f t="shared" si="25"/>
        <v>0</v>
      </c>
    </row>
    <row r="1636" spans="3:7">
      <c r="C1636"/>
      <c r="G1636" s="134">
        <f t="shared" si="25"/>
        <v>0</v>
      </c>
    </row>
    <row r="1637" spans="3:7">
      <c r="C1637"/>
      <c r="G1637" s="134">
        <f t="shared" si="25"/>
        <v>0</v>
      </c>
    </row>
    <row r="1638" spans="3:7">
      <c r="C1638"/>
      <c r="G1638" s="134">
        <f t="shared" si="25"/>
        <v>0</v>
      </c>
    </row>
    <row r="1639" spans="3:7">
      <c r="C1639"/>
      <c r="G1639" s="134">
        <f t="shared" si="25"/>
        <v>0</v>
      </c>
    </row>
    <row r="1640" spans="3:7">
      <c r="C1640"/>
      <c r="G1640" s="134">
        <f t="shared" si="25"/>
        <v>0</v>
      </c>
    </row>
    <row r="1641" spans="3:7">
      <c r="C1641"/>
      <c r="G1641" s="134">
        <f t="shared" si="25"/>
        <v>0</v>
      </c>
    </row>
    <row r="1642" spans="3:7">
      <c r="C1642"/>
      <c r="G1642" s="134">
        <f t="shared" si="25"/>
        <v>0</v>
      </c>
    </row>
    <row r="1643" spans="3:7">
      <c r="C1643"/>
      <c r="G1643" s="134">
        <f t="shared" si="25"/>
        <v>0</v>
      </c>
    </row>
    <row r="1644" spans="3:7">
      <c r="C1644"/>
      <c r="G1644" s="134">
        <f t="shared" si="25"/>
        <v>0</v>
      </c>
    </row>
    <row r="1645" spans="3:7">
      <c r="C1645"/>
      <c r="G1645" s="134">
        <f t="shared" si="25"/>
        <v>0</v>
      </c>
    </row>
    <row r="1646" spans="3:7">
      <c r="C1646"/>
      <c r="G1646" s="134">
        <f t="shared" si="25"/>
        <v>0</v>
      </c>
    </row>
    <row r="1647" spans="3:7">
      <c r="C1647"/>
      <c r="G1647" s="134">
        <f t="shared" si="25"/>
        <v>0</v>
      </c>
    </row>
    <row r="1648" spans="3:7">
      <c r="C1648"/>
      <c r="G1648" s="134">
        <f t="shared" si="25"/>
        <v>0</v>
      </c>
    </row>
    <row r="1649" spans="3:7">
      <c r="C1649"/>
      <c r="G1649" s="134">
        <f t="shared" si="25"/>
        <v>0</v>
      </c>
    </row>
    <row r="1650" spans="3:7">
      <c r="C1650"/>
      <c r="G1650" s="134">
        <f t="shared" si="25"/>
        <v>0</v>
      </c>
    </row>
    <row r="1651" spans="3:7">
      <c r="C1651"/>
      <c r="G1651" s="134">
        <f t="shared" si="25"/>
        <v>0</v>
      </c>
    </row>
    <row r="1652" spans="3:7">
      <c r="C1652"/>
      <c r="G1652" s="134">
        <f t="shared" si="25"/>
        <v>0</v>
      </c>
    </row>
    <row r="1653" spans="3:7">
      <c r="C1653"/>
      <c r="G1653" s="134">
        <f t="shared" si="25"/>
        <v>0</v>
      </c>
    </row>
    <row r="1654" spans="3:7">
      <c r="C1654"/>
      <c r="G1654" s="134">
        <f t="shared" si="25"/>
        <v>0</v>
      </c>
    </row>
    <row r="1655" spans="3:7">
      <c r="C1655"/>
      <c r="G1655" s="134">
        <f t="shared" si="25"/>
        <v>0</v>
      </c>
    </row>
    <row r="1656" spans="3:7">
      <c r="C1656"/>
      <c r="G1656" s="134">
        <f t="shared" si="25"/>
        <v>0</v>
      </c>
    </row>
    <row r="1657" spans="3:7">
      <c r="C1657"/>
      <c r="G1657" s="134">
        <f t="shared" si="25"/>
        <v>0</v>
      </c>
    </row>
    <row r="1658" spans="3:7">
      <c r="C1658"/>
      <c r="G1658" s="134">
        <f t="shared" si="25"/>
        <v>0</v>
      </c>
    </row>
    <row r="1659" spans="3:7">
      <c r="C1659"/>
      <c r="G1659" s="134">
        <f t="shared" si="25"/>
        <v>0</v>
      </c>
    </row>
    <row r="1660" spans="3:7">
      <c r="C1660"/>
      <c r="G1660" s="134">
        <f t="shared" si="25"/>
        <v>0</v>
      </c>
    </row>
    <row r="1661" spans="3:7">
      <c r="C1661"/>
      <c r="G1661" s="134">
        <f t="shared" si="25"/>
        <v>0</v>
      </c>
    </row>
    <row r="1662" spans="3:7">
      <c r="C1662"/>
      <c r="G1662" s="134">
        <f t="shared" si="25"/>
        <v>0</v>
      </c>
    </row>
    <row r="1663" spans="3:7">
      <c r="C1663"/>
      <c r="G1663" s="134">
        <f t="shared" si="25"/>
        <v>0</v>
      </c>
    </row>
    <row r="1664" spans="3:7">
      <c r="C1664"/>
      <c r="G1664" s="134">
        <f t="shared" si="25"/>
        <v>0</v>
      </c>
    </row>
    <row r="1665" spans="3:7">
      <c r="C1665"/>
      <c r="G1665" s="134">
        <f t="shared" si="25"/>
        <v>0</v>
      </c>
    </row>
    <row r="1666" spans="3:7">
      <c r="C1666"/>
      <c r="G1666" s="134">
        <f t="shared" si="25"/>
        <v>0</v>
      </c>
    </row>
    <row r="1667" spans="3:7">
      <c r="C1667"/>
      <c r="G1667" s="134">
        <f t="shared" si="25"/>
        <v>0</v>
      </c>
    </row>
    <row r="1668" spans="3:7">
      <c r="C1668"/>
      <c r="G1668" s="134">
        <f t="shared" si="25"/>
        <v>0</v>
      </c>
    </row>
    <row r="1669" spans="3:7">
      <c r="C1669"/>
      <c r="G1669" s="134">
        <f t="shared" si="25"/>
        <v>0</v>
      </c>
    </row>
    <row r="1670" spans="3:7">
      <c r="C1670"/>
      <c r="G1670" s="134">
        <f t="shared" si="25"/>
        <v>0</v>
      </c>
    </row>
    <row r="1671" spans="3:7">
      <c r="C1671"/>
      <c r="G1671" s="134">
        <f t="shared" si="25"/>
        <v>0</v>
      </c>
    </row>
    <row r="1672" spans="3:7">
      <c r="C1672"/>
      <c r="G1672" s="134">
        <f t="shared" si="25"/>
        <v>0</v>
      </c>
    </row>
    <row r="1673" spans="3:7">
      <c r="C1673"/>
      <c r="G1673" s="134">
        <f t="shared" si="25"/>
        <v>0</v>
      </c>
    </row>
    <row r="1674" spans="3:7">
      <c r="C1674"/>
      <c r="G1674" s="134">
        <f t="shared" si="25"/>
        <v>0</v>
      </c>
    </row>
    <row r="1675" spans="3:7">
      <c r="C1675"/>
      <c r="G1675" s="134">
        <f t="shared" si="25"/>
        <v>0</v>
      </c>
    </row>
    <row r="1676" spans="3:7">
      <c r="C1676"/>
      <c r="G1676" s="134">
        <f t="shared" ref="G1676:G1739" si="26">+D1676-E1676</f>
        <v>0</v>
      </c>
    </row>
    <row r="1677" spans="3:7">
      <c r="C1677"/>
      <c r="G1677" s="134">
        <f t="shared" si="26"/>
        <v>0</v>
      </c>
    </row>
    <row r="1678" spans="3:7">
      <c r="C1678"/>
      <c r="G1678" s="134">
        <f t="shared" si="26"/>
        <v>0</v>
      </c>
    </row>
    <row r="1679" spans="3:7">
      <c r="C1679"/>
      <c r="G1679" s="134">
        <f t="shared" si="26"/>
        <v>0</v>
      </c>
    </row>
    <row r="1680" spans="3:7">
      <c r="C1680"/>
      <c r="G1680" s="134">
        <f t="shared" si="26"/>
        <v>0</v>
      </c>
    </row>
    <row r="1681" spans="3:7">
      <c r="C1681"/>
      <c r="G1681" s="134">
        <f t="shared" si="26"/>
        <v>0</v>
      </c>
    </row>
    <row r="1682" spans="3:7">
      <c r="C1682"/>
      <c r="G1682" s="134">
        <f t="shared" si="26"/>
        <v>0</v>
      </c>
    </row>
    <row r="1683" spans="3:7">
      <c r="C1683"/>
      <c r="G1683" s="134">
        <f t="shared" si="26"/>
        <v>0</v>
      </c>
    </row>
    <row r="1684" spans="3:7">
      <c r="C1684"/>
      <c r="G1684" s="134">
        <f t="shared" si="26"/>
        <v>0</v>
      </c>
    </row>
    <row r="1685" spans="3:7">
      <c r="C1685"/>
      <c r="G1685" s="134">
        <f t="shared" si="26"/>
        <v>0</v>
      </c>
    </row>
    <row r="1686" spans="3:7">
      <c r="C1686"/>
      <c r="G1686" s="134">
        <f t="shared" si="26"/>
        <v>0</v>
      </c>
    </row>
    <row r="1687" spans="3:7">
      <c r="C1687"/>
      <c r="G1687" s="134">
        <f t="shared" si="26"/>
        <v>0</v>
      </c>
    </row>
    <row r="1688" spans="3:7">
      <c r="C1688"/>
      <c r="G1688" s="134">
        <f t="shared" si="26"/>
        <v>0</v>
      </c>
    </row>
    <row r="1689" spans="3:7">
      <c r="C1689"/>
      <c r="G1689" s="134">
        <f t="shared" si="26"/>
        <v>0</v>
      </c>
    </row>
    <row r="1690" spans="3:7">
      <c r="C1690"/>
      <c r="G1690" s="134">
        <f t="shared" si="26"/>
        <v>0</v>
      </c>
    </row>
    <row r="1691" spans="3:7">
      <c r="C1691"/>
      <c r="G1691" s="134">
        <f t="shared" si="26"/>
        <v>0</v>
      </c>
    </row>
    <row r="1692" spans="3:7">
      <c r="C1692"/>
      <c r="G1692" s="134">
        <f t="shared" si="26"/>
        <v>0</v>
      </c>
    </row>
    <row r="1693" spans="3:7">
      <c r="C1693"/>
      <c r="G1693" s="134">
        <f t="shared" si="26"/>
        <v>0</v>
      </c>
    </row>
    <row r="1694" spans="3:7">
      <c r="C1694"/>
      <c r="G1694" s="134">
        <f t="shared" si="26"/>
        <v>0</v>
      </c>
    </row>
    <row r="1695" spans="3:7">
      <c r="C1695"/>
      <c r="G1695" s="134">
        <f t="shared" si="26"/>
        <v>0</v>
      </c>
    </row>
    <row r="1696" spans="3:7">
      <c r="C1696"/>
      <c r="G1696" s="134">
        <f t="shared" si="26"/>
        <v>0</v>
      </c>
    </row>
    <row r="1697" spans="3:7">
      <c r="C1697"/>
      <c r="G1697" s="134">
        <f t="shared" si="26"/>
        <v>0</v>
      </c>
    </row>
    <row r="1698" spans="3:7">
      <c r="C1698"/>
      <c r="G1698" s="134">
        <f t="shared" si="26"/>
        <v>0</v>
      </c>
    </row>
    <row r="1699" spans="3:7">
      <c r="C1699"/>
      <c r="G1699" s="134">
        <f t="shared" si="26"/>
        <v>0</v>
      </c>
    </row>
    <row r="1700" spans="3:7">
      <c r="C1700"/>
      <c r="G1700" s="134">
        <f t="shared" si="26"/>
        <v>0</v>
      </c>
    </row>
    <row r="1701" spans="3:7">
      <c r="C1701"/>
      <c r="G1701" s="134">
        <f t="shared" si="26"/>
        <v>0</v>
      </c>
    </row>
    <row r="1702" spans="3:7">
      <c r="C1702"/>
      <c r="G1702" s="134">
        <f t="shared" si="26"/>
        <v>0</v>
      </c>
    </row>
    <row r="1703" spans="3:7">
      <c r="C1703"/>
      <c r="G1703" s="134">
        <f t="shared" si="26"/>
        <v>0</v>
      </c>
    </row>
    <row r="1704" spans="3:7">
      <c r="C1704"/>
      <c r="G1704" s="134">
        <f t="shared" si="26"/>
        <v>0</v>
      </c>
    </row>
    <row r="1705" spans="3:7">
      <c r="C1705"/>
      <c r="G1705" s="134">
        <f t="shared" si="26"/>
        <v>0</v>
      </c>
    </row>
    <row r="1706" spans="3:7">
      <c r="C1706"/>
      <c r="G1706" s="134">
        <f t="shared" si="26"/>
        <v>0</v>
      </c>
    </row>
    <row r="1707" spans="3:7">
      <c r="C1707"/>
      <c r="G1707" s="134">
        <f t="shared" si="26"/>
        <v>0</v>
      </c>
    </row>
    <row r="1708" spans="3:7">
      <c r="C1708"/>
      <c r="G1708" s="134">
        <f t="shared" si="26"/>
        <v>0</v>
      </c>
    </row>
    <row r="1709" spans="3:7">
      <c r="C1709"/>
      <c r="G1709" s="134">
        <f t="shared" si="26"/>
        <v>0</v>
      </c>
    </row>
    <row r="1710" spans="3:7">
      <c r="C1710"/>
      <c r="G1710" s="134">
        <f t="shared" si="26"/>
        <v>0</v>
      </c>
    </row>
    <row r="1711" spans="3:7">
      <c r="C1711"/>
      <c r="G1711" s="134">
        <f t="shared" si="26"/>
        <v>0</v>
      </c>
    </row>
    <row r="1712" spans="3:7">
      <c r="C1712"/>
      <c r="G1712" s="134">
        <f t="shared" si="26"/>
        <v>0</v>
      </c>
    </row>
    <row r="1713" spans="3:7">
      <c r="C1713"/>
      <c r="G1713" s="134">
        <f t="shared" si="26"/>
        <v>0</v>
      </c>
    </row>
    <row r="1714" spans="3:7">
      <c r="C1714"/>
      <c r="G1714" s="134">
        <f t="shared" si="26"/>
        <v>0</v>
      </c>
    </row>
    <row r="1715" spans="3:7">
      <c r="C1715"/>
      <c r="G1715" s="134">
        <f t="shared" si="26"/>
        <v>0</v>
      </c>
    </row>
    <row r="1716" spans="3:7">
      <c r="C1716"/>
      <c r="G1716" s="134">
        <f t="shared" si="26"/>
        <v>0</v>
      </c>
    </row>
    <row r="1717" spans="3:7">
      <c r="C1717"/>
      <c r="G1717" s="134">
        <f t="shared" si="26"/>
        <v>0</v>
      </c>
    </row>
    <row r="1718" spans="3:7">
      <c r="C1718"/>
      <c r="G1718" s="134">
        <f t="shared" si="26"/>
        <v>0</v>
      </c>
    </row>
    <row r="1719" spans="3:7">
      <c r="C1719"/>
      <c r="G1719" s="134">
        <f t="shared" si="26"/>
        <v>0</v>
      </c>
    </row>
    <row r="1720" spans="3:7">
      <c r="C1720"/>
      <c r="G1720" s="134">
        <f t="shared" si="26"/>
        <v>0</v>
      </c>
    </row>
    <row r="1721" spans="3:7">
      <c r="C1721"/>
      <c r="G1721" s="134">
        <f t="shared" si="26"/>
        <v>0</v>
      </c>
    </row>
    <row r="1722" spans="3:7">
      <c r="C1722"/>
      <c r="G1722" s="134">
        <f t="shared" si="26"/>
        <v>0</v>
      </c>
    </row>
    <row r="1723" spans="3:7">
      <c r="C1723"/>
      <c r="G1723" s="134">
        <f t="shared" si="26"/>
        <v>0</v>
      </c>
    </row>
    <row r="1724" spans="3:7">
      <c r="C1724"/>
      <c r="G1724" s="134">
        <f t="shared" si="26"/>
        <v>0</v>
      </c>
    </row>
    <row r="1725" spans="3:7">
      <c r="C1725"/>
      <c r="G1725" s="134">
        <f t="shared" si="26"/>
        <v>0</v>
      </c>
    </row>
    <row r="1726" spans="3:7">
      <c r="C1726"/>
      <c r="G1726" s="134">
        <f t="shared" si="26"/>
        <v>0</v>
      </c>
    </row>
    <row r="1727" spans="3:7">
      <c r="C1727"/>
      <c r="G1727" s="134">
        <f t="shared" si="26"/>
        <v>0</v>
      </c>
    </row>
    <row r="1728" spans="3:7">
      <c r="C1728"/>
      <c r="G1728" s="134">
        <f t="shared" si="26"/>
        <v>0</v>
      </c>
    </row>
    <row r="1729" spans="3:7">
      <c r="C1729"/>
      <c r="G1729" s="134">
        <f t="shared" si="26"/>
        <v>0</v>
      </c>
    </row>
    <row r="1730" spans="3:7">
      <c r="C1730"/>
      <c r="G1730" s="134">
        <f t="shared" si="26"/>
        <v>0</v>
      </c>
    </row>
    <row r="1731" spans="3:7">
      <c r="C1731"/>
      <c r="G1731" s="134">
        <f t="shared" si="26"/>
        <v>0</v>
      </c>
    </row>
    <row r="1732" spans="3:7">
      <c r="C1732"/>
      <c r="G1732" s="134">
        <f t="shared" si="26"/>
        <v>0</v>
      </c>
    </row>
    <row r="1733" spans="3:7">
      <c r="C1733"/>
      <c r="G1733" s="134">
        <f t="shared" si="26"/>
        <v>0</v>
      </c>
    </row>
    <row r="1734" spans="3:7">
      <c r="C1734"/>
      <c r="G1734" s="134">
        <f t="shared" si="26"/>
        <v>0</v>
      </c>
    </row>
    <row r="1735" spans="3:7">
      <c r="C1735"/>
      <c r="G1735" s="134">
        <f t="shared" si="26"/>
        <v>0</v>
      </c>
    </row>
    <row r="1736" spans="3:7">
      <c r="C1736"/>
      <c r="G1736" s="134">
        <f t="shared" si="26"/>
        <v>0</v>
      </c>
    </row>
    <row r="1737" spans="3:7">
      <c r="C1737"/>
      <c r="G1737" s="134">
        <f t="shared" si="26"/>
        <v>0</v>
      </c>
    </row>
    <row r="1738" spans="3:7">
      <c r="C1738"/>
      <c r="G1738" s="134">
        <f t="shared" si="26"/>
        <v>0</v>
      </c>
    </row>
    <row r="1739" spans="3:7">
      <c r="C1739"/>
      <c r="G1739" s="134">
        <f t="shared" si="26"/>
        <v>0</v>
      </c>
    </row>
    <row r="1740" spans="3:7">
      <c r="C1740"/>
      <c r="G1740" s="134">
        <f t="shared" ref="G1740:G1803" si="27">+D1740-E1740</f>
        <v>0</v>
      </c>
    </row>
    <row r="1741" spans="3:7">
      <c r="C1741"/>
      <c r="G1741" s="134">
        <f t="shared" si="27"/>
        <v>0</v>
      </c>
    </row>
    <row r="1742" spans="3:7">
      <c r="C1742"/>
      <c r="G1742" s="134">
        <f t="shared" si="27"/>
        <v>0</v>
      </c>
    </row>
    <row r="1743" spans="3:7">
      <c r="C1743"/>
      <c r="G1743" s="134">
        <f t="shared" si="27"/>
        <v>0</v>
      </c>
    </row>
    <row r="1744" spans="3:7">
      <c r="C1744"/>
      <c r="G1744" s="134">
        <f t="shared" si="27"/>
        <v>0</v>
      </c>
    </row>
    <row r="1745" spans="3:7">
      <c r="C1745"/>
      <c r="G1745" s="134">
        <f t="shared" si="27"/>
        <v>0</v>
      </c>
    </row>
    <row r="1746" spans="3:7">
      <c r="C1746"/>
      <c r="G1746" s="134">
        <f t="shared" si="27"/>
        <v>0</v>
      </c>
    </row>
    <row r="1747" spans="3:7">
      <c r="C1747"/>
      <c r="G1747" s="134">
        <f t="shared" si="27"/>
        <v>0</v>
      </c>
    </row>
    <row r="1748" spans="3:7">
      <c r="C1748"/>
      <c r="G1748" s="134">
        <f t="shared" si="27"/>
        <v>0</v>
      </c>
    </row>
    <row r="1749" spans="3:7">
      <c r="C1749"/>
      <c r="G1749" s="134">
        <f t="shared" si="27"/>
        <v>0</v>
      </c>
    </row>
    <row r="1750" spans="3:7">
      <c r="C1750"/>
      <c r="G1750" s="134">
        <f t="shared" si="27"/>
        <v>0</v>
      </c>
    </row>
    <row r="1751" spans="3:7">
      <c r="C1751"/>
      <c r="G1751" s="134">
        <f t="shared" si="27"/>
        <v>0</v>
      </c>
    </row>
    <row r="1752" spans="3:7">
      <c r="C1752"/>
      <c r="G1752" s="134">
        <f t="shared" si="27"/>
        <v>0</v>
      </c>
    </row>
    <row r="1753" spans="3:7">
      <c r="C1753"/>
      <c r="G1753" s="134">
        <f t="shared" si="27"/>
        <v>0</v>
      </c>
    </row>
    <row r="1754" spans="3:7">
      <c r="C1754"/>
      <c r="G1754" s="134">
        <f t="shared" si="27"/>
        <v>0</v>
      </c>
    </row>
    <row r="1755" spans="3:7">
      <c r="C1755"/>
      <c r="G1755" s="134">
        <f t="shared" si="27"/>
        <v>0</v>
      </c>
    </row>
    <row r="1756" spans="3:7">
      <c r="C1756"/>
      <c r="G1756" s="134">
        <f t="shared" si="27"/>
        <v>0</v>
      </c>
    </row>
    <row r="1757" spans="3:7">
      <c r="C1757"/>
      <c r="G1757" s="134">
        <f t="shared" si="27"/>
        <v>0</v>
      </c>
    </row>
    <row r="1758" spans="3:7">
      <c r="C1758"/>
      <c r="G1758" s="134">
        <f t="shared" si="27"/>
        <v>0</v>
      </c>
    </row>
    <row r="1759" spans="3:7">
      <c r="C1759"/>
      <c r="G1759" s="134">
        <f t="shared" si="27"/>
        <v>0</v>
      </c>
    </row>
    <row r="1760" spans="3:7">
      <c r="C1760"/>
      <c r="G1760" s="134">
        <f t="shared" si="27"/>
        <v>0</v>
      </c>
    </row>
    <row r="1761" spans="3:7">
      <c r="C1761"/>
      <c r="G1761" s="134">
        <f t="shared" si="27"/>
        <v>0</v>
      </c>
    </row>
    <row r="1762" spans="3:7">
      <c r="C1762"/>
      <c r="G1762" s="134">
        <f t="shared" si="27"/>
        <v>0</v>
      </c>
    </row>
    <row r="1763" spans="3:7">
      <c r="C1763"/>
      <c r="G1763" s="134">
        <f t="shared" si="27"/>
        <v>0</v>
      </c>
    </row>
    <row r="1764" spans="3:7">
      <c r="C1764"/>
      <c r="G1764" s="134">
        <f t="shared" si="27"/>
        <v>0</v>
      </c>
    </row>
    <row r="1765" spans="3:7">
      <c r="C1765"/>
      <c r="G1765" s="134">
        <f t="shared" si="27"/>
        <v>0</v>
      </c>
    </row>
    <row r="1766" spans="3:7">
      <c r="C1766"/>
      <c r="G1766" s="134">
        <f t="shared" si="27"/>
        <v>0</v>
      </c>
    </row>
    <row r="1767" spans="3:7">
      <c r="C1767"/>
      <c r="G1767" s="134">
        <f t="shared" si="27"/>
        <v>0</v>
      </c>
    </row>
    <row r="1768" spans="3:7">
      <c r="C1768"/>
      <c r="G1768" s="134">
        <f t="shared" si="27"/>
        <v>0</v>
      </c>
    </row>
    <row r="1769" spans="3:7">
      <c r="C1769"/>
      <c r="G1769" s="134">
        <f t="shared" si="27"/>
        <v>0</v>
      </c>
    </row>
    <row r="1770" spans="3:7">
      <c r="C1770"/>
      <c r="G1770" s="134">
        <f t="shared" si="27"/>
        <v>0</v>
      </c>
    </row>
    <row r="1771" spans="3:7">
      <c r="C1771"/>
      <c r="G1771" s="134">
        <f t="shared" si="27"/>
        <v>0</v>
      </c>
    </row>
    <row r="1772" spans="3:7">
      <c r="C1772"/>
      <c r="G1772" s="134">
        <f t="shared" si="27"/>
        <v>0</v>
      </c>
    </row>
    <row r="1773" spans="3:7">
      <c r="C1773"/>
      <c r="G1773" s="134">
        <f t="shared" si="27"/>
        <v>0</v>
      </c>
    </row>
    <row r="1774" spans="3:7">
      <c r="C1774"/>
      <c r="G1774" s="134">
        <f t="shared" si="27"/>
        <v>0</v>
      </c>
    </row>
    <row r="1775" spans="3:7">
      <c r="C1775"/>
      <c r="G1775" s="134">
        <f t="shared" si="27"/>
        <v>0</v>
      </c>
    </row>
    <row r="1776" spans="3:7">
      <c r="C1776"/>
      <c r="G1776" s="134">
        <f t="shared" si="27"/>
        <v>0</v>
      </c>
    </row>
    <row r="1777" spans="3:7">
      <c r="C1777"/>
      <c r="G1777" s="134">
        <f t="shared" si="27"/>
        <v>0</v>
      </c>
    </row>
    <row r="1778" spans="3:7">
      <c r="C1778"/>
      <c r="G1778" s="134">
        <f t="shared" si="27"/>
        <v>0</v>
      </c>
    </row>
    <row r="1779" spans="3:7">
      <c r="C1779"/>
      <c r="G1779" s="134">
        <f t="shared" si="27"/>
        <v>0</v>
      </c>
    </row>
    <row r="1780" spans="3:7">
      <c r="C1780"/>
      <c r="G1780" s="134">
        <f t="shared" si="27"/>
        <v>0</v>
      </c>
    </row>
    <row r="1781" spans="3:7">
      <c r="C1781"/>
      <c r="G1781" s="134">
        <f t="shared" si="27"/>
        <v>0</v>
      </c>
    </row>
    <row r="1782" spans="3:7">
      <c r="C1782"/>
      <c r="G1782" s="134">
        <f t="shared" si="27"/>
        <v>0</v>
      </c>
    </row>
    <row r="1783" spans="3:7">
      <c r="C1783"/>
      <c r="G1783" s="134">
        <f t="shared" si="27"/>
        <v>0</v>
      </c>
    </row>
    <row r="1784" spans="3:7">
      <c r="C1784"/>
      <c r="G1784" s="134">
        <f t="shared" si="27"/>
        <v>0</v>
      </c>
    </row>
    <row r="1785" spans="3:7">
      <c r="C1785"/>
      <c r="G1785" s="134">
        <f t="shared" si="27"/>
        <v>0</v>
      </c>
    </row>
    <row r="1786" spans="3:7">
      <c r="C1786"/>
      <c r="G1786" s="134">
        <f t="shared" si="27"/>
        <v>0</v>
      </c>
    </row>
    <row r="1787" spans="3:7">
      <c r="C1787"/>
      <c r="G1787" s="134">
        <f t="shared" si="27"/>
        <v>0</v>
      </c>
    </row>
    <row r="1788" spans="3:7">
      <c r="C1788"/>
      <c r="G1788" s="134">
        <f t="shared" si="27"/>
        <v>0</v>
      </c>
    </row>
    <row r="1789" spans="3:7">
      <c r="C1789"/>
      <c r="G1789" s="134">
        <f t="shared" si="27"/>
        <v>0</v>
      </c>
    </row>
    <row r="1790" spans="3:7">
      <c r="C1790"/>
      <c r="G1790" s="134">
        <f t="shared" si="27"/>
        <v>0</v>
      </c>
    </row>
    <row r="1791" spans="3:7">
      <c r="C1791"/>
      <c r="G1791" s="134">
        <f t="shared" si="27"/>
        <v>0</v>
      </c>
    </row>
    <row r="1792" spans="3:7">
      <c r="C1792"/>
      <c r="G1792" s="134">
        <f t="shared" si="27"/>
        <v>0</v>
      </c>
    </row>
    <row r="1793" spans="3:7">
      <c r="C1793"/>
      <c r="G1793" s="134">
        <f t="shared" si="27"/>
        <v>0</v>
      </c>
    </row>
    <row r="1794" spans="3:7">
      <c r="C1794"/>
      <c r="G1794" s="134">
        <f t="shared" si="27"/>
        <v>0</v>
      </c>
    </row>
    <row r="1795" spans="3:7">
      <c r="C1795"/>
      <c r="G1795" s="134">
        <f t="shared" si="27"/>
        <v>0</v>
      </c>
    </row>
    <row r="1796" spans="3:7">
      <c r="C1796"/>
      <c r="G1796" s="134">
        <f t="shared" si="27"/>
        <v>0</v>
      </c>
    </row>
    <row r="1797" spans="3:7">
      <c r="C1797"/>
      <c r="G1797" s="134">
        <f t="shared" si="27"/>
        <v>0</v>
      </c>
    </row>
    <row r="1798" spans="3:7">
      <c r="C1798"/>
      <c r="G1798" s="134">
        <f t="shared" si="27"/>
        <v>0</v>
      </c>
    </row>
    <row r="1799" spans="3:7">
      <c r="C1799"/>
      <c r="G1799" s="134">
        <f t="shared" si="27"/>
        <v>0</v>
      </c>
    </row>
    <row r="1800" spans="3:7">
      <c r="C1800"/>
      <c r="G1800" s="134">
        <f t="shared" si="27"/>
        <v>0</v>
      </c>
    </row>
    <row r="1801" spans="3:7">
      <c r="C1801"/>
      <c r="G1801" s="134">
        <f t="shared" si="27"/>
        <v>0</v>
      </c>
    </row>
    <row r="1802" spans="3:7">
      <c r="C1802"/>
      <c r="G1802" s="134">
        <f t="shared" si="27"/>
        <v>0</v>
      </c>
    </row>
    <row r="1803" spans="3:7">
      <c r="C1803"/>
      <c r="G1803" s="134">
        <f t="shared" si="27"/>
        <v>0</v>
      </c>
    </row>
    <row r="1804" spans="3:7">
      <c r="C1804"/>
      <c r="G1804" s="134">
        <f t="shared" ref="G1804:G1867" si="28">+D1804-E1804</f>
        <v>0</v>
      </c>
    </row>
    <row r="1805" spans="3:7">
      <c r="C1805"/>
      <c r="G1805" s="134">
        <f t="shared" si="28"/>
        <v>0</v>
      </c>
    </row>
    <row r="1806" spans="3:7">
      <c r="C1806"/>
      <c r="G1806" s="134">
        <f t="shared" si="28"/>
        <v>0</v>
      </c>
    </row>
    <row r="1807" spans="3:7">
      <c r="C1807"/>
      <c r="G1807" s="134">
        <f t="shared" si="28"/>
        <v>0</v>
      </c>
    </row>
    <row r="1808" spans="3:7">
      <c r="C1808"/>
      <c r="G1808" s="134">
        <f t="shared" si="28"/>
        <v>0</v>
      </c>
    </row>
    <row r="1809" spans="3:7">
      <c r="C1809"/>
      <c r="G1809" s="134">
        <f t="shared" si="28"/>
        <v>0</v>
      </c>
    </row>
    <row r="1810" spans="3:7">
      <c r="C1810"/>
      <c r="G1810" s="134">
        <f t="shared" si="28"/>
        <v>0</v>
      </c>
    </row>
    <row r="1811" spans="3:7">
      <c r="C1811"/>
      <c r="G1811" s="134">
        <f t="shared" si="28"/>
        <v>0</v>
      </c>
    </row>
    <row r="1812" spans="3:7">
      <c r="C1812"/>
      <c r="G1812" s="134">
        <f t="shared" si="28"/>
        <v>0</v>
      </c>
    </row>
    <row r="1813" spans="3:7">
      <c r="C1813"/>
      <c r="G1813" s="134">
        <f t="shared" si="28"/>
        <v>0</v>
      </c>
    </row>
    <row r="1814" spans="3:7">
      <c r="C1814"/>
      <c r="G1814" s="134">
        <f t="shared" si="28"/>
        <v>0</v>
      </c>
    </row>
    <row r="1815" spans="3:7">
      <c r="C1815"/>
      <c r="G1815" s="134">
        <f t="shared" si="28"/>
        <v>0</v>
      </c>
    </row>
    <row r="1816" spans="3:7">
      <c r="C1816"/>
      <c r="G1816" s="134">
        <f t="shared" si="28"/>
        <v>0</v>
      </c>
    </row>
    <row r="1817" spans="3:7">
      <c r="C1817"/>
      <c r="G1817" s="134">
        <f t="shared" si="28"/>
        <v>0</v>
      </c>
    </row>
    <row r="1818" spans="3:7">
      <c r="C1818"/>
      <c r="G1818" s="134">
        <f t="shared" si="28"/>
        <v>0</v>
      </c>
    </row>
    <row r="1819" spans="3:7">
      <c r="C1819"/>
      <c r="G1819" s="134">
        <f t="shared" si="28"/>
        <v>0</v>
      </c>
    </row>
    <row r="1820" spans="3:7">
      <c r="C1820"/>
      <c r="G1820" s="134">
        <f t="shared" si="28"/>
        <v>0</v>
      </c>
    </row>
    <row r="1821" spans="3:7">
      <c r="C1821"/>
      <c r="G1821" s="134">
        <f t="shared" si="28"/>
        <v>0</v>
      </c>
    </row>
    <row r="1822" spans="3:7">
      <c r="C1822"/>
      <c r="G1822" s="134">
        <f t="shared" si="28"/>
        <v>0</v>
      </c>
    </row>
    <row r="1823" spans="3:7">
      <c r="C1823"/>
      <c r="G1823" s="134">
        <f t="shared" si="28"/>
        <v>0</v>
      </c>
    </row>
    <row r="1824" spans="3:7">
      <c r="C1824"/>
      <c r="G1824" s="134">
        <f t="shared" si="28"/>
        <v>0</v>
      </c>
    </row>
    <row r="1825" spans="3:7">
      <c r="C1825"/>
      <c r="G1825" s="134">
        <f t="shared" si="28"/>
        <v>0</v>
      </c>
    </row>
    <row r="1826" spans="3:7">
      <c r="C1826"/>
      <c r="G1826" s="134">
        <f t="shared" si="28"/>
        <v>0</v>
      </c>
    </row>
    <row r="1827" spans="3:7">
      <c r="C1827"/>
      <c r="G1827" s="134">
        <f t="shared" si="28"/>
        <v>0</v>
      </c>
    </row>
    <row r="1828" spans="3:7">
      <c r="C1828"/>
      <c r="G1828" s="134">
        <f t="shared" si="28"/>
        <v>0</v>
      </c>
    </row>
    <row r="1829" spans="3:7">
      <c r="C1829"/>
      <c r="G1829" s="134">
        <f t="shared" si="28"/>
        <v>0</v>
      </c>
    </row>
    <row r="1830" spans="3:7">
      <c r="C1830"/>
      <c r="G1830" s="134">
        <f t="shared" si="28"/>
        <v>0</v>
      </c>
    </row>
    <row r="1831" spans="3:7">
      <c r="C1831"/>
      <c r="G1831" s="134">
        <f t="shared" si="28"/>
        <v>0</v>
      </c>
    </row>
    <row r="1832" spans="3:7">
      <c r="C1832"/>
      <c r="G1832" s="134">
        <f t="shared" si="28"/>
        <v>0</v>
      </c>
    </row>
    <row r="1833" spans="3:7">
      <c r="C1833"/>
      <c r="G1833" s="134">
        <f t="shared" si="28"/>
        <v>0</v>
      </c>
    </row>
    <row r="1834" spans="3:7">
      <c r="C1834"/>
      <c r="G1834" s="134">
        <f t="shared" si="28"/>
        <v>0</v>
      </c>
    </row>
    <row r="1835" spans="3:7">
      <c r="C1835"/>
      <c r="G1835" s="134">
        <f t="shared" si="28"/>
        <v>0</v>
      </c>
    </row>
    <row r="1836" spans="3:7">
      <c r="C1836"/>
      <c r="G1836" s="134">
        <f t="shared" si="28"/>
        <v>0</v>
      </c>
    </row>
    <row r="1837" spans="3:7">
      <c r="C1837"/>
      <c r="G1837" s="134">
        <f t="shared" si="28"/>
        <v>0</v>
      </c>
    </row>
    <row r="1838" spans="3:7">
      <c r="C1838"/>
      <c r="G1838" s="134">
        <f t="shared" si="28"/>
        <v>0</v>
      </c>
    </row>
    <row r="1839" spans="3:7">
      <c r="C1839"/>
      <c r="G1839" s="134">
        <f t="shared" si="28"/>
        <v>0</v>
      </c>
    </row>
    <row r="1840" spans="3:7">
      <c r="C1840"/>
      <c r="G1840" s="134">
        <f t="shared" si="28"/>
        <v>0</v>
      </c>
    </row>
    <row r="1841" spans="3:7">
      <c r="C1841"/>
      <c r="G1841" s="134">
        <f t="shared" si="28"/>
        <v>0</v>
      </c>
    </row>
    <row r="1842" spans="3:7">
      <c r="C1842"/>
      <c r="G1842" s="134">
        <f t="shared" si="28"/>
        <v>0</v>
      </c>
    </row>
    <row r="1843" spans="3:7">
      <c r="C1843"/>
      <c r="G1843" s="134">
        <f t="shared" si="28"/>
        <v>0</v>
      </c>
    </row>
    <row r="1844" spans="3:7">
      <c r="C1844"/>
      <c r="G1844" s="134">
        <f t="shared" si="28"/>
        <v>0</v>
      </c>
    </row>
    <row r="1845" spans="3:7">
      <c r="C1845"/>
      <c r="G1845" s="134">
        <f t="shared" si="28"/>
        <v>0</v>
      </c>
    </row>
    <row r="1846" spans="3:7">
      <c r="C1846"/>
      <c r="G1846" s="134">
        <f t="shared" si="28"/>
        <v>0</v>
      </c>
    </row>
    <row r="1847" spans="3:7">
      <c r="C1847"/>
      <c r="G1847" s="134">
        <f t="shared" si="28"/>
        <v>0</v>
      </c>
    </row>
    <row r="1848" spans="3:7">
      <c r="C1848"/>
      <c r="G1848" s="134">
        <f t="shared" si="28"/>
        <v>0</v>
      </c>
    </row>
    <row r="1849" spans="3:7">
      <c r="C1849"/>
      <c r="G1849" s="134">
        <f t="shared" si="28"/>
        <v>0</v>
      </c>
    </row>
    <row r="1850" spans="3:7">
      <c r="C1850"/>
      <c r="G1850" s="134">
        <f t="shared" si="28"/>
        <v>0</v>
      </c>
    </row>
    <row r="1851" spans="3:7">
      <c r="C1851"/>
      <c r="G1851" s="134">
        <f t="shared" si="28"/>
        <v>0</v>
      </c>
    </row>
    <row r="1852" spans="3:7">
      <c r="C1852"/>
      <c r="G1852" s="134">
        <f t="shared" si="28"/>
        <v>0</v>
      </c>
    </row>
    <row r="1853" spans="3:7">
      <c r="C1853"/>
      <c r="G1853" s="134">
        <f t="shared" si="28"/>
        <v>0</v>
      </c>
    </row>
    <row r="1854" spans="3:7">
      <c r="C1854"/>
      <c r="G1854" s="134">
        <f t="shared" si="28"/>
        <v>0</v>
      </c>
    </row>
    <row r="1855" spans="3:7">
      <c r="C1855"/>
      <c r="G1855" s="134">
        <f t="shared" si="28"/>
        <v>0</v>
      </c>
    </row>
    <row r="1856" spans="3:7">
      <c r="C1856"/>
      <c r="G1856" s="134">
        <f t="shared" si="28"/>
        <v>0</v>
      </c>
    </row>
    <row r="1857" spans="3:7">
      <c r="C1857"/>
      <c r="G1857" s="134">
        <f t="shared" si="28"/>
        <v>0</v>
      </c>
    </row>
    <row r="1858" spans="3:7">
      <c r="C1858"/>
      <c r="G1858" s="134">
        <f t="shared" si="28"/>
        <v>0</v>
      </c>
    </row>
    <row r="1859" spans="3:7">
      <c r="C1859"/>
      <c r="G1859" s="134">
        <f t="shared" si="28"/>
        <v>0</v>
      </c>
    </row>
    <row r="1860" spans="3:7">
      <c r="C1860"/>
      <c r="G1860" s="134">
        <f t="shared" si="28"/>
        <v>0</v>
      </c>
    </row>
    <row r="1861" spans="3:7">
      <c r="C1861"/>
      <c r="G1861" s="134">
        <f t="shared" si="28"/>
        <v>0</v>
      </c>
    </row>
    <row r="1862" spans="3:7">
      <c r="C1862"/>
      <c r="G1862" s="134">
        <f t="shared" si="28"/>
        <v>0</v>
      </c>
    </row>
    <row r="1863" spans="3:7">
      <c r="C1863"/>
      <c r="G1863" s="134">
        <f t="shared" si="28"/>
        <v>0</v>
      </c>
    </row>
    <row r="1864" spans="3:7">
      <c r="C1864"/>
      <c r="G1864" s="134">
        <f t="shared" si="28"/>
        <v>0</v>
      </c>
    </row>
    <row r="1865" spans="3:7">
      <c r="C1865"/>
      <c r="G1865" s="134">
        <f t="shared" si="28"/>
        <v>0</v>
      </c>
    </row>
    <row r="1866" spans="3:7">
      <c r="C1866"/>
      <c r="G1866" s="134">
        <f t="shared" si="28"/>
        <v>0</v>
      </c>
    </row>
    <row r="1867" spans="3:7">
      <c r="C1867"/>
      <c r="G1867" s="134">
        <f t="shared" si="28"/>
        <v>0</v>
      </c>
    </row>
    <row r="1868" spans="3:7">
      <c r="C1868"/>
      <c r="G1868" s="134">
        <f t="shared" ref="G1868:G1931" si="29">+D1868-E1868</f>
        <v>0</v>
      </c>
    </row>
    <row r="1869" spans="3:7">
      <c r="C1869"/>
      <c r="G1869" s="134">
        <f t="shared" si="29"/>
        <v>0</v>
      </c>
    </row>
    <row r="1870" spans="3:7">
      <c r="C1870"/>
      <c r="G1870" s="134">
        <f t="shared" si="29"/>
        <v>0</v>
      </c>
    </row>
    <row r="1871" spans="3:7">
      <c r="C1871"/>
      <c r="G1871" s="134">
        <f t="shared" si="29"/>
        <v>0</v>
      </c>
    </row>
    <row r="1872" spans="3:7">
      <c r="C1872"/>
      <c r="G1872" s="134">
        <f t="shared" si="29"/>
        <v>0</v>
      </c>
    </row>
    <row r="1873" spans="3:7">
      <c r="C1873"/>
      <c r="G1873" s="134">
        <f t="shared" si="29"/>
        <v>0</v>
      </c>
    </row>
    <row r="1874" spans="3:7">
      <c r="C1874"/>
      <c r="G1874" s="134">
        <f t="shared" si="29"/>
        <v>0</v>
      </c>
    </row>
    <row r="1875" spans="3:7">
      <c r="C1875"/>
      <c r="G1875" s="134">
        <f t="shared" si="29"/>
        <v>0</v>
      </c>
    </row>
    <row r="1876" spans="3:7">
      <c r="C1876"/>
      <c r="G1876" s="134">
        <f t="shared" si="29"/>
        <v>0</v>
      </c>
    </row>
    <row r="1877" spans="3:7">
      <c r="C1877"/>
      <c r="G1877" s="134">
        <f t="shared" si="29"/>
        <v>0</v>
      </c>
    </row>
    <row r="1878" spans="3:7">
      <c r="C1878"/>
      <c r="G1878" s="134">
        <f t="shared" si="29"/>
        <v>0</v>
      </c>
    </row>
    <row r="1879" spans="3:7">
      <c r="C1879"/>
      <c r="G1879" s="134">
        <f t="shared" si="29"/>
        <v>0</v>
      </c>
    </row>
    <row r="1880" spans="3:7">
      <c r="C1880"/>
      <c r="G1880" s="134">
        <f t="shared" si="29"/>
        <v>0</v>
      </c>
    </row>
    <row r="1881" spans="3:7">
      <c r="C1881"/>
      <c r="G1881" s="134">
        <f t="shared" si="29"/>
        <v>0</v>
      </c>
    </row>
    <row r="1882" spans="3:7">
      <c r="C1882"/>
      <c r="G1882" s="134">
        <f t="shared" si="29"/>
        <v>0</v>
      </c>
    </row>
    <row r="1883" spans="3:7">
      <c r="C1883"/>
      <c r="G1883" s="134">
        <f t="shared" si="29"/>
        <v>0</v>
      </c>
    </row>
    <row r="1884" spans="3:7">
      <c r="C1884"/>
      <c r="G1884" s="134">
        <f t="shared" si="29"/>
        <v>0</v>
      </c>
    </row>
    <row r="1885" spans="3:7">
      <c r="C1885"/>
      <c r="G1885" s="134">
        <f t="shared" si="29"/>
        <v>0</v>
      </c>
    </row>
    <row r="1886" spans="3:7">
      <c r="C1886"/>
      <c r="G1886" s="134">
        <f t="shared" si="29"/>
        <v>0</v>
      </c>
    </row>
    <row r="1887" spans="3:7">
      <c r="C1887"/>
      <c r="G1887" s="134">
        <f t="shared" si="29"/>
        <v>0</v>
      </c>
    </row>
    <row r="1888" spans="3:7">
      <c r="C1888"/>
      <c r="G1888" s="134">
        <f t="shared" si="29"/>
        <v>0</v>
      </c>
    </row>
    <row r="1889" spans="3:7">
      <c r="C1889"/>
      <c r="G1889" s="134">
        <f t="shared" si="29"/>
        <v>0</v>
      </c>
    </row>
    <row r="1890" spans="3:7">
      <c r="C1890"/>
      <c r="G1890" s="134">
        <f t="shared" si="29"/>
        <v>0</v>
      </c>
    </row>
    <row r="1891" spans="3:7">
      <c r="C1891"/>
      <c r="G1891" s="134">
        <f t="shared" si="29"/>
        <v>0</v>
      </c>
    </row>
    <row r="1892" spans="3:7">
      <c r="C1892"/>
      <c r="G1892" s="134">
        <f t="shared" si="29"/>
        <v>0</v>
      </c>
    </row>
    <row r="1893" spans="3:7">
      <c r="C1893"/>
      <c r="G1893" s="134">
        <f t="shared" si="29"/>
        <v>0</v>
      </c>
    </row>
    <row r="1894" spans="3:7">
      <c r="C1894"/>
      <c r="G1894" s="134">
        <f t="shared" si="29"/>
        <v>0</v>
      </c>
    </row>
    <row r="1895" spans="3:7">
      <c r="C1895"/>
      <c r="G1895" s="134">
        <f t="shared" si="29"/>
        <v>0</v>
      </c>
    </row>
    <row r="1896" spans="3:7">
      <c r="C1896"/>
      <c r="G1896" s="134">
        <f t="shared" si="29"/>
        <v>0</v>
      </c>
    </row>
    <row r="1897" spans="3:7">
      <c r="C1897"/>
      <c r="G1897" s="134">
        <f t="shared" si="29"/>
        <v>0</v>
      </c>
    </row>
    <row r="1898" spans="3:7">
      <c r="C1898"/>
      <c r="G1898" s="134">
        <f t="shared" si="29"/>
        <v>0</v>
      </c>
    </row>
    <row r="1899" spans="3:7">
      <c r="C1899"/>
      <c r="G1899" s="134">
        <f t="shared" si="29"/>
        <v>0</v>
      </c>
    </row>
    <row r="1900" spans="3:7">
      <c r="C1900"/>
      <c r="G1900" s="134">
        <f t="shared" si="29"/>
        <v>0</v>
      </c>
    </row>
    <row r="1901" spans="3:7">
      <c r="C1901"/>
      <c r="G1901" s="134">
        <f t="shared" si="29"/>
        <v>0</v>
      </c>
    </row>
    <row r="1902" spans="3:7">
      <c r="C1902"/>
      <c r="G1902" s="134">
        <f t="shared" si="29"/>
        <v>0</v>
      </c>
    </row>
    <row r="1903" spans="3:7">
      <c r="C1903"/>
      <c r="G1903" s="134">
        <f t="shared" si="29"/>
        <v>0</v>
      </c>
    </row>
    <row r="1904" spans="3:7">
      <c r="C1904"/>
      <c r="G1904" s="134">
        <f t="shared" si="29"/>
        <v>0</v>
      </c>
    </row>
    <row r="1905" spans="3:7">
      <c r="C1905"/>
      <c r="G1905" s="134">
        <f t="shared" si="29"/>
        <v>0</v>
      </c>
    </row>
    <row r="1906" spans="3:7">
      <c r="C1906"/>
      <c r="G1906" s="134">
        <f t="shared" si="29"/>
        <v>0</v>
      </c>
    </row>
    <row r="1907" spans="3:7">
      <c r="C1907"/>
      <c r="G1907" s="134">
        <f t="shared" si="29"/>
        <v>0</v>
      </c>
    </row>
    <row r="1908" spans="3:7">
      <c r="C1908"/>
      <c r="G1908" s="134">
        <f t="shared" si="29"/>
        <v>0</v>
      </c>
    </row>
    <row r="1909" spans="3:7">
      <c r="C1909"/>
      <c r="G1909" s="134">
        <f t="shared" si="29"/>
        <v>0</v>
      </c>
    </row>
    <row r="1910" spans="3:7">
      <c r="C1910"/>
      <c r="G1910" s="134">
        <f t="shared" si="29"/>
        <v>0</v>
      </c>
    </row>
    <row r="1911" spans="3:7">
      <c r="C1911"/>
      <c r="G1911" s="134">
        <f t="shared" si="29"/>
        <v>0</v>
      </c>
    </row>
    <row r="1912" spans="3:7">
      <c r="C1912"/>
      <c r="G1912" s="134">
        <f t="shared" si="29"/>
        <v>0</v>
      </c>
    </row>
    <row r="1913" spans="3:7">
      <c r="C1913"/>
      <c r="G1913" s="134">
        <f t="shared" si="29"/>
        <v>0</v>
      </c>
    </row>
    <row r="1914" spans="3:7">
      <c r="C1914"/>
      <c r="G1914" s="134">
        <f t="shared" si="29"/>
        <v>0</v>
      </c>
    </row>
    <row r="1915" spans="3:7">
      <c r="C1915"/>
      <c r="G1915" s="134">
        <f t="shared" si="29"/>
        <v>0</v>
      </c>
    </row>
    <row r="1916" spans="3:7">
      <c r="C1916"/>
      <c r="G1916" s="134">
        <f t="shared" si="29"/>
        <v>0</v>
      </c>
    </row>
    <row r="1917" spans="3:7">
      <c r="C1917"/>
      <c r="G1917" s="134">
        <f t="shared" si="29"/>
        <v>0</v>
      </c>
    </row>
    <row r="1918" spans="3:7">
      <c r="C1918"/>
      <c r="G1918" s="134">
        <f t="shared" si="29"/>
        <v>0</v>
      </c>
    </row>
    <row r="1919" spans="3:7">
      <c r="C1919"/>
      <c r="G1919" s="134">
        <f t="shared" si="29"/>
        <v>0</v>
      </c>
    </row>
    <row r="1920" spans="3:7">
      <c r="C1920"/>
      <c r="G1920" s="134">
        <f t="shared" si="29"/>
        <v>0</v>
      </c>
    </row>
    <row r="1921" spans="3:7">
      <c r="C1921"/>
      <c r="G1921" s="134">
        <f t="shared" si="29"/>
        <v>0</v>
      </c>
    </row>
    <row r="1922" spans="3:7">
      <c r="C1922"/>
      <c r="G1922" s="134">
        <f t="shared" si="29"/>
        <v>0</v>
      </c>
    </row>
    <row r="1923" spans="3:7">
      <c r="C1923"/>
      <c r="G1923" s="134">
        <f t="shared" si="29"/>
        <v>0</v>
      </c>
    </row>
    <row r="1924" spans="3:7">
      <c r="C1924"/>
      <c r="G1924" s="134">
        <f t="shared" si="29"/>
        <v>0</v>
      </c>
    </row>
    <row r="1925" spans="3:7">
      <c r="C1925"/>
      <c r="G1925" s="134">
        <f t="shared" si="29"/>
        <v>0</v>
      </c>
    </row>
    <row r="1926" spans="3:7">
      <c r="C1926"/>
      <c r="G1926" s="134">
        <f t="shared" si="29"/>
        <v>0</v>
      </c>
    </row>
    <row r="1927" spans="3:7">
      <c r="C1927"/>
      <c r="G1927" s="134">
        <f t="shared" si="29"/>
        <v>0</v>
      </c>
    </row>
    <row r="1928" spans="3:7">
      <c r="C1928"/>
      <c r="G1928" s="134">
        <f t="shared" si="29"/>
        <v>0</v>
      </c>
    </row>
    <row r="1929" spans="3:7">
      <c r="C1929"/>
      <c r="G1929" s="134">
        <f t="shared" si="29"/>
        <v>0</v>
      </c>
    </row>
    <row r="1930" spans="3:7">
      <c r="C1930"/>
      <c r="G1930" s="134">
        <f t="shared" si="29"/>
        <v>0</v>
      </c>
    </row>
    <row r="1931" spans="3:7">
      <c r="C1931"/>
      <c r="G1931" s="134">
        <f t="shared" si="29"/>
        <v>0</v>
      </c>
    </row>
    <row r="1932" spans="3:7">
      <c r="C1932"/>
      <c r="G1932" s="134">
        <f t="shared" ref="G1932:G1995" si="30">+D1932-E1932</f>
        <v>0</v>
      </c>
    </row>
    <row r="1933" spans="3:7">
      <c r="C1933"/>
      <c r="G1933" s="134">
        <f t="shared" si="30"/>
        <v>0</v>
      </c>
    </row>
    <row r="1934" spans="3:7">
      <c r="C1934"/>
      <c r="G1934" s="134">
        <f t="shared" si="30"/>
        <v>0</v>
      </c>
    </row>
    <row r="1935" spans="3:7">
      <c r="C1935"/>
      <c r="G1935" s="134">
        <f t="shared" si="30"/>
        <v>0</v>
      </c>
    </row>
    <row r="1936" spans="3:7">
      <c r="C1936"/>
      <c r="G1936" s="134">
        <f t="shared" si="30"/>
        <v>0</v>
      </c>
    </row>
    <row r="1937" spans="3:7">
      <c r="C1937"/>
      <c r="G1937" s="134">
        <f t="shared" si="30"/>
        <v>0</v>
      </c>
    </row>
    <row r="1938" spans="3:7">
      <c r="C1938"/>
      <c r="G1938" s="134">
        <f t="shared" si="30"/>
        <v>0</v>
      </c>
    </row>
    <row r="1939" spans="3:7">
      <c r="C1939"/>
      <c r="G1939" s="134">
        <f t="shared" si="30"/>
        <v>0</v>
      </c>
    </row>
    <row r="1940" spans="3:7">
      <c r="C1940"/>
      <c r="G1940" s="134">
        <f t="shared" si="30"/>
        <v>0</v>
      </c>
    </row>
    <row r="1941" spans="3:7">
      <c r="C1941"/>
      <c r="G1941" s="134">
        <f t="shared" si="30"/>
        <v>0</v>
      </c>
    </row>
    <row r="1942" spans="3:7">
      <c r="C1942"/>
      <c r="G1942" s="134">
        <f t="shared" si="30"/>
        <v>0</v>
      </c>
    </row>
    <row r="1943" spans="3:7">
      <c r="C1943"/>
      <c r="G1943" s="134">
        <f t="shared" si="30"/>
        <v>0</v>
      </c>
    </row>
    <row r="1944" spans="3:7">
      <c r="C1944"/>
      <c r="G1944" s="134">
        <f t="shared" si="30"/>
        <v>0</v>
      </c>
    </row>
    <row r="1945" spans="3:7">
      <c r="C1945"/>
      <c r="G1945" s="134">
        <f t="shared" si="30"/>
        <v>0</v>
      </c>
    </row>
    <row r="1946" spans="3:7">
      <c r="C1946"/>
      <c r="G1946" s="134">
        <f t="shared" si="30"/>
        <v>0</v>
      </c>
    </row>
    <row r="1947" spans="3:7">
      <c r="C1947"/>
      <c r="G1947" s="134">
        <f t="shared" si="30"/>
        <v>0</v>
      </c>
    </row>
    <row r="1948" spans="3:7">
      <c r="C1948"/>
      <c r="G1948" s="134">
        <f t="shared" si="30"/>
        <v>0</v>
      </c>
    </row>
    <row r="1949" spans="3:7">
      <c r="C1949"/>
      <c r="G1949" s="134">
        <f t="shared" si="30"/>
        <v>0</v>
      </c>
    </row>
    <row r="1950" spans="3:7">
      <c r="C1950"/>
      <c r="G1950" s="134">
        <f t="shared" si="30"/>
        <v>0</v>
      </c>
    </row>
    <row r="1951" spans="3:7">
      <c r="C1951"/>
      <c r="G1951" s="134">
        <f t="shared" si="30"/>
        <v>0</v>
      </c>
    </row>
    <row r="1952" spans="3:7">
      <c r="C1952"/>
      <c r="G1952" s="134">
        <f t="shared" si="30"/>
        <v>0</v>
      </c>
    </row>
    <row r="1953" spans="3:7">
      <c r="C1953"/>
      <c r="G1953" s="134">
        <f t="shared" si="30"/>
        <v>0</v>
      </c>
    </row>
    <row r="1954" spans="3:7">
      <c r="C1954"/>
      <c r="G1954" s="134">
        <f t="shared" si="30"/>
        <v>0</v>
      </c>
    </row>
    <row r="1955" spans="3:7">
      <c r="C1955"/>
      <c r="G1955" s="134">
        <f t="shared" si="30"/>
        <v>0</v>
      </c>
    </row>
    <row r="1956" spans="3:7">
      <c r="C1956"/>
      <c r="G1956" s="134">
        <f t="shared" si="30"/>
        <v>0</v>
      </c>
    </row>
    <row r="1957" spans="3:7">
      <c r="C1957"/>
      <c r="G1957" s="134">
        <f t="shared" si="30"/>
        <v>0</v>
      </c>
    </row>
    <row r="1958" spans="3:7">
      <c r="C1958"/>
      <c r="G1958" s="134">
        <f t="shared" si="30"/>
        <v>0</v>
      </c>
    </row>
    <row r="1959" spans="3:7">
      <c r="C1959"/>
      <c r="G1959" s="134">
        <f t="shared" si="30"/>
        <v>0</v>
      </c>
    </row>
    <row r="1960" spans="3:7">
      <c r="C1960"/>
      <c r="G1960" s="134">
        <f t="shared" si="30"/>
        <v>0</v>
      </c>
    </row>
    <row r="1961" spans="3:7">
      <c r="C1961"/>
      <c r="G1961" s="134">
        <f t="shared" si="30"/>
        <v>0</v>
      </c>
    </row>
    <row r="1962" spans="3:7">
      <c r="C1962"/>
      <c r="G1962" s="134">
        <f t="shared" si="30"/>
        <v>0</v>
      </c>
    </row>
    <row r="1963" spans="3:7">
      <c r="C1963"/>
      <c r="G1963" s="134">
        <f t="shared" si="30"/>
        <v>0</v>
      </c>
    </row>
    <row r="1964" spans="3:7">
      <c r="C1964"/>
      <c r="G1964" s="134">
        <f t="shared" si="30"/>
        <v>0</v>
      </c>
    </row>
    <row r="1965" spans="3:7">
      <c r="C1965"/>
      <c r="G1965" s="134">
        <f t="shared" si="30"/>
        <v>0</v>
      </c>
    </row>
    <row r="1966" spans="3:7">
      <c r="C1966"/>
      <c r="G1966" s="134">
        <f t="shared" si="30"/>
        <v>0</v>
      </c>
    </row>
    <row r="1967" spans="3:7">
      <c r="C1967"/>
      <c r="G1967" s="134">
        <f t="shared" si="30"/>
        <v>0</v>
      </c>
    </row>
    <row r="1968" spans="3:7">
      <c r="C1968"/>
      <c r="G1968" s="134">
        <f t="shared" si="30"/>
        <v>0</v>
      </c>
    </row>
    <row r="1969" spans="3:7">
      <c r="C1969"/>
      <c r="G1969" s="134">
        <f t="shared" si="30"/>
        <v>0</v>
      </c>
    </row>
    <row r="1970" spans="3:7">
      <c r="C1970"/>
      <c r="G1970" s="134">
        <f t="shared" si="30"/>
        <v>0</v>
      </c>
    </row>
    <row r="1971" spans="3:7">
      <c r="C1971"/>
      <c r="G1971" s="134">
        <f t="shared" si="30"/>
        <v>0</v>
      </c>
    </row>
    <row r="1972" spans="3:7">
      <c r="C1972"/>
      <c r="G1972" s="134">
        <f t="shared" si="30"/>
        <v>0</v>
      </c>
    </row>
    <row r="1973" spans="3:7">
      <c r="C1973"/>
      <c r="G1973" s="134">
        <f t="shared" si="30"/>
        <v>0</v>
      </c>
    </row>
    <row r="1974" spans="3:7">
      <c r="C1974"/>
      <c r="G1974" s="134">
        <f t="shared" si="30"/>
        <v>0</v>
      </c>
    </row>
    <row r="1975" spans="3:7">
      <c r="C1975"/>
      <c r="G1975" s="134">
        <f t="shared" si="30"/>
        <v>0</v>
      </c>
    </row>
    <row r="1976" spans="3:7">
      <c r="C1976"/>
      <c r="G1976" s="134">
        <f t="shared" si="30"/>
        <v>0</v>
      </c>
    </row>
    <row r="1977" spans="3:7">
      <c r="C1977"/>
      <c r="G1977" s="134">
        <f t="shared" si="30"/>
        <v>0</v>
      </c>
    </row>
    <row r="1978" spans="3:7">
      <c r="C1978"/>
      <c r="G1978" s="134">
        <f t="shared" si="30"/>
        <v>0</v>
      </c>
    </row>
    <row r="1979" spans="3:7">
      <c r="C1979"/>
      <c r="G1979" s="134">
        <f t="shared" si="30"/>
        <v>0</v>
      </c>
    </row>
    <row r="1980" spans="3:7">
      <c r="C1980"/>
      <c r="G1980" s="134">
        <f t="shared" si="30"/>
        <v>0</v>
      </c>
    </row>
    <row r="1981" spans="3:7">
      <c r="C1981"/>
      <c r="G1981" s="134">
        <f t="shared" si="30"/>
        <v>0</v>
      </c>
    </row>
    <row r="1982" spans="3:7">
      <c r="C1982"/>
      <c r="G1982" s="134">
        <f t="shared" si="30"/>
        <v>0</v>
      </c>
    </row>
    <row r="1983" spans="3:7">
      <c r="C1983"/>
      <c r="G1983" s="134">
        <f t="shared" si="30"/>
        <v>0</v>
      </c>
    </row>
    <row r="1984" spans="3:7">
      <c r="C1984"/>
      <c r="G1984" s="134">
        <f t="shared" si="30"/>
        <v>0</v>
      </c>
    </row>
    <row r="1985" spans="3:7">
      <c r="C1985"/>
      <c r="G1985" s="134">
        <f t="shared" si="30"/>
        <v>0</v>
      </c>
    </row>
    <row r="1986" spans="3:7">
      <c r="C1986"/>
      <c r="G1986" s="134">
        <f t="shared" si="30"/>
        <v>0</v>
      </c>
    </row>
    <row r="1987" spans="3:7">
      <c r="C1987"/>
      <c r="G1987" s="134">
        <f t="shared" si="30"/>
        <v>0</v>
      </c>
    </row>
    <row r="1988" spans="3:7">
      <c r="C1988"/>
      <c r="G1988" s="134">
        <f t="shared" si="30"/>
        <v>0</v>
      </c>
    </row>
    <row r="1989" spans="3:7">
      <c r="C1989"/>
      <c r="G1989" s="134">
        <f t="shared" si="30"/>
        <v>0</v>
      </c>
    </row>
    <row r="1990" spans="3:7">
      <c r="C1990"/>
      <c r="G1990" s="134">
        <f t="shared" si="30"/>
        <v>0</v>
      </c>
    </row>
    <row r="1991" spans="3:7">
      <c r="C1991"/>
      <c r="G1991" s="134">
        <f t="shared" si="30"/>
        <v>0</v>
      </c>
    </row>
    <row r="1992" spans="3:7">
      <c r="C1992"/>
      <c r="G1992" s="134">
        <f t="shared" si="30"/>
        <v>0</v>
      </c>
    </row>
    <row r="1993" spans="3:7">
      <c r="C1993"/>
      <c r="G1993" s="134">
        <f t="shared" si="30"/>
        <v>0</v>
      </c>
    </row>
    <row r="1994" spans="3:7">
      <c r="C1994"/>
      <c r="G1994" s="134">
        <f t="shared" si="30"/>
        <v>0</v>
      </c>
    </row>
    <row r="1995" spans="3:7">
      <c r="C1995"/>
      <c r="G1995" s="134">
        <f t="shared" si="30"/>
        <v>0</v>
      </c>
    </row>
    <row r="1996" spans="3:7">
      <c r="C1996"/>
      <c r="G1996" s="134">
        <f t="shared" ref="G1996:G2059" si="31">+D1996-E1996</f>
        <v>0</v>
      </c>
    </row>
    <row r="1997" spans="3:7">
      <c r="C1997"/>
      <c r="G1997" s="134">
        <f t="shared" si="31"/>
        <v>0</v>
      </c>
    </row>
    <row r="1998" spans="3:7">
      <c r="C1998"/>
      <c r="G1998" s="134">
        <f t="shared" si="31"/>
        <v>0</v>
      </c>
    </row>
    <row r="1999" spans="3:7">
      <c r="C1999"/>
      <c r="G1999" s="134">
        <f t="shared" si="31"/>
        <v>0</v>
      </c>
    </row>
    <row r="2000" spans="3:7">
      <c r="C2000"/>
      <c r="G2000" s="134">
        <f t="shared" si="31"/>
        <v>0</v>
      </c>
    </row>
    <row r="2001" spans="3:7">
      <c r="C2001"/>
      <c r="G2001" s="134">
        <f t="shared" si="31"/>
        <v>0</v>
      </c>
    </row>
    <row r="2002" spans="3:7">
      <c r="C2002"/>
      <c r="G2002" s="134">
        <f t="shared" si="31"/>
        <v>0</v>
      </c>
    </row>
    <row r="2003" spans="3:7">
      <c r="C2003"/>
      <c r="G2003" s="134">
        <f t="shared" si="31"/>
        <v>0</v>
      </c>
    </row>
    <row r="2004" spans="3:7">
      <c r="C2004"/>
      <c r="G2004" s="134">
        <f t="shared" si="31"/>
        <v>0</v>
      </c>
    </row>
    <row r="2005" spans="3:7">
      <c r="C2005"/>
      <c r="G2005" s="134">
        <f t="shared" si="31"/>
        <v>0</v>
      </c>
    </row>
    <row r="2006" spans="3:7">
      <c r="C2006"/>
      <c r="G2006" s="134">
        <f t="shared" si="31"/>
        <v>0</v>
      </c>
    </row>
    <row r="2007" spans="3:7">
      <c r="C2007"/>
      <c r="G2007" s="134">
        <f t="shared" si="31"/>
        <v>0</v>
      </c>
    </row>
    <row r="2008" spans="3:7">
      <c r="C2008"/>
      <c r="G2008" s="134">
        <f t="shared" si="31"/>
        <v>0</v>
      </c>
    </row>
    <row r="2009" spans="3:7">
      <c r="C2009"/>
      <c r="G2009" s="134">
        <f t="shared" si="31"/>
        <v>0</v>
      </c>
    </row>
    <row r="2010" spans="3:7">
      <c r="C2010"/>
      <c r="G2010" s="134">
        <f t="shared" si="31"/>
        <v>0</v>
      </c>
    </row>
    <row r="2011" spans="3:7">
      <c r="C2011"/>
      <c r="G2011" s="134">
        <f t="shared" si="31"/>
        <v>0</v>
      </c>
    </row>
    <row r="2012" spans="3:7">
      <c r="C2012"/>
      <c r="G2012" s="134">
        <f t="shared" si="31"/>
        <v>0</v>
      </c>
    </row>
    <row r="2013" spans="3:7">
      <c r="C2013"/>
      <c r="G2013" s="134">
        <f t="shared" si="31"/>
        <v>0</v>
      </c>
    </row>
    <row r="2014" spans="3:7">
      <c r="C2014"/>
      <c r="G2014" s="134">
        <f t="shared" si="31"/>
        <v>0</v>
      </c>
    </row>
    <row r="2015" spans="3:7">
      <c r="C2015"/>
      <c r="G2015" s="134">
        <f t="shared" si="31"/>
        <v>0</v>
      </c>
    </row>
    <row r="2016" spans="3:7">
      <c r="C2016"/>
      <c r="G2016" s="134">
        <f t="shared" si="31"/>
        <v>0</v>
      </c>
    </row>
    <row r="2017" spans="3:7">
      <c r="C2017"/>
      <c r="G2017" s="134">
        <f t="shared" si="31"/>
        <v>0</v>
      </c>
    </row>
    <row r="2018" spans="3:7">
      <c r="C2018"/>
      <c r="G2018" s="134">
        <f t="shared" si="31"/>
        <v>0</v>
      </c>
    </row>
    <row r="2019" spans="3:7">
      <c r="C2019"/>
      <c r="G2019" s="134">
        <f t="shared" si="31"/>
        <v>0</v>
      </c>
    </row>
    <row r="2020" spans="3:7">
      <c r="C2020"/>
      <c r="G2020" s="134">
        <f t="shared" si="31"/>
        <v>0</v>
      </c>
    </row>
    <row r="2021" spans="3:7">
      <c r="C2021"/>
      <c r="G2021" s="134">
        <f t="shared" si="31"/>
        <v>0</v>
      </c>
    </row>
    <row r="2022" spans="3:7">
      <c r="C2022"/>
      <c r="G2022" s="134">
        <f t="shared" si="31"/>
        <v>0</v>
      </c>
    </row>
    <row r="2023" spans="3:7">
      <c r="C2023"/>
      <c r="G2023" s="134">
        <f t="shared" si="31"/>
        <v>0</v>
      </c>
    </row>
    <row r="2024" spans="3:7">
      <c r="C2024"/>
      <c r="G2024" s="134">
        <f t="shared" si="31"/>
        <v>0</v>
      </c>
    </row>
    <row r="2025" spans="3:7">
      <c r="C2025"/>
      <c r="G2025" s="134">
        <f t="shared" si="31"/>
        <v>0</v>
      </c>
    </row>
    <row r="2026" spans="3:7">
      <c r="C2026"/>
      <c r="G2026" s="134">
        <f t="shared" si="31"/>
        <v>0</v>
      </c>
    </row>
    <row r="2027" spans="3:7">
      <c r="C2027"/>
      <c r="G2027" s="134">
        <f t="shared" si="31"/>
        <v>0</v>
      </c>
    </row>
    <row r="2028" spans="3:7">
      <c r="C2028"/>
      <c r="G2028" s="134">
        <f t="shared" si="31"/>
        <v>0</v>
      </c>
    </row>
    <row r="2029" spans="3:7">
      <c r="C2029"/>
      <c r="G2029" s="134">
        <f t="shared" si="31"/>
        <v>0</v>
      </c>
    </row>
    <row r="2030" spans="3:7">
      <c r="C2030"/>
      <c r="G2030" s="134">
        <f t="shared" si="31"/>
        <v>0</v>
      </c>
    </row>
    <row r="2031" spans="3:7">
      <c r="C2031"/>
      <c r="G2031" s="134">
        <f t="shared" si="31"/>
        <v>0</v>
      </c>
    </row>
    <row r="2032" spans="3:7">
      <c r="C2032"/>
      <c r="G2032" s="134">
        <f t="shared" si="31"/>
        <v>0</v>
      </c>
    </row>
    <row r="2033" spans="3:7">
      <c r="C2033"/>
      <c r="G2033" s="134">
        <f t="shared" si="31"/>
        <v>0</v>
      </c>
    </row>
    <row r="2034" spans="3:7">
      <c r="C2034"/>
      <c r="G2034" s="134">
        <f t="shared" si="31"/>
        <v>0</v>
      </c>
    </row>
    <row r="2035" spans="3:7">
      <c r="C2035"/>
      <c r="G2035" s="134">
        <f t="shared" si="31"/>
        <v>0</v>
      </c>
    </row>
    <row r="2036" spans="3:7">
      <c r="C2036"/>
      <c r="G2036" s="134">
        <f t="shared" si="31"/>
        <v>0</v>
      </c>
    </row>
    <row r="2037" spans="3:7">
      <c r="C2037"/>
      <c r="G2037" s="134">
        <f t="shared" si="31"/>
        <v>0</v>
      </c>
    </row>
    <row r="2038" spans="3:7">
      <c r="C2038"/>
      <c r="G2038" s="134">
        <f t="shared" si="31"/>
        <v>0</v>
      </c>
    </row>
    <row r="2039" spans="3:7">
      <c r="C2039"/>
      <c r="G2039" s="134">
        <f t="shared" si="31"/>
        <v>0</v>
      </c>
    </row>
    <row r="2040" spans="3:7">
      <c r="C2040"/>
      <c r="G2040" s="134">
        <f t="shared" si="31"/>
        <v>0</v>
      </c>
    </row>
    <row r="2041" spans="3:7">
      <c r="C2041"/>
      <c r="G2041" s="134">
        <f t="shared" si="31"/>
        <v>0</v>
      </c>
    </row>
    <row r="2042" spans="3:7">
      <c r="C2042"/>
      <c r="G2042" s="134">
        <f t="shared" si="31"/>
        <v>0</v>
      </c>
    </row>
    <row r="2043" spans="3:7">
      <c r="C2043"/>
      <c r="G2043" s="134">
        <f t="shared" si="31"/>
        <v>0</v>
      </c>
    </row>
    <row r="2044" spans="3:7">
      <c r="C2044"/>
      <c r="G2044" s="134">
        <f t="shared" si="31"/>
        <v>0</v>
      </c>
    </row>
    <row r="2045" spans="3:7">
      <c r="C2045"/>
      <c r="G2045" s="134">
        <f t="shared" si="31"/>
        <v>0</v>
      </c>
    </row>
    <row r="2046" spans="3:7">
      <c r="C2046"/>
      <c r="G2046" s="134">
        <f t="shared" si="31"/>
        <v>0</v>
      </c>
    </row>
    <row r="2047" spans="3:7">
      <c r="C2047"/>
      <c r="G2047" s="134">
        <f t="shared" si="31"/>
        <v>0</v>
      </c>
    </row>
    <row r="2048" spans="3:7">
      <c r="C2048"/>
      <c r="G2048" s="134">
        <f t="shared" si="31"/>
        <v>0</v>
      </c>
    </row>
    <row r="2049" spans="3:7">
      <c r="C2049"/>
      <c r="G2049" s="134">
        <f t="shared" si="31"/>
        <v>0</v>
      </c>
    </row>
    <row r="2050" spans="3:7">
      <c r="C2050"/>
      <c r="G2050" s="134">
        <f t="shared" si="31"/>
        <v>0</v>
      </c>
    </row>
    <row r="2051" spans="3:7">
      <c r="C2051"/>
      <c r="G2051" s="134">
        <f t="shared" si="31"/>
        <v>0</v>
      </c>
    </row>
    <row r="2052" spans="3:7">
      <c r="C2052"/>
      <c r="G2052" s="134">
        <f t="shared" si="31"/>
        <v>0</v>
      </c>
    </row>
    <row r="2053" spans="3:7">
      <c r="C2053"/>
      <c r="G2053" s="134">
        <f t="shared" si="31"/>
        <v>0</v>
      </c>
    </row>
    <row r="2054" spans="3:7">
      <c r="C2054"/>
      <c r="G2054" s="134">
        <f t="shared" si="31"/>
        <v>0</v>
      </c>
    </row>
    <row r="2055" spans="3:7">
      <c r="C2055"/>
      <c r="G2055" s="134">
        <f t="shared" si="31"/>
        <v>0</v>
      </c>
    </row>
    <row r="2056" spans="3:7">
      <c r="C2056"/>
      <c r="G2056" s="134">
        <f t="shared" si="31"/>
        <v>0</v>
      </c>
    </row>
    <row r="2057" spans="3:7">
      <c r="C2057"/>
      <c r="G2057" s="134">
        <f t="shared" si="31"/>
        <v>0</v>
      </c>
    </row>
    <row r="2058" spans="3:7">
      <c r="C2058"/>
      <c r="G2058" s="134">
        <f t="shared" si="31"/>
        <v>0</v>
      </c>
    </row>
    <row r="2059" spans="3:7">
      <c r="C2059"/>
      <c r="G2059" s="134">
        <f t="shared" si="31"/>
        <v>0</v>
      </c>
    </row>
    <row r="2060" spans="3:7">
      <c r="C2060"/>
      <c r="G2060" s="134">
        <f t="shared" ref="G2060:G2123" si="32">+D2060-E2060</f>
        <v>0</v>
      </c>
    </row>
    <row r="2061" spans="3:7">
      <c r="C2061"/>
      <c r="G2061" s="134">
        <f t="shared" si="32"/>
        <v>0</v>
      </c>
    </row>
    <row r="2062" spans="3:7">
      <c r="C2062"/>
      <c r="G2062" s="134">
        <f t="shared" si="32"/>
        <v>0</v>
      </c>
    </row>
    <row r="2063" spans="3:7">
      <c r="C2063"/>
      <c r="G2063" s="134">
        <f t="shared" si="32"/>
        <v>0</v>
      </c>
    </row>
    <row r="2064" spans="3:7">
      <c r="C2064"/>
      <c r="G2064" s="134">
        <f t="shared" si="32"/>
        <v>0</v>
      </c>
    </row>
    <row r="2065" spans="3:7">
      <c r="C2065"/>
      <c r="G2065" s="134">
        <f t="shared" si="32"/>
        <v>0</v>
      </c>
    </row>
    <row r="2066" spans="3:7">
      <c r="C2066"/>
      <c r="G2066" s="134">
        <f t="shared" si="32"/>
        <v>0</v>
      </c>
    </row>
    <row r="2067" spans="3:7">
      <c r="C2067"/>
      <c r="G2067" s="134">
        <f t="shared" si="32"/>
        <v>0</v>
      </c>
    </row>
    <row r="2068" spans="3:7">
      <c r="C2068"/>
      <c r="G2068" s="134">
        <f t="shared" si="32"/>
        <v>0</v>
      </c>
    </row>
    <row r="2069" spans="3:7">
      <c r="C2069"/>
      <c r="G2069" s="134">
        <f t="shared" si="32"/>
        <v>0</v>
      </c>
    </row>
    <row r="2070" spans="3:7">
      <c r="C2070"/>
      <c r="G2070" s="134">
        <f t="shared" si="32"/>
        <v>0</v>
      </c>
    </row>
    <row r="2071" spans="3:7">
      <c r="C2071"/>
      <c r="G2071" s="134">
        <f t="shared" si="32"/>
        <v>0</v>
      </c>
    </row>
    <row r="2072" spans="3:7">
      <c r="C2072"/>
      <c r="G2072" s="134">
        <f t="shared" si="32"/>
        <v>0</v>
      </c>
    </row>
    <row r="2073" spans="3:7">
      <c r="C2073"/>
      <c r="G2073" s="134">
        <f t="shared" si="32"/>
        <v>0</v>
      </c>
    </row>
    <row r="2074" spans="3:7">
      <c r="C2074"/>
      <c r="G2074" s="134">
        <f t="shared" si="32"/>
        <v>0</v>
      </c>
    </row>
    <row r="2075" spans="3:7">
      <c r="C2075"/>
      <c r="G2075" s="134">
        <f t="shared" si="32"/>
        <v>0</v>
      </c>
    </row>
    <row r="2076" spans="3:7">
      <c r="C2076"/>
      <c r="G2076" s="134">
        <f t="shared" si="32"/>
        <v>0</v>
      </c>
    </row>
    <row r="2077" spans="3:7">
      <c r="C2077"/>
      <c r="G2077" s="134">
        <f t="shared" si="32"/>
        <v>0</v>
      </c>
    </row>
    <row r="2078" spans="3:7">
      <c r="C2078"/>
      <c r="G2078" s="134">
        <f t="shared" si="32"/>
        <v>0</v>
      </c>
    </row>
    <row r="2079" spans="3:7">
      <c r="C2079"/>
      <c r="G2079" s="134">
        <f t="shared" si="32"/>
        <v>0</v>
      </c>
    </row>
    <row r="2080" spans="3:7">
      <c r="C2080"/>
      <c r="G2080" s="134">
        <f t="shared" si="32"/>
        <v>0</v>
      </c>
    </row>
    <row r="2081" spans="3:7">
      <c r="C2081"/>
      <c r="G2081" s="134">
        <f t="shared" si="32"/>
        <v>0</v>
      </c>
    </row>
    <row r="2082" spans="3:7">
      <c r="C2082"/>
      <c r="G2082" s="134">
        <f t="shared" si="32"/>
        <v>0</v>
      </c>
    </row>
    <row r="2083" spans="3:7">
      <c r="C2083"/>
      <c r="G2083" s="134">
        <f t="shared" si="32"/>
        <v>0</v>
      </c>
    </row>
    <row r="2084" spans="3:7">
      <c r="C2084"/>
      <c r="G2084" s="134">
        <f t="shared" si="32"/>
        <v>0</v>
      </c>
    </row>
    <row r="2085" spans="3:7">
      <c r="C2085"/>
      <c r="G2085" s="134">
        <f t="shared" si="32"/>
        <v>0</v>
      </c>
    </row>
    <row r="2086" spans="3:7">
      <c r="C2086"/>
      <c r="G2086" s="134">
        <f t="shared" si="32"/>
        <v>0</v>
      </c>
    </row>
    <row r="2087" spans="3:7">
      <c r="C2087"/>
      <c r="G2087" s="134">
        <f t="shared" si="32"/>
        <v>0</v>
      </c>
    </row>
    <row r="2088" spans="3:7">
      <c r="C2088"/>
      <c r="G2088" s="134">
        <f t="shared" si="32"/>
        <v>0</v>
      </c>
    </row>
    <row r="2089" spans="3:7">
      <c r="C2089"/>
      <c r="G2089" s="134">
        <f t="shared" si="32"/>
        <v>0</v>
      </c>
    </row>
    <row r="2090" spans="3:7">
      <c r="C2090"/>
      <c r="G2090" s="134">
        <f t="shared" si="32"/>
        <v>0</v>
      </c>
    </row>
    <row r="2091" spans="3:7">
      <c r="C2091"/>
      <c r="G2091" s="134">
        <f t="shared" si="32"/>
        <v>0</v>
      </c>
    </row>
    <row r="2092" spans="3:7">
      <c r="C2092"/>
      <c r="G2092" s="134">
        <f t="shared" si="32"/>
        <v>0</v>
      </c>
    </row>
    <row r="2093" spans="3:7">
      <c r="C2093"/>
      <c r="G2093" s="134">
        <f t="shared" si="32"/>
        <v>0</v>
      </c>
    </row>
    <row r="2094" spans="3:7">
      <c r="C2094"/>
      <c r="G2094" s="134">
        <f t="shared" si="32"/>
        <v>0</v>
      </c>
    </row>
    <row r="2095" spans="3:7">
      <c r="C2095"/>
      <c r="G2095" s="134">
        <f t="shared" si="32"/>
        <v>0</v>
      </c>
    </row>
    <row r="2096" spans="3:7">
      <c r="C2096"/>
      <c r="G2096" s="134">
        <f t="shared" si="32"/>
        <v>0</v>
      </c>
    </row>
    <row r="2097" spans="3:7">
      <c r="C2097"/>
      <c r="G2097" s="134">
        <f t="shared" si="32"/>
        <v>0</v>
      </c>
    </row>
    <row r="2098" spans="3:7">
      <c r="C2098"/>
      <c r="G2098" s="134">
        <f t="shared" si="32"/>
        <v>0</v>
      </c>
    </row>
    <row r="2099" spans="3:7">
      <c r="C2099"/>
      <c r="G2099" s="134">
        <f t="shared" si="32"/>
        <v>0</v>
      </c>
    </row>
    <row r="2100" spans="3:7">
      <c r="C2100"/>
      <c r="G2100" s="134">
        <f t="shared" si="32"/>
        <v>0</v>
      </c>
    </row>
    <row r="2101" spans="3:7">
      <c r="C2101"/>
      <c r="G2101" s="134">
        <f t="shared" si="32"/>
        <v>0</v>
      </c>
    </row>
    <row r="2102" spans="3:7">
      <c r="C2102"/>
      <c r="G2102" s="134">
        <f t="shared" si="32"/>
        <v>0</v>
      </c>
    </row>
    <row r="2103" spans="3:7">
      <c r="C2103"/>
      <c r="G2103" s="134">
        <f t="shared" si="32"/>
        <v>0</v>
      </c>
    </row>
    <row r="2104" spans="3:7">
      <c r="C2104"/>
      <c r="G2104" s="134">
        <f t="shared" si="32"/>
        <v>0</v>
      </c>
    </row>
    <row r="2105" spans="3:7">
      <c r="C2105"/>
      <c r="G2105" s="134">
        <f t="shared" si="32"/>
        <v>0</v>
      </c>
    </row>
    <row r="2106" spans="3:7">
      <c r="C2106"/>
      <c r="G2106" s="134">
        <f t="shared" si="32"/>
        <v>0</v>
      </c>
    </row>
    <row r="2107" spans="3:7">
      <c r="C2107"/>
      <c r="G2107" s="134">
        <f t="shared" si="32"/>
        <v>0</v>
      </c>
    </row>
    <row r="2108" spans="3:7">
      <c r="C2108"/>
      <c r="G2108" s="134">
        <f t="shared" si="32"/>
        <v>0</v>
      </c>
    </row>
    <row r="2109" spans="3:7">
      <c r="C2109"/>
      <c r="G2109" s="134">
        <f t="shared" si="32"/>
        <v>0</v>
      </c>
    </row>
    <row r="2110" spans="3:7">
      <c r="C2110"/>
      <c r="G2110" s="134">
        <f t="shared" si="32"/>
        <v>0</v>
      </c>
    </row>
    <row r="2111" spans="3:7">
      <c r="C2111"/>
      <c r="G2111" s="134">
        <f t="shared" si="32"/>
        <v>0</v>
      </c>
    </row>
    <row r="2112" spans="3:7">
      <c r="C2112"/>
      <c r="G2112" s="134">
        <f t="shared" si="32"/>
        <v>0</v>
      </c>
    </row>
    <row r="2113" spans="3:7">
      <c r="C2113"/>
      <c r="G2113" s="134">
        <f t="shared" si="32"/>
        <v>0</v>
      </c>
    </row>
    <row r="2114" spans="3:7">
      <c r="C2114"/>
      <c r="G2114" s="134">
        <f t="shared" si="32"/>
        <v>0</v>
      </c>
    </row>
    <row r="2115" spans="3:7">
      <c r="C2115"/>
      <c r="G2115" s="134">
        <f t="shared" si="32"/>
        <v>0</v>
      </c>
    </row>
    <row r="2116" spans="3:7">
      <c r="C2116"/>
      <c r="G2116" s="134">
        <f t="shared" si="32"/>
        <v>0</v>
      </c>
    </row>
    <row r="2117" spans="3:7">
      <c r="C2117"/>
      <c r="G2117" s="134">
        <f t="shared" si="32"/>
        <v>0</v>
      </c>
    </row>
    <row r="2118" spans="3:7">
      <c r="C2118"/>
      <c r="G2118" s="134">
        <f t="shared" si="32"/>
        <v>0</v>
      </c>
    </row>
    <row r="2119" spans="3:7">
      <c r="C2119"/>
      <c r="G2119" s="134">
        <f t="shared" si="32"/>
        <v>0</v>
      </c>
    </row>
    <row r="2120" spans="3:7">
      <c r="C2120"/>
      <c r="G2120" s="134">
        <f t="shared" si="32"/>
        <v>0</v>
      </c>
    </row>
    <row r="2121" spans="3:7">
      <c r="C2121"/>
      <c r="G2121" s="134">
        <f t="shared" si="32"/>
        <v>0</v>
      </c>
    </row>
    <row r="2122" spans="3:7">
      <c r="C2122"/>
      <c r="G2122" s="134">
        <f t="shared" si="32"/>
        <v>0</v>
      </c>
    </row>
    <row r="2123" spans="3:7">
      <c r="C2123"/>
      <c r="G2123" s="134">
        <f t="shared" si="32"/>
        <v>0</v>
      </c>
    </row>
    <row r="2124" spans="3:7">
      <c r="C2124"/>
      <c r="G2124" s="134">
        <f t="shared" ref="G2124:G2187" si="33">+D2124-E2124</f>
        <v>0</v>
      </c>
    </row>
    <row r="2125" spans="3:7">
      <c r="C2125"/>
      <c r="G2125" s="134">
        <f t="shared" si="33"/>
        <v>0</v>
      </c>
    </row>
    <row r="2126" spans="3:7">
      <c r="C2126"/>
      <c r="G2126" s="134">
        <f t="shared" si="33"/>
        <v>0</v>
      </c>
    </row>
    <row r="2127" spans="3:7">
      <c r="C2127"/>
      <c r="G2127" s="134">
        <f t="shared" si="33"/>
        <v>0</v>
      </c>
    </row>
    <row r="2128" spans="3:7">
      <c r="C2128"/>
      <c r="G2128" s="134">
        <f t="shared" si="33"/>
        <v>0</v>
      </c>
    </row>
    <row r="2129" spans="3:7">
      <c r="C2129"/>
      <c r="G2129" s="134">
        <f t="shared" si="33"/>
        <v>0</v>
      </c>
    </row>
    <row r="2130" spans="3:7">
      <c r="C2130"/>
      <c r="G2130" s="134">
        <f t="shared" si="33"/>
        <v>0</v>
      </c>
    </row>
    <row r="2131" spans="3:7">
      <c r="C2131"/>
      <c r="G2131" s="134">
        <f t="shared" si="33"/>
        <v>0</v>
      </c>
    </row>
    <row r="2132" spans="3:7">
      <c r="C2132"/>
      <c r="G2132" s="134">
        <f t="shared" si="33"/>
        <v>0</v>
      </c>
    </row>
    <row r="2133" spans="3:7">
      <c r="C2133"/>
      <c r="G2133" s="134">
        <f t="shared" si="33"/>
        <v>0</v>
      </c>
    </row>
    <row r="2134" spans="3:7">
      <c r="C2134"/>
      <c r="G2134" s="134">
        <f t="shared" si="33"/>
        <v>0</v>
      </c>
    </row>
    <row r="2135" spans="3:7">
      <c r="C2135"/>
      <c r="G2135" s="134">
        <f t="shared" si="33"/>
        <v>0</v>
      </c>
    </row>
    <row r="2136" spans="3:7">
      <c r="C2136"/>
      <c r="G2136" s="134">
        <f t="shared" si="33"/>
        <v>0</v>
      </c>
    </row>
    <row r="2137" spans="3:7">
      <c r="C2137"/>
      <c r="G2137" s="134">
        <f t="shared" si="33"/>
        <v>0</v>
      </c>
    </row>
    <row r="2138" spans="3:7">
      <c r="C2138"/>
      <c r="G2138" s="134">
        <f t="shared" si="33"/>
        <v>0</v>
      </c>
    </row>
    <row r="2139" spans="3:7">
      <c r="C2139"/>
      <c r="G2139" s="134">
        <f t="shared" si="33"/>
        <v>0</v>
      </c>
    </row>
    <row r="2140" spans="3:7">
      <c r="C2140"/>
      <c r="G2140" s="134">
        <f t="shared" si="33"/>
        <v>0</v>
      </c>
    </row>
    <row r="2141" spans="3:7">
      <c r="C2141"/>
      <c r="G2141" s="134">
        <f t="shared" si="33"/>
        <v>0</v>
      </c>
    </row>
    <row r="2142" spans="3:7">
      <c r="C2142"/>
      <c r="G2142" s="134">
        <f t="shared" si="33"/>
        <v>0</v>
      </c>
    </row>
    <row r="2143" spans="3:7">
      <c r="C2143"/>
      <c r="G2143" s="134">
        <f t="shared" si="33"/>
        <v>0</v>
      </c>
    </row>
    <row r="2144" spans="3:7">
      <c r="C2144"/>
      <c r="G2144" s="134">
        <f t="shared" si="33"/>
        <v>0</v>
      </c>
    </row>
    <row r="2145" spans="3:7">
      <c r="C2145"/>
      <c r="G2145" s="134">
        <f t="shared" si="33"/>
        <v>0</v>
      </c>
    </row>
    <row r="2146" spans="3:7">
      <c r="C2146"/>
      <c r="G2146" s="134">
        <f t="shared" si="33"/>
        <v>0</v>
      </c>
    </row>
    <row r="2147" spans="3:7">
      <c r="C2147"/>
      <c r="G2147" s="134">
        <f t="shared" si="33"/>
        <v>0</v>
      </c>
    </row>
    <row r="2148" spans="3:7">
      <c r="C2148"/>
      <c r="G2148" s="134">
        <f t="shared" si="33"/>
        <v>0</v>
      </c>
    </row>
    <row r="2149" spans="3:7">
      <c r="C2149"/>
      <c r="G2149" s="134">
        <f t="shared" si="33"/>
        <v>0</v>
      </c>
    </row>
    <row r="2150" spans="3:7">
      <c r="C2150"/>
      <c r="G2150" s="134">
        <f t="shared" si="33"/>
        <v>0</v>
      </c>
    </row>
    <row r="2151" spans="3:7">
      <c r="C2151"/>
      <c r="G2151" s="134">
        <f t="shared" si="33"/>
        <v>0</v>
      </c>
    </row>
    <row r="2152" spans="3:7">
      <c r="C2152"/>
      <c r="G2152" s="134">
        <f t="shared" si="33"/>
        <v>0</v>
      </c>
    </row>
    <row r="2153" spans="3:7">
      <c r="C2153"/>
      <c r="G2153" s="134">
        <f t="shared" si="33"/>
        <v>0</v>
      </c>
    </row>
    <row r="2154" spans="3:7">
      <c r="C2154"/>
      <c r="G2154" s="134">
        <f t="shared" si="33"/>
        <v>0</v>
      </c>
    </row>
    <row r="2155" spans="3:7">
      <c r="C2155"/>
      <c r="G2155" s="134">
        <f t="shared" si="33"/>
        <v>0</v>
      </c>
    </row>
    <row r="2156" spans="3:7">
      <c r="C2156"/>
      <c r="G2156" s="134">
        <f t="shared" si="33"/>
        <v>0</v>
      </c>
    </row>
    <row r="2157" spans="3:7">
      <c r="C2157"/>
      <c r="G2157" s="134">
        <f t="shared" si="33"/>
        <v>0</v>
      </c>
    </row>
    <row r="2158" spans="3:7">
      <c r="C2158"/>
      <c r="G2158" s="134">
        <f t="shared" si="33"/>
        <v>0</v>
      </c>
    </row>
    <row r="2159" spans="3:7">
      <c r="C2159"/>
      <c r="G2159" s="134">
        <f t="shared" si="33"/>
        <v>0</v>
      </c>
    </row>
    <row r="2160" spans="3:7">
      <c r="C2160"/>
      <c r="G2160" s="134">
        <f t="shared" si="33"/>
        <v>0</v>
      </c>
    </row>
    <row r="2161" spans="3:7">
      <c r="C2161"/>
      <c r="G2161" s="134">
        <f t="shared" si="33"/>
        <v>0</v>
      </c>
    </row>
    <row r="2162" spans="3:7">
      <c r="C2162"/>
      <c r="G2162" s="134">
        <f t="shared" si="33"/>
        <v>0</v>
      </c>
    </row>
    <row r="2163" spans="3:7">
      <c r="C2163"/>
      <c r="G2163" s="134">
        <f t="shared" si="33"/>
        <v>0</v>
      </c>
    </row>
    <row r="2164" spans="3:7">
      <c r="C2164"/>
      <c r="G2164" s="134">
        <f t="shared" si="33"/>
        <v>0</v>
      </c>
    </row>
    <row r="2165" spans="3:7">
      <c r="C2165"/>
      <c r="G2165" s="134">
        <f t="shared" si="33"/>
        <v>0</v>
      </c>
    </row>
    <row r="2166" spans="3:7">
      <c r="C2166"/>
      <c r="G2166" s="134">
        <f t="shared" si="33"/>
        <v>0</v>
      </c>
    </row>
    <row r="2167" spans="3:7">
      <c r="C2167"/>
      <c r="G2167" s="134">
        <f t="shared" si="33"/>
        <v>0</v>
      </c>
    </row>
    <row r="2168" spans="3:7">
      <c r="C2168"/>
      <c r="G2168" s="134">
        <f t="shared" si="33"/>
        <v>0</v>
      </c>
    </row>
    <row r="2169" spans="3:7">
      <c r="C2169"/>
      <c r="G2169" s="134">
        <f t="shared" si="33"/>
        <v>0</v>
      </c>
    </row>
    <row r="2170" spans="3:7">
      <c r="C2170"/>
      <c r="G2170" s="134">
        <f t="shared" si="33"/>
        <v>0</v>
      </c>
    </row>
    <row r="2171" spans="3:7">
      <c r="C2171"/>
      <c r="G2171" s="134">
        <f t="shared" si="33"/>
        <v>0</v>
      </c>
    </row>
    <row r="2172" spans="3:7">
      <c r="C2172"/>
      <c r="G2172" s="134">
        <f t="shared" si="33"/>
        <v>0</v>
      </c>
    </row>
    <row r="2173" spans="3:7">
      <c r="C2173"/>
      <c r="G2173" s="134">
        <f t="shared" si="33"/>
        <v>0</v>
      </c>
    </row>
    <row r="2174" spans="3:7">
      <c r="C2174"/>
      <c r="G2174" s="134">
        <f t="shared" si="33"/>
        <v>0</v>
      </c>
    </row>
    <row r="2175" spans="3:7">
      <c r="C2175"/>
      <c r="G2175" s="134">
        <f t="shared" si="33"/>
        <v>0</v>
      </c>
    </row>
    <row r="2176" spans="3:7">
      <c r="C2176"/>
      <c r="G2176" s="134">
        <f t="shared" si="33"/>
        <v>0</v>
      </c>
    </row>
    <row r="2177" spans="3:7">
      <c r="C2177"/>
      <c r="G2177" s="134">
        <f t="shared" si="33"/>
        <v>0</v>
      </c>
    </row>
    <row r="2178" spans="3:7">
      <c r="C2178"/>
      <c r="G2178" s="134">
        <f t="shared" si="33"/>
        <v>0</v>
      </c>
    </row>
    <row r="2179" spans="3:7">
      <c r="C2179"/>
      <c r="G2179" s="134">
        <f t="shared" si="33"/>
        <v>0</v>
      </c>
    </row>
    <row r="2180" spans="3:7">
      <c r="C2180"/>
      <c r="G2180" s="134">
        <f t="shared" si="33"/>
        <v>0</v>
      </c>
    </row>
    <row r="2181" spans="3:7">
      <c r="C2181"/>
      <c r="G2181" s="134">
        <f t="shared" si="33"/>
        <v>0</v>
      </c>
    </row>
    <row r="2182" spans="3:7">
      <c r="C2182"/>
      <c r="G2182" s="134">
        <f t="shared" si="33"/>
        <v>0</v>
      </c>
    </row>
    <row r="2183" spans="3:7">
      <c r="C2183"/>
      <c r="G2183" s="134">
        <f t="shared" si="33"/>
        <v>0</v>
      </c>
    </row>
    <row r="2184" spans="3:7">
      <c r="C2184"/>
      <c r="G2184" s="134">
        <f t="shared" si="33"/>
        <v>0</v>
      </c>
    </row>
    <row r="2185" spans="3:7">
      <c r="C2185"/>
      <c r="G2185" s="134">
        <f t="shared" si="33"/>
        <v>0</v>
      </c>
    </row>
    <row r="2186" spans="3:7">
      <c r="C2186"/>
      <c r="G2186" s="134">
        <f t="shared" si="33"/>
        <v>0</v>
      </c>
    </row>
    <row r="2187" spans="3:7">
      <c r="C2187"/>
      <c r="G2187" s="134">
        <f t="shared" si="33"/>
        <v>0</v>
      </c>
    </row>
    <row r="2188" spans="3:7">
      <c r="C2188"/>
      <c r="G2188" s="134">
        <f t="shared" ref="G2188:G2251" si="34">+D2188-E2188</f>
        <v>0</v>
      </c>
    </row>
    <row r="2189" spans="3:7">
      <c r="C2189"/>
      <c r="G2189" s="134">
        <f t="shared" si="34"/>
        <v>0</v>
      </c>
    </row>
    <row r="2190" spans="3:7">
      <c r="C2190"/>
      <c r="G2190" s="134">
        <f t="shared" si="34"/>
        <v>0</v>
      </c>
    </row>
    <row r="2191" spans="3:7">
      <c r="C2191"/>
      <c r="G2191" s="134">
        <f t="shared" si="34"/>
        <v>0</v>
      </c>
    </row>
    <row r="2192" spans="3:7">
      <c r="C2192"/>
      <c r="G2192" s="134">
        <f t="shared" si="34"/>
        <v>0</v>
      </c>
    </row>
    <row r="2193" spans="3:7">
      <c r="C2193"/>
      <c r="G2193" s="134">
        <f t="shared" si="34"/>
        <v>0</v>
      </c>
    </row>
    <row r="2194" spans="3:7">
      <c r="C2194"/>
      <c r="G2194" s="134">
        <f t="shared" si="34"/>
        <v>0</v>
      </c>
    </row>
    <row r="2195" spans="3:7">
      <c r="C2195"/>
      <c r="G2195" s="134">
        <f t="shared" si="34"/>
        <v>0</v>
      </c>
    </row>
    <row r="2196" spans="3:7">
      <c r="C2196"/>
      <c r="G2196" s="134">
        <f t="shared" si="34"/>
        <v>0</v>
      </c>
    </row>
    <row r="2197" spans="3:7">
      <c r="C2197"/>
      <c r="G2197" s="134">
        <f t="shared" si="34"/>
        <v>0</v>
      </c>
    </row>
    <row r="2198" spans="3:7">
      <c r="C2198"/>
      <c r="G2198" s="134">
        <f t="shared" si="34"/>
        <v>0</v>
      </c>
    </row>
    <row r="2199" spans="3:7">
      <c r="C2199"/>
      <c r="G2199" s="134">
        <f t="shared" si="34"/>
        <v>0</v>
      </c>
    </row>
    <row r="2200" spans="3:7">
      <c r="C2200"/>
      <c r="G2200" s="134">
        <f t="shared" si="34"/>
        <v>0</v>
      </c>
    </row>
    <row r="2201" spans="3:7">
      <c r="C2201"/>
      <c r="G2201" s="134">
        <f t="shared" si="34"/>
        <v>0</v>
      </c>
    </row>
    <row r="2202" spans="3:7">
      <c r="C2202"/>
      <c r="G2202" s="134">
        <f t="shared" si="34"/>
        <v>0</v>
      </c>
    </row>
    <row r="2203" spans="3:7">
      <c r="C2203"/>
      <c r="G2203" s="134">
        <f t="shared" si="34"/>
        <v>0</v>
      </c>
    </row>
    <row r="2204" spans="3:7">
      <c r="C2204"/>
      <c r="G2204" s="134">
        <f t="shared" si="34"/>
        <v>0</v>
      </c>
    </row>
    <row r="2205" spans="3:7">
      <c r="C2205"/>
      <c r="G2205" s="134">
        <f t="shared" si="34"/>
        <v>0</v>
      </c>
    </row>
    <row r="2206" spans="3:7">
      <c r="C2206"/>
      <c r="G2206" s="134">
        <f t="shared" si="34"/>
        <v>0</v>
      </c>
    </row>
    <row r="2207" spans="3:7">
      <c r="C2207"/>
      <c r="G2207" s="134">
        <f t="shared" si="34"/>
        <v>0</v>
      </c>
    </row>
    <row r="2208" spans="3:7">
      <c r="C2208"/>
      <c r="G2208" s="134">
        <f t="shared" si="34"/>
        <v>0</v>
      </c>
    </row>
    <row r="2209" spans="3:7">
      <c r="C2209"/>
      <c r="G2209" s="134">
        <f t="shared" si="34"/>
        <v>0</v>
      </c>
    </row>
    <row r="2210" spans="3:7">
      <c r="C2210"/>
      <c r="G2210" s="134">
        <f t="shared" si="34"/>
        <v>0</v>
      </c>
    </row>
    <row r="2211" spans="3:7">
      <c r="C2211"/>
      <c r="G2211" s="134">
        <f t="shared" si="34"/>
        <v>0</v>
      </c>
    </row>
    <row r="2212" spans="3:7">
      <c r="C2212"/>
      <c r="G2212" s="134">
        <f t="shared" si="34"/>
        <v>0</v>
      </c>
    </row>
    <row r="2213" spans="3:7">
      <c r="C2213"/>
      <c r="G2213" s="134">
        <f t="shared" si="34"/>
        <v>0</v>
      </c>
    </row>
    <row r="2214" spans="3:7">
      <c r="C2214"/>
      <c r="G2214" s="134">
        <f t="shared" si="34"/>
        <v>0</v>
      </c>
    </row>
    <row r="2215" spans="3:7">
      <c r="C2215"/>
      <c r="G2215" s="134">
        <f t="shared" si="34"/>
        <v>0</v>
      </c>
    </row>
    <row r="2216" spans="3:7">
      <c r="C2216"/>
      <c r="G2216" s="134">
        <f t="shared" si="34"/>
        <v>0</v>
      </c>
    </row>
    <row r="2217" spans="3:7">
      <c r="C2217"/>
      <c r="G2217" s="134">
        <f t="shared" si="34"/>
        <v>0</v>
      </c>
    </row>
    <row r="2218" spans="3:7">
      <c r="C2218"/>
      <c r="G2218" s="134">
        <f t="shared" si="34"/>
        <v>0</v>
      </c>
    </row>
    <row r="2219" spans="3:7">
      <c r="C2219"/>
      <c r="G2219" s="134">
        <f t="shared" si="34"/>
        <v>0</v>
      </c>
    </row>
    <row r="2220" spans="3:7">
      <c r="C2220"/>
      <c r="G2220" s="134">
        <f t="shared" si="34"/>
        <v>0</v>
      </c>
    </row>
    <row r="2221" spans="3:7">
      <c r="C2221"/>
      <c r="G2221" s="134">
        <f t="shared" si="34"/>
        <v>0</v>
      </c>
    </row>
    <row r="2222" spans="3:7">
      <c r="C2222"/>
      <c r="G2222" s="134">
        <f t="shared" si="34"/>
        <v>0</v>
      </c>
    </row>
    <row r="2223" spans="3:7">
      <c r="C2223"/>
      <c r="G2223" s="134">
        <f t="shared" si="34"/>
        <v>0</v>
      </c>
    </row>
    <row r="2224" spans="3:7">
      <c r="C2224"/>
      <c r="G2224" s="134">
        <f t="shared" si="34"/>
        <v>0</v>
      </c>
    </row>
    <row r="2225" spans="3:7">
      <c r="C2225"/>
      <c r="G2225" s="134">
        <f t="shared" si="34"/>
        <v>0</v>
      </c>
    </row>
    <row r="2226" spans="3:7">
      <c r="C2226"/>
      <c r="G2226" s="134">
        <f t="shared" si="34"/>
        <v>0</v>
      </c>
    </row>
    <row r="2227" spans="3:7">
      <c r="C2227"/>
      <c r="G2227" s="134">
        <f t="shared" si="34"/>
        <v>0</v>
      </c>
    </row>
    <row r="2228" spans="3:7">
      <c r="C2228"/>
      <c r="G2228" s="134">
        <f t="shared" si="34"/>
        <v>0</v>
      </c>
    </row>
    <row r="2229" spans="3:7">
      <c r="C2229"/>
      <c r="G2229" s="134">
        <f t="shared" si="34"/>
        <v>0</v>
      </c>
    </row>
    <row r="2230" spans="3:7">
      <c r="C2230"/>
      <c r="G2230" s="134">
        <f t="shared" si="34"/>
        <v>0</v>
      </c>
    </row>
    <row r="2231" spans="3:7">
      <c r="C2231"/>
      <c r="G2231" s="134">
        <f t="shared" si="34"/>
        <v>0</v>
      </c>
    </row>
    <row r="2232" spans="3:7">
      <c r="C2232"/>
      <c r="G2232" s="134">
        <f t="shared" si="34"/>
        <v>0</v>
      </c>
    </row>
    <row r="2233" spans="3:7">
      <c r="C2233"/>
      <c r="G2233" s="134">
        <f t="shared" si="34"/>
        <v>0</v>
      </c>
    </row>
    <row r="2234" spans="3:7">
      <c r="C2234"/>
      <c r="G2234" s="134">
        <f t="shared" si="34"/>
        <v>0</v>
      </c>
    </row>
    <row r="2235" spans="3:7">
      <c r="C2235"/>
      <c r="G2235" s="134">
        <f t="shared" si="34"/>
        <v>0</v>
      </c>
    </row>
    <row r="2236" spans="3:7">
      <c r="C2236"/>
      <c r="G2236" s="134">
        <f t="shared" si="34"/>
        <v>0</v>
      </c>
    </row>
    <row r="2237" spans="3:7">
      <c r="C2237"/>
      <c r="G2237" s="134">
        <f t="shared" si="34"/>
        <v>0</v>
      </c>
    </row>
    <row r="2238" spans="3:7">
      <c r="C2238"/>
      <c r="G2238" s="134">
        <f t="shared" si="34"/>
        <v>0</v>
      </c>
    </row>
    <row r="2239" spans="3:7">
      <c r="C2239"/>
      <c r="G2239" s="134">
        <f t="shared" si="34"/>
        <v>0</v>
      </c>
    </row>
    <row r="2240" spans="3:7">
      <c r="C2240"/>
      <c r="G2240" s="134">
        <f t="shared" si="34"/>
        <v>0</v>
      </c>
    </row>
    <row r="2241" spans="3:7">
      <c r="C2241"/>
      <c r="G2241" s="134">
        <f t="shared" si="34"/>
        <v>0</v>
      </c>
    </row>
    <row r="2242" spans="3:7">
      <c r="C2242"/>
      <c r="G2242" s="134">
        <f t="shared" si="34"/>
        <v>0</v>
      </c>
    </row>
    <row r="2243" spans="3:7">
      <c r="C2243"/>
      <c r="G2243" s="134">
        <f t="shared" si="34"/>
        <v>0</v>
      </c>
    </row>
    <row r="2244" spans="3:7">
      <c r="C2244"/>
      <c r="G2244" s="134">
        <f t="shared" si="34"/>
        <v>0</v>
      </c>
    </row>
    <row r="2245" spans="3:7">
      <c r="C2245"/>
      <c r="G2245" s="134">
        <f t="shared" si="34"/>
        <v>0</v>
      </c>
    </row>
    <row r="2246" spans="3:7">
      <c r="C2246"/>
      <c r="G2246" s="134">
        <f t="shared" si="34"/>
        <v>0</v>
      </c>
    </row>
    <row r="2247" spans="3:7">
      <c r="C2247"/>
      <c r="G2247" s="134">
        <f t="shared" si="34"/>
        <v>0</v>
      </c>
    </row>
    <row r="2248" spans="3:7">
      <c r="C2248"/>
      <c r="G2248" s="134">
        <f t="shared" si="34"/>
        <v>0</v>
      </c>
    </row>
    <row r="2249" spans="3:7">
      <c r="C2249"/>
      <c r="G2249" s="134">
        <f t="shared" si="34"/>
        <v>0</v>
      </c>
    </row>
    <row r="2250" spans="3:7">
      <c r="C2250"/>
      <c r="G2250" s="134">
        <f t="shared" si="34"/>
        <v>0</v>
      </c>
    </row>
    <row r="2251" spans="3:7">
      <c r="C2251"/>
      <c r="G2251" s="134">
        <f t="shared" si="34"/>
        <v>0</v>
      </c>
    </row>
    <row r="2252" spans="3:7">
      <c r="C2252"/>
      <c r="G2252" s="134">
        <f t="shared" ref="G2252:G2315" si="35">+D2252-E2252</f>
        <v>0</v>
      </c>
    </row>
    <row r="2253" spans="3:7">
      <c r="C2253"/>
      <c r="G2253" s="134">
        <f t="shared" si="35"/>
        <v>0</v>
      </c>
    </row>
    <row r="2254" spans="3:7">
      <c r="C2254"/>
      <c r="G2254" s="134">
        <f t="shared" si="35"/>
        <v>0</v>
      </c>
    </row>
    <row r="2255" spans="3:7">
      <c r="C2255"/>
      <c r="G2255" s="134">
        <f t="shared" si="35"/>
        <v>0</v>
      </c>
    </row>
    <row r="2256" spans="3:7">
      <c r="C2256"/>
      <c r="G2256" s="134">
        <f t="shared" si="35"/>
        <v>0</v>
      </c>
    </row>
    <row r="2257" spans="3:7">
      <c r="C2257"/>
      <c r="G2257" s="134">
        <f t="shared" si="35"/>
        <v>0</v>
      </c>
    </row>
    <row r="2258" spans="3:7">
      <c r="C2258"/>
      <c r="G2258" s="134">
        <f t="shared" si="35"/>
        <v>0</v>
      </c>
    </row>
    <row r="2259" spans="3:7">
      <c r="C2259"/>
      <c r="G2259" s="134">
        <f t="shared" si="35"/>
        <v>0</v>
      </c>
    </row>
    <row r="2260" spans="3:7">
      <c r="C2260"/>
      <c r="G2260" s="134">
        <f t="shared" si="35"/>
        <v>0</v>
      </c>
    </row>
    <row r="2261" spans="3:7">
      <c r="C2261"/>
      <c r="G2261" s="134">
        <f t="shared" si="35"/>
        <v>0</v>
      </c>
    </row>
    <row r="2262" spans="3:7">
      <c r="C2262"/>
      <c r="G2262" s="134">
        <f t="shared" si="35"/>
        <v>0</v>
      </c>
    </row>
    <row r="2263" spans="3:7">
      <c r="C2263"/>
      <c r="G2263" s="134">
        <f t="shared" si="35"/>
        <v>0</v>
      </c>
    </row>
    <row r="2264" spans="3:7">
      <c r="C2264"/>
      <c r="G2264" s="134">
        <f t="shared" si="35"/>
        <v>0</v>
      </c>
    </row>
    <row r="2265" spans="3:7">
      <c r="C2265"/>
      <c r="G2265" s="134">
        <f t="shared" si="35"/>
        <v>0</v>
      </c>
    </row>
    <row r="2266" spans="3:7">
      <c r="C2266"/>
      <c r="G2266" s="134">
        <f t="shared" si="35"/>
        <v>0</v>
      </c>
    </row>
    <row r="2267" spans="3:7">
      <c r="C2267"/>
      <c r="G2267" s="134">
        <f t="shared" si="35"/>
        <v>0</v>
      </c>
    </row>
    <row r="2268" spans="3:7">
      <c r="C2268"/>
      <c r="G2268" s="134">
        <f t="shared" si="35"/>
        <v>0</v>
      </c>
    </row>
    <row r="2269" spans="3:7">
      <c r="C2269"/>
      <c r="G2269" s="134">
        <f t="shared" si="35"/>
        <v>0</v>
      </c>
    </row>
    <row r="2270" spans="3:7">
      <c r="C2270"/>
      <c r="G2270" s="134">
        <f t="shared" si="35"/>
        <v>0</v>
      </c>
    </row>
    <row r="2271" spans="3:7">
      <c r="C2271"/>
      <c r="G2271" s="134">
        <f t="shared" si="35"/>
        <v>0</v>
      </c>
    </row>
    <row r="2272" spans="3:7">
      <c r="C2272"/>
      <c r="G2272" s="134">
        <f t="shared" si="35"/>
        <v>0</v>
      </c>
    </row>
    <row r="2273" spans="3:7">
      <c r="C2273"/>
      <c r="G2273" s="134">
        <f t="shared" si="35"/>
        <v>0</v>
      </c>
    </row>
    <row r="2274" spans="3:7">
      <c r="C2274"/>
      <c r="G2274" s="134">
        <f t="shared" si="35"/>
        <v>0</v>
      </c>
    </row>
    <row r="2275" spans="3:7">
      <c r="C2275"/>
      <c r="G2275" s="134">
        <f t="shared" si="35"/>
        <v>0</v>
      </c>
    </row>
    <row r="2276" spans="3:7">
      <c r="C2276"/>
      <c r="G2276" s="134">
        <f t="shared" si="35"/>
        <v>0</v>
      </c>
    </row>
    <row r="2277" spans="3:7">
      <c r="C2277"/>
      <c r="G2277" s="134">
        <f t="shared" si="35"/>
        <v>0</v>
      </c>
    </row>
    <row r="2278" spans="3:7">
      <c r="C2278"/>
      <c r="G2278" s="134">
        <f t="shared" si="35"/>
        <v>0</v>
      </c>
    </row>
    <row r="2279" spans="3:7">
      <c r="C2279"/>
      <c r="G2279" s="134">
        <f t="shared" si="35"/>
        <v>0</v>
      </c>
    </row>
    <row r="2280" spans="3:7">
      <c r="C2280"/>
      <c r="G2280" s="134">
        <f t="shared" si="35"/>
        <v>0</v>
      </c>
    </row>
    <row r="2281" spans="3:7">
      <c r="C2281"/>
      <c r="G2281" s="134">
        <f t="shared" si="35"/>
        <v>0</v>
      </c>
    </row>
    <row r="2282" spans="3:7">
      <c r="C2282"/>
      <c r="G2282" s="134">
        <f t="shared" si="35"/>
        <v>0</v>
      </c>
    </row>
    <row r="2283" spans="3:7">
      <c r="C2283"/>
      <c r="G2283" s="134">
        <f t="shared" si="35"/>
        <v>0</v>
      </c>
    </row>
    <row r="2284" spans="3:7">
      <c r="C2284"/>
      <c r="G2284" s="134">
        <f t="shared" si="35"/>
        <v>0</v>
      </c>
    </row>
    <row r="2285" spans="3:7">
      <c r="C2285"/>
      <c r="G2285" s="134">
        <f t="shared" si="35"/>
        <v>0</v>
      </c>
    </row>
    <row r="2286" spans="3:7">
      <c r="C2286"/>
      <c r="G2286" s="134">
        <f t="shared" si="35"/>
        <v>0</v>
      </c>
    </row>
    <row r="2287" spans="3:7">
      <c r="C2287"/>
      <c r="G2287" s="134">
        <f t="shared" si="35"/>
        <v>0</v>
      </c>
    </row>
    <row r="2288" spans="3:7">
      <c r="C2288"/>
      <c r="G2288" s="134">
        <f t="shared" si="35"/>
        <v>0</v>
      </c>
    </row>
    <row r="2289" spans="3:7">
      <c r="C2289"/>
      <c r="G2289" s="134">
        <f t="shared" si="35"/>
        <v>0</v>
      </c>
    </row>
    <row r="2290" spans="3:7">
      <c r="C2290"/>
      <c r="G2290" s="134">
        <f t="shared" si="35"/>
        <v>0</v>
      </c>
    </row>
    <row r="2291" spans="3:7">
      <c r="C2291"/>
      <c r="G2291" s="134">
        <f t="shared" si="35"/>
        <v>0</v>
      </c>
    </row>
    <row r="2292" spans="3:7">
      <c r="C2292"/>
      <c r="G2292" s="134">
        <f t="shared" si="35"/>
        <v>0</v>
      </c>
    </row>
    <row r="2293" spans="3:7">
      <c r="C2293"/>
      <c r="G2293" s="134">
        <f t="shared" si="35"/>
        <v>0</v>
      </c>
    </row>
    <row r="2294" spans="3:7">
      <c r="C2294"/>
      <c r="G2294" s="134">
        <f t="shared" si="35"/>
        <v>0</v>
      </c>
    </row>
    <row r="2295" spans="3:7">
      <c r="C2295"/>
      <c r="G2295" s="134">
        <f t="shared" si="35"/>
        <v>0</v>
      </c>
    </row>
    <row r="2296" spans="3:7">
      <c r="C2296"/>
      <c r="G2296" s="134">
        <f t="shared" si="35"/>
        <v>0</v>
      </c>
    </row>
    <row r="2297" spans="3:7">
      <c r="C2297"/>
      <c r="G2297" s="134">
        <f t="shared" si="35"/>
        <v>0</v>
      </c>
    </row>
    <row r="2298" spans="3:7">
      <c r="C2298"/>
      <c r="G2298" s="134">
        <f t="shared" si="35"/>
        <v>0</v>
      </c>
    </row>
    <row r="2299" spans="3:7">
      <c r="C2299"/>
      <c r="G2299" s="134">
        <f t="shared" si="35"/>
        <v>0</v>
      </c>
    </row>
    <row r="2300" spans="3:7">
      <c r="C2300"/>
      <c r="G2300" s="134">
        <f t="shared" si="35"/>
        <v>0</v>
      </c>
    </row>
    <row r="2301" spans="3:7">
      <c r="C2301"/>
      <c r="G2301" s="134">
        <f t="shared" si="35"/>
        <v>0</v>
      </c>
    </row>
    <row r="2302" spans="3:7">
      <c r="C2302"/>
      <c r="G2302" s="134">
        <f t="shared" si="35"/>
        <v>0</v>
      </c>
    </row>
    <row r="2303" spans="3:7">
      <c r="C2303"/>
      <c r="G2303" s="134">
        <f t="shared" si="35"/>
        <v>0</v>
      </c>
    </row>
    <row r="2304" spans="3:7">
      <c r="C2304"/>
      <c r="G2304" s="134">
        <f t="shared" si="35"/>
        <v>0</v>
      </c>
    </row>
    <row r="2305" spans="3:7">
      <c r="C2305"/>
      <c r="G2305" s="134">
        <f t="shared" si="35"/>
        <v>0</v>
      </c>
    </row>
    <row r="2306" spans="3:7">
      <c r="C2306"/>
      <c r="G2306" s="134">
        <f t="shared" si="35"/>
        <v>0</v>
      </c>
    </row>
    <row r="2307" spans="3:7">
      <c r="C2307"/>
      <c r="G2307" s="134">
        <f t="shared" si="35"/>
        <v>0</v>
      </c>
    </row>
    <row r="2308" spans="3:7">
      <c r="C2308"/>
      <c r="G2308" s="134">
        <f t="shared" si="35"/>
        <v>0</v>
      </c>
    </row>
    <row r="2309" spans="3:7">
      <c r="C2309"/>
      <c r="G2309" s="134">
        <f t="shared" si="35"/>
        <v>0</v>
      </c>
    </row>
    <row r="2310" spans="3:7">
      <c r="C2310"/>
      <c r="G2310" s="134">
        <f t="shared" si="35"/>
        <v>0</v>
      </c>
    </row>
    <row r="2311" spans="3:7">
      <c r="C2311"/>
      <c r="G2311" s="134">
        <f t="shared" si="35"/>
        <v>0</v>
      </c>
    </row>
    <row r="2312" spans="3:7">
      <c r="C2312"/>
      <c r="G2312" s="134">
        <f t="shared" si="35"/>
        <v>0</v>
      </c>
    </row>
    <row r="2313" spans="3:7">
      <c r="C2313"/>
      <c r="G2313" s="134">
        <f t="shared" si="35"/>
        <v>0</v>
      </c>
    </row>
    <row r="2314" spans="3:7">
      <c r="C2314"/>
      <c r="G2314" s="134">
        <f t="shared" si="35"/>
        <v>0</v>
      </c>
    </row>
    <row r="2315" spans="3:7">
      <c r="C2315"/>
      <c r="G2315" s="134">
        <f t="shared" si="35"/>
        <v>0</v>
      </c>
    </row>
    <row r="2316" spans="3:7">
      <c r="C2316"/>
      <c r="G2316" s="134">
        <f t="shared" ref="G2316:G2379" si="36">+D2316-E2316</f>
        <v>0</v>
      </c>
    </row>
    <row r="2317" spans="3:7">
      <c r="C2317"/>
      <c r="G2317" s="134">
        <f t="shared" si="36"/>
        <v>0</v>
      </c>
    </row>
    <row r="2318" spans="3:7">
      <c r="C2318"/>
      <c r="G2318" s="134">
        <f t="shared" si="36"/>
        <v>0</v>
      </c>
    </row>
    <row r="2319" spans="3:7">
      <c r="C2319"/>
      <c r="G2319" s="134">
        <f t="shared" si="36"/>
        <v>0</v>
      </c>
    </row>
    <row r="2320" spans="3:7">
      <c r="C2320"/>
      <c r="G2320" s="134">
        <f t="shared" si="36"/>
        <v>0</v>
      </c>
    </row>
    <row r="2321" spans="3:7">
      <c r="C2321"/>
      <c r="G2321" s="134">
        <f t="shared" si="36"/>
        <v>0</v>
      </c>
    </row>
    <row r="2322" spans="3:7">
      <c r="C2322"/>
      <c r="G2322" s="134">
        <f t="shared" si="36"/>
        <v>0</v>
      </c>
    </row>
    <row r="2323" spans="3:7">
      <c r="C2323"/>
      <c r="G2323" s="134">
        <f t="shared" si="36"/>
        <v>0</v>
      </c>
    </row>
    <row r="2324" spans="3:7">
      <c r="C2324"/>
      <c r="G2324" s="134">
        <f t="shared" si="36"/>
        <v>0</v>
      </c>
    </row>
    <row r="2325" spans="3:7">
      <c r="C2325"/>
      <c r="G2325" s="134">
        <f t="shared" si="36"/>
        <v>0</v>
      </c>
    </row>
    <row r="2326" spans="3:7">
      <c r="C2326"/>
      <c r="G2326" s="134">
        <f t="shared" si="36"/>
        <v>0</v>
      </c>
    </row>
    <row r="2327" spans="3:7">
      <c r="C2327"/>
      <c r="G2327" s="134">
        <f t="shared" si="36"/>
        <v>0</v>
      </c>
    </row>
    <row r="2328" spans="3:7">
      <c r="C2328"/>
      <c r="G2328" s="134">
        <f t="shared" si="36"/>
        <v>0</v>
      </c>
    </row>
    <row r="2329" spans="3:7">
      <c r="C2329"/>
      <c r="G2329" s="134">
        <f t="shared" si="36"/>
        <v>0</v>
      </c>
    </row>
    <row r="2330" spans="3:7">
      <c r="C2330"/>
      <c r="G2330" s="134">
        <f t="shared" si="36"/>
        <v>0</v>
      </c>
    </row>
    <row r="2331" spans="3:7">
      <c r="C2331"/>
      <c r="G2331" s="134">
        <f t="shared" si="36"/>
        <v>0</v>
      </c>
    </row>
    <row r="2332" spans="3:7">
      <c r="C2332"/>
      <c r="G2332" s="134">
        <f t="shared" si="36"/>
        <v>0</v>
      </c>
    </row>
    <row r="2333" spans="3:7">
      <c r="C2333"/>
      <c r="G2333" s="134">
        <f t="shared" si="36"/>
        <v>0</v>
      </c>
    </row>
    <row r="2334" spans="3:7">
      <c r="C2334"/>
      <c r="G2334" s="134">
        <f t="shared" si="36"/>
        <v>0</v>
      </c>
    </row>
    <row r="2335" spans="3:7">
      <c r="C2335"/>
      <c r="G2335" s="134">
        <f t="shared" si="36"/>
        <v>0</v>
      </c>
    </row>
    <row r="2336" spans="3:7">
      <c r="C2336"/>
      <c r="G2336" s="134">
        <f t="shared" si="36"/>
        <v>0</v>
      </c>
    </row>
    <row r="2337" spans="3:7">
      <c r="C2337"/>
      <c r="G2337" s="134">
        <f t="shared" si="36"/>
        <v>0</v>
      </c>
    </row>
    <row r="2338" spans="3:7">
      <c r="C2338"/>
      <c r="G2338" s="134">
        <f t="shared" si="36"/>
        <v>0</v>
      </c>
    </row>
    <row r="2339" spans="3:7">
      <c r="C2339"/>
      <c r="G2339" s="134">
        <f t="shared" si="36"/>
        <v>0</v>
      </c>
    </row>
    <row r="2340" spans="3:7">
      <c r="C2340"/>
      <c r="G2340" s="134">
        <f t="shared" si="36"/>
        <v>0</v>
      </c>
    </row>
    <row r="2341" spans="3:7">
      <c r="C2341"/>
      <c r="G2341" s="134">
        <f t="shared" si="36"/>
        <v>0</v>
      </c>
    </row>
    <row r="2342" spans="3:7">
      <c r="C2342"/>
      <c r="G2342" s="134">
        <f t="shared" si="36"/>
        <v>0</v>
      </c>
    </row>
    <row r="2343" spans="3:7">
      <c r="C2343"/>
      <c r="G2343" s="134">
        <f t="shared" si="36"/>
        <v>0</v>
      </c>
    </row>
    <row r="2344" spans="3:7">
      <c r="C2344"/>
      <c r="G2344" s="134">
        <f t="shared" si="36"/>
        <v>0</v>
      </c>
    </row>
    <row r="2345" spans="3:7">
      <c r="C2345"/>
      <c r="G2345" s="134">
        <f t="shared" si="36"/>
        <v>0</v>
      </c>
    </row>
    <row r="2346" spans="3:7">
      <c r="C2346"/>
      <c r="G2346" s="134">
        <f t="shared" si="36"/>
        <v>0</v>
      </c>
    </row>
    <row r="2347" spans="3:7">
      <c r="C2347"/>
      <c r="G2347" s="134">
        <f t="shared" si="36"/>
        <v>0</v>
      </c>
    </row>
    <row r="2348" spans="3:7">
      <c r="C2348"/>
      <c r="G2348" s="134">
        <f t="shared" si="36"/>
        <v>0</v>
      </c>
    </row>
    <row r="2349" spans="3:7">
      <c r="C2349"/>
      <c r="G2349" s="134">
        <f t="shared" si="36"/>
        <v>0</v>
      </c>
    </row>
    <row r="2350" spans="3:7">
      <c r="C2350"/>
      <c r="G2350" s="134">
        <f t="shared" si="36"/>
        <v>0</v>
      </c>
    </row>
    <row r="2351" spans="3:7">
      <c r="C2351"/>
      <c r="G2351" s="134">
        <f t="shared" si="36"/>
        <v>0</v>
      </c>
    </row>
    <row r="2352" spans="3:7">
      <c r="C2352"/>
      <c r="G2352" s="134">
        <f t="shared" si="36"/>
        <v>0</v>
      </c>
    </row>
    <row r="2353" spans="3:7">
      <c r="C2353"/>
      <c r="G2353" s="134">
        <f t="shared" si="36"/>
        <v>0</v>
      </c>
    </row>
    <row r="2354" spans="3:7">
      <c r="C2354"/>
      <c r="G2354" s="134">
        <f t="shared" si="36"/>
        <v>0</v>
      </c>
    </row>
    <row r="2355" spans="3:7">
      <c r="C2355"/>
      <c r="G2355" s="134">
        <f t="shared" si="36"/>
        <v>0</v>
      </c>
    </row>
    <row r="2356" spans="3:7">
      <c r="C2356"/>
      <c r="G2356" s="134">
        <f t="shared" si="36"/>
        <v>0</v>
      </c>
    </row>
    <row r="2357" spans="3:7">
      <c r="C2357"/>
      <c r="G2357" s="134">
        <f t="shared" si="36"/>
        <v>0</v>
      </c>
    </row>
    <row r="2358" spans="3:7">
      <c r="C2358"/>
      <c r="G2358" s="134">
        <f t="shared" si="36"/>
        <v>0</v>
      </c>
    </row>
    <row r="2359" spans="3:7">
      <c r="C2359"/>
      <c r="G2359" s="134">
        <f t="shared" si="36"/>
        <v>0</v>
      </c>
    </row>
    <row r="2360" spans="3:7">
      <c r="C2360"/>
      <c r="G2360" s="134">
        <f t="shared" si="36"/>
        <v>0</v>
      </c>
    </row>
    <row r="2361" spans="3:7">
      <c r="C2361"/>
      <c r="G2361" s="134">
        <f t="shared" si="36"/>
        <v>0</v>
      </c>
    </row>
    <row r="2362" spans="3:7">
      <c r="C2362"/>
      <c r="G2362" s="134">
        <f t="shared" si="36"/>
        <v>0</v>
      </c>
    </row>
    <row r="2363" spans="3:7">
      <c r="C2363"/>
      <c r="G2363" s="134">
        <f t="shared" si="36"/>
        <v>0</v>
      </c>
    </row>
    <row r="2364" spans="3:7">
      <c r="C2364"/>
      <c r="G2364" s="134">
        <f t="shared" si="36"/>
        <v>0</v>
      </c>
    </row>
    <row r="2365" spans="3:7">
      <c r="C2365"/>
      <c r="G2365" s="134">
        <f t="shared" si="36"/>
        <v>0</v>
      </c>
    </row>
    <row r="2366" spans="3:7">
      <c r="C2366"/>
      <c r="G2366" s="134">
        <f t="shared" si="36"/>
        <v>0</v>
      </c>
    </row>
    <row r="2367" spans="3:7">
      <c r="C2367"/>
      <c r="G2367" s="134">
        <f t="shared" si="36"/>
        <v>0</v>
      </c>
    </row>
    <row r="2368" spans="3:7">
      <c r="C2368"/>
      <c r="G2368" s="134">
        <f t="shared" si="36"/>
        <v>0</v>
      </c>
    </row>
    <row r="2369" spans="3:7">
      <c r="C2369"/>
      <c r="G2369" s="134">
        <f t="shared" si="36"/>
        <v>0</v>
      </c>
    </row>
    <row r="2370" spans="3:7">
      <c r="C2370"/>
      <c r="G2370" s="134">
        <f t="shared" si="36"/>
        <v>0</v>
      </c>
    </row>
    <row r="2371" spans="3:7">
      <c r="C2371"/>
      <c r="G2371" s="134">
        <f t="shared" si="36"/>
        <v>0</v>
      </c>
    </row>
    <row r="2372" spans="3:7">
      <c r="C2372"/>
      <c r="G2372" s="134">
        <f t="shared" si="36"/>
        <v>0</v>
      </c>
    </row>
    <row r="2373" spans="3:7">
      <c r="C2373"/>
      <c r="G2373" s="134">
        <f t="shared" si="36"/>
        <v>0</v>
      </c>
    </row>
    <row r="2374" spans="3:7">
      <c r="C2374"/>
      <c r="G2374" s="134">
        <f t="shared" si="36"/>
        <v>0</v>
      </c>
    </row>
    <row r="2375" spans="3:7">
      <c r="C2375"/>
      <c r="G2375" s="134">
        <f t="shared" si="36"/>
        <v>0</v>
      </c>
    </row>
    <row r="2376" spans="3:7">
      <c r="C2376"/>
      <c r="G2376" s="134">
        <f t="shared" si="36"/>
        <v>0</v>
      </c>
    </row>
    <row r="2377" spans="3:7">
      <c r="C2377"/>
      <c r="G2377" s="134">
        <f t="shared" si="36"/>
        <v>0</v>
      </c>
    </row>
    <row r="2378" spans="3:7">
      <c r="C2378"/>
      <c r="G2378" s="134">
        <f t="shared" si="36"/>
        <v>0</v>
      </c>
    </row>
    <row r="2379" spans="3:7">
      <c r="C2379"/>
      <c r="G2379" s="134">
        <f t="shared" si="36"/>
        <v>0</v>
      </c>
    </row>
    <row r="2380" spans="3:7">
      <c r="C2380"/>
      <c r="G2380" s="134">
        <f t="shared" ref="G2380:G2443" si="37">+D2380-E2380</f>
        <v>0</v>
      </c>
    </row>
    <row r="2381" spans="3:7">
      <c r="C2381"/>
      <c r="G2381" s="134">
        <f t="shared" si="37"/>
        <v>0</v>
      </c>
    </row>
    <row r="2382" spans="3:7">
      <c r="C2382"/>
      <c r="G2382" s="134">
        <f t="shared" si="37"/>
        <v>0</v>
      </c>
    </row>
    <row r="2383" spans="3:7">
      <c r="C2383"/>
      <c r="G2383" s="134">
        <f t="shared" si="37"/>
        <v>0</v>
      </c>
    </row>
    <row r="2384" spans="3:7">
      <c r="C2384"/>
      <c r="G2384" s="134">
        <f t="shared" si="37"/>
        <v>0</v>
      </c>
    </row>
    <row r="2385" spans="3:7">
      <c r="C2385"/>
      <c r="G2385" s="134">
        <f t="shared" si="37"/>
        <v>0</v>
      </c>
    </row>
    <row r="2386" spans="3:7">
      <c r="C2386"/>
      <c r="G2386" s="134">
        <f t="shared" si="37"/>
        <v>0</v>
      </c>
    </row>
    <row r="2387" spans="3:7">
      <c r="C2387"/>
      <c r="G2387" s="134">
        <f t="shared" si="37"/>
        <v>0</v>
      </c>
    </row>
    <row r="2388" spans="3:7">
      <c r="C2388"/>
      <c r="G2388" s="134">
        <f t="shared" si="37"/>
        <v>0</v>
      </c>
    </row>
    <row r="2389" spans="3:7">
      <c r="C2389"/>
      <c r="G2389" s="134">
        <f t="shared" si="37"/>
        <v>0</v>
      </c>
    </row>
    <row r="2390" spans="3:7">
      <c r="C2390"/>
      <c r="G2390" s="134">
        <f t="shared" si="37"/>
        <v>0</v>
      </c>
    </row>
    <row r="2391" spans="3:7">
      <c r="C2391"/>
      <c r="G2391" s="134">
        <f t="shared" si="37"/>
        <v>0</v>
      </c>
    </row>
    <row r="2392" spans="3:7">
      <c r="C2392"/>
      <c r="G2392" s="134">
        <f t="shared" si="37"/>
        <v>0</v>
      </c>
    </row>
    <row r="2393" spans="3:7">
      <c r="C2393"/>
      <c r="G2393" s="134">
        <f t="shared" si="37"/>
        <v>0</v>
      </c>
    </row>
    <row r="2394" spans="3:7">
      <c r="C2394"/>
      <c r="G2394" s="134">
        <f t="shared" si="37"/>
        <v>0</v>
      </c>
    </row>
    <row r="2395" spans="3:7">
      <c r="C2395"/>
      <c r="G2395" s="134">
        <f t="shared" si="37"/>
        <v>0</v>
      </c>
    </row>
    <row r="2396" spans="3:7">
      <c r="C2396"/>
      <c r="G2396" s="134">
        <f t="shared" si="37"/>
        <v>0</v>
      </c>
    </row>
    <row r="2397" spans="3:7">
      <c r="C2397"/>
      <c r="G2397" s="134">
        <f t="shared" si="37"/>
        <v>0</v>
      </c>
    </row>
    <row r="2398" spans="3:7">
      <c r="C2398"/>
      <c r="G2398" s="134">
        <f t="shared" si="37"/>
        <v>0</v>
      </c>
    </row>
    <row r="2399" spans="3:7">
      <c r="C2399"/>
      <c r="G2399" s="134">
        <f t="shared" si="37"/>
        <v>0</v>
      </c>
    </row>
    <row r="2400" spans="3:7">
      <c r="C2400"/>
      <c r="G2400" s="134">
        <f t="shared" si="37"/>
        <v>0</v>
      </c>
    </row>
    <row r="2401" spans="3:7">
      <c r="C2401"/>
      <c r="G2401" s="134">
        <f t="shared" si="37"/>
        <v>0</v>
      </c>
    </row>
    <row r="2402" spans="3:7">
      <c r="C2402"/>
      <c r="G2402" s="134">
        <f t="shared" si="37"/>
        <v>0</v>
      </c>
    </row>
    <row r="2403" spans="3:7">
      <c r="C2403"/>
      <c r="G2403" s="134">
        <f t="shared" si="37"/>
        <v>0</v>
      </c>
    </row>
    <row r="2404" spans="3:7">
      <c r="C2404"/>
      <c r="G2404" s="134">
        <f t="shared" si="37"/>
        <v>0</v>
      </c>
    </row>
    <row r="2405" spans="3:7">
      <c r="C2405"/>
      <c r="G2405" s="134">
        <f t="shared" si="37"/>
        <v>0</v>
      </c>
    </row>
    <row r="2406" spans="3:7">
      <c r="C2406"/>
      <c r="G2406" s="134">
        <f t="shared" si="37"/>
        <v>0</v>
      </c>
    </row>
    <row r="2407" spans="3:7">
      <c r="C2407"/>
      <c r="G2407" s="134">
        <f t="shared" si="37"/>
        <v>0</v>
      </c>
    </row>
    <row r="2408" spans="3:7">
      <c r="C2408"/>
      <c r="G2408" s="134">
        <f t="shared" si="37"/>
        <v>0</v>
      </c>
    </row>
    <row r="2409" spans="3:7">
      <c r="C2409"/>
      <c r="G2409" s="134">
        <f t="shared" si="37"/>
        <v>0</v>
      </c>
    </row>
    <row r="2410" spans="3:7">
      <c r="C2410"/>
      <c r="G2410" s="134">
        <f t="shared" si="37"/>
        <v>0</v>
      </c>
    </row>
    <row r="2411" spans="3:7">
      <c r="C2411"/>
      <c r="G2411" s="134">
        <f t="shared" si="37"/>
        <v>0</v>
      </c>
    </row>
    <row r="2412" spans="3:7">
      <c r="C2412"/>
      <c r="G2412" s="134">
        <f t="shared" si="37"/>
        <v>0</v>
      </c>
    </row>
    <row r="2413" spans="3:7">
      <c r="C2413"/>
      <c r="G2413" s="134">
        <f t="shared" si="37"/>
        <v>0</v>
      </c>
    </row>
    <row r="2414" spans="3:7">
      <c r="C2414"/>
      <c r="G2414" s="134">
        <f t="shared" si="37"/>
        <v>0</v>
      </c>
    </row>
    <row r="2415" spans="3:7">
      <c r="C2415"/>
      <c r="G2415" s="134">
        <f t="shared" si="37"/>
        <v>0</v>
      </c>
    </row>
    <row r="2416" spans="3:7">
      <c r="C2416"/>
      <c r="G2416" s="134">
        <f t="shared" si="37"/>
        <v>0</v>
      </c>
    </row>
    <row r="2417" spans="3:7">
      <c r="C2417"/>
      <c r="G2417" s="134">
        <f t="shared" si="37"/>
        <v>0</v>
      </c>
    </row>
    <row r="2418" spans="3:7">
      <c r="C2418"/>
      <c r="G2418" s="134">
        <f t="shared" si="37"/>
        <v>0</v>
      </c>
    </row>
    <row r="2419" spans="3:7">
      <c r="C2419"/>
      <c r="G2419" s="134">
        <f t="shared" si="37"/>
        <v>0</v>
      </c>
    </row>
    <row r="2420" spans="3:7">
      <c r="C2420"/>
      <c r="G2420" s="134">
        <f t="shared" si="37"/>
        <v>0</v>
      </c>
    </row>
    <row r="2421" spans="3:7">
      <c r="C2421"/>
      <c r="G2421" s="134">
        <f t="shared" si="37"/>
        <v>0</v>
      </c>
    </row>
    <row r="2422" spans="3:7">
      <c r="C2422"/>
      <c r="G2422" s="134">
        <f t="shared" si="37"/>
        <v>0</v>
      </c>
    </row>
    <row r="2423" spans="3:7">
      <c r="C2423"/>
      <c r="G2423" s="134">
        <f t="shared" si="37"/>
        <v>0</v>
      </c>
    </row>
    <row r="2424" spans="3:7">
      <c r="C2424"/>
      <c r="G2424" s="134">
        <f t="shared" si="37"/>
        <v>0</v>
      </c>
    </row>
    <row r="2425" spans="3:7">
      <c r="C2425"/>
      <c r="G2425" s="134">
        <f t="shared" si="37"/>
        <v>0</v>
      </c>
    </row>
    <row r="2426" spans="3:7">
      <c r="C2426"/>
      <c r="G2426" s="134">
        <f t="shared" si="37"/>
        <v>0</v>
      </c>
    </row>
    <row r="2427" spans="3:7">
      <c r="C2427"/>
      <c r="G2427" s="134">
        <f t="shared" si="37"/>
        <v>0</v>
      </c>
    </row>
    <row r="2428" spans="3:7">
      <c r="C2428"/>
      <c r="G2428" s="134">
        <f t="shared" si="37"/>
        <v>0</v>
      </c>
    </row>
    <row r="2429" spans="3:7">
      <c r="C2429"/>
      <c r="G2429" s="134">
        <f t="shared" si="37"/>
        <v>0</v>
      </c>
    </row>
    <row r="2430" spans="3:7">
      <c r="C2430"/>
      <c r="G2430" s="134">
        <f t="shared" si="37"/>
        <v>0</v>
      </c>
    </row>
    <row r="2431" spans="3:7">
      <c r="C2431"/>
      <c r="G2431" s="134">
        <f t="shared" si="37"/>
        <v>0</v>
      </c>
    </row>
    <row r="2432" spans="3:7">
      <c r="C2432"/>
      <c r="G2432" s="134">
        <f t="shared" si="37"/>
        <v>0</v>
      </c>
    </row>
    <row r="2433" spans="3:7">
      <c r="C2433"/>
      <c r="G2433" s="134">
        <f t="shared" si="37"/>
        <v>0</v>
      </c>
    </row>
    <row r="2434" spans="3:7">
      <c r="C2434"/>
      <c r="G2434" s="134">
        <f t="shared" si="37"/>
        <v>0</v>
      </c>
    </row>
    <row r="2435" spans="3:7">
      <c r="C2435"/>
      <c r="G2435" s="134">
        <f t="shared" si="37"/>
        <v>0</v>
      </c>
    </row>
    <row r="2436" spans="3:7">
      <c r="C2436"/>
      <c r="G2436" s="134">
        <f t="shared" si="37"/>
        <v>0</v>
      </c>
    </row>
    <row r="2437" spans="3:7">
      <c r="C2437"/>
      <c r="G2437" s="134">
        <f t="shared" si="37"/>
        <v>0</v>
      </c>
    </row>
    <row r="2438" spans="3:7">
      <c r="C2438"/>
      <c r="G2438" s="134">
        <f t="shared" si="37"/>
        <v>0</v>
      </c>
    </row>
    <row r="2439" spans="3:7">
      <c r="C2439"/>
      <c r="G2439" s="134">
        <f t="shared" si="37"/>
        <v>0</v>
      </c>
    </row>
    <row r="2440" spans="3:7">
      <c r="C2440"/>
      <c r="G2440" s="134">
        <f t="shared" si="37"/>
        <v>0</v>
      </c>
    </row>
    <row r="2441" spans="3:7">
      <c r="C2441"/>
      <c r="G2441" s="134">
        <f t="shared" si="37"/>
        <v>0</v>
      </c>
    </row>
    <row r="2442" spans="3:7">
      <c r="C2442"/>
      <c r="G2442" s="134">
        <f t="shared" si="37"/>
        <v>0</v>
      </c>
    </row>
    <row r="2443" spans="3:7">
      <c r="C2443"/>
      <c r="G2443" s="134">
        <f t="shared" si="37"/>
        <v>0</v>
      </c>
    </row>
    <row r="2444" spans="3:7">
      <c r="C2444"/>
      <c r="G2444" s="134">
        <f t="shared" ref="G2444:G2507" si="38">+D2444-E2444</f>
        <v>0</v>
      </c>
    </row>
    <row r="2445" spans="3:7">
      <c r="C2445"/>
      <c r="G2445" s="134">
        <f t="shared" si="38"/>
        <v>0</v>
      </c>
    </row>
    <row r="2446" spans="3:7">
      <c r="C2446"/>
      <c r="G2446" s="134">
        <f t="shared" si="38"/>
        <v>0</v>
      </c>
    </row>
    <row r="2447" spans="3:7">
      <c r="C2447"/>
      <c r="G2447" s="134">
        <f t="shared" si="38"/>
        <v>0</v>
      </c>
    </row>
    <row r="2448" spans="3:7">
      <c r="C2448"/>
      <c r="G2448" s="134">
        <f t="shared" si="38"/>
        <v>0</v>
      </c>
    </row>
    <row r="2449" spans="3:7">
      <c r="C2449"/>
      <c r="G2449" s="134">
        <f t="shared" si="38"/>
        <v>0</v>
      </c>
    </row>
    <row r="2450" spans="3:7">
      <c r="C2450"/>
      <c r="G2450" s="134">
        <f t="shared" si="38"/>
        <v>0</v>
      </c>
    </row>
    <row r="2451" spans="3:7">
      <c r="C2451"/>
      <c r="G2451" s="134">
        <f t="shared" si="38"/>
        <v>0</v>
      </c>
    </row>
    <row r="2452" spans="3:7">
      <c r="C2452"/>
      <c r="G2452" s="134">
        <f t="shared" si="38"/>
        <v>0</v>
      </c>
    </row>
    <row r="2453" spans="3:7">
      <c r="C2453"/>
      <c r="G2453" s="134">
        <f t="shared" si="38"/>
        <v>0</v>
      </c>
    </row>
    <row r="2454" spans="3:7">
      <c r="C2454"/>
      <c r="G2454" s="134">
        <f t="shared" si="38"/>
        <v>0</v>
      </c>
    </row>
    <row r="2455" spans="3:7">
      <c r="C2455"/>
      <c r="G2455" s="134">
        <f t="shared" si="38"/>
        <v>0</v>
      </c>
    </row>
    <row r="2456" spans="3:7">
      <c r="C2456"/>
      <c r="G2456" s="134">
        <f t="shared" si="38"/>
        <v>0</v>
      </c>
    </row>
    <row r="2457" spans="3:7">
      <c r="C2457"/>
      <c r="G2457" s="134">
        <f t="shared" si="38"/>
        <v>0</v>
      </c>
    </row>
    <row r="2458" spans="3:7">
      <c r="C2458"/>
      <c r="G2458" s="134">
        <f t="shared" si="38"/>
        <v>0</v>
      </c>
    </row>
    <row r="2459" spans="3:7">
      <c r="C2459"/>
      <c r="G2459" s="134">
        <f t="shared" si="38"/>
        <v>0</v>
      </c>
    </row>
    <row r="2460" spans="3:7">
      <c r="C2460"/>
      <c r="G2460" s="134">
        <f t="shared" si="38"/>
        <v>0</v>
      </c>
    </row>
    <row r="2461" spans="3:7">
      <c r="C2461"/>
      <c r="G2461" s="134">
        <f t="shared" si="38"/>
        <v>0</v>
      </c>
    </row>
    <row r="2462" spans="3:7">
      <c r="C2462"/>
      <c r="G2462" s="134">
        <f t="shared" si="38"/>
        <v>0</v>
      </c>
    </row>
    <row r="2463" spans="3:7">
      <c r="C2463"/>
      <c r="G2463" s="134">
        <f t="shared" si="38"/>
        <v>0</v>
      </c>
    </row>
    <row r="2464" spans="3:7">
      <c r="C2464"/>
      <c r="G2464" s="134">
        <f t="shared" si="38"/>
        <v>0</v>
      </c>
    </row>
    <row r="2465" spans="3:7">
      <c r="C2465"/>
      <c r="G2465" s="134">
        <f t="shared" si="38"/>
        <v>0</v>
      </c>
    </row>
    <row r="2466" spans="3:7">
      <c r="C2466"/>
      <c r="G2466" s="134">
        <f t="shared" si="38"/>
        <v>0</v>
      </c>
    </row>
    <row r="2467" spans="3:7">
      <c r="C2467"/>
      <c r="G2467" s="134">
        <f t="shared" si="38"/>
        <v>0</v>
      </c>
    </row>
    <row r="2468" spans="3:7">
      <c r="C2468"/>
      <c r="G2468" s="134">
        <f t="shared" si="38"/>
        <v>0</v>
      </c>
    </row>
    <row r="2469" spans="3:7">
      <c r="C2469"/>
      <c r="G2469" s="134">
        <f t="shared" si="38"/>
        <v>0</v>
      </c>
    </row>
    <row r="2470" spans="3:7">
      <c r="C2470"/>
      <c r="G2470" s="134">
        <f t="shared" si="38"/>
        <v>0</v>
      </c>
    </row>
    <row r="2471" spans="3:7">
      <c r="C2471"/>
      <c r="G2471" s="134">
        <f t="shared" si="38"/>
        <v>0</v>
      </c>
    </row>
    <row r="2472" spans="3:7">
      <c r="C2472"/>
      <c r="G2472" s="134">
        <f t="shared" si="38"/>
        <v>0</v>
      </c>
    </row>
    <row r="2473" spans="3:7">
      <c r="C2473"/>
      <c r="G2473" s="134">
        <f t="shared" si="38"/>
        <v>0</v>
      </c>
    </row>
    <row r="2474" spans="3:7">
      <c r="C2474"/>
      <c r="G2474" s="134">
        <f t="shared" si="38"/>
        <v>0</v>
      </c>
    </row>
    <row r="2475" spans="3:7">
      <c r="C2475"/>
      <c r="G2475" s="134">
        <f t="shared" si="38"/>
        <v>0</v>
      </c>
    </row>
    <row r="2476" spans="3:7">
      <c r="C2476"/>
      <c r="G2476" s="134">
        <f t="shared" si="38"/>
        <v>0</v>
      </c>
    </row>
    <row r="2477" spans="3:7">
      <c r="C2477"/>
      <c r="G2477" s="134">
        <f t="shared" si="38"/>
        <v>0</v>
      </c>
    </row>
    <row r="2478" spans="3:7">
      <c r="C2478"/>
      <c r="G2478" s="134">
        <f t="shared" si="38"/>
        <v>0</v>
      </c>
    </row>
    <row r="2479" spans="3:7">
      <c r="C2479"/>
      <c r="G2479" s="134">
        <f t="shared" si="38"/>
        <v>0</v>
      </c>
    </row>
    <row r="2480" spans="3:7">
      <c r="C2480"/>
      <c r="G2480" s="134">
        <f t="shared" si="38"/>
        <v>0</v>
      </c>
    </row>
    <row r="2481" spans="3:7">
      <c r="C2481"/>
      <c r="G2481" s="134">
        <f t="shared" si="38"/>
        <v>0</v>
      </c>
    </row>
    <row r="2482" spans="3:7">
      <c r="C2482"/>
      <c r="G2482" s="134">
        <f t="shared" si="38"/>
        <v>0</v>
      </c>
    </row>
    <row r="2483" spans="3:7">
      <c r="C2483"/>
      <c r="G2483" s="134">
        <f t="shared" si="38"/>
        <v>0</v>
      </c>
    </row>
    <row r="2484" spans="3:7">
      <c r="C2484"/>
      <c r="G2484" s="134">
        <f t="shared" si="38"/>
        <v>0</v>
      </c>
    </row>
    <row r="2485" spans="3:7">
      <c r="C2485"/>
      <c r="G2485" s="134">
        <f t="shared" si="38"/>
        <v>0</v>
      </c>
    </row>
    <row r="2486" spans="3:7">
      <c r="C2486"/>
      <c r="G2486" s="134">
        <f t="shared" si="38"/>
        <v>0</v>
      </c>
    </row>
    <row r="2487" spans="3:7">
      <c r="C2487"/>
      <c r="G2487" s="134">
        <f t="shared" si="38"/>
        <v>0</v>
      </c>
    </row>
    <row r="2488" spans="3:7">
      <c r="C2488"/>
      <c r="G2488" s="134">
        <f t="shared" si="38"/>
        <v>0</v>
      </c>
    </row>
    <row r="2489" spans="3:7">
      <c r="C2489"/>
      <c r="G2489" s="134">
        <f t="shared" si="38"/>
        <v>0</v>
      </c>
    </row>
    <row r="2490" spans="3:7">
      <c r="C2490"/>
      <c r="G2490" s="134">
        <f t="shared" si="38"/>
        <v>0</v>
      </c>
    </row>
    <row r="2491" spans="3:7">
      <c r="C2491"/>
      <c r="G2491" s="134">
        <f t="shared" si="38"/>
        <v>0</v>
      </c>
    </row>
    <row r="2492" spans="3:7">
      <c r="C2492"/>
      <c r="G2492" s="134">
        <f t="shared" si="38"/>
        <v>0</v>
      </c>
    </row>
    <row r="2493" spans="3:7">
      <c r="C2493"/>
      <c r="G2493" s="134">
        <f t="shared" si="38"/>
        <v>0</v>
      </c>
    </row>
    <row r="2494" spans="3:7">
      <c r="C2494"/>
      <c r="G2494" s="134">
        <f t="shared" si="38"/>
        <v>0</v>
      </c>
    </row>
    <row r="2495" spans="3:7">
      <c r="C2495"/>
      <c r="G2495" s="134">
        <f t="shared" si="38"/>
        <v>0</v>
      </c>
    </row>
    <row r="2496" spans="3:7">
      <c r="C2496"/>
      <c r="G2496" s="134">
        <f t="shared" si="38"/>
        <v>0</v>
      </c>
    </row>
    <row r="2497" spans="3:7">
      <c r="C2497"/>
      <c r="G2497" s="134">
        <f t="shared" si="38"/>
        <v>0</v>
      </c>
    </row>
    <row r="2498" spans="3:7">
      <c r="C2498"/>
      <c r="G2498" s="134">
        <f t="shared" si="38"/>
        <v>0</v>
      </c>
    </row>
    <row r="2499" spans="3:7">
      <c r="C2499"/>
      <c r="G2499" s="134">
        <f t="shared" si="38"/>
        <v>0</v>
      </c>
    </row>
    <row r="2500" spans="3:7">
      <c r="C2500"/>
      <c r="G2500" s="134">
        <f t="shared" si="38"/>
        <v>0</v>
      </c>
    </row>
    <row r="2501" spans="3:7">
      <c r="C2501"/>
      <c r="G2501" s="134">
        <f t="shared" si="38"/>
        <v>0</v>
      </c>
    </row>
    <row r="2502" spans="3:7">
      <c r="C2502"/>
      <c r="G2502" s="134">
        <f t="shared" si="38"/>
        <v>0</v>
      </c>
    </row>
    <row r="2503" spans="3:7">
      <c r="C2503"/>
      <c r="G2503" s="134">
        <f t="shared" si="38"/>
        <v>0</v>
      </c>
    </row>
    <row r="2504" spans="3:7">
      <c r="C2504"/>
      <c r="G2504" s="134">
        <f t="shared" si="38"/>
        <v>0</v>
      </c>
    </row>
    <row r="2505" spans="3:7">
      <c r="C2505"/>
      <c r="G2505" s="134">
        <f t="shared" si="38"/>
        <v>0</v>
      </c>
    </row>
    <row r="2506" spans="3:7">
      <c r="C2506"/>
      <c r="G2506" s="134">
        <f t="shared" si="38"/>
        <v>0</v>
      </c>
    </row>
    <row r="2507" spans="3:7">
      <c r="C2507"/>
      <c r="G2507" s="134">
        <f t="shared" si="38"/>
        <v>0</v>
      </c>
    </row>
    <row r="2508" spans="3:7">
      <c r="C2508"/>
      <c r="G2508" s="134">
        <f t="shared" ref="G2508:G2571" si="39">+D2508-E2508</f>
        <v>0</v>
      </c>
    </row>
    <row r="2509" spans="3:7">
      <c r="C2509"/>
      <c r="G2509" s="134">
        <f t="shared" si="39"/>
        <v>0</v>
      </c>
    </row>
    <row r="2510" spans="3:7">
      <c r="C2510"/>
      <c r="G2510" s="134">
        <f t="shared" si="39"/>
        <v>0</v>
      </c>
    </row>
    <row r="2511" spans="3:7">
      <c r="C2511"/>
      <c r="G2511" s="134">
        <f t="shared" si="39"/>
        <v>0</v>
      </c>
    </row>
    <row r="2512" spans="3:7">
      <c r="C2512"/>
      <c r="G2512" s="134">
        <f t="shared" si="39"/>
        <v>0</v>
      </c>
    </row>
    <row r="2513" spans="3:7">
      <c r="C2513"/>
      <c r="G2513" s="134">
        <f t="shared" si="39"/>
        <v>0</v>
      </c>
    </row>
    <row r="2514" spans="3:7">
      <c r="C2514"/>
      <c r="G2514" s="134">
        <f t="shared" si="39"/>
        <v>0</v>
      </c>
    </row>
    <row r="2515" spans="3:7">
      <c r="C2515"/>
      <c r="G2515" s="134">
        <f t="shared" si="39"/>
        <v>0</v>
      </c>
    </row>
    <row r="2516" spans="3:7">
      <c r="C2516"/>
      <c r="G2516" s="134">
        <f t="shared" si="39"/>
        <v>0</v>
      </c>
    </row>
    <row r="2517" spans="3:7">
      <c r="C2517"/>
      <c r="G2517" s="134">
        <f t="shared" si="39"/>
        <v>0</v>
      </c>
    </row>
    <row r="2518" spans="3:7">
      <c r="C2518"/>
      <c r="G2518" s="134">
        <f t="shared" si="39"/>
        <v>0</v>
      </c>
    </row>
    <row r="2519" spans="3:7">
      <c r="C2519"/>
      <c r="G2519" s="134">
        <f t="shared" si="39"/>
        <v>0</v>
      </c>
    </row>
    <row r="2520" spans="3:7">
      <c r="C2520"/>
      <c r="G2520" s="134">
        <f t="shared" si="39"/>
        <v>0</v>
      </c>
    </row>
    <row r="2521" spans="3:7">
      <c r="C2521"/>
      <c r="G2521" s="134">
        <f t="shared" si="39"/>
        <v>0</v>
      </c>
    </row>
    <row r="2522" spans="3:7">
      <c r="C2522"/>
      <c r="G2522" s="134">
        <f t="shared" si="39"/>
        <v>0</v>
      </c>
    </row>
    <row r="2523" spans="3:7">
      <c r="C2523"/>
      <c r="G2523" s="134">
        <f t="shared" si="39"/>
        <v>0</v>
      </c>
    </row>
    <row r="2524" spans="3:7">
      <c r="C2524"/>
      <c r="G2524" s="134">
        <f t="shared" si="39"/>
        <v>0</v>
      </c>
    </row>
    <row r="2525" spans="3:7">
      <c r="C2525"/>
      <c r="G2525" s="134">
        <f t="shared" si="39"/>
        <v>0</v>
      </c>
    </row>
    <row r="2526" spans="3:7">
      <c r="C2526"/>
      <c r="G2526" s="134">
        <f t="shared" si="39"/>
        <v>0</v>
      </c>
    </row>
    <row r="2527" spans="3:7">
      <c r="C2527"/>
      <c r="G2527" s="134">
        <f t="shared" si="39"/>
        <v>0</v>
      </c>
    </row>
    <row r="2528" spans="3:7">
      <c r="C2528"/>
      <c r="G2528" s="134">
        <f t="shared" si="39"/>
        <v>0</v>
      </c>
    </row>
    <row r="2529" spans="3:7">
      <c r="C2529"/>
      <c r="G2529" s="134">
        <f t="shared" si="39"/>
        <v>0</v>
      </c>
    </row>
    <row r="2530" spans="3:7">
      <c r="C2530"/>
      <c r="G2530" s="134">
        <f t="shared" si="39"/>
        <v>0</v>
      </c>
    </row>
    <row r="2531" spans="3:7">
      <c r="C2531"/>
      <c r="G2531" s="134">
        <f t="shared" si="39"/>
        <v>0</v>
      </c>
    </row>
    <row r="2532" spans="3:7">
      <c r="C2532"/>
      <c r="G2532" s="134">
        <f t="shared" si="39"/>
        <v>0</v>
      </c>
    </row>
    <row r="2533" spans="3:7">
      <c r="C2533"/>
      <c r="G2533" s="134">
        <f t="shared" si="39"/>
        <v>0</v>
      </c>
    </row>
    <row r="2534" spans="3:7">
      <c r="C2534"/>
      <c r="G2534" s="134">
        <f t="shared" si="39"/>
        <v>0</v>
      </c>
    </row>
    <row r="2535" spans="3:7">
      <c r="C2535"/>
      <c r="G2535" s="134">
        <f t="shared" si="39"/>
        <v>0</v>
      </c>
    </row>
    <row r="2536" spans="3:7">
      <c r="C2536"/>
      <c r="G2536" s="134">
        <f t="shared" si="39"/>
        <v>0</v>
      </c>
    </row>
    <row r="2537" spans="3:7">
      <c r="C2537"/>
      <c r="G2537" s="134">
        <f t="shared" si="39"/>
        <v>0</v>
      </c>
    </row>
    <row r="2538" spans="3:7">
      <c r="C2538"/>
      <c r="G2538" s="134">
        <f t="shared" si="39"/>
        <v>0</v>
      </c>
    </row>
    <row r="2539" spans="3:7">
      <c r="C2539"/>
      <c r="G2539" s="134">
        <f t="shared" si="39"/>
        <v>0</v>
      </c>
    </row>
    <row r="2540" spans="3:7">
      <c r="C2540"/>
      <c r="G2540" s="134">
        <f t="shared" si="39"/>
        <v>0</v>
      </c>
    </row>
    <row r="2541" spans="3:7">
      <c r="C2541"/>
      <c r="G2541" s="134">
        <f t="shared" si="39"/>
        <v>0</v>
      </c>
    </row>
    <row r="2542" spans="3:7">
      <c r="C2542"/>
      <c r="G2542" s="134">
        <f t="shared" si="39"/>
        <v>0</v>
      </c>
    </row>
    <row r="2543" spans="3:7">
      <c r="C2543"/>
      <c r="G2543" s="134">
        <f t="shared" si="39"/>
        <v>0</v>
      </c>
    </row>
    <row r="2544" spans="3:7">
      <c r="C2544"/>
      <c r="G2544" s="134">
        <f t="shared" si="39"/>
        <v>0</v>
      </c>
    </row>
    <row r="2545" spans="3:7">
      <c r="C2545"/>
      <c r="G2545" s="134">
        <f t="shared" si="39"/>
        <v>0</v>
      </c>
    </row>
    <row r="2546" spans="3:7">
      <c r="C2546"/>
      <c r="G2546" s="134">
        <f t="shared" si="39"/>
        <v>0</v>
      </c>
    </row>
    <row r="2547" spans="3:7">
      <c r="C2547"/>
      <c r="G2547" s="134">
        <f t="shared" si="39"/>
        <v>0</v>
      </c>
    </row>
    <row r="2548" spans="3:7">
      <c r="C2548"/>
      <c r="G2548" s="134">
        <f t="shared" si="39"/>
        <v>0</v>
      </c>
    </row>
    <row r="2549" spans="3:7">
      <c r="C2549"/>
      <c r="G2549" s="134">
        <f t="shared" si="39"/>
        <v>0</v>
      </c>
    </row>
    <row r="2550" spans="3:7">
      <c r="C2550"/>
      <c r="G2550" s="134">
        <f t="shared" si="39"/>
        <v>0</v>
      </c>
    </row>
    <row r="2551" spans="3:7">
      <c r="C2551"/>
      <c r="G2551" s="134">
        <f t="shared" si="39"/>
        <v>0</v>
      </c>
    </row>
    <row r="2552" spans="3:7">
      <c r="C2552"/>
      <c r="G2552" s="134">
        <f t="shared" si="39"/>
        <v>0</v>
      </c>
    </row>
    <row r="2553" spans="3:7">
      <c r="C2553"/>
      <c r="G2553" s="134">
        <f t="shared" si="39"/>
        <v>0</v>
      </c>
    </row>
    <row r="2554" spans="3:7">
      <c r="C2554"/>
      <c r="G2554" s="134">
        <f t="shared" si="39"/>
        <v>0</v>
      </c>
    </row>
    <row r="2555" spans="3:7">
      <c r="C2555"/>
      <c r="G2555" s="134">
        <f t="shared" si="39"/>
        <v>0</v>
      </c>
    </row>
    <row r="2556" spans="3:7">
      <c r="C2556"/>
      <c r="G2556" s="134">
        <f t="shared" si="39"/>
        <v>0</v>
      </c>
    </row>
    <row r="2557" spans="3:7">
      <c r="C2557"/>
      <c r="G2557" s="134">
        <f t="shared" si="39"/>
        <v>0</v>
      </c>
    </row>
    <row r="2558" spans="3:7">
      <c r="C2558"/>
      <c r="G2558" s="134">
        <f t="shared" si="39"/>
        <v>0</v>
      </c>
    </row>
    <row r="2559" spans="3:7">
      <c r="C2559"/>
      <c r="G2559" s="134">
        <f t="shared" si="39"/>
        <v>0</v>
      </c>
    </row>
    <row r="2560" spans="3:7">
      <c r="C2560"/>
      <c r="G2560" s="134">
        <f t="shared" si="39"/>
        <v>0</v>
      </c>
    </row>
    <row r="2561" spans="3:7">
      <c r="C2561"/>
      <c r="G2561" s="134">
        <f t="shared" si="39"/>
        <v>0</v>
      </c>
    </row>
    <row r="2562" spans="3:7">
      <c r="C2562"/>
      <c r="G2562" s="134">
        <f t="shared" si="39"/>
        <v>0</v>
      </c>
    </row>
    <row r="2563" spans="3:7">
      <c r="C2563"/>
      <c r="G2563" s="134">
        <f t="shared" si="39"/>
        <v>0</v>
      </c>
    </row>
    <row r="2564" spans="3:7">
      <c r="C2564"/>
      <c r="G2564" s="134">
        <f t="shared" si="39"/>
        <v>0</v>
      </c>
    </row>
    <row r="2565" spans="3:7">
      <c r="C2565"/>
      <c r="G2565" s="134">
        <f t="shared" si="39"/>
        <v>0</v>
      </c>
    </row>
    <row r="2566" spans="3:7">
      <c r="C2566"/>
      <c r="G2566" s="134">
        <f t="shared" si="39"/>
        <v>0</v>
      </c>
    </row>
    <row r="2567" spans="3:7">
      <c r="C2567"/>
      <c r="G2567" s="134">
        <f t="shared" si="39"/>
        <v>0</v>
      </c>
    </row>
    <row r="2568" spans="3:7">
      <c r="C2568"/>
      <c r="G2568" s="134">
        <f t="shared" si="39"/>
        <v>0</v>
      </c>
    </row>
    <row r="2569" spans="3:7">
      <c r="C2569"/>
      <c r="G2569" s="134">
        <f t="shared" si="39"/>
        <v>0</v>
      </c>
    </row>
    <row r="2570" spans="3:7">
      <c r="C2570"/>
      <c r="G2570" s="134">
        <f t="shared" si="39"/>
        <v>0</v>
      </c>
    </row>
    <row r="2571" spans="3:7">
      <c r="C2571"/>
      <c r="G2571" s="134">
        <f t="shared" si="39"/>
        <v>0</v>
      </c>
    </row>
    <row r="2572" spans="3:7">
      <c r="C2572"/>
      <c r="G2572" s="134">
        <f t="shared" ref="G2572:G2635" si="40">+D2572-E2572</f>
        <v>0</v>
      </c>
    </row>
    <row r="2573" spans="3:7">
      <c r="C2573"/>
      <c r="G2573" s="134">
        <f t="shared" si="40"/>
        <v>0</v>
      </c>
    </row>
    <row r="2574" spans="3:7">
      <c r="C2574"/>
      <c r="G2574" s="134">
        <f t="shared" si="40"/>
        <v>0</v>
      </c>
    </row>
    <row r="2575" spans="3:7">
      <c r="C2575"/>
      <c r="G2575" s="134">
        <f t="shared" si="40"/>
        <v>0</v>
      </c>
    </row>
    <row r="2576" spans="3:7">
      <c r="C2576"/>
      <c r="G2576" s="134">
        <f t="shared" si="40"/>
        <v>0</v>
      </c>
    </row>
    <row r="2577" spans="3:7">
      <c r="C2577"/>
      <c r="G2577" s="134">
        <f t="shared" si="40"/>
        <v>0</v>
      </c>
    </row>
    <row r="2578" spans="3:7">
      <c r="C2578"/>
      <c r="G2578" s="134">
        <f t="shared" si="40"/>
        <v>0</v>
      </c>
    </row>
    <row r="2579" spans="3:7">
      <c r="C2579"/>
      <c r="G2579" s="134">
        <f t="shared" si="40"/>
        <v>0</v>
      </c>
    </row>
    <row r="2580" spans="3:7">
      <c r="C2580"/>
      <c r="G2580" s="134">
        <f t="shared" si="40"/>
        <v>0</v>
      </c>
    </row>
    <row r="2581" spans="3:7">
      <c r="C2581"/>
      <c r="G2581" s="134">
        <f t="shared" si="40"/>
        <v>0</v>
      </c>
    </row>
    <row r="2582" spans="3:7">
      <c r="C2582"/>
      <c r="G2582" s="134">
        <f t="shared" si="40"/>
        <v>0</v>
      </c>
    </row>
    <row r="2583" spans="3:7">
      <c r="C2583"/>
      <c r="G2583" s="134">
        <f t="shared" si="40"/>
        <v>0</v>
      </c>
    </row>
    <row r="2584" spans="3:7">
      <c r="C2584"/>
      <c r="G2584" s="134">
        <f t="shared" si="40"/>
        <v>0</v>
      </c>
    </row>
    <row r="2585" spans="3:7">
      <c r="C2585"/>
      <c r="G2585" s="134">
        <f t="shared" si="40"/>
        <v>0</v>
      </c>
    </row>
    <row r="2586" spans="3:7">
      <c r="C2586"/>
      <c r="G2586" s="134">
        <f t="shared" si="40"/>
        <v>0</v>
      </c>
    </row>
    <row r="2587" spans="3:7">
      <c r="C2587"/>
      <c r="G2587" s="134">
        <f t="shared" si="40"/>
        <v>0</v>
      </c>
    </row>
    <row r="2588" spans="3:7">
      <c r="C2588"/>
      <c r="G2588" s="134">
        <f t="shared" si="40"/>
        <v>0</v>
      </c>
    </row>
    <row r="2589" spans="3:7">
      <c r="C2589"/>
      <c r="G2589" s="134">
        <f t="shared" si="40"/>
        <v>0</v>
      </c>
    </row>
    <row r="2590" spans="3:7">
      <c r="C2590"/>
      <c r="G2590" s="134">
        <f t="shared" si="40"/>
        <v>0</v>
      </c>
    </row>
    <row r="2591" spans="3:7">
      <c r="C2591"/>
      <c r="G2591" s="134">
        <f t="shared" si="40"/>
        <v>0</v>
      </c>
    </row>
    <row r="2592" spans="3:7">
      <c r="C2592"/>
      <c r="G2592" s="134">
        <f t="shared" si="40"/>
        <v>0</v>
      </c>
    </row>
    <row r="2593" spans="3:7">
      <c r="C2593"/>
      <c r="G2593" s="134">
        <f t="shared" si="40"/>
        <v>0</v>
      </c>
    </row>
    <row r="2594" spans="3:7">
      <c r="C2594"/>
      <c r="G2594" s="134">
        <f t="shared" si="40"/>
        <v>0</v>
      </c>
    </row>
    <row r="2595" spans="3:7">
      <c r="C2595"/>
      <c r="G2595" s="134">
        <f t="shared" si="40"/>
        <v>0</v>
      </c>
    </row>
    <row r="2596" spans="3:7">
      <c r="C2596"/>
      <c r="G2596" s="134">
        <f t="shared" si="40"/>
        <v>0</v>
      </c>
    </row>
    <row r="2597" spans="3:7">
      <c r="C2597"/>
      <c r="G2597" s="134">
        <f t="shared" si="40"/>
        <v>0</v>
      </c>
    </row>
    <row r="2598" spans="3:7">
      <c r="C2598"/>
      <c r="G2598" s="134">
        <f t="shared" si="40"/>
        <v>0</v>
      </c>
    </row>
    <row r="2599" spans="3:7">
      <c r="C2599"/>
      <c r="G2599" s="134">
        <f t="shared" si="40"/>
        <v>0</v>
      </c>
    </row>
    <row r="2600" spans="3:7">
      <c r="C2600"/>
      <c r="G2600" s="134">
        <f t="shared" si="40"/>
        <v>0</v>
      </c>
    </row>
    <row r="2601" spans="3:7">
      <c r="C2601"/>
      <c r="G2601" s="134">
        <f t="shared" si="40"/>
        <v>0</v>
      </c>
    </row>
    <row r="2602" spans="3:7">
      <c r="C2602"/>
      <c r="G2602" s="134">
        <f t="shared" si="40"/>
        <v>0</v>
      </c>
    </row>
    <row r="2603" spans="3:7">
      <c r="C2603"/>
      <c r="G2603" s="134">
        <f t="shared" si="40"/>
        <v>0</v>
      </c>
    </row>
    <row r="2604" spans="3:7">
      <c r="C2604"/>
      <c r="G2604" s="134">
        <f t="shared" si="40"/>
        <v>0</v>
      </c>
    </row>
    <row r="2605" spans="3:7">
      <c r="C2605"/>
      <c r="G2605" s="134">
        <f t="shared" si="40"/>
        <v>0</v>
      </c>
    </row>
    <row r="2606" spans="3:7">
      <c r="C2606"/>
      <c r="G2606" s="134">
        <f t="shared" si="40"/>
        <v>0</v>
      </c>
    </row>
    <row r="2607" spans="3:7">
      <c r="C2607"/>
      <c r="G2607" s="134">
        <f t="shared" si="40"/>
        <v>0</v>
      </c>
    </row>
    <row r="2608" spans="3:7">
      <c r="C2608"/>
      <c r="G2608" s="134">
        <f t="shared" si="40"/>
        <v>0</v>
      </c>
    </row>
    <row r="2609" spans="3:7">
      <c r="C2609"/>
      <c r="G2609" s="134">
        <f t="shared" si="40"/>
        <v>0</v>
      </c>
    </row>
    <row r="2610" spans="3:7">
      <c r="C2610"/>
      <c r="G2610" s="134">
        <f t="shared" si="40"/>
        <v>0</v>
      </c>
    </row>
    <row r="2611" spans="3:7">
      <c r="C2611"/>
      <c r="G2611" s="134">
        <f t="shared" si="40"/>
        <v>0</v>
      </c>
    </row>
    <row r="2612" spans="3:7">
      <c r="C2612"/>
      <c r="G2612" s="134">
        <f t="shared" si="40"/>
        <v>0</v>
      </c>
    </row>
    <row r="2613" spans="3:7">
      <c r="C2613"/>
      <c r="G2613" s="134">
        <f t="shared" si="40"/>
        <v>0</v>
      </c>
    </row>
    <row r="2614" spans="3:7">
      <c r="C2614"/>
      <c r="G2614" s="134">
        <f t="shared" si="40"/>
        <v>0</v>
      </c>
    </row>
    <row r="2615" spans="3:7">
      <c r="C2615"/>
      <c r="G2615" s="134">
        <f t="shared" si="40"/>
        <v>0</v>
      </c>
    </row>
    <row r="2616" spans="3:7">
      <c r="C2616"/>
      <c r="G2616" s="134">
        <f t="shared" si="40"/>
        <v>0</v>
      </c>
    </row>
    <row r="2617" spans="3:7">
      <c r="C2617"/>
      <c r="G2617" s="134">
        <f t="shared" si="40"/>
        <v>0</v>
      </c>
    </row>
    <row r="2618" spans="3:7">
      <c r="C2618"/>
      <c r="G2618" s="134">
        <f t="shared" si="40"/>
        <v>0</v>
      </c>
    </row>
    <row r="2619" spans="3:7">
      <c r="C2619"/>
      <c r="G2619" s="134">
        <f t="shared" si="40"/>
        <v>0</v>
      </c>
    </row>
    <row r="2620" spans="3:7">
      <c r="C2620"/>
      <c r="G2620" s="134">
        <f t="shared" si="40"/>
        <v>0</v>
      </c>
    </row>
    <row r="2621" spans="3:7">
      <c r="C2621"/>
      <c r="G2621" s="134">
        <f t="shared" si="40"/>
        <v>0</v>
      </c>
    </row>
    <row r="2622" spans="3:7">
      <c r="C2622"/>
      <c r="G2622" s="134">
        <f t="shared" si="40"/>
        <v>0</v>
      </c>
    </row>
    <row r="2623" spans="3:7">
      <c r="C2623"/>
      <c r="G2623" s="134">
        <f t="shared" si="40"/>
        <v>0</v>
      </c>
    </row>
    <row r="2624" spans="3:7">
      <c r="C2624"/>
      <c r="G2624" s="134">
        <f t="shared" si="40"/>
        <v>0</v>
      </c>
    </row>
    <row r="2625" spans="3:7">
      <c r="C2625"/>
      <c r="G2625" s="134">
        <f t="shared" si="40"/>
        <v>0</v>
      </c>
    </row>
    <row r="2626" spans="3:7">
      <c r="C2626"/>
      <c r="G2626" s="134">
        <f t="shared" si="40"/>
        <v>0</v>
      </c>
    </row>
    <row r="2627" spans="3:7">
      <c r="C2627"/>
      <c r="G2627" s="134">
        <f t="shared" si="40"/>
        <v>0</v>
      </c>
    </row>
    <row r="2628" spans="3:7">
      <c r="C2628"/>
      <c r="G2628" s="134">
        <f t="shared" si="40"/>
        <v>0</v>
      </c>
    </row>
    <row r="2629" spans="3:7">
      <c r="C2629"/>
      <c r="G2629" s="134">
        <f t="shared" si="40"/>
        <v>0</v>
      </c>
    </row>
    <row r="2630" spans="3:7">
      <c r="C2630"/>
      <c r="G2630" s="134">
        <f t="shared" si="40"/>
        <v>0</v>
      </c>
    </row>
    <row r="2631" spans="3:7">
      <c r="C2631"/>
      <c r="G2631" s="134">
        <f t="shared" si="40"/>
        <v>0</v>
      </c>
    </row>
    <row r="2632" spans="3:7">
      <c r="C2632"/>
      <c r="G2632" s="134">
        <f t="shared" si="40"/>
        <v>0</v>
      </c>
    </row>
    <row r="2633" spans="3:7">
      <c r="C2633"/>
      <c r="G2633" s="134">
        <f t="shared" si="40"/>
        <v>0</v>
      </c>
    </row>
    <row r="2634" spans="3:7">
      <c r="C2634"/>
      <c r="G2634" s="134">
        <f t="shared" si="40"/>
        <v>0</v>
      </c>
    </row>
    <row r="2635" spans="3:7">
      <c r="C2635"/>
      <c r="G2635" s="134">
        <f t="shared" si="40"/>
        <v>0</v>
      </c>
    </row>
    <row r="2636" spans="3:7">
      <c r="C2636"/>
      <c r="G2636" s="134">
        <f t="shared" ref="G2636:G2699" si="41">+D2636-E2636</f>
        <v>0</v>
      </c>
    </row>
    <row r="2637" spans="3:7">
      <c r="C2637"/>
      <c r="G2637" s="134">
        <f t="shared" si="41"/>
        <v>0</v>
      </c>
    </row>
    <row r="2638" spans="3:7">
      <c r="C2638"/>
      <c r="G2638" s="134">
        <f t="shared" si="41"/>
        <v>0</v>
      </c>
    </row>
    <row r="2639" spans="3:7">
      <c r="C2639"/>
      <c r="G2639" s="134">
        <f t="shared" si="41"/>
        <v>0</v>
      </c>
    </row>
    <row r="2640" spans="3:7">
      <c r="C2640"/>
      <c r="G2640" s="134">
        <f t="shared" si="41"/>
        <v>0</v>
      </c>
    </row>
    <row r="2641" spans="3:7">
      <c r="C2641"/>
      <c r="G2641" s="134">
        <f t="shared" si="41"/>
        <v>0</v>
      </c>
    </row>
    <row r="2642" spans="3:7">
      <c r="C2642"/>
      <c r="G2642" s="134">
        <f t="shared" si="41"/>
        <v>0</v>
      </c>
    </row>
    <row r="2643" spans="3:7">
      <c r="C2643"/>
      <c r="G2643" s="134">
        <f t="shared" si="41"/>
        <v>0</v>
      </c>
    </row>
    <row r="2644" spans="3:7">
      <c r="C2644"/>
      <c r="G2644" s="134">
        <f t="shared" si="41"/>
        <v>0</v>
      </c>
    </row>
    <row r="2645" spans="3:7">
      <c r="C2645"/>
      <c r="G2645" s="134">
        <f t="shared" si="41"/>
        <v>0</v>
      </c>
    </row>
    <row r="2646" spans="3:7">
      <c r="C2646"/>
      <c r="G2646" s="134">
        <f t="shared" si="41"/>
        <v>0</v>
      </c>
    </row>
    <row r="2647" spans="3:7">
      <c r="C2647"/>
      <c r="G2647" s="134">
        <f t="shared" si="41"/>
        <v>0</v>
      </c>
    </row>
    <row r="2648" spans="3:7">
      <c r="C2648"/>
      <c r="G2648" s="134">
        <f t="shared" si="41"/>
        <v>0</v>
      </c>
    </row>
    <row r="2649" spans="3:7">
      <c r="C2649"/>
      <c r="G2649" s="134">
        <f t="shared" si="41"/>
        <v>0</v>
      </c>
    </row>
    <row r="2650" spans="3:7">
      <c r="C2650"/>
      <c r="G2650" s="134">
        <f t="shared" si="41"/>
        <v>0</v>
      </c>
    </row>
    <row r="2651" spans="3:7">
      <c r="C2651"/>
      <c r="G2651" s="134">
        <f t="shared" si="41"/>
        <v>0</v>
      </c>
    </row>
    <row r="2652" spans="3:7">
      <c r="C2652"/>
      <c r="G2652" s="134">
        <f t="shared" si="41"/>
        <v>0</v>
      </c>
    </row>
    <row r="2653" spans="3:7">
      <c r="C2653"/>
      <c r="G2653" s="134">
        <f t="shared" si="41"/>
        <v>0</v>
      </c>
    </row>
    <row r="2654" spans="3:7">
      <c r="C2654"/>
      <c r="G2654" s="134">
        <f t="shared" si="41"/>
        <v>0</v>
      </c>
    </row>
    <row r="2655" spans="3:7">
      <c r="C2655"/>
      <c r="G2655" s="134">
        <f t="shared" si="41"/>
        <v>0</v>
      </c>
    </row>
    <row r="2656" spans="3:7">
      <c r="C2656"/>
      <c r="G2656" s="134">
        <f t="shared" si="41"/>
        <v>0</v>
      </c>
    </row>
    <row r="2657" spans="3:7">
      <c r="C2657"/>
      <c r="G2657" s="134">
        <f t="shared" si="41"/>
        <v>0</v>
      </c>
    </row>
    <row r="2658" spans="3:7">
      <c r="C2658"/>
      <c r="G2658" s="134">
        <f t="shared" si="41"/>
        <v>0</v>
      </c>
    </row>
    <row r="2659" spans="3:7">
      <c r="C2659"/>
      <c r="G2659" s="134">
        <f t="shared" si="41"/>
        <v>0</v>
      </c>
    </row>
    <row r="2660" spans="3:7">
      <c r="C2660"/>
      <c r="G2660" s="134">
        <f t="shared" si="41"/>
        <v>0</v>
      </c>
    </row>
    <row r="2661" spans="3:7">
      <c r="C2661"/>
      <c r="G2661" s="134">
        <f t="shared" si="41"/>
        <v>0</v>
      </c>
    </row>
    <row r="2662" spans="3:7">
      <c r="C2662"/>
      <c r="G2662" s="134">
        <f t="shared" si="41"/>
        <v>0</v>
      </c>
    </row>
    <row r="2663" spans="3:7">
      <c r="C2663"/>
      <c r="G2663" s="134">
        <f t="shared" si="41"/>
        <v>0</v>
      </c>
    </row>
    <row r="2664" spans="3:7">
      <c r="C2664"/>
      <c r="G2664" s="134">
        <f t="shared" si="41"/>
        <v>0</v>
      </c>
    </row>
    <row r="2665" spans="3:7">
      <c r="C2665"/>
      <c r="G2665" s="134">
        <f t="shared" si="41"/>
        <v>0</v>
      </c>
    </row>
    <row r="2666" spans="3:7">
      <c r="C2666"/>
      <c r="G2666" s="134">
        <f t="shared" si="41"/>
        <v>0</v>
      </c>
    </row>
    <row r="2667" spans="3:7">
      <c r="C2667"/>
      <c r="G2667" s="134">
        <f t="shared" si="41"/>
        <v>0</v>
      </c>
    </row>
    <row r="2668" spans="3:7">
      <c r="C2668"/>
      <c r="G2668" s="134">
        <f t="shared" si="41"/>
        <v>0</v>
      </c>
    </row>
    <row r="2669" spans="3:7">
      <c r="C2669"/>
      <c r="G2669" s="134">
        <f t="shared" si="41"/>
        <v>0</v>
      </c>
    </row>
    <row r="2670" spans="3:7">
      <c r="C2670"/>
      <c r="G2670" s="134">
        <f t="shared" si="41"/>
        <v>0</v>
      </c>
    </row>
    <row r="2671" spans="3:7">
      <c r="C2671"/>
      <c r="G2671" s="134">
        <f t="shared" si="41"/>
        <v>0</v>
      </c>
    </row>
    <row r="2672" spans="3:7">
      <c r="C2672"/>
      <c r="G2672" s="134">
        <f t="shared" si="41"/>
        <v>0</v>
      </c>
    </row>
    <row r="2673" spans="3:7">
      <c r="C2673"/>
      <c r="G2673" s="134">
        <f t="shared" si="41"/>
        <v>0</v>
      </c>
    </row>
    <row r="2674" spans="3:7">
      <c r="C2674"/>
      <c r="G2674" s="134">
        <f t="shared" si="41"/>
        <v>0</v>
      </c>
    </row>
    <row r="2675" spans="3:7">
      <c r="C2675"/>
      <c r="G2675" s="134">
        <f t="shared" si="41"/>
        <v>0</v>
      </c>
    </row>
    <row r="2676" spans="3:7">
      <c r="C2676"/>
      <c r="G2676" s="134">
        <f t="shared" si="41"/>
        <v>0</v>
      </c>
    </row>
    <row r="2677" spans="3:7">
      <c r="C2677"/>
      <c r="G2677" s="134">
        <f t="shared" si="41"/>
        <v>0</v>
      </c>
    </row>
    <row r="2678" spans="3:7">
      <c r="C2678"/>
      <c r="G2678" s="134">
        <f t="shared" si="41"/>
        <v>0</v>
      </c>
    </row>
    <row r="2679" spans="3:7">
      <c r="C2679"/>
      <c r="G2679" s="134">
        <f t="shared" si="41"/>
        <v>0</v>
      </c>
    </row>
    <row r="2680" spans="3:7">
      <c r="C2680"/>
      <c r="G2680" s="134">
        <f t="shared" si="41"/>
        <v>0</v>
      </c>
    </row>
    <row r="2681" spans="3:7">
      <c r="C2681"/>
      <c r="G2681" s="134">
        <f t="shared" si="41"/>
        <v>0</v>
      </c>
    </row>
    <row r="2682" spans="3:7">
      <c r="C2682"/>
      <c r="G2682" s="134">
        <f t="shared" si="41"/>
        <v>0</v>
      </c>
    </row>
    <row r="2683" spans="3:7">
      <c r="C2683"/>
      <c r="G2683" s="134">
        <f t="shared" si="41"/>
        <v>0</v>
      </c>
    </row>
    <row r="2684" spans="3:7">
      <c r="C2684"/>
      <c r="G2684" s="134">
        <f t="shared" si="41"/>
        <v>0</v>
      </c>
    </row>
    <row r="2685" spans="3:7">
      <c r="C2685"/>
      <c r="G2685" s="134">
        <f t="shared" si="41"/>
        <v>0</v>
      </c>
    </row>
    <row r="2686" spans="3:7">
      <c r="C2686"/>
      <c r="G2686" s="134">
        <f t="shared" si="41"/>
        <v>0</v>
      </c>
    </row>
    <row r="2687" spans="3:7">
      <c r="C2687"/>
      <c r="G2687" s="134">
        <f t="shared" si="41"/>
        <v>0</v>
      </c>
    </row>
    <row r="2688" spans="3:7">
      <c r="C2688"/>
      <c r="G2688" s="134">
        <f t="shared" si="41"/>
        <v>0</v>
      </c>
    </row>
    <row r="2689" spans="3:7">
      <c r="C2689"/>
      <c r="G2689" s="134">
        <f t="shared" si="41"/>
        <v>0</v>
      </c>
    </row>
    <row r="2690" spans="3:7">
      <c r="C2690"/>
      <c r="G2690" s="134">
        <f t="shared" si="41"/>
        <v>0</v>
      </c>
    </row>
    <row r="2691" spans="3:7">
      <c r="C2691"/>
      <c r="G2691" s="134">
        <f t="shared" si="41"/>
        <v>0</v>
      </c>
    </row>
    <row r="2692" spans="3:7">
      <c r="C2692"/>
      <c r="G2692" s="134">
        <f t="shared" si="41"/>
        <v>0</v>
      </c>
    </row>
    <row r="2693" spans="3:7">
      <c r="C2693"/>
      <c r="G2693" s="134">
        <f t="shared" si="41"/>
        <v>0</v>
      </c>
    </row>
    <row r="2694" spans="3:7">
      <c r="C2694"/>
      <c r="G2694" s="134">
        <f t="shared" si="41"/>
        <v>0</v>
      </c>
    </row>
    <row r="2695" spans="3:7">
      <c r="C2695"/>
      <c r="G2695" s="134">
        <f t="shared" si="41"/>
        <v>0</v>
      </c>
    </row>
    <row r="2696" spans="3:7">
      <c r="C2696"/>
      <c r="G2696" s="134">
        <f t="shared" si="41"/>
        <v>0</v>
      </c>
    </row>
    <row r="2697" spans="3:7">
      <c r="C2697"/>
      <c r="G2697" s="134">
        <f t="shared" si="41"/>
        <v>0</v>
      </c>
    </row>
    <row r="2698" spans="3:7">
      <c r="C2698"/>
      <c r="G2698" s="134">
        <f t="shared" si="41"/>
        <v>0</v>
      </c>
    </row>
    <row r="2699" spans="3:7">
      <c r="C2699"/>
      <c r="G2699" s="134">
        <f t="shared" si="41"/>
        <v>0</v>
      </c>
    </row>
    <row r="2700" spans="3:7">
      <c r="C2700"/>
      <c r="G2700" s="134">
        <f t="shared" ref="G2700:G2763" si="42">+D2700-E2700</f>
        <v>0</v>
      </c>
    </row>
    <row r="2701" spans="3:7">
      <c r="C2701"/>
      <c r="G2701" s="134">
        <f t="shared" si="42"/>
        <v>0</v>
      </c>
    </row>
    <row r="2702" spans="3:7">
      <c r="C2702"/>
      <c r="G2702" s="134">
        <f t="shared" si="42"/>
        <v>0</v>
      </c>
    </row>
    <row r="2703" spans="3:7">
      <c r="C2703"/>
      <c r="G2703" s="134">
        <f t="shared" si="42"/>
        <v>0</v>
      </c>
    </row>
    <row r="2704" spans="3:7">
      <c r="C2704"/>
      <c r="G2704" s="134">
        <f t="shared" si="42"/>
        <v>0</v>
      </c>
    </row>
    <row r="2705" spans="3:7">
      <c r="C2705"/>
      <c r="G2705" s="134">
        <f t="shared" si="42"/>
        <v>0</v>
      </c>
    </row>
    <row r="2706" spans="3:7">
      <c r="C2706"/>
      <c r="G2706" s="134">
        <f t="shared" si="42"/>
        <v>0</v>
      </c>
    </row>
    <row r="2707" spans="3:7">
      <c r="C2707"/>
      <c r="G2707" s="134">
        <f t="shared" si="42"/>
        <v>0</v>
      </c>
    </row>
    <row r="2708" spans="3:7">
      <c r="C2708"/>
      <c r="G2708" s="134">
        <f t="shared" si="42"/>
        <v>0</v>
      </c>
    </row>
    <row r="2709" spans="3:7">
      <c r="C2709"/>
      <c r="G2709" s="134">
        <f t="shared" si="42"/>
        <v>0</v>
      </c>
    </row>
    <row r="2710" spans="3:7">
      <c r="C2710"/>
      <c r="G2710" s="134">
        <f t="shared" si="42"/>
        <v>0</v>
      </c>
    </row>
    <row r="2711" spans="3:7">
      <c r="C2711"/>
      <c r="G2711" s="134">
        <f t="shared" si="42"/>
        <v>0</v>
      </c>
    </row>
    <row r="2712" spans="3:7">
      <c r="C2712"/>
      <c r="G2712" s="134">
        <f t="shared" si="42"/>
        <v>0</v>
      </c>
    </row>
    <row r="2713" spans="3:7">
      <c r="C2713"/>
      <c r="G2713" s="134">
        <f t="shared" si="42"/>
        <v>0</v>
      </c>
    </row>
    <row r="2714" spans="3:7">
      <c r="C2714"/>
      <c r="G2714" s="134">
        <f t="shared" si="42"/>
        <v>0</v>
      </c>
    </row>
    <row r="2715" spans="3:7">
      <c r="C2715"/>
      <c r="G2715" s="134">
        <f t="shared" si="42"/>
        <v>0</v>
      </c>
    </row>
    <row r="2716" spans="3:7">
      <c r="C2716"/>
      <c r="G2716" s="134">
        <f t="shared" si="42"/>
        <v>0</v>
      </c>
    </row>
    <row r="2717" spans="3:7">
      <c r="C2717"/>
      <c r="G2717" s="134">
        <f t="shared" si="42"/>
        <v>0</v>
      </c>
    </row>
    <row r="2718" spans="3:7">
      <c r="C2718"/>
      <c r="G2718" s="134">
        <f t="shared" si="42"/>
        <v>0</v>
      </c>
    </row>
    <row r="2719" spans="3:7">
      <c r="C2719"/>
      <c r="G2719" s="134">
        <f t="shared" si="42"/>
        <v>0</v>
      </c>
    </row>
    <row r="2720" spans="3:7">
      <c r="C2720"/>
      <c r="G2720" s="134">
        <f t="shared" si="42"/>
        <v>0</v>
      </c>
    </row>
    <row r="2721" spans="3:7">
      <c r="C2721"/>
      <c r="G2721" s="134">
        <f t="shared" si="42"/>
        <v>0</v>
      </c>
    </row>
    <row r="2722" spans="3:7">
      <c r="C2722"/>
      <c r="G2722" s="134">
        <f t="shared" si="42"/>
        <v>0</v>
      </c>
    </row>
    <row r="2723" spans="3:7">
      <c r="C2723"/>
      <c r="G2723" s="134">
        <f t="shared" si="42"/>
        <v>0</v>
      </c>
    </row>
    <row r="2724" spans="3:7">
      <c r="C2724"/>
      <c r="G2724" s="134">
        <f t="shared" si="42"/>
        <v>0</v>
      </c>
    </row>
    <row r="2725" spans="3:7">
      <c r="C2725"/>
      <c r="G2725" s="134">
        <f t="shared" si="42"/>
        <v>0</v>
      </c>
    </row>
    <row r="2726" spans="3:7">
      <c r="C2726"/>
      <c r="G2726" s="134">
        <f t="shared" si="42"/>
        <v>0</v>
      </c>
    </row>
    <row r="2727" spans="3:7">
      <c r="C2727"/>
      <c r="G2727" s="134">
        <f t="shared" si="42"/>
        <v>0</v>
      </c>
    </row>
    <row r="2728" spans="3:7">
      <c r="C2728"/>
      <c r="G2728" s="134">
        <f t="shared" si="42"/>
        <v>0</v>
      </c>
    </row>
    <row r="2729" spans="3:7">
      <c r="C2729"/>
      <c r="G2729" s="134">
        <f t="shared" si="42"/>
        <v>0</v>
      </c>
    </row>
    <row r="2730" spans="3:7">
      <c r="C2730"/>
      <c r="G2730" s="134">
        <f t="shared" si="42"/>
        <v>0</v>
      </c>
    </row>
    <row r="2731" spans="3:7">
      <c r="C2731"/>
      <c r="G2731" s="134">
        <f t="shared" si="42"/>
        <v>0</v>
      </c>
    </row>
    <row r="2732" spans="3:7">
      <c r="C2732"/>
      <c r="G2732" s="134">
        <f t="shared" si="42"/>
        <v>0</v>
      </c>
    </row>
    <row r="2733" spans="3:7">
      <c r="C2733"/>
      <c r="G2733" s="134">
        <f t="shared" si="42"/>
        <v>0</v>
      </c>
    </row>
    <row r="2734" spans="3:7">
      <c r="C2734"/>
      <c r="G2734" s="134">
        <f t="shared" si="42"/>
        <v>0</v>
      </c>
    </row>
    <row r="2735" spans="3:7">
      <c r="C2735"/>
      <c r="G2735" s="134">
        <f t="shared" si="42"/>
        <v>0</v>
      </c>
    </row>
    <row r="2736" spans="3:7">
      <c r="C2736"/>
      <c r="G2736" s="134">
        <f t="shared" si="42"/>
        <v>0</v>
      </c>
    </row>
    <row r="2737" spans="3:7">
      <c r="C2737"/>
      <c r="G2737" s="134">
        <f t="shared" si="42"/>
        <v>0</v>
      </c>
    </row>
    <row r="2738" spans="3:7">
      <c r="C2738"/>
      <c r="G2738" s="134">
        <f t="shared" si="42"/>
        <v>0</v>
      </c>
    </row>
    <row r="2739" spans="3:7">
      <c r="C2739"/>
      <c r="G2739" s="134">
        <f t="shared" si="42"/>
        <v>0</v>
      </c>
    </row>
    <row r="2740" spans="3:7">
      <c r="C2740"/>
      <c r="G2740" s="134">
        <f t="shared" si="42"/>
        <v>0</v>
      </c>
    </row>
    <row r="2741" spans="3:7">
      <c r="C2741"/>
      <c r="G2741" s="134">
        <f t="shared" si="42"/>
        <v>0</v>
      </c>
    </row>
    <row r="2742" spans="3:7">
      <c r="C2742"/>
      <c r="G2742" s="134">
        <f t="shared" si="42"/>
        <v>0</v>
      </c>
    </row>
    <row r="2743" spans="3:7">
      <c r="C2743"/>
      <c r="G2743" s="134">
        <f t="shared" si="42"/>
        <v>0</v>
      </c>
    </row>
    <row r="2744" spans="3:7">
      <c r="C2744"/>
      <c r="G2744" s="134">
        <f t="shared" si="42"/>
        <v>0</v>
      </c>
    </row>
    <row r="2745" spans="3:7">
      <c r="C2745"/>
      <c r="G2745" s="134">
        <f t="shared" si="42"/>
        <v>0</v>
      </c>
    </row>
    <row r="2746" spans="3:7">
      <c r="C2746"/>
      <c r="G2746" s="134">
        <f t="shared" si="42"/>
        <v>0</v>
      </c>
    </row>
    <row r="2747" spans="3:7">
      <c r="C2747"/>
      <c r="G2747" s="134">
        <f t="shared" si="42"/>
        <v>0</v>
      </c>
    </row>
    <row r="2748" spans="3:7">
      <c r="C2748"/>
      <c r="G2748" s="134">
        <f t="shared" si="42"/>
        <v>0</v>
      </c>
    </row>
    <row r="2749" spans="3:7">
      <c r="C2749"/>
      <c r="G2749" s="134">
        <f t="shared" si="42"/>
        <v>0</v>
      </c>
    </row>
    <row r="2750" spans="3:7">
      <c r="C2750"/>
      <c r="G2750" s="134">
        <f t="shared" si="42"/>
        <v>0</v>
      </c>
    </row>
    <row r="2751" spans="3:7">
      <c r="C2751"/>
      <c r="G2751" s="134">
        <f t="shared" si="42"/>
        <v>0</v>
      </c>
    </row>
    <row r="2752" spans="3:7">
      <c r="C2752"/>
      <c r="G2752" s="134">
        <f t="shared" si="42"/>
        <v>0</v>
      </c>
    </row>
    <row r="2753" spans="3:7">
      <c r="C2753"/>
      <c r="G2753" s="134">
        <f t="shared" si="42"/>
        <v>0</v>
      </c>
    </row>
    <row r="2754" spans="3:7">
      <c r="C2754"/>
      <c r="G2754" s="134">
        <f t="shared" si="42"/>
        <v>0</v>
      </c>
    </row>
    <row r="2755" spans="3:7">
      <c r="C2755"/>
      <c r="G2755" s="134">
        <f t="shared" si="42"/>
        <v>0</v>
      </c>
    </row>
    <row r="2756" spans="3:7">
      <c r="C2756"/>
      <c r="G2756" s="134">
        <f t="shared" si="42"/>
        <v>0</v>
      </c>
    </row>
    <row r="2757" spans="3:7">
      <c r="C2757"/>
      <c r="G2757" s="134">
        <f t="shared" si="42"/>
        <v>0</v>
      </c>
    </row>
    <row r="2758" spans="3:7">
      <c r="C2758"/>
      <c r="G2758" s="134">
        <f t="shared" si="42"/>
        <v>0</v>
      </c>
    </row>
    <row r="2759" spans="3:7">
      <c r="C2759"/>
      <c r="G2759" s="134">
        <f t="shared" si="42"/>
        <v>0</v>
      </c>
    </row>
    <row r="2760" spans="3:7">
      <c r="C2760"/>
      <c r="G2760" s="134">
        <f t="shared" si="42"/>
        <v>0</v>
      </c>
    </row>
    <row r="2761" spans="3:7">
      <c r="C2761"/>
      <c r="G2761" s="134">
        <f t="shared" si="42"/>
        <v>0</v>
      </c>
    </row>
    <row r="2762" spans="3:7">
      <c r="C2762"/>
      <c r="G2762" s="134">
        <f t="shared" si="42"/>
        <v>0</v>
      </c>
    </row>
    <row r="2763" spans="3:7">
      <c r="C2763"/>
      <c r="G2763" s="134">
        <f t="shared" si="42"/>
        <v>0</v>
      </c>
    </row>
    <row r="2764" spans="3:7">
      <c r="C2764"/>
      <c r="G2764" s="134">
        <f t="shared" ref="G2764:G2827" si="43">+D2764-E2764</f>
        <v>0</v>
      </c>
    </row>
    <row r="2765" spans="3:7">
      <c r="C2765"/>
      <c r="G2765" s="134">
        <f t="shared" si="43"/>
        <v>0</v>
      </c>
    </row>
    <row r="2766" spans="3:7">
      <c r="C2766"/>
      <c r="G2766" s="134">
        <f t="shared" si="43"/>
        <v>0</v>
      </c>
    </row>
    <row r="2767" spans="3:7">
      <c r="C2767"/>
      <c r="G2767" s="134">
        <f t="shared" si="43"/>
        <v>0</v>
      </c>
    </row>
    <row r="2768" spans="3:7">
      <c r="C2768"/>
      <c r="G2768" s="134">
        <f t="shared" si="43"/>
        <v>0</v>
      </c>
    </row>
    <row r="2769" spans="3:7">
      <c r="C2769"/>
      <c r="G2769" s="134">
        <f t="shared" si="43"/>
        <v>0</v>
      </c>
    </row>
    <row r="2770" spans="3:7">
      <c r="C2770"/>
      <c r="G2770" s="134">
        <f t="shared" si="43"/>
        <v>0</v>
      </c>
    </row>
    <row r="2771" spans="3:7">
      <c r="C2771"/>
      <c r="G2771" s="134">
        <f t="shared" si="43"/>
        <v>0</v>
      </c>
    </row>
    <row r="2772" spans="3:7">
      <c r="C2772"/>
      <c r="G2772" s="134">
        <f t="shared" si="43"/>
        <v>0</v>
      </c>
    </row>
    <row r="2773" spans="3:7">
      <c r="C2773"/>
      <c r="G2773" s="134">
        <f t="shared" si="43"/>
        <v>0</v>
      </c>
    </row>
    <row r="2774" spans="3:7">
      <c r="C2774"/>
      <c r="G2774" s="134">
        <f t="shared" si="43"/>
        <v>0</v>
      </c>
    </row>
    <row r="2775" spans="3:7">
      <c r="C2775"/>
      <c r="G2775" s="134">
        <f t="shared" si="43"/>
        <v>0</v>
      </c>
    </row>
    <row r="2776" spans="3:7">
      <c r="C2776"/>
      <c r="G2776" s="134">
        <f t="shared" si="43"/>
        <v>0</v>
      </c>
    </row>
    <row r="2777" spans="3:7">
      <c r="C2777"/>
      <c r="G2777" s="134">
        <f t="shared" si="43"/>
        <v>0</v>
      </c>
    </row>
    <row r="2778" spans="3:7">
      <c r="C2778"/>
      <c r="G2778" s="134">
        <f t="shared" si="43"/>
        <v>0</v>
      </c>
    </row>
    <row r="2779" spans="3:7">
      <c r="C2779"/>
      <c r="G2779" s="134">
        <f t="shared" si="43"/>
        <v>0</v>
      </c>
    </row>
    <row r="2780" spans="3:7">
      <c r="C2780"/>
      <c r="G2780" s="134">
        <f t="shared" si="43"/>
        <v>0</v>
      </c>
    </row>
    <row r="2781" spans="3:7">
      <c r="C2781"/>
      <c r="G2781" s="134">
        <f t="shared" si="43"/>
        <v>0</v>
      </c>
    </row>
    <row r="2782" spans="3:7">
      <c r="C2782"/>
      <c r="G2782" s="134">
        <f t="shared" si="43"/>
        <v>0</v>
      </c>
    </row>
    <row r="2783" spans="3:7">
      <c r="C2783"/>
      <c r="G2783" s="134">
        <f t="shared" si="43"/>
        <v>0</v>
      </c>
    </row>
    <row r="2784" spans="3:7">
      <c r="C2784"/>
      <c r="G2784" s="134">
        <f t="shared" si="43"/>
        <v>0</v>
      </c>
    </row>
    <row r="2785" spans="3:7">
      <c r="C2785"/>
      <c r="G2785" s="134">
        <f t="shared" si="43"/>
        <v>0</v>
      </c>
    </row>
    <row r="2786" spans="3:7">
      <c r="C2786"/>
      <c r="G2786" s="134">
        <f t="shared" si="43"/>
        <v>0</v>
      </c>
    </row>
    <row r="2787" spans="3:7">
      <c r="C2787"/>
      <c r="G2787" s="134">
        <f t="shared" si="43"/>
        <v>0</v>
      </c>
    </row>
    <row r="2788" spans="3:7">
      <c r="C2788"/>
      <c r="G2788" s="134">
        <f t="shared" si="43"/>
        <v>0</v>
      </c>
    </row>
    <row r="2789" spans="3:7">
      <c r="C2789"/>
      <c r="G2789" s="134">
        <f t="shared" si="43"/>
        <v>0</v>
      </c>
    </row>
    <row r="2790" spans="3:7">
      <c r="C2790"/>
      <c r="G2790" s="134">
        <f t="shared" si="43"/>
        <v>0</v>
      </c>
    </row>
    <row r="2791" spans="3:7">
      <c r="C2791"/>
      <c r="G2791" s="134">
        <f t="shared" si="43"/>
        <v>0</v>
      </c>
    </row>
    <row r="2792" spans="3:7">
      <c r="C2792"/>
      <c r="G2792" s="134">
        <f t="shared" si="43"/>
        <v>0</v>
      </c>
    </row>
    <row r="2793" spans="3:7">
      <c r="C2793"/>
      <c r="G2793" s="134">
        <f t="shared" si="43"/>
        <v>0</v>
      </c>
    </row>
    <row r="2794" spans="3:7">
      <c r="C2794"/>
      <c r="G2794" s="134">
        <f t="shared" si="43"/>
        <v>0</v>
      </c>
    </row>
    <row r="2795" spans="3:7">
      <c r="C2795"/>
      <c r="G2795" s="134">
        <f t="shared" si="43"/>
        <v>0</v>
      </c>
    </row>
    <row r="2796" spans="3:7">
      <c r="C2796"/>
      <c r="G2796" s="134">
        <f t="shared" si="43"/>
        <v>0</v>
      </c>
    </row>
    <row r="2797" spans="3:7">
      <c r="C2797"/>
      <c r="G2797" s="134">
        <f t="shared" si="43"/>
        <v>0</v>
      </c>
    </row>
    <row r="2798" spans="3:7">
      <c r="C2798"/>
      <c r="G2798" s="134">
        <f t="shared" si="43"/>
        <v>0</v>
      </c>
    </row>
    <row r="2799" spans="3:7">
      <c r="C2799"/>
      <c r="G2799" s="134">
        <f t="shared" si="43"/>
        <v>0</v>
      </c>
    </row>
    <row r="2800" spans="3:7">
      <c r="C2800"/>
      <c r="G2800" s="134">
        <f t="shared" si="43"/>
        <v>0</v>
      </c>
    </row>
    <row r="2801" spans="3:7">
      <c r="C2801"/>
      <c r="G2801" s="134">
        <f t="shared" si="43"/>
        <v>0</v>
      </c>
    </row>
    <row r="2802" spans="3:7">
      <c r="C2802"/>
      <c r="G2802" s="134">
        <f t="shared" si="43"/>
        <v>0</v>
      </c>
    </row>
    <row r="2803" spans="3:7">
      <c r="C2803"/>
      <c r="G2803" s="134">
        <f t="shared" si="43"/>
        <v>0</v>
      </c>
    </row>
    <row r="2804" spans="3:7">
      <c r="C2804"/>
      <c r="G2804" s="134">
        <f t="shared" si="43"/>
        <v>0</v>
      </c>
    </row>
    <row r="2805" spans="3:7">
      <c r="C2805"/>
      <c r="G2805" s="134">
        <f t="shared" si="43"/>
        <v>0</v>
      </c>
    </row>
    <row r="2806" spans="3:7">
      <c r="C2806"/>
      <c r="G2806" s="134">
        <f t="shared" si="43"/>
        <v>0</v>
      </c>
    </row>
    <row r="2807" spans="3:7">
      <c r="C2807"/>
      <c r="G2807" s="134">
        <f t="shared" si="43"/>
        <v>0</v>
      </c>
    </row>
    <row r="2808" spans="3:7">
      <c r="C2808"/>
      <c r="G2808" s="134">
        <f t="shared" si="43"/>
        <v>0</v>
      </c>
    </row>
    <row r="2809" spans="3:7">
      <c r="C2809"/>
      <c r="G2809" s="134">
        <f t="shared" si="43"/>
        <v>0</v>
      </c>
    </row>
    <row r="2810" spans="3:7">
      <c r="C2810"/>
      <c r="G2810" s="134">
        <f t="shared" si="43"/>
        <v>0</v>
      </c>
    </row>
    <row r="2811" spans="3:7">
      <c r="C2811"/>
      <c r="G2811" s="134">
        <f t="shared" si="43"/>
        <v>0</v>
      </c>
    </row>
    <row r="2812" spans="3:7">
      <c r="C2812"/>
      <c r="G2812" s="134">
        <f t="shared" si="43"/>
        <v>0</v>
      </c>
    </row>
    <row r="2813" spans="3:7">
      <c r="C2813"/>
      <c r="G2813" s="134">
        <f t="shared" si="43"/>
        <v>0</v>
      </c>
    </row>
    <row r="2814" spans="3:7">
      <c r="C2814"/>
      <c r="G2814" s="134">
        <f t="shared" si="43"/>
        <v>0</v>
      </c>
    </row>
    <row r="2815" spans="3:7">
      <c r="C2815"/>
      <c r="G2815" s="134">
        <f t="shared" si="43"/>
        <v>0</v>
      </c>
    </row>
    <row r="2816" spans="3:7">
      <c r="C2816"/>
      <c r="G2816" s="134">
        <f t="shared" si="43"/>
        <v>0</v>
      </c>
    </row>
    <row r="2817" spans="3:7">
      <c r="C2817"/>
      <c r="G2817" s="134">
        <f t="shared" si="43"/>
        <v>0</v>
      </c>
    </row>
    <row r="2818" spans="3:7">
      <c r="C2818"/>
      <c r="G2818" s="134">
        <f t="shared" si="43"/>
        <v>0</v>
      </c>
    </row>
    <row r="2819" spans="3:7">
      <c r="C2819"/>
      <c r="G2819" s="134">
        <f t="shared" si="43"/>
        <v>0</v>
      </c>
    </row>
    <row r="2820" spans="3:7">
      <c r="C2820"/>
      <c r="G2820" s="134">
        <f t="shared" si="43"/>
        <v>0</v>
      </c>
    </row>
    <row r="2821" spans="3:7">
      <c r="C2821"/>
      <c r="G2821" s="134">
        <f t="shared" si="43"/>
        <v>0</v>
      </c>
    </row>
    <row r="2822" spans="3:7">
      <c r="C2822"/>
      <c r="G2822" s="134">
        <f t="shared" si="43"/>
        <v>0</v>
      </c>
    </row>
    <row r="2823" spans="3:7">
      <c r="C2823"/>
      <c r="G2823" s="134">
        <f t="shared" si="43"/>
        <v>0</v>
      </c>
    </row>
    <row r="2824" spans="3:7">
      <c r="C2824"/>
      <c r="G2824" s="134">
        <f t="shared" si="43"/>
        <v>0</v>
      </c>
    </row>
    <row r="2825" spans="3:7">
      <c r="C2825"/>
      <c r="G2825" s="134">
        <f t="shared" si="43"/>
        <v>0</v>
      </c>
    </row>
    <row r="2826" spans="3:7">
      <c r="C2826"/>
      <c r="G2826" s="134">
        <f t="shared" si="43"/>
        <v>0</v>
      </c>
    </row>
    <row r="2827" spans="3:7">
      <c r="C2827"/>
      <c r="G2827" s="134">
        <f t="shared" si="43"/>
        <v>0</v>
      </c>
    </row>
    <row r="2828" spans="3:7">
      <c r="C2828"/>
      <c r="G2828" s="134">
        <f t="shared" ref="G2828:G2891" si="44">+D2828-E2828</f>
        <v>0</v>
      </c>
    </row>
    <row r="2829" spans="3:7">
      <c r="C2829"/>
      <c r="G2829" s="134">
        <f t="shared" si="44"/>
        <v>0</v>
      </c>
    </row>
    <row r="2830" spans="3:7">
      <c r="C2830"/>
      <c r="G2830" s="134">
        <f t="shared" si="44"/>
        <v>0</v>
      </c>
    </row>
    <row r="2831" spans="3:7">
      <c r="C2831"/>
      <c r="G2831" s="134">
        <f t="shared" si="44"/>
        <v>0</v>
      </c>
    </row>
    <row r="2832" spans="3:7">
      <c r="C2832"/>
      <c r="G2832" s="134">
        <f t="shared" si="44"/>
        <v>0</v>
      </c>
    </row>
    <row r="2833" spans="3:7">
      <c r="C2833"/>
      <c r="G2833" s="134">
        <f t="shared" si="44"/>
        <v>0</v>
      </c>
    </row>
    <row r="2834" spans="3:7">
      <c r="C2834"/>
      <c r="G2834" s="134">
        <f t="shared" si="44"/>
        <v>0</v>
      </c>
    </row>
    <row r="2835" spans="3:7">
      <c r="C2835"/>
      <c r="G2835" s="134">
        <f t="shared" si="44"/>
        <v>0</v>
      </c>
    </row>
    <row r="2836" spans="3:7">
      <c r="C2836"/>
      <c r="G2836" s="134">
        <f t="shared" si="44"/>
        <v>0</v>
      </c>
    </row>
    <row r="2837" spans="3:7">
      <c r="C2837"/>
      <c r="G2837" s="134">
        <f t="shared" si="44"/>
        <v>0</v>
      </c>
    </row>
    <row r="2838" spans="3:7">
      <c r="C2838"/>
      <c r="G2838" s="134">
        <f t="shared" si="44"/>
        <v>0</v>
      </c>
    </row>
    <row r="2839" spans="3:7">
      <c r="C2839"/>
      <c r="G2839" s="134">
        <f t="shared" si="44"/>
        <v>0</v>
      </c>
    </row>
    <row r="2840" spans="3:7">
      <c r="C2840"/>
      <c r="G2840" s="134">
        <f t="shared" si="44"/>
        <v>0</v>
      </c>
    </row>
    <row r="2841" spans="3:7">
      <c r="C2841"/>
      <c r="G2841" s="134">
        <f t="shared" si="44"/>
        <v>0</v>
      </c>
    </row>
    <row r="2842" spans="3:7">
      <c r="C2842"/>
      <c r="G2842" s="134">
        <f t="shared" si="44"/>
        <v>0</v>
      </c>
    </row>
    <row r="2843" spans="3:7">
      <c r="C2843"/>
      <c r="G2843" s="134">
        <f t="shared" si="44"/>
        <v>0</v>
      </c>
    </row>
    <row r="2844" spans="3:7">
      <c r="C2844"/>
      <c r="G2844" s="134">
        <f t="shared" si="44"/>
        <v>0</v>
      </c>
    </row>
    <row r="2845" spans="3:7">
      <c r="C2845"/>
      <c r="G2845" s="134">
        <f t="shared" si="44"/>
        <v>0</v>
      </c>
    </row>
    <row r="2846" spans="3:7">
      <c r="C2846"/>
      <c r="G2846" s="134">
        <f t="shared" si="44"/>
        <v>0</v>
      </c>
    </row>
    <row r="2847" spans="3:7">
      <c r="C2847"/>
      <c r="G2847" s="134">
        <f t="shared" si="44"/>
        <v>0</v>
      </c>
    </row>
    <row r="2848" spans="3:7">
      <c r="C2848"/>
      <c r="G2848" s="134">
        <f t="shared" si="44"/>
        <v>0</v>
      </c>
    </row>
    <row r="2849" spans="3:7">
      <c r="C2849"/>
      <c r="G2849" s="134">
        <f t="shared" si="44"/>
        <v>0</v>
      </c>
    </row>
    <row r="2850" spans="3:7">
      <c r="C2850"/>
      <c r="G2850" s="134">
        <f t="shared" si="44"/>
        <v>0</v>
      </c>
    </row>
    <row r="2851" spans="3:7">
      <c r="C2851"/>
      <c r="G2851" s="134">
        <f t="shared" si="44"/>
        <v>0</v>
      </c>
    </row>
    <row r="2852" spans="3:7">
      <c r="C2852"/>
      <c r="G2852" s="134">
        <f t="shared" si="44"/>
        <v>0</v>
      </c>
    </row>
    <row r="2853" spans="3:7">
      <c r="C2853"/>
      <c r="G2853" s="134">
        <f t="shared" si="44"/>
        <v>0</v>
      </c>
    </row>
    <row r="2854" spans="3:7">
      <c r="C2854"/>
      <c r="G2854" s="134">
        <f t="shared" si="44"/>
        <v>0</v>
      </c>
    </row>
    <row r="2855" spans="3:7">
      <c r="C2855"/>
      <c r="G2855" s="134">
        <f t="shared" si="44"/>
        <v>0</v>
      </c>
    </row>
    <row r="2856" spans="3:7">
      <c r="C2856"/>
      <c r="G2856" s="134">
        <f t="shared" si="44"/>
        <v>0</v>
      </c>
    </row>
    <row r="2857" spans="3:7">
      <c r="C2857"/>
      <c r="G2857" s="134">
        <f t="shared" si="44"/>
        <v>0</v>
      </c>
    </row>
    <row r="2858" spans="3:7">
      <c r="C2858"/>
      <c r="G2858" s="134">
        <f t="shared" si="44"/>
        <v>0</v>
      </c>
    </row>
    <row r="2859" spans="3:7">
      <c r="C2859"/>
      <c r="G2859" s="134">
        <f t="shared" si="44"/>
        <v>0</v>
      </c>
    </row>
    <row r="2860" spans="3:7">
      <c r="C2860"/>
      <c r="G2860" s="134">
        <f t="shared" si="44"/>
        <v>0</v>
      </c>
    </row>
    <row r="2861" spans="3:7">
      <c r="C2861"/>
      <c r="G2861" s="134">
        <f t="shared" si="44"/>
        <v>0</v>
      </c>
    </row>
    <row r="2862" spans="3:7">
      <c r="C2862"/>
      <c r="G2862" s="134">
        <f t="shared" si="44"/>
        <v>0</v>
      </c>
    </row>
    <row r="2863" spans="3:7">
      <c r="C2863"/>
      <c r="G2863" s="134">
        <f t="shared" si="44"/>
        <v>0</v>
      </c>
    </row>
    <row r="2864" spans="3:7">
      <c r="C2864"/>
      <c r="G2864" s="134">
        <f t="shared" si="44"/>
        <v>0</v>
      </c>
    </row>
    <row r="2865" spans="3:7">
      <c r="C2865"/>
      <c r="G2865" s="134">
        <f t="shared" si="44"/>
        <v>0</v>
      </c>
    </row>
    <row r="2866" spans="3:7">
      <c r="C2866"/>
      <c r="G2866" s="134">
        <f t="shared" si="44"/>
        <v>0</v>
      </c>
    </row>
    <row r="2867" spans="3:7">
      <c r="C2867"/>
      <c r="G2867" s="134">
        <f t="shared" si="44"/>
        <v>0</v>
      </c>
    </row>
    <row r="2868" spans="3:7">
      <c r="C2868"/>
      <c r="G2868" s="134">
        <f t="shared" si="44"/>
        <v>0</v>
      </c>
    </row>
    <row r="2869" spans="3:7">
      <c r="C2869"/>
      <c r="G2869" s="134">
        <f t="shared" si="44"/>
        <v>0</v>
      </c>
    </row>
    <row r="2870" spans="3:7">
      <c r="C2870"/>
      <c r="G2870" s="134">
        <f t="shared" si="44"/>
        <v>0</v>
      </c>
    </row>
    <row r="2871" spans="3:7">
      <c r="C2871"/>
      <c r="G2871" s="134">
        <f t="shared" si="44"/>
        <v>0</v>
      </c>
    </row>
    <row r="2872" spans="3:7">
      <c r="C2872"/>
      <c r="G2872" s="134">
        <f t="shared" si="44"/>
        <v>0</v>
      </c>
    </row>
    <row r="2873" spans="3:7">
      <c r="C2873"/>
      <c r="G2873" s="134">
        <f t="shared" si="44"/>
        <v>0</v>
      </c>
    </row>
    <row r="2874" spans="3:7">
      <c r="C2874"/>
      <c r="G2874" s="134">
        <f t="shared" si="44"/>
        <v>0</v>
      </c>
    </row>
    <row r="2875" spans="3:7">
      <c r="C2875"/>
      <c r="G2875" s="134">
        <f t="shared" si="44"/>
        <v>0</v>
      </c>
    </row>
    <row r="2876" spans="3:7">
      <c r="C2876"/>
      <c r="G2876" s="134">
        <f t="shared" si="44"/>
        <v>0</v>
      </c>
    </row>
    <row r="2877" spans="3:7">
      <c r="C2877"/>
      <c r="G2877" s="134">
        <f t="shared" si="44"/>
        <v>0</v>
      </c>
    </row>
    <row r="2878" spans="3:7">
      <c r="C2878"/>
      <c r="G2878" s="134">
        <f t="shared" si="44"/>
        <v>0</v>
      </c>
    </row>
    <row r="2879" spans="3:7">
      <c r="C2879"/>
      <c r="G2879" s="134">
        <f t="shared" si="44"/>
        <v>0</v>
      </c>
    </row>
    <row r="2880" spans="3:7">
      <c r="C2880"/>
      <c r="G2880" s="134">
        <f t="shared" si="44"/>
        <v>0</v>
      </c>
    </row>
    <row r="2881" spans="3:7">
      <c r="C2881"/>
      <c r="G2881" s="134">
        <f t="shared" si="44"/>
        <v>0</v>
      </c>
    </row>
    <row r="2882" spans="3:7">
      <c r="C2882"/>
      <c r="G2882" s="134">
        <f t="shared" si="44"/>
        <v>0</v>
      </c>
    </row>
    <row r="2883" spans="3:7">
      <c r="C2883"/>
      <c r="G2883" s="134">
        <f t="shared" si="44"/>
        <v>0</v>
      </c>
    </row>
    <row r="2884" spans="3:7">
      <c r="C2884"/>
      <c r="G2884" s="134">
        <f t="shared" si="44"/>
        <v>0</v>
      </c>
    </row>
    <row r="2885" spans="3:7">
      <c r="C2885"/>
      <c r="G2885" s="134">
        <f t="shared" si="44"/>
        <v>0</v>
      </c>
    </row>
    <row r="2886" spans="3:7">
      <c r="C2886"/>
      <c r="G2886" s="134">
        <f t="shared" si="44"/>
        <v>0</v>
      </c>
    </row>
    <row r="2887" spans="3:7">
      <c r="C2887"/>
      <c r="G2887" s="134">
        <f t="shared" si="44"/>
        <v>0</v>
      </c>
    </row>
    <row r="2888" spans="3:7">
      <c r="C2888"/>
      <c r="G2888" s="134">
        <f t="shared" si="44"/>
        <v>0</v>
      </c>
    </row>
    <row r="2889" spans="3:7">
      <c r="C2889"/>
      <c r="G2889" s="134">
        <f t="shared" si="44"/>
        <v>0</v>
      </c>
    </row>
    <row r="2890" spans="3:7">
      <c r="C2890"/>
      <c r="G2890" s="134">
        <f t="shared" si="44"/>
        <v>0</v>
      </c>
    </row>
    <row r="2891" spans="3:7">
      <c r="C2891"/>
      <c r="G2891" s="134">
        <f t="shared" si="44"/>
        <v>0</v>
      </c>
    </row>
    <row r="2892" spans="3:7">
      <c r="C2892"/>
      <c r="G2892" s="134">
        <f t="shared" ref="G2892:G2955" si="45">+D2892-E2892</f>
        <v>0</v>
      </c>
    </row>
    <row r="2893" spans="3:7">
      <c r="C2893"/>
      <c r="G2893" s="134">
        <f t="shared" si="45"/>
        <v>0</v>
      </c>
    </row>
    <row r="2894" spans="3:7">
      <c r="C2894"/>
      <c r="G2894" s="134">
        <f t="shared" si="45"/>
        <v>0</v>
      </c>
    </row>
    <row r="2895" spans="3:7">
      <c r="C2895"/>
      <c r="G2895" s="134">
        <f t="shared" si="45"/>
        <v>0</v>
      </c>
    </row>
    <row r="2896" spans="3:7">
      <c r="C2896"/>
      <c r="G2896" s="134">
        <f t="shared" si="45"/>
        <v>0</v>
      </c>
    </row>
    <row r="2897" spans="3:7">
      <c r="C2897"/>
      <c r="G2897" s="134">
        <f t="shared" si="45"/>
        <v>0</v>
      </c>
    </row>
    <row r="2898" spans="3:7">
      <c r="C2898"/>
      <c r="G2898" s="134">
        <f t="shared" si="45"/>
        <v>0</v>
      </c>
    </row>
    <row r="2899" spans="3:7">
      <c r="C2899"/>
      <c r="G2899" s="134">
        <f t="shared" si="45"/>
        <v>0</v>
      </c>
    </row>
    <row r="2900" spans="3:7">
      <c r="C2900"/>
      <c r="G2900" s="134">
        <f t="shared" si="45"/>
        <v>0</v>
      </c>
    </row>
    <row r="2901" spans="3:7">
      <c r="C2901"/>
      <c r="G2901" s="134">
        <f t="shared" si="45"/>
        <v>0</v>
      </c>
    </row>
    <row r="2902" spans="3:7">
      <c r="C2902"/>
      <c r="G2902" s="134">
        <f t="shared" si="45"/>
        <v>0</v>
      </c>
    </row>
    <row r="2903" spans="3:7">
      <c r="C2903"/>
      <c r="G2903" s="134">
        <f t="shared" si="45"/>
        <v>0</v>
      </c>
    </row>
    <row r="2904" spans="3:7">
      <c r="C2904"/>
      <c r="G2904" s="134">
        <f t="shared" si="45"/>
        <v>0</v>
      </c>
    </row>
    <row r="2905" spans="3:7">
      <c r="C2905"/>
      <c r="G2905" s="134">
        <f t="shared" si="45"/>
        <v>0</v>
      </c>
    </row>
    <row r="2906" spans="3:7">
      <c r="C2906"/>
      <c r="G2906" s="134">
        <f t="shared" si="45"/>
        <v>0</v>
      </c>
    </row>
    <row r="2907" spans="3:7">
      <c r="C2907"/>
      <c r="G2907" s="134">
        <f t="shared" si="45"/>
        <v>0</v>
      </c>
    </row>
    <row r="2908" spans="3:7">
      <c r="C2908"/>
      <c r="G2908" s="134">
        <f t="shared" si="45"/>
        <v>0</v>
      </c>
    </row>
    <row r="2909" spans="3:7">
      <c r="C2909"/>
      <c r="G2909" s="134">
        <f t="shared" si="45"/>
        <v>0</v>
      </c>
    </row>
    <row r="2910" spans="3:7">
      <c r="C2910"/>
      <c r="G2910" s="134">
        <f t="shared" si="45"/>
        <v>0</v>
      </c>
    </row>
    <row r="2911" spans="3:7">
      <c r="C2911"/>
      <c r="G2911" s="134">
        <f t="shared" si="45"/>
        <v>0</v>
      </c>
    </row>
    <row r="2912" spans="3:7">
      <c r="C2912"/>
      <c r="G2912" s="134">
        <f t="shared" si="45"/>
        <v>0</v>
      </c>
    </row>
    <row r="2913" spans="3:7">
      <c r="C2913"/>
      <c r="G2913" s="134">
        <f t="shared" si="45"/>
        <v>0</v>
      </c>
    </row>
    <row r="2914" spans="3:7">
      <c r="C2914"/>
      <c r="G2914" s="134">
        <f t="shared" si="45"/>
        <v>0</v>
      </c>
    </row>
    <row r="2915" spans="3:7">
      <c r="C2915"/>
      <c r="G2915" s="134">
        <f t="shared" si="45"/>
        <v>0</v>
      </c>
    </row>
    <row r="2916" spans="3:7">
      <c r="C2916"/>
      <c r="G2916" s="134">
        <f t="shared" si="45"/>
        <v>0</v>
      </c>
    </row>
    <row r="2917" spans="3:7">
      <c r="C2917"/>
      <c r="G2917" s="134">
        <f t="shared" si="45"/>
        <v>0</v>
      </c>
    </row>
    <row r="2918" spans="3:7">
      <c r="C2918"/>
      <c r="G2918" s="134">
        <f t="shared" si="45"/>
        <v>0</v>
      </c>
    </row>
    <row r="2919" spans="3:7">
      <c r="C2919"/>
      <c r="G2919" s="134">
        <f t="shared" si="45"/>
        <v>0</v>
      </c>
    </row>
    <row r="2920" spans="3:7">
      <c r="C2920"/>
      <c r="G2920" s="134">
        <f t="shared" si="45"/>
        <v>0</v>
      </c>
    </row>
    <row r="2921" spans="3:7">
      <c r="C2921"/>
      <c r="G2921" s="134">
        <f t="shared" si="45"/>
        <v>0</v>
      </c>
    </row>
    <row r="2922" spans="3:7">
      <c r="C2922"/>
      <c r="G2922" s="134">
        <f t="shared" si="45"/>
        <v>0</v>
      </c>
    </row>
    <row r="2923" spans="3:7">
      <c r="C2923"/>
      <c r="G2923" s="134">
        <f t="shared" si="45"/>
        <v>0</v>
      </c>
    </row>
    <row r="2924" spans="3:7">
      <c r="C2924"/>
      <c r="G2924" s="134">
        <f t="shared" si="45"/>
        <v>0</v>
      </c>
    </row>
    <row r="2925" spans="3:7">
      <c r="C2925"/>
      <c r="G2925" s="134">
        <f t="shared" si="45"/>
        <v>0</v>
      </c>
    </row>
    <row r="2926" spans="3:7">
      <c r="C2926"/>
      <c r="G2926" s="134">
        <f t="shared" si="45"/>
        <v>0</v>
      </c>
    </row>
    <row r="2927" spans="3:7">
      <c r="C2927"/>
      <c r="G2927" s="134">
        <f t="shared" si="45"/>
        <v>0</v>
      </c>
    </row>
    <row r="2928" spans="3:7">
      <c r="C2928"/>
      <c r="G2928" s="134">
        <f t="shared" si="45"/>
        <v>0</v>
      </c>
    </row>
    <row r="2929" spans="3:7">
      <c r="C2929"/>
      <c r="G2929" s="134">
        <f t="shared" si="45"/>
        <v>0</v>
      </c>
    </row>
    <row r="2930" spans="3:7">
      <c r="C2930"/>
      <c r="G2930" s="134">
        <f t="shared" si="45"/>
        <v>0</v>
      </c>
    </row>
    <row r="2931" spans="3:7">
      <c r="C2931"/>
      <c r="G2931" s="134">
        <f t="shared" si="45"/>
        <v>0</v>
      </c>
    </row>
    <row r="2932" spans="3:7">
      <c r="C2932"/>
      <c r="G2932" s="134">
        <f t="shared" si="45"/>
        <v>0</v>
      </c>
    </row>
    <row r="2933" spans="3:7">
      <c r="C2933"/>
      <c r="G2933" s="134">
        <f t="shared" si="45"/>
        <v>0</v>
      </c>
    </row>
    <row r="2934" spans="3:7">
      <c r="C2934"/>
      <c r="G2934" s="134">
        <f t="shared" si="45"/>
        <v>0</v>
      </c>
    </row>
    <row r="2935" spans="3:7">
      <c r="C2935"/>
      <c r="G2935" s="134">
        <f t="shared" si="45"/>
        <v>0</v>
      </c>
    </row>
    <row r="2936" spans="3:7">
      <c r="C2936"/>
      <c r="G2936" s="134">
        <f t="shared" si="45"/>
        <v>0</v>
      </c>
    </row>
    <row r="2937" spans="3:7">
      <c r="C2937"/>
      <c r="G2937" s="134">
        <f t="shared" si="45"/>
        <v>0</v>
      </c>
    </row>
    <row r="2938" spans="3:7">
      <c r="C2938"/>
      <c r="G2938" s="134">
        <f t="shared" si="45"/>
        <v>0</v>
      </c>
    </row>
    <row r="2939" spans="3:7">
      <c r="C2939"/>
      <c r="G2939" s="134">
        <f t="shared" si="45"/>
        <v>0</v>
      </c>
    </row>
    <row r="2940" spans="3:7">
      <c r="C2940"/>
      <c r="G2940" s="134">
        <f t="shared" si="45"/>
        <v>0</v>
      </c>
    </row>
    <row r="2941" spans="3:7">
      <c r="C2941"/>
      <c r="G2941" s="134">
        <f t="shared" si="45"/>
        <v>0</v>
      </c>
    </row>
    <row r="2942" spans="3:7">
      <c r="C2942"/>
      <c r="G2942" s="134">
        <f t="shared" si="45"/>
        <v>0</v>
      </c>
    </row>
    <row r="2943" spans="3:7">
      <c r="C2943"/>
      <c r="G2943" s="134">
        <f t="shared" si="45"/>
        <v>0</v>
      </c>
    </row>
    <row r="2944" spans="3:7">
      <c r="C2944"/>
      <c r="G2944" s="134">
        <f t="shared" si="45"/>
        <v>0</v>
      </c>
    </row>
    <row r="2945" spans="3:7">
      <c r="C2945"/>
      <c r="G2945" s="134">
        <f t="shared" si="45"/>
        <v>0</v>
      </c>
    </row>
    <row r="2946" spans="3:7">
      <c r="C2946"/>
      <c r="G2946" s="134">
        <f t="shared" si="45"/>
        <v>0</v>
      </c>
    </row>
    <row r="2947" spans="3:7">
      <c r="C2947"/>
      <c r="G2947" s="134">
        <f t="shared" si="45"/>
        <v>0</v>
      </c>
    </row>
    <row r="2948" spans="3:7">
      <c r="C2948"/>
      <c r="G2948" s="134">
        <f t="shared" si="45"/>
        <v>0</v>
      </c>
    </row>
    <row r="2949" spans="3:7">
      <c r="C2949"/>
      <c r="G2949" s="134">
        <f t="shared" si="45"/>
        <v>0</v>
      </c>
    </row>
    <row r="2950" spans="3:7">
      <c r="C2950"/>
      <c r="G2950" s="134">
        <f t="shared" si="45"/>
        <v>0</v>
      </c>
    </row>
    <row r="2951" spans="3:7">
      <c r="C2951"/>
      <c r="G2951" s="134">
        <f t="shared" si="45"/>
        <v>0</v>
      </c>
    </row>
    <row r="2952" spans="3:7">
      <c r="C2952"/>
      <c r="G2952" s="134">
        <f t="shared" si="45"/>
        <v>0</v>
      </c>
    </row>
    <row r="2953" spans="3:7">
      <c r="C2953"/>
      <c r="G2953" s="134">
        <f t="shared" si="45"/>
        <v>0</v>
      </c>
    </row>
    <row r="2954" spans="3:7">
      <c r="C2954"/>
      <c r="G2954" s="134">
        <f t="shared" si="45"/>
        <v>0</v>
      </c>
    </row>
    <row r="2955" spans="3:7">
      <c r="C2955"/>
      <c r="G2955" s="134">
        <f t="shared" si="45"/>
        <v>0</v>
      </c>
    </row>
    <row r="2956" spans="3:7">
      <c r="C2956"/>
      <c r="G2956" s="134">
        <f t="shared" ref="G2956:G3019" si="46">+D2956-E2956</f>
        <v>0</v>
      </c>
    </row>
    <row r="2957" spans="3:7">
      <c r="C2957"/>
      <c r="G2957" s="134">
        <f t="shared" si="46"/>
        <v>0</v>
      </c>
    </row>
    <row r="2958" spans="3:7">
      <c r="C2958"/>
      <c r="G2958" s="134">
        <f t="shared" si="46"/>
        <v>0</v>
      </c>
    </row>
    <row r="2959" spans="3:7">
      <c r="C2959"/>
      <c r="G2959" s="134">
        <f t="shared" si="46"/>
        <v>0</v>
      </c>
    </row>
    <row r="2960" spans="3:7">
      <c r="C2960"/>
      <c r="G2960" s="134">
        <f t="shared" si="46"/>
        <v>0</v>
      </c>
    </row>
    <row r="2961" spans="3:7">
      <c r="C2961"/>
      <c r="G2961" s="134">
        <f t="shared" si="46"/>
        <v>0</v>
      </c>
    </row>
    <row r="2962" spans="3:7">
      <c r="C2962"/>
      <c r="G2962" s="134">
        <f t="shared" si="46"/>
        <v>0</v>
      </c>
    </row>
    <row r="2963" spans="3:7">
      <c r="C2963"/>
      <c r="G2963" s="134">
        <f t="shared" si="46"/>
        <v>0</v>
      </c>
    </row>
    <row r="2964" spans="3:7">
      <c r="C2964"/>
      <c r="G2964" s="134">
        <f t="shared" si="46"/>
        <v>0</v>
      </c>
    </row>
    <row r="2965" spans="3:7">
      <c r="C2965"/>
      <c r="G2965" s="134">
        <f t="shared" si="46"/>
        <v>0</v>
      </c>
    </row>
    <row r="2966" spans="3:7">
      <c r="C2966"/>
      <c r="G2966" s="134">
        <f t="shared" si="46"/>
        <v>0</v>
      </c>
    </row>
    <row r="2967" spans="3:7">
      <c r="C2967"/>
      <c r="G2967" s="134">
        <f t="shared" si="46"/>
        <v>0</v>
      </c>
    </row>
    <row r="2968" spans="3:7">
      <c r="C2968"/>
      <c r="G2968" s="134">
        <f t="shared" si="46"/>
        <v>0</v>
      </c>
    </row>
    <row r="2969" spans="3:7">
      <c r="C2969"/>
      <c r="G2969" s="134">
        <f t="shared" si="46"/>
        <v>0</v>
      </c>
    </row>
    <row r="2970" spans="3:7">
      <c r="C2970"/>
      <c r="G2970" s="134">
        <f t="shared" si="46"/>
        <v>0</v>
      </c>
    </row>
    <row r="2971" spans="3:7">
      <c r="C2971"/>
      <c r="G2971" s="134">
        <f t="shared" si="46"/>
        <v>0</v>
      </c>
    </row>
    <row r="2972" spans="3:7">
      <c r="C2972"/>
      <c r="G2972" s="134">
        <f t="shared" si="46"/>
        <v>0</v>
      </c>
    </row>
    <row r="2973" spans="3:7">
      <c r="C2973"/>
      <c r="G2973" s="134">
        <f t="shared" si="46"/>
        <v>0</v>
      </c>
    </row>
    <row r="2974" spans="3:7">
      <c r="C2974"/>
      <c r="G2974" s="134">
        <f t="shared" si="46"/>
        <v>0</v>
      </c>
    </row>
    <row r="2975" spans="3:7">
      <c r="C2975"/>
      <c r="G2975" s="134">
        <f t="shared" si="46"/>
        <v>0</v>
      </c>
    </row>
    <row r="2976" spans="3:7">
      <c r="C2976"/>
      <c r="G2976" s="134">
        <f t="shared" si="46"/>
        <v>0</v>
      </c>
    </row>
    <row r="2977" spans="3:7">
      <c r="C2977"/>
      <c r="G2977" s="134">
        <f t="shared" si="46"/>
        <v>0</v>
      </c>
    </row>
    <row r="2978" spans="3:7">
      <c r="C2978"/>
      <c r="G2978" s="134">
        <f t="shared" si="46"/>
        <v>0</v>
      </c>
    </row>
    <row r="2979" spans="3:7">
      <c r="C2979"/>
      <c r="G2979" s="134">
        <f t="shared" si="46"/>
        <v>0</v>
      </c>
    </row>
    <row r="2980" spans="3:7">
      <c r="C2980"/>
      <c r="G2980" s="134">
        <f t="shared" si="46"/>
        <v>0</v>
      </c>
    </row>
    <row r="2981" spans="3:7">
      <c r="C2981"/>
      <c r="G2981" s="134">
        <f t="shared" si="46"/>
        <v>0</v>
      </c>
    </row>
    <row r="2982" spans="3:7">
      <c r="C2982"/>
      <c r="G2982" s="134">
        <f t="shared" si="46"/>
        <v>0</v>
      </c>
    </row>
    <row r="2983" spans="3:7">
      <c r="C2983"/>
      <c r="G2983" s="134">
        <f t="shared" si="46"/>
        <v>0</v>
      </c>
    </row>
    <row r="2984" spans="3:7">
      <c r="C2984"/>
      <c r="G2984" s="134">
        <f t="shared" si="46"/>
        <v>0</v>
      </c>
    </row>
    <row r="2985" spans="3:7">
      <c r="C2985"/>
      <c r="G2985" s="134">
        <f t="shared" si="46"/>
        <v>0</v>
      </c>
    </row>
    <row r="2986" spans="3:7">
      <c r="C2986"/>
      <c r="G2986" s="134">
        <f t="shared" si="46"/>
        <v>0</v>
      </c>
    </row>
    <row r="2987" spans="3:7">
      <c r="C2987"/>
      <c r="G2987" s="134">
        <f t="shared" si="46"/>
        <v>0</v>
      </c>
    </row>
    <row r="2988" spans="3:7">
      <c r="C2988"/>
      <c r="G2988" s="134">
        <f t="shared" si="46"/>
        <v>0</v>
      </c>
    </row>
    <row r="2989" spans="3:7">
      <c r="C2989"/>
      <c r="G2989" s="134">
        <f t="shared" si="46"/>
        <v>0</v>
      </c>
    </row>
    <row r="2990" spans="3:7">
      <c r="C2990"/>
      <c r="G2990" s="134">
        <f t="shared" si="46"/>
        <v>0</v>
      </c>
    </row>
    <row r="2991" spans="3:7">
      <c r="C2991"/>
      <c r="G2991" s="134">
        <f t="shared" si="46"/>
        <v>0</v>
      </c>
    </row>
    <row r="2992" spans="3:7">
      <c r="C2992"/>
      <c r="G2992" s="134">
        <f t="shared" si="46"/>
        <v>0</v>
      </c>
    </row>
    <row r="2993" spans="3:7">
      <c r="C2993"/>
      <c r="G2993" s="134">
        <f t="shared" si="46"/>
        <v>0</v>
      </c>
    </row>
    <row r="2994" spans="3:7">
      <c r="C2994"/>
      <c r="G2994" s="134">
        <f t="shared" si="46"/>
        <v>0</v>
      </c>
    </row>
    <row r="2995" spans="3:7">
      <c r="C2995"/>
      <c r="G2995" s="134">
        <f t="shared" si="46"/>
        <v>0</v>
      </c>
    </row>
    <row r="2996" spans="3:7">
      <c r="C2996"/>
      <c r="G2996" s="134">
        <f t="shared" si="46"/>
        <v>0</v>
      </c>
    </row>
    <row r="2997" spans="3:7">
      <c r="C2997"/>
      <c r="G2997" s="134">
        <f t="shared" si="46"/>
        <v>0</v>
      </c>
    </row>
    <row r="2998" spans="3:7">
      <c r="C2998"/>
      <c r="G2998" s="134">
        <f t="shared" si="46"/>
        <v>0</v>
      </c>
    </row>
    <row r="2999" spans="3:7">
      <c r="C2999"/>
      <c r="G2999" s="134">
        <f t="shared" si="46"/>
        <v>0</v>
      </c>
    </row>
    <row r="3000" spans="3:7">
      <c r="C3000"/>
      <c r="G3000" s="134">
        <f t="shared" si="46"/>
        <v>0</v>
      </c>
    </row>
    <row r="3001" spans="3:7">
      <c r="C3001"/>
      <c r="G3001" s="134">
        <f t="shared" si="46"/>
        <v>0</v>
      </c>
    </row>
    <row r="3002" spans="3:7">
      <c r="C3002"/>
      <c r="G3002" s="134">
        <f t="shared" si="46"/>
        <v>0</v>
      </c>
    </row>
    <row r="3003" spans="3:7">
      <c r="C3003"/>
      <c r="G3003" s="134">
        <f t="shared" si="46"/>
        <v>0</v>
      </c>
    </row>
    <row r="3004" spans="3:7">
      <c r="C3004"/>
      <c r="G3004" s="134">
        <f t="shared" si="46"/>
        <v>0</v>
      </c>
    </row>
    <row r="3005" spans="3:7">
      <c r="C3005"/>
      <c r="G3005" s="134">
        <f t="shared" si="46"/>
        <v>0</v>
      </c>
    </row>
    <row r="3006" spans="3:7">
      <c r="C3006"/>
      <c r="G3006" s="134">
        <f t="shared" si="46"/>
        <v>0</v>
      </c>
    </row>
    <row r="3007" spans="3:7">
      <c r="C3007"/>
      <c r="G3007" s="134">
        <f t="shared" si="46"/>
        <v>0</v>
      </c>
    </row>
    <row r="3008" spans="3:7">
      <c r="C3008"/>
      <c r="G3008" s="134">
        <f t="shared" si="46"/>
        <v>0</v>
      </c>
    </row>
    <row r="3009" spans="3:7">
      <c r="C3009"/>
      <c r="G3009" s="134">
        <f t="shared" si="46"/>
        <v>0</v>
      </c>
    </row>
    <row r="3010" spans="3:7">
      <c r="C3010"/>
      <c r="G3010" s="134">
        <f t="shared" si="46"/>
        <v>0</v>
      </c>
    </row>
    <row r="3011" spans="3:7">
      <c r="C3011"/>
      <c r="G3011" s="134">
        <f t="shared" si="46"/>
        <v>0</v>
      </c>
    </row>
    <row r="3012" spans="3:7">
      <c r="C3012"/>
      <c r="G3012" s="134">
        <f t="shared" si="46"/>
        <v>0</v>
      </c>
    </row>
    <row r="3013" spans="3:7">
      <c r="C3013"/>
      <c r="G3013" s="134">
        <f t="shared" si="46"/>
        <v>0</v>
      </c>
    </row>
    <row r="3014" spans="3:7">
      <c r="C3014"/>
      <c r="G3014" s="134">
        <f t="shared" si="46"/>
        <v>0</v>
      </c>
    </row>
    <row r="3015" spans="3:7">
      <c r="C3015"/>
      <c r="G3015" s="134">
        <f t="shared" si="46"/>
        <v>0</v>
      </c>
    </row>
    <row r="3016" spans="3:7">
      <c r="C3016"/>
      <c r="G3016" s="134">
        <f t="shared" si="46"/>
        <v>0</v>
      </c>
    </row>
    <row r="3017" spans="3:7">
      <c r="C3017"/>
      <c r="G3017" s="134">
        <f t="shared" si="46"/>
        <v>0</v>
      </c>
    </row>
    <row r="3018" spans="3:7">
      <c r="C3018"/>
      <c r="G3018" s="134">
        <f t="shared" si="46"/>
        <v>0</v>
      </c>
    </row>
    <row r="3019" spans="3:7">
      <c r="C3019"/>
      <c r="G3019" s="134">
        <f t="shared" si="46"/>
        <v>0</v>
      </c>
    </row>
    <row r="3020" spans="3:7">
      <c r="C3020"/>
      <c r="G3020" s="134">
        <f t="shared" ref="G3020:G3083" si="47">+D3020-E3020</f>
        <v>0</v>
      </c>
    </row>
    <row r="3021" spans="3:7">
      <c r="C3021"/>
      <c r="G3021" s="134">
        <f t="shared" si="47"/>
        <v>0</v>
      </c>
    </row>
    <row r="3022" spans="3:7">
      <c r="C3022"/>
      <c r="G3022" s="134">
        <f t="shared" si="47"/>
        <v>0</v>
      </c>
    </row>
    <row r="3023" spans="3:7">
      <c r="C3023"/>
      <c r="G3023" s="134">
        <f t="shared" si="47"/>
        <v>0</v>
      </c>
    </row>
    <row r="3024" spans="3:7">
      <c r="C3024"/>
      <c r="G3024" s="134">
        <f t="shared" si="47"/>
        <v>0</v>
      </c>
    </row>
    <row r="3025" spans="3:7">
      <c r="C3025"/>
      <c r="G3025" s="134">
        <f t="shared" si="47"/>
        <v>0</v>
      </c>
    </row>
    <row r="3026" spans="3:7">
      <c r="C3026"/>
      <c r="G3026" s="134">
        <f t="shared" si="47"/>
        <v>0</v>
      </c>
    </row>
    <row r="3027" spans="3:7">
      <c r="C3027"/>
      <c r="G3027" s="134">
        <f t="shared" si="47"/>
        <v>0</v>
      </c>
    </row>
    <row r="3028" spans="3:7">
      <c r="C3028"/>
      <c r="G3028" s="134">
        <f t="shared" si="47"/>
        <v>0</v>
      </c>
    </row>
    <row r="3029" spans="3:7">
      <c r="C3029"/>
      <c r="G3029" s="134">
        <f t="shared" si="47"/>
        <v>0</v>
      </c>
    </row>
    <row r="3030" spans="3:7">
      <c r="C3030"/>
      <c r="G3030" s="134">
        <f t="shared" si="47"/>
        <v>0</v>
      </c>
    </row>
    <row r="3031" spans="3:7">
      <c r="C3031"/>
      <c r="G3031" s="134">
        <f t="shared" si="47"/>
        <v>0</v>
      </c>
    </row>
    <row r="3032" spans="3:7">
      <c r="C3032"/>
      <c r="G3032" s="134">
        <f t="shared" si="47"/>
        <v>0</v>
      </c>
    </row>
    <row r="3033" spans="3:7">
      <c r="C3033"/>
      <c r="G3033" s="134">
        <f t="shared" si="47"/>
        <v>0</v>
      </c>
    </row>
    <row r="3034" spans="3:7">
      <c r="C3034"/>
      <c r="G3034" s="134">
        <f t="shared" si="47"/>
        <v>0</v>
      </c>
    </row>
    <row r="3035" spans="3:7">
      <c r="C3035"/>
      <c r="G3035" s="134">
        <f t="shared" si="47"/>
        <v>0</v>
      </c>
    </row>
    <row r="3036" spans="3:7">
      <c r="C3036"/>
      <c r="G3036" s="134">
        <f t="shared" si="47"/>
        <v>0</v>
      </c>
    </row>
    <row r="3037" spans="3:7">
      <c r="C3037"/>
      <c r="G3037" s="134">
        <f t="shared" si="47"/>
        <v>0</v>
      </c>
    </row>
    <row r="3038" spans="3:7">
      <c r="C3038"/>
      <c r="G3038" s="134">
        <f t="shared" si="47"/>
        <v>0</v>
      </c>
    </row>
    <row r="3039" spans="3:7">
      <c r="C3039"/>
      <c r="G3039" s="134">
        <f t="shared" si="47"/>
        <v>0</v>
      </c>
    </row>
    <row r="3040" spans="3:7">
      <c r="C3040"/>
      <c r="G3040" s="134">
        <f t="shared" si="47"/>
        <v>0</v>
      </c>
    </row>
    <row r="3041" spans="3:7">
      <c r="C3041"/>
      <c r="G3041" s="134">
        <f t="shared" si="47"/>
        <v>0</v>
      </c>
    </row>
    <row r="3042" spans="3:7">
      <c r="C3042"/>
      <c r="G3042" s="134">
        <f t="shared" si="47"/>
        <v>0</v>
      </c>
    </row>
    <row r="3043" spans="3:7">
      <c r="C3043"/>
      <c r="G3043" s="134">
        <f t="shared" si="47"/>
        <v>0</v>
      </c>
    </row>
    <row r="3044" spans="3:7">
      <c r="C3044"/>
      <c r="G3044" s="134">
        <f t="shared" si="47"/>
        <v>0</v>
      </c>
    </row>
    <row r="3045" spans="3:7">
      <c r="C3045"/>
      <c r="G3045" s="134">
        <f t="shared" si="47"/>
        <v>0</v>
      </c>
    </row>
    <row r="3046" spans="3:7">
      <c r="C3046"/>
      <c r="G3046" s="134">
        <f t="shared" si="47"/>
        <v>0</v>
      </c>
    </row>
    <row r="3047" spans="3:7">
      <c r="C3047"/>
      <c r="G3047" s="134">
        <f t="shared" si="47"/>
        <v>0</v>
      </c>
    </row>
    <row r="3048" spans="3:7">
      <c r="C3048"/>
      <c r="G3048" s="134">
        <f t="shared" si="47"/>
        <v>0</v>
      </c>
    </row>
    <row r="3049" spans="3:7">
      <c r="C3049"/>
      <c r="G3049" s="134">
        <f t="shared" si="47"/>
        <v>0</v>
      </c>
    </row>
    <row r="3050" spans="3:7">
      <c r="C3050"/>
      <c r="G3050" s="134">
        <f t="shared" si="47"/>
        <v>0</v>
      </c>
    </row>
    <row r="3051" spans="3:7">
      <c r="C3051"/>
      <c r="G3051" s="134">
        <f t="shared" si="47"/>
        <v>0</v>
      </c>
    </row>
    <row r="3052" spans="3:7">
      <c r="C3052"/>
      <c r="G3052" s="134">
        <f t="shared" si="47"/>
        <v>0</v>
      </c>
    </row>
    <row r="3053" spans="3:7">
      <c r="C3053"/>
      <c r="G3053" s="134">
        <f t="shared" si="47"/>
        <v>0</v>
      </c>
    </row>
    <row r="3054" spans="3:7">
      <c r="C3054"/>
      <c r="G3054" s="134">
        <f t="shared" si="47"/>
        <v>0</v>
      </c>
    </row>
    <row r="3055" spans="3:7">
      <c r="C3055"/>
      <c r="G3055" s="134">
        <f t="shared" si="47"/>
        <v>0</v>
      </c>
    </row>
    <row r="3056" spans="3:7">
      <c r="C3056"/>
      <c r="G3056" s="134">
        <f t="shared" si="47"/>
        <v>0</v>
      </c>
    </row>
    <row r="3057" spans="3:7">
      <c r="C3057"/>
      <c r="G3057" s="134">
        <f t="shared" si="47"/>
        <v>0</v>
      </c>
    </row>
    <row r="3058" spans="3:7">
      <c r="C3058"/>
      <c r="G3058" s="134">
        <f t="shared" si="47"/>
        <v>0</v>
      </c>
    </row>
    <row r="3059" spans="3:7">
      <c r="C3059"/>
      <c r="G3059" s="134">
        <f t="shared" si="47"/>
        <v>0</v>
      </c>
    </row>
    <row r="3060" spans="3:7">
      <c r="C3060"/>
      <c r="G3060" s="134">
        <f t="shared" si="47"/>
        <v>0</v>
      </c>
    </row>
    <row r="3061" spans="3:7">
      <c r="C3061"/>
      <c r="G3061" s="134">
        <f t="shared" si="47"/>
        <v>0</v>
      </c>
    </row>
    <row r="3062" spans="3:7">
      <c r="C3062"/>
      <c r="G3062" s="134">
        <f t="shared" si="47"/>
        <v>0</v>
      </c>
    </row>
    <row r="3063" spans="3:7">
      <c r="C3063"/>
      <c r="G3063" s="134">
        <f t="shared" si="47"/>
        <v>0</v>
      </c>
    </row>
    <row r="3064" spans="3:7">
      <c r="C3064"/>
      <c r="G3064" s="134">
        <f t="shared" si="47"/>
        <v>0</v>
      </c>
    </row>
    <row r="3065" spans="3:7">
      <c r="C3065"/>
      <c r="G3065" s="134">
        <f t="shared" si="47"/>
        <v>0</v>
      </c>
    </row>
    <row r="3066" spans="3:7">
      <c r="C3066"/>
      <c r="G3066" s="134">
        <f t="shared" si="47"/>
        <v>0</v>
      </c>
    </row>
    <row r="3067" spans="3:7">
      <c r="C3067"/>
      <c r="G3067" s="134">
        <f t="shared" si="47"/>
        <v>0</v>
      </c>
    </row>
    <row r="3068" spans="3:7">
      <c r="C3068"/>
      <c r="G3068" s="134">
        <f t="shared" si="47"/>
        <v>0</v>
      </c>
    </row>
    <row r="3069" spans="3:7">
      <c r="C3069"/>
      <c r="G3069" s="134">
        <f t="shared" si="47"/>
        <v>0</v>
      </c>
    </row>
    <row r="3070" spans="3:7">
      <c r="C3070"/>
      <c r="G3070" s="134">
        <f t="shared" si="47"/>
        <v>0</v>
      </c>
    </row>
    <row r="3071" spans="3:7">
      <c r="C3071"/>
      <c r="G3071" s="134">
        <f t="shared" si="47"/>
        <v>0</v>
      </c>
    </row>
    <row r="3072" spans="3:7">
      <c r="C3072"/>
      <c r="G3072" s="134">
        <f t="shared" si="47"/>
        <v>0</v>
      </c>
    </row>
    <row r="3073" spans="3:7">
      <c r="C3073"/>
      <c r="G3073" s="134">
        <f t="shared" si="47"/>
        <v>0</v>
      </c>
    </row>
    <row r="3074" spans="3:7">
      <c r="C3074"/>
      <c r="G3074" s="134">
        <f t="shared" si="47"/>
        <v>0</v>
      </c>
    </row>
    <row r="3075" spans="3:7">
      <c r="C3075"/>
      <c r="G3075" s="134">
        <f t="shared" si="47"/>
        <v>0</v>
      </c>
    </row>
    <row r="3076" spans="3:7">
      <c r="C3076"/>
      <c r="G3076" s="134">
        <f t="shared" si="47"/>
        <v>0</v>
      </c>
    </row>
    <row r="3077" spans="3:7">
      <c r="C3077"/>
      <c r="G3077" s="134">
        <f t="shared" si="47"/>
        <v>0</v>
      </c>
    </row>
    <row r="3078" spans="3:7">
      <c r="C3078"/>
      <c r="G3078" s="134">
        <f t="shared" si="47"/>
        <v>0</v>
      </c>
    </row>
    <row r="3079" spans="3:7">
      <c r="C3079"/>
      <c r="G3079" s="134">
        <f t="shared" si="47"/>
        <v>0</v>
      </c>
    </row>
    <row r="3080" spans="3:7">
      <c r="C3080"/>
      <c r="G3080" s="134">
        <f t="shared" si="47"/>
        <v>0</v>
      </c>
    </row>
    <row r="3081" spans="3:7">
      <c r="C3081"/>
      <c r="G3081" s="134">
        <f t="shared" si="47"/>
        <v>0</v>
      </c>
    </row>
    <row r="3082" spans="3:7">
      <c r="C3082"/>
      <c r="G3082" s="134">
        <f t="shared" si="47"/>
        <v>0</v>
      </c>
    </row>
    <row r="3083" spans="3:7">
      <c r="C3083"/>
      <c r="G3083" s="134">
        <f t="shared" si="47"/>
        <v>0</v>
      </c>
    </row>
    <row r="3084" spans="3:7">
      <c r="C3084"/>
      <c r="G3084" s="134">
        <f t="shared" ref="G3084:G3147" si="48">+D3084-E3084</f>
        <v>0</v>
      </c>
    </row>
    <row r="3085" spans="3:7">
      <c r="C3085"/>
      <c r="G3085" s="134">
        <f t="shared" si="48"/>
        <v>0</v>
      </c>
    </row>
    <row r="3086" spans="3:7">
      <c r="C3086"/>
      <c r="G3086" s="134">
        <f t="shared" si="48"/>
        <v>0</v>
      </c>
    </row>
    <row r="3087" spans="3:7">
      <c r="C3087"/>
      <c r="G3087" s="134">
        <f t="shared" si="48"/>
        <v>0</v>
      </c>
    </row>
    <row r="3088" spans="3:7">
      <c r="C3088"/>
      <c r="G3088" s="134">
        <f t="shared" si="48"/>
        <v>0</v>
      </c>
    </row>
    <row r="3089" spans="3:7">
      <c r="C3089"/>
      <c r="G3089" s="134">
        <f t="shared" si="48"/>
        <v>0</v>
      </c>
    </row>
    <row r="3090" spans="3:7">
      <c r="C3090"/>
      <c r="G3090" s="134">
        <f t="shared" si="48"/>
        <v>0</v>
      </c>
    </row>
    <row r="3091" spans="3:7">
      <c r="C3091"/>
      <c r="G3091" s="134">
        <f t="shared" si="48"/>
        <v>0</v>
      </c>
    </row>
    <row r="3092" spans="3:7">
      <c r="C3092"/>
      <c r="G3092" s="134">
        <f t="shared" si="48"/>
        <v>0</v>
      </c>
    </row>
    <row r="3093" spans="3:7">
      <c r="C3093"/>
      <c r="G3093" s="134">
        <f t="shared" si="48"/>
        <v>0</v>
      </c>
    </row>
    <row r="3094" spans="3:7">
      <c r="C3094"/>
      <c r="G3094" s="134">
        <f t="shared" si="48"/>
        <v>0</v>
      </c>
    </row>
    <row r="3095" spans="3:7">
      <c r="C3095"/>
      <c r="G3095" s="134">
        <f t="shared" si="48"/>
        <v>0</v>
      </c>
    </row>
    <row r="3096" spans="3:7">
      <c r="C3096"/>
      <c r="G3096" s="134">
        <f t="shared" si="48"/>
        <v>0</v>
      </c>
    </row>
    <row r="3097" spans="3:7">
      <c r="C3097"/>
      <c r="G3097" s="134">
        <f t="shared" si="48"/>
        <v>0</v>
      </c>
    </row>
    <row r="3098" spans="3:7">
      <c r="C3098"/>
      <c r="G3098" s="134">
        <f t="shared" si="48"/>
        <v>0</v>
      </c>
    </row>
    <row r="3099" spans="3:7">
      <c r="C3099"/>
      <c r="G3099" s="134">
        <f t="shared" si="48"/>
        <v>0</v>
      </c>
    </row>
    <row r="3100" spans="3:7">
      <c r="C3100"/>
      <c r="G3100" s="134">
        <f t="shared" si="48"/>
        <v>0</v>
      </c>
    </row>
    <row r="3101" spans="3:7">
      <c r="C3101"/>
      <c r="G3101" s="134">
        <f t="shared" si="48"/>
        <v>0</v>
      </c>
    </row>
    <row r="3102" spans="3:7">
      <c r="C3102"/>
      <c r="G3102" s="134">
        <f t="shared" si="48"/>
        <v>0</v>
      </c>
    </row>
    <row r="3103" spans="3:7">
      <c r="C3103"/>
      <c r="G3103" s="134">
        <f t="shared" si="48"/>
        <v>0</v>
      </c>
    </row>
    <row r="3104" spans="3:7">
      <c r="C3104"/>
      <c r="G3104" s="134">
        <f t="shared" si="48"/>
        <v>0</v>
      </c>
    </row>
    <row r="3105" spans="3:7">
      <c r="C3105"/>
      <c r="G3105" s="134">
        <f t="shared" si="48"/>
        <v>0</v>
      </c>
    </row>
    <row r="3106" spans="3:7">
      <c r="C3106"/>
      <c r="G3106" s="134">
        <f t="shared" si="48"/>
        <v>0</v>
      </c>
    </row>
    <row r="3107" spans="3:7">
      <c r="C3107"/>
      <c r="G3107" s="134">
        <f t="shared" si="48"/>
        <v>0</v>
      </c>
    </row>
    <row r="3108" spans="3:7">
      <c r="C3108"/>
      <c r="G3108" s="134">
        <f t="shared" si="48"/>
        <v>0</v>
      </c>
    </row>
    <row r="3109" spans="3:7">
      <c r="C3109"/>
      <c r="G3109" s="134">
        <f t="shared" si="48"/>
        <v>0</v>
      </c>
    </row>
    <row r="3110" spans="3:7">
      <c r="C3110"/>
      <c r="G3110" s="134">
        <f t="shared" si="48"/>
        <v>0</v>
      </c>
    </row>
    <row r="3111" spans="3:7">
      <c r="C3111"/>
      <c r="G3111" s="134">
        <f t="shared" si="48"/>
        <v>0</v>
      </c>
    </row>
    <row r="3112" spans="3:7">
      <c r="C3112"/>
      <c r="G3112" s="134">
        <f t="shared" si="48"/>
        <v>0</v>
      </c>
    </row>
    <row r="3113" spans="3:7">
      <c r="C3113"/>
      <c r="G3113" s="134">
        <f t="shared" si="48"/>
        <v>0</v>
      </c>
    </row>
    <row r="3114" spans="3:7">
      <c r="C3114"/>
      <c r="G3114" s="134">
        <f t="shared" si="48"/>
        <v>0</v>
      </c>
    </row>
    <row r="3115" spans="3:7">
      <c r="C3115"/>
      <c r="G3115" s="134">
        <f t="shared" si="48"/>
        <v>0</v>
      </c>
    </row>
    <row r="3116" spans="3:7">
      <c r="C3116"/>
      <c r="G3116" s="134">
        <f t="shared" si="48"/>
        <v>0</v>
      </c>
    </row>
    <row r="3117" spans="3:7">
      <c r="C3117"/>
      <c r="G3117" s="134">
        <f t="shared" si="48"/>
        <v>0</v>
      </c>
    </row>
    <row r="3118" spans="3:7">
      <c r="C3118"/>
      <c r="G3118" s="134">
        <f t="shared" si="48"/>
        <v>0</v>
      </c>
    </row>
    <row r="3119" spans="3:7">
      <c r="C3119"/>
      <c r="G3119" s="134">
        <f t="shared" si="48"/>
        <v>0</v>
      </c>
    </row>
    <row r="3120" spans="3:7">
      <c r="C3120"/>
      <c r="G3120" s="134">
        <f t="shared" si="48"/>
        <v>0</v>
      </c>
    </row>
    <row r="3121" spans="3:7">
      <c r="C3121"/>
      <c r="G3121" s="134">
        <f t="shared" si="48"/>
        <v>0</v>
      </c>
    </row>
    <row r="3122" spans="3:7">
      <c r="C3122"/>
      <c r="G3122" s="134">
        <f t="shared" si="48"/>
        <v>0</v>
      </c>
    </row>
    <row r="3123" spans="3:7">
      <c r="C3123"/>
      <c r="G3123" s="134">
        <f t="shared" si="48"/>
        <v>0</v>
      </c>
    </row>
    <row r="3124" spans="3:7">
      <c r="C3124"/>
      <c r="G3124" s="134">
        <f t="shared" si="48"/>
        <v>0</v>
      </c>
    </row>
    <row r="3125" spans="3:7">
      <c r="C3125"/>
      <c r="G3125" s="134">
        <f t="shared" si="48"/>
        <v>0</v>
      </c>
    </row>
    <row r="3126" spans="3:7">
      <c r="C3126"/>
      <c r="G3126" s="134">
        <f t="shared" si="48"/>
        <v>0</v>
      </c>
    </row>
    <row r="3127" spans="3:7">
      <c r="C3127"/>
      <c r="G3127" s="134">
        <f t="shared" si="48"/>
        <v>0</v>
      </c>
    </row>
    <row r="3128" spans="3:7">
      <c r="C3128"/>
      <c r="G3128" s="134">
        <f t="shared" si="48"/>
        <v>0</v>
      </c>
    </row>
    <row r="3129" spans="3:7">
      <c r="C3129"/>
      <c r="G3129" s="134">
        <f t="shared" si="48"/>
        <v>0</v>
      </c>
    </row>
    <row r="3130" spans="3:7">
      <c r="C3130"/>
      <c r="G3130" s="134">
        <f t="shared" si="48"/>
        <v>0</v>
      </c>
    </row>
    <row r="3131" spans="3:7">
      <c r="C3131"/>
      <c r="G3131" s="134">
        <f t="shared" si="48"/>
        <v>0</v>
      </c>
    </row>
    <row r="3132" spans="3:7">
      <c r="C3132"/>
      <c r="G3132" s="134">
        <f t="shared" si="48"/>
        <v>0</v>
      </c>
    </row>
    <row r="3133" spans="3:7">
      <c r="C3133"/>
      <c r="G3133" s="134">
        <f t="shared" si="48"/>
        <v>0</v>
      </c>
    </row>
    <row r="3134" spans="3:7">
      <c r="C3134"/>
      <c r="G3134" s="134">
        <f t="shared" si="48"/>
        <v>0</v>
      </c>
    </row>
    <row r="3135" spans="3:7">
      <c r="C3135"/>
      <c r="G3135" s="134">
        <f t="shared" si="48"/>
        <v>0</v>
      </c>
    </row>
    <row r="3136" spans="3:7">
      <c r="C3136"/>
      <c r="G3136" s="134">
        <f t="shared" si="48"/>
        <v>0</v>
      </c>
    </row>
    <row r="3137" spans="3:7">
      <c r="C3137"/>
      <c r="G3137" s="134">
        <f t="shared" si="48"/>
        <v>0</v>
      </c>
    </row>
    <row r="3138" spans="3:7">
      <c r="C3138"/>
      <c r="G3138" s="134">
        <f t="shared" si="48"/>
        <v>0</v>
      </c>
    </row>
    <row r="3139" spans="3:7">
      <c r="C3139"/>
      <c r="G3139" s="134">
        <f t="shared" si="48"/>
        <v>0</v>
      </c>
    </row>
    <row r="3140" spans="3:7">
      <c r="C3140"/>
      <c r="G3140" s="134">
        <f t="shared" si="48"/>
        <v>0</v>
      </c>
    </row>
    <row r="3141" spans="3:7">
      <c r="C3141"/>
      <c r="G3141" s="134">
        <f t="shared" si="48"/>
        <v>0</v>
      </c>
    </row>
    <row r="3142" spans="3:7">
      <c r="C3142"/>
      <c r="G3142" s="134">
        <f t="shared" si="48"/>
        <v>0</v>
      </c>
    </row>
    <row r="3143" spans="3:7">
      <c r="C3143"/>
      <c r="G3143" s="134">
        <f t="shared" si="48"/>
        <v>0</v>
      </c>
    </row>
    <row r="3144" spans="3:7">
      <c r="C3144"/>
      <c r="G3144" s="134">
        <f t="shared" si="48"/>
        <v>0</v>
      </c>
    </row>
    <row r="3145" spans="3:7">
      <c r="C3145"/>
      <c r="G3145" s="134">
        <f t="shared" si="48"/>
        <v>0</v>
      </c>
    </row>
    <row r="3146" spans="3:7">
      <c r="C3146"/>
      <c r="G3146" s="134">
        <f t="shared" si="48"/>
        <v>0</v>
      </c>
    </row>
    <row r="3147" spans="3:7">
      <c r="C3147"/>
      <c r="G3147" s="134">
        <f t="shared" si="48"/>
        <v>0</v>
      </c>
    </row>
    <row r="3148" spans="3:7">
      <c r="C3148"/>
      <c r="G3148" s="134">
        <f t="shared" ref="G3148:G3211" si="49">+D3148-E3148</f>
        <v>0</v>
      </c>
    </row>
    <row r="3149" spans="3:7">
      <c r="C3149"/>
      <c r="G3149" s="134">
        <f t="shared" si="49"/>
        <v>0</v>
      </c>
    </row>
    <row r="3150" spans="3:7">
      <c r="C3150"/>
      <c r="G3150" s="134">
        <f t="shared" si="49"/>
        <v>0</v>
      </c>
    </row>
    <row r="3151" spans="3:7">
      <c r="C3151"/>
      <c r="G3151" s="134">
        <f t="shared" si="49"/>
        <v>0</v>
      </c>
    </row>
    <row r="3152" spans="3:7">
      <c r="C3152"/>
      <c r="G3152" s="134">
        <f t="shared" si="49"/>
        <v>0</v>
      </c>
    </row>
    <row r="3153" spans="3:7">
      <c r="C3153"/>
      <c r="G3153" s="134">
        <f t="shared" si="49"/>
        <v>0</v>
      </c>
    </row>
    <row r="3154" spans="3:7">
      <c r="C3154"/>
      <c r="G3154" s="134">
        <f t="shared" si="49"/>
        <v>0</v>
      </c>
    </row>
    <row r="3155" spans="3:7">
      <c r="C3155"/>
      <c r="G3155" s="134">
        <f t="shared" si="49"/>
        <v>0</v>
      </c>
    </row>
    <row r="3156" spans="3:7">
      <c r="C3156"/>
      <c r="G3156" s="134">
        <f t="shared" si="49"/>
        <v>0</v>
      </c>
    </row>
    <row r="3157" spans="3:7">
      <c r="C3157"/>
      <c r="G3157" s="134">
        <f t="shared" si="49"/>
        <v>0</v>
      </c>
    </row>
    <row r="3158" spans="3:7">
      <c r="C3158"/>
      <c r="G3158" s="134">
        <f t="shared" si="49"/>
        <v>0</v>
      </c>
    </row>
    <row r="3159" spans="3:7">
      <c r="C3159"/>
      <c r="G3159" s="134">
        <f t="shared" si="49"/>
        <v>0</v>
      </c>
    </row>
    <row r="3160" spans="3:7">
      <c r="C3160"/>
      <c r="G3160" s="134">
        <f t="shared" si="49"/>
        <v>0</v>
      </c>
    </row>
    <row r="3161" spans="3:7">
      <c r="C3161"/>
      <c r="G3161" s="134">
        <f t="shared" si="49"/>
        <v>0</v>
      </c>
    </row>
    <row r="3162" spans="3:7">
      <c r="C3162"/>
      <c r="G3162" s="134">
        <f t="shared" si="49"/>
        <v>0</v>
      </c>
    </row>
    <row r="3163" spans="3:7">
      <c r="C3163"/>
      <c r="G3163" s="134">
        <f t="shared" si="49"/>
        <v>0</v>
      </c>
    </row>
    <row r="3164" spans="3:7">
      <c r="C3164"/>
      <c r="G3164" s="134">
        <f t="shared" si="49"/>
        <v>0</v>
      </c>
    </row>
    <row r="3165" spans="3:7">
      <c r="C3165"/>
      <c r="G3165" s="134">
        <f t="shared" si="49"/>
        <v>0</v>
      </c>
    </row>
    <row r="3166" spans="3:7">
      <c r="C3166"/>
      <c r="G3166" s="134">
        <f t="shared" si="49"/>
        <v>0</v>
      </c>
    </row>
    <row r="3167" spans="3:7">
      <c r="C3167"/>
      <c r="G3167" s="134">
        <f t="shared" si="49"/>
        <v>0</v>
      </c>
    </row>
    <row r="3168" spans="3:7">
      <c r="C3168"/>
      <c r="G3168" s="134">
        <f t="shared" si="49"/>
        <v>0</v>
      </c>
    </row>
    <row r="3169" spans="3:7">
      <c r="C3169"/>
      <c r="G3169" s="134">
        <f t="shared" si="49"/>
        <v>0</v>
      </c>
    </row>
    <row r="3170" spans="3:7">
      <c r="C3170"/>
      <c r="G3170" s="134">
        <f t="shared" si="49"/>
        <v>0</v>
      </c>
    </row>
    <row r="3171" spans="3:7">
      <c r="C3171"/>
      <c r="G3171" s="134">
        <f t="shared" si="49"/>
        <v>0</v>
      </c>
    </row>
    <row r="3172" spans="3:7">
      <c r="C3172"/>
      <c r="G3172" s="134">
        <f t="shared" si="49"/>
        <v>0</v>
      </c>
    </row>
    <row r="3173" spans="3:7">
      <c r="C3173"/>
      <c r="G3173" s="134">
        <f t="shared" si="49"/>
        <v>0</v>
      </c>
    </row>
    <row r="3174" spans="3:7">
      <c r="C3174"/>
      <c r="G3174" s="134">
        <f t="shared" si="49"/>
        <v>0</v>
      </c>
    </row>
    <row r="3175" spans="3:7">
      <c r="C3175"/>
      <c r="G3175" s="134">
        <f t="shared" si="49"/>
        <v>0</v>
      </c>
    </row>
    <row r="3176" spans="3:7">
      <c r="C3176"/>
      <c r="G3176" s="134">
        <f t="shared" si="49"/>
        <v>0</v>
      </c>
    </row>
    <row r="3177" spans="3:7">
      <c r="C3177"/>
      <c r="G3177" s="134">
        <f t="shared" si="49"/>
        <v>0</v>
      </c>
    </row>
    <row r="3178" spans="3:7">
      <c r="C3178"/>
      <c r="G3178" s="134">
        <f t="shared" si="49"/>
        <v>0</v>
      </c>
    </row>
    <row r="3179" spans="3:7">
      <c r="C3179"/>
      <c r="G3179" s="134">
        <f t="shared" si="49"/>
        <v>0</v>
      </c>
    </row>
    <row r="3180" spans="3:7">
      <c r="C3180"/>
      <c r="G3180" s="134">
        <f t="shared" si="49"/>
        <v>0</v>
      </c>
    </row>
    <row r="3181" spans="3:7">
      <c r="C3181"/>
      <c r="G3181" s="134">
        <f t="shared" si="49"/>
        <v>0</v>
      </c>
    </row>
    <row r="3182" spans="3:7">
      <c r="C3182"/>
      <c r="G3182" s="134">
        <f t="shared" si="49"/>
        <v>0</v>
      </c>
    </row>
    <row r="3183" spans="3:7">
      <c r="C3183"/>
      <c r="G3183" s="134">
        <f t="shared" si="49"/>
        <v>0</v>
      </c>
    </row>
    <row r="3184" spans="3:7">
      <c r="C3184"/>
      <c r="G3184" s="134">
        <f t="shared" si="49"/>
        <v>0</v>
      </c>
    </row>
    <row r="3185" spans="3:7">
      <c r="C3185"/>
      <c r="G3185" s="134">
        <f t="shared" si="49"/>
        <v>0</v>
      </c>
    </row>
    <row r="3186" spans="3:7">
      <c r="C3186"/>
      <c r="G3186" s="134">
        <f t="shared" si="49"/>
        <v>0</v>
      </c>
    </row>
    <row r="3187" spans="3:7">
      <c r="C3187"/>
      <c r="G3187" s="134">
        <f t="shared" si="49"/>
        <v>0</v>
      </c>
    </row>
    <row r="3188" spans="3:7">
      <c r="C3188"/>
      <c r="G3188" s="134">
        <f t="shared" si="49"/>
        <v>0</v>
      </c>
    </row>
    <row r="3189" spans="3:7">
      <c r="C3189"/>
      <c r="G3189" s="134">
        <f t="shared" si="49"/>
        <v>0</v>
      </c>
    </row>
    <row r="3190" spans="3:7">
      <c r="C3190"/>
      <c r="G3190" s="134">
        <f t="shared" si="49"/>
        <v>0</v>
      </c>
    </row>
    <row r="3191" spans="3:7">
      <c r="C3191"/>
      <c r="G3191" s="134">
        <f t="shared" si="49"/>
        <v>0</v>
      </c>
    </row>
    <row r="3192" spans="3:7">
      <c r="C3192"/>
      <c r="G3192" s="134">
        <f t="shared" si="49"/>
        <v>0</v>
      </c>
    </row>
    <row r="3193" spans="3:7">
      <c r="C3193"/>
      <c r="G3193" s="134">
        <f t="shared" si="49"/>
        <v>0</v>
      </c>
    </row>
    <row r="3194" spans="3:7">
      <c r="C3194"/>
      <c r="G3194" s="134">
        <f t="shared" si="49"/>
        <v>0</v>
      </c>
    </row>
    <row r="3195" spans="3:7">
      <c r="C3195"/>
      <c r="G3195" s="134">
        <f t="shared" si="49"/>
        <v>0</v>
      </c>
    </row>
    <row r="3196" spans="3:7">
      <c r="C3196"/>
      <c r="G3196" s="134">
        <f t="shared" si="49"/>
        <v>0</v>
      </c>
    </row>
    <row r="3197" spans="3:7">
      <c r="C3197"/>
      <c r="G3197" s="134">
        <f t="shared" si="49"/>
        <v>0</v>
      </c>
    </row>
    <row r="3198" spans="3:7">
      <c r="C3198"/>
      <c r="G3198" s="134">
        <f t="shared" si="49"/>
        <v>0</v>
      </c>
    </row>
    <row r="3199" spans="3:7">
      <c r="C3199"/>
      <c r="G3199" s="134">
        <f t="shared" si="49"/>
        <v>0</v>
      </c>
    </row>
    <row r="3200" spans="3:7">
      <c r="C3200"/>
      <c r="G3200" s="134">
        <f t="shared" si="49"/>
        <v>0</v>
      </c>
    </row>
    <row r="3201" spans="3:7">
      <c r="C3201"/>
      <c r="G3201" s="134">
        <f t="shared" si="49"/>
        <v>0</v>
      </c>
    </row>
    <row r="3202" spans="3:7">
      <c r="C3202"/>
      <c r="G3202" s="134">
        <f t="shared" si="49"/>
        <v>0</v>
      </c>
    </row>
    <row r="3203" spans="3:7">
      <c r="C3203"/>
      <c r="G3203" s="134">
        <f t="shared" si="49"/>
        <v>0</v>
      </c>
    </row>
    <row r="3204" spans="3:7">
      <c r="C3204"/>
      <c r="G3204" s="134">
        <f t="shared" si="49"/>
        <v>0</v>
      </c>
    </row>
    <row r="3205" spans="3:7">
      <c r="C3205"/>
      <c r="G3205" s="134">
        <f t="shared" si="49"/>
        <v>0</v>
      </c>
    </row>
    <row r="3206" spans="3:7">
      <c r="C3206"/>
      <c r="G3206" s="134">
        <f t="shared" si="49"/>
        <v>0</v>
      </c>
    </row>
    <row r="3207" spans="3:7">
      <c r="C3207"/>
      <c r="G3207" s="134">
        <f t="shared" si="49"/>
        <v>0</v>
      </c>
    </row>
    <row r="3208" spans="3:7">
      <c r="C3208"/>
      <c r="G3208" s="134">
        <f t="shared" si="49"/>
        <v>0</v>
      </c>
    </row>
    <row r="3209" spans="3:7">
      <c r="C3209"/>
      <c r="G3209" s="134">
        <f t="shared" si="49"/>
        <v>0</v>
      </c>
    </row>
    <row r="3210" spans="3:7">
      <c r="C3210"/>
      <c r="G3210" s="134">
        <f t="shared" si="49"/>
        <v>0</v>
      </c>
    </row>
    <row r="3211" spans="3:7">
      <c r="C3211"/>
      <c r="G3211" s="134">
        <f t="shared" si="49"/>
        <v>0</v>
      </c>
    </row>
    <row r="3212" spans="3:7">
      <c r="C3212"/>
      <c r="G3212" s="134">
        <f t="shared" ref="G3212:G3275" si="50">+D3212-E3212</f>
        <v>0</v>
      </c>
    </row>
    <row r="3213" spans="3:7">
      <c r="C3213"/>
      <c r="G3213" s="134">
        <f t="shared" si="50"/>
        <v>0</v>
      </c>
    </row>
    <row r="3214" spans="3:7">
      <c r="C3214"/>
      <c r="G3214" s="134">
        <f t="shared" si="50"/>
        <v>0</v>
      </c>
    </row>
    <row r="3215" spans="3:7">
      <c r="C3215"/>
      <c r="G3215" s="134">
        <f t="shared" si="50"/>
        <v>0</v>
      </c>
    </row>
    <row r="3216" spans="3:7">
      <c r="C3216"/>
      <c r="G3216" s="134">
        <f t="shared" si="50"/>
        <v>0</v>
      </c>
    </row>
    <row r="3217" spans="3:7">
      <c r="C3217"/>
      <c r="G3217" s="134">
        <f t="shared" si="50"/>
        <v>0</v>
      </c>
    </row>
    <row r="3218" spans="3:7">
      <c r="C3218"/>
      <c r="G3218" s="134">
        <f t="shared" si="50"/>
        <v>0</v>
      </c>
    </row>
    <row r="3219" spans="3:7">
      <c r="C3219"/>
      <c r="G3219" s="134">
        <f t="shared" si="50"/>
        <v>0</v>
      </c>
    </row>
    <row r="3220" spans="3:7">
      <c r="C3220"/>
      <c r="G3220" s="134">
        <f t="shared" si="50"/>
        <v>0</v>
      </c>
    </row>
    <row r="3221" spans="3:7">
      <c r="C3221"/>
      <c r="G3221" s="134">
        <f t="shared" si="50"/>
        <v>0</v>
      </c>
    </row>
    <row r="3222" spans="3:7">
      <c r="C3222"/>
      <c r="G3222" s="134">
        <f t="shared" si="50"/>
        <v>0</v>
      </c>
    </row>
    <row r="3223" spans="3:7">
      <c r="C3223"/>
      <c r="G3223" s="134">
        <f t="shared" si="50"/>
        <v>0</v>
      </c>
    </row>
    <row r="3224" spans="3:7">
      <c r="C3224"/>
      <c r="G3224" s="134">
        <f t="shared" si="50"/>
        <v>0</v>
      </c>
    </row>
    <row r="3225" spans="3:7">
      <c r="C3225"/>
      <c r="G3225" s="134">
        <f t="shared" si="50"/>
        <v>0</v>
      </c>
    </row>
    <row r="3226" spans="3:7">
      <c r="C3226"/>
      <c r="G3226" s="134">
        <f t="shared" si="50"/>
        <v>0</v>
      </c>
    </row>
    <row r="3227" spans="3:7">
      <c r="C3227"/>
      <c r="G3227" s="134">
        <f t="shared" si="50"/>
        <v>0</v>
      </c>
    </row>
    <row r="3228" spans="3:7">
      <c r="C3228"/>
      <c r="G3228" s="134">
        <f t="shared" si="50"/>
        <v>0</v>
      </c>
    </row>
    <row r="3229" spans="3:7">
      <c r="C3229"/>
      <c r="G3229" s="134">
        <f t="shared" si="50"/>
        <v>0</v>
      </c>
    </row>
    <row r="3230" spans="3:7">
      <c r="C3230"/>
      <c r="G3230" s="134">
        <f t="shared" si="50"/>
        <v>0</v>
      </c>
    </row>
    <row r="3231" spans="3:7">
      <c r="C3231"/>
      <c r="G3231" s="134">
        <f t="shared" si="50"/>
        <v>0</v>
      </c>
    </row>
    <row r="3232" spans="3:7">
      <c r="C3232"/>
      <c r="G3232" s="134">
        <f t="shared" si="50"/>
        <v>0</v>
      </c>
    </row>
    <row r="3233" spans="3:7">
      <c r="C3233"/>
      <c r="G3233" s="134">
        <f t="shared" si="50"/>
        <v>0</v>
      </c>
    </row>
    <row r="3234" spans="3:7">
      <c r="C3234"/>
      <c r="G3234" s="134">
        <f t="shared" si="50"/>
        <v>0</v>
      </c>
    </row>
    <row r="3235" spans="3:7">
      <c r="C3235"/>
      <c r="G3235" s="134">
        <f t="shared" si="50"/>
        <v>0</v>
      </c>
    </row>
    <row r="3236" spans="3:7">
      <c r="C3236"/>
      <c r="G3236" s="134">
        <f t="shared" si="50"/>
        <v>0</v>
      </c>
    </row>
    <row r="3237" spans="3:7">
      <c r="C3237"/>
      <c r="G3237" s="134">
        <f t="shared" si="50"/>
        <v>0</v>
      </c>
    </row>
    <row r="3238" spans="3:7">
      <c r="C3238"/>
      <c r="G3238" s="134">
        <f t="shared" si="50"/>
        <v>0</v>
      </c>
    </row>
    <row r="3239" spans="3:7">
      <c r="C3239"/>
      <c r="G3239" s="134">
        <f t="shared" si="50"/>
        <v>0</v>
      </c>
    </row>
    <row r="3240" spans="3:7">
      <c r="C3240"/>
      <c r="G3240" s="134">
        <f t="shared" si="50"/>
        <v>0</v>
      </c>
    </row>
    <row r="3241" spans="3:7">
      <c r="C3241"/>
      <c r="G3241" s="134">
        <f t="shared" si="50"/>
        <v>0</v>
      </c>
    </row>
    <row r="3242" spans="3:7">
      <c r="C3242"/>
      <c r="G3242" s="134">
        <f t="shared" si="50"/>
        <v>0</v>
      </c>
    </row>
    <row r="3243" spans="3:7">
      <c r="C3243"/>
      <c r="G3243" s="134">
        <f t="shared" si="50"/>
        <v>0</v>
      </c>
    </row>
    <row r="3244" spans="3:7">
      <c r="C3244"/>
      <c r="G3244" s="134">
        <f t="shared" si="50"/>
        <v>0</v>
      </c>
    </row>
    <row r="3245" spans="3:7">
      <c r="C3245"/>
      <c r="G3245" s="134">
        <f t="shared" si="50"/>
        <v>0</v>
      </c>
    </row>
    <row r="3246" spans="3:7">
      <c r="C3246"/>
      <c r="G3246" s="134">
        <f t="shared" si="50"/>
        <v>0</v>
      </c>
    </row>
    <row r="3247" spans="3:7">
      <c r="C3247"/>
      <c r="G3247" s="134">
        <f t="shared" si="50"/>
        <v>0</v>
      </c>
    </row>
    <row r="3248" spans="3:7">
      <c r="C3248"/>
      <c r="G3248" s="134">
        <f t="shared" si="50"/>
        <v>0</v>
      </c>
    </row>
    <row r="3249" spans="3:7">
      <c r="C3249"/>
      <c r="G3249" s="134">
        <f t="shared" si="50"/>
        <v>0</v>
      </c>
    </row>
    <row r="3250" spans="3:7">
      <c r="C3250"/>
      <c r="G3250" s="134">
        <f t="shared" si="50"/>
        <v>0</v>
      </c>
    </row>
    <row r="3251" spans="3:7">
      <c r="C3251"/>
      <c r="G3251" s="134">
        <f t="shared" si="50"/>
        <v>0</v>
      </c>
    </row>
    <row r="3252" spans="3:7">
      <c r="C3252"/>
      <c r="G3252" s="134">
        <f t="shared" si="50"/>
        <v>0</v>
      </c>
    </row>
    <row r="3253" spans="3:7">
      <c r="C3253"/>
      <c r="G3253" s="134">
        <f t="shared" si="50"/>
        <v>0</v>
      </c>
    </row>
    <row r="3254" spans="3:7">
      <c r="C3254"/>
      <c r="G3254" s="134">
        <f t="shared" si="50"/>
        <v>0</v>
      </c>
    </row>
    <row r="3255" spans="3:7">
      <c r="C3255"/>
      <c r="G3255" s="134">
        <f t="shared" si="50"/>
        <v>0</v>
      </c>
    </row>
    <row r="3256" spans="3:7">
      <c r="C3256"/>
      <c r="G3256" s="134">
        <f t="shared" si="50"/>
        <v>0</v>
      </c>
    </row>
    <row r="3257" spans="3:7">
      <c r="C3257"/>
      <c r="G3257" s="134">
        <f t="shared" si="50"/>
        <v>0</v>
      </c>
    </row>
    <row r="3258" spans="3:7">
      <c r="C3258"/>
      <c r="G3258" s="134">
        <f t="shared" si="50"/>
        <v>0</v>
      </c>
    </row>
    <row r="3259" spans="3:7">
      <c r="C3259"/>
      <c r="G3259" s="134">
        <f t="shared" si="50"/>
        <v>0</v>
      </c>
    </row>
    <row r="3260" spans="3:7">
      <c r="C3260"/>
      <c r="G3260" s="134">
        <f t="shared" si="50"/>
        <v>0</v>
      </c>
    </row>
    <row r="3261" spans="3:7">
      <c r="C3261"/>
      <c r="G3261" s="134">
        <f t="shared" si="50"/>
        <v>0</v>
      </c>
    </row>
    <row r="3262" spans="3:7">
      <c r="C3262"/>
      <c r="G3262" s="134">
        <f t="shared" si="50"/>
        <v>0</v>
      </c>
    </row>
    <row r="3263" spans="3:7">
      <c r="C3263"/>
      <c r="G3263" s="134">
        <f t="shared" si="50"/>
        <v>0</v>
      </c>
    </row>
    <row r="3264" spans="3:7">
      <c r="C3264"/>
      <c r="G3264" s="134">
        <f t="shared" si="50"/>
        <v>0</v>
      </c>
    </row>
    <row r="3265" spans="3:7">
      <c r="C3265"/>
      <c r="G3265" s="134">
        <f t="shared" si="50"/>
        <v>0</v>
      </c>
    </row>
    <row r="3266" spans="3:7">
      <c r="C3266"/>
      <c r="G3266" s="134">
        <f t="shared" si="50"/>
        <v>0</v>
      </c>
    </row>
    <row r="3267" spans="3:7">
      <c r="C3267"/>
      <c r="G3267" s="134">
        <f t="shared" si="50"/>
        <v>0</v>
      </c>
    </row>
    <row r="3268" spans="3:7">
      <c r="C3268"/>
      <c r="G3268" s="134">
        <f t="shared" si="50"/>
        <v>0</v>
      </c>
    </row>
    <row r="3269" spans="3:7">
      <c r="C3269"/>
      <c r="G3269" s="134">
        <f t="shared" si="50"/>
        <v>0</v>
      </c>
    </row>
    <row r="3270" spans="3:7">
      <c r="C3270"/>
      <c r="G3270" s="134">
        <f t="shared" si="50"/>
        <v>0</v>
      </c>
    </row>
    <row r="3271" spans="3:7">
      <c r="C3271"/>
      <c r="G3271" s="134">
        <f t="shared" si="50"/>
        <v>0</v>
      </c>
    </row>
    <row r="3272" spans="3:7">
      <c r="C3272"/>
      <c r="G3272" s="134">
        <f t="shared" si="50"/>
        <v>0</v>
      </c>
    </row>
    <row r="3273" spans="3:7">
      <c r="C3273"/>
      <c r="G3273" s="134">
        <f t="shared" si="50"/>
        <v>0</v>
      </c>
    </row>
    <row r="3274" spans="3:7">
      <c r="C3274"/>
      <c r="G3274" s="134">
        <f t="shared" si="50"/>
        <v>0</v>
      </c>
    </row>
    <row r="3275" spans="3:7">
      <c r="C3275"/>
      <c r="G3275" s="134">
        <f t="shared" si="50"/>
        <v>0</v>
      </c>
    </row>
    <row r="3276" spans="3:7">
      <c r="C3276"/>
      <c r="G3276" s="134">
        <f t="shared" ref="G3276:G3339" si="51">+D3276-E3276</f>
        <v>0</v>
      </c>
    </row>
    <row r="3277" spans="3:7">
      <c r="C3277"/>
      <c r="G3277" s="134">
        <f t="shared" si="51"/>
        <v>0</v>
      </c>
    </row>
    <row r="3278" spans="3:7">
      <c r="C3278"/>
      <c r="G3278" s="134">
        <f t="shared" si="51"/>
        <v>0</v>
      </c>
    </row>
    <row r="3279" spans="3:7">
      <c r="C3279"/>
      <c r="G3279" s="134">
        <f t="shared" si="51"/>
        <v>0</v>
      </c>
    </row>
    <row r="3280" spans="3:7">
      <c r="C3280"/>
      <c r="G3280" s="134">
        <f t="shared" si="51"/>
        <v>0</v>
      </c>
    </row>
    <row r="3281" spans="3:7">
      <c r="C3281"/>
      <c r="G3281" s="134">
        <f t="shared" si="51"/>
        <v>0</v>
      </c>
    </row>
    <row r="3282" spans="3:7">
      <c r="C3282"/>
      <c r="G3282" s="134">
        <f t="shared" si="51"/>
        <v>0</v>
      </c>
    </row>
    <row r="3283" spans="3:7">
      <c r="C3283"/>
      <c r="G3283" s="134">
        <f t="shared" si="51"/>
        <v>0</v>
      </c>
    </row>
    <row r="3284" spans="3:7">
      <c r="C3284"/>
      <c r="G3284" s="134">
        <f t="shared" si="51"/>
        <v>0</v>
      </c>
    </row>
    <row r="3285" spans="3:7">
      <c r="C3285"/>
      <c r="G3285" s="134">
        <f t="shared" si="51"/>
        <v>0</v>
      </c>
    </row>
    <row r="3286" spans="3:7">
      <c r="C3286"/>
      <c r="G3286" s="134">
        <f t="shared" si="51"/>
        <v>0</v>
      </c>
    </row>
    <row r="3287" spans="3:7">
      <c r="C3287"/>
      <c r="G3287" s="134">
        <f t="shared" si="51"/>
        <v>0</v>
      </c>
    </row>
    <row r="3288" spans="3:7">
      <c r="C3288"/>
      <c r="G3288" s="134">
        <f t="shared" si="51"/>
        <v>0</v>
      </c>
    </row>
    <row r="3289" spans="3:7">
      <c r="C3289"/>
      <c r="G3289" s="134">
        <f t="shared" si="51"/>
        <v>0</v>
      </c>
    </row>
    <row r="3290" spans="3:7">
      <c r="C3290"/>
      <c r="G3290" s="134">
        <f t="shared" si="51"/>
        <v>0</v>
      </c>
    </row>
    <row r="3291" spans="3:7">
      <c r="C3291"/>
      <c r="G3291" s="134">
        <f t="shared" si="51"/>
        <v>0</v>
      </c>
    </row>
    <row r="3292" spans="3:7">
      <c r="C3292"/>
      <c r="G3292" s="134">
        <f t="shared" si="51"/>
        <v>0</v>
      </c>
    </row>
    <row r="3293" spans="3:7">
      <c r="C3293"/>
      <c r="G3293" s="134">
        <f t="shared" si="51"/>
        <v>0</v>
      </c>
    </row>
    <row r="3294" spans="3:7">
      <c r="C3294"/>
      <c r="G3294" s="134">
        <f t="shared" si="51"/>
        <v>0</v>
      </c>
    </row>
    <row r="3295" spans="3:7">
      <c r="C3295"/>
      <c r="G3295" s="134">
        <f t="shared" si="51"/>
        <v>0</v>
      </c>
    </row>
    <row r="3296" spans="3:7">
      <c r="C3296"/>
      <c r="G3296" s="134">
        <f t="shared" si="51"/>
        <v>0</v>
      </c>
    </row>
    <row r="3297" spans="3:7">
      <c r="C3297"/>
      <c r="G3297" s="134">
        <f t="shared" si="51"/>
        <v>0</v>
      </c>
    </row>
    <row r="3298" spans="3:7">
      <c r="C3298"/>
      <c r="G3298" s="134">
        <f t="shared" si="51"/>
        <v>0</v>
      </c>
    </row>
    <row r="3299" spans="3:7">
      <c r="C3299"/>
      <c r="G3299" s="134">
        <f t="shared" si="51"/>
        <v>0</v>
      </c>
    </row>
    <row r="3300" spans="3:7">
      <c r="C3300"/>
      <c r="G3300" s="134">
        <f t="shared" si="51"/>
        <v>0</v>
      </c>
    </row>
    <row r="3301" spans="3:7">
      <c r="C3301"/>
      <c r="G3301" s="134">
        <f t="shared" si="51"/>
        <v>0</v>
      </c>
    </row>
    <row r="3302" spans="3:7">
      <c r="C3302"/>
      <c r="G3302" s="134">
        <f t="shared" si="51"/>
        <v>0</v>
      </c>
    </row>
    <row r="3303" spans="3:7">
      <c r="C3303"/>
      <c r="G3303" s="134">
        <f t="shared" si="51"/>
        <v>0</v>
      </c>
    </row>
    <row r="3304" spans="3:7">
      <c r="C3304"/>
      <c r="G3304" s="134">
        <f t="shared" si="51"/>
        <v>0</v>
      </c>
    </row>
    <row r="3305" spans="3:7">
      <c r="C3305"/>
      <c r="G3305" s="134">
        <f t="shared" si="51"/>
        <v>0</v>
      </c>
    </row>
    <row r="3306" spans="3:7">
      <c r="C3306"/>
      <c r="G3306" s="134">
        <f t="shared" si="51"/>
        <v>0</v>
      </c>
    </row>
    <row r="3307" spans="3:7">
      <c r="C3307"/>
      <c r="G3307" s="134">
        <f t="shared" si="51"/>
        <v>0</v>
      </c>
    </row>
    <row r="3308" spans="3:7">
      <c r="C3308"/>
      <c r="G3308" s="134">
        <f t="shared" si="51"/>
        <v>0</v>
      </c>
    </row>
    <row r="3309" spans="3:7">
      <c r="C3309"/>
      <c r="G3309" s="134">
        <f t="shared" si="51"/>
        <v>0</v>
      </c>
    </row>
    <row r="3310" spans="3:7">
      <c r="C3310"/>
      <c r="G3310" s="134">
        <f t="shared" si="51"/>
        <v>0</v>
      </c>
    </row>
    <row r="3311" spans="3:7">
      <c r="C3311"/>
      <c r="G3311" s="134">
        <f t="shared" si="51"/>
        <v>0</v>
      </c>
    </row>
    <row r="3312" spans="3:7">
      <c r="C3312"/>
      <c r="G3312" s="134">
        <f t="shared" si="51"/>
        <v>0</v>
      </c>
    </row>
    <row r="3313" spans="3:7">
      <c r="C3313"/>
      <c r="G3313" s="134">
        <f t="shared" si="51"/>
        <v>0</v>
      </c>
    </row>
    <row r="3314" spans="3:7">
      <c r="C3314"/>
      <c r="G3314" s="134">
        <f t="shared" si="51"/>
        <v>0</v>
      </c>
    </row>
    <row r="3315" spans="3:7">
      <c r="C3315"/>
      <c r="G3315" s="134">
        <f t="shared" si="51"/>
        <v>0</v>
      </c>
    </row>
    <row r="3316" spans="3:7">
      <c r="C3316"/>
      <c r="G3316" s="134">
        <f t="shared" si="51"/>
        <v>0</v>
      </c>
    </row>
    <row r="3317" spans="3:7">
      <c r="C3317"/>
      <c r="G3317" s="134">
        <f t="shared" si="51"/>
        <v>0</v>
      </c>
    </row>
    <row r="3318" spans="3:7">
      <c r="C3318"/>
      <c r="G3318" s="134">
        <f t="shared" si="51"/>
        <v>0</v>
      </c>
    </row>
    <row r="3319" spans="3:7">
      <c r="C3319"/>
      <c r="G3319" s="134">
        <f t="shared" si="51"/>
        <v>0</v>
      </c>
    </row>
    <row r="3320" spans="3:7">
      <c r="C3320"/>
      <c r="G3320" s="134">
        <f t="shared" si="51"/>
        <v>0</v>
      </c>
    </row>
    <row r="3321" spans="3:7">
      <c r="C3321"/>
      <c r="G3321" s="134">
        <f t="shared" si="51"/>
        <v>0</v>
      </c>
    </row>
    <row r="3322" spans="3:7">
      <c r="C3322"/>
      <c r="G3322" s="134">
        <f t="shared" si="51"/>
        <v>0</v>
      </c>
    </row>
    <row r="3323" spans="3:7">
      <c r="C3323"/>
      <c r="G3323" s="134">
        <f t="shared" si="51"/>
        <v>0</v>
      </c>
    </row>
    <row r="3324" spans="3:7">
      <c r="C3324"/>
      <c r="G3324" s="134">
        <f t="shared" si="51"/>
        <v>0</v>
      </c>
    </row>
    <row r="3325" spans="3:7">
      <c r="C3325"/>
      <c r="G3325" s="134">
        <f t="shared" si="51"/>
        <v>0</v>
      </c>
    </row>
    <row r="3326" spans="3:7">
      <c r="C3326"/>
      <c r="G3326" s="134">
        <f t="shared" si="51"/>
        <v>0</v>
      </c>
    </row>
    <row r="3327" spans="3:7">
      <c r="C3327"/>
      <c r="G3327" s="134">
        <f t="shared" si="51"/>
        <v>0</v>
      </c>
    </row>
    <row r="3328" spans="3:7">
      <c r="C3328"/>
      <c r="G3328" s="134">
        <f t="shared" si="51"/>
        <v>0</v>
      </c>
    </row>
    <row r="3329" spans="3:7">
      <c r="C3329"/>
      <c r="G3329" s="134">
        <f t="shared" si="51"/>
        <v>0</v>
      </c>
    </row>
    <row r="3330" spans="3:7">
      <c r="C3330"/>
      <c r="G3330" s="134">
        <f t="shared" si="51"/>
        <v>0</v>
      </c>
    </row>
    <row r="3331" spans="3:7">
      <c r="C3331"/>
      <c r="G3331" s="134">
        <f t="shared" si="51"/>
        <v>0</v>
      </c>
    </row>
    <row r="3332" spans="3:7">
      <c r="C3332"/>
      <c r="G3332" s="134">
        <f t="shared" si="51"/>
        <v>0</v>
      </c>
    </row>
    <row r="3333" spans="3:7">
      <c r="C3333"/>
      <c r="G3333" s="134">
        <f t="shared" si="51"/>
        <v>0</v>
      </c>
    </row>
    <row r="3334" spans="3:7">
      <c r="C3334"/>
      <c r="G3334" s="134">
        <f t="shared" si="51"/>
        <v>0</v>
      </c>
    </row>
    <row r="3335" spans="3:7">
      <c r="C3335"/>
      <c r="G3335" s="134">
        <f t="shared" si="51"/>
        <v>0</v>
      </c>
    </row>
    <row r="3336" spans="3:7">
      <c r="C3336"/>
      <c r="G3336" s="134">
        <f t="shared" si="51"/>
        <v>0</v>
      </c>
    </row>
    <row r="3337" spans="3:7">
      <c r="C3337"/>
      <c r="G3337" s="134">
        <f t="shared" si="51"/>
        <v>0</v>
      </c>
    </row>
    <row r="3338" spans="3:7">
      <c r="C3338"/>
      <c r="G3338" s="134">
        <f t="shared" si="51"/>
        <v>0</v>
      </c>
    </row>
    <row r="3339" spans="3:7">
      <c r="C3339"/>
      <c r="G3339" s="134">
        <f t="shared" si="51"/>
        <v>0</v>
      </c>
    </row>
    <row r="3340" spans="3:7">
      <c r="C3340"/>
      <c r="G3340" s="134">
        <f t="shared" ref="G3340:G3403" si="52">+D3340-E3340</f>
        <v>0</v>
      </c>
    </row>
    <row r="3341" spans="3:7">
      <c r="C3341"/>
      <c r="G3341" s="134">
        <f t="shared" si="52"/>
        <v>0</v>
      </c>
    </row>
    <row r="3342" spans="3:7">
      <c r="C3342"/>
      <c r="G3342" s="134">
        <f t="shared" si="52"/>
        <v>0</v>
      </c>
    </row>
    <row r="3343" spans="3:7">
      <c r="C3343"/>
      <c r="G3343" s="134">
        <f t="shared" si="52"/>
        <v>0</v>
      </c>
    </row>
    <row r="3344" spans="3:7">
      <c r="C3344"/>
      <c r="G3344" s="134">
        <f t="shared" si="52"/>
        <v>0</v>
      </c>
    </row>
    <row r="3345" spans="3:7">
      <c r="C3345"/>
      <c r="G3345" s="134">
        <f t="shared" si="52"/>
        <v>0</v>
      </c>
    </row>
    <row r="3346" spans="3:7">
      <c r="C3346"/>
      <c r="G3346" s="134">
        <f t="shared" si="52"/>
        <v>0</v>
      </c>
    </row>
    <row r="3347" spans="3:7">
      <c r="C3347"/>
      <c r="G3347" s="134">
        <f t="shared" si="52"/>
        <v>0</v>
      </c>
    </row>
    <row r="3348" spans="3:7">
      <c r="C3348"/>
      <c r="G3348" s="134">
        <f t="shared" si="52"/>
        <v>0</v>
      </c>
    </row>
    <row r="3349" spans="3:7">
      <c r="C3349"/>
      <c r="G3349" s="134">
        <f t="shared" si="52"/>
        <v>0</v>
      </c>
    </row>
    <row r="3350" spans="3:7">
      <c r="C3350"/>
      <c r="G3350" s="134">
        <f t="shared" si="52"/>
        <v>0</v>
      </c>
    </row>
    <row r="3351" spans="3:7">
      <c r="C3351"/>
      <c r="G3351" s="134">
        <f t="shared" si="52"/>
        <v>0</v>
      </c>
    </row>
    <row r="3352" spans="3:7">
      <c r="C3352"/>
      <c r="G3352" s="134">
        <f t="shared" si="52"/>
        <v>0</v>
      </c>
    </row>
    <row r="3353" spans="3:7">
      <c r="C3353"/>
      <c r="G3353" s="134">
        <f t="shared" si="52"/>
        <v>0</v>
      </c>
    </row>
    <row r="3354" spans="3:7">
      <c r="C3354"/>
      <c r="G3354" s="134">
        <f t="shared" si="52"/>
        <v>0</v>
      </c>
    </row>
    <row r="3355" spans="3:7">
      <c r="C3355"/>
      <c r="G3355" s="134">
        <f t="shared" si="52"/>
        <v>0</v>
      </c>
    </row>
    <row r="3356" spans="3:7">
      <c r="C3356"/>
      <c r="G3356" s="134">
        <f t="shared" si="52"/>
        <v>0</v>
      </c>
    </row>
    <row r="3357" spans="3:7">
      <c r="C3357"/>
      <c r="G3357" s="134">
        <f t="shared" si="52"/>
        <v>0</v>
      </c>
    </row>
    <row r="3358" spans="3:7">
      <c r="C3358"/>
      <c r="G3358" s="134">
        <f t="shared" si="52"/>
        <v>0</v>
      </c>
    </row>
    <row r="3359" spans="3:7">
      <c r="C3359"/>
      <c r="G3359" s="134">
        <f t="shared" si="52"/>
        <v>0</v>
      </c>
    </row>
    <row r="3360" spans="3:7">
      <c r="C3360"/>
      <c r="G3360" s="134">
        <f t="shared" si="52"/>
        <v>0</v>
      </c>
    </row>
    <row r="3361" spans="3:7">
      <c r="C3361"/>
      <c r="G3361" s="134">
        <f t="shared" si="52"/>
        <v>0</v>
      </c>
    </row>
    <row r="3362" spans="3:7">
      <c r="C3362"/>
      <c r="G3362" s="134">
        <f t="shared" si="52"/>
        <v>0</v>
      </c>
    </row>
    <row r="3363" spans="3:7">
      <c r="C3363"/>
      <c r="G3363" s="134">
        <f t="shared" si="52"/>
        <v>0</v>
      </c>
    </row>
    <row r="3364" spans="3:7">
      <c r="C3364"/>
      <c r="G3364" s="134">
        <f t="shared" si="52"/>
        <v>0</v>
      </c>
    </row>
    <row r="3365" spans="3:7">
      <c r="C3365"/>
      <c r="G3365" s="134">
        <f t="shared" si="52"/>
        <v>0</v>
      </c>
    </row>
    <row r="3366" spans="3:7">
      <c r="C3366"/>
      <c r="G3366" s="134">
        <f t="shared" si="52"/>
        <v>0</v>
      </c>
    </row>
    <row r="3367" spans="3:7">
      <c r="C3367"/>
      <c r="G3367" s="134">
        <f t="shared" si="52"/>
        <v>0</v>
      </c>
    </row>
    <row r="3368" spans="3:7">
      <c r="C3368"/>
      <c r="G3368" s="134">
        <f t="shared" si="52"/>
        <v>0</v>
      </c>
    </row>
    <row r="3369" spans="3:7">
      <c r="C3369"/>
      <c r="G3369" s="134">
        <f t="shared" si="52"/>
        <v>0</v>
      </c>
    </row>
    <row r="3370" spans="3:7">
      <c r="C3370"/>
      <c r="G3370" s="134">
        <f t="shared" si="52"/>
        <v>0</v>
      </c>
    </row>
    <row r="3371" spans="3:7">
      <c r="C3371"/>
      <c r="G3371" s="134">
        <f t="shared" si="52"/>
        <v>0</v>
      </c>
    </row>
    <row r="3372" spans="3:7">
      <c r="C3372"/>
      <c r="G3372" s="134">
        <f t="shared" si="52"/>
        <v>0</v>
      </c>
    </row>
    <row r="3373" spans="3:7">
      <c r="C3373"/>
      <c r="G3373" s="134">
        <f t="shared" si="52"/>
        <v>0</v>
      </c>
    </row>
    <row r="3374" spans="3:7">
      <c r="C3374"/>
      <c r="G3374" s="134">
        <f t="shared" si="52"/>
        <v>0</v>
      </c>
    </row>
    <row r="3375" spans="3:7">
      <c r="C3375"/>
      <c r="G3375" s="134">
        <f t="shared" si="52"/>
        <v>0</v>
      </c>
    </row>
    <row r="3376" spans="3:7">
      <c r="C3376"/>
      <c r="G3376" s="134">
        <f t="shared" si="52"/>
        <v>0</v>
      </c>
    </row>
    <row r="3377" spans="3:7">
      <c r="C3377"/>
      <c r="G3377" s="134">
        <f t="shared" si="52"/>
        <v>0</v>
      </c>
    </row>
    <row r="3378" spans="3:7">
      <c r="C3378"/>
      <c r="G3378" s="134">
        <f t="shared" si="52"/>
        <v>0</v>
      </c>
    </row>
    <row r="3379" spans="3:7">
      <c r="C3379"/>
      <c r="G3379" s="134">
        <f t="shared" si="52"/>
        <v>0</v>
      </c>
    </row>
    <row r="3380" spans="3:7">
      <c r="C3380"/>
      <c r="G3380" s="134">
        <f t="shared" si="52"/>
        <v>0</v>
      </c>
    </row>
    <row r="3381" spans="3:7">
      <c r="C3381"/>
      <c r="G3381" s="134">
        <f t="shared" si="52"/>
        <v>0</v>
      </c>
    </row>
    <row r="3382" spans="3:7">
      <c r="C3382"/>
      <c r="G3382" s="134">
        <f t="shared" si="52"/>
        <v>0</v>
      </c>
    </row>
    <row r="3383" spans="3:7">
      <c r="C3383"/>
      <c r="G3383" s="134">
        <f t="shared" si="52"/>
        <v>0</v>
      </c>
    </row>
    <row r="3384" spans="3:7">
      <c r="C3384"/>
      <c r="G3384" s="134">
        <f t="shared" si="52"/>
        <v>0</v>
      </c>
    </row>
    <row r="3385" spans="3:7">
      <c r="C3385"/>
      <c r="G3385" s="134">
        <f t="shared" si="52"/>
        <v>0</v>
      </c>
    </row>
    <row r="3386" spans="3:7">
      <c r="C3386"/>
      <c r="G3386" s="134">
        <f t="shared" si="52"/>
        <v>0</v>
      </c>
    </row>
    <row r="3387" spans="3:7">
      <c r="C3387"/>
      <c r="G3387" s="134">
        <f t="shared" si="52"/>
        <v>0</v>
      </c>
    </row>
    <row r="3388" spans="3:7">
      <c r="C3388"/>
      <c r="G3388" s="134">
        <f t="shared" si="52"/>
        <v>0</v>
      </c>
    </row>
    <row r="3389" spans="3:7">
      <c r="C3389"/>
      <c r="G3389" s="134">
        <f t="shared" si="52"/>
        <v>0</v>
      </c>
    </row>
    <row r="3390" spans="3:7">
      <c r="C3390"/>
      <c r="G3390" s="134">
        <f t="shared" si="52"/>
        <v>0</v>
      </c>
    </row>
    <row r="3391" spans="3:7">
      <c r="C3391"/>
      <c r="G3391" s="134">
        <f t="shared" si="52"/>
        <v>0</v>
      </c>
    </row>
    <row r="3392" spans="3:7">
      <c r="C3392"/>
      <c r="G3392" s="134">
        <f t="shared" si="52"/>
        <v>0</v>
      </c>
    </row>
    <row r="3393" spans="3:7">
      <c r="C3393"/>
      <c r="G3393" s="134">
        <f t="shared" si="52"/>
        <v>0</v>
      </c>
    </row>
    <row r="3394" spans="3:7">
      <c r="C3394"/>
      <c r="G3394" s="134">
        <f t="shared" si="52"/>
        <v>0</v>
      </c>
    </row>
    <row r="3395" spans="3:7">
      <c r="C3395"/>
      <c r="G3395" s="134">
        <f t="shared" si="52"/>
        <v>0</v>
      </c>
    </row>
    <row r="3396" spans="3:7">
      <c r="C3396"/>
      <c r="G3396" s="134">
        <f t="shared" si="52"/>
        <v>0</v>
      </c>
    </row>
    <row r="3397" spans="3:7">
      <c r="C3397"/>
      <c r="G3397" s="134">
        <f t="shared" si="52"/>
        <v>0</v>
      </c>
    </row>
    <row r="3398" spans="3:7">
      <c r="C3398"/>
      <c r="G3398" s="134">
        <f t="shared" si="52"/>
        <v>0</v>
      </c>
    </row>
    <row r="3399" spans="3:7">
      <c r="C3399"/>
      <c r="G3399" s="134">
        <f t="shared" si="52"/>
        <v>0</v>
      </c>
    </row>
    <row r="3400" spans="3:7">
      <c r="C3400"/>
      <c r="G3400" s="134">
        <f t="shared" si="52"/>
        <v>0</v>
      </c>
    </row>
    <row r="3401" spans="3:7">
      <c r="C3401"/>
      <c r="G3401" s="134">
        <f t="shared" si="52"/>
        <v>0</v>
      </c>
    </row>
    <row r="3402" spans="3:7">
      <c r="C3402"/>
      <c r="G3402" s="134">
        <f t="shared" si="52"/>
        <v>0</v>
      </c>
    </row>
    <row r="3403" spans="3:7">
      <c r="C3403"/>
      <c r="G3403" s="134">
        <f t="shared" si="52"/>
        <v>0</v>
      </c>
    </row>
    <row r="3404" spans="3:7">
      <c r="C3404"/>
      <c r="G3404" s="134">
        <f t="shared" ref="G3404:G3467" si="53">+D3404-E3404</f>
        <v>0</v>
      </c>
    </row>
    <row r="3405" spans="3:7">
      <c r="C3405"/>
      <c r="G3405" s="134">
        <f t="shared" si="53"/>
        <v>0</v>
      </c>
    </row>
    <row r="3406" spans="3:7">
      <c r="C3406"/>
      <c r="G3406" s="134">
        <f t="shared" si="53"/>
        <v>0</v>
      </c>
    </row>
    <row r="3407" spans="3:7">
      <c r="C3407"/>
      <c r="G3407" s="134">
        <f t="shared" si="53"/>
        <v>0</v>
      </c>
    </row>
    <row r="3408" spans="3:7">
      <c r="C3408"/>
      <c r="G3408" s="134">
        <f t="shared" si="53"/>
        <v>0</v>
      </c>
    </row>
    <row r="3409" spans="3:7">
      <c r="C3409"/>
      <c r="G3409" s="134">
        <f t="shared" si="53"/>
        <v>0</v>
      </c>
    </row>
    <row r="3410" spans="3:7">
      <c r="C3410"/>
      <c r="G3410" s="134">
        <f t="shared" si="53"/>
        <v>0</v>
      </c>
    </row>
    <row r="3411" spans="3:7">
      <c r="C3411"/>
      <c r="G3411" s="134">
        <f t="shared" si="53"/>
        <v>0</v>
      </c>
    </row>
    <row r="3412" spans="3:7">
      <c r="C3412"/>
      <c r="G3412" s="134">
        <f t="shared" si="53"/>
        <v>0</v>
      </c>
    </row>
    <row r="3413" spans="3:7">
      <c r="C3413"/>
      <c r="G3413" s="134">
        <f t="shared" si="53"/>
        <v>0</v>
      </c>
    </row>
    <row r="3414" spans="3:7">
      <c r="C3414"/>
      <c r="G3414" s="134">
        <f t="shared" si="53"/>
        <v>0</v>
      </c>
    </row>
    <row r="3415" spans="3:7">
      <c r="C3415"/>
      <c r="G3415" s="134">
        <f t="shared" si="53"/>
        <v>0</v>
      </c>
    </row>
    <row r="3416" spans="3:7">
      <c r="C3416"/>
      <c r="G3416" s="134">
        <f t="shared" si="53"/>
        <v>0</v>
      </c>
    </row>
    <row r="3417" spans="3:7">
      <c r="C3417"/>
      <c r="G3417" s="134">
        <f t="shared" si="53"/>
        <v>0</v>
      </c>
    </row>
    <row r="3418" spans="3:7">
      <c r="C3418"/>
      <c r="G3418" s="134">
        <f t="shared" si="53"/>
        <v>0</v>
      </c>
    </row>
    <row r="3419" spans="3:7">
      <c r="C3419"/>
      <c r="G3419" s="134">
        <f t="shared" si="53"/>
        <v>0</v>
      </c>
    </row>
    <row r="3420" spans="3:7">
      <c r="C3420"/>
      <c r="G3420" s="134">
        <f t="shared" si="53"/>
        <v>0</v>
      </c>
    </row>
    <row r="3421" spans="3:7">
      <c r="C3421"/>
      <c r="G3421" s="134">
        <f t="shared" si="53"/>
        <v>0</v>
      </c>
    </row>
    <row r="3422" spans="3:7">
      <c r="C3422"/>
      <c r="G3422" s="134">
        <f t="shared" si="53"/>
        <v>0</v>
      </c>
    </row>
    <row r="3423" spans="3:7">
      <c r="C3423"/>
      <c r="G3423" s="134">
        <f t="shared" si="53"/>
        <v>0</v>
      </c>
    </row>
    <row r="3424" spans="3:7">
      <c r="C3424"/>
      <c r="G3424" s="134">
        <f t="shared" si="53"/>
        <v>0</v>
      </c>
    </row>
    <row r="3425" spans="3:7">
      <c r="C3425"/>
      <c r="G3425" s="134">
        <f t="shared" si="53"/>
        <v>0</v>
      </c>
    </row>
    <row r="3426" spans="3:7">
      <c r="C3426"/>
      <c r="G3426" s="134">
        <f t="shared" si="53"/>
        <v>0</v>
      </c>
    </row>
    <row r="3427" spans="3:7">
      <c r="C3427"/>
      <c r="G3427" s="134">
        <f t="shared" si="53"/>
        <v>0</v>
      </c>
    </row>
    <row r="3428" spans="3:7">
      <c r="C3428"/>
      <c r="G3428" s="134">
        <f t="shared" si="53"/>
        <v>0</v>
      </c>
    </row>
    <row r="3429" spans="3:7">
      <c r="C3429"/>
      <c r="G3429" s="134">
        <f t="shared" si="53"/>
        <v>0</v>
      </c>
    </row>
    <row r="3430" spans="3:7">
      <c r="C3430"/>
      <c r="G3430" s="134">
        <f t="shared" si="53"/>
        <v>0</v>
      </c>
    </row>
    <row r="3431" spans="3:7">
      <c r="C3431"/>
      <c r="G3431" s="134">
        <f t="shared" si="53"/>
        <v>0</v>
      </c>
    </row>
    <row r="3432" spans="3:7">
      <c r="C3432"/>
      <c r="G3432" s="134">
        <f t="shared" si="53"/>
        <v>0</v>
      </c>
    </row>
    <row r="3433" spans="3:7">
      <c r="C3433"/>
      <c r="G3433" s="134">
        <f t="shared" si="53"/>
        <v>0</v>
      </c>
    </row>
    <row r="3434" spans="3:7">
      <c r="C3434"/>
      <c r="G3434" s="134">
        <f t="shared" si="53"/>
        <v>0</v>
      </c>
    </row>
    <row r="3435" spans="3:7">
      <c r="C3435"/>
      <c r="G3435" s="134">
        <f t="shared" si="53"/>
        <v>0</v>
      </c>
    </row>
    <row r="3436" spans="3:7">
      <c r="C3436"/>
      <c r="G3436" s="134">
        <f t="shared" si="53"/>
        <v>0</v>
      </c>
    </row>
    <row r="3437" spans="3:7">
      <c r="C3437"/>
      <c r="G3437" s="134">
        <f t="shared" si="53"/>
        <v>0</v>
      </c>
    </row>
    <row r="3438" spans="3:7">
      <c r="C3438"/>
      <c r="G3438" s="134">
        <f t="shared" si="53"/>
        <v>0</v>
      </c>
    </row>
    <row r="3439" spans="3:7">
      <c r="C3439"/>
      <c r="G3439" s="134">
        <f t="shared" si="53"/>
        <v>0</v>
      </c>
    </row>
    <row r="3440" spans="3:7">
      <c r="C3440"/>
      <c r="G3440" s="134">
        <f t="shared" si="53"/>
        <v>0</v>
      </c>
    </row>
    <row r="3441" spans="3:7">
      <c r="C3441"/>
      <c r="G3441" s="134">
        <f t="shared" si="53"/>
        <v>0</v>
      </c>
    </row>
    <row r="3442" spans="3:7">
      <c r="C3442"/>
      <c r="G3442" s="134">
        <f t="shared" si="53"/>
        <v>0</v>
      </c>
    </row>
    <row r="3443" spans="3:7">
      <c r="C3443"/>
      <c r="G3443" s="134">
        <f t="shared" si="53"/>
        <v>0</v>
      </c>
    </row>
    <row r="3444" spans="3:7">
      <c r="C3444"/>
      <c r="G3444" s="134">
        <f t="shared" si="53"/>
        <v>0</v>
      </c>
    </row>
    <row r="3445" spans="3:7">
      <c r="C3445"/>
      <c r="G3445" s="134">
        <f t="shared" si="53"/>
        <v>0</v>
      </c>
    </row>
    <row r="3446" spans="3:7">
      <c r="C3446"/>
      <c r="G3446" s="134">
        <f t="shared" si="53"/>
        <v>0</v>
      </c>
    </row>
    <row r="3447" spans="3:7">
      <c r="C3447"/>
      <c r="G3447" s="134">
        <f t="shared" si="53"/>
        <v>0</v>
      </c>
    </row>
    <row r="3448" spans="3:7">
      <c r="C3448"/>
      <c r="G3448" s="134">
        <f t="shared" si="53"/>
        <v>0</v>
      </c>
    </row>
    <row r="3449" spans="3:7">
      <c r="C3449"/>
      <c r="G3449" s="134">
        <f t="shared" si="53"/>
        <v>0</v>
      </c>
    </row>
    <row r="3450" spans="3:7">
      <c r="C3450"/>
      <c r="G3450" s="134">
        <f t="shared" si="53"/>
        <v>0</v>
      </c>
    </row>
    <row r="3451" spans="3:7">
      <c r="C3451"/>
      <c r="G3451" s="134">
        <f t="shared" si="53"/>
        <v>0</v>
      </c>
    </row>
    <row r="3452" spans="3:7">
      <c r="C3452"/>
      <c r="G3452" s="134">
        <f t="shared" si="53"/>
        <v>0</v>
      </c>
    </row>
    <row r="3453" spans="3:7">
      <c r="C3453"/>
      <c r="G3453" s="134">
        <f t="shared" si="53"/>
        <v>0</v>
      </c>
    </row>
    <row r="3454" spans="3:7">
      <c r="C3454"/>
      <c r="G3454" s="134">
        <f t="shared" si="53"/>
        <v>0</v>
      </c>
    </row>
    <row r="3455" spans="3:7">
      <c r="C3455"/>
      <c r="G3455" s="134">
        <f t="shared" si="53"/>
        <v>0</v>
      </c>
    </row>
    <row r="3456" spans="3:7">
      <c r="C3456"/>
      <c r="G3456" s="134">
        <f t="shared" si="53"/>
        <v>0</v>
      </c>
    </row>
    <row r="3457" spans="3:7">
      <c r="C3457"/>
      <c r="G3457" s="134">
        <f t="shared" si="53"/>
        <v>0</v>
      </c>
    </row>
    <row r="3458" spans="3:7">
      <c r="C3458"/>
      <c r="G3458" s="134">
        <f t="shared" si="53"/>
        <v>0</v>
      </c>
    </row>
    <row r="3459" spans="3:7">
      <c r="C3459"/>
      <c r="G3459" s="134">
        <f t="shared" si="53"/>
        <v>0</v>
      </c>
    </row>
    <row r="3460" spans="3:7">
      <c r="C3460"/>
      <c r="G3460" s="134">
        <f t="shared" si="53"/>
        <v>0</v>
      </c>
    </row>
    <row r="3461" spans="3:7">
      <c r="C3461"/>
      <c r="G3461" s="134">
        <f t="shared" si="53"/>
        <v>0</v>
      </c>
    </row>
    <row r="3462" spans="3:7">
      <c r="C3462"/>
      <c r="G3462" s="134">
        <f t="shared" si="53"/>
        <v>0</v>
      </c>
    </row>
    <row r="3463" spans="3:7">
      <c r="C3463"/>
      <c r="G3463" s="134">
        <f t="shared" si="53"/>
        <v>0</v>
      </c>
    </row>
    <row r="3464" spans="3:7">
      <c r="C3464"/>
      <c r="G3464" s="134">
        <f t="shared" si="53"/>
        <v>0</v>
      </c>
    </row>
    <row r="3465" spans="3:7">
      <c r="C3465"/>
      <c r="G3465" s="134">
        <f t="shared" si="53"/>
        <v>0</v>
      </c>
    </row>
    <row r="3466" spans="3:7">
      <c r="C3466"/>
      <c r="G3466" s="134">
        <f t="shared" si="53"/>
        <v>0</v>
      </c>
    </row>
    <row r="3467" spans="3:7">
      <c r="C3467"/>
      <c r="G3467" s="134">
        <f t="shared" si="53"/>
        <v>0</v>
      </c>
    </row>
    <row r="3468" spans="3:7">
      <c r="C3468"/>
      <c r="G3468" s="134">
        <f t="shared" ref="G3468:G3531" si="54">+D3468-E3468</f>
        <v>0</v>
      </c>
    </row>
    <row r="3469" spans="3:7">
      <c r="C3469"/>
      <c r="G3469" s="134">
        <f t="shared" si="54"/>
        <v>0</v>
      </c>
    </row>
    <row r="3470" spans="3:7">
      <c r="C3470"/>
      <c r="G3470" s="134">
        <f t="shared" si="54"/>
        <v>0</v>
      </c>
    </row>
    <row r="3471" spans="3:7">
      <c r="C3471"/>
      <c r="G3471" s="134">
        <f t="shared" si="54"/>
        <v>0</v>
      </c>
    </row>
    <row r="3472" spans="3:7">
      <c r="C3472"/>
      <c r="G3472" s="134">
        <f t="shared" si="54"/>
        <v>0</v>
      </c>
    </row>
    <row r="3473" spans="3:7">
      <c r="C3473"/>
      <c r="G3473" s="134">
        <f t="shared" si="54"/>
        <v>0</v>
      </c>
    </row>
    <row r="3474" spans="3:7">
      <c r="C3474"/>
      <c r="G3474" s="134">
        <f t="shared" si="54"/>
        <v>0</v>
      </c>
    </row>
    <row r="3475" spans="3:7">
      <c r="C3475"/>
      <c r="G3475" s="134">
        <f t="shared" si="54"/>
        <v>0</v>
      </c>
    </row>
    <row r="3476" spans="3:7">
      <c r="C3476"/>
      <c r="G3476" s="134">
        <f t="shared" si="54"/>
        <v>0</v>
      </c>
    </row>
    <row r="3477" spans="3:7">
      <c r="C3477"/>
      <c r="G3477" s="134">
        <f t="shared" si="54"/>
        <v>0</v>
      </c>
    </row>
    <row r="3478" spans="3:7">
      <c r="C3478"/>
      <c r="G3478" s="134">
        <f t="shared" si="54"/>
        <v>0</v>
      </c>
    </row>
    <row r="3479" spans="3:7">
      <c r="C3479"/>
      <c r="G3479" s="134">
        <f t="shared" si="54"/>
        <v>0</v>
      </c>
    </row>
    <row r="3480" spans="3:7">
      <c r="C3480"/>
      <c r="G3480" s="134">
        <f t="shared" si="54"/>
        <v>0</v>
      </c>
    </row>
    <row r="3481" spans="3:7">
      <c r="C3481"/>
      <c r="G3481" s="134">
        <f t="shared" si="54"/>
        <v>0</v>
      </c>
    </row>
    <row r="3482" spans="3:7">
      <c r="C3482"/>
      <c r="G3482" s="134">
        <f t="shared" si="54"/>
        <v>0</v>
      </c>
    </row>
    <row r="3483" spans="3:7">
      <c r="C3483"/>
      <c r="G3483" s="134">
        <f t="shared" si="54"/>
        <v>0</v>
      </c>
    </row>
    <row r="3484" spans="3:7">
      <c r="C3484"/>
      <c r="G3484" s="134">
        <f t="shared" si="54"/>
        <v>0</v>
      </c>
    </row>
    <row r="3485" spans="3:7">
      <c r="C3485"/>
      <c r="G3485" s="134">
        <f t="shared" si="54"/>
        <v>0</v>
      </c>
    </row>
    <row r="3486" spans="3:7">
      <c r="C3486"/>
      <c r="G3486" s="134">
        <f t="shared" si="54"/>
        <v>0</v>
      </c>
    </row>
    <row r="3487" spans="3:7">
      <c r="C3487"/>
      <c r="G3487" s="134">
        <f t="shared" si="54"/>
        <v>0</v>
      </c>
    </row>
    <row r="3488" spans="3:7">
      <c r="C3488"/>
      <c r="G3488" s="134">
        <f t="shared" si="54"/>
        <v>0</v>
      </c>
    </row>
    <row r="3489" spans="3:7">
      <c r="C3489"/>
      <c r="G3489" s="134">
        <f t="shared" si="54"/>
        <v>0</v>
      </c>
    </row>
    <row r="3490" spans="3:7">
      <c r="C3490"/>
      <c r="G3490" s="134">
        <f t="shared" si="54"/>
        <v>0</v>
      </c>
    </row>
    <row r="3491" spans="3:7">
      <c r="C3491"/>
      <c r="G3491" s="134">
        <f t="shared" si="54"/>
        <v>0</v>
      </c>
    </row>
    <row r="3492" spans="3:7">
      <c r="C3492"/>
      <c r="G3492" s="134">
        <f t="shared" si="54"/>
        <v>0</v>
      </c>
    </row>
    <row r="3493" spans="3:7">
      <c r="C3493"/>
      <c r="G3493" s="134">
        <f t="shared" si="54"/>
        <v>0</v>
      </c>
    </row>
    <row r="3494" spans="3:7">
      <c r="C3494"/>
      <c r="G3494" s="134">
        <f t="shared" si="54"/>
        <v>0</v>
      </c>
    </row>
    <row r="3495" spans="3:7">
      <c r="C3495"/>
      <c r="G3495" s="134">
        <f t="shared" si="54"/>
        <v>0</v>
      </c>
    </row>
    <row r="3496" spans="3:7">
      <c r="C3496"/>
      <c r="G3496" s="134">
        <f t="shared" si="54"/>
        <v>0</v>
      </c>
    </row>
    <row r="3497" spans="3:7">
      <c r="C3497"/>
      <c r="G3497" s="134">
        <f t="shared" si="54"/>
        <v>0</v>
      </c>
    </row>
    <row r="3498" spans="3:7">
      <c r="C3498"/>
      <c r="G3498" s="134">
        <f t="shared" si="54"/>
        <v>0</v>
      </c>
    </row>
    <row r="3499" spans="3:7">
      <c r="C3499"/>
      <c r="G3499" s="134">
        <f t="shared" si="54"/>
        <v>0</v>
      </c>
    </row>
    <row r="3500" spans="3:7">
      <c r="C3500"/>
      <c r="G3500" s="134">
        <f t="shared" si="54"/>
        <v>0</v>
      </c>
    </row>
    <row r="3501" spans="3:7">
      <c r="C3501"/>
      <c r="G3501" s="134">
        <f t="shared" si="54"/>
        <v>0</v>
      </c>
    </row>
    <row r="3502" spans="3:7">
      <c r="C3502"/>
      <c r="G3502" s="134">
        <f t="shared" si="54"/>
        <v>0</v>
      </c>
    </row>
    <row r="3503" spans="3:7">
      <c r="C3503"/>
      <c r="G3503" s="134">
        <f t="shared" si="54"/>
        <v>0</v>
      </c>
    </row>
    <row r="3504" spans="3:7">
      <c r="C3504"/>
      <c r="G3504" s="134">
        <f t="shared" si="54"/>
        <v>0</v>
      </c>
    </row>
    <row r="3505" spans="3:7">
      <c r="C3505"/>
      <c r="G3505" s="134">
        <f t="shared" si="54"/>
        <v>0</v>
      </c>
    </row>
    <row r="3506" spans="3:7">
      <c r="C3506"/>
      <c r="G3506" s="134">
        <f t="shared" si="54"/>
        <v>0</v>
      </c>
    </row>
    <row r="3507" spans="3:7">
      <c r="C3507"/>
      <c r="G3507" s="134">
        <f t="shared" si="54"/>
        <v>0</v>
      </c>
    </row>
    <row r="3508" spans="3:7">
      <c r="C3508"/>
      <c r="G3508" s="134">
        <f t="shared" si="54"/>
        <v>0</v>
      </c>
    </row>
    <row r="3509" spans="3:7">
      <c r="C3509"/>
      <c r="G3509" s="134">
        <f t="shared" si="54"/>
        <v>0</v>
      </c>
    </row>
    <row r="3510" spans="3:7">
      <c r="C3510"/>
      <c r="G3510" s="134">
        <f t="shared" si="54"/>
        <v>0</v>
      </c>
    </row>
    <row r="3511" spans="3:7">
      <c r="C3511"/>
      <c r="G3511" s="134">
        <f t="shared" si="54"/>
        <v>0</v>
      </c>
    </row>
    <row r="3512" spans="3:7">
      <c r="C3512"/>
      <c r="G3512" s="134">
        <f t="shared" si="54"/>
        <v>0</v>
      </c>
    </row>
    <row r="3513" spans="3:7">
      <c r="C3513"/>
      <c r="G3513" s="134">
        <f t="shared" si="54"/>
        <v>0</v>
      </c>
    </row>
    <row r="3514" spans="3:7">
      <c r="C3514"/>
      <c r="G3514" s="134">
        <f t="shared" si="54"/>
        <v>0</v>
      </c>
    </row>
    <row r="3515" spans="3:7">
      <c r="C3515"/>
      <c r="G3515" s="134">
        <f t="shared" si="54"/>
        <v>0</v>
      </c>
    </row>
    <row r="3516" spans="3:7">
      <c r="C3516"/>
      <c r="G3516" s="134">
        <f t="shared" si="54"/>
        <v>0</v>
      </c>
    </row>
    <row r="3517" spans="3:7">
      <c r="C3517"/>
      <c r="G3517" s="134">
        <f t="shared" si="54"/>
        <v>0</v>
      </c>
    </row>
    <row r="3518" spans="3:7">
      <c r="C3518"/>
      <c r="G3518" s="134">
        <f t="shared" si="54"/>
        <v>0</v>
      </c>
    </row>
    <row r="3519" spans="3:7">
      <c r="C3519"/>
      <c r="G3519" s="134">
        <f t="shared" si="54"/>
        <v>0</v>
      </c>
    </row>
    <row r="3520" spans="3:7">
      <c r="C3520"/>
      <c r="G3520" s="134">
        <f t="shared" si="54"/>
        <v>0</v>
      </c>
    </row>
    <row r="3521" spans="3:7">
      <c r="C3521"/>
      <c r="G3521" s="134">
        <f t="shared" si="54"/>
        <v>0</v>
      </c>
    </row>
    <row r="3522" spans="3:7">
      <c r="C3522"/>
      <c r="G3522" s="134">
        <f t="shared" si="54"/>
        <v>0</v>
      </c>
    </row>
    <row r="3523" spans="3:7">
      <c r="C3523"/>
      <c r="G3523" s="134">
        <f t="shared" si="54"/>
        <v>0</v>
      </c>
    </row>
    <row r="3524" spans="3:7">
      <c r="C3524"/>
      <c r="G3524" s="134">
        <f t="shared" si="54"/>
        <v>0</v>
      </c>
    </row>
    <row r="3525" spans="3:7">
      <c r="C3525"/>
      <c r="G3525" s="134">
        <f t="shared" si="54"/>
        <v>0</v>
      </c>
    </row>
    <row r="3526" spans="3:7">
      <c r="C3526"/>
      <c r="G3526" s="134">
        <f t="shared" si="54"/>
        <v>0</v>
      </c>
    </row>
    <row r="3527" spans="3:7">
      <c r="C3527"/>
      <c r="G3527" s="134">
        <f t="shared" si="54"/>
        <v>0</v>
      </c>
    </row>
    <row r="3528" spans="3:7">
      <c r="C3528"/>
      <c r="G3528" s="134">
        <f t="shared" si="54"/>
        <v>0</v>
      </c>
    </row>
    <row r="3529" spans="3:7">
      <c r="C3529"/>
      <c r="G3529" s="134">
        <f t="shared" si="54"/>
        <v>0</v>
      </c>
    </row>
    <row r="3530" spans="3:7">
      <c r="C3530"/>
      <c r="G3530" s="134">
        <f t="shared" si="54"/>
        <v>0</v>
      </c>
    </row>
    <row r="3531" spans="3:7">
      <c r="C3531"/>
      <c r="G3531" s="134">
        <f t="shared" si="54"/>
        <v>0</v>
      </c>
    </row>
    <row r="3532" spans="3:7">
      <c r="C3532"/>
      <c r="G3532" s="134">
        <f t="shared" ref="G3532:G3595" si="55">+D3532-E3532</f>
        <v>0</v>
      </c>
    </row>
    <row r="3533" spans="3:7">
      <c r="C3533"/>
      <c r="G3533" s="134">
        <f t="shared" si="55"/>
        <v>0</v>
      </c>
    </row>
    <row r="3534" spans="3:7">
      <c r="C3534"/>
      <c r="G3534" s="134">
        <f t="shared" si="55"/>
        <v>0</v>
      </c>
    </row>
    <row r="3535" spans="3:7">
      <c r="C3535"/>
      <c r="G3535" s="134">
        <f t="shared" si="55"/>
        <v>0</v>
      </c>
    </row>
    <row r="3536" spans="3:7">
      <c r="C3536"/>
      <c r="G3536" s="134">
        <f t="shared" si="55"/>
        <v>0</v>
      </c>
    </row>
    <row r="3537" spans="3:7">
      <c r="C3537"/>
      <c r="G3537" s="134">
        <f t="shared" si="55"/>
        <v>0</v>
      </c>
    </row>
    <row r="3538" spans="3:7">
      <c r="C3538"/>
      <c r="G3538" s="134">
        <f t="shared" si="55"/>
        <v>0</v>
      </c>
    </row>
    <row r="3539" spans="3:7">
      <c r="C3539"/>
      <c r="G3539" s="134">
        <f t="shared" si="55"/>
        <v>0</v>
      </c>
    </row>
    <row r="3540" spans="3:7">
      <c r="C3540"/>
      <c r="G3540" s="134">
        <f t="shared" si="55"/>
        <v>0</v>
      </c>
    </row>
    <row r="3541" spans="3:7">
      <c r="C3541"/>
      <c r="G3541" s="134">
        <f t="shared" si="55"/>
        <v>0</v>
      </c>
    </row>
    <row r="3542" spans="3:7">
      <c r="C3542"/>
      <c r="G3542" s="134">
        <f t="shared" si="55"/>
        <v>0</v>
      </c>
    </row>
    <row r="3543" spans="3:7">
      <c r="C3543"/>
      <c r="G3543" s="134">
        <f t="shared" si="55"/>
        <v>0</v>
      </c>
    </row>
    <row r="3544" spans="3:7">
      <c r="C3544"/>
      <c r="G3544" s="134">
        <f t="shared" si="55"/>
        <v>0</v>
      </c>
    </row>
    <row r="3545" spans="3:7">
      <c r="C3545"/>
      <c r="G3545" s="134">
        <f t="shared" si="55"/>
        <v>0</v>
      </c>
    </row>
    <row r="3546" spans="3:7">
      <c r="C3546"/>
      <c r="G3546" s="134">
        <f t="shared" si="55"/>
        <v>0</v>
      </c>
    </row>
    <row r="3547" spans="3:7">
      <c r="C3547"/>
      <c r="G3547" s="134">
        <f t="shared" si="55"/>
        <v>0</v>
      </c>
    </row>
    <row r="3548" spans="3:7">
      <c r="C3548"/>
      <c r="G3548" s="134">
        <f t="shared" si="55"/>
        <v>0</v>
      </c>
    </row>
    <row r="3549" spans="3:7">
      <c r="C3549"/>
      <c r="G3549" s="134">
        <f t="shared" si="55"/>
        <v>0</v>
      </c>
    </row>
    <row r="3550" spans="3:7">
      <c r="C3550"/>
      <c r="G3550" s="134">
        <f t="shared" si="55"/>
        <v>0</v>
      </c>
    </row>
    <row r="3551" spans="3:7">
      <c r="C3551"/>
      <c r="G3551" s="134">
        <f t="shared" si="55"/>
        <v>0</v>
      </c>
    </row>
    <row r="3552" spans="3:7">
      <c r="C3552"/>
      <c r="G3552" s="134">
        <f t="shared" si="55"/>
        <v>0</v>
      </c>
    </row>
    <row r="3553" spans="3:7">
      <c r="C3553"/>
      <c r="G3553" s="134">
        <f t="shared" si="55"/>
        <v>0</v>
      </c>
    </row>
    <row r="3554" spans="3:7">
      <c r="C3554"/>
      <c r="G3554" s="134">
        <f t="shared" si="55"/>
        <v>0</v>
      </c>
    </row>
    <row r="3555" spans="3:7">
      <c r="C3555"/>
      <c r="G3555" s="134">
        <f t="shared" si="55"/>
        <v>0</v>
      </c>
    </row>
    <row r="3556" spans="3:7">
      <c r="C3556"/>
      <c r="G3556" s="134">
        <f t="shared" si="55"/>
        <v>0</v>
      </c>
    </row>
    <row r="3557" spans="3:7">
      <c r="C3557"/>
      <c r="G3557" s="134">
        <f t="shared" si="55"/>
        <v>0</v>
      </c>
    </row>
    <row r="3558" spans="3:7">
      <c r="C3558"/>
      <c r="G3558" s="134">
        <f t="shared" si="55"/>
        <v>0</v>
      </c>
    </row>
    <row r="3559" spans="3:7">
      <c r="C3559"/>
      <c r="G3559" s="134">
        <f t="shared" si="55"/>
        <v>0</v>
      </c>
    </row>
    <row r="3560" spans="3:7">
      <c r="C3560"/>
      <c r="G3560" s="134">
        <f t="shared" si="55"/>
        <v>0</v>
      </c>
    </row>
    <row r="3561" spans="3:7">
      <c r="C3561"/>
      <c r="G3561" s="134">
        <f t="shared" si="55"/>
        <v>0</v>
      </c>
    </row>
    <row r="3562" spans="3:7">
      <c r="C3562"/>
      <c r="G3562" s="134">
        <f t="shared" si="55"/>
        <v>0</v>
      </c>
    </row>
    <row r="3563" spans="3:7">
      <c r="C3563"/>
      <c r="G3563" s="134">
        <f t="shared" si="55"/>
        <v>0</v>
      </c>
    </row>
    <row r="3564" spans="3:7">
      <c r="C3564"/>
      <c r="G3564" s="134">
        <f t="shared" si="55"/>
        <v>0</v>
      </c>
    </row>
    <row r="3565" spans="3:7">
      <c r="C3565"/>
      <c r="G3565" s="134">
        <f t="shared" si="55"/>
        <v>0</v>
      </c>
    </row>
    <row r="3566" spans="3:7">
      <c r="C3566"/>
      <c r="G3566" s="134">
        <f t="shared" si="55"/>
        <v>0</v>
      </c>
    </row>
    <row r="3567" spans="3:7">
      <c r="C3567"/>
      <c r="G3567" s="134">
        <f t="shared" si="55"/>
        <v>0</v>
      </c>
    </row>
    <row r="3568" spans="3:7">
      <c r="C3568"/>
      <c r="G3568" s="134">
        <f t="shared" si="55"/>
        <v>0</v>
      </c>
    </row>
    <row r="3569" spans="3:7">
      <c r="C3569"/>
      <c r="G3569" s="134">
        <f t="shared" si="55"/>
        <v>0</v>
      </c>
    </row>
    <row r="3570" spans="3:7">
      <c r="C3570"/>
      <c r="G3570" s="134">
        <f t="shared" si="55"/>
        <v>0</v>
      </c>
    </row>
    <row r="3571" spans="3:7">
      <c r="C3571"/>
      <c r="G3571" s="134">
        <f t="shared" si="55"/>
        <v>0</v>
      </c>
    </row>
    <row r="3572" spans="3:7">
      <c r="C3572"/>
      <c r="G3572" s="134">
        <f t="shared" si="55"/>
        <v>0</v>
      </c>
    </row>
    <row r="3573" spans="3:7">
      <c r="C3573"/>
      <c r="G3573" s="134">
        <f t="shared" si="55"/>
        <v>0</v>
      </c>
    </row>
    <row r="3574" spans="3:7">
      <c r="C3574"/>
      <c r="G3574" s="134">
        <f t="shared" si="55"/>
        <v>0</v>
      </c>
    </row>
    <row r="3575" spans="3:7">
      <c r="C3575"/>
      <c r="G3575" s="134">
        <f t="shared" si="55"/>
        <v>0</v>
      </c>
    </row>
    <row r="3576" spans="3:7">
      <c r="C3576"/>
      <c r="G3576" s="134">
        <f t="shared" si="55"/>
        <v>0</v>
      </c>
    </row>
    <row r="3577" spans="3:7">
      <c r="C3577"/>
      <c r="G3577" s="134">
        <f t="shared" si="55"/>
        <v>0</v>
      </c>
    </row>
    <row r="3578" spans="3:7">
      <c r="C3578"/>
      <c r="G3578" s="134">
        <f t="shared" si="55"/>
        <v>0</v>
      </c>
    </row>
    <row r="3579" spans="3:7">
      <c r="C3579"/>
      <c r="G3579" s="134">
        <f t="shared" si="55"/>
        <v>0</v>
      </c>
    </row>
    <row r="3580" spans="3:7">
      <c r="C3580"/>
      <c r="G3580" s="134">
        <f t="shared" si="55"/>
        <v>0</v>
      </c>
    </row>
    <row r="3581" spans="3:7">
      <c r="C3581"/>
      <c r="G3581" s="134">
        <f t="shared" si="55"/>
        <v>0</v>
      </c>
    </row>
    <row r="3582" spans="3:7">
      <c r="C3582"/>
      <c r="G3582" s="134">
        <f t="shared" si="55"/>
        <v>0</v>
      </c>
    </row>
    <row r="3583" spans="3:7">
      <c r="C3583"/>
      <c r="G3583" s="134">
        <f t="shared" si="55"/>
        <v>0</v>
      </c>
    </row>
    <row r="3584" spans="3:7">
      <c r="C3584"/>
      <c r="G3584" s="134">
        <f t="shared" si="55"/>
        <v>0</v>
      </c>
    </row>
    <row r="3585" spans="3:7">
      <c r="C3585"/>
      <c r="G3585" s="134">
        <f t="shared" si="55"/>
        <v>0</v>
      </c>
    </row>
    <row r="3586" spans="3:7">
      <c r="C3586"/>
      <c r="G3586" s="134">
        <f t="shared" si="55"/>
        <v>0</v>
      </c>
    </row>
    <row r="3587" spans="3:7">
      <c r="C3587"/>
      <c r="G3587" s="134">
        <f t="shared" si="55"/>
        <v>0</v>
      </c>
    </row>
    <row r="3588" spans="3:7">
      <c r="C3588"/>
      <c r="G3588" s="134">
        <f t="shared" si="55"/>
        <v>0</v>
      </c>
    </row>
    <row r="3589" spans="3:7">
      <c r="C3589"/>
      <c r="G3589" s="134">
        <f t="shared" si="55"/>
        <v>0</v>
      </c>
    </row>
    <row r="3590" spans="3:7">
      <c r="C3590"/>
      <c r="G3590" s="134">
        <f t="shared" si="55"/>
        <v>0</v>
      </c>
    </row>
    <row r="3591" spans="3:7">
      <c r="C3591"/>
      <c r="G3591" s="134">
        <f t="shared" si="55"/>
        <v>0</v>
      </c>
    </row>
    <row r="3592" spans="3:7">
      <c r="C3592"/>
      <c r="G3592" s="134">
        <f t="shared" si="55"/>
        <v>0</v>
      </c>
    </row>
    <row r="3593" spans="3:7">
      <c r="C3593"/>
      <c r="G3593" s="134">
        <f t="shared" si="55"/>
        <v>0</v>
      </c>
    </row>
    <row r="3594" spans="3:7">
      <c r="C3594"/>
      <c r="G3594" s="134">
        <f t="shared" si="55"/>
        <v>0</v>
      </c>
    </row>
    <row r="3595" spans="3:7">
      <c r="C3595"/>
      <c r="G3595" s="134">
        <f t="shared" si="55"/>
        <v>0</v>
      </c>
    </row>
    <row r="3596" spans="3:7">
      <c r="C3596"/>
      <c r="G3596" s="134">
        <f t="shared" ref="G3596:G3659" si="56">+D3596-E3596</f>
        <v>0</v>
      </c>
    </row>
    <row r="3597" spans="3:7">
      <c r="C3597"/>
      <c r="G3597" s="134">
        <f t="shared" si="56"/>
        <v>0</v>
      </c>
    </row>
    <row r="3598" spans="3:7">
      <c r="C3598"/>
      <c r="G3598" s="134">
        <f t="shared" si="56"/>
        <v>0</v>
      </c>
    </row>
    <row r="3599" spans="3:7">
      <c r="C3599"/>
      <c r="G3599" s="134">
        <f t="shared" si="56"/>
        <v>0</v>
      </c>
    </row>
    <row r="3600" spans="3:7">
      <c r="C3600"/>
      <c r="G3600" s="134">
        <f t="shared" si="56"/>
        <v>0</v>
      </c>
    </row>
    <row r="3601" spans="3:7">
      <c r="C3601"/>
      <c r="G3601" s="134">
        <f t="shared" si="56"/>
        <v>0</v>
      </c>
    </row>
    <row r="3602" spans="3:7">
      <c r="C3602"/>
      <c r="G3602" s="134">
        <f t="shared" si="56"/>
        <v>0</v>
      </c>
    </row>
    <row r="3603" spans="3:7">
      <c r="C3603"/>
      <c r="G3603" s="134">
        <f t="shared" si="56"/>
        <v>0</v>
      </c>
    </row>
    <row r="3604" spans="3:7">
      <c r="C3604"/>
      <c r="G3604" s="134">
        <f t="shared" si="56"/>
        <v>0</v>
      </c>
    </row>
    <row r="3605" spans="3:7">
      <c r="C3605"/>
      <c r="G3605" s="134">
        <f t="shared" si="56"/>
        <v>0</v>
      </c>
    </row>
    <row r="3606" spans="3:7">
      <c r="C3606"/>
      <c r="G3606" s="134">
        <f t="shared" si="56"/>
        <v>0</v>
      </c>
    </row>
    <row r="3607" spans="3:7">
      <c r="C3607"/>
      <c r="G3607" s="134">
        <f t="shared" si="56"/>
        <v>0</v>
      </c>
    </row>
    <row r="3608" spans="3:7">
      <c r="C3608"/>
      <c r="G3608" s="134">
        <f t="shared" si="56"/>
        <v>0</v>
      </c>
    </row>
    <row r="3609" spans="3:7">
      <c r="C3609"/>
      <c r="G3609" s="134">
        <f t="shared" si="56"/>
        <v>0</v>
      </c>
    </row>
    <row r="3610" spans="3:7">
      <c r="C3610"/>
      <c r="G3610" s="134">
        <f t="shared" si="56"/>
        <v>0</v>
      </c>
    </row>
    <row r="3611" spans="3:7">
      <c r="C3611"/>
      <c r="G3611" s="134">
        <f t="shared" si="56"/>
        <v>0</v>
      </c>
    </row>
    <row r="3612" spans="3:7">
      <c r="C3612"/>
      <c r="G3612" s="134">
        <f t="shared" si="56"/>
        <v>0</v>
      </c>
    </row>
    <row r="3613" spans="3:7">
      <c r="C3613"/>
      <c r="G3613" s="134">
        <f t="shared" si="56"/>
        <v>0</v>
      </c>
    </row>
    <row r="3614" spans="3:7">
      <c r="C3614"/>
      <c r="G3614" s="134">
        <f t="shared" si="56"/>
        <v>0</v>
      </c>
    </row>
    <row r="3615" spans="3:7">
      <c r="C3615"/>
      <c r="G3615" s="134">
        <f t="shared" si="56"/>
        <v>0</v>
      </c>
    </row>
    <row r="3616" spans="3:7">
      <c r="C3616"/>
      <c r="G3616" s="134">
        <f t="shared" si="56"/>
        <v>0</v>
      </c>
    </row>
    <row r="3617" spans="3:7">
      <c r="C3617"/>
      <c r="G3617" s="134">
        <f t="shared" si="56"/>
        <v>0</v>
      </c>
    </row>
    <row r="3618" spans="3:7">
      <c r="C3618"/>
      <c r="G3618" s="134">
        <f t="shared" si="56"/>
        <v>0</v>
      </c>
    </row>
    <row r="3619" spans="3:7">
      <c r="C3619"/>
      <c r="G3619" s="134">
        <f t="shared" si="56"/>
        <v>0</v>
      </c>
    </row>
    <row r="3620" spans="3:7">
      <c r="C3620"/>
      <c r="G3620" s="134">
        <f t="shared" si="56"/>
        <v>0</v>
      </c>
    </row>
    <row r="3621" spans="3:7">
      <c r="C3621"/>
      <c r="G3621" s="134">
        <f t="shared" si="56"/>
        <v>0</v>
      </c>
    </row>
    <row r="3622" spans="3:7">
      <c r="C3622"/>
      <c r="G3622" s="134">
        <f t="shared" si="56"/>
        <v>0</v>
      </c>
    </row>
    <row r="3623" spans="3:7">
      <c r="C3623"/>
      <c r="G3623" s="134">
        <f t="shared" si="56"/>
        <v>0</v>
      </c>
    </row>
    <row r="3624" spans="3:7">
      <c r="C3624"/>
      <c r="G3624" s="134">
        <f t="shared" si="56"/>
        <v>0</v>
      </c>
    </row>
    <row r="3625" spans="3:7">
      <c r="C3625"/>
      <c r="G3625" s="134">
        <f t="shared" si="56"/>
        <v>0</v>
      </c>
    </row>
    <row r="3626" spans="3:7">
      <c r="C3626"/>
      <c r="G3626" s="134">
        <f t="shared" si="56"/>
        <v>0</v>
      </c>
    </row>
    <row r="3627" spans="3:7">
      <c r="C3627"/>
      <c r="G3627" s="134">
        <f t="shared" si="56"/>
        <v>0</v>
      </c>
    </row>
    <row r="3628" spans="3:7">
      <c r="C3628"/>
      <c r="G3628" s="134">
        <f t="shared" si="56"/>
        <v>0</v>
      </c>
    </row>
    <row r="3629" spans="3:7">
      <c r="C3629"/>
      <c r="G3629" s="134">
        <f t="shared" si="56"/>
        <v>0</v>
      </c>
    </row>
    <row r="3630" spans="3:7">
      <c r="C3630"/>
      <c r="G3630" s="134">
        <f t="shared" si="56"/>
        <v>0</v>
      </c>
    </row>
    <row r="3631" spans="3:7">
      <c r="C3631"/>
      <c r="G3631" s="134">
        <f t="shared" si="56"/>
        <v>0</v>
      </c>
    </row>
    <row r="3632" spans="3:7">
      <c r="C3632"/>
      <c r="G3632" s="134">
        <f t="shared" si="56"/>
        <v>0</v>
      </c>
    </row>
    <row r="3633" spans="3:7">
      <c r="C3633"/>
      <c r="G3633" s="134">
        <f t="shared" si="56"/>
        <v>0</v>
      </c>
    </row>
    <row r="3634" spans="3:7">
      <c r="C3634"/>
      <c r="G3634" s="134">
        <f t="shared" si="56"/>
        <v>0</v>
      </c>
    </row>
    <row r="3635" spans="3:7">
      <c r="C3635"/>
      <c r="G3635" s="134">
        <f t="shared" si="56"/>
        <v>0</v>
      </c>
    </row>
    <row r="3636" spans="3:7">
      <c r="C3636"/>
      <c r="G3636" s="134">
        <f t="shared" si="56"/>
        <v>0</v>
      </c>
    </row>
    <row r="3637" spans="3:7">
      <c r="C3637"/>
      <c r="G3637" s="134">
        <f t="shared" si="56"/>
        <v>0</v>
      </c>
    </row>
    <row r="3638" spans="3:7">
      <c r="C3638"/>
      <c r="G3638" s="134">
        <f t="shared" si="56"/>
        <v>0</v>
      </c>
    </row>
    <row r="3639" spans="3:7">
      <c r="C3639"/>
      <c r="G3639" s="134">
        <f t="shared" si="56"/>
        <v>0</v>
      </c>
    </row>
    <row r="3640" spans="3:7">
      <c r="C3640"/>
      <c r="G3640" s="134">
        <f t="shared" si="56"/>
        <v>0</v>
      </c>
    </row>
    <row r="3641" spans="3:7">
      <c r="C3641"/>
      <c r="G3641" s="134">
        <f t="shared" si="56"/>
        <v>0</v>
      </c>
    </row>
    <row r="3642" spans="3:7">
      <c r="C3642"/>
      <c r="G3642" s="134">
        <f t="shared" si="56"/>
        <v>0</v>
      </c>
    </row>
    <row r="3643" spans="3:7">
      <c r="C3643"/>
      <c r="G3643" s="134">
        <f t="shared" si="56"/>
        <v>0</v>
      </c>
    </row>
    <row r="3644" spans="3:7">
      <c r="C3644"/>
      <c r="G3644" s="134">
        <f t="shared" si="56"/>
        <v>0</v>
      </c>
    </row>
    <row r="3645" spans="3:7">
      <c r="C3645"/>
      <c r="G3645" s="134">
        <f t="shared" si="56"/>
        <v>0</v>
      </c>
    </row>
    <row r="3646" spans="3:7">
      <c r="C3646"/>
      <c r="G3646" s="134">
        <f t="shared" si="56"/>
        <v>0</v>
      </c>
    </row>
    <row r="3647" spans="3:7">
      <c r="C3647"/>
      <c r="G3647" s="134">
        <f t="shared" si="56"/>
        <v>0</v>
      </c>
    </row>
    <row r="3648" spans="3:7">
      <c r="C3648"/>
      <c r="G3648" s="134">
        <f t="shared" si="56"/>
        <v>0</v>
      </c>
    </row>
    <row r="3649" spans="3:7">
      <c r="C3649"/>
      <c r="G3649" s="134">
        <f t="shared" si="56"/>
        <v>0</v>
      </c>
    </row>
    <row r="3650" spans="3:7">
      <c r="C3650"/>
      <c r="G3650" s="134">
        <f t="shared" si="56"/>
        <v>0</v>
      </c>
    </row>
    <row r="3651" spans="3:7">
      <c r="C3651"/>
      <c r="G3651" s="134">
        <f t="shared" si="56"/>
        <v>0</v>
      </c>
    </row>
    <row r="3652" spans="3:7">
      <c r="C3652"/>
      <c r="G3652" s="134">
        <f t="shared" si="56"/>
        <v>0</v>
      </c>
    </row>
    <row r="3653" spans="3:7">
      <c r="C3653"/>
      <c r="G3653" s="134">
        <f t="shared" si="56"/>
        <v>0</v>
      </c>
    </row>
    <row r="3654" spans="3:7">
      <c r="C3654"/>
      <c r="G3654" s="134">
        <f t="shared" si="56"/>
        <v>0</v>
      </c>
    </row>
    <row r="3655" spans="3:7">
      <c r="C3655"/>
      <c r="G3655" s="134">
        <f t="shared" si="56"/>
        <v>0</v>
      </c>
    </row>
    <row r="3656" spans="3:7">
      <c r="C3656"/>
      <c r="G3656" s="134">
        <f t="shared" si="56"/>
        <v>0</v>
      </c>
    </row>
    <row r="3657" spans="3:7">
      <c r="C3657"/>
      <c r="G3657" s="134">
        <f t="shared" si="56"/>
        <v>0</v>
      </c>
    </row>
    <row r="3658" spans="3:7">
      <c r="C3658"/>
      <c r="G3658" s="134">
        <f t="shared" si="56"/>
        <v>0</v>
      </c>
    </row>
    <row r="3659" spans="3:7">
      <c r="C3659"/>
      <c r="G3659" s="134">
        <f t="shared" si="56"/>
        <v>0</v>
      </c>
    </row>
    <row r="3660" spans="3:7">
      <c r="C3660"/>
      <c r="G3660" s="134">
        <f t="shared" ref="G3660:G3723" si="57">+D3660-E3660</f>
        <v>0</v>
      </c>
    </row>
    <row r="3661" spans="3:7">
      <c r="C3661"/>
      <c r="G3661" s="134">
        <f t="shared" si="57"/>
        <v>0</v>
      </c>
    </row>
    <row r="3662" spans="3:7">
      <c r="C3662"/>
      <c r="G3662" s="134">
        <f t="shared" si="57"/>
        <v>0</v>
      </c>
    </row>
    <row r="3663" spans="3:7">
      <c r="C3663"/>
      <c r="G3663" s="134">
        <f t="shared" si="57"/>
        <v>0</v>
      </c>
    </row>
    <row r="3664" spans="3:7">
      <c r="C3664"/>
      <c r="G3664" s="134">
        <f t="shared" si="57"/>
        <v>0</v>
      </c>
    </row>
    <row r="3665" spans="3:7">
      <c r="C3665"/>
      <c r="G3665" s="134">
        <f t="shared" si="57"/>
        <v>0</v>
      </c>
    </row>
    <row r="3666" spans="3:7">
      <c r="C3666"/>
      <c r="G3666" s="134">
        <f t="shared" si="57"/>
        <v>0</v>
      </c>
    </row>
    <row r="3667" spans="3:7">
      <c r="C3667"/>
      <c r="G3667" s="134">
        <f t="shared" si="57"/>
        <v>0</v>
      </c>
    </row>
    <row r="3668" spans="3:7">
      <c r="C3668"/>
      <c r="G3668" s="134">
        <f t="shared" si="57"/>
        <v>0</v>
      </c>
    </row>
    <row r="3669" spans="3:7">
      <c r="C3669"/>
      <c r="G3669" s="134">
        <f t="shared" si="57"/>
        <v>0</v>
      </c>
    </row>
    <row r="3670" spans="3:7">
      <c r="C3670"/>
      <c r="G3670" s="134">
        <f t="shared" si="57"/>
        <v>0</v>
      </c>
    </row>
    <row r="3671" spans="3:7">
      <c r="C3671"/>
      <c r="G3671" s="134">
        <f t="shared" si="57"/>
        <v>0</v>
      </c>
    </row>
    <row r="3672" spans="3:7">
      <c r="C3672"/>
      <c r="G3672" s="134">
        <f t="shared" si="57"/>
        <v>0</v>
      </c>
    </row>
    <row r="3673" spans="3:7">
      <c r="C3673"/>
      <c r="G3673" s="134">
        <f t="shared" si="57"/>
        <v>0</v>
      </c>
    </row>
    <row r="3674" spans="3:7">
      <c r="C3674"/>
      <c r="G3674" s="134">
        <f t="shared" si="57"/>
        <v>0</v>
      </c>
    </row>
    <row r="3675" spans="3:7">
      <c r="C3675"/>
      <c r="G3675" s="134">
        <f t="shared" si="57"/>
        <v>0</v>
      </c>
    </row>
    <row r="3676" spans="3:7">
      <c r="C3676"/>
      <c r="G3676" s="134">
        <f t="shared" si="57"/>
        <v>0</v>
      </c>
    </row>
    <row r="3677" spans="3:7">
      <c r="C3677"/>
      <c r="G3677" s="134">
        <f t="shared" si="57"/>
        <v>0</v>
      </c>
    </row>
    <row r="3678" spans="3:7">
      <c r="C3678"/>
      <c r="G3678" s="134">
        <f t="shared" si="57"/>
        <v>0</v>
      </c>
    </row>
    <row r="3679" spans="3:7">
      <c r="C3679"/>
      <c r="G3679" s="134">
        <f t="shared" si="57"/>
        <v>0</v>
      </c>
    </row>
    <row r="3680" spans="3:7">
      <c r="C3680"/>
      <c r="G3680" s="134">
        <f t="shared" si="57"/>
        <v>0</v>
      </c>
    </row>
    <row r="3681" spans="3:7">
      <c r="C3681"/>
      <c r="G3681" s="134">
        <f t="shared" si="57"/>
        <v>0</v>
      </c>
    </row>
    <row r="3682" spans="3:7">
      <c r="C3682"/>
      <c r="G3682" s="134">
        <f t="shared" si="57"/>
        <v>0</v>
      </c>
    </row>
    <row r="3683" spans="3:7">
      <c r="C3683"/>
      <c r="G3683" s="134">
        <f t="shared" si="57"/>
        <v>0</v>
      </c>
    </row>
    <row r="3684" spans="3:7">
      <c r="C3684"/>
      <c r="G3684" s="134">
        <f t="shared" si="57"/>
        <v>0</v>
      </c>
    </row>
    <row r="3685" spans="3:7">
      <c r="C3685"/>
      <c r="G3685" s="134">
        <f t="shared" si="57"/>
        <v>0</v>
      </c>
    </row>
    <row r="3686" spans="3:7">
      <c r="C3686"/>
      <c r="G3686" s="134">
        <f t="shared" si="57"/>
        <v>0</v>
      </c>
    </row>
    <row r="3687" spans="3:7">
      <c r="C3687"/>
      <c r="G3687" s="134">
        <f t="shared" si="57"/>
        <v>0</v>
      </c>
    </row>
    <row r="3688" spans="3:7">
      <c r="C3688"/>
      <c r="G3688" s="134">
        <f t="shared" si="57"/>
        <v>0</v>
      </c>
    </row>
    <row r="3689" spans="3:7">
      <c r="C3689"/>
      <c r="G3689" s="134">
        <f t="shared" si="57"/>
        <v>0</v>
      </c>
    </row>
    <row r="3690" spans="3:7">
      <c r="C3690"/>
      <c r="G3690" s="134">
        <f t="shared" si="57"/>
        <v>0</v>
      </c>
    </row>
    <row r="3691" spans="3:7">
      <c r="C3691"/>
      <c r="G3691" s="134">
        <f t="shared" si="57"/>
        <v>0</v>
      </c>
    </row>
    <row r="3692" spans="3:7">
      <c r="C3692"/>
      <c r="G3692" s="134">
        <f t="shared" si="57"/>
        <v>0</v>
      </c>
    </row>
    <row r="3693" spans="3:7">
      <c r="C3693"/>
      <c r="G3693" s="134">
        <f t="shared" si="57"/>
        <v>0</v>
      </c>
    </row>
    <row r="3694" spans="3:7">
      <c r="C3694"/>
      <c r="G3694" s="134">
        <f t="shared" si="57"/>
        <v>0</v>
      </c>
    </row>
    <row r="3695" spans="3:7">
      <c r="C3695"/>
      <c r="G3695" s="134">
        <f t="shared" si="57"/>
        <v>0</v>
      </c>
    </row>
    <row r="3696" spans="3:7">
      <c r="C3696"/>
      <c r="G3696" s="134">
        <f t="shared" si="57"/>
        <v>0</v>
      </c>
    </row>
    <row r="3697" spans="3:7">
      <c r="C3697"/>
      <c r="G3697" s="134">
        <f t="shared" si="57"/>
        <v>0</v>
      </c>
    </row>
    <row r="3698" spans="3:7">
      <c r="C3698"/>
      <c r="G3698" s="134">
        <f t="shared" si="57"/>
        <v>0</v>
      </c>
    </row>
    <row r="3699" spans="3:7">
      <c r="C3699"/>
      <c r="G3699" s="134">
        <f t="shared" si="57"/>
        <v>0</v>
      </c>
    </row>
    <row r="3700" spans="3:7">
      <c r="C3700"/>
      <c r="G3700" s="134">
        <f t="shared" si="57"/>
        <v>0</v>
      </c>
    </row>
    <row r="3701" spans="3:7">
      <c r="C3701"/>
      <c r="G3701" s="134">
        <f t="shared" si="57"/>
        <v>0</v>
      </c>
    </row>
    <row r="3702" spans="3:7">
      <c r="C3702"/>
      <c r="G3702" s="134">
        <f t="shared" si="57"/>
        <v>0</v>
      </c>
    </row>
    <row r="3703" spans="3:7">
      <c r="C3703"/>
      <c r="G3703" s="134">
        <f t="shared" si="57"/>
        <v>0</v>
      </c>
    </row>
    <row r="3704" spans="3:7">
      <c r="C3704"/>
      <c r="G3704" s="134">
        <f t="shared" si="57"/>
        <v>0</v>
      </c>
    </row>
    <row r="3705" spans="3:7">
      <c r="C3705"/>
      <c r="G3705" s="134">
        <f t="shared" si="57"/>
        <v>0</v>
      </c>
    </row>
    <row r="3706" spans="3:7">
      <c r="C3706"/>
      <c r="G3706" s="134">
        <f t="shared" si="57"/>
        <v>0</v>
      </c>
    </row>
    <row r="3707" spans="3:7">
      <c r="C3707"/>
      <c r="G3707" s="134">
        <f t="shared" si="57"/>
        <v>0</v>
      </c>
    </row>
    <row r="3708" spans="3:7">
      <c r="C3708"/>
      <c r="G3708" s="134">
        <f t="shared" si="57"/>
        <v>0</v>
      </c>
    </row>
    <row r="3709" spans="3:7">
      <c r="C3709"/>
      <c r="G3709" s="134">
        <f t="shared" si="57"/>
        <v>0</v>
      </c>
    </row>
    <row r="3710" spans="3:7">
      <c r="C3710"/>
      <c r="G3710" s="134">
        <f t="shared" si="57"/>
        <v>0</v>
      </c>
    </row>
    <row r="3711" spans="3:7">
      <c r="C3711"/>
      <c r="G3711" s="134">
        <f t="shared" si="57"/>
        <v>0</v>
      </c>
    </row>
    <row r="3712" spans="3:7">
      <c r="C3712"/>
      <c r="G3712" s="134">
        <f t="shared" si="57"/>
        <v>0</v>
      </c>
    </row>
    <row r="3713" spans="3:7">
      <c r="C3713"/>
      <c r="G3713" s="134">
        <f t="shared" si="57"/>
        <v>0</v>
      </c>
    </row>
    <row r="3714" spans="3:7">
      <c r="C3714"/>
      <c r="G3714" s="134">
        <f t="shared" si="57"/>
        <v>0</v>
      </c>
    </row>
    <row r="3715" spans="3:7">
      <c r="C3715"/>
      <c r="G3715" s="134">
        <f t="shared" si="57"/>
        <v>0</v>
      </c>
    </row>
    <row r="3716" spans="3:7">
      <c r="C3716"/>
      <c r="G3716" s="134">
        <f t="shared" si="57"/>
        <v>0</v>
      </c>
    </row>
    <row r="3717" spans="3:7">
      <c r="C3717"/>
      <c r="G3717" s="134">
        <f t="shared" si="57"/>
        <v>0</v>
      </c>
    </row>
    <row r="3718" spans="3:7">
      <c r="C3718"/>
      <c r="G3718" s="134">
        <f t="shared" si="57"/>
        <v>0</v>
      </c>
    </row>
    <row r="3719" spans="3:7">
      <c r="C3719"/>
      <c r="G3719" s="134">
        <f t="shared" si="57"/>
        <v>0</v>
      </c>
    </row>
    <row r="3720" spans="3:7">
      <c r="C3720"/>
      <c r="G3720" s="134">
        <f t="shared" si="57"/>
        <v>0</v>
      </c>
    </row>
    <row r="3721" spans="3:7">
      <c r="C3721"/>
      <c r="G3721" s="134">
        <f t="shared" si="57"/>
        <v>0</v>
      </c>
    </row>
    <row r="3722" spans="3:7">
      <c r="C3722"/>
      <c r="G3722" s="134">
        <f t="shared" si="57"/>
        <v>0</v>
      </c>
    </row>
    <row r="3723" spans="3:7">
      <c r="C3723"/>
      <c r="G3723" s="134">
        <f t="shared" si="57"/>
        <v>0</v>
      </c>
    </row>
    <row r="3724" spans="3:7">
      <c r="C3724"/>
      <c r="G3724" s="134">
        <f t="shared" ref="G3724:G3762" si="58">+D3724-E3724</f>
        <v>0</v>
      </c>
    </row>
    <row r="3725" spans="3:7">
      <c r="C3725"/>
      <c r="G3725" s="134">
        <f t="shared" si="58"/>
        <v>0</v>
      </c>
    </row>
    <row r="3726" spans="3:7">
      <c r="C3726"/>
      <c r="G3726" s="134">
        <f t="shared" si="58"/>
        <v>0</v>
      </c>
    </row>
    <row r="3727" spans="3:7">
      <c r="C3727"/>
      <c r="G3727" s="134">
        <f t="shared" si="58"/>
        <v>0</v>
      </c>
    </row>
    <row r="3728" spans="3:7">
      <c r="C3728"/>
      <c r="G3728" s="134">
        <f t="shared" si="58"/>
        <v>0</v>
      </c>
    </row>
    <row r="3729" spans="3:7">
      <c r="C3729"/>
      <c r="G3729" s="134">
        <f t="shared" si="58"/>
        <v>0</v>
      </c>
    </row>
    <row r="3730" spans="3:7">
      <c r="C3730"/>
      <c r="G3730" s="134">
        <f t="shared" si="58"/>
        <v>0</v>
      </c>
    </row>
    <row r="3731" spans="3:7">
      <c r="C3731"/>
      <c r="G3731" s="134">
        <f t="shared" si="58"/>
        <v>0</v>
      </c>
    </row>
    <row r="3732" spans="3:7">
      <c r="C3732"/>
      <c r="G3732" s="134">
        <f t="shared" si="58"/>
        <v>0</v>
      </c>
    </row>
    <row r="3733" spans="3:7">
      <c r="C3733"/>
      <c r="G3733" s="134">
        <f t="shared" si="58"/>
        <v>0</v>
      </c>
    </row>
    <row r="3734" spans="3:7">
      <c r="C3734"/>
      <c r="G3734" s="134">
        <f t="shared" si="58"/>
        <v>0</v>
      </c>
    </row>
    <row r="3735" spans="3:7">
      <c r="C3735"/>
      <c r="G3735" s="134">
        <f t="shared" si="58"/>
        <v>0</v>
      </c>
    </row>
    <row r="3736" spans="3:7">
      <c r="C3736"/>
      <c r="G3736" s="134">
        <f t="shared" si="58"/>
        <v>0</v>
      </c>
    </row>
    <row r="3737" spans="3:7">
      <c r="C3737"/>
      <c r="G3737" s="134">
        <f t="shared" si="58"/>
        <v>0</v>
      </c>
    </row>
    <row r="3738" spans="3:7">
      <c r="C3738"/>
      <c r="G3738" s="134">
        <f t="shared" si="58"/>
        <v>0</v>
      </c>
    </row>
    <row r="3739" spans="3:7">
      <c r="C3739"/>
      <c r="G3739" s="134">
        <f t="shared" si="58"/>
        <v>0</v>
      </c>
    </row>
    <row r="3740" spans="3:7">
      <c r="C3740"/>
      <c r="G3740" s="134">
        <f t="shared" si="58"/>
        <v>0</v>
      </c>
    </row>
    <row r="3741" spans="3:7">
      <c r="C3741"/>
      <c r="G3741" s="134">
        <f t="shared" si="58"/>
        <v>0</v>
      </c>
    </row>
    <row r="3742" spans="3:7">
      <c r="C3742"/>
      <c r="G3742" s="134">
        <f t="shared" si="58"/>
        <v>0</v>
      </c>
    </row>
    <row r="3743" spans="3:7">
      <c r="C3743"/>
      <c r="G3743" s="134">
        <f t="shared" si="58"/>
        <v>0</v>
      </c>
    </row>
    <row r="3744" spans="3:7">
      <c r="C3744"/>
      <c r="G3744" s="134">
        <f t="shared" si="58"/>
        <v>0</v>
      </c>
    </row>
    <row r="3745" spans="3:7">
      <c r="C3745"/>
      <c r="G3745" s="134">
        <f t="shared" si="58"/>
        <v>0</v>
      </c>
    </row>
    <row r="3746" spans="3:7">
      <c r="C3746"/>
      <c r="G3746" s="134">
        <f t="shared" si="58"/>
        <v>0</v>
      </c>
    </row>
    <row r="3747" spans="3:7">
      <c r="C3747"/>
      <c r="G3747" s="134">
        <f t="shared" si="58"/>
        <v>0</v>
      </c>
    </row>
    <row r="3748" spans="3:7">
      <c r="C3748"/>
      <c r="G3748" s="134">
        <f t="shared" si="58"/>
        <v>0</v>
      </c>
    </row>
    <row r="3749" spans="3:7">
      <c r="C3749"/>
      <c r="G3749" s="134">
        <f t="shared" si="58"/>
        <v>0</v>
      </c>
    </row>
    <row r="3750" spans="3:7">
      <c r="C3750"/>
      <c r="G3750" s="134">
        <f t="shared" si="58"/>
        <v>0</v>
      </c>
    </row>
    <row r="3751" spans="3:7">
      <c r="C3751"/>
      <c r="G3751" s="134">
        <f t="shared" si="58"/>
        <v>0</v>
      </c>
    </row>
    <row r="3752" spans="3:7">
      <c r="C3752"/>
      <c r="G3752" s="134">
        <f t="shared" si="58"/>
        <v>0</v>
      </c>
    </row>
    <row r="3753" spans="3:7">
      <c r="C3753"/>
      <c r="G3753" s="134">
        <f t="shared" si="58"/>
        <v>0</v>
      </c>
    </row>
    <row r="3754" spans="3:7">
      <c r="C3754"/>
      <c r="G3754" s="134">
        <f t="shared" si="58"/>
        <v>0</v>
      </c>
    </row>
    <row r="3755" spans="3:7">
      <c r="C3755"/>
      <c r="G3755" s="134">
        <f t="shared" si="58"/>
        <v>0</v>
      </c>
    </row>
    <row r="3756" spans="3:7">
      <c r="C3756"/>
      <c r="G3756" s="134">
        <f t="shared" si="58"/>
        <v>0</v>
      </c>
    </row>
    <row r="3757" spans="3:7">
      <c r="C3757"/>
      <c r="G3757" s="134">
        <f t="shared" si="58"/>
        <v>0</v>
      </c>
    </row>
    <row r="3758" spans="3:7">
      <c r="C3758"/>
      <c r="G3758" s="134">
        <f t="shared" si="58"/>
        <v>0</v>
      </c>
    </row>
    <row r="3759" spans="3:7">
      <c r="C3759"/>
      <c r="G3759" s="134">
        <f t="shared" si="58"/>
        <v>0</v>
      </c>
    </row>
    <row r="3760" spans="3:7">
      <c r="C3760"/>
      <c r="G3760" s="134">
        <f t="shared" si="58"/>
        <v>0</v>
      </c>
    </row>
    <row r="3761" spans="3:7">
      <c r="C3761"/>
      <c r="G3761" s="134">
        <f t="shared" si="58"/>
        <v>0</v>
      </c>
    </row>
    <row r="3762" spans="3:7">
      <c r="C3762"/>
      <c r="G3762" s="134">
        <f t="shared" si="58"/>
        <v>0</v>
      </c>
    </row>
    <row r="3763" spans="3:7">
      <c r="C3763"/>
      <c r="G3763" s="134"/>
    </row>
    <row r="3764" spans="3:7">
      <c r="C3764"/>
      <c r="G3764" s="134"/>
    </row>
    <row r="3765" spans="3:7">
      <c r="C3765"/>
      <c r="G3765" s="134"/>
    </row>
    <row r="3766" spans="3:7">
      <c r="C3766"/>
      <c r="G3766" s="134"/>
    </row>
    <row r="3767" spans="3:7">
      <c r="C3767"/>
      <c r="G3767" s="134"/>
    </row>
    <row r="3768" spans="3:7">
      <c r="C3768"/>
      <c r="G3768" s="134"/>
    </row>
    <row r="3769" spans="3:7">
      <c r="C3769"/>
      <c r="G3769" s="134"/>
    </row>
    <row r="3770" spans="3:7">
      <c r="C3770"/>
      <c r="G3770" s="134"/>
    </row>
    <row r="3771" spans="3:7">
      <c r="C3771"/>
      <c r="G3771" s="134"/>
    </row>
    <row r="3772" spans="3:7">
      <c r="C3772"/>
      <c r="G3772" s="134"/>
    </row>
    <row r="3773" spans="3:7">
      <c r="C3773"/>
      <c r="G3773" s="134"/>
    </row>
    <row r="3774" spans="3:7">
      <c r="C3774"/>
      <c r="G3774" s="134"/>
    </row>
    <row r="3775" spans="3:7">
      <c r="C3775"/>
      <c r="G3775" s="134"/>
    </row>
    <row r="3776" spans="3:7">
      <c r="C3776"/>
      <c r="G3776" s="134"/>
    </row>
    <row r="3777" spans="3:7">
      <c r="C3777"/>
      <c r="G3777" s="134"/>
    </row>
    <row r="3778" spans="3:7">
      <c r="C3778"/>
      <c r="G3778" s="134"/>
    </row>
    <row r="3779" spans="3:7">
      <c r="C3779"/>
      <c r="G3779" s="134"/>
    </row>
    <row r="3780" spans="3:7">
      <c r="C3780"/>
      <c r="G3780" s="134"/>
    </row>
    <row r="3781" spans="3:7">
      <c r="C3781"/>
      <c r="G3781" s="134"/>
    </row>
    <row r="3782" spans="3:7">
      <c r="C3782"/>
      <c r="G3782" s="134"/>
    </row>
    <row r="3783" spans="3:7">
      <c r="C3783"/>
      <c r="G3783" s="134"/>
    </row>
    <row r="3784" spans="3:7">
      <c r="C3784"/>
      <c r="G3784" s="134"/>
    </row>
    <row r="3785" spans="3:7">
      <c r="C3785"/>
      <c r="G3785" s="134"/>
    </row>
    <row r="3786" spans="3:7">
      <c r="C3786"/>
      <c r="G3786" s="134"/>
    </row>
    <row r="3787" spans="3:7">
      <c r="C3787"/>
      <c r="G3787" s="134"/>
    </row>
    <row r="3788" spans="3:7">
      <c r="C3788"/>
      <c r="G3788" s="134"/>
    </row>
    <row r="3789" spans="3:7">
      <c r="C3789"/>
      <c r="G3789" s="134"/>
    </row>
    <row r="3790" spans="3:7">
      <c r="C3790"/>
      <c r="G3790" s="134"/>
    </row>
  </sheetData>
  <phoneticPr fontId="0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H3790"/>
  <sheetViews>
    <sheetView workbookViewId="0">
      <selection activeCell="G12" sqref="G12"/>
    </sheetView>
  </sheetViews>
  <sheetFormatPr defaultRowHeight="12.75"/>
  <cols>
    <col min="1" max="1" width="12" customWidth="1"/>
    <col min="2" max="2" width="41" style="1" customWidth="1"/>
    <col min="3" max="3" width="16.7109375" style="137" customWidth="1"/>
    <col min="4" max="5" width="15" style="134" bestFit="1" customWidth="1"/>
    <col min="6" max="6" width="19" customWidth="1"/>
    <col min="7" max="7" width="15.7109375" style="136" customWidth="1"/>
    <col min="8" max="8" width="38.7109375" style="4" customWidth="1"/>
    <col min="9" max="9" width="11.7109375" bestFit="1" customWidth="1"/>
    <col min="10" max="10" width="10.28515625" bestFit="1" customWidth="1"/>
  </cols>
  <sheetData>
    <row r="1" spans="1:7">
      <c r="A1" t="s">
        <v>1244</v>
      </c>
    </row>
    <row r="2" spans="1:7">
      <c r="B2" s="1" t="s">
        <v>1640</v>
      </c>
      <c r="C2"/>
    </row>
    <row r="3" spans="1:7">
      <c r="B3" s="1" t="s">
        <v>1181</v>
      </c>
      <c r="C3"/>
    </row>
    <row r="4" spans="1:7">
      <c r="B4" s="1" t="s">
        <v>1182</v>
      </c>
      <c r="C4"/>
    </row>
    <row r="5" spans="1:7">
      <c r="B5" s="1" t="s">
        <v>1391</v>
      </c>
      <c r="C5"/>
    </row>
    <row r="6" spans="1:7">
      <c r="B6" s="1" t="s">
        <v>1641</v>
      </c>
      <c r="C6"/>
    </row>
    <row r="7" spans="1:7">
      <c r="B7" s="1" t="s">
        <v>1184</v>
      </c>
      <c r="C7"/>
    </row>
    <row r="8" spans="1:7">
      <c r="B8" s="1" t="s">
        <v>1185</v>
      </c>
      <c r="C8"/>
    </row>
    <row r="9" spans="1:7">
      <c r="B9" s="1" t="s">
        <v>1186</v>
      </c>
      <c r="C9"/>
    </row>
    <row r="10" spans="1:7">
      <c r="B10" s="1" t="s">
        <v>1642</v>
      </c>
      <c r="C10"/>
    </row>
    <row r="11" spans="1:7">
      <c r="A11" t="s">
        <v>864</v>
      </c>
      <c r="B11" s="1" t="s">
        <v>857</v>
      </c>
      <c r="C11" t="s">
        <v>853</v>
      </c>
      <c r="D11" s="134" t="s">
        <v>854</v>
      </c>
      <c r="E11" s="134" t="s">
        <v>855</v>
      </c>
      <c r="F11" t="s">
        <v>856</v>
      </c>
      <c r="G11" s="136" t="s">
        <v>865</v>
      </c>
    </row>
    <row r="12" spans="1:7">
      <c r="A12">
        <v>11010101</v>
      </c>
      <c r="B12" s="1" t="s">
        <v>1394</v>
      </c>
      <c r="C12" t="s">
        <v>1393</v>
      </c>
      <c r="D12" s="134">
        <v>123406.1</v>
      </c>
      <c r="E12" s="134">
        <v>0</v>
      </c>
      <c r="F12" t="s">
        <v>1393</v>
      </c>
      <c r="G12" s="134">
        <f t="shared" ref="G12:G75" si="0">+D12-E12</f>
        <v>123406.1</v>
      </c>
    </row>
    <row r="13" spans="1:7">
      <c r="A13">
        <v>11010151</v>
      </c>
      <c r="B13" s="1" t="s">
        <v>1395</v>
      </c>
      <c r="C13" t="s">
        <v>1393</v>
      </c>
      <c r="D13" s="134">
        <v>0</v>
      </c>
      <c r="E13" s="134">
        <v>36731.120000000003</v>
      </c>
      <c r="F13" t="s">
        <v>1393</v>
      </c>
      <c r="G13" s="134">
        <f t="shared" si="0"/>
        <v>-36731.120000000003</v>
      </c>
    </row>
    <row r="14" spans="1:7">
      <c r="A14">
        <v>11010202</v>
      </c>
      <c r="B14" s="1" t="s">
        <v>1396</v>
      </c>
      <c r="C14" t="s">
        <v>1393</v>
      </c>
      <c r="D14" s="134">
        <v>6789.6</v>
      </c>
      <c r="E14" s="134">
        <v>0</v>
      </c>
      <c r="F14" t="s">
        <v>1393</v>
      </c>
      <c r="G14" s="134">
        <f t="shared" si="0"/>
        <v>6789.6</v>
      </c>
    </row>
    <row r="15" spans="1:7">
      <c r="A15">
        <v>11010252</v>
      </c>
      <c r="B15" s="1" t="s">
        <v>1397</v>
      </c>
      <c r="C15" t="s">
        <v>1393</v>
      </c>
      <c r="D15" s="134">
        <v>0</v>
      </c>
      <c r="E15" s="134">
        <v>6789.6</v>
      </c>
      <c r="F15" t="s">
        <v>1393</v>
      </c>
      <c r="G15" s="134">
        <f t="shared" si="0"/>
        <v>-6789.6</v>
      </c>
    </row>
    <row r="16" spans="1:7">
      <c r="A16">
        <v>11010301</v>
      </c>
      <c r="B16" s="1" t="s">
        <v>949</v>
      </c>
      <c r="C16" t="s">
        <v>1393</v>
      </c>
      <c r="D16" s="134">
        <v>524678.01</v>
      </c>
      <c r="E16" s="134">
        <v>0</v>
      </c>
      <c r="F16" t="s">
        <v>1393</v>
      </c>
      <c r="G16" s="134">
        <f t="shared" si="0"/>
        <v>524678.01</v>
      </c>
    </row>
    <row r="17" spans="1:7">
      <c r="A17">
        <v>11010351</v>
      </c>
      <c r="B17" s="1" t="s">
        <v>950</v>
      </c>
      <c r="C17" t="s">
        <v>1393</v>
      </c>
      <c r="D17" s="134">
        <v>0</v>
      </c>
      <c r="E17" s="134">
        <v>328901.81</v>
      </c>
      <c r="F17" t="s">
        <v>1393</v>
      </c>
      <c r="G17" s="134">
        <f t="shared" si="0"/>
        <v>-328901.81</v>
      </c>
    </row>
    <row r="18" spans="1:7">
      <c r="A18">
        <v>11010501</v>
      </c>
      <c r="B18" s="1" t="s">
        <v>1398</v>
      </c>
      <c r="C18" t="s">
        <v>1393</v>
      </c>
      <c r="D18" s="134">
        <v>1041.9000000000001</v>
      </c>
      <c r="E18" s="134">
        <v>0</v>
      </c>
      <c r="F18" t="s">
        <v>1393</v>
      </c>
      <c r="G18" s="134">
        <f t="shared" si="0"/>
        <v>1041.9000000000001</v>
      </c>
    </row>
    <row r="19" spans="1:7">
      <c r="A19">
        <v>11010503</v>
      </c>
      <c r="B19" s="1" t="s">
        <v>1400</v>
      </c>
      <c r="C19" t="s">
        <v>1393</v>
      </c>
      <c r="D19" s="134">
        <v>7344.68</v>
      </c>
      <c r="E19" s="134">
        <v>0</v>
      </c>
      <c r="F19" t="s">
        <v>1393</v>
      </c>
      <c r="G19" s="134">
        <f t="shared" si="0"/>
        <v>7344.68</v>
      </c>
    </row>
    <row r="20" spans="1:7">
      <c r="A20">
        <v>11010551</v>
      </c>
      <c r="B20" s="1" t="s">
        <v>1401</v>
      </c>
      <c r="C20" t="s">
        <v>1393</v>
      </c>
      <c r="D20" s="134">
        <v>0</v>
      </c>
      <c r="E20" s="134">
        <v>660.54</v>
      </c>
      <c r="F20" t="s">
        <v>1393</v>
      </c>
      <c r="G20" s="134">
        <f t="shared" si="0"/>
        <v>-660.54</v>
      </c>
    </row>
    <row r="21" spans="1:7">
      <c r="A21">
        <v>11010553</v>
      </c>
      <c r="B21" s="1" t="s">
        <v>1403</v>
      </c>
      <c r="C21" t="s">
        <v>1393</v>
      </c>
      <c r="D21" s="134">
        <v>0</v>
      </c>
      <c r="E21" s="134">
        <v>3185.29</v>
      </c>
      <c r="F21" t="s">
        <v>1393</v>
      </c>
      <c r="G21" s="134">
        <f t="shared" si="0"/>
        <v>-3185.29</v>
      </c>
    </row>
    <row r="22" spans="1:7">
      <c r="A22">
        <v>11010601</v>
      </c>
      <c r="B22" s="1" t="s">
        <v>951</v>
      </c>
      <c r="C22" t="s">
        <v>1393</v>
      </c>
      <c r="D22" s="134">
        <v>148400.39000000001</v>
      </c>
      <c r="E22" s="134">
        <v>143520.39000000001</v>
      </c>
      <c r="F22" t="s">
        <v>1393</v>
      </c>
      <c r="G22" s="134">
        <f t="shared" si="0"/>
        <v>4880</v>
      </c>
    </row>
    <row r="23" spans="1:7">
      <c r="A23">
        <v>11010701</v>
      </c>
      <c r="B23" s="1" t="s">
        <v>952</v>
      </c>
      <c r="C23" t="s">
        <v>1393</v>
      </c>
      <c r="D23" s="134">
        <v>23790.29</v>
      </c>
      <c r="E23" s="134">
        <v>0</v>
      </c>
      <c r="F23" t="s">
        <v>1393</v>
      </c>
      <c r="G23" s="134">
        <f t="shared" si="0"/>
        <v>23790.29</v>
      </c>
    </row>
    <row r="24" spans="1:7">
      <c r="A24">
        <v>11010702</v>
      </c>
      <c r="B24" s="1" t="s">
        <v>953</v>
      </c>
      <c r="C24" t="s">
        <v>1393</v>
      </c>
      <c r="D24" s="134">
        <v>325163.68</v>
      </c>
      <c r="E24" s="134">
        <v>0</v>
      </c>
      <c r="F24" t="s">
        <v>1393</v>
      </c>
      <c r="G24" s="134">
        <f t="shared" si="0"/>
        <v>325163.68</v>
      </c>
    </row>
    <row r="25" spans="1:7">
      <c r="A25">
        <v>11010708</v>
      </c>
      <c r="B25" s="1" t="s">
        <v>1404</v>
      </c>
      <c r="C25" t="s">
        <v>1393</v>
      </c>
      <c r="D25" s="134">
        <v>16510</v>
      </c>
      <c r="E25" s="134">
        <v>0</v>
      </c>
      <c r="F25" t="s">
        <v>1393</v>
      </c>
      <c r="G25" s="134">
        <f t="shared" si="0"/>
        <v>16510</v>
      </c>
    </row>
    <row r="26" spans="1:7">
      <c r="A26">
        <v>11010709</v>
      </c>
      <c r="B26" s="1" t="s">
        <v>954</v>
      </c>
      <c r="C26" t="s">
        <v>1393</v>
      </c>
      <c r="D26" s="134">
        <v>143420.1</v>
      </c>
      <c r="E26" s="134">
        <v>0</v>
      </c>
      <c r="F26" t="s">
        <v>1393</v>
      </c>
      <c r="G26" s="134">
        <f t="shared" si="0"/>
        <v>143420.1</v>
      </c>
    </row>
    <row r="27" spans="1:7">
      <c r="A27">
        <v>11010751</v>
      </c>
      <c r="B27" s="1" t="s">
        <v>955</v>
      </c>
      <c r="C27" t="s">
        <v>1393</v>
      </c>
      <c r="D27" s="134">
        <v>0</v>
      </c>
      <c r="E27" s="134">
        <v>16024.39</v>
      </c>
      <c r="F27" t="s">
        <v>1393</v>
      </c>
      <c r="G27" s="134">
        <f t="shared" si="0"/>
        <v>-16024.39</v>
      </c>
    </row>
    <row r="28" spans="1:7">
      <c r="A28">
        <v>11010752</v>
      </c>
      <c r="B28" s="1" t="s">
        <v>956</v>
      </c>
      <c r="C28" t="s">
        <v>1393</v>
      </c>
      <c r="D28" s="134">
        <v>0</v>
      </c>
      <c r="E28" s="134">
        <v>278892.87</v>
      </c>
      <c r="F28" t="s">
        <v>1393</v>
      </c>
      <c r="G28" s="134">
        <f t="shared" si="0"/>
        <v>-278892.87</v>
      </c>
    </row>
    <row r="29" spans="1:7">
      <c r="A29">
        <v>11010758</v>
      </c>
      <c r="B29" s="1" t="s">
        <v>1405</v>
      </c>
      <c r="C29" t="s">
        <v>1393</v>
      </c>
      <c r="D29" s="134">
        <v>0</v>
      </c>
      <c r="E29" s="134">
        <v>5100</v>
      </c>
      <c r="F29" t="s">
        <v>1393</v>
      </c>
      <c r="G29" s="134">
        <f t="shared" si="0"/>
        <v>-5100</v>
      </c>
    </row>
    <row r="30" spans="1:7">
      <c r="A30">
        <v>11010759</v>
      </c>
      <c r="B30" s="1" t="s">
        <v>957</v>
      </c>
      <c r="C30" t="s">
        <v>1393</v>
      </c>
      <c r="D30" s="134">
        <v>0</v>
      </c>
      <c r="E30" s="134">
        <v>90665.73</v>
      </c>
      <c r="F30" t="s">
        <v>1393</v>
      </c>
      <c r="G30" s="134">
        <f t="shared" si="0"/>
        <v>-90665.73</v>
      </c>
    </row>
    <row r="31" spans="1:7">
      <c r="A31">
        <v>11020101</v>
      </c>
      <c r="B31" s="1" t="s">
        <v>958</v>
      </c>
      <c r="C31" t="s">
        <v>1393</v>
      </c>
      <c r="D31" s="134">
        <v>4845896.21</v>
      </c>
      <c r="E31" s="134">
        <v>0</v>
      </c>
      <c r="F31" t="s">
        <v>1393</v>
      </c>
      <c r="G31" s="134">
        <f t="shared" si="0"/>
        <v>4845896.21</v>
      </c>
    </row>
    <row r="32" spans="1:7">
      <c r="A32">
        <v>11020201</v>
      </c>
      <c r="B32" s="1" t="s">
        <v>959</v>
      </c>
      <c r="C32" t="s">
        <v>1393</v>
      </c>
      <c r="D32" s="134">
        <v>21266235.969999999</v>
      </c>
      <c r="E32" s="134">
        <v>888079.5</v>
      </c>
      <c r="F32" t="s">
        <v>1393</v>
      </c>
      <c r="G32" s="134">
        <f t="shared" si="0"/>
        <v>20378156.469999999</v>
      </c>
    </row>
    <row r="33" spans="1:7">
      <c r="A33" s="178">
        <v>11020301</v>
      </c>
      <c r="B33" s="1" t="s">
        <v>960</v>
      </c>
      <c r="C33" t="s">
        <v>1393</v>
      </c>
      <c r="D33" s="179">
        <f>56707855.26-2897075.2</f>
        <v>53810780.059999995</v>
      </c>
      <c r="E33" s="179">
        <f>1846873.67-1814557.07</f>
        <v>32316.59999999986</v>
      </c>
      <c r="F33" t="s">
        <v>1393</v>
      </c>
      <c r="G33" s="134">
        <f t="shared" si="0"/>
        <v>53778463.459999993</v>
      </c>
    </row>
    <row r="34" spans="1:7">
      <c r="A34">
        <v>11020351</v>
      </c>
      <c r="B34" s="1" t="s">
        <v>961</v>
      </c>
      <c r="C34" t="s">
        <v>1393</v>
      </c>
      <c r="D34" s="134">
        <v>0</v>
      </c>
      <c r="E34" s="134">
        <v>10241621.09</v>
      </c>
      <c r="F34" t="s">
        <v>1393</v>
      </c>
      <c r="G34" s="134">
        <f t="shared" si="0"/>
        <v>-10241621.09</v>
      </c>
    </row>
    <row r="35" spans="1:7">
      <c r="A35">
        <v>11020401</v>
      </c>
      <c r="B35" s="1" t="s">
        <v>962</v>
      </c>
      <c r="C35" t="s">
        <v>1393</v>
      </c>
      <c r="D35" s="134">
        <v>96248129.659999996</v>
      </c>
      <c r="E35" s="134">
        <v>777871.67</v>
      </c>
      <c r="F35" t="s">
        <v>1393</v>
      </c>
      <c r="G35" s="134">
        <f t="shared" si="0"/>
        <v>95470257.989999995</v>
      </c>
    </row>
    <row r="36" spans="1:7">
      <c r="A36">
        <v>11020451</v>
      </c>
      <c r="B36" s="1" t="s">
        <v>963</v>
      </c>
      <c r="C36" t="s">
        <v>1393</v>
      </c>
      <c r="D36" s="134">
        <v>151541.47</v>
      </c>
      <c r="E36" s="134">
        <v>21597495.890000001</v>
      </c>
      <c r="F36" t="s">
        <v>1393</v>
      </c>
      <c r="G36" s="134">
        <f t="shared" si="0"/>
        <v>-21445954.420000002</v>
      </c>
    </row>
    <row r="37" spans="1:7">
      <c r="A37">
        <v>11020501</v>
      </c>
      <c r="B37" s="1" t="s">
        <v>964</v>
      </c>
      <c r="C37" t="s">
        <v>1393</v>
      </c>
      <c r="D37" s="134">
        <v>4080844.79</v>
      </c>
      <c r="E37" s="134">
        <v>0</v>
      </c>
      <c r="F37" t="s">
        <v>1393</v>
      </c>
      <c r="G37" s="134">
        <f t="shared" si="0"/>
        <v>4080844.79</v>
      </c>
    </row>
    <row r="38" spans="1:7">
      <c r="A38">
        <v>11020551</v>
      </c>
      <c r="B38" s="1" t="s">
        <v>965</v>
      </c>
      <c r="C38" t="s">
        <v>1393</v>
      </c>
      <c r="D38" s="134">
        <v>0</v>
      </c>
      <c r="E38" s="134">
        <v>491614.64</v>
      </c>
      <c r="F38" t="s">
        <v>1393</v>
      </c>
      <c r="G38" s="134">
        <f t="shared" si="0"/>
        <v>-491614.64</v>
      </c>
    </row>
    <row r="39" spans="1:7">
      <c r="A39">
        <v>11020601</v>
      </c>
      <c r="B39" s="1" t="s">
        <v>966</v>
      </c>
      <c r="C39" t="s">
        <v>1393</v>
      </c>
      <c r="D39" s="134">
        <v>9984833.0299999993</v>
      </c>
      <c r="E39" s="134">
        <v>0</v>
      </c>
      <c r="F39" t="s">
        <v>1393</v>
      </c>
      <c r="G39" s="134">
        <f t="shared" si="0"/>
        <v>9984833.0299999993</v>
      </c>
    </row>
    <row r="40" spans="1:7">
      <c r="A40">
        <v>11020651</v>
      </c>
      <c r="B40" s="1" t="s">
        <v>967</v>
      </c>
      <c r="C40" t="s">
        <v>1393</v>
      </c>
      <c r="D40" s="134">
        <v>0</v>
      </c>
      <c r="E40" s="134">
        <v>2483244.09</v>
      </c>
      <c r="F40" t="s">
        <v>1393</v>
      </c>
      <c r="G40" s="134">
        <f t="shared" si="0"/>
        <v>-2483244.09</v>
      </c>
    </row>
    <row r="41" spans="1:7">
      <c r="A41">
        <v>11020701</v>
      </c>
      <c r="B41" s="1" t="s">
        <v>968</v>
      </c>
      <c r="C41" t="s">
        <v>1393</v>
      </c>
      <c r="D41" s="134">
        <v>1705842.58</v>
      </c>
      <c r="E41" s="134">
        <v>0</v>
      </c>
      <c r="F41" t="s">
        <v>1393</v>
      </c>
      <c r="G41" s="134">
        <f t="shared" si="0"/>
        <v>1705842.58</v>
      </c>
    </row>
    <row r="42" spans="1:7">
      <c r="A42">
        <v>11020740</v>
      </c>
      <c r="B42" s="1" t="s">
        <v>1406</v>
      </c>
      <c r="C42" t="s">
        <v>1393</v>
      </c>
      <c r="D42" s="134">
        <v>95946.44</v>
      </c>
      <c r="E42" s="134">
        <v>0</v>
      </c>
      <c r="F42" t="s">
        <v>1393</v>
      </c>
      <c r="G42" s="134">
        <f t="shared" si="0"/>
        <v>95946.44</v>
      </c>
    </row>
    <row r="43" spans="1:7">
      <c r="A43">
        <v>11020751</v>
      </c>
      <c r="B43" s="1" t="s">
        <v>1407</v>
      </c>
      <c r="C43" t="s">
        <v>1393</v>
      </c>
      <c r="D43" s="134">
        <v>0</v>
      </c>
      <c r="E43" s="134">
        <v>994285.4</v>
      </c>
      <c r="F43" t="s">
        <v>1393</v>
      </c>
      <c r="G43" s="134">
        <f t="shared" si="0"/>
        <v>-994285.4</v>
      </c>
    </row>
    <row r="44" spans="1:7">
      <c r="A44">
        <v>11020790</v>
      </c>
      <c r="B44" s="1" t="s">
        <v>1408</v>
      </c>
      <c r="C44" t="s">
        <v>1393</v>
      </c>
      <c r="D44" s="134">
        <v>0</v>
      </c>
      <c r="E44" s="134">
        <v>47399.58</v>
      </c>
      <c r="F44" t="s">
        <v>1393</v>
      </c>
      <c r="G44" s="134">
        <f t="shared" si="0"/>
        <v>-47399.58</v>
      </c>
    </row>
    <row r="45" spans="1:7">
      <c r="A45">
        <v>11020801</v>
      </c>
      <c r="B45" s="1" t="s">
        <v>1409</v>
      </c>
      <c r="C45" t="s">
        <v>1393</v>
      </c>
      <c r="D45" s="134">
        <v>1166294.74</v>
      </c>
      <c r="E45" s="134">
        <v>7779.85</v>
      </c>
      <c r="F45" t="s">
        <v>1393</v>
      </c>
      <c r="G45" s="134">
        <f t="shared" si="0"/>
        <v>1158514.8899999999</v>
      </c>
    </row>
    <row r="46" spans="1:7">
      <c r="A46">
        <v>11020851</v>
      </c>
      <c r="B46" s="1" t="s">
        <v>1410</v>
      </c>
      <c r="C46" t="s">
        <v>1393</v>
      </c>
      <c r="D46" s="134">
        <v>7283.83</v>
      </c>
      <c r="E46" s="134">
        <v>973806.07999999996</v>
      </c>
      <c r="F46" t="s">
        <v>1393</v>
      </c>
      <c r="G46" s="134">
        <f t="shared" si="0"/>
        <v>-966522.25</v>
      </c>
    </row>
    <row r="47" spans="1:7">
      <c r="A47">
        <v>11020901</v>
      </c>
      <c r="B47" s="1" t="s">
        <v>969</v>
      </c>
      <c r="C47" t="s">
        <v>1393</v>
      </c>
      <c r="D47" s="134">
        <v>4045534.92</v>
      </c>
      <c r="E47" s="134">
        <v>20172.18</v>
      </c>
      <c r="F47" t="s">
        <v>1393</v>
      </c>
      <c r="G47" s="134">
        <f t="shared" si="0"/>
        <v>4025362.7399999998</v>
      </c>
    </row>
    <row r="48" spans="1:7">
      <c r="A48">
        <v>11020951</v>
      </c>
      <c r="B48" s="1" t="s">
        <v>970</v>
      </c>
      <c r="C48" t="s">
        <v>1393</v>
      </c>
      <c r="D48" s="134">
        <v>20172.18</v>
      </c>
      <c r="E48" s="134">
        <v>3428398.02</v>
      </c>
      <c r="F48" t="s">
        <v>1393</v>
      </c>
      <c r="G48" s="134">
        <f t="shared" si="0"/>
        <v>-3408225.84</v>
      </c>
    </row>
    <row r="49" spans="1:7">
      <c r="A49">
        <v>11021001</v>
      </c>
      <c r="B49" s="1" t="s">
        <v>971</v>
      </c>
      <c r="C49" t="s">
        <v>1393</v>
      </c>
      <c r="D49" s="134">
        <v>10888950.699999999</v>
      </c>
      <c r="E49" s="134">
        <v>0</v>
      </c>
      <c r="F49" t="s">
        <v>1393</v>
      </c>
      <c r="G49" s="134">
        <f t="shared" si="0"/>
        <v>10888950.699999999</v>
      </c>
    </row>
    <row r="50" spans="1:7">
      <c r="A50">
        <v>11021101</v>
      </c>
      <c r="B50" s="1" t="s">
        <v>972</v>
      </c>
      <c r="C50" t="s">
        <v>1393</v>
      </c>
      <c r="D50" s="134">
        <v>654256.32999999996</v>
      </c>
      <c r="E50" s="134">
        <v>20182.8</v>
      </c>
      <c r="F50" t="s">
        <v>1393</v>
      </c>
      <c r="G50" s="134">
        <f t="shared" si="0"/>
        <v>634073.52999999991</v>
      </c>
    </row>
    <row r="51" spans="1:7">
      <c r="A51">
        <v>11021151</v>
      </c>
      <c r="B51" s="1" t="s">
        <v>931</v>
      </c>
      <c r="C51" t="s">
        <v>1393</v>
      </c>
      <c r="D51" s="134">
        <v>20182.8</v>
      </c>
      <c r="E51" s="134">
        <v>583597.80000000005</v>
      </c>
      <c r="F51" t="s">
        <v>1393</v>
      </c>
      <c r="G51" s="134">
        <f t="shared" si="0"/>
        <v>-563415</v>
      </c>
    </row>
    <row r="52" spans="1:7">
      <c r="A52">
        <v>11021201</v>
      </c>
      <c r="B52" s="1" t="s">
        <v>973</v>
      </c>
      <c r="C52" t="s">
        <v>1393</v>
      </c>
      <c r="D52" s="134">
        <v>491501.98</v>
      </c>
      <c r="E52" s="134">
        <v>0</v>
      </c>
      <c r="F52" t="s">
        <v>1393</v>
      </c>
      <c r="G52" s="134">
        <f t="shared" si="0"/>
        <v>491501.98</v>
      </c>
    </row>
    <row r="53" spans="1:7">
      <c r="A53">
        <v>11021240</v>
      </c>
      <c r="B53" s="1" t="s">
        <v>1411</v>
      </c>
      <c r="C53" t="s">
        <v>1393</v>
      </c>
      <c r="D53" s="134">
        <v>54704.2</v>
      </c>
      <c r="E53" s="134">
        <v>0</v>
      </c>
      <c r="F53" t="s">
        <v>1393</v>
      </c>
      <c r="G53" s="134">
        <f t="shared" si="0"/>
        <v>54704.2</v>
      </c>
    </row>
    <row r="54" spans="1:7">
      <c r="A54">
        <v>11021251</v>
      </c>
      <c r="B54" s="1" t="s">
        <v>974</v>
      </c>
      <c r="C54" t="s">
        <v>1393</v>
      </c>
      <c r="D54" s="134">
        <v>0</v>
      </c>
      <c r="E54" s="134">
        <v>478146.47</v>
      </c>
      <c r="F54" t="s">
        <v>1393</v>
      </c>
      <c r="G54" s="134">
        <f t="shared" si="0"/>
        <v>-478146.47</v>
      </c>
    </row>
    <row r="55" spans="1:7">
      <c r="A55">
        <v>11021290</v>
      </c>
      <c r="B55" s="1" t="s">
        <v>1412</v>
      </c>
      <c r="C55" t="s">
        <v>1393</v>
      </c>
      <c r="D55" s="134">
        <v>21070.74</v>
      </c>
      <c r="E55" s="134">
        <v>70637.48</v>
      </c>
      <c r="F55" t="s">
        <v>1393</v>
      </c>
      <c r="G55" s="134">
        <f t="shared" si="0"/>
        <v>-49566.739999999991</v>
      </c>
    </row>
    <row r="56" spans="1:7">
      <c r="A56">
        <v>11021301</v>
      </c>
      <c r="B56" s="1" t="s">
        <v>975</v>
      </c>
      <c r="C56" t="s">
        <v>1393</v>
      </c>
      <c r="D56" s="134">
        <v>1108009.8899999999</v>
      </c>
      <c r="E56" s="134">
        <v>6798.92</v>
      </c>
      <c r="F56" t="s">
        <v>1393</v>
      </c>
      <c r="G56" s="134">
        <f t="shared" si="0"/>
        <v>1101210.97</v>
      </c>
    </row>
    <row r="57" spans="1:7">
      <c r="A57">
        <v>11021340</v>
      </c>
      <c r="B57" s="1" t="s">
        <v>1413</v>
      </c>
      <c r="C57" t="s">
        <v>1393</v>
      </c>
      <c r="D57" s="134">
        <v>83076.58</v>
      </c>
      <c r="E57" s="134">
        <v>0</v>
      </c>
      <c r="F57" t="s">
        <v>1393</v>
      </c>
      <c r="G57" s="134">
        <f t="shared" si="0"/>
        <v>83076.58</v>
      </c>
    </row>
    <row r="58" spans="1:7">
      <c r="A58">
        <v>11021341</v>
      </c>
      <c r="B58" s="1" t="s">
        <v>1414</v>
      </c>
      <c r="C58" t="s">
        <v>1393</v>
      </c>
      <c r="D58" s="134">
        <v>185624.77</v>
      </c>
      <c r="E58" s="134">
        <v>0</v>
      </c>
      <c r="F58" t="s">
        <v>1393</v>
      </c>
      <c r="G58" s="134">
        <f t="shared" si="0"/>
        <v>185624.77</v>
      </c>
    </row>
    <row r="59" spans="1:7">
      <c r="A59">
        <v>11021342</v>
      </c>
      <c r="B59" s="1" t="s">
        <v>1415</v>
      </c>
      <c r="C59" t="s">
        <v>1393</v>
      </c>
      <c r="D59" s="134">
        <v>11000</v>
      </c>
      <c r="E59" s="134">
        <v>0</v>
      </c>
      <c r="F59" t="s">
        <v>1393</v>
      </c>
      <c r="G59" s="134">
        <f t="shared" si="0"/>
        <v>11000</v>
      </c>
    </row>
    <row r="60" spans="1:7">
      <c r="A60">
        <v>11021343</v>
      </c>
      <c r="B60" s="1" t="s">
        <v>1416</v>
      </c>
      <c r="C60" t="s">
        <v>1393</v>
      </c>
      <c r="D60" s="134">
        <v>8552.51</v>
      </c>
      <c r="E60" s="134">
        <v>0</v>
      </c>
      <c r="F60" t="s">
        <v>1393</v>
      </c>
      <c r="G60" s="134">
        <f t="shared" si="0"/>
        <v>8552.51</v>
      </c>
    </row>
    <row r="61" spans="1:7">
      <c r="A61">
        <v>11021351</v>
      </c>
      <c r="B61" s="1" t="s">
        <v>976</v>
      </c>
      <c r="C61" t="s">
        <v>1393</v>
      </c>
      <c r="D61" s="134">
        <v>6798.92</v>
      </c>
      <c r="E61" s="134">
        <v>985978.13</v>
      </c>
      <c r="F61" t="s">
        <v>1393</v>
      </c>
      <c r="G61" s="134">
        <f t="shared" si="0"/>
        <v>-979179.21</v>
      </c>
    </row>
    <row r="62" spans="1:7">
      <c r="A62">
        <v>11021390</v>
      </c>
      <c r="B62" s="1" t="s">
        <v>1417</v>
      </c>
      <c r="C62" t="s">
        <v>1393</v>
      </c>
      <c r="D62" s="134">
        <v>0</v>
      </c>
      <c r="E62" s="134">
        <v>76014.899999999994</v>
      </c>
      <c r="F62" t="s">
        <v>1393</v>
      </c>
      <c r="G62" s="134">
        <f t="shared" si="0"/>
        <v>-76014.899999999994</v>
      </c>
    </row>
    <row r="63" spans="1:7">
      <c r="A63">
        <v>11021391</v>
      </c>
      <c r="B63" s="1" t="s">
        <v>1418</v>
      </c>
      <c r="C63" t="s">
        <v>1393</v>
      </c>
      <c r="D63" s="134">
        <v>0</v>
      </c>
      <c r="E63" s="134">
        <v>158469.1</v>
      </c>
      <c r="F63" t="s">
        <v>1393</v>
      </c>
      <c r="G63" s="134">
        <f t="shared" si="0"/>
        <v>-158469.1</v>
      </c>
    </row>
    <row r="64" spans="1:7">
      <c r="A64">
        <v>11021392</v>
      </c>
      <c r="B64" s="1" t="s">
        <v>1419</v>
      </c>
      <c r="C64" t="s">
        <v>1393</v>
      </c>
      <c r="D64" s="134">
        <v>0</v>
      </c>
      <c r="E64" s="134">
        <v>11000</v>
      </c>
      <c r="F64" t="s">
        <v>1393</v>
      </c>
      <c r="G64" s="134">
        <f t="shared" si="0"/>
        <v>-11000</v>
      </c>
    </row>
    <row r="65" spans="1:7">
      <c r="A65">
        <v>11021393</v>
      </c>
      <c r="B65" s="1" t="s">
        <v>1420</v>
      </c>
      <c r="C65" t="s">
        <v>1393</v>
      </c>
      <c r="D65" s="134">
        <v>0</v>
      </c>
      <c r="E65" s="134">
        <v>5662.83</v>
      </c>
      <c r="F65" t="s">
        <v>1393</v>
      </c>
      <c r="G65" s="134">
        <f t="shared" si="0"/>
        <v>-5662.83</v>
      </c>
    </row>
    <row r="66" spans="1:7">
      <c r="A66">
        <v>11021401</v>
      </c>
      <c r="B66" s="1" t="s">
        <v>1421</v>
      </c>
      <c r="C66" t="s">
        <v>1393</v>
      </c>
      <c r="D66" s="134">
        <v>4673914.82</v>
      </c>
      <c r="E66" s="134">
        <v>860486.43</v>
      </c>
      <c r="F66" t="s">
        <v>1393</v>
      </c>
      <c r="G66" s="134">
        <f t="shared" si="0"/>
        <v>3813428.39</v>
      </c>
    </row>
    <row r="67" spans="1:7">
      <c r="A67">
        <v>11021402</v>
      </c>
      <c r="B67" s="1" t="s">
        <v>1422</v>
      </c>
      <c r="C67" t="s">
        <v>1393</v>
      </c>
      <c r="D67" s="134">
        <v>643653.18999999994</v>
      </c>
      <c r="E67" s="134">
        <v>367759.3</v>
      </c>
      <c r="F67" t="s">
        <v>1393</v>
      </c>
      <c r="G67" s="134">
        <f t="shared" si="0"/>
        <v>275893.88999999996</v>
      </c>
    </row>
    <row r="68" spans="1:7">
      <c r="A68">
        <v>11030101</v>
      </c>
      <c r="B68" s="1" t="s">
        <v>1423</v>
      </c>
      <c r="C68" t="s">
        <v>1393</v>
      </c>
      <c r="D68" s="134">
        <v>1000</v>
      </c>
      <c r="E68" s="134">
        <v>0</v>
      </c>
      <c r="F68" t="s">
        <v>1393</v>
      </c>
      <c r="G68" s="134">
        <f t="shared" si="0"/>
        <v>1000</v>
      </c>
    </row>
    <row r="69" spans="1:7">
      <c r="A69">
        <v>11030201</v>
      </c>
      <c r="B69" s="1" t="s">
        <v>1424</v>
      </c>
      <c r="C69" t="s">
        <v>1393</v>
      </c>
      <c r="D69" s="134">
        <v>60000</v>
      </c>
      <c r="E69" s="134">
        <v>60000</v>
      </c>
      <c r="F69" t="s">
        <v>1393</v>
      </c>
      <c r="G69" s="134">
        <f t="shared" si="0"/>
        <v>0</v>
      </c>
    </row>
    <row r="70" spans="1:7">
      <c r="A70">
        <v>11030202</v>
      </c>
      <c r="B70" s="1" t="s">
        <v>1425</v>
      </c>
      <c r="C70" t="s">
        <v>1393</v>
      </c>
      <c r="D70" s="134">
        <v>17661.97</v>
      </c>
      <c r="E70" s="134">
        <v>4366.59</v>
      </c>
      <c r="F70" t="s">
        <v>1393</v>
      </c>
      <c r="G70" s="134">
        <f t="shared" si="0"/>
        <v>13295.380000000001</v>
      </c>
    </row>
    <row r="71" spans="1:7">
      <c r="A71">
        <v>11030301</v>
      </c>
      <c r="B71" s="1" t="s">
        <v>1427</v>
      </c>
      <c r="C71" t="s">
        <v>1393</v>
      </c>
      <c r="D71" s="134">
        <v>45897.83</v>
      </c>
      <c r="E71" s="134">
        <v>0</v>
      </c>
      <c r="F71" t="s">
        <v>1393</v>
      </c>
      <c r="G71" s="134">
        <f t="shared" si="0"/>
        <v>45897.83</v>
      </c>
    </row>
    <row r="72" spans="1:7">
      <c r="A72">
        <v>12010101</v>
      </c>
      <c r="B72" s="1" t="s">
        <v>977</v>
      </c>
      <c r="C72" t="s">
        <v>1393</v>
      </c>
      <c r="D72" s="134">
        <v>66675.81</v>
      </c>
      <c r="E72" s="134">
        <v>30282.89</v>
      </c>
      <c r="F72" t="s">
        <v>1393</v>
      </c>
      <c r="G72" s="134">
        <f t="shared" si="0"/>
        <v>36392.92</v>
      </c>
    </row>
    <row r="73" spans="1:7">
      <c r="A73">
        <v>12010201</v>
      </c>
      <c r="B73" s="1" t="s">
        <v>978</v>
      </c>
      <c r="C73" t="s">
        <v>1393</v>
      </c>
      <c r="D73" s="134">
        <v>177563.56</v>
      </c>
      <c r="E73" s="134">
        <v>82832.39</v>
      </c>
      <c r="F73" t="s">
        <v>1393</v>
      </c>
      <c r="G73" s="134">
        <f t="shared" si="0"/>
        <v>94731.17</v>
      </c>
    </row>
    <row r="74" spans="1:7">
      <c r="A74">
        <v>12010202</v>
      </c>
      <c r="B74" s="1" t="s">
        <v>1428</v>
      </c>
      <c r="C74" t="s">
        <v>1393</v>
      </c>
      <c r="D74" s="134">
        <v>736263.68000000005</v>
      </c>
      <c r="E74" s="134">
        <v>736263.68000000005</v>
      </c>
      <c r="F74" t="s">
        <v>1393</v>
      </c>
      <c r="G74" s="134">
        <f t="shared" si="0"/>
        <v>0</v>
      </c>
    </row>
    <row r="75" spans="1:7">
      <c r="A75">
        <v>12010301</v>
      </c>
      <c r="B75" s="1" t="s">
        <v>1429</v>
      </c>
      <c r="C75" t="s">
        <v>1393</v>
      </c>
      <c r="D75" s="134">
        <v>1560627.26</v>
      </c>
      <c r="E75" s="134">
        <v>736263.68000000005</v>
      </c>
      <c r="F75" t="s">
        <v>1393</v>
      </c>
      <c r="G75" s="134">
        <f t="shared" si="0"/>
        <v>824363.58</v>
      </c>
    </row>
    <row r="76" spans="1:7">
      <c r="A76">
        <v>12020101</v>
      </c>
      <c r="B76" s="1" t="s">
        <v>979</v>
      </c>
      <c r="C76" t="s">
        <v>1393</v>
      </c>
      <c r="D76" s="134">
        <v>12033626.619999999</v>
      </c>
      <c r="E76" s="134">
        <v>9936502.5700000003</v>
      </c>
      <c r="F76" t="s">
        <v>1393</v>
      </c>
      <c r="G76" s="134">
        <f t="shared" ref="G76:G139" si="1">+D76-E76</f>
        <v>2097124.0499999989</v>
      </c>
    </row>
    <row r="77" spans="1:7">
      <c r="A77">
        <v>12020141</v>
      </c>
      <c r="B77" s="1" t="s">
        <v>980</v>
      </c>
      <c r="C77" t="s">
        <v>1393</v>
      </c>
      <c r="D77" s="134">
        <v>20596.12</v>
      </c>
      <c r="E77" s="134">
        <v>477644.05</v>
      </c>
      <c r="F77" t="s">
        <v>1393</v>
      </c>
      <c r="G77" s="134">
        <f t="shared" si="1"/>
        <v>-457047.93</v>
      </c>
    </row>
    <row r="78" spans="1:7">
      <c r="A78">
        <v>12020301</v>
      </c>
      <c r="B78" s="1" t="s">
        <v>981</v>
      </c>
      <c r="C78" t="s">
        <v>1393</v>
      </c>
      <c r="D78" s="134">
        <v>2662.52</v>
      </c>
      <c r="E78" s="134">
        <v>37.520000000000003</v>
      </c>
      <c r="F78" t="s">
        <v>1393</v>
      </c>
      <c r="G78" s="134">
        <f t="shared" si="1"/>
        <v>2625</v>
      </c>
    </row>
    <row r="79" spans="1:7">
      <c r="A79">
        <v>12020401</v>
      </c>
      <c r="B79" s="1" t="s">
        <v>982</v>
      </c>
      <c r="C79" t="s">
        <v>1393</v>
      </c>
      <c r="D79" s="134">
        <v>30295341.809999999</v>
      </c>
      <c r="E79" s="134">
        <v>24668699.809999999</v>
      </c>
      <c r="F79" t="s">
        <v>1393</v>
      </c>
      <c r="G79" s="134">
        <f t="shared" si="1"/>
        <v>5626642</v>
      </c>
    </row>
    <row r="80" spans="1:7">
      <c r="A80">
        <v>12020402</v>
      </c>
      <c r="B80" s="1" t="s">
        <v>1430</v>
      </c>
      <c r="C80" t="s">
        <v>1393</v>
      </c>
      <c r="D80" s="134">
        <v>36538.550000000003</v>
      </c>
      <c r="E80" s="134">
        <v>36538.550000000003</v>
      </c>
      <c r="F80" t="s">
        <v>1393</v>
      </c>
      <c r="G80" s="134">
        <f t="shared" si="1"/>
        <v>0</v>
      </c>
    </row>
    <row r="81" spans="1:7">
      <c r="A81">
        <v>12020501</v>
      </c>
      <c r="B81" s="1" t="s">
        <v>983</v>
      </c>
      <c r="C81" t="s">
        <v>1393</v>
      </c>
      <c r="D81" s="134">
        <v>17365868.329999998</v>
      </c>
      <c r="E81" s="134">
        <v>15080158.27</v>
      </c>
      <c r="F81" t="s">
        <v>1393</v>
      </c>
      <c r="G81" s="134">
        <f t="shared" si="1"/>
        <v>2285710.0599999987</v>
      </c>
    </row>
    <row r="82" spans="1:7">
      <c r="A82">
        <v>12020601</v>
      </c>
      <c r="B82" s="1" t="s">
        <v>984</v>
      </c>
      <c r="C82" t="s">
        <v>1393</v>
      </c>
      <c r="D82" s="134">
        <v>2543159.29</v>
      </c>
      <c r="E82" s="134">
        <v>2038825.36</v>
      </c>
      <c r="F82" t="s">
        <v>1393</v>
      </c>
      <c r="G82" s="134">
        <f t="shared" si="1"/>
        <v>504333.92999999993</v>
      </c>
    </row>
    <row r="83" spans="1:7">
      <c r="A83">
        <v>12020641</v>
      </c>
      <c r="B83" s="1" t="s">
        <v>1432</v>
      </c>
      <c r="C83" t="s">
        <v>1393</v>
      </c>
      <c r="D83" s="134">
        <v>0</v>
      </c>
      <c r="E83" s="134">
        <v>18602.849999999999</v>
      </c>
      <c r="F83" t="s">
        <v>1393</v>
      </c>
      <c r="G83" s="134">
        <f t="shared" si="1"/>
        <v>-18602.849999999999</v>
      </c>
    </row>
    <row r="84" spans="1:7">
      <c r="A84">
        <v>12020801</v>
      </c>
      <c r="B84" s="1" t="s">
        <v>985</v>
      </c>
      <c r="C84" t="s">
        <v>1393</v>
      </c>
      <c r="D84" s="134">
        <v>471299.5</v>
      </c>
      <c r="E84" s="134">
        <v>378245.12</v>
      </c>
      <c r="F84" t="s">
        <v>1393</v>
      </c>
      <c r="G84" s="134">
        <f t="shared" si="1"/>
        <v>93054.38</v>
      </c>
    </row>
    <row r="85" spans="1:7">
      <c r="A85">
        <v>12020802</v>
      </c>
      <c r="B85" s="1" t="s">
        <v>1643</v>
      </c>
      <c r="C85" t="s">
        <v>1393</v>
      </c>
      <c r="D85" s="134">
        <v>78675</v>
      </c>
      <c r="E85" s="134">
        <v>78675</v>
      </c>
      <c r="F85" t="s">
        <v>1393</v>
      </c>
      <c r="G85" s="134">
        <f t="shared" si="1"/>
        <v>0</v>
      </c>
    </row>
    <row r="86" spans="1:7">
      <c r="A86">
        <v>12020809</v>
      </c>
      <c r="B86" s="1" t="s">
        <v>986</v>
      </c>
      <c r="C86" t="s">
        <v>1393</v>
      </c>
      <c r="D86" s="134">
        <v>6346.96</v>
      </c>
      <c r="E86" s="134">
        <v>0</v>
      </c>
      <c r="F86" t="s">
        <v>1393</v>
      </c>
      <c r="G86" s="134">
        <f t="shared" si="1"/>
        <v>6346.96</v>
      </c>
    </row>
    <row r="87" spans="1:7">
      <c r="A87">
        <v>12021001</v>
      </c>
      <c r="B87" s="1" t="s">
        <v>987</v>
      </c>
      <c r="C87" t="s">
        <v>1393</v>
      </c>
      <c r="D87" s="134">
        <v>11995327.970000001</v>
      </c>
      <c r="E87" s="134">
        <v>8037962.0599999996</v>
      </c>
      <c r="F87" t="s">
        <v>1393</v>
      </c>
      <c r="G87" s="134">
        <f t="shared" si="1"/>
        <v>3957365.9100000011</v>
      </c>
    </row>
    <row r="88" spans="1:7">
      <c r="A88">
        <v>12021002</v>
      </c>
      <c r="B88" s="1" t="s">
        <v>1210</v>
      </c>
      <c r="C88" t="s">
        <v>1393</v>
      </c>
      <c r="D88" s="134">
        <v>18638.919999999998</v>
      </c>
      <c r="E88" s="134">
        <v>13125.82</v>
      </c>
      <c r="F88" t="s">
        <v>1393</v>
      </c>
      <c r="G88" s="134">
        <f t="shared" si="1"/>
        <v>5513.0999999999985</v>
      </c>
    </row>
    <row r="89" spans="1:7">
      <c r="A89">
        <v>12021003</v>
      </c>
      <c r="B89" s="1" t="s">
        <v>988</v>
      </c>
      <c r="C89" t="s">
        <v>1393</v>
      </c>
      <c r="D89" s="134">
        <v>10845454.880000001</v>
      </c>
      <c r="E89" s="134">
        <v>9252326.9299999997</v>
      </c>
      <c r="F89" t="s">
        <v>1393</v>
      </c>
      <c r="G89" s="134">
        <f t="shared" si="1"/>
        <v>1593127.9500000011</v>
      </c>
    </row>
    <row r="90" spans="1:7">
      <c r="A90">
        <v>12021004</v>
      </c>
      <c r="B90" s="1" t="s">
        <v>1434</v>
      </c>
      <c r="C90" t="s">
        <v>1393</v>
      </c>
      <c r="D90" s="134">
        <v>580.5</v>
      </c>
      <c r="E90" s="134">
        <v>580.5</v>
      </c>
      <c r="F90" t="s">
        <v>1393</v>
      </c>
      <c r="G90" s="134">
        <f t="shared" si="1"/>
        <v>0</v>
      </c>
    </row>
    <row r="91" spans="1:7">
      <c r="A91">
        <v>12021009</v>
      </c>
      <c r="B91" s="1" t="s">
        <v>1644</v>
      </c>
      <c r="C91" t="s">
        <v>1393</v>
      </c>
      <c r="D91" s="134">
        <v>334981.90999999997</v>
      </c>
      <c r="E91" s="134">
        <v>43492.57</v>
      </c>
      <c r="F91" t="s">
        <v>1393</v>
      </c>
      <c r="G91" s="134">
        <f t="shared" si="1"/>
        <v>291489.33999999997</v>
      </c>
    </row>
    <row r="92" spans="1:7">
      <c r="A92">
        <v>12021041</v>
      </c>
      <c r="B92" s="1" t="s">
        <v>989</v>
      </c>
      <c r="C92" t="s">
        <v>1393</v>
      </c>
      <c r="D92" s="134">
        <v>0</v>
      </c>
      <c r="E92" s="134">
        <v>1067979.06</v>
      </c>
      <c r="F92" t="s">
        <v>1393</v>
      </c>
      <c r="G92" s="134">
        <f t="shared" si="1"/>
        <v>-1067979.06</v>
      </c>
    </row>
    <row r="93" spans="1:7">
      <c r="A93">
        <v>12021043</v>
      </c>
      <c r="B93" s="1" t="s">
        <v>1438</v>
      </c>
      <c r="C93" t="s">
        <v>1393</v>
      </c>
      <c r="D93" s="134">
        <v>202.48</v>
      </c>
      <c r="E93" s="134">
        <v>30217.48</v>
      </c>
      <c r="F93" t="s">
        <v>1393</v>
      </c>
      <c r="G93" s="134">
        <f t="shared" si="1"/>
        <v>-30015</v>
      </c>
    </row>
    <row r="94" spans="1:7">
      <c r="A94">
        <v>12021101</v>
      </c>
      <c r="B94" s="1" t="s">
        <v>1439</v>
      </c>
      <c r="C94" t="s">
        <v>1393</v>
      </c>
      <c r="D94" s="134">
        <v>7382529.7999999998</v>
      </c>
      <c r="E94" s="134">
        <v>4683662.8099999996</v>
      </c>
      <c r="F94" t="s">
        <v>1393</v>
      </c>
      <c r="G94" s="134">
        <f t="shared" si="1"/>
        <v>2698866.99</v>
      </c>
    </row>
    <row r="95" spans="1:7">
      <c r="A95">
        <v>12021102</v>
      </c>
      <c r="B95" s="1" t="s">
        <v>990</v>
      </c>
      <c r="C95" t="s">
        <v>1393</v>
      </c>
      <c r="D95" s="134">
        <v>319482.90999999997</v>
      </c>
      <c r="E95" s="134">
        <v>183846.9</v>
      </c>
      <c r="F95" t="s">
        <v>1393</v>
      </c>
      <c r="G95" s="134">
        <f t="shared" si="1"/>
        <v>135636.00999999998</v>
      </c>
    </row>
    <row r="96" spans="1:7">
      <c r="A96">
        <v>12030203</v>
      </c>
      <c r="B96" s="1" t="s">
        <v>991</v>
      </c>
      <c r="C96" t="s">
        <v>1393</v>
      </c>
      <c r="D96" s="134">
        <v>1546999.17</v>
      </c>
      <c r="E96" s="134">
        <v>0</v>
      </c>
      <c r="F96" t="s">
        <v>1393</v>
      </c>
      <c r="G96" s="134">
        <f t="shared" si="1"/>
        <v>1546999.17</v>
      </c>
    </row>
    <row r="97" spans="1:7">
      <c r="A97">
        <v>12030241</v>
      </c>
      <c r="B97" s="1" t="s">
        <v>1188</v>
      </c>
      <c r="C97" t="s">
        <v>1393</v>
      </c>
      <c r="D97" s="134">
        <v>0</v>
      </c>
      <c r="E97" s="134">
        <v>3365.8</v>
      </c>
      <c r="F97" t="s">
        <v>1393</v>
      </c>
      <c r="G97" s="134">
        <f t="shared" si="1"/>
        <v>-3365.8</v>
      </c>
    </row>
    <row r="98" spans="1:7">
      <c r="A98">
        <v>12040101</v>
      </c>
      <c r="B98" s="1" t="s">
        <v>992</v>
      </c>
      <c r="C98" t="s">
        <v>1393</v>
      </c>
      <c r="D98" s="134">
        <v>134559.76</v>
      </c>
      <c r="E98" s="134">
        <v>131392.31</v>
      </c>
      <c r="F98" t="s">
        <v>1393</v>
      </c>
      <c r="G98" s="134">
        <f t="shared" si="1"/>
        <v>3167.4500000000116</v>
      </c>
    </row>
    <row r="99" spans="1:7">
      <c r="A99">
        <v>12040102</v>
      </c>
      <c r="B99" s="1" t="s">
        <v>1441</v>
      </c>
      <c r="C99" t="s">
        <v>1393</v>
      </c>
      <c r="D99" s="134">
        <v>2250.7800000000002</v>
      </c>
      <c r="E99" s="134">
        <v>2250.7800000000002</v>
      </c>
      <c r="F99" t="s">
        <v>1393</v>
      </c>
      <c r="G99" s="134">
        <f t="shared" si="1"/>
        <v>0</v>
      </c>
    </row>
    <row r="100" spans="1:7">
      <c r="A100">
        <v>12040112</v>
      </c>
      <c r="B100" s="1" t="s">
        <v>993</v>
      </c>
      <c r="C100" t="s">
        <v>1393</v>
      </c>
      <c r="D100" s="134">
        <v>57133.91</v>
      </c>
      <c r="E100" s="134">
        <v>49555.74</v>
      </c>
      <c r="F100" t="s">
        <v>1393</v>
      </c>
      <c r="G100" s="134">
        <f t="shared" si="1"/>
        <v>7578.1700000000055</v>
      </c>
    </row>
    <row r="101" spans="1:7">
      <c r="A101">
        <v>12040201</v>
      </c>
      <c r="B101" s="1" t="s">
        <v>1442</v>
      </c>
      <c r="C101" t="s">
        <v>1393</v>
      </c>
      <c r="D101" s="134">
        <v>64723743.5</v>
      </c>
      <c r="E101" s="134">
        <v>58423134.359999999</v>
      </c>
      <c r="F101" t="s">
        <v>1393</v>
      </c>
      <c r="G101" s="134">
        <f t="shared" si="1"/>
        <v>6300609.1400000006</v>
      </c>
    </row>
    <row r="102" spans="1:7">
      <c r="A102">
        <v>12040204</v>
      </c>
      <c r="B102" s="1" t="s">
        <v>1443</v>
      </c>
      <c r="C102" t="s">
        <v>1393</v>
      </c>
      <c r="D102" s="134">
        <v>3580407.26</v>
      </c>
      <c r="E102" s="134">
        <v>3580407.26</v>
      </c>
      <c r="F102" t="s">
        <v>1393</v>
      </c>
      <c r="G102" s="134">
        <f t="shared" si="1"/>
        <v>0</v>
      </c>
    </row>
    <row r="103" spans="1:7">
      <c r="A103">
        <v>12040205</v>
      </c>
      <c r="B103" s="1" t="s">
        <v>1444</v>
      </c>
      <c r="C103" t="s">
        <v>1393</v>
      </c>
      <c r="D103" s="134">
        <v>108187.96</v>
      </c>
      <c r="E103" s="134">
        <v>94852.75</v>
      </c>
      <c r="F103" t="s">
        <v>1393</v>
      </c>
      <c r="G103" s="134">
        <f t="shared" si="1"/>
        <v>13335.210000000006</v>
      </c>
    </row>
    <row r="104" spans="1:7">
      <c r="A104">
        <v>12040206</v>
      </c>
      <c r="B104" s="1" t="s">
        <v>1445</v>
      </c>
      <c r="C104" t="s">
        <v>1393</v>
      </c>
      <c r="D104" s="134">
        <v>444.64</v>
      </c>
      <c r="E104" s="134">
        <v>430.58</v>
      </c>
      <c r="F104" t="s">
        <v>1393</v>
      </c>
      <c r="G104" s="134">
        <f t="shared" si="1"/>
        <v>14.060000000000002</v>
      </c>
    </row>
    <row r="105" spans="1:7">
      <c r="A105">
        <v>12040207</v>
      </c>
      <c r="B105" s="1" t="s">
        <v>1446</v>
      </c>
      <c r="C105" t="s">
        <v>1393</v>
      </c>
      <c r="D105" s="134">
        <v>3962698.34</v>
      </c>
      <c r="E105" s="134">
        <v>3962698.34</v>
      </c>
      <c r="F105" t="s">
        <v>1393</v>
      </c>
      <c r="G105" s="134">
        <f t="shared" si="1"/>
        <v>0</v>
      </c>
    </row>
    <row r="106" spans="1:7">
      <c r="A106">
        <v>12040208</v>
      </c>
      <c r="B106" s="1" t="s">
        <v>1645</v>
      </c>
      <c r="C106" t="s">
        <v>1393</v>
      </c>
      <c r="D106" s="134">
        <v>6362429.1799999997</v>
      </c>
      <c r="E106" s="134">
        <v>6362429.1799999997</v>
      </c>
      <c r="F106" t="s">
        <v>1393</v>
      </c>
      <c r="G106" s="134">
        <f t="shared" si="1"/>
        <v>0</v>
      </c>
    </row>
    <row r="107" spans="1:7">
      <c r="A107">
        <v>12040209</v>
      </c>
      <c r="B107" s="1" t="s">
        <v>1646</v>
      </c>
      <c r="C107" t="s">
        <v>1393</v>
      </c>
      <c r="D107" s="134">
        <v>364990.94</v>
      </c>
      <c r="E107" s="134">
        <v>364990.94</v>
      </c>
      <c r="F107" t="s">
        <v>1393</v>
      </c>
      <c r="G107" s="134">
        <f t="shared" si="1"/>
        <v>0</v>
      </c>
    </row>
    <row r="108" spans="1:7">
      <c r="A108">
        <v>12040210</v>
      </c>
      <c r="B108" s="1" t="s">
        <v>994</v>
      </c>
      <c r="C108" t="s">
        <v>1393</v>
      </c>
      <c r="D108" s="134">
        <v>73602911.349999994</v>
      </c>
      <c r="E108" s="134">
        <v>73602911.349999994</v>
      </c>
      <c r="F108" t="s">
        <v>1393</v>
      </c>
      <c r="G108" s="134">
        <f t="shared" si="1"/>
        <v>0</v>
      </c>
    </row>
    <row r="109" spans="1:7">
      <c r="A109">
        <v>12040211</v>
      </c>
      <c r="B109" s="1" t="s">
        <v>1447</v>
      </c>
      <c r="C109" t="s">
        <v>1393</v>
      </c>
      <c r="D109" s="134">
        <v>495061.72</v>
      </c>
      <c r="E109" s="134">
        <v>58286.78</v>
      </c>
      <c r="F109" t="s">
        <v>1393</v>
      </c>
      <c r="G109" s="134">
        <f t="shared" si="1"/>
        <v>436774.93999999994</v>
      </c>
    </row>
    <row r="110" spans="1:7">
      <c r="A110">
        <v>12040220</v>
      </c>
      <c r="B110" s="1" t="s">
        <v>995</v>
      </c>
      <c r="C110" t="s">
        <v>1393</v>
      </c>
      <c r="D110" s="134">
        <v>57993230.68</v>
      </c>
      <c r="E110" s="134">
        <v>57993230.68</v>
      </c>
      <c r="F110" t="s">
        <v>1393</v>
      </c>
      <c r="G110" s="134">
        <f t="shared" si="1"/>
        <v>0</v>
      </c>
    </row>
    <row r="111" spans="1:7">
      <c r="A111">
        <v>12040230</v>
      </c>
      <c r="B111" s="1" t="s">
        <v>996</v>
      </c>
      <c r="C111" t="s">
        <v>1393</v>
      </c>
      <c r="D111" s="134">
        <v>6125708.0300000003</v>
      </c>
      <c r="E111" s="134">
        <v>6125708.0300000003</v>
      </c>
      <c r="F111" t="s">
        <v>1393</v>
      </c>
      <c r="G111" s="134">
        <f t="shared" si="1"/>
        <v>0</v>
      </c>
    </row>
    <row r="112" spans="1:7">
      <c r="A112">
        <v>12040301</v>
      </c>
      <c r="B112" s="1" t="s">
        <v>997</v>
      </c>
      <c r="C112" t="s">
        <v>1393</v>
      </c>
      <c r="D112" s="134">
        <v>38845.14</v>
      </c>
      <c r="E112" s="134">
        <v>280.62</v>
      </c>
      <c r="F112" t="s">
        <v>1393</v>
      </c>
      <c r="G112" s="134">
        <f t="shared" si="1"/>
        <v>38564.519999999997</v>
      </c>
    </row>
    <row r="113" spans="1:7">
      <c r="A113">
        <v>12040302</v>
      </c>
      <c r="B113" s="1" t="s">
        <v>1448</v>
      </c>
      <c r="C113" t="s">
        <v>1393</v>
      </c>
      <c r="D113" s="134">
        <v>37531.360000000001</v>
      </c>
      <c r="E113" s="134">
        <v>37531.360000000001</v>
      </c>
      <c r="F113" t="s">
        <v>1393</v>
      </c>
      <c r="G113" s="134">
        <f t="shared" si="1"/>
        <v>0</v>
      </c>
    </row>
    <row r="114" spans="1:7">
      <c r="A114">
        <v>12040303</v>
      </c>
      <c r="B114" s="1" t="s">
        <v>1647</v>
      </c>
      <c r="C114" t="s">
        <v>1393</v>
      </c>
      <c r="D114" s="134">
        <v>0</v>
      </c>
      <c r="E114" s="134">
        <v>44.51</v>
      </c>
      <c r="F114" t="s">
        <v>1393</v>
      </c>
      <c r="G114" s="134">
        <f t="shared" si="1"/>
        <v>-44.51</v>
      </c>
    </row>
    <row r="115" spans="1:7">
      <c r="A115">
        <v>13010101</v>
      </c>
      <c r="B115" s="1" t="s">
        <v>1449</v>
      </c>
      <c r="C115" t="s">
        <v>1393</v>
      </c>
      <c r="D115" s="134">
        <v>227171.91</v>
      </c>
      <c r="E115" s="134">
        <v>81051.78</v>
      </c>
      <c r="F115" t="s">
        <v>1393</v>
      </c>
      <c r="G115" s="134">
        <f t="shared" si="1"/>
        <v>146120.13</v>
      </c>
    </row>
    <row r="116" spans="1:7">
      <c r="A116">
        <v>13020101</v>
      </c>
      <c r="B116" s="1" t="s">
        <v>998</v>
      </c>
      <c r="C116" t="s">
        <v>1393</v>
      </c>
      <c r="D116" s="134">
        <v>365610.85</v>
      </c>
      <c r="E116" s="134">
        <v>267776.06</v>
      </c>
      <c r="F116" t="s">
        <v>1393</v>
      </c>
      <c r="G116" s="134">
        <f t="shared" si="1"/>
        <v>97834.789999999979</v>
      </c>
    </row>
    <row r="117" spans="1:7">
      <c r="A117">
        <v>13020102</v>
      </c>
      <c r="B117" s="1" t="s">
        <v>1450</v>
      </c>
      <c r="C117" t="s">
        <v>1393</v>
      </c>
      <c r="D117" s="134">
        <v>1255.07</v>
      </c>
      <c r="E117" s="134">
        <v>1255.07</v>
      </c>
      <c r="F117" t="s">
        <v>1393</v>
      </c>
      <c r="G117" s="134">
        <f t="shared" si="1"/>
        <v>0</v>
      </c>
    </row>
    <row r="118" spans="1:7">
      <c r="A118">
        <v>20010101</v>
      </c>
      <c r="B118" s="1" t="s">
        <v>1451</v>
      </c>
      <c r="C118" t="s">
        <v>1393</v>
      </c>
      <c r="D118" s="134">
        <v>0</v>
      </c>
      <c r="E118" s="134">
        <v>46727128.729999997</v>
      </c>
      <c r="F118" t="s">
        <v>1393</v>
      </c>
      <c r="G118" s="134">
        <f t="shared" si="1"/>
        <v>-46727128.729999997</v>
      </c>
    </row>
    <row r="119" spans="1:7">
      <c r="A119">
        <v>20010201</v>
      </c>
      <c r="B119" s="1" t="s">
        <v>999</v>
      </c>
      <c r="C119" t="s">
        <v>1393</v>
      </c>
      <c r="D119" s="134">
        <v>9662281.5899999999</v>
      </c>
      <c r="E119" s="134">
        <v>1695.06</v>
      </c>
      <c r="F119" t="s">
        <v>1393</v>
      </c>
      <c r="G119" s="134">
        <f t="shared" si="1"/>
        <v>9660586.5299999993</v>
      </c>
    </row>
    <row r="120" spans="1:7">
      <c r="A120" s="178">
        <v>20020101</v>
      </c>
      <c r="B120" s="1" t="s">
        <v>1452</v>
      </c>
      <c r="C120" t="s">
        <v>1393</v>
      </c>
      <c r="D120" s="179">
        <f>6026603.33-1708181</f>
        <v>4318422.33</v>
      </c>
      <c r="E120" s="179">
        <f>110264802.89-2727237.9</f>
        <v>107537564.98999999</v>
      </c>
      <c r="F120" t="s">
        <v>1393</v>
      </c>
      <c r="G120" s="134">
        <f t="shared" si="1"/>
        <v>-103219142.66</v>
      </c>
    </row>
    <row r="121" spans="1:7">
      <c r="A121" s="178">
        <v>20030201</v>
      </c>
      <c r="B121" s="1" t="s">
        <v>1453</v>
      </c>
      <c r="C121" t="s">
        <v>1393</v>
      </c>
      <c r="D121" s="179">
        <f>1337921.59-106376.07</f>
        <v>1231545.52</v>
      </c>
      <c r="E121" s="179">
        <f>18556542.12-169837.3</f>
        <v>18386704.82</v>
      </c>
      <c r="F121" t="s">
        <v>1393</v>
      </c>
      <c r="G121" s="134">
        <f t="shared" si="1"/>
        <v>-17155159.300000001</v>
      </c>
    </row>
    <row r="122" spans="1:7">
      <c r="A122">
        <v>20030202</v>
      </c>
      <c r="B122" s="1" t="s">
        <v>1454</v>
      </c>
      <c r="C122" t="s">
        <v>1393</v>
      </c>
      <c r="D122" s="134">
        <v>2237206.02</v>
      </c>
      <c r="E122" s="134">
        <v>14677396.74</v>
      </c>
      <c r="F122" t="s">
        <v>1393</v>
      </c>
      <c r="G122" s="134">
        <f t="shared" si="1"/>
        <v>-12440190.720000001</v>
      </c>
    </row>
    <row r="123" spans="1:7">
      <c r="A123">
        <v>20030203</v>
      </c>
      <c r="B123" s="1" t="s">
        <v>1455</v>
      </c>
      <c r="C123" t="s">
        <v>1393</v>
      </c>
      <c r="D123" s="134">
        <v>0</v>
      </c>
      <c r="E123" s="134">
        <v>13800.02</v>
      </c>
      <c r="F123" t="s">
        <v>1393</v>
      </c>
      <c r="G123" s="134">
        <f t="shared" si="1"/>
        <v>-13800.02</v>
      </c>
    </row>
    <row r="124" spans="1:7">
      <c r="A124">
        <v>20040101</v>
      </c>
      <c r="B124" s="1" t="s">
        <v>1456</v>
      </c>
      <c r="C124" t="s">
        <v>1393</v>
      </c>
      <c r="D124" s="134">
        <v>24968.05</v>
      </c>
      <c r="E124" s="134">
        <v>114882.85</v>
      </c>
      <c r="F124" t="s">
        <v>1393</v>
      </c>
      <c r="G124" s="134">
        <f t="shared" si="1"/>
        <v>-89914.8</v>
      </c>
    </row>
    <row r="125" spans="1:7">
      <c r="A125">
        <v>20040102</v>
      </c>
      <c r="B125" s="1" t="s">
        <v>1457</v>
      </c>
      <c r="C125" t="s">
        <v>1393</v>
      </c>
      <c r="D125" s="134">
        <v>3888.44</v>
      </c>
      <c r="E125" s="134">
        <v>997835.14</v>
      </c>
      <c r="F125" t="s">
        <v>1393</v>
      </c>
      <c r="G125" s="134">
        <f t="shared" si="1"/>
        <v>-993946.70000000007</v>
      </c>
    </row>
    <row r="126" spans="1:7">
      <c r="A126">
        <v>20040103</v>
      </c>
      <c r="B126" s="1" t="s">
        <v>1000</v>
      </c>
      <c r="C126" t="s">
        <v>1393</v>
      </c>
      <c r="D126" s="134">
        <v>0</v>
      </c>
      <c r="E126" s="134">
        <v>7004.29</v>
      </c>
      <c r="F126" t="s">
        <v>1393</v>
      </c>
      <c r="G126" s="134">
        <f t="shared" si="1"/>
        <v>-7004.29</v>
      </c>
    </row>
    <row r="127" spans="1:7">
      <c r="A127">
        <v>20050101</v>
      </c>
      <c r="B127" s="1" t="s">
        <v>1001</v>
      </c>
      <c r="C127" t="s">
        <v>1393</v>
      </c>
      <c r="D127" s="134">
        <v>4408.1400000000003</v>
      </c>
      <c r="E127" s="134">
        <v>113981.21</v>
      </c>
      <c r="F127" t="s">
        <v>1393</v>
      </c>
      <c r="G127" s="134">
        <f t="shared" si="1"/>
        <v>-109573.07</v>
      </c>
    </row>
    <row r="128" spans="1:7">
      <c r="A128">
        <v>20070101</v>
      </c>
      <c r="B128" s="1" t="s">
        <v>1458</v>
      </c>
      <c r="C128" t="s">
        <v>1393</v>
      </c>
      <c r="D128" s="134">
        <v>99403.53</v>
      </c>
      <c r="E128" s="134">
        <v>155914.20000000001</v>
      </c>
      <c r="F128" t="s">
        <v>1393</v>
      </c>
      <c r="G128" s="134">
        <f t="shared" si="1"/>
        <v>-56510.670000000013</v>
      </c>
    </row>
    <row r="129" spans="1:7">
      <c r="A129">
        <v>20070102</v>
      </c>
      <c r="B129" s="1" t="s">
        <v>1459</v>
      </c>
      <c r="C129" t="s">
        <v>1393</v>
      </c>
      <c r="D129" s="134">
        <v>1525853.25</v>
      </c>
      <c r="E129" s="134">
        <v>138357.1</v>
      </c>
      <c r="F129" t="s">
        <v>1393</v>
      </c>
      <c r="G129" s="134">
        <f t="shared" si="1"/>
        <v>1387496.15</v>
      </c>
    </row>
    <row r="130" spans="1:7">
      <c r="A130">
        <v>20070103</v>
      </c>
      <c r="B130" s="1" t="s">
        <v>1460</v>
      </c>
      <c r="C130" t="s">
        <v>1393</v>
      </c>
      <c r="D130" s="134">
        <v>761381.56</v>
      </c>
      <c r="E130" s="134">
        <v>0</v>
      </c>
      <c r="F130" t="s">
        <v>1393</v>
      </c>
      <c r="G130" s="134">
        <f t="shared" si="1"/>
        <v>761381.56</v>
      </c>
    </row>
    <row r="131" spans="1:7">
      <c r="A131">
        <v>20070110</v>
      </c>
      <c r="B131" s="1" t="s">
        <v>1189</v>
      </c>
      <c r="C131" t="s">
        <v>1393</v>
      </c>
      <c r="D131" s="134">
        <v>15369.6</v>
      </c>
      <c r="E131" s="134">
        <v>15369.6</v>
      </c>
      <c r="F131" t="s">
        <v>1393</v>
      </c>
      <c r="G131" s="134">
        <f t="shared" si="1"/>
        <v>0</v>
      </c>
    </row>
    <row r="132" spans="1:7">
      <c r="A132">
        <v>20070111</v>
      </c>
      <c r="B132" s="1" t="s">
        <v>1211</v>
      </c>
      <c r="C132" t="s">
        <v>1393</v>
      </c>
      <c r="D132" s="134">
        <v>48165.37</v>
      </c>
      <c r="E132" s="134">
        <v>48165.37</v>
      </c>
      <c r="F132" t="s">
        <v>1393</v>
      </c>
      <c r="G132" s="134">
        <f t="shared" si="1"/>
        <v>0</v>
      </c>
    </row>
    <row r="133" spans="1:7">
      <c r="A133">
        <v>20070112</v>
      </c>
      <c r="B133" s="1" t="s">
        <v>1462</v>
      </c>
      <c r="C133" t="s">
        <v>1393</v>
      </c>
      <c r="D133" s="134">
        <v>77898.23</v>
      </c>
      <c r="E133" s="134">
        <v>77898.23</v>
      </c>
      <c r="F133" t="s">
        <v>1393</v>
      </c>
      <c r="G133" s="134">
        <f t="shared" si="1"/>
        <v>0</v>
      </c>
    </row>
    <row r="134" spans="1:7">
      <c r="A134">
        <v>20070113</v>
      </c>
      <c r="B134" s="1" t="s">
        <v>1463</v>
      </c>
      <c r="C134" t="s">
        <v>1393</v>
      </c>
      <c r="D134" s="134">
        <v>0</v>
      </c>
      <c r="E134" s="134">
        <v>9963.36</v>
      </c>
      <c r="F134" t="s">
        <v>1393</v>
      </c>
      <c r="G134" s="134">
        <f t="shared" si="1"/>
        <v>-9963.36</v>
      </c>
    </row>
    <row r="135" spans="1:7">
      <c r="A135">
        <v>20080102</v>
      </c>
      <c r="B135" s="1" t="s">
        <v>1648</v>
      </c>
      <c r="C135" t="s">
        <v>1393</v>
      </c>
      <c r="D135" s="134">
        <v>1813069.75</v>
      </c>
      <c r="E135" s="134">
        <v>1813069.75</v>
      </c>
      <c r="F135" t="s">
        <v>1393</v>
      </c>
      <c r="G135" s="134">
        <f t="shared" si="1"/>
        <v>0</v>
      </c>
    </row>
    <row r="136" spans="1:7">
      <c r="A136">
        <v>21010101</v>
      </c>
      <c r="B136" s="1" t="s">
        <v>1004</v>
      </c>
      <c r="C136" t="s">
        <v>1393</v>
      </c>
      <c r="D136" s="134">
        <v>9594.1200000000008</v>
      </c>
      <c r="E136" s="134">
        <v>65792.990000000005</v>
      </c>
      <c r="F136" t="s">
        <v>1393</v>
      </c>
      <c r="G136" s="134">
        <f t="shared" si="1"/>
        <v>-56198.87</v>
      </c>
    </row>
    <row r="137" spans="1:7">
      <c r="A137">
        <v>21020101</v>
      </c>
      <c r="B137" s="1" t="s">
        <v>1005</v>
      </c>
      <c r="C137" t="s">
        <v>1393</v>
      </c>
      <c r="D137" s="134">
        <v>59690.16</v>
      </c>
      <c r="E137" s="134">
        <v>1739628.69</v>
      </c>
      <c r="F137" t="s">
        <v>1393</v>
      </c>
      <c r="G137" s="134">
        <f t="shared" si="1"/>
        <v>-1679938.53</v>
      </c>
    </row>
    <row r="138" spans="1:7">
      <c r="A138">
        <v>21020102</v>
      </c>
      <c r="B138" s="1" t="s">
        <v>1006</v>
      </c>
      <c r="C138" t="s">
        <v>1393</v>
      </c>
      <c r="D138" s="134">
        <v>130</v>
      </c>
      <c r="E138" s="134">
        <v>20169</v>
      </c>
      <c r="F138" t="s">
        <v>1393</v>
      </c>
      <c r="G138" s="134">
        <f t="shared" si="1"/>
        <v>-20039</v>
      </c>
    </row>
    <row r="139" spans="1:7">
      <c r="A139">
        <v>21020106</v>
      </c>
      <c r="B139" s="1" t="s">
        <v>1465</v>
      </c>
      <c r="C139" t="s">
        <v>1393</v>
      </c>
      <c r="D139" s="134">
        <v>50067.24</v>
      </c>
      <c r="E139" s="134">
        <v>479682.41</v>
      </c>
      <c r="F139" t="s">
        <v>1393</v>
      </c>
      <c r="G139" s="134">
        <f t="shared" si="1"/>
        <v>-429615.17</v>
      </c>
    </row>
    <row r="140" spans="1:7">
      <c r="A140">
        <v>21020107</v>
      </c>
      <c r="B140" s="1" t="s">
        <v>1466</v>
      </c>
      <c r="C140" t="s">
        <v>1393</v>
      </c>
      <c r="D140" s="134">
        <v>1416.29</v>
      </c>
      <c r="E140" s="134">
        <v>300000</v>
      </c>
      <c r="F140" t="s">
        <v>1393</v>
      </c>
      <c r="G140" s="134">
        <f t="shared" ref="G140:G203" si="2">+D140-E140</f>
        <v>-298583.71000000002</v>
      </c>
    </row>
    <row r="141" spans="1:7">
      <c r="A141">
        <v>21030101</v>
      </c>
      <c r="B141" s="1" t="s">
        <v>1007</v>
      </c>
      <c r="C141" t="s">
        <v>1393</v>
      </c>
      <c r="D141" s="134">
        <v>86225.46</v>
      </c>
      <c r="E141" s="134">
        <v>868814.63</v>
      </c>
      <c r="F141" t="s">
        <v>1393</v>
      </c>
      <c r="G141" s="134">
        <f t="shared" si="2"/>
        <v>-782589.17</v>
      </c>
    </row>
    <row r="142" spans="1:7">
      <c r="A142">
        <v>21030102</v>
      </c>
      <c r="B142" s="1" t="s">
        <v>1467</v>
      </c>
      <c r="C142" t="s">
        <v>1393</v>
      </c>
      <c r="D142" s="134">
        <v>3092.83</v>
      </c>
      <c r="E142" s="134">
        <v>6279.96</v>
      </c>
      <c r="F142" t="s">
        <v>1393</v>
      </c>
      <c r="G142" s="134">
        <f t="shared" si="2"/>
        <v>-3187.13</v>
      </c>
    </row>
    <row r="143" spans="1:7">
      <c r="A143">
        <v>21030103</v>
      </c>
      <c r="B143" s="1" t="s">
        <v>1008</v>
      </c>
      <c r="C143" t="s">
        <v>1393</v>
      </c>
      <c r="D143" s="134">
        <v>1791.72</v>
      </c>
      <c r="E143" s="134">
        <v>48167.83</v>
      </c>
      <c r="F143" t="s">
        <v>1393</v>
      </c>
      <c r="G143" s="134">
        <f t="shared" si="2"/>
        <v>-46376.11</v>
      </c>
    </row>
    <row r="144" spans="1:7">
      <c r="A144">
        <v>21030104</v>
      </c>
      <c r="B144" s="1" t="s">
        <v>1468</v>
      </c>
      <c r="C144" t="s">
        <v>1393</v>
      </c>
      <c r="D144" s="134">
        <v>0</v>
      </c>
      <c r="E144" s="134">
        <v>55716.9</v>
      </c>
      <c r="F144" t="s">
        <v>1393</v>
      </c>
      <c r="G144" s="134">
        <f t="shared" si="2"/>
        <v>-55716.9</v>
      </c>
    </row>
    <row r="145" spans="1:7">
      <c r="A145">
        <v>21030105</v>
      </c>
      <c r="B145" s="1" t="s">
        <v>1009</v>
      </c>
      <c r="C145" t="s">
        <v>1393</v>
      </c>
      <c r="D145" s="134">
        <v>108644.71</v>
      </c>
      <c r="E145" s="134">
        <v>669563.9</v>
      </c>
      <c r="F145" t="s">
        <v>1393</v>
      </c>
      <c r="G145" s="134">
        <f t="shared" si="2"/>
        <v>-560919.19000000006</v>
      </c>
    </row>
    <row r="146" spans="1:7">
      <c r="A146">
        <v>21030106</v>
      </c>
      <c r="B146" s="1" t="s">
        <v>1010</v>
      </c>
      <c r="C146" t="s">
        <v>1393</v>
      </c>
      <c r="D146" s="134">
        <v>28063.99</v>
      </c>
      <c r="E146" s="134">
        <v>408668.43</v>
      </c>
      <c r="F146" t="s">
        <v>1393</v>
      </c>
      <c r="G146" s="134">
        <f t="shared" si="2"/>
        <v>-380604.44</v>
      </c>
    </row>
    <row r="147" spans="1:7">
      <c r="A147">
        <v>21030109</v>
      </c>
      <c r="B147" s="1" t="s">
        <v>1011</v>
      </c>
      <c r="C147" t="s">
        <v>1393</v>
      </c>
      <c r="D147" s="134">
        <v>30912.22</v>
      </c>
      <c r="E147" s="134">
        <v>180583.74</v>
      </c>
      <c r="F147" t="s">
        <v>1393</v>
      </c>
      <c r="G147" s="134">
        <f t="shared" si="2"/>
        <v>-149671.51999999999</v>
      </c>
    </row>
    <row r="148" spans="1:7">
      <c r="A148">
        <v>21030111</v>
      </c>
      <c r="B148" s="1" t="s">
        <v>1012</v>
      </c>
      <c r="C148" t="s">
        <v>1393</v>
      </c>
      <c r="D148" s="134">
        <v>29262.91</v>
      </c>
      <c r="E148" s="134">
        <v>412660.58</v>
      </c>
      <c r="F148" t="s">
        <v>1393</v>
      </c>
      <c r="G148" s="134">
        <f t="shared" si="2"/>
        <v>-383397.67000000004</v>
      </c>
    </row>
    <row r="149" spans="1:7">
      <c r="A149">
        <v>21030112</v>
      </c>
      <c r="B149" s="1" t="s">
        <v>1013</v>
      </c>
      <c r="C149" t="s">
        <v>1393</v>
      </c>
      <c r="D149" s="134">
        <v>81457.83</v>
      </c>
      <c r="E149" s="134">
        <v>418923.74</v>
      </c>
      <c r="F149" t="s">
        <v>1393</v>
      </c>
      <c r="G149" s="134">
        <f t="shared" si="2"/>
        <v>-337465.91</v>
      </c>
    </row>
    <row r="150" spans="1:7">
      <c r="A150">
        <v>21030114</v>
      </c>
      <c r="B150" s="1" t="s">
        <v>1014</v>
      </c>
      <c r="C150" t="s">
        <v>1393</v>
      </c>
      <c r="D150" s="134">
        <v>0</v>
      </c>
      <c r="E150" s="134">
        <v>22408.13</v>
      </c>
      <c r="F150" t="s">
        <v>1393</v>
      </c>
      <c r="G150" s="134">
        <f t="shared" si="2"/>
        <v>-22408.13</v>
      </c>
    </row>
    <row r="151" spans="1:7">
      <c r="A151">
        <v>22010101</v>
      </c>
      <c r="B151" s="1" t="s">
        <v>1469</v>
      </c>
      <c r="C151" t="s">
        <v>1393</v>
      </c>
      <c r="D151" s="134">
        <v>0</v>
      </c>
      <c r="E151" s="134">
        <v>37014.129999999997</v>
      </c>
      <c r="F151" t="s">
        <v>1393</v>
      </c>
      <c r="G151" s="134">
        <f t="shared" si="2"/>
        <v>-37014.129999999997</v>
      </c>
    </row>
    <row r="152" spans="1:7">
      <c r="A152">
        <v>23020101</v>
      </c>
      <c r="B152" s="1" t="s">
        <v>1470</v>
      </c>
      <c r="C152" t="s">
        <v>1393</v>
      </c>
      <c r="D152" s="134">
        <v>206087.36</v>
      </c>
      <c r="E152" s="134">
        <v>1668231</v>
      </c>
      <c r="F152" t="s">
        <v>1393</v>
      </c>
      <c r="G152" s="134">
        <f t="shared" si="2"/>
        <v>-1462143.6400000001</v>
      </c>
    </row>
    <row r="153" spans="1:7">
      <c r="A153">
        <v>23020102</v>
      </c>
      <c r="B153" s="1" t="s">
        <v>1471</v>
      </c>
      <c r="C153" t="s">
        <v>1393</v>
      </c>
      <c r="D153" s="134">
        <v>309741.15999999997</v>
      </c>
      <c r="E153" s="134">
        <v>2617223.8199999998</v>
      </c>
      <c r="F153" t="s">
        <v>1393</v>
      </c>
      <c r="G153" s="134">
        <f t="shared" si="2"/>
        <v>-2307482.6599999997</v>
      </c>
    </row>
    <row r="154" spans="1:7">
      <c r="A154">
        <v>23040101</v>
      </c>
      <c r="B154" s="1" t="s">
        <v>1473</v>
      </c>
      <c r="C154" t="s">
        <v>1393</v>
      </c>
      <c r="D154" s="134">
        <v>2753693</v>
      </c>
      <c r="E154" s="134">
        <v>2889254.2</v>
      </c>
      <c r="F154" t="s">
        <v>1393</v>
      </c>
      <c r="G154" s="134">
        <f t="shared" si="2"/>
        <v>-135561.20000000019</v>
      </c>
    </row>
    <row r="155" spans="1:7">
      <c r="A155">
        <v>23050101</v>
      </c>
      <c r="B155" s="1" t="s">
        <v>1015</v>
      </c>
      <c r="C155" t="s">
        <v>1393</v>
      </c>
      <c r="D155" s="134">
        <v>39041427.960000001</v>
      </c>
      <c r="E155" s="134">
        <v>47744842.829999998</v>
      </c>
      <c r="F155" t="s">
        <v>1393</v>
      </c>
      <c r="G155" s="134">
        <f t="shared" si="2"/>
        <v>-8703414.8699999973</v>
      </c>
    </row>
    <row r="156" spans="1:7">
      <c r="A156">
        <v>23050102</v>
      </c>
      <c r="B156" s="1" t="s">
        <v>1474</v>
      </c>
      <c r="C156" t="s">
        <v>1393</v>
      </c>
      <c r="D156" s="134">
        <v>7500</v>
      </c>
      <c r="E156" s="134">
        <v>5912.65</v>
      </c>
      <c r="F156" t="s">
        <v>1393</v>
      </c>
      <c r="G156" s="134">
        <f t="shared" si="2"/>
        <v>1587.3500000000004</v>
      </c>
    </row>
    <row r="157" spans="1:7">
      <c r="A157">
        <v>23060101</v>
      </c>
      <c r="B157" s="1" t="s">
        <v>1475</v>
      </c>
      <c r="C157" t="s">
        <v>1393</v>
      </c>
      <c r="D157" s="134">
        <v>407028</v>
      </c>
      <c r="E157" s="134">
        <v>407028</v>
      </c>
      <c r="F157" t="s">
        <v>1393</v>
      </c>
      <c r="G157" s="134">
        <f t="shared" si="2"/>
        <v>0</v>
      </c>
    </row>
    <row r="158" spans="1:7">
      <c r="A158">
        <v>23090101</v>
      </c>
      <c r="B158" s="1" t="s">
        <v>1017</v>
      </c>
      <c r="C158" t="s">
        <v>1393</v>
      </c>
      <c r="D158" s="134">
        <v>370829.11</v>
      </c>
      <c r="E158" s="134">
        <v>848404.07</v>
      </c>
      <c r="F158" t="s">
        <v>1393</v>
      </c>
      <c r="G158" s="134">
        <f t="shared" si="2"/>
        <v>-477574.95999999996</v>
      </c>
    </row>
    <row r="159" spans="1:7">
      <c r="A159">
        <v>23110101</v>
      </c>
      <c r="B159" s="1" t="s">
        <v>1019</v>
      </c>
      <c r="C159" t="s">
        <v>1393</v>
      </c>
      <c r="D159" s="134">
        <v>129865.27</v>
      </c>
      <c r="E159" s="134">
        <v>142053.53</v>
      </c>
      <c r="F159" t="s">
        <v>1393</v>
      </c>
      <c r="G159" s="134">
        <f t="shared" si="2"/>
        <v>-12188.259999999995</v>
      </c>
    </row>
    <row r="160" spans="1:7">
      <c r="A160">
        <v>23120101</v>
      </c>
      <c r="B160" s="1" t="s">
        <v>1020</v>
      </c>
      <c r="C160" t="s">
        <v>1393</v>
      </c>
      <c r="D160" s="134">
        <v>274365.28999999998</v>
      </c>
      <c r="E160" s="134">
        <v>274365.28999999998</v>
      </c>
      <c r="F160" t="s">
        <v>1393</v>
      </c>
      <c r="G160" s="134">
        <f t="shared" si="2"/>
        <v>0</v>
      </c>
    </row>
    <row r="161" spans="1:7">
      <c r="A161">
        <v>23120102</v>
      </c>
      <c r="B161" s="1" t="s">
        <v>1477</v>
      </c>
      <c r="C161" t="s">
        <v>1393</v>
      </c>
      <c r="D161" s="134">
        <v>658497.63</v>
      </c>
      <c r="E161" s="134">
        <v>658497.63</v>
      </c>
      <c r="F161" t="s">
        <v>1393</v>
      </c>
      <c r="G161" s="134">
        <f t="shared" si="2"/>
        <v>0</v>
      </c>
    </row>
    <row r="162" spans="1:7">
      <c r="A162">
        <v>23120103</v>
      </c>
      <c r="B162" s="1" t="s">
        <v>1649</v>
      </c>
      <c r="C162" t="s">
        <v>1393</v>
      </c>
      <c r="D162" s="134">
        <v>1185175.8600000001</v>
      </c>
      <c r="E162" s="134">
        <v>1338424.73</v>
      </c>
      <c r="F162" t="s">
        <v>1393</v>
      </c>
      <c r="G162" s="134">
        <f t="shared" si="2"/>
        <v>-153248.86999999988</v>
      </c>
    </row>
    <row r="163" spans="1:7">
      <c r="A163">
        <v>23120104</v>
      </c>
      <c r="B163" s="1" t="s">
        <v>1650</v>
      </c>
      <c r="C163" t="s">
        <v>1393</v>
      </c>
      <c r="D163" s="134">
        <v>47116.69</v>
      </c>
      <c r="E163" s="134">
        <v>31560.65</v>
      </c>
      <c r="F163" t="s">
        <v>1393</v>
      </c>
      <c r="G163" s="134">
        <f t="shared" si="2"/>
        <v>15556.04</v>
      </c>
    </row>
    <row r="164" spans="1:7">
      <c r="A164">
        <v>23120111</v>
      </c>
      <c r="B164" s="1" t="s">
        <v>1021</v>
      </c>
      <c r="C164" t="s">
        <v>1393</v>
      </c>
      <c r="D164" s="134">
        <v>376299.2</v>
      </c>
      <c r="E164" s="134">
        <v>392779.9</v>
      </c>
      <c r="F164" t="s">
        <v>1393</v>
      </c>
      <c r="G164" s="134">
        <f t="shared" si="2"/>
        <v>-16480.700000000012</v>
      </c>
    </row>
    <row r="165" spans="1:7">
      <c r="A165">
        <v>23120112</v>
      </c>
      <c r="B165" s="1" t="s">
        <v>1212</v>
      </c>
      <c r="C165" t="s">
        <v>1393</v>
      </c>
      <c r="D165" s="134">
        <v>1506724.59</v>
      </c>
      <c r="E165" s="134">
        <v>1730760.52</v>
      </c>
      <c r="F165" t="s">
        <v>1393</v>
      </c>
      <c r="G165" s="134">
        <f t="shared" si="2"/>
        <v>-224035.92999999993</v>
      </c>
    </row>
    <row r="166" spans="1:7">
      <c r="A166">
        <v>23120121</v>
      </c>
      <c r="B166" s="1" t="s">
        <v>1022</v>
      </c>
      <c r="C166" t="s">
        <v>1393</v>
      </c>
      <c r="D166" s="134">
        <v>1242626.8</v>
      </c>
      <c r="E166" s="134">
        <v>1420525.16</v>
      </c>
      <c r="F166" t="s">
        <v>1393</v>
      </c>
      <c r="G166" s="134">
        <f t="shared" si="2"/>
        <v>-177898.35999999987</v>
      </c>
    </row>
    <row r="167" spans="1:7">
      <c r="A167">
        <v>23120122</v>
      </c>
      <c r="B167" s="1" t="s">
        <v>1023</v>
      </c>
      <c r="C167" t="s">
        <v>1393</v>
      </c>
      <c r="D167" s="134">
        <v>58000</v>
      </c>
      <c r="E167" s="134">
        <v>63000</v>
      </c>
      <c r="F167" t="s">
        <v>1393</v>
      </c>
      <c r="G167" s="134">
        <f t="shared" si="2"/>
        <v>-5000</v>
      </c>
    </row>
    <row r="168" spans="1:7">
      <c r="A168">
        <v>23120123</v>
      </c>
      <c r="B168" s="1" t="s">
        <v>1478</v>
      </c>
      <c r="C168" t="s">
        <v>1393</v>
      </c>
      <c r="D168" s="134">
        <v>1165.04</v>
      </c>
      <c r="E168" s="134">
        <v>1165.04</v>
      </c>
      <c r="F168" t="s">
        <v>1393</v>
      </c>
      <c r="G168" s="134">
        <f t="shared" si="2"/>
        <v>0</v>
      </c>
    </row>
    <row r="169" spans="1:7">
      <c r="A169">
        <v>23120124</v>
      </c>
      <c r="B169" s="1" t="s">
        <v>1479</v>
      </c>
      <c r="C169" t="s">
        <v>1393</v>
      </c>
      <c r="D169" s="134">
        <v>376.1</v>
      </c>
      <c r="E169" s="134">
        <v>376.1</v>
      </c>
      <c r="F169" t="s">
        <v>1393</v>
      </c>
      <c r="G169" s="134">
        <f t="shared" si="2"/>
        <v>0</v>
      </c>
    </row>
    <row r="170" spans="1:7">
      <c r="A170">
        <v>23120125</v>
      </c>
      <c r="B170" s="1" t="s">
        <v>1480</v>
      </c>
      <c r="C170" t="s">
        <v>1393</v>
      </c>
      <c r="D170" s="134">
        <v>81.36</v>
      </c>
      <c r="E170" s="134">
        <v>95.49</v>
      </c>
      <c r="F170" t="s">
        <v>1393</v>
      </c>
      <c r="G170" s="134">
        <f t="shared" si="2"/>
        <v>-14.129999999999995</v>
      </c>
    </row>
    <row r="171" spans="1:7">
      <c r="A171">
        <v>23120188</v>
      </c>
      <c r="B171" s="1" t="s">
        <v>1024</v>
      </c>
      <c r="C171" t="s">
        <v>1393</v>
      </c>
      <c r="D171" s="134">
        <v>2800377.16</v>
      </c>
      <c r="E171" s="134">
        <v>2800982.56</v>
      </c>
      <c r="F171" t="s">
        <v>1393</v>
      </c>
      <c r="G171" s="134">
        <f t="shared" si="2"/>
        <v>-605.39999999990687</v>
      </c>
    </row>
    <row r="172" spans="1:7">
      <c r="A172">
        <v>23130101</v>
      </c>
      <c r="B172" s="1" t="s">
        <v>1025</v>
      </c>
      <c r="C172" t="s">
        <v>1393</v>
      </c>
      <c r="D172" s="134">
        <v>66023.399999999994</v>
      </c>
      <c r="E172" s="134">
        <v>77816.87</v>
      </c>
      <c r="F172" t="s">
        <v>1393</v>
      </c>
      <c r="G172" s="134">
        <f t="shared" si="2"/>
        <v>-11793.470000000001</v>
      </c>
    </row>
    <row r="173" spans="1:7">
      <c r="A173">
        <v>23130102</v>
      </c>
      <c r="B173" s="1" t="s">
        <v>1026</v>
      </c>
      <c r="C173" t="s">
        <v>1393</v>
      </c>
      <c r="D173" s="134">
        <v>4055109.85</v>
      </c>
      <c r="E173" s="134">
        <v>4621975.96</v>
      </c>
      <c r="F173" t="s">
        <v>1393</v>
      </c>
      <c r="G173" s="134">
        <f t="shared" si="2"/>
        <v>-566866.10999999987</v>
      </c>
    </row>
    <row r="174" spans="1:7">
      <c r="A174">
        <v>23130103</v>
      </c>
      <c r="B174" s="1" t="s">
        <v>1027</v>
      </c>
      <c r="C174" t="s">
        <v>1393</v>
      </c>
      <c r="D174" s="134">
        <v>130757.99</v>
      </c>
      <c r="E174" s="134">
        <v>130757.99</v>
      </c>
      <c r="F174" t="s">
        <v>1393</v>
      </c>
      <c r="G174" s="134">
        <f t="shared" si="2"/>
        <v>0</v>
      </c>
    </row>
    <row r="175" spans="1:7">
      <c r="A175">
        <v>23130105</v>
      </c>
      <c r="B175" s="1" t="s">
        <v>1482</v>
      </c>
      <c r="C175" t="s">
        <v>1393</v>
      </c>
      <c r="D175" s="134">
        <v>14741.3</v>
      </c>
      <c r="E175" s="134">
        <v>17061.349999999999</v>
      </c>
      <c r="F175" t="s">
        <v>1393</v>
      </c>
      <c r="G175" s="134">
        <f t="shared" si="2"/>
        <v>-2320.0499999999993</v>
      </c>
    </row>
    <row r="176" spans="1:7">
      <c r="A176">
        <v>23140100</v>
      </c>
      <c r="B176" s="1" t="s">
        <v>1028</v>
      </c>
      <c r="C176" t="s">
        <v>1393</v>
      </c>
      <c r="D176" s="134">
        <v>184892.19</v>
      </c>
      <c r="E176" s="134">
        <v>275787.36</v>
      </c>
      <c r="F176" t="s">
        <v>1393</v>
      </c>
      <c r="G176" s="134">
        <f t="shared" si="2"/>
        <v>-90895.169999999984</v>
      </c>
    </row>
    <row r="177" spans="1:7">
      <c r="A177">
        <v>23140101</v>
      </c>
      <c r="B177" s="1" t="s">
        <v>1029</v>
      </c>
      <c r="C177" t="s">
        <v>1393</v>
      </c>
      <c r="D177" s="134">
        <v>10820505.289999999</v>
      </c>
      <c r="E177" s="134">
        <v>10823704.49</v>
      </c>
      <c r="F177" t="s">
        <v>1393</v>
      </c>
      <c r="G177" s="134">
        <f t="shared" si="2"/>
        <v>-3199.2000000011176</v>
      </c>
    </row>
    <row r="178" spans="1:7">
      <c r="A178">
        <v>23140102</v>
      </c>
      <c r="B178" s="1" t="s">
        <v>1030</v>
      </c>
      <c r="C178" t="s">
        <v>1393</v>
      </c>
      <c r="D178" s="134">
        <v>548950.21</v>
      </c>
      <c r="E178" s="134">
        <v>1134803.5900000001</v>
      </c>
      <c r="F178" t="s">
        <v>1393</v>
      </c>
      <c r="G178" s="134">
        <f t="shared" si="2"/>
        <v>-585853.38000000012</v>
      </c>
    </row>
    <row r="179" spans="1:7">
      <c r="A179">
        <v>23150101</v>
      </c>
      <c r="B179" s="1" t="s">
        <v>1031</v>
      </c>
      <c r="C179" t="s">
        <v>1393</v>
      </c>
      <c r="D179" s="134">
        <v>280335.52</v>
      </c>
      <c r="E179" s="134">
        <v>926840.31</v>
      </c>
      <c r="F179" t="s">
        <v>1393</v>
      </c>
      <c r="G179" s="134">
        <f t="shared" si="2"/>
        <v>-646504.79</v>
      </c>
    </row>
    <row r="180" spans="1:7">
      <c r="A180">
        <v>23150102</v>
      </c>
      <c r="B180" s="1" t="s">
        <v>1483</v>
      </c>
      <c r="C180" t="s">
        <v>1393</v>
      </c>
      <c r="D180" s="134">
        <v>1749326.29</v>
      </c>
      <c r="E180" s="134">
        <v>2025028.98</v>
      </c>
      <c r="F180" t="s">
        <v>1393</v>
      </c>
      <c r="G180" s="134">
        <f t="shared" si="2"/>
        <v>-275702.68999999994</v>
      </c>
    </row>
    <row r="181" spans="1:7">
      <c r="A181">
        <v>23150103</v>
      </c>
      <c r="B181" s="1" t="s">
        <v>1484</v>
      </c>
      <c r="C181" t="s">
        <v>1393</v>
      </c>
      <c r="D181" s="134">
        <v>0</v>
      </c>
      <c r="E181" s="134">
        <v>3225</v>
      </c>
      <c r="F181" t="s">
        <v>1393</v>
      </c>
      <c r="G181" s="134">
        <f t="shared" si="2"/>
        <v>-3225</v>
      </c>
    </row>
    <row r="182" spans="1:7">
      <c r="A182">
        <v>23150104</v>
      </c>
      <c r="B182" s="1" t="s">
        <v>1485</v>
      </c>
      <c r="C182" t="s">
        <v>1393</v>
      </c>
      <c r="D182" s="134">
        <v>285394.95</v>
      </c>
      <c r="E182" s="134">
        <v>1116143.76</v>
      </c>
      <c r="F182" t="s">
        <v>1393</v>
      </c>
      <c r="G182" s="134">
        <f t="shared" si="2"/>
        <v>-830748.81</v>
      </c>
    </row>
    <row r="183" spans="1:7">
      <c r="A183">
        <v>23150105</v>
      </c>
      <c r="B183" s="1" t="s">
        <v>1033</v>
      </c>
      <c r="C183" t="s">
        <v>1393</v>
      </c>
      <c r="D183" s="134">
        <v>43993.34</v>
      </c>
      <c r="E183" s="134">
        <v>43993.34</v>
      </c>
      <c r="F183" t="s">
        <v>1393</v>
      </c>
      <c r="G183" s="134">
        <f t="shared" si="2"/>
        <v>0</v>
      </c>
    </row>
    <row r="184" spans="1:7">
      <c r="A184">
        <v>23150106</v>
      </c>
      <c r="B184" s="1" t="s">
        <v>1034</v>
      </c>
      <c r="C184" t="s">
        <v>1393</v>
      </c>
      <c r="D184" s="134">
        <v>35062.03</v>
      </c>
      <c r="E184" s="134">
        <v>38042.42</v>
      </c>
      <c r="F184" t="s">
        <v>1393</v>
      </c>
      <c r="G184" s="134">
        <f t="shared" si="2"/>
        <v>-2980.3899999999994</v>
      </c>
    </row>
    <row r="185" spans="1:7">
      <c r="A185">
        <v>23150107</v>
      </c>
      <c r="B185" s="1" t="s">
        <v>1035</v>
      </c>
      <c r="C185" t="s">
        <v>1393</v>
      </c>
      <c r="D185" s="134">
        <v>1361079.03</v>
      </c>
      <c r="E185" s="134">
        <v>1460936.14</v>
      </c>
      <c r="F185" t="s">
        <v>1393</v>
      </c>
      <c r="G185" s="134">
        <f t="shared" si="2"/>
        <v>-99857.10999999987</v>
      </c>
    </row>
    <row r="186" spans="1:7">
      <c r="A186">
        <v>23150108</v>
      </c>
      <c r="B186" s="1" t="s">
        <v>1486</v>
      </c>
      <c r="C186" t="s">
        <v>1393</v>
      </c>
      <c r="D186" s="134">
        <v>9866.93</v>
      </c>
      <c r="E186" s="134">
        <v>494210.03</v>
      </c>
      <c r="F186" t="s">
        <v>1393</v>
      </c>
      <c r="G186" s="134">
        <f t="shared" si="2"/>
        <v>-484343.10000000003</v>
      </c>
    </row>
    <row r="187" spans="1:7">
      <c r="A187">
        <v>23150109</v>
      </c>
      <c r="B187" s="1" t="s">
        <v>1032</v>
      </c>
      <c r="C187" t="s">
        <v>1393</v>
      </c>
      <c r="D187" s="134">
        <v>265945.64</v>
      </c>
      <c r="E187" s="134">
        <v>288113.75</v>
      </c>
      <c r="F187" t="s">
        <v>1393</v>
      </c>
      <c r="G187" s="134">
        <f t="shared" si="2"/>
        <v>-22168.109999999986</v>
      </c>
    </row>
    <row r="188" spans="1:7">
      <c r="A188">
        <v>23150110</v>
      </c>
      <c r="B188" s="1" t="s">
        <v>1487</v>
      </c>
      <c r="C188" t="s">
        <v>1393</v>
      </c>
      <c r="D188" s="134">
        <v>1545.02</v>
      </c>
      <c r="E188" s="134">
        <v>2207.63</v>
      </c>
      <c r="F188" t="s">
        <v>1393</v>
      </c>
      <c r="G188" s="134">
        <f t="shared" si="2"/>
        <v>-662.61000000000013</v>
      </c>
    </row>
    <row r="189" spans="1:7">
      <c r="A189">
        <v>23150120</v>
      </c>
      <c r="B189" s="1" t="s">
        <v>1488</v>
      </c>
      <c r="C189" t="s">
        <v>1393</v>
      </c>
      <c r="D189" s="134">
        <v>3478.34</v>
      </c>
      <c r="E189" s="134">
        <v>7069.41</v>
      </c>
      <c r="F189" t="s">
        <v>1393</v>
      </c>
      <c r="G189" s="134">
        <f t="shared" si="2"/>
        <v>-3591.0699999999997</v>
      </c>
    </row>
    <row r="190" spans="1:7">
      <c r="A190">
        <v>23150151</v>
      </c>
      <c r="B190" s="1" t="s">
        <v>1036</v>
      </c>
      <c r="C190" t="s">
        <v>1393</v>
      </c>
      <c r="D190" s="134">
        <v>214657.61</v>
      </c>
      <c r="E190" s="134">
        <v>217152.76</v>
      </c>
      <c r="F190" t="s">
        <v>1393</v>
      </c>
      <c r="G190" s="134">
        <f t="shared" si="2"/>
        <v>-2495.1500000000233</v>
      </c>
    </row>
    <row r="191" spans="1:7">
      <c r="A191">
        <v>23150188</v>
      </c>
      <c r="B191" s="1" t="s">
        <v>1037</v>
      </c>
      <c r="C191" t="s">
        <v>1393</v>
      </c>
      <c r="D191" s="134">
        <v>1408239.27</v>
      </c>
      <c r="E191" s="134">
        <v>1447519.08</v>
      </c>
      <c r="F191" t="s">
        <v>1393</v>
      </c>
      <c r="G191" s="134">
        <f t="shared" si="2"/>
        <v>-39279.810000000056</v>
      </c>
    </row>
    <row r="192" spans="1:7">
      <c r="A192">
        <v>23160116</v>
      </c>
      <c r="B192" s="1" t="s">
        <v>1039</v>
      </c>
      <c r="C192" t="s">
        <v>1393</v>
      </c>
      <c r="D192" s="134">
        <v>3598.4</v>
      </c>
      <c r="E192" s="134">
        <v>4001.24</v>
      </c>
      <c r="F192" t="s">
        <v>1393</v>
      </c>
      <c r="G192" s="134">
        <f t="shared" si="2"/>
        <v>-402.83999999999969</v>
      </c>
    </row>
    <row r="193" spans="1:7">
      <c r="A193">
        <v>23160117</v>
      </c>
      <c r="B193" s="1" t="s">
        <v>1040</v>
      </c>
      <c r="C193" t="s">
        <v>1393</v>
      </c>
      <c r="D193" s="134">
        <v>31470.65</v>
      </c>
      <c r="E193" s="134">
        <v>32210.17</v>
      </c>
      <c r="F193" t="s">
        <v>1393</v>
      </c>
      <c r="G193" s="134">
        <f t="shared" si="2"/>
        <v>-739.5199999999968</v>
      </c>
    </row>
    <row r="194" spans="1:7">
      <c r="A194">
        <v>23160118</v>
      </c>
      <c r="B194" s="1" t="s">
        <v>1041</v>
      </c>
      <c r="C194" t="s">
        <v>1393</v>
      </c>
      <c r="D194" s="134">
        <v>480</v>
      </c>
      <c r="E194" s="134">
        <v>18983.580000000002</v>
      </c>
      <c r="F194" t="s">
        <v>1393</v>
      </c>
      <c r="G194" s="134">
        <f t="shared" si="2"/>
        <v>-18503.580000000002</v>
      </c>
    </row>
    <row r="195" spans="1:7">
      <c r="A195">
        <v>23160119</v>
      </c>
      <c r="B195" s="1" t="s">
        <v>1042</v>
      </c>
      <c r="C195" t="s">
        <v>1393</v>
      </c>
      <c r="D195" s="134">
        <v>0</v>
      </c>
      <c r="E195" s="134">
        <v>47445.55</v>
      </c>
      <c r="F195" t="s">
        <v>1393</v>
      </c>
      <c r="G195" s="134">
        <f t="shared" si="2"/>
        <v>-47445.55</v>
      </c>
    </row>
    <row r="196" spans="1:7">
      <c r="A196">
        <v>23160120</v>
      </c>
      <c r="B196" s="1" t="s">
        <v>1043</v>
      </c>
      <c r="C196" t="s">
        <v>1393</v>
      </c>
      <c r="D196" s="134">
        <v>14536.58</v>
      </c>
      <c r="E196" s="134">
        <v>58686.81</v>
      </c>
      <c r="F196" t="s">
        <v>1393</v>
      </c>
      <c r="G196" s="134">
        <f t="shared" si="2"/>
        <v>-44150.229999999996</v>
      </c>
    </row>
    <row r="197" spans="1:7">
      <c r="A197">
        <v>23160121</v>
      </c>
      <c r="B197" s="1" t="s">
        <v>1190</v>
      </c>
      <c r="C197" t="s">
        <v>1393</v>
      </c>
      <c r="D197" s="134">
        <v>1056.08</v>
      </c>
      <c r="E197" s="134">
        <v>41640.379999999997</v>
      </c>
      <c r="F197" t="s">
        <v>1393</v>
      </c>
      <c r="G197" s="134">
        <f t="shared" si="2"/>
        <v>-40584.299999999996</v>
      </c>
    </row>
    <row r="198" spans="1:7">
      <c r="A198">
        <v>23160122</v>
      </c>
      <c r="B198" s="1" t="s">
        <v>1213</v>
      </c>
      <c r="C198" t="s">
        <v>1393</v>
      </c>
      <c r="D198" s="134">
        <v>5973.72</v>
      </c>
      <c r="E198" s="134">
        <v>145109.51</v>
      </c>
      <c r="F198" t="s">
        <v>1393</v>
      </c>
      <c r="G198" s="134">
        <f t="shared" si="2"/>
        <v>-139135.79</v>
      </c>
    </row>
    <row r="199" spans="1:7">
      <c r="A199">
        <v>23160123</v>
      </c>
      <c r="B199" s="1" t="s">
        <v>1489</v>
      </c>
      <c r="C199" t="s">
        <v>1393</v>
      </c>
      <c r="D199" s="134">
        <v>238595.58</v>
      </c>
      <c r="E199" s="134">
        <v>355244.56</v>
      </c>
      <c r="F199" t="s">
        <v>1393</v>
      </c>
      <c r="G199" s="134">
        <f t="shared" si="2"/>
        <v>-116648.98000000001</v>
      </c>
    </row>
    <row r="200" spans="1:7">
      <c r="A200">
        <v>23160124</v>
      </c>
      <c r="B200" s="1" t="s">
        <v>1490</v>
      </c>
      <c r="C200" t="s">
        <v>1393</v>
      </c>
      <c r="D200" s="134">
        <v>2995387.51</v>
      </c>
      <c r="E200" s="134">
        <v>3610023.17</v>
      </c>
      <c r="F200" t="s">
        <v>1393</v>
      </c>
      <c r="G200" s="134">
        <f t="shared" si="2"/>
        <v>-614635.66000000015</v>
      </c>
    </row>
    <row r="201" spans="1:7">
      <c r="A201">
        <v>23160125</v>
      </c>
      <c r="B201" s="1" t="s">
        <v>1651</v>
      </c>
      <c r="C201" t="s">
        <v>1393</v>
      </c>
      <c r="D201" s="134">
        <v>461.81</v>
      </c>
      <c r="E201" s="134">
        <v>4953013.47</v>
      </c>
      <c r="F201" t="s">
        <v>1393</v>
      </c>
      <c r="G201" s="134">
        <f t="shared" si="2"/>
        <v>-4952551.66</v>
      </c>
    </row>
    <row r="202" spans="1:7">
      <c r="A202">
        <v>23160201</v>
      </c>
      <c r="B202" s="1" t="s">
        <v>1044</v>
      </c>
      <c r="C202" t="s">
        <v>1393</v>
      </c>
      <c r="D202" s="134">
        <v>180054.75</v>
      </c>
      <c r="E202" s="134">
        <v>278497.42</v>
      </c>
      <c r="F202" t="s">
        <v>1393</v>
      </c>
      <c r="G202" s="134">
        <f t="shared" si="2"/>
        <v>-98442.669999999984</v>
      </c>
    </row>
    <row r="203" spans="1:7">
      <c r="A203">
        <v>24010101</v>
      </c>
      <c r="B203" s="1" t="s">
        <v>1491</v>
      </c>
      <c r="C203" t="s">
        <v>1393</v>
      </c>
      <c r="D203" s="134">
        <v>74317.53</v>
      </c>
      <c r="E203" s="134">
        <v>75764</v>
      </c>
      <c r="F203" t="s">
        <v>1393</v>
      </c>
      <c r="G203" s="134">
        <f t="shared" si="2"/>
        <v>-1446.4700000000012</v>
      </c>
    </row>
    <row r="204" spans="1:7">
      <c r="A204">
        <v>24020101</v>
      </c>
      <c r="B204" s="1" t="s">
        <v>1045</v>
      </c>
      <c r="C204" t="s">
        <v>1393</v>
      </c>
      <c r="D204" s="134">
        <v>241133.57</v>
      </c>
      <c r="E204" s="134">
        <v>522397.86</v>
      </c>
      <c r="F204" t="s">
        <v>1393</v>
      </c>
      <c r="G204" s="134">
        <f t="shared" ref="G204:G267" si="3">+D204-E204</f>
        <v>-281264.28999999998</v>
      </c>
    </row>
    <row r="205" spans="1:7">
      <c r="A205">
        <v>30010101</v>
      </c>
      <c r="B205" s="1" t="s">
        <v>1046</v>
      </c>
      <c r="C205" t="s">
        <v>1393</v>
      </c>
      <c r="D205" s="134">
        <v>27716.639999999999</v>
      </c>
      <c r="E205" s="134">
        <v>8386687.3499999996</v>
      </c>
      <c r="F205" t="s">
        <v>1393</v>
      </c>
      <c r="G205" s="134">
        <f t="shared" si="3"/>
        <v>-8358970.71</v>
      </c>
    </row>
    <row r="206" spans="1:7">
      <c r="A206">
        <v>30010102</v>
      </c>
      <c r="B206" s="1" t="s">
        <v>1047</v>
      </c>
      <c r="C206" t="s">
        <v>1393</v>
      </c>
      <c r="D206" s="134">
        <v>8830.6</v>
      </c>
      <c r="E206" s="134">
        <v>893871.87</v>
      </c>
      <c r="F206" t="s">
        <v>1393</v>
      </c>
      <c r="G206" s="134">
        <f t="shared" si="3"/>
        <v>-885041.27</v>
      </c>
    </row>
    <row r="207" spans="1:7">
      <c r="A207">
        <v>30010103</v>
      </c>
      <c r="B207" s="1" t="s">
        <v>1492</v>
      </c>
      <c r="C207" t="s">
        <v>1393</v>
      </c>
      <c r="D207" s="134">
        <v>7362.69</v>
      </c>
      <c r="E207" s="134">
        <v>906520.8</v>
      </c>
      <c r="F207" t="s">
        <v>1393</v>
      </c>
      <c r="G207" s="134">
        <f t="shared" si="3"/>
        <v>-899158.1100000001</v>
      </c>
    </row>
    <row r="208" spans="1:7">
      <c r="A208">
        <v>30010104</v>
      </c>
      <c r="B208" s="1" t="s">
        <v>1493</v>
      </c>
      <c r="C208" t="s">
        <v>1393</v>
      </c>
      <c r="D208" s="134">
        <v>100</v>
      </c>
      <c r="E208" s="134">
        <v>52265.85</v>
      </c>
      <c r="F208" t="s">
        <v>1393</v>
      </c>
      <c r="G208" s="134">
        <f t="shared" si="3"/>
        <v>-52165.85</v>
      </c>
    </row>
    <row r="209" spans="1:7">
      <c r="A209">
        <v>30010188</v>
      </c>
      <c r="B209" s="1" t="s">
        <v>1048</v>
      </c>
      <c r="C209" t="s">
        <v>1393</v>
      </c>
      <c r="D209" s="134">
        <v>0</v>
      </c>
      <c r="E209" s="134">
        <v>5402</v>
      </c>
      <c r="F209" t="s">
        <v>1393</v>
      </c>
      <c r="G209" s="134">
        <f t="shared" si="3"/>
        <v>-5402</v>
      </c>
    </row>
    <row r="210" spans="1:7">
      <c r="A210">
        <v>30010201</v>
      </c>
      <c r="B210" s="1" t="s">
        <v>1049</v>
      </c>
      <c r="C210" t="s">
        <v>1393</v>
      </c>
      <c r="D210" s="134">
        <v>106165.21</v>
      </c>
      <c r="E210" s="134">
        <v>6866606.3799999999</v>
      </c>
      <c r="F210" t="s">
        <v>1393</v>
      </c>
      <c r="G210" s="134">
        <f t="shared" si="3"/>
        <v>-6760441.1699999999</v>
      </c>
    </row>
    <row r="211" spans="1:7">
      <c r="A211">
        <v>30010301</v>
      </c>
      <c r="B211" s="1" t="s">
        <v>1050</v>
      </c>
      <c r="C211" t="s">
        <v>1393</v>
      </c>
      <c r="D211" s="134">
        <v>0</v>
      </c>
      <c r="E211" s="134">
        <v>3375670.71</v>
      </c>
      <c r="F211" t="s">
        <v>1393</v>
      </c>
      <c r="G211" s="134">
        <f t="shared" si="3"/>
        <v>-3375670.71</v>
      </c>
    </row>
    <row r="212" spans="1:7">
      <c r="A212">
        <v>30010303</v>
      </c>
      <c r="B212" s="1" t="s">
        <v>1051</v>
      </c>
      <c r="C212" t="s">
        <v>1393</v>
      </c>
      <c r="D212" s="134">
        <v>42.21</v>
      </c>
      <c r="E212" s="134">
        <v>16136.65</v>
      </c>
      <c r="F212" t="s">
        <v>1393</v>
      </c>
      <c r="G212" s="134">
        <f t="shared" si="3"/>
        <v>-16094.44</v>
      </c>
    </row>
    <row r="213" spans="1:7">
      <c r="A213">
        <v>30010308</v>
      </c>
      <c r="B213" s="1" t="s">
        <v>1495</v>
      </c>
      <c r="C213" t="s">
        <v>1393</v>
      </c>
      <c r="D213" s="134">
        <v>0</v>
      </c>
      <c r="E213" s="134">
        <v>3182431.96</v>
      </c>
      <c r="F213" t="s">
        <v>1393</v>
      </c>
      <c r="G213" s="134">
        <f t="shared" si="3"/>
        <v>-3182431.96</v>
      </c>
    </row>
    <row r="214" spans="1:7">
      <c r="A214">
        <v>30010309</v>
      </c>
      <c r="B214" s="1" t="s">
        <v>1496</v>
      </c>
      <c r="C214" t="s">
        <v>1393</v>
      </c>
      <c r="D214" s="134">
        <v>0</v>
      </c>
      <c r="E214" s="134">
        <v>652994</v>
      </c>
      <c r="F214" t="s">
        <v>1393</v>
      </c>
      <c r="G214" s="134">
        <f t="shared" si="3"/>
        <v>-652994</v>
      </c>
    </row>
    <row r="215" spans="1:7">
      <c r="A215">
        <v>30010310</v>
      </c>
      <c r="B215" s="1" t="s">
        <v>1652</v>
      </c>
      <c r="C215" t="s">
        <v>1393</v>
      </c>
      <c r="D215" s="134">
        <v>0</v>
      </c>
      <c r="E215" s="134">
        <v>11846415.630000001</v>
      </c>
      <c r="F215" t="s">
        <v>1393</v>
      </c>
      <c r="G215" s="134">
        <f t="shared" si="3"/>
        <v>-11846415.630000001</v>
      </c>
    </row>
    <row r="216" spans="1:7">
      <c r="A216">
        <v>30010312</v>
      </c>
      <c r="B216" s="1" t="s">
        <v>1498</v>
      </c>
      <c r="C216" t="s">
        <v>1393</v>
      </c>
      <c r="D216" s="134">
        <v>50</v>
      </c>
      <c r="E216" s="134">
        <v>3511049.62</v>
      </c>
      <c r="F216" t="s">
        <v>1393</v>
      </c>
      <c r="G216" s="134">
        <f t="shared" si="3"/>
        <v>-3510999.62</v>
      </c>
    </row>
    <row r="217" spans="1:7">
      <c r="A217">
        <v>30010313</v>
      </c>
      <c r="B217" s="1" t="s">
        <v>1499</v>
      </c>
      <c r="C217" t="s">
        <v>1393</v>
      </c>
      <c r="D217" s="134">
        <v>45132.5</v>
      </c>
      <c r="E217" s="134">
        <v>2713853.19</v>
      </c>
      <c r="F217" t="s">
        <v>1393</v>
      </c>
      <c r="G217" s="134">
        <f t="shared" si="3"/>
        <v>-2668720.69</v>
      </c>
    </row>
    <row r="218" spans="1:7">
      <c r="A218">
        <v>30010388</v>
      </c>
      <c r="B218" s="1" t="s">
        <v>1052</v>
      </c>
      <c r="C218" t="s">
        <v>1393</v>
      </c>
      <c r="D218" s="134">
        <v>0</v>
      </c>
      <c r="E218" s="134">
        <v>18330.52</v>
      </c>
      <c r="F218" t="s">
        <v>1393</v>
      </c>
      <c r="G218" s="134">
        <f t="shared" si="3"/>
        <v>-18330.52</v>
      </c>
    </row>
    <row r="219" spans="1:7">
      <c r="A219">
        <v>30010401</v>
      </c>
      <c r="B219" s="1" t="s">
        <v>1500</v>
      </c>
      <c r="C219" t="s">
        <v>1393</v>
      </c>
      <c r="D219" s="134">
        <v>0</v>
      </c>
      <c r="E219" s="134">
        <v>165609.76999999999</v>
      </c>
      <c r="F219" t="s">
        <v>1393</v>
      </c>
      <c r="G219" s="134">
        <f t="shared" si="3"/>
        <v>-165609.76999999999</v>
      </c>
    </row>
    <row r="220" spans="1:7">
      <c r="A220">
        <v>30010488</v>
      </c>
      <c r="B220" s="1" t="s">
        <v>1053</v>
      </c>
      <c r="C220" t="s">
        <v>1393</v>
      </c>
      <c r="D220" s="134">
        <v>99.5</v>
      </c>
      <c r="E220" s="134">
        <v>84896.92</v>
      </c>
      <c r="F220" t="s">
        <v>1393</v>
      </c>
      <c r="G220" s="134">
        <f t="shared" si="3"/>
        <v>-84797.42</v>
      </c>
    </row>
    <row r="221" spans="1:7">
      <c r="A221">
        <v>30010499</v>
      </c>
      <c r="B221" s="1" t="s">
        <v>1501</v>
      </c>
      <c r="C221" t="s">
        <v>1393</v>
      </c>
      <c r="D221" s="134">
        <v>0</v>
      </c>
      <c r="E221" s="134">
        <v>47.45</v>
      </c>
      <c r="F221" t="s">
        <v>1393</v>
      </c>
      <c r="G221" s="134">
        <f t="shared" si="3"/>
        <v>-47.45</v>
      </c>
    </row>
    <row r="222" spans="1:7">
      <c r="A222">
        <v>30020201</v>
      </c>
      <c r="B222" s="1" t="s">
        <v>1054</v>
      </c>
      <c r="C222" t="s">
        <v>1393</v>
      </c>
      <c r="D222" s="134">
        <v>0</v>
      </c>
      <c r="E222" s="134">
        <v>4860437.82</v>
      </c>
      <c r="F222" t="s">
        <v>1393</v>
      </c>
      <c r="G222" s="134">
        <f t="shared" si="3"/>
        <v>-4860437.82</v>
      </c>
    </row>
    <row r="223" spans="1:7">
      <c r="A223">
        <v>30030101</v>
      </c>
      <c r="B223" s="1" t="s">
        <v>1502</v>
      </c>
      <c r="C223" t="s">
        <v>1393</v>
      </c>
      <c r="D223" s="134">
        <v>736263.68000000005</v>
      </c>
      <c r="E223" s="134">
        <v>0</v>
      </c>
      <c r="F223" t="s">
        <v>1393</v>
      </c>
      <c r="G223" s="134">
        <f t="shared" si="3"/>
        <v>736263.68000000005</v>
      </c>
    </row>
    <row r="224" spans="1:7">
      <c r="A224">
        <v>30030201</v>
      </c>
      <c r="B224" s="1" t="s">
        <v>1503</v>
      </c>
      <c r="C224" t="s">
        <v>1393</v>
      </c>
      <c r="D224" s="134">
        <v>0</v>
      </c>
      <c r="E224" s="134">
        <v>824363.58</v>
      </c>
      <c r="F224" t="s">
        <v>1393</v>
      </c>
      <c r="G224" s="134">
        <f t="shared" si="3"/>
        <v>-824363.58</v>
      </c>
    </row>
    <row r="225" spans="1:7">
      <c r="A225">
        <v>30040101</v>
      </c>
      <c r="B225" s="1" t="s">
        <v>1055</v>
      </c>
      <c r="C225" t="s">
        <v>1393</v>
      </c>
      <c r="D225" s="134">
        <v>73304.09</v>
      </c>
      <c r="E225" s="134">
        <v>728884.15</v>
      </c>
      <c r="F225" t="s">
        <v>1393</v>
      </c>
      <c r="G225" s="134">
        <f t="shared" si="3"/>
        <v>-655580.06000000006</v>
      </c>
    </row>
    <row r="226" spans="1:7">
      <c r="A226">
        <v>30040102</v>
      </c>
      <c r="B226" s="1" t="s">
        <v>1056</v>
      </c>
      <c r="C226" t="s">
        <v>1393</v>
      </c>
      <c r="D226" s="134">
        <v>71378.55</v>
      </c>
      <c r="E226" s="134">
        <v>6780845.8499999996</v>
      </c>
      <c r="F226" t="s">
        <v>1393</v>
      </c>
      <c r="G226" s="134">
        <f t="shared" si="3"/>
        <v>-6709467.2999999998</v>
      </c>
    </row>
    <row r="227" spans="1:7">
      <c r="A227">
        <v>30040103</v>
      </c>
      <c r="B227" s="1" t="s">
        <v>1057</v>
      </c>
      <c r="C227" t="s">
        <v>1393</v>
      </c>
      <c r="D227" s="134">
        <v>194.13</v>
      </c>
      <c r="E227" s="134">
        <v>685838.96</v>
      </c>
      <c r="F227" t="s">
        <v>1393</v>
      </c>
      <c r="G227" s="134">
        <f t="shared" si="3"/>
        <v>-685644.83</v>
      </c>
    </row>
    <row r="228" spans="1:7">
      <c r="A228">
        <v>30040202</v>
      </c>
      <c r="B228" s="1" t="s">
        <v>1058</v>
      </c>
      <c r="C228" t="s">
        <v>1393</v>
      </c>
      <c r="D228" s="134">
        <v>50</v>
      </c>
      <c r="E228" s="134">
        <v>485275.21</v>
      </c>
      <c r="F228" t="s">
        <v>1393</v>
      </c>
      <c r="G228" s="134">
        <f t="shared" si="3"/>
        <v>-485225.21</v>
      </c>
    </row>
    <row r="229" spans="1:7">
      <c r="A229">
        <v>30040203</v>
      </c>
      <c r="B229" s="1" t="s">
        <v>1059</v>
      </c>
      <c r="C229" t="s">
        <v>1393</v>
      </c>
      <c r="D229" s="134">
        <v>239.25</v>
      </c>
      <c r="E229" s="134">
        <v>9259.64</v>
      </c>
      <c r="F229" t="s">
        <v>1393</v>
      </c>
      <c r="G229" s="134">
        <f t="shared" si="3"/>
        <v>-9020.39</v>
      </c>
    </row>
    <row r="230" spans="1:7">
      <c r="A230">
        <v>30040204</v>
      </c>
      <c r="B230" s="1" t="s">
        <v>1060</v>
      </c>
      <c r="C230" t="s">
        <v>1393</v>
      </c>
      <c r="D230" s="134">
        <v>0</v>
      </c>
      <c r="E230" s="134">
        <v>3101.61</v>
      </c>
      <c r="F230" t="s">
        <v>1393</v>
      </c>
      <c r="G230" s="134">
        <f t="shared" si="3"/>
        <v>-3101.61</v>
      </c>
    </row>
    <row r="231" spans="1:7">
      <c r="A231">
        <v>30040205</v>
      </c>
      <c r="B231" s="1" t="s">
        <v>1061</v>
      </c>
      <c r="C231" t="s">
        <v>1393</v>
      </c>
      <c r="D231" s="134">
        <v>0</v>
      </c>
      <c r="E231" s="134">
        <v>9035.74</v>
      </c>
      <c r="F231" t="s">
        <v>1393</v>
      </c>
      <c r="G231" s="134">
        <f t="shared" si="3"/>
        <v>-9035.74</v>
      </c>
    </row>
    <row r="232" spans="1:7">
      <c r="A232">
        <v>30040207</v>
      </c>
      <c r="B232" s="1" t="s">
        <v>1192</v>
      </c>
      <c r="C232" t="s">
        <v>1393</v>
      </c>
      <c r="D232" s="134">
        <v>0</v>
      </c>
      <c r="E232" s="134">
        <v>2580</v>
      </c>
      <c r="F232" t="s">
        <v>1393</v>
      </c>
      <c r="G232" s="134">
        <f t="shared" si="3"/>
        <v>-2580</v>
      </c>
    </row>
    <row r="233" spans="1:7">
      <c r="A233">
        <v>30040208</v>
      </c>
      <c r="B233" s="1" t="s">
        <v>1062</v>
      </c>
      <c r="C233" t="s">
        <v>1393</v>
      </c>
      <c r="D233" s="134">
        <v>929.11</v>
      </c>
      <c r="E233" s="134">
        <v>9950.39</v>
      </c>
      <c r="F233" t="s">
        <v>1393</v>
      </c>
      <c r="G233" s="134">
        <f t="shared" si="3"/>
        <v>-9021.2799999999988</v>
      </c>
    </row>
    <row r="234" spans="1:7">
      <c r="A234">
        <v>30040209</v>
      </c>
      <c r="B234" s="1" t="s">
        <v>1063</v>
      </c>
      <c r="C234" t="s">
        <v>1393</v>
      </c>
      <c r="D234" s="134">
        <v>0</v>
      </c>
      <c r="E234" s="134">
        <v>124736.67</v>
      </c>
      <c r="F234" t="s">
        <v>1393</v>
      </c>
      <c r="G234" s="134">
        <f t="shared" si="3"/>
        <v>-124736.67</v>
      </c>
    </row>
    <row r="235" spans="1:7">
      <c r="A235">
        <v>30040210</v>
      </c>
      <c r="B235" s="1" t="s">
        <v>1064</v>
      </c>
      <c r="C235" t="s">
        <v>1393</v>
      </c>
      <c r="D235" s="134">
        <v>0</v>
      </c>
      <c r="E235" s="134">
        <v>23159.18</v>
      </c>
      <c r="F235" t="s">
        <v>1393</v>
      </c>
      <c r="G235" s="134">
        <f t="shared" si="3"/>
        <v>-23159.18</v>
      </c>
    </row>
    <row r="236" spans="1:7">
      <c r="A236">
        <v>30040211</v>
      </c>
      <c r="B236" s="1" t="s">
        <v>1504</v>
      </c>
      <c r="C236" t="s">
        <v>1393</v>
      </c>
      <c r="D236" s="134">
        <v>4851.4799999999996</v>
      </c>
      <c r="E236" s="134">
        <v>102591.3</v>
      </c>
      <c r="F236" t="s">
        <v>1393</v>
      </c>
      <c r="G236" s="134">
        <f t="shared" si="3"/>
        <v>-97739.82</v>
      </c>
    </row>
    <row r="237" spans="1:7">
      <c r="A237">
        <v>30040288</v>
      </c>
      <c r="B237" s="1" t="s">
        <v>1053</v>
      </c>
      <c r="C237" t="s">
        <v>1393</v>
      </c>
      <c r="D237" s="134">
        <v>0</v>
      </c>
      <c r="E237" s="134">
        <v>175101.08</v>
      </c>
      <c r="F237" t="s">
        <v>1393</v>
      </c>
      <c r="G237" s="134">
        <f t="shared" si="3"/>
        <v>-175101.08</v>
      </c>
    </row>
    <row r="238" spans="1:7">
      <c r="A238">
        <v>30040299</v>
      </c>
      <c r="B238" s="1" t="s">
        <v>1065</v>
      </c>
      <c r="C238" t="s">
        <v>1393</v>
      </c>
      <c r="D238" s="134">
        <v>0</v>
      </c>
      <c r="E238" s="134">
        <v>0.5</v>
      </c>
      <c r="F238" t="s">
        <v>1393</v>
      </c>
      <c r="G238" s="134">
        <f t="shared" si="3"/>
        <v>-0.5</v>
      </c>
    </row>
    <row r="239" spans="1:7">
      <c r="A239">
        <v>30040401</v>
      </c>
      <c r="B239" s="1" t="s">
        <v>1066</v>
      </c>
      <c r="C239" t="s">
        <v>1393</v>
      </c>
      <c r="D239" s="134">
        <v>0</v>
      </c>
      <c r="E239" s="134">
        <v>35796.51</v>
      </c>
      <c r="F239" t="s">
        <v>1393</v>
      </c>
      <c r="G239" s="134">
        <f t="shared" si="3"/>
        <v>-35796.51</v>
      </c>
    </row>
    <row r="240" spans="1:7">
      <c r="A240">
        <v>30040402</v>
      </c>
      <c r="B240" s="1" t="s">
        <v>1067</v>
      </c>
      <c r="C240" t="s">
        <v>1393</v>
      </c>
      <c r="D240" s="134">
        <v>350.37</v>
      </c>
      <c r="E240" s="134">
        <v>426329.51</v>
      </c>
      <c r="F240" t="s">
        <v>1393</v>
      </c>
      <c r="G240" s="134">
        <f t="shared" si="3"/>
        <v>-425979.14</v>
      </c>
    </row>
    <row r="241" spans="1:7">
      <c r="A241">
        <v>30040403</v>
      </c>
      <c r="B241" s="1" t="s">
        <v>1068</v>
      </c>
      <c r="C241" t="s">
        <v>1393</v>
      </c>
      <c r="D241" s="134">
        <v>0</v>
      </c>
      <c r="E241" s="134">
        <v>39096.75</v>
      </c>
      <c r="F241" t="s">
        <v>1393</v>
      </c>
      <c r="G241" s="134">
        <f t="shared" si="3"/>
        <v>-39096.75</v>
      </c>
    </row>
    <row r="242" spans="1:7">
      <c r="A242">
        <v>30040404</v>
      </c>
      <c r="B242" s="1" t="s">
        <v>1069</v>
      </c>
      <c r="C242" t="s">
        <v>1393</v>
      </c>
      <c r="D242" s="134">
        <v>0</v>
      </c>
      <c r="E242" s="134">
        <v>36390.910000000003</v>
      </c>
      <c r="F242" t="s">
        <v>1393</v>
      </c>
      <c r="G242" s="134">
        <f t="shared" si="3"/>
        <v>-36390.910000000003</v>
      </c>
    </row>
    <row r="243" spans="1:7">
      <c r="A243">
        <v>30040405</v>
      </c>
      <c r="B243" s="1" t="s">
        <v>1070</v>
      </c>
      <c r="C243" t="s">
        <v>1393</v>
      </c>
      <c r="D243" s="134">
        <v>0</v>
      </c>
      <c r="E243" s="134">
        <v>245069.28</v>
      </c>
      <c r="F243" t="s">
        <v>1393</v>
      </c>
      <c r="G243" s="134">
        <f t="shared" si="3"/>
        <v>-245069.28</v>
      </c>
    </row>
    <row r="244" spans="1:7">
      <c r="A244">
        <v>30040406</v>
      </c>
      <c r="B244" s="1" t="s">
        <v>1071</v>
      </c>
      <c r="C244" t="s">
        <v>1393</v>
      </c>
      <c r="D244" s="134">
        <v>0</v>
      </c>
      <c r="E244" s="134">
        <v>43088.47</v>
      </c>
      <c r="F244" t="s">
        <v>1393</v>
      </c>
      <c r="G244" s="134">
        <f t="shared" si="3"/>
        <v>-43088.47</v>
      </c>
    </row>
    <row r="245" spans="1:7">
      <c r="A245">
        <v>30040588</v>
      </c>
      <c r="B245" s="1" t="s">
        <v>1072</v>
      </c>
      <c r="C245" t="s">
        <v>1393</v>
      </c>
      <c r="D245" s="134">
        <v>0</v>
      </c>
      <c r="E245" s="134">
        <v>1200</v>
      </c>
      <c r="F245" t="s">
        <v>1393</v>
      </c>
      <c r="G245" s="134">
        <f t="shared" si="3"/>
        <v>-1200</v>
      </c>
    </row>
    <row r="246" spans="1:7">
      <c r="A246">
        <v>30040601</v>
      </c>
      <c r="B246" s="1" t="s">
        <v>1073</v>
      </c>
      <c r="C246" t="s">
        <v>1393</v>
      </c>
      <c r="D246" s="134">
        <v>753.73</v>
      </c>
      <c r="E246" s="134">
        <v>15664.94</v>
      </c>
      <c r="F246" t="s">
        <v>1393</v>
      </c>
      <c r="G246" s="134">
        <f t="shared" si="3"/>
        <v>-14911.210000000001</v>
      </c>
    </row>
    <row r="247" spans="1:7">
      <c r="A247">
        <v>30040603</v>
      </c>
      <c r="B247" s="1" t="s">
        <v>1074</v>
      </c>
      <c r="C247" t="s">
        <v>1393</v>
      </c>
      <c r="D247" s="134">
        <v>0</v>
      </c>
      <c r="E247" s="134">
        <v>3888.88</v>
      </c>
      <c r="F247" t="s">
        <v>1393</v>
      </c>
      <c r="G247" s="134">
        <f t="shared" si="3"/>
        <v>-3888.88</v>
      </c>
    </row>
    <row r="248" spans="1:7">
      <c r="A248">
        <v>30040605</v>
      </c>
      <c r="B248" s="1" t="s">
        <v>1505</v>
      </c>
      <c r="C248" t="s">
        <v>1393</v>
      </c>
      <c r="D248" s="134">
        <v>36037.19</v>
      </c>
      <c r="E248" s="134">
        <v>989290.31</v>
      </c>
      <c r="F248" t="s">
        <v>1393</v>
      </c>
      <c r="G248" s="134">
        <f t="shared" si="3"/>
        <v>-953253.12000000011</v>
      </c>
    </row>
    <row r="249" spans="1:7">
      <c r="A249">
        <v>30040606</v>
      </c>
      <c r="B249" s="1" t="s">
        <v>1506</v>
      </c>
      <c r="C249" t="s">
        <v>1393</v>
      </c>
      <c r="D249" s="134">
        <v>49.66</v>
      </c>
      <c r="E249" s="134">
        <v>35319.269999999997</v>
      </c>
      <c r="F249" t="s">
        <v>1393</v>
      </c>
      <c r="G249" s="134">
        <f t="shared" si="3"/>
        <v>-35269.609999999993</v>
      </c>
    </row>
    <row r="250" spans="1:7">
      <c r="A250">
        <v>30040688</v>
      </c>
      <c r="B250" s="1" t="s">
        <v>1075</v>
      </c>
      <c r="C250" t="s">
        <v>1393</v>
      </c>
      <c r="D250" s="134">
        <v>192630.5</v>
      </c>
      <c r="E250" s="134">
        <v>570196.16</v>
      </c>
      <c r="F250" t="s">
        <v>1393</v>
      </c>
      <c r="G250" s="134">
        <f t="shared" si="3"/>
        <v>-377565.66000000003</v>
      </c>
    </row>
    <row r="251" spans="1:7">
      <c r="A251">
        <v>30050101</v>
      </c>
      <c r="B251" s="1" t="s">
        <v>1653</v>
      </c>
      <c r="C251" t="s">
        <v>1393</v>
      </c>
      <c r="D251" s="134">
        <v>0</v>
      </c>
      <c r="E251" s="134">
        <v>9018.51</v>
      </c>
      <c r="F251" t="s">
        <v>1393</v>
      </c>
      <c r="G251" s="134">
        <f t="shared" si="3"/>
        <v>-9018.51</v>
      </c>
    </row>
    <row r="252" spans="1:7">
      <c r="A252">
        <v>30050301</v>
      </c>
      <c r="B252" s="1" t="s">
        <v>1507</v>
      </c>
      <c r="C252" t="s">
        <v>1393</v>
      </c>
      <c r="D252" s="134">
        <v>0</v>
      </c>
      <c r="E252" s="134">
        <v>14</v>
      </c>
      <c r="F252" t="s">
        <v>1393</v>
      </c>
      <c r="G252" s="134">
        <f t="shared" si="3"/>
        <v>-14</v>
      </c>
    </row>
    <row r="253" spans="1:7">
      <c r="A253">
        <v>30050501</v>
      </c>
      <c r="B253" s="1" t="s">
        <v>1076</v>
      </c>
      <c r="C253" t="s">
        <v>1393</v>
      </c>
      <c r="D253" s="134">
        <v>144532.98000000001</v>
      </c>
      <c r="E253" s="134">
        <v>148302.79</v>
      </c>
      <c r="F253" t="s">
        <v>1393</v>
      </c>
      <c r="G253" s="134">
        <f t="shared" si="3"/>
        <v>-3769.8099999999977</v>
      </c>
    </row>
    <row r="254" spans="1:7">
      <c r="A254">
        <v>30050688</v>
      </c>
      <c r="B254" s="1" t="s">
        <v>1654</v>
      </c>
      <c r="C254" t="s">
        <v>1393</v>
      </c>
      <c r="D254" s="134">
        <v>0</v>
      </c>
      <c r="E254" s="134">
        <v>5000</v>
      </c>
      <c r="F254" t="s">
        <v>1393</v>
      </c>
      <c r="G254" s="134">
        <f t="shared" si="3"/>
        <v>-5000</v>
      </c>
    </row>
    <row r="255" spans="1:7">
      <c r="A255">
        <v>40060101</v>
      </c>
      <c r="B255" s="1" t="s">
        <v>1077</v>
      </c>
      <c r="C255" t="s">
        <v>1393</v>
      </c>
      <c r="D255" s="134">
        <v>39683.360000000001</v>
      </c>
      <c r="E255" s="134">
        <v>3085.37</v>
      </c>
      <c r="F255" t="s">
        <v>1393</v>
      </c>
      <c r="G255" s="134">
        <f t="shared" si="3"/>
        <v>36597.99</v>
      </c>
    </row>
    <row r="256" spans="1:7">
      <c r="A256">
        <v>40060102</v>
      </c>
      <c r="B256" s="1" t="s">
        <v>1078</v>
      </c>
      <c r="C256" t="s">
        <v>1393</v>
      </c>
      <c r="D256" s="134">
        <v>237315.62</v>
      </c>
      <c r="E256" s="134">
        <v>42102.080000000002</v>
      </c>
      <c r="F256" t="s">
        <v>1393</v>
      </c>
      <c r="G256" s="134">
        <f t="shared" si="3"/>
        <v>195213.53999999998</v>
      </c>
    </row>
    <row r="257" spans="1:7">
      <c r="A257">
        <v>40060103</v>
      </c>
      <c r="B257" s="1" t="s">
        <v>1509</v>
      </c>
      <c r="C257" t="s">
        <v>1393</v>
      </c>
      <c r="D257" s="134">
        <v>92719.66</v>
      </c>
      <c r="E257" s="134">
        <v>25.56</v>
      </c>
      <c r="F257" t="s">
        <v>1393</v>
      </c>
      <c r="G257" s="134">
        <f t="shared" si="3"/>
        <v>92694.1</v>
      </c>
    </row>
    <row r="258" spans="1:7">
      <c r="A258">
        <v>40060188</v>
      </c>
      <c r="B258" s="1" t="s">
        <v>1079</v>
      </c>
      <c r="C258" t="s">
        <v>1393</v>
      </c>
      <c r="D258" s="134">
        <v>77222.58</v>
      </c>
      <c r="E258" s="134">
        <v>67226.259999999995</v>
      </c>
      <c r="F258" t="s">
        <v>1393</v>
      </c>
      <c r="G258" s="134">
        <f t="shared" si="3"/>
        <v>9996.320000000007</v>
      </c>
    </row>
    <row r="259" spans="1:7">
      <c r="A259">
        <v>40060201</v>
      </c>
      <c r="B259" s="1" t="s">
        <v>1080</v>
      </c>
      <c r="C259" t="s">
        <v>1393</v>
      </c>
      <c r="D259" s="134">
        <v>364.13</v>
      </c>
      <c r="E259" s="134">
        <v>0</v>
      </c>
      <c r="F259" t="s">
        <v>1393</v>
      </c>
      <c r="G259" s="134">
        <f t="shared" si="3"/>
        <v>364.13</v>
      </c>
    </row>
    <row r="260" spans="1:7">
      <c r="A260">
        <v>40060202</v>
      </c>
      <c r="B260" s="1" t="s">
        <v>1510</v>
      </c>
      <c r="C260" t="s">
        <v>1393</v>
      </c>
      <c r="D260" s="134">
        <v>16167.17</v>
      </c>
      <c r="E260" s="134">
        <v>283.25</v>
      </c>
      <c r="F260" t="s">
        <v>1393</v>
      </c>
      <c r="G260" s="134">
        <f t="shared" si="3"/>
        <v>15883.92</v>
      </c>
    </row>
    <row r="261" spans="1:7">
      <c r="A261">
        <v>40060203</v>
      </c>
      <c r="B261" s="1" t="s">
        <v>1511</v>
      </c>
      <c r="C261" t="s">
        <v>1393</v>
      </c>
      <c r="D261" s="134">
        <v>39556.1</v>
      </c>
      <c r="E261" s="134">
        <v>939.1</v>
      </c>
      <c r="F261" t="s">
        <v>1393</v>
      </c>
      <c r="G261" s="134">
        <f t="shared" si="3"/>
        <v>38617</v>
      </c>
    </row>
    <row r="262" spans="1:7">
      <c r="A262">
        <v>40060204</v>
      </c>
      <c r="B262" s="1" t="s">
        <v>1081</v>
      </c>
      <c r="C262" t="s">
        <v>1393</v>
      </c>
      <c r="D262" s="134">
        <v>75720.259999999995</v>
      </c>
      <c r="E262" s="134">
        <v>161.65</v>
      </c>
      <c r="F262" t="s">
        <v>1393</v>
      </c>
      <c r="G262" s="134">
        <f t="shared" si="3"/>
        <v>75558.61</v>
      </c>
    </row>
    <row r="263" spans="1:7">
      <c r="A263">
        <v>40060205</v>
      </c>
      <c r="B263" s="1" t="s">
        <v>1082</v>
      </c>
      <c r="C263" t="s">
        <v>1393</v>
      </c>
      <c r="D263" s="134">
        <v>31237.38</v>
      </c>
      <c r="E263" s="134">
        <v>2871.49</v>
      </c>
      <c r="F263" t="s">
        <v>1393</v>
      </c>
      <c r="G263" s="134">
        <f t="shared" si="3"/>
        <v>28365.89</v>
      </c>
    </row>
    <row r="264" spans="1:7">
      <c r="A264">
        <v>40060207</v>
      </c>
      <c r="B264" s="1" t="s">
        <v>1084</v>
      </c>
      <c r="C264" t="s">
        <v>1393</v>
      </c>
      <c r="D264" s="134">
        <v>305.54000000000002</v>
      </c>
      <c r="E264" s="134">
        <v>0</v>
      </c>
      <c r="F264" t="s">
        <v>1393</v>
      </c>
      <c r="G264" s="134">
        <f t="shared" si="3"/>
        <v>305.54000000000002</v>
      </c>
    </row>
    <row r="265" spans="1:7">
      <c r="A265">
        <v>40060208</v>
      </c>
      <c r="B265" s="1" t="s">
        <v>1085</v>
      </c>
      <c r="C265" t="s">
        <v>1393</v>
      </c>
      <c r="D265" s="134">
        <v>11545.1</v>
      </c>
      <c r="E265" s="134">
        <v>0</v>
      </c>
      <c r="F265" t="s">
        <v>1393</v>
      </c>
      <c r="G265" s="134">
        <f t="shared" si="3"/>
        <v>11545.1</v>
      </c>
    </row>
    <row r="266" spans="1:7">
      <c r="A266">
        <v>40060209</v>
      </c>
      <c r="B266" s="1" t="s">
        <v>1086</v>
      </c>
      <c r="C266" t="s">
        <v>1393</v>
      </c>
      <c r="D266" s="134">
        <v>18661.55</v>
      </c>
      <c r="E266" s="134">
        <v>3630.72</v>
      </c>
      <c r="F266" t="s">
        <v>1393</v>
      </c>
      <c r="G266" s="134">
        <f t="shared" si="3"/>
        <v>15030.83</v>
      </c>
    </row>
    <row r="267" spans="1:7">
      <c r="A267">
        <v>40060210</v>
      </c>
      <c r="B267" s="1" t="s">
        <v>1087</v>
      </c>
      <c r="C267" t="s">
        <v>1393</v>
      </c>
      <c r="D267" s="134">
        <v>18616.330000000002</v>
      </c>
      <c r="E267" s="134">
        <v>0</v>
      </c>
      <c r="F267" t="s">
        <v>1393</v>
      </c>
      <c r="G267" s="134">
        <f t="shared" si="3"/>
        <v>18616.330000000002</v>
      </c>
    </row>
    <row r="268" spans="1:7">
      <c r="A268">
        <v>40060211</v>
      </c>
      <c r="B268" s="1" t="s">
        <v>1088</v>
      </c>
      <c r="C268" t="s">
        <v>1393</v>
      </c>
      <c r="D268" s="134">
        <v>25036.799999999999</v>
      </c>
      <c r="E268" s="134">
        <v>0</v>
      </c>
      <c r="F268" t="s">
        <v>1393</v>
      </c>
      <c r="G268" s="134">
        <f t="shared" ref="G268:G331" si="4">+D268-E268</f>
        <v>25036.799999999999</v>
      </c>
    </row>
    <row r="269" spans="1:7">
      <c r="A269">
        <v>40060212</v>
      </c>
      <c r="B269" s="1" t="s">
        <v>1089</v>
      </c>
      <c r="C269" t="s">
        <v>1393</v>
      </c>
      <c r="D269" s="134">
        <v>82009.17</v>
      </c>
      <c r="E269" s="134">
        <v>7190.68</v>
      </c>
      <c r="F269" t="s">
        <v>1393</v>
      </c>
      <c r="G269" s="134">
        <f t="shared" si="4"/>
        <v>74818.489999999991</v>
      </c>
    </row>
    <row r="270" spans="1:7">
      <c r="A270">
        <v>40060213</v>
      </c>
      <c r="B270" s="1" t="s">
        <v>1090</v>
      </c>
      <c r="C270" t="s">
        <v>1393</v>
      </c>
      <c r="D270" s="134">
        <v>14829.55</v>
      </c>
      <c r="E270" s="134">
        <v>0</v>
      </c>
      <c r="F270" t="s">
        <v>1393</v>
      </c>
      <c r="G270" s="134">
        <f t="shared" si="4"/>
        <v>14829.55</v>
      </c>
    </row>
    <row r="271" spans="1:7">
      <c r="A271">
        <v>40060288</v>
      </c>
      <c r="B271" s="1" t="s">
        <v>1091</v>
      </c>
      <c r="C271" t="s">
        <v>1393</v>
      </c>
      <c r="D271" s="134">
        <v>28649.8</v>
      </c>
      <c r="E271" s="134">
        <v>826.91</v>
      </c>
      <c r="F271" t="s">
        <v>1393</v>
      </c>
      <c r="G271" s="134">
        <f t="shared" si="4"/>
        <v>27822.89</v>
      </c>
    </row>
    <row r="272" spans="1:7">
      <c r="A272">
        <v>40060290</v>
      </c>
      <c r="B272" s="1" t="s">
        <v>1512</v>
      </c>
      <c r="C272" t="s">
        <v>1393</v>
      </c>
      <c r="D272" s="134">
        <v>305667.61</v>
      </c>
      <c r="E272" s="134">
        <v>2547</v>
      </c>
      <c r="F272" t="s">
        <v>1393</v>
      </c>
      <c r="G272" s="134">
        <f t="shared" si="4"/>
        <v>303120.61</v>
      </c>
    </row>
    <row r="273" spans="1:7">
      <c r="A273">
        <v>40060291</v>
      </c>
      <c r="B273" s="1" t="s">
        <v>1513</v>
      </c>
      <c r="C273" t="s">
        <v>1393</v>
      </c>
      <c r="D273" s="134">
        <v>3199.98</v>
      </c>
      <c r="E273" s="134">
        <v>0</v>
      </c>
      <c r="F273" t="s">
        <v>1393</v>
      </c>
      <c r="G273" s="134">
        <f t="shared" si="4"/>
        <v>3199.98</v>
      </c>
    </row>
    <row r="274" spans="1:7">
      <c r="A274">
        <v>40060292</v>
      </c>
      <c r="B274" s="1" t="s">
        <v>1514</v>
      </c>
      <c r="C274" t="s">
        <v>1393</v>
      </c>
      <c r="D274" s="134">
        <v>29168.43</v>
      </c>
      <c r="E274" s="134">
        <v>0</v>
      </c>
      <c r="F274" t="s">
        <v>1393</v>
      </c>
      <c r="G274" s="134">
        <f t="shared" si="4"/>
        <v>29168.43</v>
      </c>
    </row>
    <row r="275" spans="1:7">
      <c r="A275">
        <v>40070101</v>
      </c>
      <c r="B275" s="1" t="s">
        <v>1092</v>
      </c>
      <c r="C275" t="s">
        <v>1393</v>
      </c>
      <c r="D275" s="134">
        <v>166959.32999999999</v>
      </c>
      <c r="E275" s="134">
        <v>21205.89</v>
      </c>
      <c r="F275" t="s">
        <v>1393</v>
      </c>
      <c r="G275" s="134">
        <f t="shared" si="4"/>
        <v>145753.44</v>
      </c>
    </row>
    <row r="276" spans="1:7">
      <c r="A276">
        <v>40070103</v>
      </c>
      <c r="B276" s="1" t="s">
        <v>1516</v>
      </c>
      <c r="C276" t="s">
        <v>1393</v>
      </c>
      <c r="D276" s="134">
        <v>2510863.27</v>
      </c>
      <c r="E276" s="134">
        <v>18324.2</v>
      </c>
      <c r="F276" t="s">
        <v>1393</v>
      </c>
      <c r="G276" s="134">
        <f t="shared" si="4"/>
        <v>2492539.0699999998</v>
      </c>
    </row>
    <row r="277" spans="1:7">
      <c r="A277">
        <v>40070104</v>
      </c>
      <c r="B277" s="1" t="s">
        <v>1517</v>
      </c>
      <c r="C277" t="s">
        <v>1393</v>
      </c>
      <c r="D277" s="134">
        <v>1124349.19</v>
      </c>
      <c r="E277" s="134">
        <v>437.76</v>
      </c>
      <c r="F277" t="s">
        <v>1393</v>
      </c>
      <c r="G277" s="134">
        <f t="shared" si="4"/>
        <v>1123911.43</v>
      </c>
    </row>
    <row r="278" spans="1:7">
      <c r="A278">
        <v>40070106</v>
      </c>
      <c r="B278" s="1" t="s">
        <v>1518</v>
      </c>
      <c r="C278" t="s">
        <v>1393</v>
      </c>
      <c r="D278" s="134">
        <v>2969187.41</v>
      </c>
      <c r="E278" s="134">
        <v>9286.06</v>
      </c>
      <c r="F278" t="s">
        <v>1393</v>
      </c>
      <c r="G278" s="134">
        <f t="shared" si="4"/>
        <v>2959901.35</v>
      </c>
    </row>
    <row r="279" spans="1:7">
      <c r="A279">
        <v>40070111</v>
      </c>
      <c r="B279" s="1" t="s">
        <v>1519</v>
      </c>
      <c r="C279" t="s">
        <v>1393</v>
      </c>
      <c r="D279" s="134">
        <v>10447.77</v>
      </c>
      <c r="E279" s="134">
        <v>0</v>
      </c>
      <c r="F279" t="s">
        <v>1393</v>
      </c>
      <c r="G279" s="134">
        <f t="shared" si="4"/>
        <v>10447.77</v>
      </c>
    </row>
    <row r="280" spans="1:7">
      <c r="A280">
        <v>40070201</v>
      </c>
      <c r="B280" s="1" t="s">
        <v>1093</v>
      </c>
      <c r="C280" t="s">
        <v>1393</v>
      </c>
      <c r="D280" s="134">
        <v>17527.3</v>
      </c>
      <c r="E280" s="134">
        <v>0</v>
      </c>
      <c r="F280" t="s">
        <v>1393</v>
      </c>
      <c r="G280" s="134">
        <f t="shared" si="4"/>
        <v>17527.3</v>
      </c>
    </row>
    <row r="281" spans="1:7">
      <c r="A281">
        <v>40070202</v>
      </c>
      <c r="B281" s="1" t="s">
        <v>1094</v>
      </c>
      <c r="C281" t="s">
        <v>1393</v>
      </c>
      <c r="D281" s="134">
        <v>501743.71</v>
      </c>
      <c r="E281" s="134">
        <v>0</v>
      </c>
      <c r="F281" t="s">
        <v>1393</v>
      </c>
      <c r="G281" s="134">
        <f t="shared" si="4"/>
        <v>501743.71</v>
      </c>
    </row>
    <row r="282" spans="1:7">
      <c r="A282">
        <v>40070203</v>
      </c>
      <c r="B282" s="1" t="s">
        <v>1095</v>
      </c>
      <c r="C282" t="s">
        <v>1393</v>
      </c>
      <c r="D282" s="134">
        <v>1078847.32</v>
      </c>
      <c r="E282" s="134">
        <v>7034.39</v>
      </c>
      <c r="F282" t="s">
        <v>1393</v>
      </c>
      <c r="G282" s="134">
        <f t="shared" si="4"/>
        <v>1071812.9300000002</v>
      </c>
    </row>
    <row r="283" spans="1:7">
      <c r="A283">
        <v>40070204</v>
      </c>
      <c r="B283" s="1" t="s">
        <v>1096</v>
      </c>
      <c r="C283" t="s">
        <v>1393</v>
      </c>
      <c r="D283" s="134">
        <v>1773614.96</v>
      </c>
      <c r="E283" s="134">
        <v>27942.86</v>
      </c>
      <c r="F283" t="s">
        <v>1393</v>
      </c>
      <c r="G283" s="134">
        <f t="shared" si="4"/>
        <v>1745672.0999999999</v>
      </c>
    </row>
    <row r="284" spans="1:7">
      <c r="A284">
        <v>40070208</v>
      </c>
      <c r="B284" s="1" t="s">
        <v>1655</v>
      </c>
      <c r="C284" t="s">
        <v>1393</v>
      </c>
      <c r="D284" s="134">
        <v>9799681.7799999993</v>
      </c>
      <c r="E284" s="134">
        <v>74104.73</v>
      </c>
      <c r="F284" t="s">
        <v>1393</v>
      </c>
      <c r="G284" s="134">
        <f t="shared" si="4"/>
        <v>9725577.0499999989</v>
      </c>
    </row>
    <row r="285" spans="1:7">
      <c r="A285">
        <v>40070288</v>
      </c>
      <c r="B285" s="1" t="s">
        <v>1193</v>
      </c>
      <c r="C285" t="s">
        <v>1393</v>
      </c>
      <c r="D285" s="134">
        <v>18863.990000000002</v>
      </c>
      <c r="E285" s="134">
        <v>0</v>
      </c>
      <c r="F285" t="s">
        <v>1393</v>
      </c>
      <c r="G285" s="134">
        <f t="shared" si="4"/>
        <v>18863.990000000002</v>
      </c>
    </row>
    <row r="286" spans="1:7">
      <c r="A286">
        <v>40070290</v>
      </c>
      <c r="B286" s="1" t="s">
        <v>1520</v>
      </c>
      <c r="C286" t="s">
        <v>1393</v>
      </c>
      <c r="D286" s="134">
        <v>294733.71999999997</v>
      </c>
      <c r="E286" s="134">
        <v>7000</v>
      </c>
      <c r="F286" t="s">
        <v>1393</v>
      </c>
      <c r="G286" s="134">
        <f t="shared" si="4"/>
        <v>287733.71999999997</v>
      </c>
    </row>
    <row r="287" spans="1:7">
      <c r="A287">
        <v>40070301</v>
      </c>
      <c r="B287" s="1" t="s">
        <v>1098</v>
      </c>
      <c r="C287" t="s">
        <v>1393</v>
      </c>
      <c r="D287" s="134">
        <v>167417.01999999999</v>
      </c>
      <c r="E287" s="134">
        <v>1719.04</v>
      </c>
      <c r="F287" t="s">
        <v>1393</v>
      </c>
      <c r="G287" s="134">
        <f t="shared" si="4"/>
        <v>165697.97999999998</v>
      </c>
    </row>
    <row r="288" spans="1:7">
      <c r="A288">
        <v>40070388</v>
      </c>
      <c r="B288" s="1" t="s">
        <v>1099</v>
      </c>
      <c r="C288" t="s">
        <v>1393</v>
      </c>
      <c r="D288" s="134">
        <v>197.79</v>
      </c>
      <c r="E288" s="134">
        <v>0</v>
      </c>
      <c r="F288" t="s">
        <v>1393</v>
      </c>
      <c r="G288" s="134">
        <f t="shared" si="4"/>
        <v>197.79</v>
      </c>
    </row>
    <row r="289" spans="1:7">
      <c r="A289">
        <v>40070390</v>
      </c>
      <c r="B289" s="1" t="s">
        <v>1521</v>
      </c>
      <c r="C289" t="s">
        <v>1393</v>
      </c>
      <c r="D289" s="134">
        <v>25854.880000000001</v>
      </c>
      <c r="E289" s="134">
        <v>0</v>
      </c>
      <c r="F289" t="s">
        <v>1393</v>
      </c>
      <c r="G289" s="134">
        <f t="shared" si="4"/>
        <v>25854.880000000001</v>
      </c>
    </row>
    <row r="290" spans="1:7">
      <c r="A290">
        <v>40070401</v>
      </c>
      <c r="B290" s="1" t="s">
        <v>1656</v>
      </c>
      <c r="C290" t="s">
        <v>1393</v>
      </c>
      <c r="D290" s="134">
        <v>130497.98</v>
      </c>
      <c r="E290" s="134">
        <v>66.88</v>
      </c>
      <c r="F290" t="s">
        <v>1393</v>
      </c>
      <c r="G290" s="134">
        <f t="shared" si="4"/>
        <v>130431.09999999999</v>
      </c>
    </row>
    <row r="291" spans="1:7">
      <c r="A291">
        <v>40070402</v>
      </c>
      <c r="B291" s="1" t="s">
        <v>1523</v>
      </c>
      <c r="C291" t="s">
        <v>1393</v>
      </c>
      <c r="D291" s="134">
        <v>1072360.46</v>
      </c>
      <c r="E291" s="134">
        <v>1886.96</v>
      </c>
      <c r="F291" t="s">
        <v>1393</v>
      </c>
      <c r="G291" s="134">
        <f t="shared" si="4"/>
        <v>1070473.5</v>
      </c>
    </row>
    <row r="292" spans="1:7">
      <c r="A292">
        <v>40070403</v>
      </c>
      <c r="B292" s="1" t="s">
        <v>1100</v>
      </c>
      <c r="C292" t="s">
        <v>1393</v>
      </c>
      <c r="D292" s="134">
        <v>403416.23</v>
      </c>
      <c r="E292" s="134">
        <v>645.29999999999995</v>
      </c>
      <c r="F292" t="s">
        <v>1393</v>
      </c>
      <c r="G292" s="134">
        <f t="shared" si="4"/>
        <v>402770.93</v>
      </c>
    </row>
    <row r="293" spans="1:7">
      <c r="A293">
        <v>40070488</v>
      </c>
      <c r="B293" s="1" t="s">
        <v>1657</v>
      </c>
      <c r="C293" t="s">
        <v>1393</v>
      </c>
      <c r="D293" s="134">
        <v>31013.38</v>
      </c>
      <c r="E293" s="134">
        <v>16.149999999999999</v>
      </c>
      <c r="F293" t="s">
        <v>1393</v>
      </c>
      <c r="G293" s="134">
        <f t="shared" si="4"/>
        <v>30997.23</v>
      </c>
    </row>
    <row r="294" spans="1:7">
      <c r="A294">
        <v>40070501</v>
      </c>
      <c r="B294" s="1" t="s">
        <v>1101</v>
      </c>
      <c r="C294" t="s">
        <v>1393</v>
      </c>
      <c r="D294" s="134">
        <v>67703.929999999993</v>
      </c>
      <c r="E294" s="134">
        <v>0</v>
      </c>
      <c r="F294" t="s">
        <v>1393</v>
      </c>
      <c r="G294" s="134">
        <f t="shared" si="4"/>
        <v>67703.929999999993</v>
      </c>
    </row>
    <row r="295" spans="1:7">
      <c r="A295">
        <v>40070502</v>
      </c>
      <c r="B295" s="1" t="s">
        <v>1102</v>
      </c>
      <c r="C295" t="s">
        <v>1393</v>
      </c>
      <c r="D295" s="134">
        <v>92615.56</v>
      </c>
      <c r="E295" s="134">
        <v>846.52</v>
      </c>
      <c r="F295" t="s">
        <v>1393</v>
      </c>
      <c r="G295" s="134">
        <f t="shared" si="4"/>
        <v>91769.04</v>
      </c>
    </row>
    <row r="296" spans="1:7">
      <c r="A296">
        <v>40070503</v>
      </c>
      <c r="B296" s="1" t="s">
        <v>1525</v>
      </c>
      <c r="C296" t="s">
        <v>1393</v>
      </c>
      <c r="D296" s="134">
        <v>129127.41</v>
      </c>
      <c r="E296" s="134">
        <v>19032</v>
      </c>
      <c r="F296" t="s">
        <v>1393</v>
      </c>
      <c r="G296" s="134">
        <f t="shared" si="4"/>
        <v>110095.41</v>
      </c>
    </row>
    <row r="297" spans="1:7">
      <c r="A297">
        <v>40070504</v>
      </c>
      <c r="B297" s="1" t="s">
        <v>1103</v>
      </c>
      <c r="C297" t="s">
        <v>1393</v>
      </c>
      <c r="D297" s="134">
        <v>95861.38</v>
      </c>
      <c r="E297" s="134">
        <v>8302.1</v>
      </c>
      <c r="F297" t="s">
        <v>1393</v>
      </c>
      <c r="G297" s="134">
        <f t="shared" si="4"/>
        <v>87559.28</v>
      </c>
    </row>
    <row r="298" spans="1:7">
      <c r="A298">
        <v>40070601</v>
      </c>
      <c r="B298" s="1" t="s">
        <v>1658</v>
      </c>
      <c r="C298" t="s">
        <v>1393</v>
      </c>
      <c r="D298" s="134">
        <v>2476151.4300000002</v>
      </c>
      <c r="E298" s="134">
        <v>1314.53</v>
      </c>
      <c r="F298" t="s">
        <v>1393</v>
      </c>
      <c r="G298" s="134">
        <f t="shared" si="4"/>
        <v>2474836.9000000004</v>
      </c>
    </row>
    <row r="299" spans="1:7">
      <c r="A299">
        <v>40070602</v>
      </c>
      <c r="B299" s="1" t="s">
        <v>1527</v>
      </c>
      <c r="C299" t="s">
        <v>1393</v>
      </c>
      <c r="D299" s="134">
        <v>685368.4</v>
      </c>
      <c r="E299" s="134">
        <v>0</v>
      </c>
      <c r="F299" t="s">
        <v>1393</v>
      </c>
      <c r="G299" s="134">
        <f t="shared" si="4"/>
        <v>685368.4</v>
      </c>
    </row>
    <row r="300" spans="1:7">
      <c r="A300">
        <v>40070604</v>
      </c>
      <c r="B300" s="1" t="s">
        <v>1528</v>
      </c>
      <c r="C300" t="s">
        <v>1393</v>
      </c>
      <c r="D300" s="134">
        <v>1055579.06</v>
      </c>
      <c r="E300" s="134">
        <v>2934.67</v>
      </c>
      <c r="F300" t="s">
        <v>1393</v>
      </c>
      <c r="G300" s="134">
        <f t="shared" si="4"/>
        <v>1052644.3900000001</v>
      </c>
    </row>
    <row r="301" spans="1:7">
      <c r="A301">
        <v>40070605</v>
      </c>
      <c r="B301" s="1" t="s">
        <v>1529</v>
      </c>
      <c r="C301" t="s">
        <v>1393</v>
      </c>
      <c r="D301" s="134">
        <v>133261.98000000001</v>
      </c>
      <c r="E301" s="134">
        <v>868</v>
      </c>
      <c r="F301" t="s">
        <v>1393</v>
      </c>
      <c r="G301" s="134">
        <f t="shared" si="4"/>
        <v>132393.98000000001</v>
      </c>
    </row>
    <row r="302" spans="1:7">
      <c r="A302">
        <v>40070609</v>
      </c>
      <c r="B302" s="1" t="s">
        <v>1659</v>
      </c>
      <c r="C302" t="s">
        <v>1393</v>
      </c>
      <c r="D302" s="134">
        <v>3225.92</v>
      </c>
      <c r="E302" s="134">
        <v>0</v>
      </c>
      <c r="F302" t="s">
        <v>1393</v>
      </c>
      <c r="G302" s="134">
        <f t="shared" si="4"/>
        <v>3225.92</v>
      </c>
    </row>
    <row r="303" spans="1:7">
      <c r="A303">
        <v>40070610</v>
      </c>
      <c r="B303" s="1" t="s">
        <v>1530</v>
      </c>
      <c r="C303" t="s">
        <v>1393</v>
      </c>
      <c r="D303" s="134">
        <v>225341.91</v>
      </c>
      <c r="E303" s="134">
        <v>0</v>
      </c>
      <c r="F303" t="s">
        <v>1393</v>
      </c>
      <c r="G303" s="134">
        <f t="shared" si="4"/>
        <v>225341.91</v>
      </c>
    </row>
    <row r="304" spans="1:7">
      <c r="A304">
        <v>40070701</v>
      </c>
      <c r="B304" s="1" t="s">
        <v>1104</v>
      </c>
      <c r="C304" t="s">
        <v>1393</v>
      </c>
      <c r="D304" s="134">
        <v>161337.01</v>
      </c>
      <c r="E304" s="134">
        <v>36188.11</v>
      </c>
      <c r="F304" t="s">
        <v>1393</v>
      </c>
      <c r="G304" s="134">
        <f t="shared" si="4"/>
        <v>125148.90000000001</v>
      </c>
    </row>
    <row r="305" spans="1:7">
      <c r="A305">
        <v>40070702</v>
      </c>
      <c r="B305" s="1" t="s">
        <v>1105</v>
      </c>
      <c r="C305" t="s">
        <v>1393</v>
      </c>
      <c r="D305" s="134">
        <v>848521.37</v>
      </c>
      <c r="E305" s="134">
        <v>10447.17</v>
      </c>
      <c r="F305" t="s">
        <v>1393</v>
      </c>
      <c r="G305" s="134">
        <f t="shared" si="4"/>
        <v>838074.2</v>
      </c>
    </row>
    <row r="306" spans="1:7">
      <c r="A306">
        <v>40070703</v>
      </c>
      <c r="B306" s="1" t="s">
        <v>1106</v>
      </c>
      <c r="C306" t="s">
        <v>1393</v>
      </c>
      <c r="D306" s="134">
        <v>792008.7</v>
      </c>
      <c r="E306" s="134">
        <v>22132.95</v>
      </c>
      <c r="F306" t="s">
        <v>1393</v>
      </c>
      <c r="G306" s="134">
        <f t="shared" si="4"/>
        <v>769875.75</v>
      </c>
    </row>
    <row r="307" spans="1:7">
      <c r="A307">
        <v>40070704</v>
      </c>
      <c r="B307" s="1" t="s">
        <v>1107</v>
      </c>
      <c r="C307" t="s">
        <v>1393</v>
      </c>
      <c r="D307" s="134">
        <v>375486.59</v>
      </c>
      <c r="E307" s="134">
        <v>16964.68</v>
      </c>
      <c r="F307" t="s">
        <v>1393</v>
      </c>
      <c r="G307" s="134">
        <f t="shared" si="4"/>
        <v>358521.91000000003</v>
      </c>
    </row>
    <row r="308" spans="1:7">
      <c r="A308">
        <v>40070801</v>
      </c>
      <c r="B308" s="1" t="s">
        <v>1108</v>
      </c>
      <c r="C308" t="s">
        <v>1393</v>
      </c>
      <c r="D308" s="134">
        <v>211518.85</v>
      </c>
      <c r="E308" s="134">
        <v>1803.92</v>
      </c>
      <c r="F308" t="s">
        <v>1393</v>
      </c>
      <c r="G308" s="134">
        <f t="shared" si="4"/>
        <v>209714.93</v>
      </c>
    </row>
    <row r="309" spans="1:7">
      <c r="A309">
        <v>40070802</v>
      </c>
      <c r="B309" s="1" t="s">
        <v>1109</v>
      </c>
      <c r="C309" t="s">
        <v>1393</v>
      </c>
      <c r="D309" s="134">
        <v>490092.87</v>
      </c>
      <c r="E309" s="134">
        <v>0</v>
      </c>
      <c r="F309" t="s">
        <v>1393</v>
      </c>
      <c r="G309" s="134">
        <f t="shared" si="4"/>
        <v>490092.87</v>
      </c>
    </row>
    <row r="310" spans="1:7">
      <c r="A310">
        <v>40070803</v>
      </c>
      <c r="B310" s="1" t="s">
        <v>1531</v>
      </c>
      <c r="C310" t="s">
        <v>1393</v>
      </c>
      <c r="D310" s="134">
        <v>1028</v>
      </c>
      <c r="E310" s="134">
        <v>0</v>
      </c>
      <c r="F310" t="s">
        <v>1393</v>
      </c>
      <c r="G310" s="134">
        <f t="shared" si="4"/>
        <v>1028</v>
      </c>
    </row>
    <row r="311" spans="1:7">
      <c r="A311">
        <v>40070804</v>
      </c>
      <c r="B311" s="1" t="s">
        <v>1110</v>
      </c>
      <c r="C311" t="s">
        <v>1393</v>
      </c>
      <c r="D311" s="134">
        <v>444333.95</v>
      </c>
      <c r="E311" s="134">
        <v>10564.08</v>
      </c>
      <c r="F311" t="s">
        <v>1393</v>
      </c>
      <c r="G311" s="134">
        <f t="shared" si="4"/>
        <v>433769.87</v>
      </c>
    </row>
    <row r="312" spans="1:7">
      <c r="A312">
        <v>40070805</v>
      </c>
      <c r="B312" s="1" t="s">
        <v>1532</v>
      </c>
      <c r="C312" t="s">
        <v>1393</v>
      </c>
      <c r="D312" s="134">
        <v>109131.11</v>
      </c>
      <c r="E312" s="134">
        <v>825.39</v>
      </c>
      <c r="F312" t="s">
        <v>1393</v>
      </c>
      <c r="G312" s="134">
        <f t="shared" si="4"/>
        <v>108305.72</v>
      </c>
    </row>
    <row r="313" spans="1:7">
      <c r="A313">
        <v>40070806</v>
      </c>
      <c r="B313" s="1" t="s">
        <v>1533</v>
      </c>
      <c r="C313" t="s">
        <v>1393</v>
      </c>
      <c r="D313" s="134">
        <v>36193.46</v>
      </c>
      <c r="E313" s="134">
        <v>0</v>
      </c>
      <c r="F313" t="s">
        <v>1393</v>
      </c>
      <c r="G313" s="134">
        <f t="shared" si="4"/>
        <v>36193.46</v>
      </c>
    </row>
    <row r="314" spans="1:7">
      <c r="A314">
        <v>40070807</v>
      </c>
      <c r="B314" s="1" t="s">
        <v>1534</v>
      </c>
      <c r="C314" t="s">
        <v>1393</v>
      </c>
      <c r="D314" s="134">
        <v>4079.82</v>
      </c>
      <c r="E314" s="134">
        <v>0</v>
      </c>
      <c r="F314" t="s">
        <v>1393</v>
      </c>
      <c r="G314" s="134">
        <f t="shared" si="4"/>
        <v>4079.82</v>
      </c>
    </row>
    <row r="315" spans="1:7">
      <c r="A315">
        <v>40070809</v>
      </c>
      <c r="B315" s="1" t="s">
        <v>1111</v>
      </c>
      <c r="C315" t="s">
        <v>1393</v>
      </c>
      <c r="D315" s="134">
        <v>46445.45</v>
      </c>
      <c r="E315" s="134">
        <v>1740.33</v>
      </c>
      <c r="F315" t="s">
        <v>1393</v>
      </c>
      <c r="G315" s="134">
        <f t="shared" si="4"/>
        <v>44705.119999999995</v>
      </c>
    </row>
    <row r="316" spans="1:7">
      <c r="A316">
        <v>40070810</v>
      </c>
      <c r="B316" s="1" t="s">
        <v>1535</v>
      </c>
      <c r="C316" t="s">
        <v>1393</v>
      </c>
      <c r="D316" s="134">
        <v>232422.93</v>
      </c>
      <c r="E316" s="134">
        <v>46019.53</v>
      </c>
      <c r="F316" t="s">
        <v>1393</v>
      </c>
      <c r="G316" s="134">
        <f t="shared" si="4"/>
        <v>186403.4</v>
      </c>
    </row>
    <row r="317" spans="1:7">
      <c r="A317">
        <v>40070811</v>
      </c>
      <c r="B317" s="1" t="s">
        <v>1536</v>
      </c>
      <c r="C317" t="s">
        <v>1393</v>
      </c>
      <c r="D317" s="134">
        <v>88314.5</v>
      </c>
      <c r="E317" s="134">
        <v>1413.98</v>
      </c>
      <c r="F317" t="s">
        <v>1393</v>
      </c>
      <c r="G317" s="134">
        <f t="shared" si="4"/>
        <v>86900.52</v>
      </c>
    </row>
    <row r="318" spans="1:7">
      <c r="A318">
        <v>40070812</v>
      </c>
      <c r="B318" s="1" t="s">
        <v>1537</v>
      </c>
      <c r="C318" t="s">
        <v>1393</v>
      </c>
      <c r="D318" s="134">
        <v>4881.96</v>
      </c>
      <c r="E318" s="134">
        <v>0</v>
      </c>
      <c r="F318" t="s">
        <v>1393</v>
      </c>
      <c r="G318" s="134">
        <f t="shared" si="4"/>
        <v>4881.96</v>
      </c>
    </row>
    <row r="319" spans="1:7">
      <c r="A319">
        <v>40070888</v>
      </c>
      <c r="B319" s="1" t="s">
        <v>1112</v>
      </c>
      <c r="C319" t="s">
        <v>1393</v>
      </c>
      <c r="D319" s="134">
        <v>157670.23000000001</v>
      </c>
      <c r="E319" s="134">
        <v>91265.11</v>
      </c>
      <c r="F319" t="s">
        <v>1393</v>
      </c>
      <c r="G319" s="134">
        <f t="shared" si="4"/>
        <v>66405.12000000001</v>
      </c>
    </row>
    <row r="320" spans="1:7">
      <c r="A320">
        <v>40070901</v>
      </c>
      <c r="B320" s="1" t="s">
        <v>1660</v>
      </c>
      <c r="C320" t="s">
        <v>1393</v>
      </c>
      <c r="D320" s="134">
        <v>43538.7</v>
      </c>
      <c r="E320" s="134">
        <v>0</v>
      </c>
      <c r="F320" t="s">
        <v>1393</v>
      </c>
      <c r="G320" s="134">
        <f t="shared" si="4"/>
        <v>43538.7</v>
      </c>
    </row>
    <row r="321" spans="1:7">
      <c r="A321">
        <v>40070902</v>
      </c>
      <c r="B321" s="1" t="s">
        <v>1114</v>
      </c>
      <c r="C321" t="s">
        <v>1393</v>
      </c>
      <c r="D321" s="134">
        <v>20300.8</v>
      </c>
      <c r="E321" s="134">
        <v>0</v>
      </c>
      <c r="F321" t="s">
        <v>1393</v>
      </c>
      <c r="G321" s="134">
        <f t="shared" si="4"/>
        <v>20300.8</v>
      </c>
    </row>
    <row r="322" spans="1:7">
      <c r="A322">
        <v>40071001</v>
      </c>
      <c r="B322" s="1" t="s">
        <v>1115</v>
      </c>
      <c r="C322" t="s">
        <v>1393</v>
      </c>
      <c r="D322" s="134">
        <v>136280</v>
      </c>
      <c r="E322" s="134">
        <v>0</v>
      </c>
      <c r="F322" t="s">
        <v>1393</v>
      </c>
      <c r="G322" s="134">
        <f t="shared" si="4"/>
        <v>136280</v>
      </c>
    </row>
    <row r="323" spans="1:7">
      <c r="A323">
        <v>40071002</v>
      </c>
      <c r="B323" s="1" t="s">
        <v>1116</v>
      </c>
      <c r="C323" t="s">
        <v>1393</v>
      </c>
      <c r="D323" s="134">
        <v>191059.07</v>
      </c>
      <c r="E323" s="134">
        <v>0</v>
      </c>
      <c r="F323" t="s">
        <v>1393</v>
      </c>
      <c r="G323" s="134">
        <f t="shared" si="4"/>
        <v>191059.07</v>
      </c>
    </row>
    <row r="324" spans="1:7">
      <c r="A324">
        <v>40071003</v>
      </c>
      <c r="B324" s="1" t="s">
        <v>1117</v>
      </c>
      <c r="C324" t="s">
        <v>1393</v>
      </c>
      <c r="D324" s="134">
        <v>30161.200000000001</v>
      </c>
      <c r="E324" s="134">
        <v>0</v>
      </c>
      <c r="F324" t="s">
        <v>1393</v>
      </c>
      <c r="G324" s="134">
        <f t="shared" si="4"/>
        <v>30161.200000000001</v>
      </c>
    </row>
    <row r="325" spans="1:7">
      <c r="A325">
        <v>40071004</v>
      </c>
      <c r="B325" s="1" t="s">
        <v>1118</v>
      </c>
      <c r="C325" t="s">
        <v>1393</v>
      </c>
      <c r="D325" s="134">
        <v>3064</v>
      </c>
      <c r="E325" s="134">
        <v>0</v>
      </c>
      <c r="F325" t="s">
        <v>1393</v>
      </c>
      <c r="G325" s="134">
        <f t="shared" si="4"/>
        <v>3064</v>
      </c>
    </row>
    <row r="326" spans="1:7">
      <c r="A326">
        <v>40071005</v>
      </c>
      <c r="B326" s="1" t="s">
        <v>1119</v>
      </c>
      <c r="C326" t="s">
        <v>1393</v>
      </c>
      <c r="D326" s="134">
        <v>21010</v>
      </c>
      <c r="E326" s="134">
        <v>0</v>
      </c>
      <c r="F326" t="s">
        <v>1393</v>
      </c>
      <c r="G326" s="134">
        <f t="shared" si="4"/>
        <v>21010</v>
      </c>
    </row>
    <row r="327" spans="1:7">
      <c r="A327">
        <v>40071006</v>
      </c>
      <c r="B327" s="1" t="s">
        <v>1540</v>
      </c>
      <c r="C327" t="s">
        <v>1393</v>
      </c>
      <c r="D327" s="134">
        <v>11658.76</v>
      </c>
      <c r="E327" s="134">
        <v>0</v>
      </c>
      <c r="F327" t="s">
        <v>1393</v>
      </c>
      <c r="G327" s="134">
        <f t="shared" si="4"/>
        <v>11658.76</v>
      </c>
    </row>
    <row r="328" spans="1:7">
      <c r="A328">
        <v>40071101</v>
      </c>
      <c r="B328" s="1" t="s">
        <v>1120</v>
      </c>
      <c r="C328" t="s">
        <v>1393</v>
      </c>
      <c r="D328" s="134">
        <v>16446.41</v>
      </c>
      <c r="E328" s="134">
        <v>0</v>
      </c>
      <c r="F328" t="s">
        <v>1393</v>
      </c>
      <c r="G328" s="134">
        <f t="shared" si="4"/>
        <v>16446.41</v>
      </c>
    </row>
    <row r="329" spans="1:7">
      <c r="A329">
        <v>40071104</v>
      </c>
      <c r="B329" s="1" t="s">
        <v>1121</v>
      </c>
      <c r="C329" t="s">
        <v>1393</v>
      </c>
      <c r="D329" s="134">
        <v>21478.639999999999</v>
      </c>
      <c r="E329" s="134">
        <v>0</v>
      </c>
      <c r="F329" t="s">
        <v>1393</v>
      </c>
      <c r="G329" s="134">
        <f t="shared" si="4"/>
        <v>21478.639999999999</v>
      </c>
    </row>
    <row r="330" spans="1:7">
      <c r="A330">
        <v>40071106</v>
      </c>
      <c r="B330" s="1" t="s">
        <v>1122</v>
      </c>
      <c r="C330" t="s">
        <v>1393</v>
      </c>
      <c r="D330" s="134">
        <v>12090.41</v>
      </c>
      <c r="E330" s="134">
        <v>0</v>
      </c>
      <c r="F330" t="s">
        <v>1393</v>
      </c>
      <c r="G330" s="134">
        <f t="shared" si="4"/>
        <v>12090.41</v>
      </c>
    </row>
    <row r="331" spans="1:7">
      <c r="A331">
        <v>40071107</v>
      </c>
      <c r="B331" s="1" t="s">
        <v>1541</v>
      </c>
      <c r="C331" t="s">
        <v>1393</v>
      </c>
      <c r="D331" s="134">
        <v>799049.41</v>
      </c>
      <c r="E331" s="134">
        <v>7402</v>
      </c>
      <c r="F331" t="s">
        <v>1393</v>
      </c>
      <c r="G331" s="134">
        <f t="shared" si="4"/>
        <v>791647.41</v>
      </c>
    </row>
    <row r="332" spans="1:7">
      <c r="A332">
        <v>40071110</v>
      </c>
      <c r="B332" s="1" t="s">
        <v>1543</v>
      </c>
      <c r="C332" t="s">
        <v>1393</v>
      </c>
      <c r="D332" s="134">
        <v>237324.48</v>
      </c>
      <c r="E332" s="134">
        <v>3880.97</v>
      </c>
      <c r="F332" t="s">
        <v>1393</v>
      </c>
      <c r="G332" s="134">
        <f t="shared" ref="G332:G395" si="5">+D332-E332</f>
        <v>233443.51</v>
      </c>
    </row>
    <row r="333" spans="1:7">
      <c r="A333">
        <v>40071111</v>
      </c>
      <c r="B333" s="1" t="s">
        <v>1661</v>
      </c>
      <c r="C333" t="s">
        <v>1393</v>
      </c>
      <c r="D333" s="134">
        <v>1143939.55</v>
      </c>
      <c r="E333" s="134">
        <v>1003.87</v>
      </c>
      <c r="F333" t="s">
        <v>1393</v>
      </c>
      <c r="G333" s="134">
        <f t="shared" si="5"/>
        <v>1142935.68</v>
      </c>
    </row>
    <row r="334" spans="1:7">
      <c r="A334">
        <v>40071188</v>
      </c>
      <c r="B334" s="1" t="s">
        <v>1124</v>
      </c>
      <c r="C334" t="s">
        <v>1393</v>
      </c>
      <c r="D334" s="134">
        <v>107256.67</v>
      </c>
      <c r="E334" s="134">
        <v>7.0000000000000007E-2</v>
      </c>
      <c r="F334" t="s">
        <v>1393</v>
      </c>
      <c r="G334" s="134">
        <f t="shared" si="5"/>
        <v>107256.59999999999</v>
      </c>
    </row>
    <row r="335" spans="1:7">
      <c r="A335">
        <v>40080102</v>
      </c>
      <c r="B335" s="1" t="s">
        <v>1545</v>
      </c>
      <c r="C335" t="s">
        <v>1393</v>
      </c>
      <c r="D335" s="134">
        <v>32.4</v>
      </c>
      <c r="E335" s="134">
        <v>0</v>
      </c>
      <c r="F335" t="s">
        <v>1393</v>
      </c>
      <c r="G335" s="134">
        <f t="shared" si="5"/>
        <v>32.4</v>
      </c>
    </row>
    <row r="336" spans="1:7">
      <c r="A336">
        <v>40080301</v>
      </c>
      <c r="B336" s="1" t="s">
        <v>1546</v>
      </c>
      <c r="C336" t="s">
        <v>1393</v>
      </c>
      <c r="D336" s="134">
        <v>30017.48</v>
      </c>
      <c r="E336" s="134">
        <v>420.56</v>
      </c>
      <c r="F336" t="s">
        <v>1393</v>
      </c>
      <c r="G336" s="134">
        <f t="shared" si="5"/>
        <v>29596.92</v>
      </c>
    </row>
    <row r="337" spans="1:7">
      <c r="A337">
        <v>40080302</v>
      </c>
      <c r="B337" s="1" t="s">
        <v>1125</v>
      </c>
      <c r="C337" t="s">
        <v>1393</v>
      </c>
      <c r="D337" s="134">
        <v>9823.26</v>
      </c>
      <c r="E337" s="134">
        <v>2611.15</v>
      </c>
      <c r="F337" t="s">
        <v>1393</v>
      </c>
      <c r="G337" s="134">
        <f t="shared" si="5"/>
        <v>7212.1100000000006</v>
      </c>
    </row>
    <row r="338" spans="1:7">
      <c r="A338">
        <v>40090101</v>
      </c>
      <c r="B338" s="1" t="s">
        <v>1547</v>
      </c>
      <c r="C338" t="s">
        <v>1393</v>
      </c>
      <c r="D338" s="134">
        <v>9459276.5800000001</v>
      </c>
      <c r="E338" s="134">
        <v>555.02</v>
      </c>
      <c r="F338" t="s">
        <v>1393</v>
      </c>
      <c r="G338" s="134">
        <f t="shared" si="5"/>
        <v>9458721.5600000005</v>
      </c>
    </row>
    <row r="339" spans="1:7">
      <c r="A339">
        <v>40090102</v>
      </c>
      <c r="B339" s="1" t="s">
        <v>1548</v>
      </c>
      <c r="C339" t="s">
        <v>1393</v>
      </c>
      <c r="D339" s="134">
        <v>41671.480000000003</v>
      </c>
      <c r="E339" s="134">
        <v>0</v>
      </c>
      <c r="F339" t="s">
        <v>1393</v>
      </c>
      <c r="G339" s="134">
        <f t="shared" si="5"/>
        <v>41671.480000000003</v>
      </c>
    </row>
    <row r="340" spans="1:7">
      <c r="A340">
        <v>40090103</v>
      </c>
      <c r="B340" s="1" t="s">
        <v>1549</v>
      </c>
      <c r="C340" t="s">
        <v>1393</v>
      </c>
      <c r="D340" s="134">
        <v>1235212.28</v>
      </c>
      <c r="E340" s="134">
        <v>1329.11</v>
      </c>
      <c r="F340" t="s">
        <v>1393</v>
      </c>
      <c r="G340" s="134">
        <f t="shared" si="5"/>
        <v>1233883.17</v>
      </c>
    </row>
    <row r="341" spans="1:7">
      <c r="A341">
        <v>40090130</v>
      </c>
      <c r="B341" s="1" t="s">
        <v>1128</v>
      </c>
      <c r="C341" t="s">
        <v>1393</v>
      </c>
      <c r="D341" s="134">
        <v>91154.83</v>
      </c>
      <c r="E341" s="134">
        <v>77183.14</v>
      </c>
      <c r="F341" t="s">
        <v>1393</v>
      </c>
      <c r="G341" s="134">
        <f t="shared" si="5"/>
        <v>13971.690000000002</v>
      </c>
    </row>
    <row r="342" spans="1:7">
      <c r="A342">
        <v>40090150</v>
      </c>
      <c r="B342" s="1" t="s">
        <v>1129</v>
      </c>
      <c r="C342" t="s">
        <v>1393</v>
      </c>
      <c r="D342" s="134">
        <v>0</v>
      </c>
      <c r="E342" s="134">
        <v>136320.19</v>
      </c>
      <c r="F342" t="s">
        <v>1393</v>
      </c>
      <c r="G342" s="134">
        <f t="shared" si="5"/>
        <v>-136320.19</v>
      </c>
    </row>
    <row r="343" spans="1:7">
      <c r="A343">
        <v>40090201</v>
      </c>
      <c r="B343" s="1" t="s">
        <v>1550</v>
      </c>
      <c r="C343" t="s">
        <v>1393</v>
      </c>
      <c r="D343" s="134">
        <v>2823818.67</v>
      </c>
      <c r="E343" s="134">
        <v>794.81</v>
      </c>
      <c r="F343" t="s">
        <v>1393</v>
      </c>
      <c r="G343" s="134">
        <f t="shared" si="5"/>
        <v>2823023.86</v>
      </c>
    </row>
    <row r="344" spans="1:7">
      <c r="A344">
        <v>40090202</v>
      </c>
      <c r="B344" s="1" t="s">
        <v>1131</v>
      </c>
      <c r="C344" t="s">
        <v>1393</v>
      </c>
      <c r="D344" s="134">
        <v>124781.45</v>
      </c>
      <c r="E344" s="134">
        <v>2167.35</v>
      </c>
      <c r="F344" t="s">
        <v>1393</v>
      </c>
      <c r="G344" s="134">
        <f t="shared" si="5"/>
        <v>122614.09999999999</v>
      </c>
    </row>
    <row r="345" spans="1:7">
      <c r="A345">
        <v>40090230</v>
      </c>
      <c r="B345" s="1" t="s">
        <v>1551</v>
      </c>
      <c r="C345" t="s">
        <v>1393</v>
      </c>
      <c r="D345" s="134">
        <v>33365.19</v>
      </c>
      <c r="E345" s="134">
        <v>27713.040000000001</v>
      </c>
      <c r="F345" t="s">
        <v>1393</v>
      </c>
      <c r="G345" s="134">
        <f t="shared" si="5"/>
        <v>5652.1500000000015</v>
      </c>
    </row>
    <row r="346" spans="1:7">
      <c r="A346">
        <v>40090250</v>
      </c>
      <c r="B346" s="1" t="s">
        <v>1132</v>
      </c>
      <c r="C346" t="s">
        <v>1393</v>
      </c>
      <c r="D346" s="134">
        <v>0</v>
      </c>
      <c r="E346" s="134">
        <v>36777.089999999997</v>
      </c>
      <c r="F346" t="s">
        <v>1393</v>
      </c>
      <c r="G346" s="134">
        <f t="shared" si="5"/>
        <v>-36777.089999999997</v>
      </c>
    </row>
    <row r="347" spans="1:7">
      <c r="A347">
        <v>40090301</v>
      </c>
      <c r="B347" s="1" t="s">
        <v>1552</v>
      </c>
      <c r="C347" t="s">
        <v>1393</v>
      </c>
      <c r="D347" s="134">
        <v>4202.92</v>
      </c>
      <c r="E347" s="134">
        <v>0</v>
      </c>
      <c r="F347" t="s">
        <v>1393</v>
      </c>
      <c r="G347" s="134">
        <f t="shared" si="5"/>
        <v>4202.92</v>
      </c>
    </row>
    <row r="348" spans="1:7">
      <c r="A348">
        <v>40090401</v>
      </c>
      <c r="B348" s="1" t="s">
        <v>1553</v>
      </c>
      <c r="C348" t="s">
        <v>1393</v>
      </c>
      <c r="D348" s="134">
        <v>102604.15</v>
      </c>
      <c r="E348" s="134">
        <v>12824</v>
      </c>
      <c r="F348" t="s">
        <v>1393</v>
      </c>
      <c r="G348" s="134">
        <f t="shared" si="5"/>
        <v>89780.15</v>
      </c>
    </row>
    <row r="349" spans="1:7">
      <c r="A349">
        <v>40090403</v>
      </c>
      <c r="B349" s="1" t="s">
        <v>1123</v>
      </c>
      <c r="C349" t="s">
        <v>1393</v>
      </c>
      <c r="D349" s="134">
        <v>13233.32</v>
      </c>
      <c r="E349" s="134">
        <v>0</v>
      </c>
      <c r="F349" t="s">
        <v>1393</v>
      </c>
      <c r="G349" s="134">
        <f t="shared" si="5"/>
        <v>13233.32</v>
      </c>
    </row>
    <row r="350" spans="1:7">
      <c r="A350">
        <v>40090404</v>
      </c>
      <c r="B350" s="1" t="s">
        <v>1662</v>
      </c>
      <c r="C350" t="s">
        <v>1393</v>
      </c>
      <c r="D350" s="134">
        <v>133.28</v>
      </c>
      <c r="E350" s="134">
        <v>0</v>
      </c>
      <c r="F350" t="s">
        <v>1393</v>
      </c>
      <c r="G350" s="134">
        <f t="shared" si="5"/>
        <v>133.28</v>
      </c>
    </row>
    <row r="351" spans="1:7">
      <c r="A351">
        <v>40090405</v>
      </c>
      <c r="B351" s="1" t="s">
        <v>1554</v>
      </c>
      <c r="C351" t="s">
        <v>1393</v>
      </c>
      <c r="D351" s="134">
        <v>4586.5</v>
      </c>
      <c r="E351" s="134">
        <v>0</v>
      </c>
      <c r="F351" t="s">
        <v>1393</v>
      </c>
      <c r="G351" s="134">
        <f t="shared" si="5"/>
        <v>4586.5</v>
      </c>
    </row>
    <row r="352" spans="1:7">
      <c r="A352">
        <v>40090406</v>
      </c>
      <c r="B352" s="1" t="s">
        <v>1555</v>
      </c>
      <c r="C352" t="s">
        <v>1393</v>
      </c>
      <c r="D352" s="134">
        <v>84332.52</v>
      </c>
      <c r="E352" s="134">
        <v>230.8</v>
      </c>
      <c r="F352" t="s">
        <v>1393</v>
      </c>
      <c r="G352" s="134">
        <f t="shared" si="5"/>
        <v>84101.72</v>
      </c>
    </row>
    <row r="353" spans="1:7">
      <c r="A353">
        <v>40100111</v>
      </c>
      <c r="B353" s="1" t="s">
        <v>1557</v>
      </c>
      <c r="C353" t="s">
        <v>1393</v>
      </c>
      <c r="D353" s="134">
        <v>23678.400000000001</v>
      </c>
      <c r="E353" s="134">
        <v>0</v>
      </c>
      <c r="F353" t="s">
        <v>1393</v>
      </c>
      <c r="G353" s="134">
        <f t="shared" si="5"/>
        <v>23678.400000000001</v>
      </c>
    </row>
    <row r="354" spans="1:7">
      <c r="A354">
        <v>40100131</v>
      </c>
      <c r="B354" s="1" t="s">
        <v>1133</v>
      </c>
      <c r="C354" t="s">
        <v>1393</v>
      </c>
      <c r="D354" s="134">
        <v>70248.83</v>
      </c>
      <c r="E354" s="134">
        <v>0</v>
      </c>
      <c r="F354" t="s">
        <v>1393</v>
      </c>
      <c r="G354" s="134">
        <f t="shared" si="5"/>
        <v>70248.83</v>
      </c>
    </row>
    <row r="355" spans="1:7">
      <c r="A355">
        <v>40100151</v>
      </c>
      <c r="B355" s="1" t="s">
        <v>1558</v>
      </c>
      <c r="C355" t="s">
        <v>1393</v>
      </c>
      <c r="D355" s="134">
        <v>208.38</v>
      </c>
      <c r="E355" s="134">
        <v>0</v>
      </c>
      <c r="F355" t="s">
        <v>1393</v>
      </c>
      <c r="G355" s="134">
        <f t="shared" si="5"/>
        <v>208.38</v>
      </c>
    </row>
    <row r="356" spans="1:7">
      <c r="A356">
        <v>40100153</v>
      </c>
      <c r="B356" s="1" t="s">
        <v>1214</v>
      </c>
      <c r="C356" t="s">
        <v>1393</v>
      </c>
      <c r="D356" s="134">
        <v>1030.24</v>
      </c>
      <c r="E356" s="134">
        <v>0</v>
      </c>
      <c r="F356" t="s">
        <v>1393</v>
      </c>
      <c r="G356" s="134">
        <f t="shared" si="5"/>
        <v>1030.24</v>
      </c>
    </row>
    <row r="357" spans="1:7">
      <c r="A357">
        <v>40100171</v>
      </c>
      <c r="B357" s="1" t="s">
        <v>1134</v>
      </c>
      <c r="C357" t="s">
        <v>1393</v>
      </c>
      <c r="D357" s="134">
        <v>3046.43</v>
      </c>
      <c r="E357" s="134">
        <v>0</v>
      </c>
      <c r="F357" t="s">
        <v>1393</v>
      </c>
      <c r="G357" s="134">
        <f t="shared" si="5"/>
        <v>3046.43</v>
      </c>
    </row>
    <row r="358" spans="1:7">
      <c r="A358">
        <v>40100172</v>
      </c>
      <c r="B358" s="1" t="s">
        <v>1135</v>
      </c>
      <c r="C358" t="s">
        <v>1393</v>
      </c>
      <c r="D358" s="134">
        <v>44713.38</v>
      </c>
      <c r="E358" s="134">
        <v>0</v>
      </c>
      <c r="F358" t="s">
        <v>1393</v>
      </c>
      <c r="G358" s="134">
        <f t="shared" si="5"/>
        <v>44713.38</v>
      </c>
    </row>
    <row r="359" spans="1:7">
      <c r="A359">
        <v>40100178</v>
      </c>
      <c r="B359" s="1" t="s">
        <v>1560</v>
      </c>
      <c r="C359" t="s">
        <v>1393</v>
      </c>
      <c r="D359" s="134">
        <v>825.5</v>
      </c>
      <c r="E359" s="134">
        <v>0</v>
      </c>
      <c r="F359" t="s">
        <v>1393</v>
      </c>
      <c r="G359" s="134">
        <f t="shared" si="5"/>
        <v>825.5</v>
      </c>
    </row>
    <row r="360" spans="1:7">
      <c r="A360">
        <v>40100179</v>
      </c>
      <c r="B360" s="1" t="s">
        <v>1136</v>
      </c>
      <c r="C360" t="s">
        <v>1393</v>
      </c>
      <c r="D360" s="134">
        <v>27603.8</v>
      </c>
      <c r="E360" s="134">
        <v>0</v>
      </c>
      <c r="F360" t="s">
        <v>1393</v>
      </c>
      <c r="G360" s="134">
        <f t="shared" si="5"/>
        <v>27603.8</v>
      </c>
    </row>
    <row r="361" spans="1:7">
      <c r="A361">
        <v>40100203</v>
      </c>
      <c r="B361" s="1" t="s">
        <v>1137</v>
      </c>
      <c r="C361" t="s">
        <v>1393</v>
      </c>
      <c r="D361" s="134">
        <v>1629727.79</v>
      </c>
      <c r="E361" s="134">
        <v>0</v>
      </c>
      <c r="F361" t="s">
        <v>1393</v>
      </c>
      <c r="G361" s="134">
        <f t="shared" si="5"/>
        <v>1629727.79</v>
      </c>
    </row>
    <row r="362" spans="1:7">
      <c r="A362">
        <v>40100204</v>
      </c>
      <c r="B362" s="1" t="s">
        <v>1138</v>
      </c>
      <c r="C362" t="s">
        <v>1393</v>
      </c>
      <c r="D362" s="134">
        <v>2892299.44</v>
      </c>
      <c r="E362" s="134">
        <v>0</v>
      </c>
      <c r="F362" t="s">
        <v>1393</v>
      </c>
      <c r="G362" s="134">
        <f t="shared" si="5"/>
        <v>2892299.44</v>
      </c>
    </row>
    <row r="363" spans="1:7">
      <c r="A363">
        <v>40100205</v>
      </c>
      <c r="B363" s="1" t="s">
        <v>1139</v>
      </c>
      <c r="C363" t="s">
        <v>1393</v>
      </c>
      <c r="D363" s="134">
        <v>123649.60000000001</v>
      </c>
      <c r="E363" s="134">
        <v>0</v>
      </c>
      <c r="F363" t="s">
        <v>1393</v>
      </c>
      <c r="G363" s="134">
        <f t="shared" si="5"/>
        <v>123649.60000000001</v>
      </c>
    </row>
    <row r="364" spans="1:7">
      <c r="A364">
        <v>40100206</v>
      </c>
      <c r="B364" s="1" t="s">
        <v>1140</v>
      </c>
      <c r="C364" t="s">
        <v>1393</v>
      </c>
      <c r="D364" s="134">
        <v>302540.43</v>
      </c>
      <c r="E364" s="134">
        <v>0</v>
      </c>
      <c r="F364" t="s">
        <v>1393</v>
      </c>
      <c r="G364" s="134">
        <f t="shared" si="5"/>
        <v>302540.43</v>
      </c>
    </row>
    <row r="365" spans="1:7">
      <c r="A365">
        <v>40100207</v>
      </c>
      <c r="B365" s="1" t="s">
        <v>1141</v>
      </c>
      <c r="C365" t="s">
        <v>1393</v>
      </c>
      <c r="D365" s="134">
        <v>160790.07999999999</v>
      </c>
      <c r="E365" s="134">
        <v>0</v>
      </c>
      <c r="F365" t="s">
        <v>1393</v>
      </c>
      <c r="G365" s="134">
        <f t="shared" si="5"/>
        <v>160790.07999999999</v>
      </c>
    </row>
    <row r="366" spans="1:7">
      <c r="A366">
        <v>40100208</v>
      </c>
      <c r="B366" s="1" t="s">
        <v>1561</v>
      </c>
      <c r="C366" t="s">
        <v>1393</v>
      </c>
      <c r="D366" s="134">
        <v>59757.7</v>
      </c>
      <c r="E366" s="134">
        <v>0</v>
      </c>
      <c r="F366" t="s">
        <v>1393</v>
      </c>
      <c r="G366" s="134">
        <f t="shared" si="5"/>
        <v>59757.7</v>
      </c>
    </row>
    <row r="367" spans="1:7">
      <c r="A367">
        <v>40100209</v>
      </c>
      <c r="B367" s="1" t="s">
        <v>1142</v>
      </c>
      <c r="C367" t="s">
        <v>1393</v>
      </c>
      <c r="D367" s="134">
        <v>161256.81</v>
      </c>
      <c r="E367" s="134">
        <v>0</v>
      </c>
      <c r="F367" t="s">
        <v>1393</v>
      </c>
      <c r="G367" s="134">
        <f t="shared" si="5"/>
        <v>161256.81</v>
      </c>
    </row>
    <row r="368" spans="1:7">
      <c r="A368">
        <v>40100211</v>
      </c>
      <c r="B368" s="1" t="s">
        <v>932</v>
      </c>
      <c r="C368" t="s">
        <v>1393</v>
      </c>
      <c r="D368" s="134">
        <v>38777.68</v>
      </c>
      <c r="E368" s="134">
        <v>0</v>
      </c>
      <c r="F368" t="s">
        <v>1393</v>
      </c>
      <c r="G368" s="134">
        <f t="shared" si="5"/>
        <v>38777.68</v>
      </c>
    </row>
    <row r="369" spans="1:7">
      <c r="A369">
        <v>40100212</v>
      </c>
      <c r="B369" s="1" t="s">
        <v>1143</v>
      </c>
      <c r="C369" t="s">
        <v>1393</v>
      </c>
      <c r="D369" s="134">
        <v>16820.39</v>
      </c>
      <c r="E369" s="134">
        <v>0</v>
      </c>
      <c r="F369" t="s">
        <v>1393</v>
      </c>
      <c r="G369" s="134">
        <f t="shared" si="5"/>
        <v>16820.39</v>
      </c>
    </row>
    <row r="370" spans="1:7">
      <c r="A370">
        <v>40100213</v>
      </c>
      <c r="B370" s="1" t="s">
        <v>1144</v>
      </c>
      <c r="C370" t="s">
        <v>1393</v>
      </c>
      <c r="D370" s="134">
        <v>37956.120000000003</v>
      </c>
      <c r="E370" s="134">
        <v>0</v>
      </c>
      <c r="F370" t="s">
        <v>1393</v>
      </c>
      <c r="G370" s="134">
        <f t="shared" si="5"/>
        <v>37956.120000000003</v>
      </c>
    </row>
    <row r="371" spans="1:7">
      <c r="A371">
        <v>40100290</v>
      </c>
      <c r="B371" s="1" t="s">
        <v>1562</v>
      </c>
      <c r="C371" t="s">
        <v>1393</v>
      </c>
      <c r="D371" s="134">
        <v>6356.88</v>
      </c>
      <c r="E371" s="134">
        <v>0</v>
      </c>
      <c r="F371" t="s">
        <v>1393</v>
      </c>
      <c r="G371" s="134">
        <f t="shared" si="5"/>
        <v>6356.88</v>
      </c>
    </row>
    <row r="372" spans="1:7">
      <c r="A372">
        <v>40100291</v>
      </c>
      <c r="B372" s="1" t="s">
        <v>1563</v>
      </c>
      <c r="C372" t="s">
        <v>1393</v>
      </c>
      <c r="D372" s="134">
        <v>3695.53</v>
      </c>
      <c r="E372" s="134">
        <v>0</v>
      </c>
      <c r="F372" t="s">
        <v>1393</v>
      </c>
      <c r="G372" s="134">
        <f t="shared" si="5"/>
        <v>3695.53</v>
      </c>
    </row>
    <row r="373" spans="1:7">
      <c r="A373">
        <v>40100292</v>
      </c>
      <c r="B373" s="1" t="s">
        <v>1564</v>
      </c>
      <c r="C373" t="s">
        <v>1393</v>
      </c>
      <c r="D373" s="134">
        <v>7884</v>
      </c>
      <c r="E373" s="134">
        <v>0</v>
      </c>
      <c r="F373" t="s">
        <v>1393</v>
      </c>
      <c r="G373" s="134">
        <f t="shared" si="5"/>
        <v>7884</v>
      </c>
    </row>
    <row r="374" spans="1:7">
      <c r="A374">
        <v>40100294</v>
      </c>
      <c r="B374" s="1" t="s">
        <v>1565</v>
      </c>
      <c r="C374" t="s">
        <v>1393</v>
      </c>
      <c r="D374" s="134">
        <v>11958.31</v>
      </c>
      <c r="E374" s="134">
        <v>0</v>
      </c>
      <c r="F374" t="s">
        <v>1393</v>
      </c>
      <c r="G374" s="134">
        <f t="shared" si="5"/>
        <v>11958.31</v>
      </c>
    </row>
    <row r="375" spans="1:7">
      <c r="A375">
        <v>40100295</v>
      </c>
      <c r="B375" s="1" t="s">
        <v>1566</v>
      </c>
      <c r="C375" t="s">
        <v>1393</v>
      </c>
      <c r="D375" s="134">
        <v>1021.09</v>
      </c>
      <c r="E375" s="134">
        <v>0</v>
      </c>
      <c r="F375" t="s">
        <v>1393</v>
      </c>
      <c r="G375" s="134">
        <f t="shared" si="5"/>
        <v>1021.09</v>
      </c>
    </row>
    <row r="376" spans="1:7">
      <c r="A376">
        <v>40100401</v>
      </c>
      <c r="B376" s="1" t="s">
        <v>1145</v>
      </c>
      <c r="C376" t="s">
        <v>1393</v>
      </c>
      <c r="D376" s="134">
        <v>198757.12</v>
      </c>
      <c r="E376" s="134">
        <v>0</v>
      </c>
      <c r="F376" t="s">
        <v>1393</v>
      </c>
      <c r="G376" s="134">
        <f t="shared" si="5"/>
        <v>198757.12</v>
      </c>
    </row>
    <row r="377" spans="1:7">
      <c r="A377">
        <v>40110101</v>
      </c>
      <c r="B377" s="1" t="s">
        <v>1146</v>
      </c>
      <c r="C377" t="s">
        <v>1393</v>
      </c>
      <c r="D377" s="134">
        <v>30282.89</v>
      </c>
      <c r="E377" s="134">
        <v>0</v>
      </c>
      <c r="F377" t="s">
        <v>1393</v>
      </c>
      <c r="G377" s="134">
        <f t="shared" si="5"/>
        <v>30282.89</v>
      </c>
    </row>
    <row r="378" spans="1:7">
      <c r="A378">
        <v>40110102</v>
      </c>
      <c r="B378" s="1" t="s">
        <v>1147</v>
      </c>
      <c r="C378" t="s">
        <v>1393</v>
      </c>
      <c r="D378" s="134">
        <v>0</v>
      </c>
      <c r="E378" s="134">
        <v>36392.92</v>
      </c>
      <c r="F378" t="s">
        <v>1393</v>
      </c>
      <c r="G378" s="134">
        <f t="shared" si="5"/>
        <v>-36392.92</v>
      </c>
    </row>
    <row r="379" spans="1:7">
      <c r="A379">
        <v>40110201</v>
      </c>
      <c r="B379" s="1" t="s">
        <v>1568</v>
      </c>
      <c r="C379" t="s">
        <v>1393</v>
      </c>
      <c r="D379" s="134">
        <v>82832.39</v>
      </c>
      <c r="E379" s="134">
        <v>0</v>
      </c>
      <c r="F379" t="s">
        <v>1393</v>
      </c>
      <c r="G379" s="134">
        <f t="shared" si="5"/>
        <v>82832.39</v>
      </c>
    </row>
    <row r="380" spans="1:7">
      <c r="A380">
        <v>40110202</v>
      </c>
      <c r="B380" s="1" t="s">
        <v>1569</v>
      </c>
      <c r="C380" t="s">
        <v>1393</v>
      </c>
      <c r="D380" s="134">
        <v>0</v>
      </c>
      <c r="E380" s="134">
        <v>94731.17</v>
      </c>
      <c r="F380" t="s">
        <v>1393</v>
      </c>
      <c r="G380" s="134">
        <f t="shared" si="5"/>
        <v>-94731.17</v>
      </c>
    </row>
    <row r="381" spans="1:7">
      <c r="A381">
        <v>40120121</v>
      </c>
      <c r="B381" s="1" t="s">
        <v>1194</v>
      </c>
      <c r="C381" t="s">
        <v>1393</v>
      </c>
      <c r="D381" s="134">
        <v>218937.9</v>
      </c>
      <c r="E381" s="134">
        <v>0</v>
      </c>
      <c r="F381" t="s">
        <v>1393</v>
      </c>
      <c r="G381" s="134">
        <f t="shared" si="5"/>
        <v>218937.9</v>
      </c>
    </row>
    <row r="382" spans="1:7">
      <c r="A382">
        <v>40130109</v>
      </c>
      <c r="B382" s="1" t="s">
        <v>1148</v>
      </c>
      <c r="C382" t="s">
        <v>1393</v>
      </c>
      <c r="D382" s="134">
        <v>40353.360000000001</v>
      </c>
      <c r="E382" s="134">
        <v>0</v>
      </c>
      <c r="F382" t="s">
        <v>1393</v>
      </c>
      <c r="G382" s="134">
        <f t="shared" si="5"/>
        <v>40353.360000000001</v>
      </c>
    </row>
    <row r="383" spans="1:7">
      <c r="A383">
        <v>40140101</v>
      </c>
      <c r="B383" s="1" t="s">
        <v>1570</v>
      </c>
      <c r="C383" t="s">
        <v>1393</v>
      </c>
      <c r="D383" s="134">
        <v>8192.08</v>
      </c>
      <c r="E383" s="134">
        <v>0</v>
      </c>
      <c r="F383" t="s">
        <v>1393</v>
      </c>
      <c r="G383" s="134">
        <f t="shared" si="5"/>
        <v>8192.08</v>
      </c>
    </row>
    <row r="384" spans="1:7">
      <c r="A384">
        <v>40140102</v>
      </c>
      <c r="B384" s="1" t="s">
        <v>1152</v>
      </c>
      <c r="C384" t="s">
        <v>1393</v>
      </c>
      <c r="D384" s="134">
        <v>834.01</v>
      </c>
      <c r="E384" s="134">
        <v>0</v>
      </c>
      <c r="F384" t="s">
        <v>1393</v>
      </c>
      <c r="G384" s="134">
        <f t="shared" si="5"/>
        <v>834.01</v>
      </c>
    </row>
    <row r="385" spans="1:7">
      <c r="A385">
        <v>40140103</v>
      </c>
      <c r="B385" s="1" t="s">
        <v>1153</v>
      </c>
      <c r="C385" t="s">
        <v>1393</v>
      </c>
      <c r="D385" s="134">
        <v>466953.66</v>
      </c>
      <c r="E385" s="134">
        <v>76036.600000000006</v>
      </c>
      <c r="F385" t="s">
        <v>1393</v>
      </c>
      <c r="G385" s="134">
        <f t="shared" si="5"/>
        <v>390917.05999999994</v>
      </c>
    </row>
    <row r="386" spans="1:7">
      <c r="A386">
        <v>40140104</v>
      </c>
      <c r="B386" s="1" t="s">
        <v>1154</v>
      </c>
      <c r="C386" t="s">
        <v>1393</v>
      </c>
      <c r="D386" s="134">
        <v>750</v>
      </c>
      <c r="E386" s="134">
        <v>0</v>
      </c>
      <c r="F386" t="s">
        <v>1393</v>
      </c>
      <c r="G386" s="134">
        <f t="shared" si="5"/>
        <v>750</v>
      </c>
    </row>
    <row r="387" spans="1:7">
      <c r="A387">
        <v>40140105</v>
      </c>
      <c r="B387" s="1" t="s">
        <v>1155</v>
      </c>
      <c r="C387" t="s">
        <v>1393</v>
      </c>
      <c r="D387" s="134">
        <v>29024.19</v>
      </c>
      <c r="E387" s="134">
        <v>213.29</v>
      </c>
      <c r="F387" t="s">
        <v>1393</v>
      </c>
      <c r="G387" s="134">
        <f t="shared" si="5"/>
        <v>28810.899999999998</v>
      </c>
    </row>
    <row r="388" spans="1:7">
      <c r="A388">
        <v>40140106</v>
      </c>
      <c r="B388" s="1" t="s">
        <v>1083</v>
      </c>
      <c r="C388" t="s">
        <v>1393</v>
      </c>
      <c r="D388" s="134">
        <v>14178.03</v>
      </c>
      <c r="E388" s="134">
        <v>5251.87</v>
      </c>
      <c r="F388" t="s">
        <v>1393</v>
      </c>
      <c r="G388" s="134">
        <f t="shared" si="5"/>
        <v>8926.16</v>
      </c>
    </row>
    <row r="389" spans="1:7">
      <c r="A389">
        <v>40140188</v>
      </c>
      <c r="B389" s="1" t="s">
        <v>1156</v>
      </c>
      <c r="C389" t="s">
        <v>1393</v>
      </c>
      <c r="D389" s="134">
        <v>431.51</v>
      </c>
      <c r="E389" s="134">
        <v>211</v>
      </c>
      <c r="F389" t="s">
        <v>1393</v>
      </c>
      <c r="G389" s="134">
        <f t="shared" si="5"/>
        <v>220.51</v>
      </c>
    </row>
    <row r="390" spans="1:7">
      <c r="A390">
        <v>40140201</v>
      </c>
      <c r="B390" s="1" t="s">
        <v>1215</v>
      </c>
      <c r="C390" t="s">
        <v>1393</v>
      </c>
      <c r="D390" s="134">
        <v>1571156</v>
      </c>
      <c r="E390" s="134">
        <v>0</v>
      </c>
      <c r="F390" t="s">
        <v>1393</v>
      </c>
      <c r="G390" s="134">
        <f t="shared" si="5"/>
        <v>1571156</v>
      </c>
    </row>
    <row r="391" spans="1:7">
      <c r="A391">
        <v>40140203</v>
      </c>
      <c r="B391" s="1" t="s">
        <v>1158</v>
      </c>
      <c r="C391" t="s">
        <v>1393</v>
      </c>
      <c r="D391" s="134">
        <v>183817.56</v>
      </c>
      <c r="E391" s="134">
        <v>39819.03</v>
      </c>
      <c r="F391" t="s">
        <v>1393</v>
      </c>
      <c r="G391" s="134">
        <f t="shared" si="5"/>
        <v>143998.53</v>
      </c>
    </row>
    <row r="392" spans="1:7">
      <c r="A392">
        <v>40140204</v>
      </c>
      <c r="B392" s="1" t="s">
        <v>1159</v>
      </c>
      <c r="C392" t="s">
        <v>1393</v>
      </c>
      <c r="D392" s="134">
        <v>14769.5</v>
      </c>
      <c r="E392" s="134">
        <v>0</v>
      </c>
      <c r="F392" t="s">
        <v>1393</v>
      </c>
      <c r="G392" s="134">
        <f t="shared" si="5"/>
        <v>14769.5</v>
      </c>
    </row>
    <row r="393" spans="1:7">
      <c r="A393">
        <v>40140301</v>
      </c>
      <c r="B393" s="1" t="s">
        <v>1160</v>
      </c>
      <c r="C393" t="s">
        <v>1393</v>
      </c>
      <c r="D393" s="134">
        <v>234146.94</v>
      </c>
      <c r="E393" s="134">
        <v>9035.2900000000009</v>
      </c>
      <c r="F393" t="s">
        <v>1393</v>
      </c>
      <c r="G393" s="134">
        <f t="shared" si="5"/>
        <v>225111.65</v>
      </c>
    </row>
    <row r="394" spans="1:7">
      <c r="A394">
        <v>40140302</v>
      </c>
      <c r="B394" s="1" t="s">
        <v>1161</v>
      </c>
      <c r="C394" t="s">
        <v>1393</v>
      </c>
      <c r="D394" s="134">
        <v>4573.46</v>
      </c>
      <c r="E394" s="134">
        <v>1168.72</v>
      </c>
      <c r="F394" t="s">
        <v>1393</v>
      </c>
      <c r="G394" s="134">
        <f t="shared" si="5"/>
        <v>3404.74</v>
      </c>
    </row>
    <row r="395" spans="1:7">
      <c r="A395">
        <v>40140303</v>
      </c>
      <c r="B395" s="1" t="s">
        <v>1157</v>
      </c>
      <c r="C395" t="s">
        <v>1393</v>
      </c>
      <c r="D395" s="134">
        <v>119660.48</v>
      </c>
      <c r="E395" s="134">
        <v>2409.41</v>
      </c>
      <c r="F395" t="s">
        <v>1393</v>
      </c>
      <c r="G395" s="134">
        <f t="shared" si="5"/>
        <v>117251.06999999999</v>
      </c>
    </row>
    <row r="396" spans="1:7">
      <c r="A396">
        <v>40140388</v>
      </c>
      <c r="B396" s="1" t="s">
        <v>1162</v>
      </c>
      <c r="C396" t="s">
        <v>1393</v>
      </c>
      <c r="D396" s="134">
        <v>8358.0300000000007</v>
      </c>
      <c r="E396" s="134">
        <v>154.81</v>
      </c>
      <c r="F396" t="s">
        <v>1393</v>
      </c>
      <c r="G396" s="134">
        <f t="shared" ref="G396:G459" si="6">+D396-E396</f>
        <v>8203.2200000000012</v>
      </c>
    </row>
    <row r="397" spans="1:7">
      <c r="A397">
        <v>40140402</v>
      </c>
      <c r="B397" s="1" t="s">
        <v>1163</v>
      </c>
      <c r="C397" t="s">
        <v>1393</v>
      </c>
      <c r="D397" s="134">
        <v>36.32</v>
      </c>
      <c r="E397" s="134">
        <v>10.75</v>
      </c>
      <c r="F397" t="s">
        <v>1393</v>
      </c>
      <c r="G397" s="134">
        <f t="shared" si="6"/>
        <v>25.57</v>
      </c>
    </row>
    <row r="398" spans="1:7">
      <c r="A398">
        <v>40140404</v>
      </c>
      <c r="B398" s="1" t="s">
        <v>1572</v>
      </c>
      <c r="C398" t="s">
        <v>1393</v>
      </c>
      <c r="D398" s="134">
        <v>7343</v>
      </c>
      <c r="E398" s="134">
        <v>0</v>
      </c>
      <c r="F398" t="s">
        <v>1393</v>
      </c>
      <c r="G398" s="134">
        <f t="shared" si="6"/>
        <v>7343</v>
      </c>
    </row>
    <row r="399" spans="1:7">
      <c r="A399">
        <v>40140405</v>
      </c>
      <c r="B399" s="1" t="s">
        <v>1663</v>
      </c>
      <c r="C399" t="s">
        <v>1393</v>
      </c>
      <c r="D399" s="134">
        <v>546.32000000000005</v>
      </c>
      <c r="E399" s="134">
        <v>0</v>
      </c>
      <c r="F399" t="s">
        <v>1393</v>
      </c>
      <c r="G399" s="134">
        <f t="shared" si="6"/>
        <v>546.32000000000005</v>
      </c>
    </row>
    <row r="400" spans="1:7">
      <c r="A400">
        <v>40140406</v>
      </c>
      <c r="B400" s="1" t="s">
        <v>1574</v>
      </c>
      <c r="C400" t="s">
        <v>1393</v>
      </c>
      <c r="D400" s="134">
        <v>1688</v>
      </c>
      <c r="E400" s="134">
        <v>0</v>
      </c>
      <c r="F400" t="s">
        <v>1393</v>
      </c>
      <c r="G400" s="134">
        <f t="shared" si="6"/>
        <v>1688</v>
      </c>
    </row>
    <row r="401" spans="1:7">
      <c r="A401">
        <v>40140501</v>
      </c>
      <c r="B401" s="1" t="s">
        <v>1195</v>
      </c>
      <c r="C401" t="s">
        <v>1393</v>
      </c>
      <c r="D401" s="134">
        <v>496.02</v>
      </c>
      <c r="E401" s="134">
        <v>0</v>
      </c>
      <c r="F401" t="s">
        <v>1393</v>
      </c>
      <c r="G401" s="134">
        <f t="shared" si="6"/>
        <v>496.02</v>
      </c>
    </row>
    <row r="402" spans="1:7">
      <c r="A402">
        <v>40140601</v>
      </c>
      <c r="B402" s="1" t="s">
        <v>1164</v>
      </c>
      <c r="C402" t="s">
        <v>1393</v>
      </c>
      <c r="D402" s="134">
        <v>28253.29</v>
      </c>
      <c r="E402" s="134">
        <v>0</v>
      </c>
      <c r="F402" t="s">
        <v>1393</v>
      </c>
      <c r="G402" s="134">
        <f t="shared" si="6"/>
        <v>28253.29</v>
      </c>
    </row>
    <row r="403" spans="1:7">
      <c r="A403">
        <v>40140602</v>
      </c>
      <c r="B403" s="1" t="s">
        <v>1165</v>
      </c>
      <c r="C403" t="s">
        <v>1393</v>
      </c>
      <c r="D403" s="134">
        <v>460167.07</v>
      </c>
      <c r="E403" s="134">
        <v>3640.52</v>
      </c>
      <c r="F403" t="s">
        <v>1393</v>
      </c>
      <c r="G403" s="134">
        <f t="shared" si="6"/>
        <v>456526.55</v>
      </c>
    </row>
    <row r="404" spans="1:7">
      <c r="A404">
        <v>40140603</v>
      </c>
      <c r="B404" s="1" t="s">
        <v>1166</v>
      </c>
      <c r="C404" t="s">
        <v>1393</v>
      </c>
      <c r="D404" s="134">
        <v>148391.82999999999</v>
      </c>
      <c r="E404" s="134">
        <v>332.83</v>
      </c>
      <c r="F404" t="s">
        <v>1393</v>
      </c>
      <c r="G404" s="134">
        <f t="shared" si="6"/>
        <v>148059</v>
      </c>
    </row>
    <row r="405" spans="1:7">
      <c r="A405">
        <v>40140604</v>
      </c>
      <c r="B405" s="1" t="s">
        <v>1167</v>
      </c>
      <c r="C405" t="s">
        <v>1393</v>
      </c>
      <c r="D405" s="134">
        <v>16979.349999999999</v>
      </c>
      <c r="E405" s="134">
        <v>0</v>
      </c>
      <c r="F405" t="s">
        <v>1393</v>
      </c>
      <c r="G405" s="134">
        <f t="shared" si="6"/>
        <v>16979.349999999999</v>
      </c>
    </row>
    <row r="406" spans="1:7">
      <c r="A406">
        <v>40140605</v>
      </c>
      <c r="B406" s="1" t="s">
        <v>1575</v>
      </c>
      <c r="C406" t="s">
        <v>1393</v>
      </c>
      <c r="D406" s="134">
        <v>13046.67</v>
      </c>
      <c r="E406" s="134">
        <v>0</v>
      </c>
      <c r="F406" t="s">
        <v>1393</v>
      </c>
      <c r="G406" s="134">
        <f t="shared" si="6"/>
        <v>13046.67</v>
      </c>
    </row>
    <row r="407" spans="1:7">
      <c r="A407">
        <v>40140606</v>
      </c>
      <c r="B407" s="1" t="s">
        <v>1168</v>
      </c>
      <c r="C407" t="s">
        <v>1393</v>
      </c>
      <c r="D407" s="134">
        <v>13053.94</v>
      </c>
      <c r="E407" s="134">
        <v>0</v>
      </c>
      <c r="F407" t="s">
        <v>1393</v>
      </c>
      <c r="G407" s="134">
        <f t="shared" si="6"/>
        <v>13053.94</v>
      </c>
    </row>
    <row r="408" spans="1:7">
      <c r="A408">
        <v>40140701</v>
      </c>
      <c r="B408" s="1" t="s">
        <v>1576</v>
      </c>
      <c r="C408" t="s">
        <v>1393</v>
      </c>
      <c r="D408" s="134">
        <v>7948</v>
      </c>
      <c r="E408" s="134">
        <v>4166.67</v>
      </c>
      <c r="F408" t="s">
        <v>1393</v>
      </c>
      <c r="G408" s="134">
        <f t="shared" si="6"/>
        <v>3781.33</v>
      </c>
    </row>
    <row r="409" spans="1:7">
      <c r="A409">
        <v>50160101</v>
      </c>
      <c r="B409" s="1" t="s">
        <v>1664</v>
      </c>
      <c r="C409" t="s">
        <v>1393</v>
      </c>
      <c r="D409" s="134">
        <v>0</v>
      </c>
      <c r="E409" s="134">
        <v>76042.37</v>
      </c>
      <c r="F409" t="s">
        <v>1393</v>
      </c>
      <c r="G409" s="134">
        <f t="shared" si="6"/>
        <v>-76042.37</v>
      </c>
    </row>
    <row r="410" spans="1:7">
      <c r="A410">
        <v>50160201</v>
      </c>
      <c r="B410" s="1" t="s">
        <v>1169</v>
      </c>
      <c r="C410" t="s">
        <v>1393</v>
      </c>
      <c r="D410" s="134">
        <v>0</v>
      </c>
      <c r="E410" s="134">
        <v>5564.91</v>
      </c>
      <c r="F410" t="s">
        <v>1393</v>
      </c>
      <c r="G410" s="134">
        <f t="shared" si="6"/>
        <v>-5564.91</v>
      </c>
    </row>
    <row r="411" spans="1:7">
      <c r="A411">
        <v>50160301</v>
      </c>
      <c r="B411" s="1" t="s">
        <v>1577</v>
      </c>
      <c r="C411" t="s">
        <v>1393</v>
      </c>
      <c r="D411" s="134">
        <v>0</v>
      </c>
      <c r="E411" s="134">
        <v>75.510000000000005</v>
      </c>
      <c r="F411" t="s">
        <v>1393</v>
      </c>
      <c r="G411" s="134">
        <f t="shared" si="6"/>
        <v>-75.510000000000005</v>
      </c>
    </row>
    <row r="412" spans="1:7">
      <c r="A412">
        <v>50170101</v>
      </c>
      <c r="B412" s="1" t="s">
        <v>1579</v>
      </c>
      <c r="C412" t="s">
        <v>1393</v>
      </c>
      <c r="D412" s="134">
        <v>42715.77</v>
      </c>
      <c r="E412" s="134">
        <v>0</v>
      </c>
      <c r="F412" t="s">
        <v>1393</v>
      </c>
      <c r="G412" s="134">
        <f t="shared" si="6"/>
        <v>42715.77</v>
      </c>
    </row>
    <row r="413" spans="1:7">
      <c r="A413">
        <v>50170201</v>
      </c>
      <c r="B413" s="1" t="s">
        <v>1580</v>
      </c>
      <c r="C413" t="s">
        <v>1393</v>
      </c>
      <c r="D413" s="134">
        <v>0.57999999999999996</v>
      </c>
      <c r="E413" s="134">
        <v>0</v>
      </c>
      <c r="F413" t="s">
        <v>1393</v>
      </c>
      <c r="G413" s="134">
        <f t="shared" si="6"/>
        <v>0.57999999999999996</v>
      </c>
    </row>
    <row r="414" spans="1:7">
      <c r="A414">
        <v>50170301</v>
      </c>
      <c r="B414" s="1" t="s">
        <v>1581</v>
      </c>
      <c r="C414" t="s">
        <v>1393</v>
      </c>
      <c r="D414" s="134">
        <v>1206.07</v>
      </c>
      <c r="E414" s="134">
        <v>0</v>
      </c>
      <c r="F414" t="s">
        <v>1393</v>
      </c>
      <c r="G414" s="134">
        <f t="shared" si="6"/>
        <v>1206.07</v>
      </c>
    </row>
    <row r="415" spans="1:7">
      <c r="A415">
        <v>50170302</v>
      </c>
      <c r="B415" s="1" t="s">
        <v>1665</v>
      </c>
      <c r="C415" t="s">
        <v>1393</v>
      </c>
      <c r="D415" s="134">
        <v>250</v>
      </c>
      <c r="E415" s="134">
        <v>0</v>
      </c>
      <c r="F415" t="s">
        <v>1393</v>
      </c>
      <c r="G415" s="134">
        <f t="shared" si="6"/>
        <v>250</v>
      </c>
    </row>
    <row r="416" spans="1:7">
      <c r="A416">
        <v>50170388</v>
      </c>
      <c r="B416" s="1" t="s">
        <v>1582</v>
      </c>
      <c r="C416" t="s">
        <v>1393</v>
      </c>
      <c r="D416" s="134">
        <v>215.88</v>
      </c>
      <c r="E416" s="134">
        <v>0</v>
      </c>
      <c r="F416" t="s">
        <v>1393</v>
      </c>
      <c r="G416" s="134">
        <f t="shared" si="6"/>
        <v>215.88</v>
      </c>
    </row>
    <row r="417" spans="1:7">
      <c r="A417">
        <v>70200102</v>
      </c>
      <c r="B417" s="1" t="s">
        <v>1583</v>
      </c>
      <c r="C417" t="s">
        <v>1393</v>
      </c>
      <c r="D417" s="134">
        <v>0</v>
      </c>
      <c r="E417" s="134">
        <v>241.9</v>
      </c>
      <c r="F417" t="s">
        <v>1393</v>
      </c>
      <c r="G417" s="134">
        <f t="shared" si="6"/>
        <v>-241.9</v>
      </c>
    </row>
    <row r="418" spans="1:7">
      <c r="A418">
        <v>70200201</v>
      </c>
      <c r="B418" s="1" t="s">
        <v>1666</v>
      </c>
      <c r="C418" t="s">
        <v>1393</v>
      </c>
      <c r="D418" s="134">
        <v>0</v>
      </c>
      <c r="E418" s="134">
        <v>1242516.3</v>
      </c>
      <c r="F418" t="s">
        <v>1393</v>
      </c>
      <c r="G418" s="134">
        <f t="shared" si="6"/>
        <v>-1242516.3</v>
      </c>
    </row>
    <row r="419" spans="1:7">
      <c r="A419">
        <v>70200302</v>
      </c>
      <c r="B419" s="1" t="s">
        <v>1584</v>
      </c>
      <c r="C419" t="s">
        <v>1393</v>
      </c>
      <c r="D419" s="134">
        <v>0</v>
      </c>
      <c r="E419" s="134">
        <v>12748.04</v>
      </c>
      <c r="F419" t="s">
        <v>1393</v>
      </c>
      <c r="G419" s="134">
        <f t="shared" si="6"/>
        <v>-12748.04</v>
      </c>
    </row>
    <row r="420" spans="1:7">
      <c r="A420">
        <v>80220101</v>
      </c>
      <c r="B420" s="1" t="s">
        <v>1170</v>
      </c>
      <c r="C420" t="s">
        <v>1393</v>
      </c>
      <c r="D420" s="134">
        <v>876943.26</v>
      </c>
      <c r="E420" s="134">
        <v>0</v>
      </c>
      <c r="F420" t="s">
        <v>1393</v>
      </c>
      <c r="G420" s="134">
        <f t="shared" si="6"/>
        <v>876943.26</v>
      </c>
    </row>
    <row r="421" spans="1:7">
      <c r="A421">
        <v>80220102</v>
      </c>
      <c r="B421" s="1" t="s">
        <v>1171</v>
      </c>
      <c r="C421" t="s">
        <v>1393</v>
      </c>
      <c r="D421" s="134">
        <v>278705.17</v>
      </c>
      <c r="E421" s="134">
        <v>0</v>
      </c>
      <c r="F421" t="s">
        <v>1393</v>
      </c>
      <c r="G421" s="134">
        <f t="shared" si="6"/>
        <v>278705.17</v>
      </c>
    </row>
    <row r="422" spans="1:7">
      <c r="A422">
        <v>80220201</v>
      </c>
      <c r="B422" s="1" t="s">
        <v>1172</v>
      </c>
      <c r="C422" t="s">
        <v>1393</v>
      </c>
      <c r="D422" s="134">
        <v>862243</v>
      </c>
      <c r="E422" s="134">
        <v>0</v>
      </c>
      <c r="F422" t="s">
        <v>1393</v>
      </c>
      <c r="G422" s="134">
        <f t="shared" si="6"/>
        <v>862243</v>
      </c>
    </row>
    <row r="423" spans="1:7">
      <c r="A423">
        <v>91020101</v>
      </c>
      <c r="B423" s="1" t="s">
        <v>1173</v>
      </c>
      <c r="C423" t="s">
        <v>1393</v>
      </c>
      <c r="D423" s="134">
        <v>2881979.24</v>
      </c>
      <c r="E423" s="134">
        <v>0</v>
      </c>
      <c r="F423" t="s">
        <v>1393</v>
      </c>
      <c r="G423" s="134">
        <f t="shared" si="6"/>
        <v>2881979.24</v>
      </c>
    </row>
    <row r="424" spans="1:7">
      <c r="A424">
        <v>91050101</v>
      </c>
      <c r="B424" s="1" t="s">
        <v>1667</v>
      </c>
      <c r="C424" t="s">
        <v>1393</v>
      </c>
      <c r="D424" s="134">
        <v>9404.5</v>
      </c>
      <c r="E424" s="134">
        <v>0</v>
      </c>
      <c r="F424" t="s">
        <v>1393</v>
      </c>
      <c r="G424" s="134">
        <f t="shared" si="6"/>
        <v>9404.5</v>
      </c>
    </row>
    <row r="425" spans="1:7">
      <c r="A425">
        <v>91050102</v>
      </c>
      <c r="B425" s="1" t="s">
        <v>1174</v>
      </c>
      <c r="C425" t="s">
        <v>1393</v>
      </c>
      <c r="D425" s="134">
        <v>1904451.04</v>
      </c>
      <c r="E425" s="134">
        <v>0</v>
      </c>
      <c r="F425" t="s">
        <v>1393</v>
      </c>
      <c r="G425" s="134">
        <f t="shared" si="6"/>
        <v>1904451.04</v>
      </c>
    </row>
    <row r="426" spans="1:7">
      <c r="A426">
        <v>91050103</v>
      </c>
      <c r="B426" s="1" t="s">
        <v>1588</v>
      </c>
      <c r="C426" t="s">
        <v>1393</v>
      </c>
      <c r="D426" s="134">
        <v>538120.37</v>
      </c>
      <c r="E426" s="134">
        <v>0</v>
      </c>
      <c r="F426" t="s">
        <v>1393</v>
      </c>
      <c r="G426" s="134">
        <f t="shared" si="6"/>
        <v>538120.37</v>
      </c>
    </row>
    <row r="427" spans="1:7">
      <c r="A427">
        <v>92020101</v>
      </c>
      <c r="B427" s="1" t="s">
        <v>1173</v>
      </c>
      <c r="C427" t="s">
        <v>1393</v>
      </c>
      <c r="D427" s="134">
        <v>0</v>
      </c>
      <c r="E427" s="134">
        <v>2881979.24</v>
      </c>
      <c r="F427" t="s">
        <v>1393</v>
      </c>
      <c r="G427" s="134">
        <f t="shared" si="6"/>
        <v>-2881979.24</v>
      </c>
    </row>
    <row r="428" spans="1:7">
      <c r="A428">
        <v>92050101</v>
      </c>
      <c r="B428" s="1" t="s">
        <v>1668</v>
      </c>
      <c r="C428" t="s">
        <v>1393</v>
      </c>
      <c r="D428" s="134">
        <v>0</v>
      </c>
      <c r="E428" s="134">
        <v>9404.5</v>
      </c>
      <c r="F428" t="s">
        <v>1393</v>
      </c>
      <c r="G428" s="134">
        <f t="shared" si="6"/>
        <v>-9404.5</v>
      </c>
    </row>
    <row r="429" spans="1:7">
      <c r="A429">
        <v>92050102</v>
      </c>
      <c r="B429" s="1" t="s">
        <v>1174</v>
      </c>
      <c r="C429" t="s">
        <v>1393</v>
      </c>
      <c r="D429" s="134">
        <v>0</v>
      </c>
      <c r="E429" s="134">
        <v>1904451.04</v>
      </c>
      <c r="F429" t="s">
        <v>1393</v>
      </c>
      <c r="G429" s="134">
        <f t="shared" si="6"/>
        <v>-1904451.04</v>
      </c>
    </row>
    <row r="430" spans="1:7">
      <c r="A430">
        <v>92050103</v>
      </c>
      <c r="B430" s="1" t="s">
        <v>1588</v>
      </c>
      <c r="C430" t="s">
        <v>1393</v>
      </c>
      <c r="D430" s="134">
        <v>0</v>
      </c>
      <c r="E430" s="134">
        <v>538120.37</v>
      </c>
      <c r="F430" t="s">
        <v>1393</v>
      </c>
      <c r="G430" s="134">
        <f t="shared" si="6"/>
        <v>-538120.37</v>
      </c>
    </row>
    <row r="431" spans="1:7">
      <c r="A431">
        <v>99999999</v>
      </c>
      <c r="B431" s="1" t="s">
        <v>1175</v>
      </c>
      <c r="C431" t="s">
        <v>1393</v>
      </c>
      <c r="D431" s="134">
        <v>278553119.56999999</v>
      </c>
      <c r="E431" s="134">
        <v>278553119.56999999</v>
      </c>
      <c r="F431" t="s">
        <v>1393</v>
      </c>
      <c r="G431" s="134">
        <f t="shared" si="6"/>
        <v>0</v>
      </c>
    </row>
    <row r="432" spans="1:7">
      <c r="C432"/>
      <c r="G432" s="134">
        <f t="shared" si="6"/>
        <v>0</v>
      </c>
    </row>
    <row r="433" spans="3:7">
      <c r="C433"/>
      <c r="G433" s="134">
        <f t="shared" si="6"/>
        <v>0</v>
      </c>
    </row>
    <row r="434" spans="3:7">
      <c r="C434"/>
      <c r="G434" s="134">
        <f t="shared" si="6"/>
        <v>0</v>
      </c>
    </row>
    <row r="435" spans="3:7">
      <c r="C435"/>
      <c r="G435" s="134">
        <f t="shared" si="6"/>
        <v>0</v>
      </c>
    </row>
    <row r="436" spans="3:7">
      <c r="C436"/>
      <c r="G436" s="134">
        <f t="shared" si="6"/>
        <v>0</v>
      </c>
    </row>
    <row r="437" spans="3:7">
      <c r="C437"/>
      <c r="G437" s="134">
        <f t="shared" si="6"/>
        <v>0</v>
      </c>
    </row>
    <row r="438" spans="3:7">
      <c r="C438"/>
      <c r="G438" s="134">
        <f t="shared" si="6"/>
        <v>0</v>
      </c>
    </row>
    <row r="439" spans="3:7">
      <c r="C439"/>
      <c r="G439" s="134">
        <f t="shared" si="6"/>
        <v>0</v>
      </c>
    </row>
    <row r="440" spans="3:7">
      <c r="C440"/>
      <c r="G440" s="134">
        <f t="shared" si="6"/>
        <v>0</v>
      </c>
    </row>
    <row r="441" spans="3:7">
      <c r="C441"/>
      <c r="G441" s="134">
        <f t="shared" si="6"/>
        <v>0</v>
      </c>
    </row>
    <row r="442" spans="3:7">
      <c r="C442"/>
      <c r="G442" s="134">
        <f t="shared" si="6"/>
        <v>0</v>
      </c>
    </row>
    <row r="443" spans="3:7">
      <c r="C443"/>
      <c r="G443" s="134">
        <f t="shared" si="6"/>
        <v>0</v>
      </c>
    </row>
    <row r="444" spans="3:7">
      <c r="C444"/>
      <c r="G444" s="134">
        <f t="shared" si="6"/>
        <v>0</v>
      </c>
    </row>
    <row r="445" spans="3:7">
      <c r="C445"/>
      <c r="G445" s="134">
        <f t="shared" si="6"/>
        <v>0</v>
      </c>
    </row>
    <row r="446" spans="3:7">
      <c r="C446"/>
      <c r="G446" s="134">
        <f t="shared" si="6"/>
        <v>0</v>
      </c>
    </row>
    <row r="447" spans="3:7">
      <c r="C447"/>
      <c r="G447" s="134">
        <f t="shared" si="6"/>
        <v>0</v>
      </c>
    </row>
    <row r="448" spans="3:7">
      <c r="C448"/>
      <c r="G448" s="134">
        <f t="shared" si="6"/>
        <v>0</v>
      </c>
    </row>
    <row r="449" spans="3:7">
      <c r="C449"/>
      <c r="G449" s="134">
        <f t="shared" si="6"/>
        <v>0</v>
      </c>
    </row>
    <row r="450" spans="3:7">
      <c r="C450"/>
      <c r="G450" s="134">
        <f t="shared" si="6"/>
        <v>0</v>
      </c>
    </row>
    <row r="451" spans="3:7">
      <c r="C451"/>
      <c r="G451" s="134">
        <f t="shared" si="6"/>
        <v>0</v>
      </c>
    </row>
    <row r="452" spans="3:7">
      <c r="C452"/>
      <c r="G452" s="134">
        <f t="shared" si="6"/>
        <v>0</v>
      </c>
    </row>
    <row r="453" spans="3:7">
      <c r="C453"/>
      <c r="G453" s="134">
        <f t="shared" si="6"/>
        <v>0</v>
      </c>
    </row>
    <row r="454" spans="3:7">
      <c r="C454"/>
      <c r="G454" s="134">
        <f t="shared" si="6"/>
        <v>0</v>
      </c>
    </row>
    <row r="455" spans="3:7">
      <c r="C455"/>
      <c r="G455" s="134">
        <f t="shared" si="6"/>
        <v>0</v>
      </c>
    </row>
    <row r="456" spans="3:7">
      <c r="C456"/>
      <c r="G456" s="134">
        <f t="shared" si="6"/>
        <v>0</v>
      </c>
    </row>
    <row r="457" spans="3:7">
      <c r="C457"/>
      <c r="G457" s="134">
        <f t="shared" si="6"/>
        <v>0</v>
      </c>
    </row>
    <row r="458" spans="3:7">
      <c r="C458"/>
      <c r="G458" s="134">
        <f t="shared" si="6"/>
        <v>0</v>
      </c>
    </row>
    <row r="459" spans="3:7">
      <c r="C459"/>
      <c r="G459" s="134">
        <f t="shared" si="6"/>
        <v>0</v>
      </c>
    </row>
    <row r="460" spans="3:7">
      <c r="C460"/>
      <c r="G460" s="134">
        <f t="shared" ref="G460:G523" si="7">+D460-E460</f>
        <v>0</v>
      </c>
    </row>
    <row r="461" spans="3:7">
      <c r="C461"/>
      <c r="G461" s="134">
        <f t="shared" si="7"/>
        <v>0</v>
      </c>
    </row>
    <row r="462" spans="3:7">
      <c r="C462"/>
      <c r="G462" s="134">
        <f t="shared" si="7"/>
        <v>0</v>
      </c>
    </row>
    <row r="463" spans="3:7">
      <c r="C463"/>
      <c r="G463" s="134">
        <f t="shared" si="7"/>
        <v>0</v>
      </c>
    </row>
    <row r="464" spans="3:7">
      <c r="C464"/>
      <c r="G464" s="134">
        <f t="shared" si="7"/>
        <v>0</v>
      </c>
    </row>
    <row r="465" spans="3:7">
      <c r="C465"/>
      <c r="G465" s="134">
        <f t="shared" si="7"/>
        <v>0</v>
      </c>
    </row>
    <row r="466" spans="3:7">
      <c r="C466"/>
      <c r="G466" s="134">
        <f t="shared" si="7"/>
        <v>0</v>
      </c>
    </row>
    <row r="467" spans="3:7">
      <c r="C467"/>
      <c r="G467" s="134">
        <f t="shared" si="7"/>
        <v>0</v>
      </c>
    </row>
    <row r="468" spans="3:7">
      <c r="C468"/>
      <c r="G468" s="134">
        <f t="shared" si="7"/>
        <v>0</v>
      </c>
    </row>
    <row r="469" spans="3:7">
      <c r="C469"/>
      <c r="G469" s="134">
        <f t="shared" si="7"/>
        <v>0</v>
      </c>
    </row>
    <row r="470" spans="3:7">
      <c r="C470"/>
      <c r="G470" s="134">
        <f t="shared" si="7"/>
        <v>0</v>
      </c>
    </row>
    <row r="471" spans="3:7">
      <c r="C471"/>
      <c r="G471" s="134">
        <f t="shared" si="7"/>
        <v>0</v>
      </c>
    </row>
    <row r="472" spans="3:7">
      <c r="C472"/>
      <c r="G472" s="134">
        <f t="shared" si="7"/>
        <v>0</v>
      </c>
    </row>
    <row r="473" spans="3:7">
      <c r="C473"/>
      <c r="G473" s="134">
        <f t="shared" si="7"/>
        <v>0</v>
      </c>
    </row>
    <row r="474" spans="3:7">
      <c r="C474"/>
      <c r="G474" s="134">
        <f t="shared" si="7"/>
        <v>0</v>
      </c>
    </row>
    <row r="475" spans="3:7">
      <c r="C475"/>
      <c r="G475" s="134">
        <f t="shared" si="7"/>
        <v>0</v>
      </c>
    </row>
    <row r="476" spans="3:7">
      <c r="C476"/>
      <c r="G476" s="134">
        <f t="shared" si="7"/>
        <v>0</v>
      </c>
    </row>
    <row r="477" spans="3:7">
      <c r="C477"/>
      <c r="G477" s="134">
        <f t="shared" si="7"/>
        <v>0</v>
      </c>
    </row>
    <row r="478" spans="3:7">
      <c r="C478"/>
      <c r="G478" s="134">
        <f t="shared" si="7"/>
        <v>0</v>
      </c>
    </row>
    <row r="479" spans="3:7">
      <c r="C479"/>
      <c r="G479" s="134">
        <f t="shared" si="7"/>
        <v>0</v>
      </c>
    </row>
    <row r="480" spans="3:7">
      <c r="C480"/>
      <c r="G480" s="134">
        <f t="shared" si="7"/>
        <v>0</v>
      </c>
    </row>
    <row r="481" spans="3:7">
      <c r="C481"/>
      <c r="G481" s="134">
        <f t="shared" si="7"/>
        <v>0</v>
      </c>
    </row>
    <row r="482" spans="3:7">
      <c r="C482"/>
      <c r="G482" s="134">
        <f t="shared" si="7"/>
        <v>0</v>
      </c>
    </row>
    <row r="483" spans="3:7">
      <c r="C483"/>
      <c r="G483" s="134">
        <f t="shared" si="7"/>
        <v>0</v>
      </c>
    </row>
    <row r="484" spans="3:7">
      <c r="C484"/>
      <c r="G484" s="134">
        <f t="shared" si="7"/>
        <v>0</v>
      </c>
    </row>
    <row r="485" spans="3:7">
      <c r="C485"/>
      <c r="G485" s="134">
        <f t="shared" si="7"/>
        <v>0</v>
      </c>
    </row>
    <row r="486" spans="3:7">
      <c r="C486"/>
      <c r="G486" s="134">
        <f t="shared" si="7"/>
        <v>0</v>
      </c>
    </row>
    <row r="487" spans="3:7">
      <c r="C487"/>
      <c r="G487" s="134">
        <f t="shared" si="7"/>
        <v>0</v>
      </c>
    </row>
    <row r="488" spans="3:7">
      <c r="C488"/>
      <c r="G488" s="134">
        <f t="shared" si="7"/>
        <v>0</v>
      </c>
    </row>
    <row r="489" spans="3:7">
      <c r="C489"/>
      <c r="G489" s="134">
        <f t="shared" si="7"/>
        <v>0</v>
      </c>
    </row>
    <row r="490" spans="3:7">
      <c r="C490"/>
      <c r="G490" s="134">
        <f t="shared" si="7"/>
        <v>0</v>
      </c>
    </row>
    <row r="491" spans="3:7">
      <c r="C491"/>
      <c r="G491" s="134">
        <f t="shared" si="7"/>
        <v>0</v>
      </c>
    </row>
    <row r="492" spans="3:7">
      <c r="C492"/>
      <c r="G492" s="134">
        <f t="shared" si="7"/>
        <v>0</v>
      </c>
    </row>
    <row r="493" spans="3:7">
      <c r="C493"/>
      <c r="G493" s="134">
        <f t="shared" si="7"/>
        <v>0</v>
      </c>
    </row>
    <row r="494" spans="3:7">
      <c r="C494"/>
      <c r="G494" s="134">
        <f t="shared" si="7"/>
        <v>0</v>
      </c>
    </row>
    <row r="495" spans="3:7">
      <c r="C495"/>
      <c r="G495" s="134">
        <f t="shared" si="7"/>
        <v>0</v>
      </c>
    </row>
    <row r="496" spans="3:7">
      <c r="C496"/>
      <c r="G496" s="134">
        <f t="shared" si="7"/>
        <v>0</v>
      </c>
    </row>
    <row r="497" spans="3:7">
      <c r="C497"/>
      <c r="G497" s="134">
        <f t="shared" si="7"/>
        <v>0</v>
      </c>
    </row>
    <row r="498" spans="3:7">
      <c r="C498"/>
      <c r="G498" s="134">
        <f t="shared" si="7"/>
        <v>0</v>
      </c>
    </row>
    <row r="499" spans="3:7">
      <c r="C499"/>
      <c r="G499" s="134">
        <f t="shared" si="7"/>
        <v>0</v>
      </c>
    </row>
    <row r="500" spans="3:7">
      <c r="C500"/>
      <c r="G500" s="134">
        <f t="shared" si="7"/>
        <v>0</v>
      </c>
    </row>
    <row r="501" spans="3:7">
      <c r="C501"/>
      <c r="G501" s="134">
        <f t="shared" si="7"/>
        <v>0</v>
      </c>
    </row>
    <row r="502" spans="3:7">
      <c r="C502"/>
      <c r="G502" s="134">
        <f t="shared" si="7"/>
        <v>0</v>
      </c>
    </row>
    <row r="503" spans="3:7">
      <c r="C503"/>
      <c r="G503" s="134">
        <f t="shared" si="7"/>
        <v>0</v>
      </c>
    </row>
    <row r="504" spans="3:7">
      <c r="C504"/>
      <c r="G504" s="134">
        <f t="shared" si="7"/>
        <v>0</v>
      </c>
    </row>
    <row r="505" spans="3:7">
      <c r="C505"/>
      <c r="G505" s="134">
        <f t="shared" si="7"/>
        <v>0</v>
      </c>
    </row>
    <row r="506" spans="3:7">
      <c r="C506"/>
      <c r="G506" s="134">
        <f t="shared" si="7"/>
        <v>0</v>
      </c>
    </row>
    <row r="507" spans="3:7">
      <c r="C507"/>
      <c r="G507" s="134">
        <f t="shared" si="7"/>
        <v>0</v>
      </c>
    </row>
    <row r="508" spans="3:7">
      <c r="C508"/>
      <c r="G508" s="134">
        <f t="shared" si="7"/>
        <v>0</v>
      </c>
    </row>
    <row r="509" spans="3:7">
      <c r="C509"/>
      <c r="G509" s="134">
        <f t="shared" si="7"/>
        <v>0</v>
      </c>
    </row>
    <row r="510" spans="3:7">
      <c r="C510"/>
      <c r="G510" s="134">
        <f t="shared" si="7"/>
        <v>0</v>
      </c>
    </row>
    <row r="511" spans="3:7">
      <c r="C511"/>
      <c r="G511" s="134">
        <f t="shared" si="7"/>
        <v>0</v>
      </c>
    </row>
    <row r="512" spans="3:7">
      <c r="C512"/>
      <c r="G512" s="134">
        <f t="shared" si="7"/>
        <v>0</v>
      </c>
    </row>
    <row r="513" spans="3:7">
      <c r="C513"/>
      <c r="G513" s="134">
        <f t="shared" si="7"/>
        <v>0</v>
      </c>
    </row>
    <row r="514" spans="3:7">
      <c r="C514"/>
      <c r="G514" s="134">
        <f t="shared" si="7"/>
        <v>0</v>
      </c>
    </row>
    <row r="515" spans="3:7">
      <c r="C515"/>
      <c r="G515" s="134">
        <f t="shared" si="7"/>
        <v>0</v>
      </c>
    </row>
    <row r="516" spans="3:7">
      <c r="C516"/>
      <c r="G516" s="134">
        <f t="shared" si="7"/>
        <v>0</v>
      </c>
    </row>
    <row r="517" spans="3:7">
      <c r="C517"/>
      <c r="G517" s="134">
        <f t="shared" si="7"/>
        <v>0</v>
      </c>
    </row>
    <row r="518" spans="3:7">
      <c r="C518"/>
      <c r="G518" s="134">
        <f t="shared" si="7"/>
        <v>0</v>
      </c>
    </row>
    <row r="519" spans="3:7">
      <c r="C519"/>
      <c r="G519" s="134">
        <f t="shared" si="7"/>
        <v>0</v>
      </c>
    </row>
    <row r="520" spans="3:7">
      <c r="C520"/>
      <c r="G520" s="134">
        <f t="shared" si="7"/>
        <v>0</v>
      </c>
    </row>
    <row r="521" spans="3:7">
      <c r="C521"/>
      <c r="G521" s="134">
        <f t="shared" si="7"/>
        <v>0</v>
      </c>
    </row>
    <row r="522" spans="3:7">
      <c r="C522"/>
      <c r="G522" s="134">
        <f t="shared" si="7"/>
        <v>0</v>
      </c>
    </row>
    <row r="523" spans="3:7">
      <c r="C523"/>
      <c r="G523" s="134">
        <f t="shared" si="7"/>
        <v>0</v>
      </c>
    </row>
    <row r="524" spans="3:7">
      <c r="C524"/>
      <c r="G524" s="134">
        <f t="shared" ref="G524:G587" si="8">+D524-E524</f>
        <v>0</v>
      </c>
    </row>
    <row r="525" spans="3:7">
      <c r="C525"/>
      <c r="G525" s="134">
        <f t="shared" si="8"/>
        <v>0</v>
      </c>
    </row>
    <row r="526" spans="3:7">
      <c r="C526"/>
      <c r="G526" s="134">
        <f t="shared" si="8"/>
        <v>0</v>
      </c>
    </row>
    <row r="527" spans="3:7">
      <c r="C527"/>
      <c r="G527" s="134">
        <f t="shared" si="8"/>
        <v>0</v>
      </c>
    </row>
    <row r="528" spans="3:7">
      <c r="C528"/>
      <c r="G528" s="134">
        <f t="shared" si="8"/>
        <v>0</v>
      </c>
    </row>
    <row r="529" spans="3:7">
      <c r="C529"/>
      <c r="G529" s="134">
        <f t="shared" si="8"/>
        <v>0</v>
      </c>
    </row>
    <row r="530" spans="3:7">
      <c r="C530"/>
      <c r="G530" s="134">
        <f t="shared" si="8"/>
        <v>0</v>
      </c>
    </row>
    <row r="531" spans="3:7">
      <c r="C531"/>
      <c r="G531" s="134">
        <f t="shared" si="8"/>
        <v>0</v>
      </c>
    </row>
    <row r="532" spans="3:7">
      <c r="C532"/>
      <c r="G532" s="134">
        <f t="shared" si="8"/>
        <v>0</v>
      </c>
    </row>
    <row r="533" spans="3:7">
      <c r="C533"/>
      <c r="G533" s="134">
        <f t="shared" si="8"/>
        <v>0</v>
      </c>
    </row>
    <row r="534" spans="3:7">
      <c r="C534"/>
      <c r="G534" s="134">
        <f t="shared" si="8"/>
        <v>0</v>
      </c>
    </row>
    <row r="535" spans="3:7">
      <c r="C535"/>
      <c r="G535" s="134">
        <f t="shared" si="8"/>
        <v>0</v>
      </c>
    </row>
    <row r="536" spans="3:7">
      <c r="C536"/>
      <c r="G536" s="134">
        <f t="shared" si="8"/>
        <v>0</v>
      </c>
    </row>
    <row r="537" spans="3:7">
      <c r="C537"/>
      <c r="G537" s="134">
        <f t="shared" si="8"/>
        <v>0</v>
      </c>
    </row>
    <row r="538" spans="3:7">
      <c r="C538"/>
      <c r="G538" s="134">
        <f t="shared" si="8"/>
        <v>0</v>
      </c>
    </row>
    <row r="539" spans="3:7">
      <c r="C539"/>
      <c r="G539" s="134">
        <f t="shared" si="8"/>
        <v>0</v>
      </c>
    </row>
    <row r="540" spans="3:7">
      <c r="C540"/>
      <c r="G540" s="134">
        <f t="shared" si="8"/>
        <v>0</v>
      </c>
    </row>
    <row r="541" spans="3:7">
      <c r="C541"/>
      <c r="G541" s="134">
        <f t="shared" si="8"/>
        <v>0</v>
      </c>
    </row>
    <row r="542" spans="3:7">
      <c r="C542"/>
      <c r="G542" s="134">
        <f t="shared" si="8"/>
        <v>0</v>
      </c>
    </row>
    <row r="543" spans="3:7">
      <c r="C543"/>
      <c r="G543" s="134">
        <f t="shared" si="8"/>
        <v>0</v>
      </c>
    </row>
    <row r="544" spans="3:7">
      <c r="C544"/>
      <c r="G544" s="134">
        <f t="shared" si="8"/>
        <v>0</v>
      </c>
    </row>
    <row r="545" spans="3:7">
      <c r="C545"/>
      <c r="G545" s="134">
        <f t="shared" si="8"/>
        <v>0</v>
      </c>
    </row>
    <row r="546" spans="3:7">
      <c r="C546"/>
      <c r="G546" s="134">
        <f t="shared" si="8"/>
        <v>0</v>
      </c>
    </row>
    <row r="547" spans="3:7">
      <c r="C547"/>
      <c r="G547" s="134">
        <f t="shared" si="8"/>
        <v>0</v>
      </c>
    </row>
    <row r="548" spans="3:7">
      <c r="C548"/>
      <c r="G548" s="134">
        <f t="shared" si="8"/>
        <v>0</v>
      </c>
    </row>
    <row r="549" spans="3:7">
      <c r="C549"/>
      <c r="G549" s="134">
        <f t="shared" si="8"/>
        <v>0</v>
      </c>
    </row>
    <row r="550" spans="3:7">
      <c r="C550"/>
      <c r="G550" s="134">
        <f t="shared" si="8"/>
        <v>0</v>
      </c>
    </row>
    <row r="551" spans="3:7">
      <c r="C551"/>
      <c r="G551" s="134">
        <f t="shared" si="8"/>
        <v>0</v>
      </c>
    </row>
    <row r="552" spans="3:7">
      <c r="C552"/>
      <c r="G552" s="134">
        <f t="shared" si="8"/>
        <v>0</v>
      </c>
    </row>
    <row r="553" spans="3:7">
      <c r="C553"/>
      <c r="G553" s="134">
        <f t="shared" si="8"/>
        <v>0</v>
      </c>
    </row>
    <row r="554" spans="3:7">
      <c r="C554"/>
      <c r="G554" s="134">
        <f t="shared" si="8"/>
        <v>0</v>
      </c>
    </row>
    <row r="555" spans="3:7">
      <c r="C555"/>
      <c r="G555" s="134">
        <f t="shared" si="8"/>
        <v>0</v>
      </c>
    </row>
    <row r="556" spans="3:7">
      <c r="C556"/>
      <c r="G556" s="134">
        <f t="shared" si="8"/>
        <v>0</v>
      </c>
    </row>
    <row r="557" spans="3:7">
      <c r="C557"/>
      <c r="G557" s="134">
        <f t="shared" si="8"/>
        <v>0</v>
      </c>
    </row>
    <row r="558" spans="3:7">
      <c r="C558"/>
      <c r="G558" s="134">
        <f t="shared" si="8"/>
        <v>0</v>
      </c>
    </row>
    <row r="559" spans="3:7">
      <c r="C559"/>
      <c r="G559" s="134">
        <f t="shared" si="8"/>
        <v>0</v>
      </c>
    </row>
    <row r="560" spans="3:7">
      <c r="C560"/>
      <c r="G560" s="134">
        <f t="shared" si="8"/>
        <v>0</v>
      </c>
    </row>
    <row r="561" spans="3:7">
      <c r="C561"/>
      <c r="G561" s="134">
        <f t="shared" si="8"/>
        <v>0</v>
      </c>
    </row>
    <row r="562" spans="3:7">
      <c r="C562"/>
      <c r="G562" s="134">
        <f t="shared" si="8"/>
        <v>0</v>
      </c>
    </row>
    <row r="563" spans="3:7">
      <c r="C563"/>
      <c r="G563" s="134">
        <f t="shared" si="8"/>
        <v>0</v>
      </c>
    </row>
    <row r="564" spans="3:7">
      <c r="C564"/>
      <c r="G564" s="134">
        <f t="shared" si="8"/>
        <v>0</v>
      </c>
    </row>
    <row r="565" spans="3:7">
      <c r="C565"/>
      <c r="G565" s="134">
        <f t="shared" si="8"/>
        <v>0</v>
      </c>
    </row>
    <row r="566" spans="3:7">
      <c r="C566"/>
      <c r="G566" s="134">
        <f t="shared" si="8"/>
        <v>0</v>
      </c>
    </row>
    <row r="567" spans="3:7">
      <c r="C567"/>
      <c r="G567" s="134">
        <f t="shared" si="8"/>
        <v>0</v>
      </c>
    </row>
    <row r="568" spans="3:7">
      <c r="C568"/>
      <c r="G568" s="134">
        <f t="shared" si="8"/>
        <v>0</v>
      </c>
    </row>
    <row r="569" spans="3:7">
      <c r="C569"/>
      <c r="G569" s="134">
        <f t="shared" si="8"/>
        <v>0</v>
      </c>
    </row>
    <row r="570" spans="3:7">
      <c r="C570"/>
      <c r="G570" s="134">
        <f t="shared" si="8"/>
        <v>0</v>
      </c>
    </row>
    <row r="571" spans="3:7">
      <c r="C571"/>
      <c r="G571" s="134">
        <f t="shared" si="8"/>
        <v>0</v>
      </c>
    </row>
    <row r="572" spans="3:7">
      <c r="C572"/>
      <c r="G572" s="134">
        <f t="shared" si="8"/>
        <v>0</v>
      </c>
    </row>
    <row r="573" spans="3:7">
      <c r="C573"/>
      <c r="G573" s="134">
        <f t="shared" si="8"/>
        <v>0</v>
      </c>
    </row>
    <row r="574" spans="3:7">
      <c r="C574"/>
      <c r="G574" s="134">
        <f t="shared" si="8"/>
        <v>0</v>
      </c>
    </row>
    <row r="575" spans="3:7">
      <c r="C575"/>
      <c r="G575" s="134">
        <f t="shared" si="8"/>
        <v>0</v>
      </c>
    </row>
    <row r="576" spans="3:7">
      <c r="C576"/>
      <c r="G576" s="134">
        <f t="shared" si="8"/>
        <v>0</v>
      </c>
    </row>
    <row r="577" spans="3:7">
      <c r="C577"/>
      <c r="G577" s="134">
        <f t="shared" si="8"/>
        <v>0</v>
      </c>
    </row>
    <row r="578" spans="3:7">
      <c r="C578"/>
      <c r="G578" s="134">
        <f t="shared" si="8"/>
        <v>0</v>
      </c>
    </row>
    <row r="579" spans="3:7">
      <c r="C579"/>
      <c r="G579" s="134">
        <f t="shared" si="8"/>
        <v>0</v>
      </c>
    </row>
    <row r="580" spans="3:7">
      <c r="C580"/>
      <c r="G580" s="134">
        <f t="shared" si="8"/>
        <v>0</v>
      </c>
    </row>
    <row r="581" spans="3:7">
      <c r="C581"/>
      <c r="G581" s="134">
        <f t="shared" si="8"/>
        <v>0</v>
      </c>
    </row>
    <row r="582" spans="3:7">
      <c r="C582"/>
      <c r="G582" s="134">
        <f t="shared" si="8"/>
        <v>0</v>
      </c>
    </row>
    <row r="583" spans="3:7">
      <c r="C583"/>
      <c r="G583" s="134">
        <f t="shared" si="8"/>
        <v>0</v>
      </c>
    </row>
    <row r="584" spans="3:7">
      <c r="C584"/>
      <c r="G584" s="134">
        <f t="shared" si="8"/>
        <v>0</v>
      </c>
    </row>
    <row r="585" spans="3:7">
      <c r="C585"/>
      <c r="G585" s="134">
        <f t="shared" si="8"/>
        <v>0</v>
      </c>
    </row>
    <row r="586" spans="3:7">
      <c r="C586"/>
      <c r="G586" s="134">
        <f t="shared" si="8"/>
        <v>0</v>
      </c>
    </row>
    <row r="587" spans="3:7">
      <c r="C587"/>
      <c r="G587" s="134">
        <f t="shared" si="8"/>
        <v>0</v>
      </c>
    </row>
    <row r="588" spans="3:7">
      <c r="C588"/>
      <c r="G588" s="134">
        <f t="shared" ref="G588:G651" si="9">+D588-E588</f>
        <v>0</v>
      </c>
    </row>
    <row r="589" spans="3:7">
      <c r="C589"/>
      <c r="G589" s="134">
        <f t="shared" si="9"/>
        <v>0</v>
      </c>
    </row>
    <row r="590" spans="3:7">
      <c r="C590"/>
      <c r="G590" s="134">
        <f t="shared" si="9"/>
        <v>0</v>
      </c>
    </row>
    <row r="591" spans="3:7">
      <c r="C591"/>
      <c r="G591" s="134">
        <f t="shared" si="9"/>
        <v>0</v>
      </c>
    </row>
    <row r="592" spans="3:7">
      <c r="C592"/>
      <c r="G592" s="134">
        <f t="shared" si="9"/>
        <v>0</v>
      </c>
    </row>
    <row r="593" spans="3:7">
      <c r="C593"/>
      <c r="G593" s="134">
        <f t="shared" si="9"/>
        <v>0</v>
      </c>
    </row>
    <row r="594" spans="3:7">
      <c r="C594"/>
      <c r="G594" s="134">
        <f t="shared" si="9"/>
        <v>0</v>
      </c>
    </row>
    <row r="595" spans="3:7">
      <c r="C595"/>
      <c r="G595" s="134">
        <f t="shared" si="9"/>
        <v>0</v>
      </c>
    </row>
    <row r="596" spans="3:7">
      <c r="C596"/>
      <c r="G596" s="134">
        <f t="shared" si="9"/>
        <v>0</v>
      </c>
    </row>
    <row r="597" spans="3:7">
      <c r="C597"/>
      <c r="G597" s="134">
        <f t="shared" si="9"/>
        <v>0</v>
      </c>
    </row>
    <row r="598" spans="3:7">
      <c r="C598"/>
      <c r="G598" s="134">
        <f t="shared" si="9"/>
        <v>0</v>
      </c>
    </row>
    <row r="599" spans="3:7">
      <c r="C599"/>
      <c r="G599" s="134">
        <f t="shared" si="9"/>
        <v>0</v>
      </c>
    </row>
    <row r="600" spans="3:7">
      <c r="C600"/>
      <c r="G600" s="134">
        <f t="shared" si="9"/>
        <v>0</v>
      </c>
    </row>
    <row r="601" spans="3:7">
      <c r="C601"/>
      <c r="G601" s="134">
        <f t="shared" si="9"/>
        <v>0</v>
      </c>
    </row>
    <row r="602" spans="3:7">
      <c r="C602"/>
      <c r="G602" s="134">
        <f t="shared" si="9"/>
        <v>0</v>
      </c>
    </row>
    <row r="603" spans="3:7">
      <c r="C603"/>
      <c r="G603" s="134">
        <f t="shared" si="9"/>
        <v>0</v>
      </c>
    </row>
    <row r="604" spans="3:7">
      <c r="C604"/>
      <c r="G604" s="134">
        <f t="shared" si="9"/>
        <v>0</v>
      </c>
    </row>
    <row r="605" spans="3:7">
      <c r="C605"/>
      <c r="G605" s="134">
        <f t="shared" si="9"/>
        <v>0</v>
      </c>
    </row>
    <row r="606" spans="3:7">
      <c r="C606"/>
      <c r="G606" s="134">
        <f t="shared" si="9"/>
        <v>0</v>
      </c>
    </row>
    <row r="607" spans="3:7">
      <c r="C607"/>
      <c r="G607" s="134">
        <f t="shared" si="9"/>
        <v>0</v>
      </c>
    </row>
    <row r="608" spans="3:7">
      <c r="C608"/>
      <c r="G608" s="134">
        <f t="shared" si="9"/>
        <v>0</v>
      </c>
    </row>
    <row r="609" spans="3:7">
      <c r="C609"/>
      <c r="G609" s="134">
        <f t="shared" si="9"/>
        <v>0</v>
      </c>
    </row>
    <row r="610" spans="3:7">
      <c r="C610"/>
      <c r="G610" s="134">
        <f t="shared" si="9"/>
        <v>0</v>
      </c>
    </row>
    <row r="611" spans="3:7">
      <c r="C611"/>
      <c r="G611" s="134">
        <f t="shared" si="9"/>
        <v>0</v>
      </c>
    </row>
    <row r="612" spans="3:7">
      <c r="C612"/>
      <c r="G612" s="134">
        <f t="shared" si="9"/>
        <v>0</v>
      </c>
    </row>
    <row r="613" spans="3:7">
      <c r="C613"/>
      <c r="G613" s="134">
        <f t="shared" si="9"/>
        <v>0</v>
      </c>
    </row>
    <row r="614" spans="3:7">
      <c r="C614"/>
      <c r="G614" s="134">
        <f t="shared" si="9"/>
        <v>0</v>
      </c>
    </row>
    <row r="615" spans="3:7">
      <c r="C615"/>
      <c r="G615" s="134">
        <f t="shared" si="9"/>
        <v>0</v>
      </c>
    </row>
    <row r="616" spans="3:7">
      <c r="C616"/>
      <c r="G616" s="134">
        <f t="shared" si="9"/>
        <v>0</v>
      </c>
    </row>
    <row r="617" spans="3:7">
      <c r="C617"/>
      <c r="G617" s="134">
        <f t="shared" si="9"/>
        <v>0</v>
      </c>
    </row>
    <row r="618" spans="3:7">
      <c r="C618"/>
      <c r="G618" s="134">
        <f t="shared" si="9"/>
        <v>0</v>
      </c>
    </row>
    <row r="619" spans="3:7">
      <c r="C619"/>
      <c r="G619" s="134">
        <f t="shared" si="9"/>
        <v>0</v>
      </c>
    </row>
    <row r="620" spans="3:7">
      <c r="C620"/>
      <c r="G620" s="134">
        <f t="shared" si="9"/>
        <v>0</v>
      </c>
    </row>
    <row r="621" spans="3:7">
      <c r="C621"/>
      <c r="G621" s="134">
        <f t="shared" si="9"/>
        <v>0</v>
      </c>
    </row>
    <row r="622" spans="3:7">
      <c r="C622"/>
      <c r="G622" s="134">
        <f t="shared" si="9"/>
        <v>0</v>
      </c>
    </row>
    <row r="623" spans="3:7">
      <c r="C623"/>
      <c r="G623" s="134">
        <f t="shared" si="9"/>
        <v>0</v>
      </c>
    </row>
    <row r="624" spans="3:7">
      <c r="C624"/>
      <c r="G624" s="134">
        <f t="shared" si="9"/>
        <v>0</v>
      </c>
    </row>
    <row r="625" spans="3:7">
      <c r="C625"/>
      <c r="G625" s="134">
        <f t="shared" si="9"/>
        <v>0</v>
      </c>
    </row>
    <row r="626" spans="3:7">
      <c r="C626"/>
      <c r="G626" s="134">
        <f t="shared" si="9"/>
        <v>0</v>
      </c>
    </row>
    <row r="627" spans="3:7">
      <c r="C627"/>
      <c r="G627" s="134">
        <f t="shared" si="9"/>
        <v>0</v>
      </c>
    </row>
    <row r="628" spans="3:7">
      <c r="C628"/>
      <c r="G628" s="134">
        <f t="shared" si="9"/>
        <v>0</v>
      </c>
    </row>
    <row r="629" spans="3:7">
      <c r="C629"/>
      <c r="G629" s="134">
        <f t="shared" si="9"/>
        <v>0</v>
      </c>
    </row>
    <row r="630" spans="3:7">
      <c r="C630"/>
      <c r="G630" s="134">
        <f t="shared" si="9"/>
        <v>0</v>
      </c>
    </row>
    <row r="631" spans="3:7">
      <c r="C631"/>
      <c r="G631" s="134">
        <f t="shared" si="9"/>
        <v>0</v>
      </c>
    </row>
    <row r="632" spans="3:7">
      <c r="C632"/>
      <c r="G632" s="134">
        <f t="shared" si="9"/>
        <v>0</v>
      </c>
    </row>
    <row r="633" spans="3:7">
      <c r="C633"/>
      <c r="G633" s="134">
        <f t="shared" si="9"/>
        <v>0</v>
      </c>
    </row>
    <row r="634" spans="3:7">
      <c r="C634"/>
      <c r="G634" s="134">
        <f t="shared" si="9"/>
        <v>0</v>
      </c>
    </row>
    <row r="635" spans="3:7">
      <c r="C635"/>
      <c r="G635" s="134">
        <f t="shared" si="9"/>
        <v>0</v>
      </c>
    </row>
    <row r="636" spans="3:7">
      <c r="C636"/>
      <c r="G636" s="134">
        <f t="shared" si="9"/>
        <v>0</v>
      </c>
    </row>
    <row r="637" spans="3:7">
      <c r="C637"/>
      <c r="G637" s="134">
        <f t="shared" si="9"/>
        <v>0</v>
      </c>
    </row>
    <row r="638" spans="3:7">
      <c r="C638"/>
      <c r="G638" s="134">
        <f t="shared" si="9"/>
        <v>0</v>
      </c>
    </row>
    <row r="639" spans="3:7">
      <c r="C639"/>
      <c r="G639" s="134">
        <f t="shared" si="9"/>
        <v>0</v>
      </c>
    </row>
    <row r="640" spans="3:7">
      <c r="C640"/>
      <c r="G640" s="134">
        <f t="shared" si="9"/>
        <v>0</v>
      </c>
    </row>
    <row r="641" spans="3:7">
      <c r="C641"/>
      <c r="G641" s="134">
        <f t="shared" si="9"/>
        <v>0</v>
      </c>
    </row>
    <row r="642" spans="3:7">
      <c r="C642"/>
      <c r="G642" s="134">
        <f t="shared" si="9"/>
        <v>0</v>
      </c>
    </row>
    <row r="643" spans="3:7">
      <c r="C643"/>
      <c r="G643" s="134">
        <f t="shared" si="9"/>
        <v>0</v>
      </c>
    </row>
    <row r="644" spans="3:7">
      <c r="C644"/>
      <c r="G644" s="134">
        <f t="shared" si="9"/>
        <v>0</v>
      </c>
    </row>
    <row r="645" spans="3:7">
      <c r="C645"/>
      <c r="G645" s="134">
        <f t="shared" si="9"/>
        <v>0</v>
      </c>
    </row>
    <row r="646" spans="3:7">
      <c r="C646"/>
      <c r="G646" s="134">
        <f t="shared" si="9"/>
        <v>0</v>
      </c>
    </row>
    <row r="647" spans="3:7">
      <c r="C647"/>
      <c r="G647" s="134">
        <f t="shared" si="9"/>
        <v>0</v>
      </c>
    </row>
    <row r="648" spans="3:7">
      <c r="C648"/>
      <c r="G648" s="134">
        <f t="shared" si="9"/>
        <v>0</v>
      </c>
    </row>
    <row r="649" spans="3:7">
      <c r="C649"/>
      <c r="G649" s="134">
        <f t="shared" si="9"/>
        <v>0</v>
      </c>
    </row>
    <row r="650" spans="3:7">
      <c r="C650"/>
      <c r="G650" s="134">
        <f t="shared" si="9"/>
        <v>0</v>
      </c>
    </row>
    <row r="651" spans="3:7">
      <c r="C651"/>
      <c r="G651" s="134">
        <f t="shared" si="9"/>
        <v>0</v>
      </c>
    </row>
    <row r="652" spans="3:7">
      <c r="C652"/>
      <c r="G652" s="134">
        <f t="shared" ref="G652:G715" si="10">+D652-E652</f>
        <v>0</v>
      </c>
    </row>
    <row r="653" spans="3:7">
      <c r="C653"/>
      <c r="G653" s="134">
        <f t="shared" si="10"/>
        <v>0</v>
      </c>
    </row>
    <row r="654" spans="3:7">
      <c r="C654"/>
      <c r="G654" s="134">
        <f t="shared" si="10"/>
        <v>0</v>
      </c>
    </row>
    <row r="655" spans="3:7">
      <c r="C655"/>
      <c r="G655" s="134">
        <f t="shared" si="10"/>
        <v>0</v>
      </c>
    </row>
    <row r="656" spans="3:7">
      <c r="C656"/>
      <c r="G656" s="134">
        <f t="shared" si="10"/>
        <v>0</v>
      </c>
    </row>
    <row r="657" spans="3:7">
      <c r="C657"/>
      <c r="G657" s="134">
        <f t="shared" si="10"/>
        <v>0</v>
      </c>
    </row>
    <row r="658" spans="3:7">
      <c r="C658"/>
      <c r="G658" s="134">
        <f t="shared" si="10"/>
        <v>0</v>
      </c>
    </row>
    <row r="659" spans="3:7">
      <c r="C659"/>
      <c r="G659" s="134">
        <f t="shared" si="10"/>
        <v>0</v>
      </c>
    </row>
    <row r="660" spans="3:7">
      <c r="C660"/>
      <c r="G660" s="134">
        <f t="shared" si="10"/>
        <v>0</v>
      </c>
    </row>
    <row r="661" spans="3:7">
      <c r="C661"/>
      <c r="G661" s="134">
        <f t="shared" si="10"/>
        <v>0</v>
      </c>
    </row>
    <row r="662" spans="3:7">
      <c r="C662"/>
      <c r="G662" s="134">
        <f t="shared" si="10"/>
        <v>0</v>
      </c>
    </row>
    <row r="663" spans="3:7">
      <c r="C663"/>
      <c r="G663" s="134">
        <f t="shared" si="10"/>
        <v>0</v>
      </c>
    </row>
    <row r="664" spans="3:7">
      <c r="C664"/>
      <c r="G664" s="134">
        <f t="shared" si="10"/>
        <v>0</v>
      </c>
    </row>
    <row r="665" spans="3:7">
      <c r="C665"/>
      <c r="G665" s="134">
        <f t="shared" si="10"/>
        <v>0</v>
      </c>
    </row>
    <row r="666" spans="3:7">
      <c r="C666"/>
      <c r="G666" s="134">
        <f t="shared" si="10"/>
        <v>0</v>
      </c>
    </row>
    <row r="667" spans="3:7">
      <c r="C667"/>
      <c r="G667" s="134">
        <f t="shared" si="10"/>
        <v>0</v>
      </c>
    </row>
    <row r="668" spans="3:7">
      <c r="C668"/>
      <c r="G668" s="134">
        <f t="shared" si="10"/>
        <v>0</v>
      </c>
    </row>
    <row r="669" spans="3:7">
      <c r="C669"/>
      <c r="G669" s="134">
        <f t="shared" si="10"/>
        <v>0</v>
      </c>
    </row>
    <row r="670" spans="3:7">
      <c r="C670"/>
      <c r="G670" s="134">
        <f t="shared" si="10"/>
        <v>0</v>
      </c>
    </row>
    <row r="671" spans="3:7">
      <c r="C671"/>
      <c r="G671" s="134">
        <f t="shared" si="10"/>
        <v>0</v>
      </c>
    </row>
    <row r="672" spans="3:7">
      <c r="C672"/>
      <c r="G672" s="134">
        <f t="shared" si="10"/>
        <v>0</v>
      </c>
    </row>
    <row r="673" spans="3:7">
      <c r="C673"/>
      <c r="G673" s="134">
        <f t="shared" si="10"/>
        <v>0</v>
      </c>
    </row>
    <row r="674" spans="3:7">
      <c r="C674"/>
      <c r="G674" s="134">
        <f t="shared" si="10"/>
        <v>0</v>
      </c>
    </row>
    <row r="675" spans="3:7">
      <c r="C675"/>
      <c r="G675" s="134">
        <f t="shared" si="10"/>
        <v>0</v>
      </c>
    </row>
    <row r="676" spans="3:7">
      <c r="C676"/>
      <c r="G676" s="134">
        <f t="shared" si="10"/>
        <v>0</v>
      </c>
    </row>
    <row r="677" spans="3:7">
      <c r="C677"/>
      <c r="G677" s="134">
        <f t="shared" si="10"/>
        <v>0</v>
      </c>
    </row>
    <row r="678" spans="3:7">
      <c r="C678"/>
      <c r="G678" s="134">
        <f t="shared" si="10"/>
        <v>0</v>
      </c>
    </row>
    <row r="679" spans="3:7">
      <c r="C679"/>
      <c r="G679" s="134">
        <f t="shared" si="10"/>
        <v>0</v>
      </c>
    </row>
    <row r="680" spans="3:7">
      <c r="C680"/>
      <c r="G680" s="134">
        <f t="shared" si="10"/>
        <v>0</v>
      </c>
    </row>
    <row r="681" spans="3:7">
      <c r="C681"/>
      <c r="G681" s="134">
        <f t="shared" si="10"/>
        <v>0</v>
      </c>
    </row>
    <row r="682" spans="3:7">
      <c r="C682"/>
      <c r="G682" s="134">
        <f t="shared" si="10"/>
        <v>0</v>
      </c>
    </row>
    <row r="683" spans="3:7">
      <c r="C683"/>
      <c r="G683" s="134">
        <f t="shared" si="10"/>
        <v>0</v>
      </c>
    </row>
    <row r="684" spans="3:7">
      <c r="C684"/>
      <c r="G684" s="134">
        <f t="shared" si="10"/>
        <v>0</v>
      </c>
    </row>
    <row r="685" spans="3:7">
      <c r="C685"/>
      <c r="G685" s="134">
        <f t="shared" si="10"/>
        <v>0</v>
      </c>
    </row>
    <row r="686" spans="3:7">
      <c r="C686"/>
      <c r="G686" s="134">
        <f t="shared" si="10"/>
        <v>0</v>
      </c>
    </row>
    <row r="687" spans="3:7">
      <c r="C687"/>
      <c r="G687" s="134">
        <f t="shared" si="10"/>
        <v>0</v>
      </c>
    </row>
    <row r="688" spans="3:7">
      <c r="C688"/>
      <c r="G688" s="134">
        <f t="shared" si="10"/>
        <v>0</v>
      </c>
    </row>
    <row r="689" spans="3:7">
      <c r="C689"/>
      <c r="G689" s="134">
        <f t="shared" si="10"/>
        <v>0</v>
      </c>
    </row>
    <row r="690" spans="3:7">
      <c r="C690"/>
      <c r="G690" s="134">
        <f t="shared" si="10"/>
        <v>0</v>
      </c>
    </row>
    <row r="691" spans="3:7">
      <c r="C691"/>
      <c r="G691" s="134">
        <f t="shared" si="10"/>
        <v>0</v>
      </c>
    </row>
    <row r="692" spans="3:7">
      <c r="C692"/>
      <c r="G692" s="134">
        <f t="shared" si="10"/>
        <v>0</v>
      </c>
    </row>
    <row r="693" spans="3:7">
      <c r="C693"/>
      <c r="G693" s="134">
        <f t="shared" si="10"/>
        <v>0</v>
      </c>
    </row>
    <row r="694" spans="3:7">
      <c r="C694"/>
      <c r="G694" s="134">
        <f t="shared" si="10"/>
        <v>0</v>
      </c>
    </row>
    <row r="695" spans="3:7">
      <c r="C695"/>
      <c r="G695" s="134">
        <f t="shared" si="10"/>
        <v>0</v>
      </c>
    </row>
    <row r="696" spans="3:7">
      <c r="C696"/>
      <c r="G696" s="134">
        <f t="shared" si="10"/>
        <v>0</v>
      </c>
    </row>
    <row r="697" spans="3:7">
      <c r="C697"/>
      <c r="G697" s="134">
        <f t="shared" si="10"/>
        <v>0</v>
      </c>
    </row>
    <row r="698" spans="3:7">
      <c r="C698"/>
      <c r="G698" s="134">
        <f t="shared" si="10"/>
        <v>0</v>
      </c>
    </row>
    <row r="699" spans="3:7">
      <c r="C699"/>
      <c r="G699" s="134">
        <f t="shared" si="10"/>
        <v>0</v>
      </c>
    </row>
    <row r="700" spans="3:7">
      <c r="C700"/>
      <c r="G700" s="134">
        <f t="shared" si="10"/>
        <v>0</v>
      </c>
    </row>
    <row r="701" spans="3:7">
      <c r="C701"/>
      <c r="G701" s="134">
        <f t="shared" si="10"/>
        <v>0</v>
      </c>
    </row>
    <row r="702" spans="3:7">
      <c r="C702"/>
      <c r="G702" s="134">
        <f t="shared" si="10"/>
        <v>0</v>
      </c>
    </row>
    <row r="703" spans="3:7">
      <c r="C703"/>
      <c r="G703" s="134">
        <f t="shared" si="10"/>
        <v>0</v>
      </c>
    </row>
    <row r="704" spans="3:7">
      <c r="C704"/>
      <c r="G704" s="134">
        <f t="shared" si="10"/>
        <v>0</v>
      </c>
    </row>
    <row r="705" spans="3:7">
      <c r="C705"/>
      <c r="G705" s="134">
        <f t="shared" si="10"/>
        <v>0</v>
      </c>
    </row>
    <row r="706" spans="3:7">
      <c r="C706"/>
      <c r="G706" s="134">
        <f t="shared" si="10"/>
        <v>0</v>
      </c>
    </row>
    <row r="707" spans="3:7">
      <c r="C707"/>
      <c r="G707" s="134">
        <f t="shared" si="10"/>
        <v>0</v>
      </c>
    </row>
    <row r="708" spans="3:7">
      <c r="C708"/>
      <c r="G708" s="134">
        <f t="shared" si="10"/>
        <v>0</v>
      </c>
    </row>
    <row r="709" spans="3:7">
      <c r="C709"/>
      <c r="G709" s="134">
        <f t="shared" si="10"/>
        <v>0</v>
      </c>
    </row>
    <row r="710" spans="3:7">
      <c r="C710"/>
      <c r="G710" s="134">
        <f t="shared" si="10"/>
        <v>0</v>
      </c>
    </row>
    <row r="711" spans="3:7">
      <c r="C711"/>
      <c r="G711" s="134">
        <f t="shared" si="10"/>
        <v>0</v>
      </c>
    </row>
    <row r="712" spans="3:7">
      <c r="C712"/>
      <c r="G712" s="134">
        <f t="shared" si="10"/>
        <v>0</v>
      </c>
    </row>
    <row r="713" spans="3:7">
      <c r="C713"/>
      <c r="G713" s="134">
        <f t="shared" si="10"/>
        <v>0</v>
      </c>
    </row>
    <row r="714" spans="3:7">
      <c r="C714"/>
      <c r="G714" s="134">
        <f t="shared" si="10"/>
        <v>0</v>
      </c>
    </row>
    <row r="715" spans="3:7">
      <c r="C715"/>
      <c r="G715" s="134">
        <f t="shared" si="10"/>
        <v>0</v>
      </c>
    </row>
    <row r="716" spans="3:7">
      <c r="C716"/>
      <c r="G716" s="134">
        <f t="shared" ref="G716:G779" si="11">+D716-E716</f>
        <v>0</v>
      </c>
    </row>
    <row r="717" spans="3:7">
      <c r="C717"/>
      <c r="G717" s="134">
        <f t="shared" si="11"/>
        <v>0</v>
      </c>
    </row>
    <row r="718" spans="3:7">
      <c r="C718"/>
      <c r="G718" s="134">
        <f t="shared" si="11"/>
        <v>0</v>
      </c>
    </row>
    <row r="719" spans="3:7">
      <c r="C719"/>
      <c r="G719" s="134">
        <f t="shared" si="11"/>
        <v>0</v>
      </c>
    </row>
    <row r="720" spans="3:7">
      <c r="C720"/>
      <c r="G720" s="134">
        <f t="shared" si="11"/>
        <v>0</v>
      </c>
    </row>
    <row r="721" spans="3:7">
      <c r="C721"/>
      <c r="G721" s="134">
        <f t="shared" si="11"/>
        <v>0</v>
      </c>
    </row>
    <row r="722" spans="3:7">
      <c r="C722"/>
      <c r="G722" s="134">
        <f t="shared" si="11"/>
        <v>0</v>
      </c>
    </row>
    <row r="723" spans="3:7">
      <c r="C723"/>
      <c r="G723" s="134">
        <f t="shared" si="11"/>
        <v>0</v>
      </c>
    </row>
    <row r="724" spans="3:7">
      <c r="C724"/>
      <c r="G724" s="134">
        <f t="shared" si="11"/>
        <v>0</v>
      </c>
    </row>
    <row r="725" spans="3:7">
      <c r="C725"/>
      <c r="G725" s="134">
        <f t="shared" si="11"/>
        <v>0</v>
      </c>
    </row>
    <row r="726" spans="3:7">
      <c r="C726"/>
      <c r="G726" s="134">
        <f t="shared" si="11"/>
        <v>0</v>
      </c>
    </row>
    <row r="727" spans="3:7">
      <c r="C727"/>
      <c r="G727" s="134">
        <f t="shared" si="11"/>
        <v>0</v>
      </c>
    </row>
    <row r="728" spans="3:7">
      <c r="C728"/>
      <c r="G728" s="134">
        <f t="shared" si="11"/>
        <v>0</v>
      </c>
    </row>
    <row r="729" spans="3:7">
      <c r="C729"/>
      <c r="G729" s="134">
        <f t="shared" si="11"/>
        <v>0</v>
      </c>
    </row>
    <row r="730" spans="3:7">
      <c r="C730"/>
      <c r="G730" s="134">
        <f t="shared" si="11"/>
        <v>0</v>
      </c>
    </row>
    <row r="731" spans="3:7">
      <c r="C731"/>
      <c r="G731" s="134">
        <f t="shared" si="11"/>
        <v>0</v>
      </c>
    </row>
    <row r="732" spans="3:7">
      <c r="C732"/>
      <c r="G732" s="134">
        <f t="shared" si="11"/>
        <v>0</v>
      </c>
    </row>
    <row r="733" spans="3:7">
      <c r="C733"/>
      <c r="G733" s="134">
        <f t="shared" si="11"/>
        <v>0</v>
      </c>
    </row>
    <row r="734" spans="3:7">
      <c r="C734"/>
      <c r="G734" s="134">
        <f t="shared" si="11"/>
        <v>0</v>
      </c>
    </row>
    <row r="735" spans="3:7">
      <c r="C735"/>
      <c r="G735" s="134">
        <f t="shared" si="11"/>
        <v>0</v>
      </c>
    </row>
    <row r="736" spans="3:7">
      <c r="C736"/>
      <c r="G736" s="134">
        <f t="shared" si="11"/>
        <v>0</v>
      </c>
    </row>
    <row r="737" spans="3:7">
      <c r="C737"/>
      <c r="G737" s="134">
        <f t="shared" si="11"/>
        <v>0</v>
      </c>
    </row>
    <row r="738" spans="3:7">
      <c r="C738"/>
      <c r="G738" s="134">
        <f t="shared" si="11"/>
        <v>0</v>
      </c>
    </row>
    <row r="739" spans="3:7">
      <c r="C739"/>
      <c r="G739" s="134">
        <f t="shared" si="11"/>
        <v>0</v>
      </c>
    </row>
    <row r="740" spans="3:7">
      <c r="C740"/>
      <c r="G740" s="134">
        <f t="shared" si="11"/>
        <v>0</v>
      </c>
    </row>
    <row r="741" spans="3:7">
      <c r="C741"/>
      <c r="G741" s="134">
        <f t="shared" si="11"/>
        <v>0</v>
      </c>
    </row>
    <row r="742" spans="3:7">
      <c r="C742"/>
      <c r="G742" s="134">
        <f t="shared" si="11"/>
        <v>0</v>
      </c>
    </row>
    <row r="743" spans="3:7">
      <c r="C743"/>
      <c r="G743" s="134">
        <f t="shared" si="11"/>
        <v>0</v>
      </c>
    </row>
    <row r="744" spans="3:7">
      <c r="C744"/>
      <c r="G744" s="134">
        <f t="shared" si="11"/>
        <v>0</v>
      </c>
    </row>
    <row r="745" spans="3:7">
      <c r="C745"/>
      <c r="G745" s="134">
        <f t="shared" si="11"/>
        <v>0</v>
      </c>
    </row>
    <row r="746" spans="3:7">
      <c r="C746"/>
      <c r="G746" s="134">
        <f t="shared" si="11"/>
        <v>0</v>
      </c>
    </row>
    <row r="747" spans="3:7">
      <c r="C747"/>
      <c r="G747" s="134">
        <f t="shared" si="11"/>
        <v>0</v>
      </c>
    </row>
    <row r="748" spans="3:7">
      <c r="C748"/>
      <c r="G748" s="134">
        <f t="shared" si="11"/>
        <v>0</v>
      </c>
    </row>
    <row r="749" spans="3:7">
      <c r="C749"/>
      <c r="G749" s="134">
        <f t="shared" si="11"/>
        <v>0</v>
      </c>
    </row>
    <row r="750" spans="3:7">
      <c r="C750"/>
      <c r="G750" s="134">
        <f t="shared" si="11"/>
        <v>0</v>
      </c>
    </row>
    <row r="751" spans="3:7">
      <c r="C751"/>
      <c r="G751" s="134">
        <f t="shared" si="11"/>
        <v>0</v>
      </c>
    </row>
    <row r="752" spans="3:7">
      <c r="C752"/>
      <c r="G752" s="134">
        <f t="shared" si="11"/>
        <v>0</v>
      </c>
    </row>
    <row r="753" spans="3:7">
      <c r="C753"/>
      <c r="G753" s="134">
        <f t="shared" si="11"/>
        <v>0</v>
      </c>
    </row>
    <row r="754" spans="3:7">
      <c r="C754"/>
      <c r="G754" s="134">
        <f t="shared" si="11"/>
        <v>0</v>
      </c>
    </row>
    <row r="755" spans="3:7">
      <c r="C755"/>
      <c r="G755" s="134">
        <f t="shared" si="11"/>
        <v>0</v>
      </c>
    </row>
    <row r="756" spans="3:7">
      <c r="C756"/>
      <c r="G756" s="134">
        <f t="shared" si="11"/>
        <v>0</v>
      </c>
    </row>
    <row r="757" spans="3:7">
      <c r="C757"/>
      <c r="G757" s="134">
        <f t="shared" si="11"/>
        <v>0</v>
      </c>
    </row>
    <row r="758" spans="3:7">
      <c r="C758"/>
      <c r="G758" s="134">
        <f t="shared" si="11"/>
        <v>0</v>
      </c>
    </row>
    <row r="759" spans="3:7">
      <c r="C759"/>
      <c r="G759" s="134">
        <f t="shared" si="11"/>
        <v>0</v>
      </c>
    </row>
    <row r="760" spans="3:7">
      <c r="C760"/>
      <c r="G760" s="134">
        <f t="shared" si="11"/>
        <v>0</v>
      </c>
    </row>
    <row r="761" spans="3:7">
      <c r="C761"/>
      <c r="G761" s="134">
        <f t="shared" si="11"/>
        <v>0</v>
      </c>
    </row>
    <row r="762" spans="3:7">
      <c r="C762"/>
      <c r="G762" s="134">
        <f t="shared" si="11"/>
        <v>0</v>
      </c>
    </row>
    <row r="763" spans="3:7">
      <c r="C763"/>
      <c r="G763" s="134">
        <f t="shared" si="11"/>
        <v>0</v>
      </c>
    </row>
    <row r="764" spans="3:7">
      <c r="C764"/>
      <c r="G764" s="134">
        <f t="shared" si="11"/>
        <v>0</v>
      </c>
    </row>
    <row r="765" spans="3:7">
      <c r="C765"/>
      <c r="G765" s="134">
        <f t="shared" si="11"/>
        <v>0</v>
      </c>
    </row>
    <row r="766" spans="3:7">
      <c r="C766"/>
      <c r="G766" s="134">
        <f t="shared" si="11"/>
        <v>0</v>
      </c>
    </row>
    <row r="767" spans="3:7">
      <c r="C767"/>
      <c r="G767" s="134">
        <f t="shared" si="11"/>
        <v>0</v>
      </c>
    </row>
    <row r="768" spans="3:7">
      <c r="C768"/>
      <c r="G768" s="134">
        <f t="shared" si="11"/>
        <v>0</v>
      </c>
    </row>
    <row r="769" spans="3:7">
      <c r="C769"/>
      <c r="G769" s="134">
        <f t="shared" si="11"/>
        <v>0</v>
      </c>
    </row>
    <row r="770" spans="3:7">
      <c r="C770"/>
      <c r="G770" s="134">
        <f t="shared" si="11"/>
        <v>0</v>
      </c>
    </row>
    <row r="771" spans="3:7">
      <c r="C771"/>
      <c r="G771" s="134">
        <f t="shared" si="11"/>
        <v>0</v>
      </c>
    </row>
    <row r="772" spans="3:7">
      <c r="C772"/>
      <c r="G772" s="134">
        <f t="shared" si="11"/>
        <v>0</v>
      </c>
    </row>
    <row r="773" spans="3:7">
      <c r="C773"/>
      <c r="G773" s="134">
        <f t="shared" si="11"/>
        <v>0</v>
      </c>
    </row>
    <row r="774" spans="3:7">
      <c r="C774"/>
      <c r="G774" s="134">
        <f t="shared" si="11"/>
        <v>0</v>
      </c>
    </row>
    <row r="775" spans="3:7">
      <c r="C775"/>
      <c r="G775" s="134">
        <f t="shared" si="11"/>
        <v>0</v>
      </c>
    </row>
    <row r="776" spans="3:7">
      <c r="C776"/>
      <c r="G776" s="134">
        <f t="shared" si="11"/>
        <v>0</v>
      </c>
    </row>
    <row r="777" spans="3:7">
      <c r="C777"/>
      <c r="G777" s="134">
        <f t="shared" si="11"/>
        <v>0</v>
      </c>
    </row>
    <row r="778" spans="3:7">
      <c r="C778"/>
      <c r="G778" s="134">
        <f t="shared" si="11"/>
        <v>0</v>
      </c>
    </row>
    <row r="779" spans="3:7">
      <c r="C779"/>
      <c r="G779" s="134">
        <f t="shared" si="11"/>
        <v>0</v>
      </c>
    </row>
    <row r="780" spans="3:7">
      <c r="C780"/>
      <c r="G780" s="134">
        <f t="shared" ref="G780:G843" si="12">+D780-E780</f>
        <v>0</v>
      </c>
    </row>
    <row r="781" spans="3:7">
      <c r="C781"/>
      <c r="G781" s="134">
        <f t="shared" si="12"/>
        <v>0</v>
      </c>
    </row>
    <row r="782" spans="3:7">
      <c r="C782"/>
      <c r="G782" s="134">
        <f t="shared" si="12"/>
        <v>0</v>
      </c>
    </row>
    <row r="783" spans="3:7">
      <c r="C783"/>
      <c r="G783" s="134">
        <f t="shared" si="12"/>
        <v>0</v>
      </c>
    </row>
    <row r="784" spans="3:7">
      <c r="C784"/>
      <c r="G784" s="134">
        <f t="shared" si="12"/>
        <v>0</v>
      </c>
    </row>
    <row r="785" spans="3:7">
      <c r="C785"/>
      <c r="G785" s="134">
        <f t="shared" si="12"/>
        <v>0</v>
      </c>
    </row>
    <row r="786" spans="3:7">
      <c r="C786"/>
      <c r="G786" s="134">
        <f t="shared" si="12"/>
        <v>0</v>
      </c>
    </row>
    <row r="787" spans="3:7">
      <c r="C787"/>
      <c r="G787" s="134">
        <f t="shared" si="12"/>
        <v>0</v>
      </c>
    </row>
    <row r="788" spans="3:7">
      <c r="C788"/>
      <c r="G788" s="134">
        <f t="shared" si="12"/>
        <v>0</v>
      </c>
    </row>
    <row r="789" spans="3:7">
      <c r="C789"/>
      <c r="G789" s="134">
        <f t="shared" si="12"/>
        <v>0</v>
      </c>
    </row>
    <row r="790" spans="3:7">
      <c r="C790"/>
      <c r="G790" s="134">
        <f t="shared" si="12"/>
        <v>0</v>
      </c>
    </row>
    <row r="791" spans="3:7">
      <c r="C791"/>
      <c r="G791" s="134">
        <f t="shared" si="12"/>
        <v>0</v>
      </c>
    </row>
    <row r="792" spans="3:7">
      <c r="C792"/>
      <c r="G792" s="134">
        <f t="shared" si="12"/>
        <v>0</v>
      </c>
    </row>
    <row r="793" spans="3:7">
      <c r="C793"/>
      <c r="G793" s="134">
        <f t="shared" si="12"/>
        <v>0</v>
      </c>
    </row>
    <row r="794" spans="3:7">
      <c r="C794"/>
      <c r="G794" s="134">
        <f t="shared" si="12"/>
        <v>0</v>
      </c>
    </row>
    <row r="795" spans="3:7">
      <c r="C795"/>
      <c r="G795" s="134">
        <f t="shared" si="12"/>
        <v>0</v>
      </c>
    </row>
    <row r="796" spans="3:7">
      <c r="C796"/>
      <c r="G796" s="134">
        <f t="shared" si="12"/>
        <v>0</v>
      </c>
    </row>
    <row r="797" spans="3:7">
      <c r="C797"/>
      <c r="G797" s="134">
        <f t="shared" si="12"/>
        <v>0</v>
      </c>
    </row>
    <row r="798" spans="3:7">
      <c r="C798"/>
      <c r="G798" s="134">
        <f t="shared" si="12"/>
        <v>0</v>
      </c>
    </row>
    <row r="799" spans="3:7">
      <c r="C799"/>
      <c r="G799" s="134">
        <f t="shared" si="12"/>
        <v>0</v>
      </c>
    </row>
    <row r="800" spans="3:7">
      <c r="C800"/>
      <c r="G800" s="134">
        <f t="shared" si="12"/>
        <v>0</v>
      </c>
    </row>
    <row r="801" spans="3:7">
      <c r="C801"/>
      <c r="G801" s="134">
        <f t="shared" si="12"/>
        <v>0</v>
      </c>
    </row>
    <row r="802" spans="3:7">
      <c r="C802"/>
      <c r="G802" s="134">
        <f t="shared" si="12"/>
        <v>0</v>
      </c>
    </row>
    <row r="803" spans="3:7">
      <c r="C803"/>
      <c r="G803" s="134">
        <f t="shared" si="12"/>
        <v>0</v>
      </c>
    </row>
    <row r="804" spans="3:7">
      <c r="C804"/>
      <c r="G804" s="134">
        <f t="shared" si="12"/>
        <v>0</v>
      </c>
    </row>
    <row r="805" spans="3:7">
      <c r="C805"/>
      <c r="G805" s="134">
        <f t="shared" si="12"/>
        <v>0</v>
      </c>
    </row>
    <row r="806" spans="3:7">
      <c r="C806"/>
      <c r="G806" s="134">
        <f t="shared" si="12"/>
        <v>0</v>
      </c>
    </row>
    <row r="807" spans="3:7">
      <c r="C807"/>
      <c r="G807" s="134">
        <f t="shared" si="12"/>
        <v>0</v>
      </c>
    </row>
    <row r="808" spans="3:7">
      <c r="C808"/>
      <c r="G808" s="134">
        <f t="shared" si="12"/>
        <v>0</v>
      </c>
    </row>
    <row r="809" spans="3:7">
      <c r="C809"/>
      <c r="G809" s="134">
        <f t="shared" si="12"/>
        <v>0</v>
      </c>
    </row>
    <row r="810" spans="3:7">
      <c r="C810"/>
      <c r="G810" s="134">
        <f t="shared" si="12"/>
        <v>0</v>
      </c>
    </row>
    <row r="811" spans="3:7">
      <c r="C811"/>
      <c r="G811" s="134">
        <f t="shared" si="12"/>
        <v>0</v>
      </c>
    </row>
    <row r="812" spans="3:7">
      <c r="C812"/>
      <c r="G812" s="134">
        <f t="shared" si="12"/>
        <v>0</v>
      </c>
    </row>
    <row r="813" spans="3:7">
      <c r="C813"/>
      <c r="G813" s="134">
        <f t="shared" si="12"/>
        <v>0</v>
      </c>
    </row>
    <row r="814" spans="3:7">
      <c r="C814"/>
      <c r="G814" s="134">
        <f t="shared" si="12"/>
        <v>0</v>
      </c>
    </row>
    <row r="815" spans="3:7">
      <c r="C815"/>
      <c r="G815" s="134">
        <f t="shared" si="12"/>
        <v>0</v>
      </c>
    </row>
    <row r="816" spans="3:7">
      <c r="C816"/>
      <c r="G816" s="134">
        <f t="shared" si="12"/>
        <v>0</v>
      </c>
    </row>
    <row r="817" spans="3:7">
      <c r="C817"/>
      <c r="G817" s="134">
        <f t="shared" si="12"/>
        <v>0</v>
      </c>
    </row>
    <row r="818" spans="3:7">
      <c r="C818"/>
      <c r="G818" s="134">
        <f t="shared" si="12"/>
        <v>0</v>
      </c>
    </row>
    <row r="819" spans="3:7">
      <c r="C819"/>
      <c r="G819" s="134">
        <f t="shared" si="12"/>
        <v>0</v>
      </c>
    </row>
    <row r="820" spans="3:7">
      <c r="C820"/>
      <c r="G820" s="134">
        <f t="shared" si="12"/>
        <v>0</v>
      </c>
    </row>
    <row r="821" spans="3:7">
      <c r="C821"/>
      <c r="G821" s="134">
        <f t="shared" si="12"/>
        <v>0</v>
      </c>
    </row>
    <row r="822" spans="3:7">
      <c r="C822"/>
      <c r="G822" s="134">
        <f t="shared" si="12"/>
        <v>0</v>
      </c>
    </row>
    <row r="823" spans="3:7">
      <c r="C823"/>
      <c r="G823" s="134">
        <f t="shared" si="12"/>
        <v>0</v>
      </c>
    </row>
    <row r="824" spans="3:7">
      <c r="C824"/>
      <c r="G824" s="134">
        <f t="shared" si="12"/>
        <v>0</v>
      </c>
    </row>
    <row r="825" spans="3:7">
      <c r="C825"/>
      <c r="G825" s="134">
        <f t="shared" si="12"/>
        <v>0</v>
      </c>
    </row>
    <row r="826" spans="3:7">
      <c r="C826"/>
      <c r="G826" s="134">
        <f t="shared" si="12"/>
        <v>0</v>
      </c>
    </row>
    <row r="827" spans="3:7">
      <c r="C827"/>
      <c r="G827" s="134">
        <f t="shared" si="12"/>
        <v>0</v>
      </c>
    </row>
    <row r="828" spans="3:7">
      <c r="C828"/>
      <c r="G828" s="134">
        <f t="shared" si="12"/>
        <v>0</v>
      </c>
    </row>
    <row r="829" spans="3:7">
      <c r="C829"/>
      <c r="G829" s="134">
        <f t="shared" si="12"/>
        <v>0</v>
      </c>
    </row>
    <row r="830" spans="3:7">
      <c r="C830"/>
      <c r="G830" s="134">
        <f t="shared" si="12"/>
        <v>0</v>
      </c>
    </row>
    <row r="831" spans="3:7">
      <c r="C831"/>
      <c r="G831" s="134">
        <f t="shared" si="12"/>
        <v>0</v>
      </c>
    </row>
    <row r="832" spans="3:7">
      <c r="C832"/>
      <c r="G832" s="134">
        <f t="shared" si="12"/>
        <v>0</v>
      </c>
    </row>
    <row r="833" spans="3:7">
      <c r="C833"/>
      <c r="G833" s="134">
        <f t="shared" si="12"/>
        <v>0</v>
      </c>
    </row>
    <row r="834" spans="3:7">
      <c r="C834"/>
      <c r="G834" s="134">
        <f t="shared" si="12"/>
        <v>0</v>
      </c>
    </row>
    <row r="835" spans="3:7">
      <c r="C835"/>
      <c r="G835" s="134">
        <f t="shared" si="12"/>
        <v>0</v>
      </c>
    </row>
    <row r="836" spans="3:7">
      <c r="C836"/>
      <c r="G836" s="134">
        <f t="shared" si="12"/>
        <v>0</v>
      </c>
    </row>
    <row r="837" spans="3:7">
      <c r="C837"/>
      <c r="G837" s="134">
        <f t="shared" si="12"/>
        <v>0</v>
      </c>
    </row>
    <row r="838" spans="3:7">
      <c r="C838"/>
      <c r="G838" s="134">
        <f t="shared" si="12"/>
        <v>0</v>
      </c>
    </row>
    <row r="839" spans="3:7">
      <c r="C839"/>
      <c r="G839" s="134">
        <f t="shared" si="12"/>
        <v>0</v>
      </c>
    </row>
    <row r="840" spans="3:7">
      <c r="C840"/>
      <c r="G840" s="134">
        <f t="shared" si="12"/>
        <v>0</v>
      </c>
    </row>
    <row r="841" spans="3:7">
      <c r="C841"/>
      <c r="G841" s="134">
        <f t="shared" si="12"/>
        <v>0</v>
      </c>
    </row>
    <row r="842" spans="3:7">
      <c r="C842"/>
      <c r="G842" s="134">
        <f t="shared" si="12"/>
        <v>0</v>
      </c>
    </row>
    <row r="843" spans="3:7">
      <c r="C843"/>
      <c r="G843" s="134">
        <f t="shared" si="12"/>
        <v>0</v>
      </c>
    </row>
    <row r="844" spans="3:7">
      <c r="C844"/>
      <c r="G844" s="134">
        <f t="shared" ref="G844:G907" si="13">+D844-E844</f>
        <v>0</v>
      </c>
    </row>
    <row r="845" spans="3:7">
      <c r="C845"/>
      <c r="G845" s="134">
        <f t="shared" si="13"/>
        <v>0</v>
      </c>
    </row>
    <row r="846" spans="3:7">
      <c r="C846"/>
      <c r="G846" s="134">
        <f t="shared" si="13"/>
        <v>0</v>
      </c>
    </row>
    <row r="847" spans="3:7">
      <c r="C847"/>
      <c r="G847" s="134">
        <f t="shared" si="13"/>
        <v>0</v>
      </c>
    </row>
    <row r="848" spans="3:7">
      <c r="C848"/>
      <c r="G848" s="134">
        <f t="shared" si="13"/>
        <v>0</v>
      </c>
    </row>
    <row r="849" spans="3:7">
      <c r="C849"/>
      <c r="G849" s="134">
        <f t="shared" si="13"/>
        <v>0</v>
      </c>
    </row>
    <row r="850" spans="3:7">
      <c r="C850"/>
      <c r="G850" s="134">
        <f t="shared" si="13"/>
        <v>0</v>
      </c>
    </row>
    <row r="851" spans="3:7">
      <c r="C851"/>
      <c r="G851" s="134">
        <f t="shared" si="13"/>
        <v>0</v>
      </c>
    </row>
    <row r="852" spans="3:7">
      <c r="C852"/>
      <c r="G852" s="134">
        <f t="shared" si="13"/>
        <v>0</v>
      </c>
    </row>
    <row r="853" spans="3:7">
      <c r="C853"/>
      <c r="G853" s="134">
        <f t="shared" si="13"/>
        <v>0</v>
      </c>
    </row>
    <row r="854" spans="3:7">
      <c r="C854"/>
      <c r="G854" s="134">
        <f t="shared" si="13"/>
        <v>0</v>
      </c>
    </row>
    <row r="855" spans="3:7">
      <c r="C855"/>
      <c r="G855" s="134">
        <f t="shared" si="13"/>
        <v>0</v>
      </c>
    </row>
    <row r="856" spans="3:7">
      <c r="C856"/>
      <c r="G856" s="134">
        <f t="shared" si="13"/>
        <v>0</v>
      </c>
    </row>
    <row r="857" spans="3:7">
      <c r="C857"/>
      <c r="G857" s="134">
        <f t="shared" si="13"/>
        <v>0</v>
      </c>
    </row>
    <row r="858" spans="3:7">
      <c r="C858"/>
      <c r="G858" s="134">
        <f t="shared" si="13"/>
        <v>0</v>
      </c>
    </row>
    <row r="859" spans="3:7">
      <c r="C859"/>
      <c r="G859" s="134">
        <f t="shared" si="13"/>
        <v>0</v>
      </c>
    </row>
    <row r="860" spans="3:7">
      <c r="C860"/>
      <c r="G860" s="134">
        <f t="shared" si="13"/>
        <v>0</v>
      </c>
    </row>
    <row r="861" spans="3:7">
      <c r="C861"/>
      <c r="G861" s="134">
        <f t="shared" si="13"/>
        <v>0</v>
      </c>
    </row>
    <row r="862" spans="3:7">
      <c r="C862"/>
      <c r="G862" s="134">
        <f t="shared" si="13"/>
        <v>0</v>
      </c>
    </row>
    <row r="863" spans="3:7">
      <c r="C863"/>
      <c r="G863" s="134">
        <f t="shared" si="13"/>
        <v>0</v>
      </c>
    </row>
    <row r="864" spans="3:7">
      <c r="C864"/>
      <c r="G864" s="134">
        <f t="shared" si="13"/>
        <v>0</v>
      </c>
    </row>
    <row r="865" spans="3:7">
      <c r="C865"/>
      <c r="G865" s="134">
        <f t="shared" si="13"/>
        <v>0</v>
      </c>
    </row>
    <row r="866" spans="3:7">
      <c r="C866"/>
      <c r="G866" s="134">
        <f t="shared" si="13"/>
        <v>0</v>
      </c>
    </row>
    <row r="867" spans="3:7">
      <c r="C867"/>
      <c r="G867" s="134">
        <f t="shared" si="13"/>
        <v>0</v>
      </c>
    </row>
    <row r="868" spans="3:7">
      <c r="C868"/>
      <c r="G868" s="134">
        <f t="shared" si="13"/>
        <v>0</v>
      </c>
    </row>
    <row r="869" spans="3:7">
      <c r="C869"/>
      <c r="G869" s="134">
        <f t="shared" si="13"/>
        <v>0</v>
      </c>
    </row>
    <row r="870" spans="3:7">
      <c r="C870"/>
      <c r="G870" s="134">
        <f t="shared" si="13"/>
        <v>0</v>
      </c>
    </row>
    <row r="871" spans="3:7">
      <c r="C871"/>
      <c r="G871" s="134">
        <f t="shared" si="13"/>
        <v>0</v>
      </c>
    </row>
    <row r="872" spans="3:7">
      <c r="C872"/>
      <c r="G872" s="134">
        <f t="shared" si="13"/>
        <v>0</v>
      </c>
    </row>
    <row r="873" spans="3:7">
      <c r="C873"/>
      <c r="G873" s="134">
        <f t="shared" si="13"/>
        <v>0</v>
      </c>
    </row>
    <row r="874" spans="3:7">
      <c r="C874"/>
      <c r="G874" s="134">
        <f t="shared" si="13"/>
        <v>0</v>
      </c>
    </row>
    <row r="875" spans="3:7">
      <c r="C875"/>
      <c r="G875" s="134">
        <f t="shared" si="13"/>
        <v>0</v>
      </c>
    </row>
    <row r="876" spans="3:7">
      <c r="C876"/>
      <c r="G876" s="134">
        <f t="shared" si="13"/>
        <v>0</v>
      </c>
    </row>
    <row r="877" spans="3:7">
      <c r="C877"/>
      <c r="G877" s="134">
        <f t="shared" si="13"/>
        <v>0</v>
      </c>
    </row>
    <row r="878" spans="3:7">
      <c r="C878"/>
      <c r="G878" s="134">
        <f t="shared" si="13"/>
        <v>0</v>
      </c>
    </row>
    <row r="879" spans="3:7">
      <c r="C879"/>
      <c r="G879" s="134">
        <f t="shared" si="13"/>
        <v>0</v>
      </c>
    </row>
    <row r="880" spans="3:7">
      <c r="C880"/>
      <c r="G880" s="134">
        <f t="shared" si="13"/>
        <v>0</v>
      </c>
    </row>
    <row r="881" spans="3:7">
      <c r="C881"/>
      <c r="G881" s="134">
        <f t="shared" si="13"/>
        <v>0</v>
      </c>
    </row>
    <row r="882" spans="3:7">
      <c r="C882"/>
      <c r="G882" s="134">
        <f t="shared" si="13"/>
        <v>0</v>
      </c>
    </row>
    <row r="883" spans="3:7">
      <c r="C883"/>
      <c r="G883" s="134">
        <f t="shared" si="13"/>
        <v>0</v>
      </c>
    </row>
    <row r="884" spans="3:7">
      <c r="C884"/>
      <c r="G884" s="134">
        <f t="shared" si="13"/>
        <v>0</v>
      </c>
    </row>
    <row r="885" spans="3:7">
      <c r="C885"/>
      <c r="G885" s="134">
        <f t="shared" si="13"/>
        <v>0</v>
      </c>
    </row>
    <row r="886" spans="3:7">
      <c r="C886"/>
      <c r="G886" s="134">
        <f t="shared" si="13"/>
        <v>0</v>
      </c>
    </row>
    <row r="887" spans="3:7">
      <c r="C887"/>
      <c r="G887" s="134">
        <f t="shared" si="13"/>
        <v>0</v>
      </c>
    </row>
    <row r="888" spans="3:7">
      <c r="C888"/>
      <c r="G888" s="134">
        <f t="shared" si="13"/>
        <v>0</v>
      </c>
    </row>
    <row r="889" spans="3:7">
      <c r="C889"/>
      <c r="G889" s="134">
        <f t="shared" si="13"/>
        <v>0</v>
      </c>
    </row>
    <row r="890" spans="3:7">
      <c r="C890"/>
      <c r="G890" s="134">
        <f t="shared" si="13"/>
        <v>0</v>
      </c>
    </row>
    <row r="891" spans="3:7">
      <c r="C891"/>
      <c r="G891" s="134">
        <f t="shared" si="13"/>
        <v>0</v>
      </c>
    </row>
    <row r="892" spans="3:7">
      <c r="C892"/>
      <c r="G892" s="134">
        <f t="shared" si="13"/>
        <v>0</v>
      </c>
    </row>
    <row r="893" spans="3:7">
      <c r="C893"/>
      <c r="G893" s="134">
        <f t="shared" si="13"/>
        <v>0</v>
      </c>
    </row>
    <row r="894" spans="3:7">
      <c r="C894"/>
      <c r="G894" s="134">
        <f t="shared" si="13"/>
        <v>0</v>
      </c>
    </row>
    <row r="895" spans="3:7">
      <c r="C895"/>
      <c r="G895" s="134">
        <f t="shared" si="13"/>
        <v>0</v>
      </c>
    </row>
    <row r="896" spans="3:7">
      <c r="C896"/>
      <c r="G896" s="134">
        <f t="shared" si="13"/>
        <v>0</v>
      </c>
    </row>
    <row r="897" spans="3:7">
      <c r="C897"/>
      <c r="G897" s="134">
        <f t="shared" si="13"/>
        <v>0</v>
      </c>
    </row>
    <row r="898" spans="3:7">
      <c r="C898"/>
      <c r="G898" s="134">
        <f t="shared" si="13"/>
        <v>0</v>
      </c>
    </row>
    <row r="899" spans="3:7">
      <c r="C899"/>
      <c r="G899" s="134">
        <f t="shared" si="13"/>
        <v>0</v>
      </c>
    </row>
    <row r="900" spans="3:7">
      <c r="C900"/>
      <c r="G900" s="134">
        <f t="shared" si="13"/>
        <v>0</v>
      </c>
    </row>
    <row r="901" spans="3:7">
      <c r="C901"/>
      <c r="G901" s="134">
        <f t="shared" si="13"/>
        <v>0</v>
      </c>
    </row>
    <row r="902" spans="3:7">
      <c r="C902"/>
      <c r="G902" s="134">
        <f t="shared" si="13"/>
        <v>0</v>
      </c>
    </row>
    <row r="903" spans="3:7">
      <c r="C903"/>
      <c r="G903" s="134">
        <f t="shared" si="13"/>
        <v>0</v>
      </c>
    </row>
    <row r="904" spans="3:7">
      <c r="C904"/>
      <c r="G904" s="134">
        <f t="shared" si="13"/>
        <v>0</v>
      </c>
    </row>
    <row r="905" spans="3:7">
      <c r="C905"/>
      <c r="G905" s="134">
        <f t="shared" si="13"/>
        <v>0</v>
      </c>
    </row>
    <row r="906" spans="3:7">
      <c r="C906"/>
      <c r="G906" s="134">
        <f t="shared" si="13"/>
        <v>0</v>
      </c>
    </row>
    <row r="907" spans="3:7">
      <c r="C907"/>
      <c r="G907" s="134">
        <f t="shared" si="13"/>
        <v>0</v>
      </c>
    </row>
    <row r="908" spans="3:7">
      <c r="C908"/>
      <c r="G908" s="134">
        <f t="shared" ref="G908:G971" si="14">+D908-E908</f>
        <v>0</v>
      </c>
    </row>
    <row r="909" spans="3:7">
      <c r="C909"/>
      <c r="G909" s="134">
        <f t="shared" si="14"/>
        <v>0</v>
      </c>
    </row>
    <row r="910" spans="3:7">
      <c r="C910"/>
      <c r="G910" s="134">
        <f t="shared" si="14"/>
        <v>0</v>
      </c>
    </row>
    <row r="911" spans="3:7">
      <c r="C911"/>
      <c r="G911" s="134">
        <f t="shared" si="14"/>
        <v>0</v>
      </c>
    </row>
    <row r="912" spans="3:7">
      <c r="C912"/>
      <c r="G912" s="134">
        <f t="shared" si="14"/>
        <v>0</v>
      </c>
    </row>
    <row r="913" spans="3:7">
      <c r="C913"/>
      <c r="G913" s="134">
        <f t="shared" si="14"/>
        <v>0</v>
      </c>
    </row>
    <row r="914" spans="3:7">
      <c r="C914"/>
      <c r="G914" s="134">
        <f t="shared" si="14"/>
        <v>0</v>
      </c>
    </row>
    <row r="915" spans="3:7">
      <c r="C915"/>
      <c r="G915" s="134">
        <f t="shared" si="14"/>
        <v>0</v>
      </c>
    </row>
    <row r="916" spans="3:7">
      <c r="C916"/>
      <c r="G916" s="134">
        <f t="shared" si="14"/>
        <v>0</v>
      </c>
    </row>
    <row r="917" spans="3:7">
      <c r="C917"/>
      <c r="G917" s="134">
        <f t="shared" si="14"/>
        <v>0</v>
      </c>
    </row>
    <row r="918" spans="3:7">
      <c r="C918"/>
      <c r="G918" s="134">
        <f t="shared" si="14"/>
        <v>0</v>
      </c>
    </row>
    <row r="919" spans="3:7">
      <c r="C919"/>
      <c r="G919" s="134">
        <f t="shared" si="14"/>
        <v>0</v>
      </c>
    </row>
    <row r="920" spans="3:7">
      <c r="C920"/>
      <c r="G920" s="134">
        <f t="shared" si="14"/>
        <v>0</v>
      </c>
    </row>
    <row r="921" spans="3:7">
      <c r="C921"/>
      <c r="G921" s="134">
        <f t="shared" si="14"/>
        <v>0</v>
      </c>
    </row>
    <row r="922" spans="3:7">
      <c r="C922"/>
      <c r="G922" s="134">
        <f t="shared" si="14"/>
        <v>0</v>
      </c>
    </row>
    <row r="923" spans="3:7">
      <c r="C923"/>
      <c r="G923" s="134">
        <f t="shared" si="14"/>
        <v>0</v>
      </c>
    </row>
    <row r="924" spans="3:7">
      <c r="C924"/>
      <c r="G924" s="134">
        <f t="shared" si="14"/>
        <v>0</v>
      </c>
    </row>
    <row r="925" spans="3:7">
      <c r="C925"/>
      <c r="G925" s="134">
        <f t="shared" si="14"/>
        <v>0</v>
      </c>
    </row>
    <row r="926" spans="3:7">
      <c r="C926"/>
      <c r="G926" s="134">
        <f t="shared" si="14"/>
        <v>0</v>
      </c>
    </row>
    <row r="927" spans="3:7">
      <c r="C927"/>
      <c r="G927" s="134">
        <f t="shared" si="14"/>
        <v>0</v>
      </c>
    </row>
    <row r="928" spans="3:7">
      <c r="C928"/>
      <c r="G928" s="134">
        <f t="shared" si="14"/>
        <v>0</v>
      </c>
    </row>
    <row r="929" spans="3:7">
      <c r="C929"/>
      <c r="G929" s="134">
        <f t="shared" si="14"/>
        <v>0</v>
      </c>
    </row>
    <row r="930" spans="3:7">
      <c r="C930"/>
      <c r="G930" s="134">
        <f t="shared" si="14"/>
        <v>0</v>
      </c>
    </row>
    <row r="931" spans="3:7">
      <c r="C931"/>
      <c r="G931" s="134">
        <f t="shared" si="14"/>
        <v>0</v>
      </c>
    </row>
    <row r="932" spans="3:7">
      <c r="C932"/>
      <c r="G932" s="134">
        <f t="shared" si="14"/>
        <v>0</v>
      </c>
    </row>
    <row r="933" spans="3:7">
      <c r="C933"/>
      <c r="G933" s="134">
        <f t="shared" si="14"/>
        <v>0</v>
      </c>
    </row>
    <row r="934" spans="3:7">
      <c r="C934"/>
      <c r="G934" s="134">
        <f t="shared" si="14"/>
        <v>0</v>
      </c>
    </row>
    <row r="935" spans="3:7">
      <c r="C935"/>
      <c r="G935" s="134">
        <f t="shared" si="14"/>
        <v>0</v>
      </c>
    </row>
    <row r="936" spans="3:7">
      <c r="C936"/>
      <c r="G936" s="134">
        <f t="shared" si="14"/>
        <v>0</v>
      </c>
    </row>
    <row r="937" spans="3:7">
      <c r="C937"/>
      <c r="G937" s="134">
        <f t="shared" si="14"/>
        <v>0</v>
      </c>
    </row>
    <row r="938" spans="3:7">
      <c r="C938"/>
      <c r="G938" s="134">
        <f t="shared" si="14"/>
        <v>0</v>
      </c>
    </row>
    <row r="939" spans="3:7">
      <c r="C939"/>
      <c r="G939" s="134">
        <f t="shared" si="14"/>
        <v>0</v>
      </c>
    </row>
    <row r="940" spans="3:7">
      <c r="C940"/>
      <c r="G940" s="134">
        <f t="shared" si="14"/>
        <v>0</v>
      </c>
    </row>
    <row r="941" spans="3:7">
      <c r="C941"/>
      <c r="G941" s="134">
        <f t="shared" si="14"/>
        <v>0</v>
      </c>
    </row>
    <row r="942" spans="3:7">
      <c r="C942"/>
      <c r="G942" s="134">
        <f t="shared" si="14"/>
        <v>0</v>
      </c>
    </row>
    <row r="943" spans="3:7">
      <c r="C943"/>
      <c r="G943" s="134">
        <f t="shared" si="14"/>
        <v>0</v>
      </c>
    </row>
    <row r="944" spans="3:7">
      <c r="C944"/>
      <c r="G944" s="134">
        <f t="shared" si="14"/>
        <v>0</v>
      </c>
    </row>
    <row r="945" spans="3:7">
      <c r="C945"/>
      <c r="G945" s="134">
        <f t="shared" si="14"/>
        <v>0</v>
      </c>
    </row>
    <row r="946" spans="3:7">
      <c r="C946"/>
      <c r="G946" s="134">
        <f t="shared" si="14"/>
        <v>0</v>
      </c>
    </row>
    <row r="947" spans="3:7">
      <c r="C947"/>
      <c r="G947" s="134">
        <f t="shared" si="14"/>
        <v>0</v>
      </c>
    </row>
    <row r="948" spans="3:7">
      <c r="C948"/>
      <c r="G948" s="134">
        <f t="shared" si="14"/>
        <v>0</v>
      </c>
    </row>
    <row r="949" spans="3:7">
      <c r="C949"/>
      <c r="G949" s="134">
        <f t="shared" si="14"/>
        <v>0</v>
      </c>
    </row>
    <row r="950" spans="3:7">
      <c r="C950"/>
      <c r="G950" s="134">
        <f t="shared" si="14"/>
        <v>0</v>
      </c>
    </row>
    <row r="951" spans="3:7">
      <c r="C951"/>
      <c r="G951" s="134">
        <f t="shared" si="14"/>
        <v>0</v>
      </c>
    </row>
    <row r="952" spans="3:7">
      <c r="C952"/>
      <c r="G952" s="134">
        <f t="shared" si="14"/>
        <v>0</v>
      </c>
    </row>
    <row r="953" spans="3:7">
      <c r="C953"/>
      <c r="G953" s="134">
        <f t="shared" si="14"/>
        <v>0</v>
      </c>
    </row>
    <row r="954" spans="3:7">
      <c r="C954"/>
      <c r="G954" s="134">
        <f t="shared" si="14"/>
        <v>0</v>
      </c>
    </row>
    <row r="955" spans="3:7">
      <c r="C955"/>
      <c r="G955" s="134">
        <f t="shared" si="14"/>
        <v>0</v>
      </c>
    </row>
    <row r="956" spans="3:7">
      <c r="C956"/>
      <c r="G956" s="134">
        <f t="shared" si="14"/>
        <v>0</v>
      </c>
    </row>
    <row r="957" spans="3:7">
      <c r="C957"/>
      <c r="G957" s="134">
        <f t="shared" si="14"/>
        <v>0</v>
      </c>
    </row>
    <row r="958" spans="3:7">
      <c r="C958"/>
      <c r="G958" s="134">
        <f t="shared" si="14"/>
        <v>0</v>
      </c>
    </row>
    <row r="959" spans="3:7">
      <c r="C959"/>
      <c r="G959" s="134">
        <f t="shared" si="14"/>
        <v>0</v>
      </c>
    </row>
    <row r="960" spans="3:7">
      <c r="C960"/>
      <c r="G960" s="134">
        <f t="shared" si="14"/>
        <v>0</v>
      </c>
    </row>
    <row r="961" spans="3:7">
      <c r="C961"/>
      <c r="G961" s="134">
        <f t="shared" si="14"/>
        <v>0</v>
      </c>
    </row>
    <row r="962" spans="3:7">
      <c r="C962"/>
      <c r="G962" s="134">
        <f t="shared" si="14"/>
        <v>0</v>
      </c>
    </row>
    <row r="963" spans="3:7">
      <c r="C963"/>
      <c r="G963" s="134">
        <f t="shared" si="14"/>
        <v>0</v>
      </c>
    </row>
    <row r="964" spans="3:7">
      <c r="C964"/>
      <c r="G964" s="134">
        <f t="shared" si="14"/>
        <v>0</v>
      </c>
    </row>
    <row r="965" spans="3:7">
      <c r="C965"/>
      <c r="G965" s="134">
        <f t="shared" si="14"/>
        <v>0</v>
      </c>
    </row>
    <row r="966" spans="3:7">
      <c r="C966"/>
      <c r="G966" s="134">
        <f t="shared" si="14"/>
        <v>0</v>
      </c>
    </row>
    <row r="967" spans="3:7">
      <c r="C967"/>
      <c r="G967" s="134">
        <f t="shared" si="14"/>
        <v>0</v>
      </c>
    </row>
    <row r="968" spans="3:7">
      <c r="C968"/>
      <c r="G968" s="134">
        <f t="shared" si="14"/>
        <v>0</v>
      </c>
    </row>
    <row r="969" spans="3:7">
      <c r="C969"/>
      <c r="G969" s="134">
        <f t="shared" si="14"/>
        <v>0</v>
      </c>
    </row>
    <row r="970" spans="3:7">
      <c r="C970"/>
      <c r="G970" s="134">
        <f t="shared" si="14"/>
        <v>0</v>
      </c>
    </row>
    <row r="971" spans="3:7">
      <c r="C971"/>
      <c r="G971" s="134">
        <f t="shared" si="14"/>
        <v>0</v>
      </c>
    </row>
    <row r="972" spans="3:7">
      <c r="C972"/>
      <c r="G972" s="134">
        <f t="shared" ref="G972:G1035" si="15">+D972-E972</f>
        <v>0</v>
      </c>
    </row>
    <row r="973" spans="3:7">
      <c r="C973"/>
      <c r="G973" s="134">
        <f t="shared" si="15"/>
        <v>0</v>
      </c>
    </row>
    <row r="974" spans="3:7">
      <c r="C974"/>
      <c r="G974" s="134">
        <f t="shared" si="15"/>
        <v>0</v>
      </c>
    </row>
    <row r="975" spans="3:7">
      <c r="C975"/>
      <c r="G975" s="134">
        <f t="shared" si="15"/>
        <v>0</v>
      </c>
    </row>
    <row r="976" spans="3:7">
      <c r="C976"/>
      <c r="G976" s="134">
        <f t="shared" si="15"/>
        <v>0</v>
      </c>
    </row>
    <row r="977" spans="3:7">
      <c r="C977"/>
      <c r="G977" s="134">
        <f t="shared" si="15"/>
        <v>0</v>
      </c>
    </row>
    <row r="978" spans="3:7">
      <c r="C978"/>
      <c r="G978" s="134">
        <f t="shared" si="15"/>
        <v>0</v>
      </c>
    </row>
    <row r="979" spans="3:7">
      <c r="C979"/>
      <c r="G979" s="134">
        <f t="shared" si="15"/>
        <v>0</v>
      </c>
    </row>
    <row r="980" spans="3:7">
      <c r="C980"/>
      <c r="G980" s="134">
        <f t="shared" si="15"/>
        <v>0</v>
      </c>
    </row>
    <row r="981" spans="3:7">
      <c r="C981"/>
      <c r="G981" s="134">
        <f t="shared" si="15"/>
        <v>0</v>
      </c>
    </row>
    <row r="982" spans="3:7">
      <c r="C982"/>
      <c r="G982" s="134">
        <f t="shared" si="15"/>
        <v>0</v>
      </c>
    </row>
    <row r="983" spans="3:7">
      <c r="C983"/>
      <c r="G983" s="134">
        <f t="shared" si="15"/>
        <v>0</v>
      </c>
    </row>
    <row r="984" spans="3:7">
      <c r="C984"/>
      <c r="G984" s="134">
        <f t="shared" si="15"/>
        <v>0</v>
      </c>
    </row>
    <row r="985" spans="3:7">
      <c r="C985"/>
      <c r="G985" s="134">
        <f t="shared" si="15"/>
        <v>0</v>
      </c>
    </row>
    <row r="986" spans="3:7">
      <c r="C986"/>
      <c r="G986" s="134">
        <f t="shared" si="15"/>
        <v>0</v>
      </c>
    </row>
    <row r="987" spans="3:7">
      <c r="C987"/>
      <c r="G987" s="134">
        <f t="shared" si="15"/>
        <v>0</v>
      </c>
    </row>
    <row r="988" spans="3:7">
      <c r="C988"/>
      <c r="G988" s="134">
        <f t="shared" si="15"/>
        <v>0</v>
      </c>
    </row>
    <row r="989" spans="3:7">
      <c r="C989"/>
      <c r="G989" s="134">
        <f t="shared" si="15"/>
        <v>0</v>
      </c>
    </row>
    <row r="990" spans="3:7">
      <c r="C990"/>
      <c r="G990" s="134">
        <f t="shared" si="15"/>
        <v>0</v>
      </c>
    </row>
    <row r="991" spans="3:7">
      <c r="C991"/>
      <c r="G991" s="134">
        <f t="shared" si="15"/>
        <v>0</v>
      </c>
    </row>
    <row r="992" spans="3:7">
      <c r="C992"/>
      <c r="G992" s="134">
        <f t="shared" si="15"/>
        <v>0</v>
      </c>
    </row>
    <row r="993" spans="3:7">
      <c r="C993"/>
      <c r="G993" s="134">
        <f t="shared" si="15"/>
        <v>0</v>
      </c>
    </row>
    <row r="994" spans="3:7">
      <c r="C994"/>
      <c r="G994" s="134">
        <f t="shared" si="15"/>
        <v>0</v>
      </c>
    </row>
    <row r="995" spans="3:7">
      <c r="C995"/>
      <c r="G995" s="134">
        <f t="shared" si="15"/>
        <v>0</v>
      </c>
    </row>
    <row r="996" spans="3:7">
      <c r="C996"/>
      <c r="G996" s="134">
        <f t="shared" si="15"/>
        <v>0</v>
      </c>
    </row>
    <row r="997" spans="3:7">
      <c r="C997"/>
      <c r="G997" s="134">
        <f t="shared" si="15"/>
        <v>0</v>
      </c>
    </row>
    <row r="998" spans="3:7">
      <c r="C998"/>
      <c r="G998" s="134">
        <f t="shared" si="15"/>
        <v>0</v>
      </c>
    </row>
    <row r="999" spans="3:7">
      <c r="C999"/>
      <c r="G999" s="134">
        <f t="shared" si="15"/>
        <v>0</v>
      </c>
    </row>
    <row r="1000" spans="3:7">
      <c r="C1000"/>
      <c r="G1000" s="134">
        <f t="shared" si="15"/>
        <v>0</v>
      </c>
    </row>
    <row r="1001" spans="3:7">
      <c r="C1001"/>
      <c r="G1001" s="134">
        <f t="shared" si="15"/>
        <v>0</v>
      </c>
    </row>
    <row r="1002" spans="3:7">
      <c r="C1002"/>
      <c r="G1002" s="134">
        <f t="shared" si="15"/>
        <v>0</v>
      </c>
    </row>
    <row r="1003" spans="3:7">
      <c r="C1003"/>
      <c r="G1003" s="134">
        <f t="shared" si="15"/>
        <v>0</v>
      </c>
    </row>
    <row r="1004" spans="3:7">
      <c r="C1004"/>
      <c r="G1004" s="134">
        <f t="shared" si="15"/>
        <v>0</v>
      </c>
    </row>
    <row r="1005" spans="3:7">
      <c r="C1005"/>
      <c r="G1005" s="134">
        <f t="shared" si="15"/>
        <v>0</v>
      </c>
    </row>
    <row r="1006" spans="3:7">
      <c r="C1006"/>
      <c r="G1006" s="134">
        <f t="shared" si="15"/>
        <v>0</v>
      </c>
    </row>
    <row r="1007" spans="3:7">
      <c r="C1007"/>
      <c r="G1007" s="134">
        <f t="shared" si="15"/>
        <v>0</v>
      </c>
    </row>
    <row r="1008" spans="3:7">
      <c r="C1008"/>
      <c r="G1008" s="134">
        <f t="shared" si="15"/>
        <v>0</v>
      </c>
    </row>
    <row r="1009" spans="3:7">
      <c r="C1009"/>
      <c r="G1009" s="134">
        <f t="shared" si="15"/>
        <v>0</v>
      </c>
    </row>
    <row r="1010" spans="3:7">
      <c r="C1010"/>
      <c r="G1010" s="134">
        <f t="shared" si="15"/>
        <v>0</v>
      </c>
    </row>
    <row r="1011" spans="3:7">
      <c r="C1011"/>
      <c r="G1011" s="134">
        <f t="shared" si="15"/>
        <v>0</v>
      </c>
    </row>
    <row r="1012" spans="3:7">
      <c r="C1012"/>
      <c r="G1012" s="134">
        <f t="shared" si="15"/>
        <v>0</v>
      </c>
    </row>
    <row r="1013" spans="3:7">
      <c r="C1013"/>
      <c r="G1013" s="134">
        <f t="shared" si="15"/>
        <v>0</v>
      </c>
    </row>
    <row r="1014" spans="3:7">
      <c r="C1014"/>
      <c r="G1014" s="134">
        <f t="shared" si="15"/>
        <v>0</v>
      </c>
    </row>
    <row r="1015" spans="3:7">
      <c r="C1015"/>
      <c r="G1015" s="134">
        <f t="shared" si="15"/>
        <v>0</v>
      </c>
    </row>
    <row r="1016" spans="3:7">
      <c r="C1016"/>
      <c r="G1016" s="134">
        <f t="shared" si="15"/>
        <v>0</v>
      </c>
    </row>
    <row r="1017" spans="3:7">
      <c r="C1017"/>
      <c r="G1017" s="134">
        <f t="shared" si="15"/>
        <v>0</v>
      </c>
    </row>
    <row r="1018" spans="3:7">
      <c r="C1018"/>
      <c r="G1018" s="134">
        <f t="shared" si="15"/>
        <v>0</v>
      </c>
    </row>
    <row r="1019" spans="3:7">
      <c r="C1019"/>
      <c r="G1019" s="134">
        <f t="shared" si="15"/>
        <v>0</v>
      </c>
    </row>
    <row r="1020" spans="3:7">
      <c r="C1020"/>
      <c r="G1020" s="134">
        <f t="shared" si="15"/>
        <v>0</v>
      </c>
    </row>
    <row r="1021" spans="3:7">
      <c r="C1021"/>
      <c r="G1021" s="134">
        <f t="shared" si="15"/>
        <v>0</v>
      </c>
    </row>
    <row r="1022" spans="3:7">
      <c r="C1022"/>
      <c r="G1022" s="134">
        <f t="shared" si="15"/>
        <v>0</v>
      </c>
    </row>
    <row r="1023" spans="3:7">
      <c r="C1023"/>
      <c r="G1023" s="134">
        <f t="shared" si="15"/>
        <v>0</v>
      </c>
    </row>
    <row r="1024" spans="3:7">
      <c r="C1024"/>
      <c r="G1024" s="134">
        <f t="shared" si="15"/>
        <v>0</v>
      </c>
    </row>
    <row r="1025" spans="3:7">
      <c r="C1025"/>
      <c r="G1025" s="134">
        <f t="shared" si="15"/>
        <v>0</v>
      </c>
    </row>
    <row r="1026" spans="3:7">
      <c r="C1026"/>
      <c r="G1026" s="134">
        <f t="shared" si="15"/>
        <v>0</v>
      </c>
    </row>
    <row r="1027" spans="3:7">
      <c r="C1027"/>
      <c r="G1027" s="134">
        <f t="shared" si="15"/>
        <v>0</v>
      </c>
    </row>
    <row r="1028" spans="3:7">
      <c r="C1028"/>
      <c r="G1028" s="134">
        <f t="shared" si="15"/>
        <v>0</v>
      </c>
    </row>
    <row r="1029" spans="3:7">
      <c r="C1029"/>
      <c r="G1029" s="134">
        <f t="shared" si="15"/>
        <v>0</v>
      </c>
    </row>
    <row r="1030" spans="3:7">
      <c r="C1030"/>
      <c r="G1030" s="134">
        <f t="shared" si="15"/>
        <v>0</v>
      </c>
    </row>
    <row r="1031" spans="3:7">
      <c r="C1031"/>
      <c r="G1031" s="134">
        <f t="shared" si="15"/>
        <v>0</v>
      </c>
    </row>
    <row r="1032" spans="3:7">
      <c r="C1032"/>
      <c r="G1032" s="134">
        <f t="shared" si="15"/>
        <v>0</v>
      </c>
    </row>
    <row r="1033" spans="3:7">
      <c r="C1033"/>
      <c r="G1033" s="134">
        <f t="shared" si="15"/>
        <v>0</v>
      </c>
    </row>
    <row r="1034" spans="3:7">
      <c r="C1034"/>
      <c r="G1034" s="134">
        <f t="shared" si="15"/>
        <v>0</v>
      </c>
    </row>
    <row r="1035" spans="3:7">
      <c r="C1035"/>
      <c r="G1035" s="134">
        <f t="shared" si="15"/>
        <v>0</v>
      </c>
    </row>
    <row r="1036" spans="3:7">
      <c r="C1036"/>
      <c r="G1036" s="134">
        <f t="shared" ref="G1036:G1099" si="16">+D1036-E1036</f>
        <v>0</v>
      </c>
    </row>
    <row r="1037" spans="3:7">
      <c r="C1037"/>
      <c r="G1037" s="134">
        <f t="shared" si="16"/>
        <v>0</v>
      </c>
    </row>
    <row r="1038" spans="3:7">
      <c r="C1038"/>
      <c r="G1038" s="134">
        <f t="shared" si="16"/>
        <v>0</v>
      </c>
    </row>
    <row r="1039" spans="3:7">
      <c r="C1039"/>
      <c r="G1039" s="134">
        <f t="shared" si="16"/>
        <v>0</v>
      </c>
    </row>
    <row r="1040" spans="3:7">
      <c r="C1040"/>
      <c r="G1040" s="134">
        <f t="shared" si="16"/>
        <v>0</v>
      </c>
    </row>
    <row r="1041" spans="3:7">
      <c r="C1041"/>
      <c r="G1041" s="134">
        <f t="shared" si="16"/>
        <v>0</v>
      </c>
    </row>
    <row r="1042" spans="3:7">
      <c r="C1042"/>
      <c r="G1042" s="134">
        <f t="shared" si="16"/>
        <v>0</v>
      </c>
    </row>
    <row r="1043" spans="3:7">
      <c r="C1043"/>
      <c r="G1043" s="134">
        <f t="shared" si="16"/>
        <v>0</v>
      </c>
    </row>
    <row r="1044" spans="3:7">
      <c r="C1044"/>
      <c r="G1044" s="134">
        <f t="shared" si="16"/>
        <v>0</v>
      </c>
    </row>
    <row r="1045" spans="3:7">
      <c r="C1045"/>
      <c r="G1045" s="134">
        <f t="shared" si="16"/>
        <v>0</v>
      </c>
    </row>
    <row r="1046" spans="3:7">
      <c r="C1046"/>
      <c r="G1046" s="134">
        <f t="shared" si="16"/>
        <v>0</v>
      </c>
    </row>
    <row r="1047" spans="3:7">
      <c r="C1047"/>
      <c r="G1047" s="134">
        <f t="shared" si="16"/>
        <v>0</v>
      </c>
    </row>
    <row r="1048" spans="3:7">
      <c r="C1048"/>
      <c r="G1048" s="134">
        <f t="shared" si="16"/>
        <v>0</v>
      </c>
    </row>
    <row r="1049" spans="3:7">
      <c r="C1049"/>
      <c r="G1049" s="134">
        <f t="shared" si="16"/>
        <v>0</v>
      </c>
    </row>
    <row r="1050" spans="3:7">
      <c r="C1050"/>
      <c r="G1050" s="134">
        <f t="shared" si="16"/>
        <v>0</v>
      </c>
    </row>
    <row r="1051" spans="3:7">
      <c r="C1051"/>
      <c r="G1051" s="134">
        <f t="shared" si="16"/>
        <v>0</v>
      </c>
    </row>
    <row r="1052" spans="3:7">
      <c r="C1052"/>
      <c r="G1052" s="134">
        <f t="shared" si="16"/>
        <v>0</v>
      </c>
    </row>
    <row r="1053" spans="3:7">
      <c r="C1053"/>
      <c r="G1053" s="134">
        <f t="shared" si="16"/>
        <v>0</v>
      </c>
    </row>
    <row r="1054" spans="3:7">
      <c r="C1054"/>
      <c r="G1054" s="134">
        <f t="shared" si="16"/>
        <v>0</v>
      </c>
    </row>
    <row r="1055" spans="3:7">
      <c r="C1055"/>
      <c r="G1055" s="134">
        <f t="shared" si="16"/>
        <v>0</v>
      </c>
    </row>
    <row r="1056" spans="3:7">
      <c r="C1056"/>
      <c r="G1056" s="134">
        <f t="shared" si="16"/>
        <v>0</v>
      </c>
    </row>
    <row r="1057" spans="3:7">
      <c r="C1057"/>
      <c r="G1057" s="134">
        <f t="shared" si="16"/>
        <v>0</v>
      </c>
    </row>
    <row r="1058" spans="3:7">
      <c r="C1058"/>
      <c r="G1058" s="134">
        <f t="shared" si="16"/>
        <v>0</v>
      </c>
    </row>
    <row r="1059" spans="3:7">
      <c r="C1059"/>
      <c r="G1059" s="134">
        <f t="shared" si="16"/>
        <v>0</v>
      </c>
    </row>
    <row r="1060" spans="3:7">
      <c r="C1060"/>
      <c r="G1060" s="134">
        <f t="shared" si="16"/>
        <v>0</v>
      </c>
    </row>
    <row r="1061" spans="3:7">
      <c r="C1061"/>
      <c r="G1061" s="134">
        <f t="shared" si="16"/>
        <v>0</v>
      </c>
    </row>
    <row r="1062" spans="3:7">
      <c r="C1062"/>
      <c r="G1062" s="134">
        <f t="shared" si="16"/>
        <v>0</v>
      </c>
    </row>
    <row r="1063" spans="3:7">
      <c r="C1063"/>
      <c r="G1063" s="134">
        <f t="shared" si="16"/>
        <v>0</v>
      </c>
    </row>
    <row r="1064" spans="3:7">
      <c r="C1064"/>
      <c r="G1064" s="134">
        <f t="shared" si="16"/>
        <v>0</v>
      </c>
    </row>
    <row r="1065" spans="3:7">
      <c r="C1065"/>
      <c r="G1065" s="134">
        <f t="shared" si="16"/>
        <v>0</v>
      </c>
    </row>
    <row r="1066" spans="3:7">
      <c r="C1066"/>
      <c r="G1066" s="134">
        <f t="shared" si="16"/>
        <v>0</v>
      </c>
    </row>
    <row r="1067" spans="3:7">
      <c r="C1067"/>
      <c r="G1067" s="134">
        <f t="shared" si="16"/>
        <v>0</v>
      </c>
    </row>
    <row r="1068" spans="3:7">
      <c r="C1068"/>
      <c r="G1068" s="134">
        <f t="shared" si="16"/>
        <v>0</v>
      </c>
    </row>
    <row r="1069" spans="3:7">
      <c r="C1069"/>
      <c r="G1069" s="134">
        <f t="shared" si="16"/>
        <v>0</v>
      </c>
    </row>
    <row r="1070" spans="3:7">
      <c r="C1070"/>
      <c r="G1070" s="134">
        <f t="shared" si="16"/>
        <v>0</v>
      </c>
    </row>
    <row r="1071" spans="3:7">
      <c r="C1071"/>
      <c r="G1071" s="134">
        <f t="shared" si="16"/>
        <v>0</v>
      </c>
    </row>
    <row r="1072" spans="3:7">
      <c r="C1072"/>
      <c r="G1072" s="134">
        <f t="shared" si="16"/>
        <v>0</v>
      </c>
    </row>
    <row r="1073" spans="3:7">
      <c r="C1073"/>
      <c r="G1073" s="134">
        <f t="shared" si="16"/>
        <v>0</v>
      </c>
    </row>
    <row r="1074" spans="3:7">
      <c r="C1074"/>
      <c r="G1074" s="134">
        <f t="shared" si="16"/>
        <v>0</v>
      </c>
    </row>
    <row r="1075" spans="3:7">
      <c r="C1075"/>
      <c r="G1075" s="134">
        <f t="shared" si="16"/>
        <v>0</v>
      </c>
    </row>
    <row r="1076" spans="3:7">
      <c r="C1076"/>
      <c r="G1076" s="134">
        <f t="shared" si="16"/>
        <v>0</v>
      </c>
    </row>
    <row r="1077" spans="3:7">
      <c r="C1077"/>
      <c r="G1077" s="134">
        <f t="shared" si="16"/>
        <v>0</v>
      </c>
    </row>
    <row r="1078" spans="3:7">
      <c r="C1078"/>
      <c r="G1078" s="134">
        <f t="shared" si="16"/>
        <v>0</v>
      </c>
    </row>
    <row r="1079" spans="3:7">
      <c r="C1079"/>
      <c r="G1079" s="134">
        <f t="shared" si="16"/>
        <v>0</v>
      </c>
    </row>
    <row r="1080" spans="3:7">
      <c r="C1080"/>
      <c r="G1080" s="134">
        <f t="shared" si="16"/>
        <v>0</v>
      </c>
    </row>
    <row r="1081" spans="3:7">
      <c r="C1081"/>
      <c r="G1081" s="134">
        <f t="shared" si="16"/>
        <v>0</v>
      </c>
    </row>
    <row r="1082" spans="3:7">
      <c r="C1082"/>
      <c r="G1082" s="134">
        <f t="shared" si="16"/>
        <v>0</v>
      </c>
    </row>
    <row r="1083" spans="3:7">
      <c r="C1083"/>
      <c r="G1083" s="134">
        <f t="shared" si="16"/>
        <v>0</v>
      </c>
    </row>
    <row r="1084" spans="3:7">
      <c r="C1084"/>
      <c r="G1084" s="134">
        <f t="shared" si="16"/>
        <v>0</v>
      </c>
    </row>
    <row r="1085" spans="3:7">
      <c r="C1085"/>
      <c r="G1085" s="134">
        <f t="shared" si="16"/>
        <v>0</v>
      </c>
    </row>
    <row r="1086" spans="3:7">
      <c r="C1086"/>
      <c r="G1086" s="134">
        <f t="shared" si="16"/>
        <v>0</v>
      </c>
    </row>
    <row r="1087" spans="3:7">
      <c r="C1087"/>
      <c r="G1087" s="134">
        <f t="shared" si="16"/>
        <v>0</v>
      </c>
    </row>
    <row r="1088" spans="3:7">
      <c r="C1088"/>
      <c r="G1088" s="134">
        <f t="shared" si="16"/>
        <v>0</v>
      </c>
    </row>
    <row r="1089" spans="3:7">
      <c r="C1089"/>
      <c r="G1089" s="134">
        <f t="shared" si="16"/>
        <v>0</v>
      </c>
    </row>
    <row r="1090" spans="3:7">
      <c r="C1090"/>
      <c r="G1090" s="134">
        <f t="shared" si="16"/>
        <v>0</v>
      </c>
    </row>
    <row r="1091" spans="3:7">
      <c r="C1091"/>
      <c r="G1091" s="134">
        <f t="shared" si="16"/>
        <v>0</v>
      </c>
    </row>
    <row r="1092" spans="3:7">
      <c r="C1092"/>
      <c r="G1092" s="134">
        <f t="shared" si="16"/>
        <v>0</v>
      </c>
    </row>
    <row r="1093" spans="3:7">
      <c r="C1093"/>
      <c r="G1093" s="134">
        <f t="shared" si="16"/>
        <v>0</v>
      </c>
    </row>
    <row r="1094" spans="3:7">
      <c r="C1094"/>
      <c r="G1094" s="134">
        <f t="shared" si="16"/>
        <v>0</v>
      </c>
    </row>
    <row r="1095" spans="3:7">
      <c r="C1095"/>
      <c r="G1095" s="134">
        <f t="shared" si="16"/>
        <v>0</v>
      </c>
    </row>
    <row r="1096" spans="3:7">
      <c r="C1096"/>
      <c r="G1096" s="134">
        <f t="shared" si="16"/>
        <v>0</v>
      </c>
    </row>
    <row r="1097" spans="3:7">
      <c r="C1097"/>
      <c r="G1097" s="134">
        <f t="shared" si="16"/>
        <v>0</v>
      </c>
    </row>
    <row r="1098" spans="3:7">
      <c r="C1098"/>
      <c r="G1098" s="134">
        <f t="shared" si="16"/>
        <v>0</v>
      </c>
    </row>
    <row r="1099" spans="3:7">
      <c r="C1099"/>
      <c r="G1099" s="134">
        <f t="shared" si="16"/>
        <v>0</v>
      </c>
    </row>
    <row r="1100" spans="3:7">
      <c r="C1100"/>
      <c r="G1100" s="134">
        <f t="shared" ref="G1100:G1163" si="17">+D1100-E1100</f>
        <v>0</v>
      </c>
    </row>
    <row r="1101" spans="3:7">
      <c r="C1101"/>
      <c r="G1101" s="134">
        <f t="shared" si="17"/>
        <v>0</v>
      </c>
    </row>
    <row r="1102" spans="3:7">
      <c r="C1102"/>
      <c r="G1102" s="134">
        <f t="shared" si="17"/>
        <v>0</v>
      </c>
    </row>
    <row r="1103" spans="3:7">
      <c r="C1103"/>
      <c r="G1103" s="134">
        <f t="shared" si="17"/>
        <v>0</v>
      </c>
    </row>
    <row r="1104" spans="3:7">
      <c r="C1104"/>
      <c r="G1104" s="134">
        <f t="shared" si="17"/>
        <v>0</v>
      </c>
    </row>
    <row r="1105" spans="3:7">
      <c r="C1105"/>
      <c r="G1105" s="134">
        <f t="shared" si="17"/>
        <v>0</v>
      </c>
    </row>
    <row r="1106" spans="3:7">
      <c r="C1106"/>
      <c r="G1106" s="134">
        <f t="shared" si="17"/>
        <v>0</v>
      </c>
    </row>
    <row r="1107" spans="3:7">
      <c r="C1107"/>
      <c r="G1107" s="134">
        <f t="shared" si="17"/>
        <v>0</v>
      </c>
    </row>
    <row r="1108" spans="3:7">
      <c r="C1108"/>
      <c r="G1108" s="134">
        <f t="shared" si="17"/>
        <v>0</v>
      </c>
    </row>
    <row r="1109" spans="3:7">
      <c r="C1109"/>
      <c r="G1109" s="134">
        <f t="shared" si="17"/>
        <v>0</v>
      </c>
    </row>
    <row r="1110" spans="3:7">
      <c r="C1110"/>
      <c r="G1110" s="134">
        <f t="shared" si="17"/>
        <v>0</v>
      </c>
    </row>
    <row r="1111" spans="3:7">
      <c r="C1111"/>
      <c r="G1111" s="134">
        <f t="shared" si="17"/>
        <v>0</v>
      </c>
    </row>
    <row r="1112" spans="3:7">
      <c r="C1112"/>
      <c r="G1112" s="134">
        <f t="shared" si="17"/>
        <v>0</v>
      </c>
    </row>
    <row r="1113" spans="3:7">
      <c r="C1113"/>
      <c r="G1113" s="134">
        <f t="shared" si="17"/>
        <v>0</v>
      </c>
    </row>
    <row r="1114" spans="3:7">
      <c r="C1114"/>
      <c r="G1114" s="134">
        <f t="shared" si="17"/>
        <v>0</v>
      </c>
    </row>
    <row r="1115" spans="3:7">
      <c r="C1115"/>
      <c r="G1115" s="134">
        <f t="shared" si="17"/>
        <v>0</v>
      </c>
    </row>
    <row r="1116" spans="3:7">
      <c r="C1116"/>
      <c r="G1116" s="134">
        <f t="shared" si="17"/>
        <v>0</v>
      </c>
    </row>
    <row r="1117" spans="3:7">
      <c r="C1117"/>
      <c r="G1117" s="134">
        <f t="shared" si="17"/>
        <v>0</v>
      </c>
    </row>
    <row r="1118" spans="3:7">
      <c r="C1118"/>
      <c r="G1118" s="134">
        <f t="shared" si="17"/>
        <v>0</v>
      </c>
    </row>
    <row r="1119" spans="3:7">
      <c r="C1119"/>
      <c r="G1119" s="134">
        <f t="shared" si="17"/>
        <v>0</v>
      </c>
    </row>
    <row r="1120" spans="3:7">
      <c r="C1120"/>
      <c r="G1120" s="134">
        <f t="shared" si="17"/>
        <v>0</v>
      </c>
    </row>
    <row r="1121" spans="3:7">
      <c r="C1121"/>
      <c r="G1121" s="134">
        <f t="shared" si="17"/>
        <v>0</v>
      </c>
    </row>
    <row r="1122" spans="3:7">
      <c r="C1122"/>
      <c r="G1122" s="134">
        <f t="shared" si="17"/>
        <v>0</v>
      </c>
    </row>
    <row r="1123" spans="3:7">
      <c r="C1123"/>
      <c r="G1123" s="134">
        <f t="shared" si="17"/>
        <v>0</v>
      </c>
    </row>
    <row r="1124" spans="3:7">
      <c r="C1124"/>
      <c r="G1124" s="134">
        <f t="shared" si="17"/>
        <v>0</v>
      </c>
    </row>
    <row r="1125" spans="3:7">
      <c r="C1125"/>
      <c r="G1125" s="134">
        <f t="shared" si="17"/>
        <v>0</v>
      </c>
    </row>
    <row r="1126" spans="3:7">
      <c r="C1126"/>
      <c r="G1126" s="134">
        <f t="shared" si="17"/>
        <v>0</v>
      </c>
    </row>
    <row r="1127" spans="3:7">
      <c r="C1127"/>
      <c r="G1127" s="134">
        <f t="shared" si="17"/>
        <v>0</v>
      </c>
    </row>
    <row r="1128" spans="3:7">
      <c r="C1128"/>
      <c r="G1128" s="134">
        <f t="shared" si="17"/>
        <v>0</v>
      </c>
    </row>
    <row r="1129" spans="3:7">
      <c r="C1129"/>
      <c r="G1129" s="134">
        <f t="shared" si="17"/>
        <v>0</v>
      </c>
    </row>
    <row r="1130" spans="3:7">
      <c r="C1130"/>
      <c r="G1130" s="134">
        <f t="shared" si="17"/>
        <v>0</v>
      </c>
    </row>
    <row r="1131" spans="3:7">
      <c r="C1131"/>
      <c r="G1131" s="134">
        <f t="shared" si="17"/>
        <v>0</v>
      </c>
    </row>
    <row r="1132" spans="3:7">
      <c r="C1132"/>
      <c r="G1132" s="134">
        <f t="shared" si="17"/>
        <v>0</v>
      </c>
    </row>
    <row r="1133" spans="3:7">
      <c r="C1133"/>
      <c r="G1133" s="134">
        <f t="shared" si="17"/>
        <v>0</v>
      </c>
    </row>
    <row r="1134" spans="3:7">
      <c r="C1134"/>
      <c r="G1134" s="134">
        <f t="shared" si="17"/>
        <v>0</v>
      </c>
    </row>
    <row r="1135" spans="3:7">
      <c r="C1135"/>
      <c r="G1135" s="134">
        <f t="shared" si="17"/>
        <v>0</v>
      </c>
    </row>
    <row r="1136" spans="3:7">
      <c r="C1136"/>
      <c r="G1136" s="134">
        <f t="shared" si="17"/>
        <v>0</v>
      </c>
    </row>
    <row r="1137" spans="3:7">
      <c r="C1137"/>
      <c r="G1137" s="134">
        <f t="shared" si="17"/>
        <v>0</v>
      </c>
    </row>
    <row r="1138" spans="3:7">
      <c r="C1138"/>
      <c r="G1138" s="134">
        <f t="shared" si="17"/>
        <v>0</v>
      </c>
    </row>
    <row r="1139" spans="3:7">
      <c r="C1139"/>
      <c r="G1139" s="134">
        <f t="shared" si="17"/>
        <v>0</v>
      </c>
    </row>
    <row r="1140" spans="3:7">
      <c r="C1140"/>
      <c r="G1140" s="134">
        <f t="shared" si="17"/>
        <v>0</v>
      </c>
    </row>
    <row r="1141" spans="3:7">
      <c r="C1141"/>
      <c r="G1141" s="134">
        <f t="shared" si="17"/>
        <v>0</v>
      </c>
    </row>
    <row r="1142" spans="3:7">
      <c r="C1142"/>
      <c r="G1142" s="134">
        <f t="shared" si="17"/>
        <v>0</v>
      </c>
    </row>
    <row r="1143" spans="3:7">
      <c r="C1143"/>
      <c r="G1143" s="134">
        <f t="shared" si="17"/>
        <v>0</v>
      </c>
    </row>
    <row r="1144" spans="3:7">
      <c r="C1144"/>
      <c r="G1144" s="134">
        <f t="shared" si="17"/>
        <v>0</v>
      </c>
    </row>
    <row r="1145" spans="3:7">
      <c r="C1145"/>
      <c r="G1145" s="134">
        <f t="shared" si="17"/>
        <v>0</v>
      </c>
    </row>
    <row r="1146" spans="3:7">
      <c r="C1146"/>
      <c r="G1146" s="134">
        <f t="shared" si="17"/>
        <v>0</v>
      </c>
    </row>
    <row r="1147" spans="3:7">
      <c r="C1147"/>
      <c r="G1147" s="134">
        <f t="shared" si="17"/>
        <v>0</v>
      </c>
    </row>
    <row r="1148" spans="3:7">
      <c r="C1148"/>
      <c r="G1148" s="134">
        <f t="shared" si="17"/>
        <v>0</v>
      </c>
    </row>
    <row r="1149" spans="3:7">
      <c r="C1149"/>
      <c r="G1149" s="134">
        <f t="shared" si="17"/>
        <v>0</v>
      </c>
    </row>
    <row r="1150" spans="3:7">
      <c r="C1150"/>
      <c r="G1150" s="134">
        <f t="shared" si="17"/>
        <v>0</v>
      </c>
    </row>
    <row r="1151" spans="3:7">
      <c r="C1151"/>
      <c r="G1151" s="134">
        <f t="shared" si="17"/>
        <v>0</v>
      </c>
    </row>
    <row r="1152" spans="3:7">
      <c r="C1152"/>
      <c r="G1152" s="134">
        <f t="shared" si="17"/>
        <v>0</v>
      </c>
    </row>
    <row r="1153" spans="3:7">
      <c r="C1153"/>
      <c r="G1153" s="134">
        <f t="shared" si="17"/>
        <v>0</v>
      </c>
    </row>
    <row r="1154" spans="3:7">
      <c r="C1154"/>
      <c r="G1154" s="134">
        <f t="shared" si="17"/>
        <v>0</v>
      </c>
    </row>
    <row r="1155" spans="3:7">
      <c r="C1155"/>
      <c r="G1155" s="134">
        <f t="shared" si="17"/>
        <v>0</v>
      </c>
    </row>
    <row r="1156" spans="3:7">
      <c r="C1156"/>
      <c r="G1156" s="134">
        <f t="shared" si="17"/>
        <v>0</v>
      </c>
    </row>
    <row r="1157" spans="3:7">
      <c r="C1157"/>
      <c r="G1157" s="134">
        <f t="shared" si="17"/>
        <v>0</v>
      </c>
    </row>
    <row r="1158" spans="3:7">
      <c r="C1158"/>
      <c r="G1158" s="134">
        <f t="shared" si="17"/>
        <v>0</v>
      </c>
    </row>
    <row r="1159" spans="3:7">
      <c r="C1159"/>
      <c r="G1159" s="134">
        <f t="shared" si="17"/>
        <v>0</v>
      </c>
    </row>
    <row r="1160" spans="3:7">
      <c r="C1160"/>
      <c r="G1160" s="134">
        <f t="shared" si="17"/>
        <v>0</v>
      </c>
    </row>
    <row r="1161" spans="3:7">
      <c r="C1161"/>
      <c r="G1161" s="134">
        <f t="shared" si="17"/>
        <v>0</v>
      </c>
    </row>
    <row r="1162" spans="3:7">
      <c r="C1162"/>
      <c r="G1162" s="134">
        <f t="shared" si="17"/>
        <v>0</v>
      </c>
    </row>
    <row r="1163" spans="3:7">
      <c r="C1163"/>
      <c r="G1163" s="134">
        <f t="shared" si="17"/>
        <v>0</v>
      </c>
    </row>
    <row r="1164" spans="3:7">
      <c r="C1164"/>
      <c r="G1164" s="134">
        <f t="shared" ref="G1164:G1227" si="18">+D1164-E1164</f>
        <v>0</v>
      </c>
    </row>
    <row r="1165" spans="3:7">
      <c r="C1165"/>
      <c r="G1165" s="134">
        <f t="shared" si="18"/>
        <v>0</v>
      </c>
    </row>
    <row r="1166" spans="3:7">
      <c r="C1166"/>
      <c r="G1166" s="134">
        <f t="shared" si="18"/>
        <v>0</v>
      </c>
    </row>
    <row r="1167" spans="3:7">
      <c r="C1167"/>
      <c r="G1167" s="134">
        <f t="shared" si="18"/>
        <v>0</v>
      </c>
    </row>
    <row r="1168" spans="3:7">
      <c r="C1168"/>
      <c r="G1168" s="134">
        <f t="shared" si="18"/>
        <v>0</v>
      </c>
    </row>
    <row r="1169" spans="3:7">
      <c r="C1169"/>
      <c r="G1169" s="134">
        <f t="shared" si="18"/>
        <v>0</v>
      </c>
    </row>
    <row r="1170" spans="3:7">
      <c r="C1170"/>
      <c r="G1170" s="134">
        <f t="shared" si="18"/>
        <v>0</v>
      </c>
    </row>
    <row r="1171" spans="3:7">
      <c r="C1171"/>
      <c r="G1171" s="134">
        <f t="shared" si="18"/>
        <v>0</v>
      </c>
    </row>
    <row r="1172" spans="3:7">
      <c r="C1172"/>
      <c r="G1172" s="134">
        <f t="shared" si="18"/>
        <v>0</v>
      </c>
    </row>
    <row r="1173" spans="3:7">
      <c r="C1173"/>
      <c r="G1173" s="134">
        <f t="shared" si="18"/>
        <v>0</v>
      </c>
    </row>
    <row r="1174" spans="3:7">
      <c r="C1174"/>
      <c r="G1174" s="134">
        <f t="shared" si="18"/>
        <v>0</v>
      </c>
    </row>
    <row r="1175" spans="3:7">
      <c r="C1175"/>
      <c r="G1175" s="134">
        <f t="shared" si="18"/>
        <v>0</v>
      </c>
    </row>
    <row r="1176" spans="3:7">
      <c r="C1176"/>
      <c r="G1176" s="134">
        <f t="shared" si="18"/>
        <v>0</v>
      </c>
    </row>
    <row r="1177" spans="3:7">
      <c r="C1177"/>
      <c r="G1177" s="134">
        <f t="shared" si="18"/>
        <v>0</v>
      </c>
    </row>
    <row r="1178" spans="3:7">
      <c r="C1178"/>
      <c r="G1178" s="134">
        <f t="shared" si="18"/>
        <v>0</v>
      </c>
    </row>
    <row r="1179" spans="3:7">
      <c r="C1179"/>
      <c r="G1179" s="134">
        <f t="shared" si="18"/>
        <v>0</v>
      </c>
    </row>
    <row r="1180" spans="3:7">
      <c r="C1180"/>
      <c r="G1180" s="134">
        <f t="shared" si="18"/>
        <v>0</v>
      </c>
    </row>
    <row r="1181" spans="3:7">
      <c r="C1181"/>
      <c r="G1181" s="134">
        <f t="shared" si="18"/>
        <v>0</v>
      </c>
    </row>
    <row r="1182" spans="3:7">
      <c r="C1182"/>
      <c r="G1182" s="134">
        <f t="shared" si="18"/>
        <v>0</v>
      </c>
    </row>
    <row r="1183" spans="3:7">
      <c r="C1183"/>
      <c r="G1183" s="134">
        <f t="shared" si="18"/>
        <v>0</v>
      </c>
    </row>
    <row r="1184" spans="3:7">
      <c r="C1184"/>
      <c r="G1184" s="134">
        <f t="shared" si="18"/>
        <v>0</v>
      </c>
    </row>
    <row r="1185" spans="3:7">
      <c r="C1185"/>
      <c r="G1185" s="134">
        <f t="shared" si="18"/>
        <v>0</v>
      </c>
    </row>
    <row r="1186" spans="3:7">
      <c r="C1186"/>
      <c r="G1186" s="134">
        <f t="shared" si="18"/>
        <v>0</v>
      </c>
    </row>
    <row r="1187" spans="3:7">
      <c r="C1187"/>
      <c r="G1187" s="134">
        <f t="shared" si="18"/>
        <v>0</v>
      </c>
    </row>
    <row r="1188" spans="3:7">
      <c r="C1188"/>
      <c r="G1188" s="134">
        <f t="shared" si="18"/>
        <v>0</v>
      </c>
    </row>
    <row r="1189" spans="3:7">
      <c r="C1189"/>
      <c r="G1189" s="134">
        <f t="shared" si="18"/>
        <v>0</v>
      </c>
    </row>
    <row r="1190" spans="3:7">
      <c r="C1190"/>
      <c r="G1190" s="134">
        <f t="shared" si="18"/>
        <v>0</v>
      </c>
    </row>
    <row r="1191" spans="3:7">
      <c r="C1191"/>
      <c r="G1191" s="134">
        <f t="shared" si="18"/>
        <v>0</v>
      </c>
    </row>
    <row r="1192" spans="3:7">
      <c r="C1192"/>
      <c r="G1192" s="134">
        <f t="shared" si="18"/>
        <v>0</v>
      </c>
    </row>
    <row r="1193" spans="3:7">
      <c r="C1193"/>
      <c r="G1193" s="134">
        <f t="shared" si="18"/>
        <v>0</v>
      </c>
    </row>
    <row r="1194" spans="3:7">
      <c r="C1194"/>
      <c r="G1194" s="134">
        <f t="shared" si="18"/>
        <v>0</v>
      </c>
    </row>
    <row r="1195" spans="3:7">
      <c r="C1195"/>
      <c r="G1195" s="134">
        <f t="shared" si="18"/>
        <v>0</v>
      </c>
    </row>
    <row r="1196" spans="3:7">
      <c r="C1196"/>
      <c r="G1196" s="134">
        <f t="shared" si="18"/>
        <v>0</v>
      </c>
    </row>
    <row r="1197" spans="3:7">
      <c r="C1197"/>
      <c r="G1197" s="134">
        <f t="shared" si="18"/>
        <v>0</v>
      </c>
    </row>
    <row r="1198" spans="3:7">
      <c r="C1198"/>
      <c r="G1198" s="134">
        <f t="shared" si="18"/>
        <v>0</v>
      </c>
    </row>
    <row r="1199" spans="3:7">
      <c r="C1199"/>
      <c r="G1199" s="134">
        <f t="shared" si="18"/>
        <v>0</v>
      </c>
    </row>
    <row r="1200" spans="3:7">
      <c r="C1200"/>
      <c r="G1200" s="134">
        <f t="shared" si="18"/>
        <v>0</v>
      </c>
    </row>
    <row r="1201" spans="3:7">
      <c r="C1201"/>
      <c r="G1201" s="134">
        <f t="shared" si="18"/>
        <v>0</v>
      </c>
    </row>
    <row r="1202" spans="3:7">
      <c r="C1202"/>
      <c r="G1202" s="134">
        <f t="shared" si="18"/>
        <v>0</v>
      </c>
    </row>
    <row r="1203" spans="3:7">
      <c r="C1203"/>
      <c r="G1203" s="134">
        <f t="shared" si="18"/>
        <v>0</v>
      </c>
    </row>
    <row r="1204" spans="3:7">
      <c r="C1204"/>
      <c r="G1204" s="134">
        <f t="shared" si="18"/>
        <v>0</v>
      </c>
    </row>
    <row r="1205" spans="3:7">
      <c r="C1205"/>
      <c r="G1205" s="134">
        <f t="shared" si="18"/>
        <v>0</v>
      </c>
    </row>
    <row r="1206" spans="3:7">
      <c r="C1206"/>
      <c r="G1206" s="134">
        <f t="shared" si="18"/>
        <v>0</v>
      </c>
    </row>
    <row r="1207" spans="3:7">
      <c r="C1207"/>
      <c r="G1207" s="134">
        <f t="shared" si="18"/>
        <v>0</v>
      </c>
    </row>
    <row r="1208" spans="3:7">
      <c r="C1208"/>
      <c r="G1208" s="134">
        <f t="shared" si="18"/>
        <v>0</v>
      </c>
    </row>
    <row r="1209" spans="3:7">
      <c r="C1209"/>
      <c r="G1209" s="134">
        <f t="shared" si="18"/>
        <v>0</v>
      </c>
    </row>
    <row r="1210" spans="3:7">
      <c r="C1210"/>
      <c r="G1210" s="134">
        <f t="shared" si="18"/>
        <v>0</v>
      </c>
    </row>
    <row r="1211" spans="3:7">
      <c r="C1211"/>
      <c r="G1211" s="134">
        <f t="shared" si="18"/>
        <v>0</v>
      </c>
    </row>
    <row r="1212" spans="3:7">
      <c r="C1212"/>
      <c r="G1212" s="134">
        <f t="shared" si="18"/>
        <v>0</v>
      </c>
    </row>
    <row r="1213" spans="3:7">
      <c r="C1213"/>
      <c r="G1213" s="134">
        <f t="shared" si="18"/>
        <v>0</v>
      </c>
    </row>
    <row r="1214" spans="3:7">
      <c r="C1214"/>
      <c r="G1214" s="134">
        <f t="shared" si="18"/>
        <v>0</v>
      </c>
    </row>
    <row r="1215" spans="3:7">
      <c r="C1215"/>
      <c r="G1215" s="134">
        <f t="shared" si="18"/>
        <v>0</v>
      </c>
    </row>
    <row r="1216" spans="3:7">
      <c r="C1216"/>
      <c r="G1216" s="134">
        <f t="shared" si="18"/>
        <v>0</v>
      </c>
    </row>
    <row r="1217" spans="3:7">
      <c r="C1217"/>
      <c r="G1217" s="134">
        <f t="shared" si="18"/>
        <v>0</v>
      </c>
    </row>
    <row r="1218" spans="3:7">
      <c r="C1218"/>
      <c r="G1218" s="134">
        <f t="shared" si="18"/>
        <v>0</v>
      </c>
    </row>
    <row r="1219" spans="3:7">
      <c r="C1219"/>
      <c r="G1219" s="134">
        <f t="shared" si="18"/>
        <v>0</v>
      </c>
    </row>
    <row r="1220" spans="3:7">
      <c r="C1220"/>
      <c r="G1220" s="134">
        <f t="shared" si="18"/>
        <v>0</v>
      </c>
    </row>
    <row r="1221" spans="3:7">
      <c r="C1221"/>
      <c r="G1221" s="134">
        <f t="shared" si="18"/>
        <v>0</v>
      </c>
    </row>
    <row r="1222" spans="3:7">
      <c r="C1222"/>
      <c r="G1222" s="134">
        <f t="shared" si="18"/>
        <v>0</v>
      </c>
    </row>
    <row r="1223" spans="3:7">
      <c r="C1223"/>
      <c r="G1223" s="134">
        <f t="shared" si="18"/>
        <v>0</v>
      </c>
    </row>
    <row r="1224" spans="3:7">
      <c r="C1224"/>
      <c r="G1224" s="134">
        <f t="shared" si="18"/>
        <v>0</v>
      </c>
    </row>
    <row r="1225" spans="3:7">
      <c r="C1225"/>
      <c r="G1225" s="134">
        <f t="shared" si="18"/>
        <v>0</v>
      </c>
    </row>
    <row r="1226" spans="3:7">
      <c r="C1226"/>
      <c r="G1226" s="134">
        <f t="shared" si="18"/>
        <v>0</v>
      </c>
    </row>
    <row r="1227" spans="3:7">
      <c r="C1227"/>
      <c r="G1227" s="134">
        <f t="shared" si="18"/>
        <v>0</v>
      </c>
    </row>
    <row r="1228" spans="3:7">
      <c r="C1228"/>
      <c r="G1228" s="134">
        <f t="shared" ref="G1228:G1291" si="19">+D1228-E1228</f>
        <v>0</v>
      </c>
    </row>
    <row r="1229" spans="3:7">
      <c r="C1229"/>
      <c r="G1229" s="134">
        <f t="shared" si="19"/>
        <v>0</v>
      </c>
    </row>
    <row r="1230" spans="3:7">
      <c r="C1230"/>
      <c r="G1230" s="134">
        <f t="shared" si="19"/>
        <v>0</v>
      </c>
    </row>
    <row r="1231" spans="3:7">
      <c r="C1231"/>
      <c r="G1231" s="134">
        <f t="shared" si="19"/>
        <v>0</v>
      </c>
    </row>
    <row r="1232" spans="3:7">
      <c r="C1232"/>
      <c r="G1232" s="134">
        <f t="shared" si="19"/>
        <v>0</v>
      </c>
    </row>
    <row r="1233" spans="3:7">
      <c r="C1233"/>
      <c r="G1233" s="134">
        <f t="shared" si="19"/>
        <v>0</v>
      </c>
    </row>
    <row r="1234" spans="3:7">
      <c r="C1234"/>
      <c r="G1234" s="134">
        <f t="shared" si="19"/>
        <v>0</v>
      </c>
    </row>
    <row r="1235" spans="3:7">
      <c r="C1235"/>
      <c r="G1235" s="134">
        <f t="shared" si="19"/>
        <v>0</v>
      </c>
    </row>
    <row r="1236" spans="3:7">
      <c r="C1236"/>
      <c r="G1236" s="134">
        <f t="shared" si="19"/>
        <v>0</v>
      </c>
    </row>
    <row r="1237" spans="3:7">
      <c r="C1237"/>
      <c r="G1237" s="134">
        <f t="shared" si="19"/>
        <v>0</v>
      </c>
    </row>
    <row r="1238" spans="3:7">
      <c r="C1238"/>
      <c r="G1238" s="134">
        <f t="shared" si="19"/>
        <v>0</v>
      </c>
    </row>
    <row r="1239" spans="3:7">
      <c r="C1239"/>
      <c r="G1239" s="134">
        <f t="shared" si="19"/>
        <v>0</v>
      </c>
    </row>
    <row r="1240" spans="3:7">
      <c r="C1240"/>
      <c r="G1240" s="134">
        <f t="shared" si="19"/>
        <v>0</v>
      </c>
    </row>
    <row r="1241" spans="3:7">
      <c r="C1241"/>
      <c r="G1241" s="134">
        <f t="shared" si="19"/>
        <v>0</v>
      </c>
    </row>
    <row r="1242" spans="3:7">
      <c r="C1242"/>
      <c r="G1242" s="134">
        <f t="shared" si="19"/>
        <v>0</v>
      </c>
    </row>
    <row r="1243" spans="3:7">
      <c r="C1243"/>
      <c r="G1243" s="134">
        <f t="shared" si="19"/>
        <v>0</v>
      </c>
    </row>
    <row r="1244" spans="3:7">
      <c r="C1244"/>
      <c r="G1244" s="134">
        <f t="shared" si="19"/>
        <v>0</v>
      </c>
    </row>
    <row r="1245" spans="3:7">
      <c r="C1245"/>
      <c r="G1245" s="134">
        <f t="shared" si="19"/>
        <v>0</v>
      </c>
    </row>
    <row r="1246" spans="3:7">
      <c r="C1246"/>
      <c r="G1246" s="134">
        <f t="shared" si="19"/>
        <v>0</v>
      </c>
    </row>
    <row r="1247" spans="3:7">
      <c r="C1247"/>
      <c r="G1247" s="134">
        <f t="shared" si="19"/>
        <v>0</v>
      </c>
    </row>
    <row r="1248" spans="3:7">
      <c r="C1248"/>
      <c r="G1248" s="134">
        <f t="shared" si="19"/>
        <v>0</v>
      </c>
    </row>
    <row r="1249" spans="3:7">
      <c r="C1249"/>
      <c r="G1249" s="134">
        <f t="shared" si="19"/>
        <v>0</v>
      </c>
    </row>
    <row r="1250" spans="3:7">
      <c r="C1250"/>
      <c r="G1250" s="134">
        <f t="shared" si="19"/>
        <v>0</v>
      </c>
    </row>
    <row r="1251" spans="3:7">
      <c r="C1251"/>
      <c r="G1251" s="134">
        <f t="shared" si="19"/>
        <v>0</v>
      </c>
    </row>
    <row r="1252" spans="3:7">
      <c r="C1252"/>
      <c r="G1252" s="134">
        <f t="shared" si="19"/>
        <v>0</v>
      </c>
    </row>
    <row r="1253" spans="3:7">
      <c r="C1253"/>
      <c r="G1253" s="134">
        <f t="shared" si="19"/>
        <v>0</v>
      </c>
    </row>
    <row r="1254" spans="3:7">
      <c r="C1254"/>
      <c r="G1254" s="134">
        <f t="shared" si="19"/>
        <v>0</v>
      </c>
    </row>
    <row r="1255" spans="3:7">
      <c r="C1255"/>
      <c r="G1255" s="134">
        <f t="shared" si="19"/>
        <v>0</v>
      </c>
    </row>
    <row r="1256" spans="3:7">
      <c r="C1256"/>
      <c r="G1256" s="134">
        <f t="shared" si="19"/>
        <v>0</v>
      </c>
    </row>
    <row r="1257" spans="3:7">
      <c r="C1257"/>
      <c r="G1257" s="134">
        <f t="shared" si="19"/>
        <v>0</v>
      </c>
    </row>
    <row r="1258" spans="3:7">
      <c r="C1258"/>
      <c r="G1258" s="134">
        <f t="shared" si="19"/>
        <v>0</v>
      </c>
    </row>
    <row r="1259" spans="3:7">
      <c r="C1259"/>
      <c r="G1259" s="134">
        <f t="shared" si="19"/>
        <v>0</v>
      </c>
    </row>
    <row r="1260" spans="3:7">
      <c r="C1260"/>
      <c r="G1260" s="134">
        <f t="shared" si="19"/>
        <v>0</v>
      </c>
    </row>
    <row r="1261" spans="3:7">
      <c r="C1261"/>
      <c r="G1261" s="134">
        <f t="shared" si="19"/>
        <v>0</v>
      </c>
    </row>
    <row r="1262" spans="3:7">
      <c r="C1262"/>
      <c r="G1262" s="134">
        <f t="shared" si="19"/>
        <v>0</v>
      </c>
    </row>
    <row r="1263" spans="3:7">
      <c r="C1263"/>
      <c r="G1263" s="134">
        <f t="shared" si="19"/>
        <v>0</v>
      </c>
    </row>
    <row r="1264" spans="3:7">
      <c r="C1264"/>
      <c r="G1264" s="134">
        <f t="shared" si="19"/>
        <v>0</v>
      </c>
    </row>
    <row r="1265" spans="3:7">
      <c r="C1265"/>
      <c r="G1265" s="134">
        <f t="shared" si="19"/>
        <v>0</v>
      </c>
    </row>
    <row r="1266" spans="3:7">
      <c r="C1266"/>
      <c r="G1266" s="134">
        <f t="shared" si="19"/>
        <v>0</v>
      </c>
    </row>
    <row r="1267" spans="3:7">
      <c r="C1267"/>
      <c r="G1267" s="134">
        <f t="shared" si="19"/>
        <v>0</v>
      </c>
    </row>
    <row r="1268" spans="3:7">
      <c r="C1268"/>
      <c r="G1268" s="134">
        <f t="shared" si="19"/>
        <v>0</v>
      </c>
    </row>
    <row r="1269" spans="3:7">
      <c r="C1269"/>
      <c r="G1269" s="134">
        <f t="shared" si="19"/>
        <v>0</v>
      </c>
    </row>
    <row r="1270" spans="3:7">
      <c r="C1270"/>
      <c r="G1270" s="134">
        <f t="shared" si="19"/>
        <v>0</v>
      </c>
    </row>
    <row r="1271" spans="3:7">
      <c r="C1271"/>
      <c r="G1271" s="134">
        <f t="shared" si="19"/>
        <v>0</v>
      </c>
    </row>
    <row r="1272" spans="3:7">
      <c r="C1272"/>
      <c r="G1272" s="134">
        <f t="shared" si="19"/>
        <v>0</v>
      </c>
    </row>
    <row r="1273" spans="3:7">
      <c r="C1273"/>
      <c r="G1273" s="134">
        <f t="shared" si="19"/>
        <v>0</v>
      </c>
    </row>
    <row r="1274" spans="3:7">
      <c r="C1274"/>
      <c r="G1274" s="134">
        <f t="shared" si="19"/>
        <v>0</v>
      </c>
    </row>
    <row r="1275" spans="3:7">
      <c r="C1275"/>
      <c r="G1275" s="134">
        <f t="shared" si="19"/>
        <v>0</v>
      </c>
    </row>
    <row r="1276" spans="3:7">
      <c r="C1276"/>
      <c r="G1276" s="134">
        <f t="shared" si="19"/>
        <v>0</v>
      </c>
    </row>
    <row r="1277" spans="3:7">
      <c r="C1277"/>
      <c r="G1277" s="134">
        <f t="shared" si="19"/>
        <v>0</v>
      </c>
    </row>
    <row r="1278" spans="3:7">
      <c r="C1278"/>
      <c r="G1278" s="134">
        <f t="shared" si="19"/>
        <v>0</v>
      </c>
    </row>
    <row r="1279" spans="3:7">
      <c r="C1279"/>
      <c r="G1279" s="134">
        <f t="shared" si="19"/>
        <v>0</v>
      </c>
    </row>
    <row r="1280" spans="3:7">
      <c r="C1280"/>
      <c r="G1280" s="134">
        <f t="shared" si="19"/>
        <v>0</v>
      </c>
    </row>
    <row r="1281" spans="3:7">
      <c r="C1281"/>
      <c r="G1281" s="134">
        <f t="shared" si="19"/>
        <v>0</v>
      </c>
    </row>
    <row r="1282" spans="3:7">
      <c r="C1282"/>
      <c r="G1282" s="134">
        <f t="shared" si="19"/>
        <v>0</v>
      </c>
    </row>
    <row r="1283" spans="3:7">
      <c r="C1283"/>
      <c r="G1283" s="134">
        <f t="shared" si="19"/>
        <v>0</v>
      </c>
    </row>
    <row r="1284" spans="3:7">
      <c r="C1284"/>
      <c r="G1284" s="134">
        <f t="shared" si="19"/>
        <v>0</v>
      </c>
    </row>
    <row r="1285" spans="3:7">
      <c r="C1285"/>
      <c r="G1285" s="134">
        <f t="shared" si="19"/>
        <v>0</v>
      </c>
    </row>
    <row r="1286" spans="3:7">
      <c r="C1286"/>
      <c r="G1286" s="134">
        <f t="shared" si="19"/>
        <v>0</v>
      </c>
    </row>
    <row r="1287" spans="3:7">
      <c r="C1287"/>
      <c r="G1287" s="134">
        <f t="shared" si="19"/>
        <v>0</v>
      </c>
    </row>
    <row r="1288" spans="3:7">
      <c r="C1288"/>
      <c r="G1288" s="134">
        <f t="shared" si="19"/>
        <v>0</v>
      </c>
    </row>
    <row r="1289" spans="3:7">
      <c r="C1289"/>
      <c r="G1289" s="134">
        <f t="shared" si="19"/>
        <v>0</v>
      </c>
    </row>
    <row r="1290" spans="3:7">
      <c r="C1290"/>
      <c r="G1290" s="134">
        <f t="shared" si="19"/>
        <v>0</v>
      </c>
    </row>
    <row r="1291" spans="3:7">
      <c r="C1291"/>
      <c r="G1291" s="134">
        <f t="shared" si="19"/>
        <v>0</v>
      </c>
    </row>
    <row r="1292" spans="3:7">
      <c r="C1292"/>
      <c r="G1292" s="134">
        <f t="shared" ref="G1292:G1355" si="20">+D1292-E1292</f>
        <v>0</v>
      </c>
    </row>
    <row r="1293" spans="3:7">
      <c r="C1293"/>
      <c r="G1293" s="134">
        <f t="shared" si="20"/>
        <v>0</v>
      </c>
    </row>
    <row r="1294" spans="3:7">
      <c r="C1294"/>
      <c r="G1294" s="134">
        <f t="shared" si="20"/>
        <v>0</v>
      </c>
    </row>
    <row r="1295" spans="3:7">
      <c r="C1295"/>
      <c r="G1295" s="134">
        <f t="shared" si="20"/>
        <v>0</v>
      </c>
    </row>
    <row r="1296" spans="3:7">
      <c r="C1296"/>
      <c r="G1296" s="134">
        <f t="shared" si="20"/>
        <v>0</v>
      </c>
    </row>
    <row r="1297" spans="3:7">
      <c r="C1297"/>
      <c r="G1297" s="134">
        <f t="shared" si="20"/>
        <v>0</v>
      </c>
    </row>
    <row r="1298" spans="3:7">
      <c r="C1298"/>
      <c r="G1298" s="134">
        <f t="shared" si="20"/>
        <v>0</v>
      </c>
    </row>
    <row r="1299" spans="3:7">
      <c r="C1299"/>
      <c r="G1299" s="134">
        <f t="shared" si="20"/>
        <v>0</v>
      </c>
    </row>
    <row r="1300" spans="3:7">
      <c r="C1300"/>
      <c r="G1300" s="134">
        <f t="shared" si="20"/>
        <v>0</v>
      </c>
    </row>
    <row r="1301" spans="3:7">
      <c r="C1301"/>
      <c r="G1301" s="134">
        <f t="shared" si="20"/>
        <v>0</v>
      </c>
    </row>
    <row r="1302" spans="3:7">
      <c r="C1302"/>
      <c r="G1302" s="134">
        <f t="shared" si="20"/>
        <v>0</v>
      </c>
    </row>
    <row r="1303" spans="3:7">
      <c r="C1303"/>
      <c r="G1303" s="134">
        <f t="shared" si="20"/>
        <v>0</v>
      </c>
    </row>
    <row r="1304" spans="3:7">
      <c r="C1304"/>
      <c r="G1304" s="134">
        <f t="shared" si="20"/>
        <v>0</v>
      </c>
    </row>
    <row r="1305" spans="3:7">
      <c r="C1305"/>
      <c r="G1305" s="134">
        <f t="shared" si="20"/>
        <v>0</v>
      </c>
    </row>
    <row r="1306" spans="3:7">
      <c r="C1306"/>
      <c r="G1306" s="134">
        <f t="shared" si="20"/>
        <v>0</v>
      </c>
    </row>
    <row r="1307" spans="3:7">
      <c r="C1307"/>
      <c r="G1307" s="134">
        <f t="shared" si="20"/>
        <v>0</v>
      </c>
    </row>
    <row r="1308" spans="3:7">
      <c r="C1308"/>
      <c r="G1308" s="134">
        <f t="shared" si="20"/>
        <v>0</v>
      </c>
    </row>
    <row r="1309" spans="3:7">
      <c r="C1309"/>
      <c r="G1309" s="134">
        <f t="shared" si="20"/>
        <v>0</v>
      </c>
    </row>
    <row r="1310" spans="3:7">
      <c r="C1310"/>
      <c r="G1310" s="134">
        <f t="shared" si="20"/>
        <v>0</v>
      </c>
    </row>
    <row r="1311" spans="3:7">
      <c r="C1311"/>
      <c r="G1311" s="134">
        <f t="shared" si="20"/>
        <v>0</v>
      </c>
    </row>
    <row r="1312" spans="3:7">
      <c r="C1312"/>
      <c r="G1312" s="134">
        <f t="shared" si="20"/>
        <v>0</v>
      </c>
    </row>
    <row r="1313" spans="3:7">
      <c r="C1313"/>
      <c r="G1313" s="134">
        <f t="shared" si="20"/>
        <v>0</v>
      </c>
    </row>
    <row r="1314" spans="3:7">
      <c r="C1314"/>
      <c r="G1314" s="134">
        <f t="shared" si="20"/>
        <v>0</v>
      </c>
    </row>
    <row r="1315" spans="3:7">
      <c r="C1315"/>
      <c r="G1315" s="134">
        <f t="shared" si="20"/>
        <v>0</v>
      </c>
    </row>
    <row r="1316" spans="3:7">
      <c r="C1316"/>
      <c r="G1316" s="134">
        <f t="shared" si="20"/>
        <v>0</v>
      </c>
    </row>
    <row r="1317" spans="3:7">
      <c r="C1317"/>
      <c r="G1317" s="134">
        <f t="shared" si="20"/>
        <v>0</v>
      </c>
    </row>
    <row r="1318" spans="3:7">
      <c r="C1318"/>
      <c r="G1318" s="134">
        <f t="shared" si="20"/>
        <v>0</v>
      </c>
    </row>
    <row r="1319" spans="3:7">
      <c r="C1319"/>
      <c r="G1319" s="134">
        <f t="shared" si="20"/>
        <v>0</v>
      </c>
    </row>
    <row r="1320" spans="3:7">
      <c r="C1320"/>
      <c r="G1320" s="134">
        <f t="shared" si="20"/>
        <v>0</v>
      </c>
    </row>
    <row r="1321" spans="3:7">
      <c r="C1321"/>
      <c r="G1321" s="134">
        <f t="shared" si="20"/>
        <v>0</v>
      </c>
    </row>
    <row r="1322" spans="3:7">
      <c r="C1322"/>
      <c r="G1322" s="134">
        <f t="shared" si="20"/>
        <v>0</v>
      </c>
    </row>
    <row r="1323" spans="3:7">
      <c r="C1323"/>
      <c r="G1323" s="134">
        <f t="shared" si="20"/>
        <v>0</v>
      </c>
    </row>
    <row r="1324" spans="3:7">
      <c r="C1324"/>
      <c r="G1324" s="134">
        <f t="shared" si="20"/>
        <v>0</v>
      </c>
    </row>
    <row r="1325" spans="3:7">
      <c r="C1325"/>
      <c r="G1325" s="134">
        <f t="shared" si="20"/>
        <v>0</v>
      </c>
    </row>
    <row r="1326" spans="3:7">
      <c r="C1326"/>
      <c r="G1326" s="134">
        <f t="shared" si="20"/>
        <v>0</v>
      </c>
    </row>
    <row r="1327" spans="3:7">
      <c r="C1327"/>
      <c r="G1327" s="134">
        <f t="shared" si="20"/>
        <v>0</v>
      </c>
    </row>
    <row r="1328" spans="3:7">
      <c r="C1328"/>
      <c r="G1328" s="134">
        <f t="shared" si="20"/>
        <v>0</v>
      </c>
    </row>
    <row r="1329" spans="3:7">
      <c r="C1329"/>
      <c r="G1329" s="134">
        <f t="shared" si="20"/>
        <v>0</v>
      </c>
    </row>
    <row r="1330" spans="3:7">
      <c r="C1330"/>
      <c r="G1330" s="134">
        <f t="shared" si="20"/>
        <v>0</v>
      </c>
    </row>
    <row r="1331" spans="3:7">
      <c r="C1331"/>
      <c r="G1331" s="134">
        <f t="shared" si="20"/>
        <v>0</v>
      </c>
    </row>
    <row r="1332" spans="3:7">
      <c r="C1332"/>
      <c r="G1332" s="134">
        <f t="shared" si="20"/>
        <v>0</v>
      </c>
    </row>
    <row r="1333" spans="3:7">
      <c r="C1333"/>
      <c r="G1333" s="134">
        <f t="shared" si="20"/>
        <v>0</v>
      </c>
    </row>
    <row r="1334" spans="3:7">
      <c r="C1334"/>
      <c r="G1334" s="134">
        <f t="shared" si="20"/>
        <v>0</v>
      </c>
    </row>
    <row r="1335" spans="3:7">
      <c r="C1335"/>
      <c r="G1335" s="134">
        <f t="shared" si="20"/>
        <v>0</v>
      </c>
    </row>
    <row r="1336" spans="3:7">
      <c r="C1336"/>
      <c r="G1336" s="134">
        <f t="shared" si="20"/>
        <v>0</v>
      </c>
    </row>
    <row r="1337" spans="3:7">
      <c r="C1337"/>
      <c r="G1337" s="134">
        <f t="shared" si="20"/>
        <v>0</v>
      </c>
    </row>
    <row r="1338" spans="3:7">
      <c r="C1338"/>
      <c r="G1338" s="134">
        <f t="shared" si="20"/>
        <v>0</v>
      </c>
    </row>
    <row r="1339" spans="3:7">
      <c r="C1339"/>
      <c r="G1339" s="134">
        <f t="shared" si="20"/>
        <v>0</v>
      </c>
    </row>
    <row r="1340" spans="3:7">
      <c r="C1340"/>
      <c r="G1340" s="134">
        <f t="shared" si="20"/>
        <v>0</v>
      </c>
    </row>
    <row r="1341" spans="3:7">
      <c r="C1341"/>
      <c r="G1341" s="134">
        <f t="shared" si="20"/>
        <v>0</v>
      </c>
    </row>
    <row r="1342" spans="3:7">
      <c r="C1342"/>
      <c r="G1342" s="134">
        <f t="shared" si="20"/>
        <v>0</v>
      </c>
    </row>
    <row r="1343" spans="3:7">
      <c r="C1343"/>
      <c r="G1343" s="134">
        <f t="shared" si="20"/>
        <v>0</v>
      </c>
    </row>
    <row r="1344" spans="3:7">
      <c r="C1344"/>
      <c r="G1344" s="134">
        <f t="shared" si="20"/>
        <v>0</v>
      </c>
    </row>
    <row r="1345" spans="3:7">
      <c r="C1345"/>
      <c r="G1345" s="134">
        <f t="shared" si="20"/>
        <v>0</v>
      </c>
    </row>
    <row r="1346" spans="3:7">
      <c r="C1346"/>
      <c r="G1346" s="134">
        <f t="shared" si="20"/>
        <v>0</v>
      </c>
    </row>
    <row r="1347" spans="3:7">
      <c r="C1347"/>
      <c r="G1347" s="134">
        <f t="shared" si="20"/>
        <v>0</v>
      </c>
    </row>
    <row r="1348" spans="3:7">
      <c r="C1348"/>
      <c r="G1348" s="134">
        <f t="shared" si="20"/>
        <v>0</v>
      </c>
    </row>
    <row r="1349" spans="3:7">
      <c r="C1349"/>
      <c r="G1349" s="134">
        <f t="shared" si="20"/>
        <v>0</v>
      </c>
    </row>
    <row r="1350" spans="3:7">
      <c r="C1350"/>
      <c r="G1350" s="134">
        <f t="shared" si="20"/>
        <v>0</v>
      </c>
    </row>
    <row r="1351" spans="3:7">
      <c r="C1351"/>
      <c r="G1351" s="134">
        <f t="shared" si="20"/>
        <v>0</v>
      </c>
    </row>
    <row r="1352" spans="3:7">
      <c r="C1352"/>
      <c r="G1352" s="134">
        <f t="shared" si="20"/>
        <v>0</v>
      </c>
    </row>
    <row r="1353" spans="3:7">
      <c r="C1353"/>
      <c r="G1353" s="134">
        <f t="shared" si="20"/>
        <v>0</v>
      </c>
    </row>
    <row r="1354" spans="3:7">
      <c r="C1354"/>
      <c r="G1354" s="134">
        <f t="shared" si="20"/>
        <v>0</v>
      </c>
    </row>
    <row r="1355" spans="3:7">
      <c r="C1355"/>
      <c r="G1355" s="134">
        <f t="shared" si="20"/>
        <v>0</v>
      </c>
    </row>
    <row r="1356" spans="3:7">
      <c r="C1356"/>
      <c r="G1356" s="134">
        <f t="shared" ref="G1356:G1419" si="21">+D1356-E1356</f>
        <v>0</v>
      </c>
    </row>
    <row r="1357" spans="3:7">
      <c r="C1357"/>
      <c r="G1357" s="134">
        <f t="shared" si="21"/>
        <v>0</v>
      </c>
    </row>
    <row r="1358" spans="3:7">
      <c r="C1358"/>
      <c r="G1358" s="134">
        <f t="shared" si="21"/>
        <v>0</v>
      </c>
    </row>
    <row r="1359" spans="3:7">
      <c r="C1359"/>
      <c r="G1359" s="134">
        <f t="shared" si="21"/>
        <v>0</v>
      </c>
    </row>
    <row r="1360" spans="3:7">
      <c r="C1360"/>
      <c r="G1360" s="134">
        <f t="shared" si="21"/>
        <v>0</v>
      </c>
    </row>
    <row r="1361" spans="3:7">
      <c r="C1361"/>
      <c r="G1361" s="134">
        <f t="shared" si="21"/>
        <v>0</v>
      </c>
    </row>
    <row r="1362" spans="3:7">
      <c r="C1362"/>
      <c r="G1362" s="134">
        <f t="shared" si="21"/>
        <v>0</v>
      </c>
    </row>
    <row r="1363" spans="3:7">
      <c r="C1363"/>
      <c r="G1363" s="134">
        <f t="shared" si="21"/>
        <v>0</v>
      </c>
    </row>
    <row r="1364" spans="3:7">
      <c r="C1364"/>
      <c r="G1364" s="134">
        <f t="shared" si="21"/>
        <v>0</v>
      </c>
    </row>
    <row r="1365" spans="3:7">
      <c r="C1365"/>
      <c r="G1365" s="134">
        <f t="shared" si="21"/>
        <v>0</v>
      </c>
    </row>
    <row r="1366" spans="3:7">
      <c r="C1366"/>
      <c r="G1366" s="134">
        <f t="shared" si="21"/>
        <v>0</v>
      </c>
    </row>
    <row r="1367" spans="3:7">
      <c r="C1367"/>
      <c r="G1367" s="134">
        <f t="shared" si="21"/>
        <v>0</v>
      </c>
    </row>
    <row r="1368" spans="3:7">
      <c r="C1368"/>
      <c r="G1368" s="134">
        <f t="shared" si="21"/>
        <v>0</v>
      </c>
    </row>
    <row r="1369" spans="3:7">
      <c r="C1369"/>
      <c r="G1369" s="134">
        <f t="shared" si="21"/>
        <v>0</v>
      </c>
    </row>
    <row r="1370" spans="3:7">
      <c r="C1370"/>
      <c r="G1370" s="134">
        <f t="shared" si="21"/>
        <v>0</v>
      </c>
    </row>
    <row r="1371" spans="3:7">
      <c r="C1371"/>
      <c r="G1371" s="134">
        <f t="shared" si="21"/>
        <v>0</v>
      </c>
    </row>
    <row r="1372" spans="3:7">
      <c r="C1372"/>
      <c r="G1372" s="134">
        <f t="shared" si="21"/>
        <v>0</v>
      </c>
    </row>
    <row r="1373" spans="3:7">
      <c r="C1373"/>
      <c r="G1373" s="134">
        <f t="shared" si="21"/>
        <v>0</v>
      </c>
    </row>
    <row r="1374" spans="3:7">
      <c r="C1374"/>
      <c r="G1374" s="134">
        <f t="shared" si="21"/>
        <v>0</v>
      </c>
    </row>
    <row r="1375" spans="3:7">
      <c r="C1375"/>
      <c r="G1375" s="134">
        <f t="shared" si="21"/>
        <v>0</v>
      </c>
    </row>
    <row r="1376" spans="3:7">
      <c r="C1376"/>
      <c r="G1376" s="134">
        <f t="shared" si="21"/>
        <v>0</v>
      </c>
    </row>
    <row r="1377" spans="3:7">
      <c r="C1377"/>
      <c r="G1377" s="134">
        <f t="shared" si="21"/>
        <v>0</v>
      </c>
    </row>
    <row r="1378" spans="3:7">
      <c r="C1378"/>
      <c r="G1378" s="134">
        <f t="shared" si="21"/>
        <v>0</v>
      </c>
    </row>
    <row r="1379" spans="3:7">
      <c r="C1379"/>
      <c r="G1379" s="134">
        <f t="shared" si="21"/>
        <v>0</v>
      </c>
    </row>
    <row r="1380" spans="3:7">
      <c r="C1380"/>
      <c r="G1380" s="134">
        <f t="shared" si="21"/>
        <v>0</v>
      </c>
    </row>
    <row r="1381" spans="3:7">
      <c r="C1381"/>
      <c r="G1381" s="134">
        <f t="shared" si="21"/>
        <v>0</v>
      </c>
    </row>
    <row r="1382" spans="3:7">
      <c r="C1382"/>
      <c r="G1382" s="134">
        <f t="shared" si="21"/>
        <v>0</v>
      </c>
    </row>
    <row r="1383" spans="3:7">
      <c r="C1383"/>
      <c r="G1383" s="134">
        <f t="shared" si="21"/>
        <v>0</v>
      </c>
    </row>
    <row r="1384" spans="3:7">
      <c r="C1384"/>
      <c r="G1384" s="134">
        <f t="shared" si="21"/>
        <v>0</v>
      </c>
    </row>
    <row r="1385" spans="3:7">
      <c r="C1385"/>
      <c r="G1385" s="134">
        <f t="shared" si="21"/>
        <v>0</v>
      </c>
    </row>
    <row r="1386" spans="3:7">
      <c r="C1386"/>
      <c r="G1386" s="134">
        <f t="shared" si="21"/>
        <v>0</v>
      </c>
    </row>
    <row r="1387" spans="3:7">
      <c r="C1387"/>
      <c r="G1387" s="134">
        <f t="shared" si="21"/>
        <v>0</v>
      </c>
    </row>
    <row r="1388" spans="3:7">
      <c r="C1388"/>
      <c r="G1388" s="134">
        <f t="shared" si="21"/>
        <v>0</v>
      </c>
    </row>
    <row r="1389" spans="3:7">
      <c r="C1389"/>
      <c r="G1389" s="134">
        <f t="shared" si="21"/>
        <v>0</v>
      </c>
    </row>
    <row r="1390" spans="3:7">
      <c r="C1390"/>
      <c r="G1390" s="134">
        <f t="shared" si="21"/>
        <v>0</v>
      </c>
    </row>
    <row r="1391" spans="3:7">
      <c r="C1391"/>
      <c r="G1391" s="134">
        <f t="shared" si="21"/>
        <v>0</v>
      </c>
    </row>
    <row r="1392" spans="3:7">
      <c r="C1392"/>
      <c r="G1392" s="134">
        <f t="shared" si="21"/>
        <v>0</v>
      </c>
    </row>
    <row r="1393" spans="3:7">
      <c r="C1393"/>
      <c r="G1393" s="134">
        <f t="shared" si="21"/>
        <v>0</v>
      </c>
    </row>
    <row r="1394" spans="3:7">
      <c r="C1394"/>
      <c r="G1394" s="134">
        <f t="shared" si="21"/>
        <v>0</v>
      </c>
    </row>
    <row r="1395" spans="3:7">
      <c r="C1395"/>
      <c r="G1395" s="134">
        <f t="shared" si="21"/>
        <v>0</v>
      </c>
    </row>
    <row r="1396" spans="3:7">
      <c r="C1396"/>
      <c r="G1396" s="134">
        <f t="shared" si="21"/>
        <v>0</v>
      </c>
    </row>
    <row r="1397" spans="3:7">
      <c r="C1397"/>
      <c r="G1397" s="134">
        <f t="shared" si="21"/>
        <v>0</v>
      </c>
    </row>
    <row r="1398" spans="3:7">
      <c r="C1398"/>
      <c r="G1398" s="134">
        <f t="shared" si="21"/>
        <v>0</v>
      </c>
    </row>
    <row r="1399" spans="3:7">
      <c r="C1399"/>
      <c r="G1399" s="134">
        <f t="shared" si="21"/>
        <v>0</v>
      </c>
    </row>
    <row r="1400" spans="3:7">
      <c r="C1400"/>
      <c r="G1400" s="134">
        <f t="shared" si="21"/>
        <v>0</v>
      </c>
    </row>
    <row r="1401" spans="3:7">
      <c r="C1401"/>
      <c r="G1401" s="134">
        <f t="shared" si="21"/>
        <v>0</v>
      </c>
    </row>
    <row r="1402" spans="3:7">
      <c r="C1402"/>
      <c r="G1402" s="134">
        <f t="shared" si="21"/>
        <v>0</v>
      </c>
    </row>
    <row r="1403" spans="3:7">
      <c r="C1403"/>
      <c r="G1403" s="134">
        <f t="shared" si="21"/>
        <v>0</v>
      </c>
    </row>
    <row r="1404" spans="3:7">
      <c r="C1404"/>
      <c r="G1404" s="134">
        <f t="shared" si="21"/>
        <v>0</v>
      </c>
    </row>
    <row r="1405" spans="3:7">
      <c r="C1405"/>
      <c r="G1405" s="134">
        <f t="shared" si="21"/>
        <v>0</v>
      </c>
    </row>
    <row r="1406" spans="3:7">
      <c r="C1406"/>
      <c r="G1406" s="134">
        <f t="shared" si="21"/>
        <v>0</v>
      </c>
    </row>
    <row r="1407" spans="3:7">
      <c r="C1407"/>
      <c r="G1407" s="134">
        <f t="shared" si="21"/>
        <v>0</v>
      </c>
    </row>
    <row r="1408" spans="3:7">
      <c r="C1408"/>
      <c r="G1408" s="134">
        <f t="shared" si="21"/>
        <v>0</v>
      </c>
    </row>
    <row r="1409" spans="3:7">
      <c r="C1409"/>
      <c r="G1409" s="134">
        <f t="shared" si="21"/>
        <v>0</v>
      </c>
    </row>
    <row r="1410" spans="3:7">
      <c r="C1410"/>
      <c r="G1410" s="134">
        <f t="shared" si="21"/>
        <v>0</v>
      </c>
    </row>
    <row r="1411" spans="3:7">
      <c r="C1411"/>
      <c r="G1411" s="134">
        <f t="shared" si="21"/>
        <v>0</v>
      </c>
    </row>
    <row r="1412" spans="3:7">
      <c r="C1412"/>
      <c r="G1412" s="134">
        <f t="shared" si="21"/>
        <v>0</v>
      </c>
    </row>
    <row r="1413" spans="3:7">
      <c r="C1413"/>
      <c r="G1413" s="134">
        <f t="shared" si="21"/>
        <v>0</v>
      </c>
    </row>
    <row r="1414" spans="3:7">
      <c r="C1414"/>
      <c r="G1414" s="134">
        <f t="shared" si="21"/>
        <v>0</v>
      </c>
    </row>
    <row r="1415" spans="3:7">
      <c r="C1415"/>
      <c r="G1415" s="134">
        <f t="shared" si="21"/>
        <v>0</v>
      </c>
    </row>
    <row r="1416" spans="3:7">
      <c r="C1416"/>
      <c r="G1416" s="134">
        <f t="shared" si="21"/>
        <v>0</v>
      </c>
    </row>
    <row r="1417" spans="3:7">
      <c r="C1417"/>
      <c r="G1417" s="134">
        <f t="shared" si="21"/>
        <v>0</v>
      </c>
    </row>
    <row r="1418" spans="3:7">
      <c r="C1418"/>
      <c r="G1418" s="134">
        <f t="shared" si="21"/>
        <v>0</v>
      </c>
    </row>
    <row r="1419" spans="3:7">
      <c r="C1419"/>
      <c r="G1419" s="134">
        <f t="shared" si="21"/>
        <v>0</v>
      </c>
    </row>
    <row r="1420" spans="3:7">
      <c r="C1420"/>
      <c r="G1420" s="134">
        <f t="shared" ref="G1420:G1483" si="22">+D1420-E1420</f>
        <v>0</v>
      </c>
    </row>
    <row r="1421" spans="3:7">
      <c r="C1421"/>
      <c r="G1421" s="134">
        <f t="shared" si="22"/>
        <v>0</v>
      </c>
    </row>
    <row r="1422" spans="3:7">
      <c r="C1422"/>
      <c r="G1422" s="134">
        <f t="shared" si="22"/>
        <v>0</v>
      </c>
    </row>
    <row r="1423" spans="3:7">
      <c r="C1423"/>
      <c r="G1423" s="134">
        <f t="shared" si="22"/>
        <v>0</v>
      </c>
    </row>
    <row r="1424" spans="3:7">
      <c r="C1424"/>
      <c r="G1424" s="134">
        <f t="shared" si="22"/>
        <v>0</v>
      </c>
    </row>
    <row r="1425" spans="3:7">
      <c r="C1425"/>
      <c r="G1425" s="134">
        <f t="shared" si="22"/>
        <v>0</v>
      </c>
    </row>
    <row r="1426" spans="3:7">
      <c r="C1426"/>
      <c r="G1426" s="134">
        <f t="shared" si="22"/>
        <v>0</v>
      </c>
    </row>
    <row r="1427" spans="3:7">
      <c r="C1427"/>
      <c r="G1427" s="134">
        <f t="shared" si="22"/>
        <v>0</v>
      </c>
    </row>
    <row r="1428" spans="3:7">
      <c r="C1428"/>
      <c r="G1428" s="134">
        <f t="shared" si="22"/>
        <v>0</v>
      </c>
    </row>
    <row r="1429" spans="3:7">
      <c r="C1429"/>
      <c r="G1429" s="134">
        <f t="shared" si="22"/>
        <v>0</v>
      </c>
    </row>
    <row r="1430" spans="3:7">
      <c r="C1430"/>
      <c r="G1430" s="134">
        <f t="shared" si="22"/>
        <v>0</v>
      </c>
    </row>
    <row r="1431" spans="3:7">
      <c r="C1431"/>
      <c r="G1431" s="134">
        <f t="shared" si="22"/>
        <v>0</v>
      </c>
    </row>
    <row r="1432" spans="3:7">
      <c r="C1432"/>
      <c r="G1432" s="134">
        <f t="shared" si="22"/>
        <v>0</v>
      </c>
    </row>
    <row r="1433" spans="3:7">
      <c r="C1433"/>
      <c r="G1433" s="134">
        <f t="shared" si="22"/>
        <v>0</v>
      </c>
    </row>
    <row r="1434" spans="3:7">
      <c r="C1434"/>
      <c r="G1434" s="134">
        <f t="shared" si="22"/>
        <v>0</v>
      </c>
    </row>
    <row r="1435" spans="3:7">
      <c r="C1435"/>
      <c r="G1435" s="134">
        <f t="shared" si="22"/>
        <v>0</v>
      </c>
    </row>
    <row r="1436" spans="3:7">
      <c r="C1436"/>
      <c r="G1436" s="134">
        <f t="shared" si="22"/>
        <v>0</v>
      </c>
    </row>
    <row r="1437" spans="3:7">
      <c r="C1437"/>
      <c r="G1437" s="134">
        <f t="shared" si="22"/>
        <v>0</v>
      </c>
    </row>
    <row r="1438" spans="3:7">
      <c r="C1438"/>
      <c r="G1438" s="134">
        <f t="shared" si="22"/>
        <v>0</v>
      </c>
    </row>
    <row r="1439" spans="3:7">
      <c r="C1439"/>
      <c r="G1439" s="134">
        <f t="shared" si="22"/>
        <v>0</v>
      </c>
    </row>
    <row r="1440" spans="3:7">
      <c r="C1440"/>
      <c r="G1440" s="134">
        <f t="shared" si="22"/>
        <v>0</v>
      </c>
    </row>
    <row r="1441" spans="3:7">
      <c r="C1441"/>
      <c r="G1441" s="134">
        <f t="shared" si="22"/>
        <v>0</v>
      </c>
    </row>
    <row r="1442" spans="3:7">
      <c r="C1442"/>
      <c r="G1442" s="134">
        <f t="shared" si="22"/>
        <v>0</v>
      </c>
    </row>
    <row r="1443" spans="3:7">
      <c r="C1443"/>
      <c r="G1443" s="134">
        <f t="shared" si="22"/>
        <v>0</v>
      </c>
    </row>
    <row r="1444" spans="3:7">
      <c r="C1444"/>
      <c r="G1444" s="134">
        <f t="shared" si="22"/>
        <v>0</v>
      </c>
    </row>
    <row r="1445" spans="3:7">
      <c r="C1445"/>
      <c r="G1445" s="134">
        <f t="shared" si="22"/>
        <v>0</v>
      </c>
    </row>
    <row r="1446" spans="3:7">
      <c r="C1446"/>
      <c r="G1446" s="134">
        <f t="shared" si="22"/>
        <v>0</v>
      </c>
    </row>
    <row r="1447" spans="3:7">
      <c r="C1447"/>
      <c r="G1447" s="134">
        <f t="shared" si="22"/>
        <v>0</v>
      </c>
    </row>
    <row r="1448" spans="3:7">
      <c r="C1448"/>
      <c r="G1448" s="134">
        <f t="shared" si="22"/>
        <v>0</v>
      </c>
    </row>
    <row r="1449" spans="3:7">
      <c r="C1449"/>
      <c r="G1449" s="134">
        <f t="shared" si="22"/>
        <v>0</v>
      </c>
    </row>
    <row r="1450" spans="3:7">
      <c r="C1450"/>
      <c r="G1450" s="134">
        <f t="shared" si="22"/>
        <v>0</v>
      </c>
    </row>
    <row r="1451" spans="3:7">
      <c r="C1451"/>
      <c r="G1451" s="134">
        <f t="shared" si="22"/>
        <v>0</v>
      </c>
    </row>
    <row r="1452" spans="3:7">
      <c r="C1452"/>
      <c r="G1452" s="134">
        <f t="shared" si="22"/>
        <v>0</v>
      </c>
    </row>
    <row r="1453" spans="3:7">
      <c r="C1453"/>
      <c r="G1453" s="134">
        <f t="shared" si="22"/>
        <v>0</v>
      </c>
    </row>
    <row r="1454" spans="3:7">
      <c r="C1454"/>
      <c r="G1454" s="134">
        <f t="shared" si="22"/>
        <v>0</v>
      </c>
    </row>
    <row r="1455" spans="3:7">
      <c r="C1455"/>
      <c r="G1455" s="134">
        <f t="shared" si="22"/>
        <v>0</v>
      </c>
    </row>
    <row r="1456" spans="3:7">
      <c r="C1456"/>
      <c r="G1456" s="134">
        <f t="shared" si="22"/>
        <v>0</v>
      </c>
    </row>
    <row r="1457" spans="3:7">
      <c r="C1457"/>
      <c r="G1457" s="134">
        <f t="shared" si="22"/>
        <v>0</v>
      </c>
    </row>
    <row r="1458" spans="3:7">
      <c r="C1458"/>
      <c r="G1458" s="134">
        <f t="shared" si="22"/>
        <v>0</v>
      </c>
    </row>
    <row r="1459" spans="3:7">
      <c r="C1459"/>
      <c r="G1459" s="134">
        <f t="shared" si="22"/>
        <v>0</v>
      </c>
    </row>
    <row r="1460" spans="3:7">
      <c r="C1460"/>
      <c r="G1460" s="134">
        <f t="shared" si="22"/>
        <v>0</v>
      </c>
    </row>
    <row r="1461" spans="3:7">
      <c r="C1461"/>
      <c r="G1461" s="134">
        <f t="shared" si="22"/>
        <v>0</v>
      </c>
    </row>
    <row r="1462" spans="3:7">
      <c r="C1462"/>
      <c r="G1462" s="134">
        <f t="shared" si="22"/>
        <v>0</v>
      </c>
    </row>
    <row r="1463" spans="3:7">
      <c r="C1463"/>
      <c r="G1463" s="134">
        <f t="shared" si="22"/>
        <v>0</v>
      </c>
    </row>
    <row r="1464" spans="3:7">
      <c r="C1464"/>
      <c r="G1464" s="134">
        <f t="shared" si="22"/>
        <v>0</v>
      </c>
    </row>
    <row r="1465" spans="3:7">
      <c r="C1465"/>
      <c r="G1465" s="134">
        <f t="shared" si="22"/>
        <v>0</v>
      </c>
    </row>
    <row r="1466" spans="3:7">
      <c r="C1466"/>
      <c r="G1466" s="134">
        <f t="shared" si="22"/>
        <v>0</v>
      </c>
    </row>
    <row r="1467" spans="3:7">
      <c r="C1467"/>
      <c r="G1467" s="134">
        <f t="shared" si="22"/>
        <v>0</v>
      </c>
    </row>
    <row r="1468" spans="3:7">
      <c r="C1468"/>
      <c r="G1468" s="134">
        <f t="shared" si="22"/>
        <v>0</v>
      </c>
    </row>
    <row r="1469" spans="3:7">
      <c r="C1469"/>
      <c r="G1469" s="134">
        <f t="shared" si="22"/>
        <v>0</v>
      </c>
    </row>
    <row r="1470" spans="3:7">
      <c r="C1470"/>
      <c r="G1470" s="134">
        <f t="shared" si="22"/>
        <v>0</v>
      </c>
    </row>
    <row r="1471" spans="3:7">
      <c r="C1471"/>
      <c r="G1471" s="134">
        <f t="shared" si="22"/>
        <v>0</v>
      </c>
    </row>
    <row r="1472" spans="3:7">
      <c r="C1472"/>
      <c r="G1472" s="134">
        <f t="shared" si="22"/>
        <v>0</v>
      </c>
    </row>
    <row r="1473" spans="3:7">
      <c r="C1473"/>
      <c r="G1473" s="134">
        <f t="shared" si="22"/>
        <v>0</v>
      </c>
    </row>
    <row r="1474" spans="3:7">
      <c r="C1474"/>
      <c r="G1474" s="134">
        <f t="shared" si="22"/>
        <v>0</v>
      </c>
    </row>
    <row r="1475" spans="3:7">
      <c r="C1475"/>
      <c r="G1475" s="134">
        <f t="shared" si="22"/>
        <v>0</v>
      </c>
    </row>
    <row r="1476" spans="3:7">
      <c r="C1476"/>
      <c r="G1476" s="134">
        <f t="shared" si="22"/>
        <v>0</v>
      </c>
    </row>
    <row r="1477" spans="3:7">
      <c r="C1477"/>
      <c r="G1477" s="134">
        <f t="shared" si="22"/>
        <v>0</v>
      </c>
    </row>
    <row r="1478" spans="3:7">
      <c r="C1478"/>
      <c r="G1478" s="134">
        <f t="shared" si="22"/>
        <v>0</v>
      </c>
    </row>
    <row r="1479" spans="3:7">
      <c r="C1479"/>
      <c r="G1479" s="134">
        <f t="shared" si="22"/>
        <v>0</v>
      </c>
    </row>
    <row r="1480" spans="3:7">
      <c r="C1480"/>
      <c r="G1480" s="134">
        <f t="shared" si="22"/>
        <v>0</v>
      </c>
    </row>
    <row r="1481" spans="3:7">
      <c r="C1481"/>
      <c r="G1481" s="134">
        <f t="shared" si="22"/>
        <v>0</v>
      </c>
    </row>
    <row r="1482" spans="3:7">
      <c r="C1482"/>
      <c r="G1482" s="134">
        <f t="shared" si="22"/>
        <v>0</v>
      </c>
    </row>
    <row r="1483" spans="3:7">
      <c r="C1483"/>
      <c r="G1483" s="134">
        <f t="shared" si="22"/>
        <v>0</v>
      </c>
    </row>
    <row r="1484" spans="3:7">
      <c r="C1484"/>
      <c r="G1484" s="134">
        <f t="shared" ref="G1484:G1547" si="23">+D1484-E1484</f>
        <v>0</v>
      </c>
    </row>
    <row r="1485" spans="3:7">
      <c r="C1485"/>
      <c r="G1485" s="134">
        <f t="shared" si="23"/>
        <v>0</v>
      </c>
    </row>
    <row r="1486" spans="3:7">
      <c r="C1486"/>
      <c r="G1486" s="134">
        <f t="shared" si="23"/>
        <v>0</v>
      </c>
    </row>
    <row r="1487" spans="3:7">
      <c r="C1487"/>
      <c r="G1487" s="134">
        <f t="shared" si="23"/>
        <v>0</v>
      </c>
    </row>
    <row r="1488" spans="3:7">
      <c r="C1488"/>
      <c r="G1488" s="134">
        <f t="shared" si="23"/>
        <v>0</v>
      </c>
    </row>
    <row r="1489" spans="3:7">
      <c r="C1489"/>
      <c r="G1489" s="134">
        <f t="shared" si="23"/>
        <v>0</v>
      </c>
    </row>
    <row r="1490" spans="3:7">
      <c r="C1490"/>
      <c r="G1490" s="134">
        <f t="shared" si="23"/>
        <v>0</v>
      </c>
    </row>
    <row r="1491" spans="3:7">
      <c r="C1491"/>
      <c r="G1491" s="134">
        <f t="shared" si="23"/>
        <v>0</v>
      </c>
    </row>
    <row r="1492" spans="3:7">
      <c r="C1492"/>
      <c r="G1492" s="134">
        <f t="shared" si="23"/>
        <v>0</v>
      </c>
    </row>
    <row r="1493" spans="3:7">
      <c r="C1493"/>
      <c r="G1493" s="134">
        <f t="shared" si="23"/>
        <v>0</v>
      </c>
    </row>
    <row r="1494" spans="3:7">
      <c r="C1494"/>
      <c r="G1494" s="134">
        <f t="shared" si="23"/>
        <v>0</v>
      </c>
    </row>
    <row r="1495" spans="3:7">
      <c r="C1495"/>
      <c r="G1495" s="134">
        <f t="shared" si="23"/>
        <v>0</v>
      </c>
    </row>
    <row r="1496" spans="3:7">
      <c r="C1496"/>
      <c r="G1496" s="134">
        <f t="shared" si="23"/>
        <v>0</v>
      </c>
    </row>
    <row r="1497" spans="3:7">
      <c r="C1497"/>
      <c r="G1497" s="134">
        <f t="shared" si="23"/>
        <v>0</v>
      </c>
    </row>
    <row r="1498" spans="3:7">
      <c r="C1498"/>
      <c r="G1498" s="134">
        <f t="shared" si="23"/>
        <v>0</v>
      </c>
    </row>
    <row r="1499" spans="3:7">
      <c r="C1499"/>
      <c r="G1499" s="134">
        <f t="shared" si="23"/>
        <v>0</v>
      </c>
    </row>
    <row r="1500" spans="3:7">
      <c r="C1500"/>
      <c r="G1500" s="134">
        <f t="shared" si="23"/>
        <v>0</v>
      </c>
    </row>
    <row r="1501" spans="3:7">
      <c r="C1501"/>
      <c r="G1501" s="134">
        <f t="shared" si="23"/>
        <v>0</v>
      </c>
    </row>
    <row r="1502" spans="3:7">
      <c r="C1502"/>
      <c r="G1502" s="134">
        <f t="shared" si="23"/>
        <v>0</v>
      </c>
    </row>
    <row r="1503" spans="3:7">
      <c r="C1503"/>
      <c r="G1503" s="134">
        <f t="shared" si="23"/>
        <v>0</v>
      </c>
    </row>
    <row r="1504" spans="3:7">
      <c r="C1504"/>
      <c r="G1504" s="134">
        <f t="shared" si="23"/>
        <v>0</v>
      </c>
    </row>
    <row r="1505" spans="3:7">
      <c r="C1505"/>
      <c r="G1505" s="134">
        <f t="shared" si="23"/>
        <v>0</v>
      </c>
    </row>
    <row r="1506" spans="3:7">
      <c r="C1506"/>
      <c r="G1506" s="134">
        <f t="shared" si="23"/>
        <v>0</v>
      </c>
    </row>
    <row r="1507" spans="3:7">
      <c r="C1507"/>
      <c r="G1507" s="134">
        <f t="shared" si="23"/>
        <v>0</v>
      </c>
    </row>
    <row r="1508" spans="3:7">
      <c r="C1508"/>
      <c r="G1508" s="134">
        <f t="shared" si="23"/>
        <v>0</v>
      </c>
    </row>
    <row r="1509" spans="3:7">
      <c r="C1509"/>
      <c r="G1509" s="134">
        <f t="shared" si="23"/>
        <v>0</v>
      </c>
    </row>
    <row r="1510" spans="3:7">
      <c r="C1510"/>
      <c r="G1510" s="134">
        <f t="shared" si="23"/>
        <v>0</v>
      </c>
    </row>
    <row r="1511" spans="3:7">
      <c r="C1511"/>
      <c r="G1511" s="134">
        <f t="shared" si="23"/>
        <v>0</v>
      </c>
    </row>
    <row r="1512" spans="3:7">
      <c r="C1512"/>
      <c r="G1512" s="134">
        <f t="shared" si="23"/>
        <v>0</v>
      </c>
    </row>
    <row r="1513" spans="3:7">
      <c r="C1513"/>
      <c r="G1513" s="134">
        <f t="shared" si="23"/>
        <v>0</v>
      </c>
    </row>
    <row r="1514" spans="3:7">
      <c r="C1514"/>
      <c r="G1514" s="134">
        <f t="shared" si="23"/>
        <v>0</v>
      </c>
    </row>
    <row r="1515" spans="3:7">
      <c r="C1515"/>
      <c r="G1515" s="134">
        <f t="shared" si="23"/>
        <v>0</v>
      </c>
    </row>
    <row r="1516" spans="3:7">
      <c r="C1516"/>
      <c r="G1516" s="134">
        <f t="shared" si="23"/>
        <v>0</v>
      </c>
    </row>
    <row r="1517" spans="3:7">
      <c r="C1517"/>
      <c r="G1517" s="134">
        <f t="shared" si="23"/>
        <v>0</v>
      </c>
    </row>
    <row r="1518" spans="3:7">
      <c r="C1518"/>
      <c r="G1518" s="134">
        <f t="shared" si="23"/>
        <v>0</v>
      </c>
    </row>
    <row r="1519" spans="3:7">
      <c r="C1519"/>
      <c r="G1519" s="134">
        <f t="shared" si="23"/>
        <v>0</v>
      </c>
    </row>
    <row r="1520" spans="3:7">
      <c r="C1520"/>
      <c r="G1520" s="134">
        <f t="shared" si="23"/>
        <v>0</v>
      </c>
    </row>
    <row r="1521" spans="3:7">
      <c r="C1521"/>
      <c r="G1521" s="134">
        <f t="shared" si="23"/>
        <v>0</v>
      </c>
    </row>
    <row r="1522" spans="3:7">
      <c r="C1522"/>
      <c r="G1522" s="134">
        <f t="shared" si="23"/>
        <v>0</v>
      </c>
    </row>
    <row r="1523" spans="3:7">
      <c r="C1523"/>
      <c r="G1523" s="134">
        <f t="shared" si="23"/>
        <v>0</v>
      </c>
    </row>
    <row r="1524" spans="3:7">
      <c r="C1524"/>
      <c r="G1524" s="134">
        <f t="shared" si="23"/>
        <v>0</v>
      </c>
    </row>
    <row r="1525" spans="3:7">
      <c r="C1525"/>
      <c r="G1525" s="134">
        <f t="shared" si="23"/>
        <v>0</v>
      </c>
    </row>
    <row r="1526" spans="3:7">
      <c r="C1526"/>
      <c r="G1526" s="134">
        <f t="shared" si="23"/>
        <v>0</v>
      </c>
    </row>
    <row r="1527" spans="3:7">
      <c r="C1527"/>
      <c r="G1527" s="134">
        <f t="shared" si="23"/>
        <v>0</v>
      </c>
    </row>
    <row r="1528" spans="3:7">
      <c r="C1528"/>
      <c r="G1528" s="134">
        <f t="shared" si="23"/>
        <v>0</v>
      </c>
    </row>
    <row r="1529" spans="3:7">
      <c r="C1529"/>
      <c r="G1529" s="134">
        <f t="shared" si="23"/>
        <v>0</v>
      </c>
    </row>
    <row r="1530" spans="3:7">
      <c r="C1530"/>
      <c r="G1530" s="134">
        <f t="shared" si="23"/>
        <v>0</v>
      </c>
    </row>
    <row r="1531" spans="3:7">
      <c r="C1531"/>
      <c r="G1531" s="134">
        <f t="shared" si="23"/>
        <v>0</v>
      </c>
    </row>
    <row r="1532" spans="3:7">
      <c r="C1532"/>
      <c r="G1532" s="134">
        <f t="shared" si="23"/>
        <v>0</v>
      </c>
    </row>
    <row r="1533" spans="3:7">
      <c r="C1533"/>
      <c r="G1533" s="134">
        <f t="shared" si="23"/>
        <v>0</v>
      </c>
    </row>
    <row r="1534" spans="3:7">
      <c r="C1534"/>
      <c r="G1534" s="134">
        <f t="shared" si="23"/>
        <v>0</v>
      </c>
    </row>
    <row r="1535" spans="3:7">
      <c r="C1535"/>
      <c r="G1535" s="134">
        <f t="shared" si="23"/>
        <v>0</v>
      </c>
    </row>
    <row r="1536" spans="3:7">
      <c r="C1536"/>
      <c r="G1536" s="134">
        <f t="shared" si="23"/>
        <v>0</v>
      </c>
    </row>
    <row r="1537" spans="3:7">
      <c r="C1537"/>
      <c r="G1537" s="134">
        <f t="shared" si="23"/>
        <v>0</v>
      </c>
    </row>
    <row r="1538" spans="3:7">
      <c r="C1538"/>
      <c r="G1538" s="134">
        <f t="shared" si="23"/>
        <v>0</v>
      </c>
    </row>
    <row r="1539" spans="3:7">
      <c r="C1539"/>
      <c r="G1539" s="134">
        <f t="shared" si="23"/>
        <v>0</v>
      </c>
    </row>
    <row r="1540" spans="3:7">
      <c r="C1540"/>
      <c r="G1540" s="134">
        <f t="shared" si="23"/>
        <v>0</v>
      </c>
    </row>
    <row r="1541" spans="3:7">
      <c r="C1541"/>
      <c r="G1541" s="134">
        <f t="shared" si="23"/>
        <v>0</v>
      </c>
    </row>
    <row r="1542" spans="3:7">
      <c r="C1542"/>
      <c r="G1542" s="134">
        <f t="shared" si="23"/>
        <v>0</v>
      </c>
    </row>
    <row r="1543" spans="3:7">
      <c r="C1543"/>
      <c r="G1543" s="134">
        <f t="shared" si="23"/>
        <v>0</v>
      </c>
    </row>
    <row r="1544" spans="3:7">
      <c r="C1544"/>
      <c r="G1544" s="134">
        <f t="shared" si="23"/>
        <v>0</v>
      </c>
    </row>
    <row r="1545" spans="3:7">
      <c r="C1545"/>
      <c r="G1545" s="134">
        <f t="shared" si="23"/>
        <v>0</v>
      </c>
    </row>
    <row r="1546" spans="3:7">
      <c r="C1546"/>
      <c r="G1546" s="134">
        <f t="shared" si="23"/>
        <v>0</v>
      </c>
    </row>
    <row r="1547" spans="3:7">
      <c r="C1547"/>
      <c r="G1547" s="134">
        <f t="shared" si="23"/>
        <v>0</v>
      </c>
    </row>
    <row r="1548" spans="3:7">
      <c r="C1548"/>
      <c r="G1548" s="134">
        <f t="shared" ref="G1548:G1611" si="24">+D1548-E1548</f>
        <v>0</v>
      </c>
    </row>
    <row r="1549" spans="3:7">
      <c r="C1549"/>
      <c r="G1549" s="134">
        <f t="shared" si="24"/>
        <v>0</v>
      </c>
    </row>
    <row r="1550" spans="3:7">
      <c r="C1550"/>
      <c r="G1550" s="134">
        <f t="shared" si="24"/>
        <v>0</v>
      </c>
    </row>
    <row r="1551" spans="3:7">
      <c r="C1551"/>
      <c r="G1551" s="134">
        <f t="shared" si="24"/>
        <v>0</v>
      </c>
    </row>
    <row r="1552" spans="3:7">
      <c r="C1552"/>
      <c r="G1552" s="134">
        <f t="shared" si="24"/>
        <v>0</v>
      </c>
    </row>
    <row r="1553" spans="3:7">
      <c r="C1553"/>
      <c r="G1553" s="134">
        <f t="shared" si="24"/>
        <v>0</v>
      </c>
    </row>
    <row r="1554" spans="3:7">
      <c r="C1554"/>
      <c r="G1554" s="134">
        <f t="shared" si="24"/>
        <v>0</v>
      </c>
    </row>
    <row r="1555" spans="3:7">
      <c r="C1555"/>
      <c r="G1555" s="134">
        <f t="shared" si="24"/>
        <v>0</v>
      </c>
    </row>
    <row r="1556" spans="3:7">
      <c r="C1556"/>
      <c r="G1556" s="134">
        <f t="shared" si="24"/>
        <v>0</v>
      </c>
    </row>
    <row r="1557" spans="3:7">
      <c r="C1557"/>
      <c r="G1557" s="134">
        <f t="shared" si="24"/>
        <v>0</v>
      </c>
    </row>
    <row r="1558" spans="3:7">
      <c r="C1558"/>
      <c r="G1558" s="134">
        <f t="shared" si="24"/>
        <v>0</v>
      </c>
    </row>
    <row r="1559" spans="3:7">
      <c r="C1559"/>
      <c r="G1559" s="134">
        <f t="shared" si="24"/>
        <v>0</v>
      </c>
    </row>
    <row r="1560" spans="3:7">
      <c r="C1560"/>
      <c r="G1560" s="134">
        <f t="shared" si="24"/>
        <v>0</v>
      </c>
    </row>
    <row r="1561" spans="3:7">
      <c r="C1561"/>
      <c r="G1561" s="134">
        <f t="shared" si="24"/>
        <v>0</v>
      </c>
    </row>
    <row r="1562" spans="3:7">
      <c r="C1562"/>
      <c r="G1562" s="134">
        <f t="shared" si="24"/>
        <v>0</v>
      </c>
    </row>
    <row r="1563" spans="3:7">
      <c r="C1563"/>
      <c r="G1563" s="134">
        <f t="shared" si="24"/>
        <v>0</v>
      </c>
    </row>
    <row r="1564" spans="3:7">
      <c r="C1564"/>
      <c r="G1564" s="134">
        <f t="shared" si="24"/>
        <v>0</v>
      </c>
    </row>
    <row r="1565" spans="3:7">
      <c r="C1565"/>
      <c r="G1565" s="134">
        <f t="shared" si="24"/>
        <v>0</v>
      </c>
    </row>
    <row r="1566" spans="3:7">
      <c r="C1566"/>
      <c r="G1566" s="134">
        <f t="shared" si="24"/>
        <v>0</v>
      </c>
    </row>
    <row r="1567" spans="3:7">
      <c r="C1567"/>
      <c r="G1567" s="134">
        <f t="shared" si="24"/>
        <v>0</v>
      </c>
    </row>
    <row r="1568" spans="3:7">
      <c r="C1568"/>
      <c r="G1568" s="134">
        <f t="shared" si="24"/>
        <v>0</v>
      </c>
    </row>
    <row r="1569" spans="3:7">
      <c r="C1569"/>
      <c r="G1569" s="134">
        <f t="shared" si="24"/>
        <v>0</v>
      </c>
    </row>
    <row r="1570" spans="3:7">
      <c r="C1570"/>
      <c r="G1570" s="134">
        <f t="shared" si="24"/>
        <v>0</v>
      </c>
    </row>
    <row r="1571" spans="3:7">
      <c r="C1571"/>
      <c r="G1571" s="134">
        <f t="shared" si="24"/>
        <v>0</v>
      </c>
    </row>
    <row r="1572" spans="3:7">
      <c r="C1572"/>
      <c r="G1572" s="134">
        <f t="shared" si="24"/>
        <v>0</v>
      </c>
    </row>
    <row r="1573" spans="3:7">
      <c r="C1573"/>
      <c r="G1573" s="134">
        <f t="shared" si="24"/>
        <v>0</v>
      </c>
    </row>
    <row r="1574" spans="3:7">
      <c r="C1574"/>
      <c r="G1574" s="134">
        <f t="shared" si="24"/>
        <v>0</v>
      </c>
    </row>
    <row r="1575" spans="3:7">
      <c r="C1575"/>
      <c r="G1575" s="134">
        <f t="shared" si="24"/>
        <v>0</v>
      </c>
    </row>
    <row r="1576" spans="3:7">
      <c r="C1576"/>
      <c r="G1576" s="134">
        <f t="shared" si="24"/>
        <v>0</v>
      </c>
    </row>
    <row r="1577" spans="3:7">
      <c r="C1577"/>
      <c r="G1577" s="134">
        <f t="shared" si="24"/>
        <v>0</v>
      </c>
    </row>
    <row r="1578" spans="3:7">
      <c r="C1578"/>
      <c r="G1578" s="134">
        <f t="shared" si="24"/>
        <v>0</v>
      </c>
    </row>
    <row r="1579" spans="3:7">
      <c r="C1579"/>
      <c r="G1579" s="134">
        <f t="shared" si="24"/>
        <v>0</v>
      </c>
    </row>
    <row r="1580" spans="3:7">
      <c r="C1580"/>
      <c r="G1580" s="134">
        <f t="shared" si="24"/>
        <v>0</v>
      </c>
    </row>
    <row r="1581" spans="3:7">
      <c r="C1581"/>
      <c r="G1581" s="134">
        <f t="shared" si="24"/>
        <v>0</v>
      </c>
    </row>
    <row r="1582" spans="3:7">
      <c r="C1582"/>
      <c r="G1582" s="134">
        <f t="shared" si="24"/>
        <v>0</v>
      </c>
    </row>
    <row r="1583" spans="3:7">
      <c r="C1583"/>
      <c r="G1583" s="134">
        <f t="shared" si="24"/>
        <v>0</v>
      </c>
    </row>
    <row r="1584" spans="3:7">
      <c r="C1584"/>
      <c r="G1584" s="134">
        <f t="shared" si="24"/>
        <v>0</v>
      </c>
    </row>
    <row r="1585" spans="3:7">
      <c r="C1585"/>
      <c r="G1585" s="134">
        <f t="shared" si="24"/>
        <v>0</v>
      </c>
    </row>
    <row r="1586" spans="3:7">
      <c r="C1586"/>
      <c r="G1586" s="134">
        <f t="shared" si="24"/>
        <v>0</v>
      </c>
    </row>
    <row r="1587" spans="3:7">
      <c r="C1587"/>
      <c r="G1587" s="134">
        <f t="shared" si="24"/>
        <v>0</v>
      </c>
    </row>
    <row r="1588" spans="3:7">
      <c r="C1588"/>
      <c r="G1588" s="134">
        <f t="shared" si="24"/>
        <v>0</v>
      </c>
    </row>
    <row r="1589" spans="3:7">
      <c r="C1589"/>
      <c r="G1589" s="134">
        <f t="shared" si="24"/>
        <v>0</v>
      </c>
    </row>
    <row r="1590" spans="3:7">
      <c r="C1590"/>
      <c r="G1590" s="134">
        <f t="shared" si="24"/>
        <v>0</v>
      </c>
    </row>
    <row r="1591" spans="3:7">
      <c r="C1591"/>
      <c r="G1591" s="134">
        <f t="shared" si="24"/>
        <v>0</v>
      </c>
    </row>
    <row r="1592" spans="3:7">
      <c r="C1592"/>
      <c r="G1592" s="134">
        <f t="shared" si="24"/>
        <v>0</v>
      </c>
    </row>
    <row r="1593" spans="3:7">
      <c r="C1593"/>
      <c r="G1593" s="134">
        <f t="shared" si="24"/>
        <v>0</v>
      </c>
    </row>
    <row r="1594" spans="3:7">
      <c r="C1594"/>
      <c r="G1594" s="134">
        <f t="shared" si="24"/>
        <v>0</v>
      </c>
    </row>
    <row r="1595" spans="3:7">
      <c r="C1595"/>
      <c r="G1595" s="134">
        <f t="shared" si="24"/>
        <v>0</v>
      </c>
    </row>
    <row r="1596" spans="3:7">
      <c r="C1596"/>
      <c r="G1596" s="134">
        <f t="shared" si="24"/>
        <v>0</v>
      </c>
    </row>
    <row r="1597" spans="3:7">
      <c r="C1597"/>
      <c r="G1597" s="134">
        <f t="shared" si="24"/>
        <v>0</v>
      </c>
    </row>
    <row r="1598" spans="3:7">
      <c r="C1598"/>
      <c r="G1598" s="134">
        <f t="shared" si="24"/>
        <v>0</v>
      </c>
    </row>
    <row r="1599" spans="3:7">
      <c r="C1599"/>
      <c r="G1599" s="134">
        <f t="shared" si="24"/>
        <v>0</v>
      </c>
    </row>
    <row r="1600" spans="3:7">
      <c r="C1600"/>
      <c r="G1600" s="134">
        <f t="shared" si="24"/>
        <v>0</v>
      </c>
    </row>
    <row r="1601" spans="3:7">
      <c r="C1601"/>
      <c r="G1601" s="134">
        <f t="shared" si="24"/>
        <v>0</v>
      </c>
    </row>
    <row r="1602" spans="3:7">
      <c r="C1602"/>
      <c r="G1602" s="134">
        <f t="shared" si="24"/>
        <v>0</v>
      </c>
    </row>
    <row r="1603" spans="3:7">
      <c r="C1603"/>
      <c r="G1603" s="134">
        <f t="shared" si="24"/>
        <v>0</v>
      </c>
    </row>
    <row r="1604" spans="3:7">
      <c r="C1604"/>
      <c r="G1604" s="134">
        <f t="shared" si="24"/>
        <v>0</v>
      </c>
    </row>
    <row r="1605" spans="3:7">
      <c r="C1605"/>
      <c r="G1605" s="134">
        <f t="shared" si="24"/>
        <v>0</v>
      </c>
    </row>
    <row r="1606" spans="3:7">
      <c r="C1606"/>
      <c r="G1606" s="134">
        <f t="shared" si="24"/>
        <v>0</v>
      </c>
    </row>
    <row r="1607" spans="3:7">
      <c r="C1607"/>
      <c r="G1607" s="134">
        <f t="shared" si="24"/>
        <v>0</v>
      </c>
    </row>
    <row r="1608" spans="3:7">
      <c r="C1608"/>
      <c r="G1608" s="134">
        <f t="shared" si="24"/>
        <v>0</v>
      </c>
    </row>
    <row r="1609" spans="3:7">
      <c r="C1609"/>
      <c r="G1609" s="134">
        <f t="shared" si="24"/>
        <v>0</v>
      </c>
    </row>
    <row r="1610" spans="3:7">
      <c r="C1610"/>
      <c r="G1610" s="134">
        <f t="shared" si="24"/>
        <v>0</v>
      </c>
    </row>
    <row r="1611" spans="3:7">
      <c r="C1611"/>
      <c r="G1611" s="134">
        <f t="shared" si="24"/>
        <v>0</v>
      </c>
    </row>
    <row r="1612" spans="3:7">
      <c r="C1612"/>
      <c r="G1612" s="134">
        <f t="shared" ref="G1612:G1675" si="25">+D1612-E1612</f>
        <v>0</v>
      </c>
    </row>
    <row r="1613" spans="3:7">
      <c r="C1613"/>
      <c r="G1613" s="134">
        <f t="shared" si="25"/>
        <v>0</v>
      </c>
    </row>
    <row r="1614" spans="3:7">
      <c r="C1614"/>
      <c r="G1614" s="134">
        <f t="shared" si="25"/>
        <v>0</v>
      </c>
    </row>
    <row r="1615" spans="3:7">
      <c r="C1615"/>
      <c r="G1615" s="134">
        <f t="shared" si="25"/>
        <v>0</v>
      </c>
    </row>
    <row r="1616" spans="3:7">
      <c r="C1616"/>
      <c r="G1616" s="134">
        <f t="shared" si="25"/>
        <v>0</v>
      </c>
    </row>
    <row r="1617" spans="3:7">
      <c r="C1617"/>
      <c r="G1617" s="134">
        <f t="shared" si="25"/>
        <v>0</v>
      </c>
    </row>
    <row r="1618" spans="3:7">
      <c r="C1618"/>
      <c r="G1618" s="134">
        <f t="shared" si="25"/>
        <v>0</v>
      </c>
    </row>
    <row r="1619" spans="3:7">
      <c r="C1619"/>
      <c r="G1619" s="134">
        <f t="shared" si="25"/>
        <v>0</v>
      </c>
    </row>
    <row r="1620" spans="3:7">
      <c r="C1620"/>
      <c r="G1620" s="134">
        <f t="shared" si="25"/>
        <v>0</v>
      </c>
    </row>
    <row r="1621" spans="3:7">
      <c r="C1621"/>
      <c r="G1621" s="134">
        <f t="shared" si="25"/>
        <v>0</v>
      </c>
    </row>
    <row r="1622" spans="3:7">
      <c r="C1622"/>
      <c r="G1622" s="134">
        <f t="shared" si="25"/>
        <v>0</v>
      </c>
    </row>
    <row r="1623" spans="3:7">
      <c r="C1623"/>
      <c r="G1623" s="134">
        <f t="shared" si="25"/>
        <v>0</v>
      </c>
    </row>
    <row r="1624" spans="3:7">
      <c r="C1624"/>
      <c r="G1624" s="134">
        <f t="shared" si="25"/>
        <v>0</v>
      </c>
    </row>
    <row r="1625" spans="3:7">
      <c r="C1625"/>
      <c r="G1625" s="134">
        <f t="shared" si="25"/>
        <v>0</v>
      </c>
    </row>
    <row r="1626" spans="3:7">
      <c r="C1626"/>
      <c r="G1626" s="134">
        <f t="shared" si="25"/>
        <v>0</v>
      </c>
    </row>
    <row r="1627" spans="3:7">
      <c r="C1627"/>
      <c r="G1627" s="134">
        <f t="shared" si="25"/>
        <v>0</v>
      </c>
    </row>
    <row r="1628" spans="3:7">
      <c r="C1628"/>
      <c r="G1628" s="134">
        <f t="shared" si="25"/>
        <v>0</v>
      </c>
    </row>
    <row r="1629" spans="3:7">
      <c r="C1629"/>
      <c r="G1629" s="134">
        <f t="shared" si="25"/>
        <v>0</v>
      </c>
    </row>
    <row r="1630" spans="3:7">
      <c r="C1630"/>
      <c r="G1630" s="134">
        <f t="shared" si="25"/>
        <v>0</v>
      </c>
    </row>
    <row r="1631" spans="3:7">
      <c r="C1631"/>
      <c r="G1631" s="134">
        <f t="shared" si="25"/>
        <v>0</v>
      </c>
    </row>
    <row r="1632" spans="3:7">
      <c r="C1632"/>
      <c r="G1632" s="134">
        <f t="shared" si="25"/>
        <v>0</v>
      </c>
    </row>
    <row r="1633" spans="3:7">
      <c r="C1633"/>
      <c r="G1633" s="134">
        <f t="shared" si="25"/>
        <v>0</v>
      </c>
    </row>
    <row r="1634" spans="3:7">
      <c r="C1634"/>
      <c r="G1634" s="134">
        <f t="shared" si="25"/>
        <v>0</v>
      </c>
    </row>
    <row r="1635" spans="3:7">
      <c r="C1635"/>
      <c r="G1635" s="134">
        <f t="shared" si="25"/>
        <v>0</v>
      </c>
    </row>
    <row r="1636" spans="3:7">
      <c r="C1636"/>
      <c r="G1636" s="134">
        <f t="shared" si="25"/>
        <v>0</v>
      </c>
    </row>
    <row r="1637" spans="3:7">
      <c r="C1637"/>
      <c r="G1637" s="134">
        <f t="shared" si="25"/>
        <v>0</v>
      </c>
    </row>
    <row r="1638" spans="3:7">
      <c r="C1638"/>
      <c r="G1638" s="134">
        <f t="shared" si="25"/>
        <v>0</v>
      </c>
    </row>
    <row r="1639" spans="3:7">
      <c r="C1639"/>
      <c r="G1639" s="134">
        <f t="shared" si="25"/>
        <v>0</v>
      </c>
    </row>
    <row r="1640" spans="3:7">
      <c r="C1640"/>
      <c r="G1640" s="134">
        <f t="shared" si="25"/>
        <v>0</v>
      </c>
    </row>
    <row r="1641" spans="3:7">
      <c r="C1641"/>
      <c r="G1641" s="134">
        <f t="shared" si="25"/>
        <v>0</v>
      </c>
    </row>
    <row r="1642" spans="3:7">
      <c r="C1642"/>
      <c r="G1642" s="134">
        <f t="shared" si="25"/>
        <v>0</v>
      </c>
    </row>
    <row r="1643" spans="3:7">
      <c r="C1643"/>
      <c r="G1643" s="134">
        <f t="shared" si="25"/>
        <v>0</v>
      </c>
    </row>
    <row r="1644" spans="3:7">
      <c r="C1644"/>
      <c r="G1644" s="134">
        <f t="shared" si="25"/>
        <v>0</v>
      </c>
    </row>
    <row r="1645" spans="3:7">
      <c r="C1645"/>
      <c r="G1645" s="134">
        <f t="shared" si="25"/>
        <v>0</v>
      </c>
    </row>
    <row r="1646" spans="3:7">
      <c r="C1646"/>
      <c r="G1646" s="134">
        <f t="shared" si="25"/>
        <v>0</v>
      </c>
    </row>
    <row r="1647" spans="3:7">
      <c r="C1647"/>
      <c r="G1647" s="134">
        <f t="shared" si="25"/>
        <v>0</v>
      </c>
    </row>
    <row r="1648" spans="3:7">
      <c r="C1648"/>
      <c r="G1648" s="134">
        <f t="shared" si="25"/>
        <v>0</v>
      </c>
    </row>
    <row r="1649" spans="3:7">
      <c r="C1649"/>
      <c r="G1649" s="134">
        <f t="shared" si="25"/>
        <v>0</v>
      </c>
    </row>
    <row r="1650" spans="3:7">
      <c r="C1650"/>
      <c r="G1650" s="134">
        <f t="shared" si="25"/>
        <v>0</v>
      </c>
    </row>
    <row r="1651" spans="3:7">
      <c r="C1651"/>
      <c r="G1651" s="134">
        <f t="shared" si="25"/>
        <v>0</v>
      </c>
    </row>
    <row r="1652" spans="3:7">
      <c r="C1652"/>
      <c r="G1652" s="134">
        <f t="shared" si="25"/>
        <v>0</v>
      </c>
    </row>
    <row r="1653" spans="3:7">
      <c r="C1653"/>
      <c r="G1653" s="134">
        <f t="shared" si="25"/>
        <v>0</v>
      </c>
    </row>
    <row r="1654" spans="3:7">
      <c r="C1654"/>
      <c r="G1654" s="134">
        <f t="shared" si="25"/>
        <v>0</v>
      </c>
    </row>
    <row r="1655" spans="3:7">
      <c r="C1655"/>
      <c r="G1655" s="134">
        <f t="shared" si="25"/>
        <v>0</v>
      </c>
    </row>
    <row r="1656" spans="3:7">
      <c r="C1656"/>
      <c r="G1656" s="134">
        <f t="shared" si="25"/>
        <v>0</v>
      </c>
    </row>
    <row r="1657" spans="3:7">
      <c r="C1657"/>
      <c r="G1657" s="134">
        <f t="shared" si="25"/>
        <v>0</v>
      </c>
    </row>
    <row r="1658" spans="3:7">
      <c r="C1658"/>
      <c r="G1658" s="134">
        <f t="shared" si="25"/>
        <v>0</v>
      </c>
    </row>
    <row r="1659" spans="3:7">
      <c r="C1659"/>
      <c r="G1659" s="134">
        <f t="shared" si="25"/>
        <v>0</v>
      </c>
    </row>
    <row r="1660" spans="3:7">
      <c r="C1660"/>
      <c r="G1660" s="134">
        <f t="shared" si="25"/>
        <v>0</v>
      </c>
    </row>
    <row r="1661" spans="3:7">
      <c r="C1661"/>
      <c r="G1661" s="134">
        <f t="shared" si="25"/>
        <v>0</v>
      </c>
    </row>
    <row r="1662" spans="3:7">
      <c r="C1662"/>
      <c r="G1662" s="134">
        <f t="shared" si="25"/>
        <v>0</v>
      </c>
    </row>
    <row r="1663" spans="3:7">
      <c r="C1663"/>
      <c r="G1663" s="134">
        <f t="shared" si="25"/>
        <v>0</v>
      </c>
    </row>
    <row r="1664" spans="3:7">
      <c r="C1664"/>
      <c r="G1664" s="134">
        <f t="shared" si="25"/>
        <v>0</v>
      </c>
    </row>
    <row r="1665" spans="3:7">
      <c r="C1665"/>
      <c r="G1665" s="134">
        <f t="shared" si="25"/>
        <v>0</v>
      </c>
    </row>
    <row r="1666" spans="3:7">
      <c r="C1666"/>
      <c r="G1666" s="134">
        <f t="shared" si="25"/>
        <v>0</v>
      </c>
    </row>
    <row r="1667" spans="3:7">
      <c r="C1667"/>
      <c r="G1667" s="134">
        <f t="shared" si="25"/>
        <v>0</v>
      </c>
    </row>
    <row r="1668" spans="3:7">
      <c r="C1668"/>
      <c r="G1668" s="134">
        <f t="shared" si="25"/>
        <v>0</v>
      </c>
    </row>
    <row r="1669" spans="3:7">
      <c r="C1669"/>
      <c r="G1669" s="134">
        <f t="shared" si="25"/>
        <v>0</v>
      </c>
    </row>
    <row r="1670" spans="3:7">
      <c r="C1670"/>
      <c r="G1670" s="134">
        <f t="shared" si="25"/>
        <v>0</v>
      </c>
    </row>
    <row r="1671" spans="3:7">
      <c r="C1671"/>
      <c r="G1671" s="134">
        <f t="shared" si="25"/>
        <v>0</v>
      </c>
    </row>
    <row r="1672" spans="3:7">
      <c r="C1672"/>
      <c r="G1672" s="134">
        <f t="shared" si="25"/>
        <v>0</v>
      </c>
    </row>
    <row r="1673" spans="3:7">
      <c r="C1673"/>
      <c r="G1673" s="134">
        <f t="shared" si="25"/>
        <v>0</v>
      </c>
    </row>
    <row r="1674" spans="3:7">
      <c r="C1674"/>
      <c r="G1674" s="134">
        <f t="shared" si="25"/>
        <v>0</v>
      </c>
    </row>
    <row r="1675" spans="3:7">
      <c r="C1675"/>
      <c r="G1675" s="134">
        <f t="shared" si="25"/>
        <v>0</v>
      </c>
    </row>
    <row r="1676" spans="3:7">
      <c r="C1676"/>
      <c r="G1676" s="134">
        <f t="shared" ref="G1676:G1739" si="26">+D1676-E1676</f>
        <v>0</v>
      </c>
    </row>
    <row r="1677" spans="3:7">
      <c r="C1677"/>
      <c r="G1677" s="134">
        <f t="shared" si="26"/>
        <v>0</v>
      </c>
    </row>
    <row r="1678" spans="3:7">
      <c r="C1678"/>
      <c r="G1678" s="134">
        <f t="shared" si="26"/>
        <v>0</v>
      </c>
    </row>
    <row r="1679" spans="3:7">
      <c r="C1679"/>
      <c r="G1679" s="134">
        <f t="shared" si="26"/>
        <v>0</v>
      </c>
    </row>
    <row r="1680" spans="3:7">
      <c r="C1680"/>
      <c r="G1680" s="134">
        <f t="shared" si="26"/>
        <v>0</v>
      </c>
    </row>
    <row r="1681" spans="3:7">
      <c r="C1681"/>
      <c r="G1681" s="134">
        <f t="shared" si="26"/>
        <v>0</v>
      </c>
    </row>
    <row r="1682" spans="3:7">
      <c r="C1682"/>
      <c r="G1682" s="134">
        <f t="shared" si="26"/>
        <v>0</v>
      </c>
    </row>
    <row r="1683" spans="3:7">
      <c r="C1683"/>
      <c r="G1683" s="134">
        <f t="shared" si="26"/>
        <v>0</v>
      </c>
    </row>
    <row r="1684" spans="3:7">
      <c r="C1684"/>
      <c r="G1684" s="134">
        <f t="shared" si="26"/>
        <v>0</v>
      </c>
    </row>
    <row r="1685" spans="3:7">
      <c r="C1685"/>
      <c r="G1685" s="134">
        <f t="shared" si="26"/>
        <v>0</v>
      </c>
    </row>
    <row r="1686" spans="3:7">
      <c r="C1686"/>
      <c r="G1686" s="134">
        <f t="shared" si="26"/>
        <v>0</v>
      </c>
    </row>
    <row r="1687" spans="3:7">
      <c r="C1687"/>
      <c r="G1687" s="134">
        <f t="shared" si="26"/>
        <v>0</v>
      </c>
    </row>
    <row r="1688" spans="3:7">
      <c r="C1688"/>
      <c r="G1688" s="134">
        <f t="shared" si="26"/>
        <v>0</v>
      </c>
    </row>
    <row r="1689" spans="3:7">
      <c r="C1689"/>
      <c r="G1689" s="134">
        <f t="shared" si="26"/>
        <v>0</v>
      </c>
    </row>
    <row r="1690" spans="3:7">
      <c r="C1690"/>
      <c r="G1690" s="134">
        <f t="shared" si="26"/>
        <v>0</v>
      </c>
    </row>
    <row r="1691" spans="3:7">
      <c r="C1691"/>
      <c r="G1691" s="134">
        <f t="shared" si="26"/>
        <v>0</v>
      </c>
    </row>
    <row r="1692" spans="3:7">
      <c r="C1692"/>
      <c r="G1692" s="134">
        <f t="shared" si="26"/>
        <v>0</v>
      </c>
    </row>
    <row r="1693" spans="3:7">
      <c r="C1693"/>
      <c r="G1693" s="134">
        <f t="shared" si="26"/>
        <v>0</v>
      </c>
    </row>
    <row r="1694" spans="3:7">
      <c r="C1694"/>
      <c r="G1694" s="134">
        <f t="shared" si="26"/>
        <v>0</v>
      </c>
    </row>
    <row r="1695" spans="3:7">
      <c r="C1695"/>
      <c r="G1695" s="134">
        <f t="shared" si="26"/>
        <v>0</v>
      </c>
    </row>
    <row r="1696" spans="3:7">
      <c r="C1696"/>
      <c r="G1696" s="134">
        <f t="shared" si="26"/>
        <v>0</v>
      </c>
    </row>
    <row r="1697" spans="3:7">
      <c r="C1697"/>
      <c r="G1697" s="134">
        <f t="shared" si="26"/>
        <v>0</v>
      </c>
    </row>
    <row r="1698" spans="3:7">
      <c r="C1698"/>
      <c r="G1698" s="134">
        <f t="shared" si="26"/>
        <v>0</v>
      </c>
    </row>
    <row r="1699" spans="3:7">
      <c r="C1699"/>
      <c r="G1699" s="134">
        <f t="shared" si="26"/>
        <v>0</v>
      </c>
    </row>
    <row r="1700" spans="3:7">
      <c r="C1700"/>
      <c r="G1700" s="134">
        <f t="shared" si="26"/>
        <v>0</v>
      </c>
    </row>
    <row r="1701" spans="3:7">
      <c r="C1701"/>
      <c r="G1701" s="134">
        <f t="shared" si="26"/>
        <v>0</v>
      </c>
    </row>
    <row r="1702" spans="3:7">
      <c r="C1702"/>
      <c r="G1702" s="134">
        <f t="shared" si="26"/>
        <v>0</v>
      </c>
    </row>
    <row r="1703" spans="3:7">
      <c r="C1703"/>
      <c r="G1703" s="134">
        <f t="shared" si="26"/>
        <v>0</v>
      </c>
    </row>
    <row r="1704" spans="3:7">
      <c r="C1704"/>
      <c r="G1704" s="134">
        <f t="shared" si="26"/>
        <v>0</v>
      </c>
    </row>
    <row r="1705" spans="3:7">
      <c r="C1705"/>
      <c r="G1705" s="134">
        <f t="shared" si="26"/>
        <v>0</v>
      </c>
    </row>
    <row r="1706" spans="3:7">
      <c r="C1706"/>
      <c r="G1706" s="134">
        <f t="shared" si="26"/>
        <v>0</v>
      </c>
    </row>
    <row r="1707" spans="3:7">
      <c r="C1707"/>
      <c r="G1707" s="134">
        <f t="shared" si="26"/>
        <v>0</v>
      </c>
    </row>
    <row r="1708" spans="3:7">
      <c r="C1708"/>
      <c r="G1708" s="134">
        <f t="shared" si="26"/>
        <v>0</v>
      </c>
    </row>
    <row r="1709" spans="3:7">
      <c r="C1709"/>
      <c r="G1709" s="134">
        <f t="shared" si="26"/>
        <v>0</v>
      </c>
    </row>
    <row r="1710" spans="3:7">
      <c r="C1710"/>
      <c r="G1710" s="134">
        <f t="shared" si="26"/>
        <v>0</v>
      </c>
    </row>
    <row r="1711" spans="3:7">
      <c r="C1711"/>
      <c r="G1711" s="134">
        <f t="shared" si="26"/>
        <v>0</v>
      </c>
    </row>
    <row r="1712" spans="3:7">
      <c r="C1712"/>
      <c r="G1712" s="134">
        <f t="shared" si="26"/>
        <v>0</v>
      </c>
    </row>
    <row r="1713" spans="3:7">
      <c r="C1713"/>
      <c r="G1713" s="134">
        <f t="shared" si="26"/>
        <v>0</v>
      </c>
    </row>
    <row r="1714" spans="3:7">
      <c r="C1714"/>
      <c r="G1714" s="134">
        <f t="shared" si="26"/>
        <v>0</v>
      </c>
    </row>
    <row r="1715" spans="3:7">
      <c r="C1715"/>
      <c r="G1715" s="134">
        <f t="shared" si="26"/>
        <v>0</v>
      </c>
    </row>
    <row r="1716" spans="3:7">
      <c r="C1716"/>
      <c r="G1716" s="134">
        <f t="shared" si="26"/>
        <v>0</v>
      </c>
    </row>
    <row r="1717" spans="3:7">
      <c r="C1717"/>
      <c r="G1717" s="134">
        <f t="shared" si="26"/>
        <v>0</v>
      </c>
    </row>
    <row r="1718" spans="3:7">
      <c r="C1718"/>
      <c r="G1718" s="134">
        <f t="shared" si="26"/>
        <v>0</v>
      </c>
    </row>
    <row r="1719" spans="3:7">
      <c r="C1719"/>
      <c r="G1719" s="134">
        <f t="shared" si="26"/>
        <v>0</v>
      </c>
    </row>
    <row r="1720" spans="3:7">
      <c r="C1720"/>
      <c r="G1720" s="134">
        <f t="shared" si="26"/>
        <v>0</v>
      </c>
    </row>
    <row r="1721" spans="3:7">
      <c r="C1721"/>
      <c r="G1721" s="134">
        <f t="shared" si="26"/>
        <v>0</v>
      </c>
    </row>
    <row r="1722" spans="3:7">
      <c r="C1722"/>
      <c r="G1722" s="134">
        <f t="shared" si="26"/>
        <v>0</v>
      </c>
    </row>
    <row r="1723" spans="3:7">
      <c r="C1723"/>
      <c r="G1723" s="134">
        <f t="shared" si="26"/>
        <v>0</v>
      </c>
    </row>
    <row r="1724" spans="3:7">
      <c r="C1724"/>
      <c r="G1724" s="134">
        <f t="shared" si="26"/>
        <v>0</v>
      </c>
    </row>
    <row r="1725" spans="3:7">
      <c r="C1725"/>
      <c r="G1725" s="134">
        <f t="shared" si="26"/>
        <v>0</v>
      </c>
    </row>
    <row r="1726" spans="3:7">
      <c r="C1726"/>
      <c r="G1726" s="134">
        <f t="shared" si="26"/>
        <v>0</v>
      </c>
    </row>
    <row r="1727" spans="3:7">
      <c r="C1727"/>
      <c r="G1727" s="134">
        <f t="shared" si="26"/>
        <v>0</v>
      </c>
    </row>
    <row r="1728" spans="3:7">
      <c r="C1728"/>
      <c r="G1728" s="134">
        <f t="shared" si="26"/>
        <v>0</v>
      </c>
    </row>
    <row r="1729" spans="3:7">
      <c r="C1729"/>
      <c r="G1729" s="134">
        <f t="shared" si="26"/>
        <v>0</v>
      </c>
    </row>
    <row r="1730" spans="3:7">
      <c r="C1730"/>
      <c r="G1730" s="134">
        <f t="shared" si="26"/>
        <v>0</v>
      </c>
    </row>
    <row r="1731" spans="3:7">
      <c r="C1731"/>
      <c r="G1731" s="134">
        <f t="shared" si="26"/>
        <v>0</v>
      </c>
    </row>
    <row r="1732" spans="3:7">
      <c r="C1732"/>
      <c r="G1732" s="134">
        <f t="shared" si="26"/>
        <v>0</v>
      </c>
    </row>
    <row r="1733" spans="3:7">
      <c r="C1733"/>
      <c r="G1733" s="134">
        <f t="shared" si="26"/>
        <v>0</v>
      </c>
    </row>
    <row r="1734" spans="3:7">
      <c r="C1734"/>
      <c r="G1734" s="134">
        <f t="shared" si="26"/>
        <v>0</v>
      </c>
    </row>
    <row r="1735" spans="3:7">
      <c r="C1735"/>
      <c r="G1735" s="134">
        <f t="shared" si="26"/>
        <v>0</v>
      </c>
    </row>
    <row r="1736" spans="3:7">
      <c r="C1736"/>
      <c r="G1736" s="134">
        <f t="shared" si="26"/>
        <v>0</v>
      </c>
    </row>
    <row r="1737" spans="3:7">
      <c r="C1737"/>
      <c r="G1737" s="134">
        <f t="shared" si="26"/>
        <v>0</v>
      </c>
    </row>
    <row r="1738" spans="3:7">
      <c r="C1738"/>
      <c r="G1738" s="134">
        <f t="shared" si="26"/>
        <v>0</v>
      </c>
    </row>
    <row r="1739" spans="3:7">
      <c r="C1739"/>
      <c r="G1739" s="134">
        <f t="shared" si="26"/>
        <v>0</v>
      </c>
    </row>
    <row r="1740" spans="3:7">
      <c r="C1740"/>
      <c r="G1740" s="134">
        <f t="shared" ref="G1740:G1803" si="27">+D1740-E1740</f>
        <v>0</v>
      </c>
    </row>
    <row r="1741" spans="3:7">
      <c r="C1741"/>
      <c r="G1741" s="134">
        <f t="shared" si="27"/>
        <v>0</v>
      </c>
    </row>
    <row r="1742" spans="3:7">
      <c r="C1742"/>
      <c r="G1742" s="134">
        <f t="shared" si="27"/>
        <v>0</v>
      </c>
    </row>
    <row r="1743" spans="3:7">
      <c r="C1743"/>
      <c r="G1743" s="134">
        <f t="shared" si="27"/>
        <v>0</v>
      </c>
    </row>
    <row r="1744" spans="3:7">
      <c r="C1744"/>
      <c r="G1744" s="134">
        <f t="shared" si="27"/>
        <v>0</v>
      </c>
    </row>
    <row r="1745" spans="3:7">
      <c r="C1745"/>
      <c r="G1745" s="134">
        <f t="shared" si="27"/>
        <v>0</v>
      </c>
    </row>
    <row r="1746" spans="3:7">
      <c r="C1746"/>
      <c r="G1746" s="134">
        <f t="shared" si="27"/>
        <v>0</v>
      </c>
    </row>
    <row r="1747" spans="3:7">
      <c r="C1747"/>
      <c r="G1747" s="134">
        <f t="shared" si="27"/>
        <v>0</v>
      </c>
    </row>
    <row r="1748" spans="3:7">
      <c r="C1748"/>
      <c r="G1748" s="134">
        <f t="shared" si="27"/>
        <v>0</v>
      </c>
    </row>
    <row r="1749" spans="3:7">
      <c r="C1749"/>
      <c r="G1749" s="134">
        <f t="shared" si="27"/>
        <v>0</v>
      </c>
    </row>
    <row r="1750" spans="3:7">
      <c r="C1750"/>
      <c r="G1750" s="134">
        <f t="shared" si="27"/>
        <v>0</v>
      </c>
    </row>
    <row r="1751" spans="3:7">
      <c r="C1751"/>
      <c r="G1751" s="134">
        <f t="shared" si="27"/>
        <v>0</v>
      </c>
    </row>
    <row r="1752" spans="3:7">
      <c r="C1752"/>
      <c r="G1752" s="134">
        <f t="shared" si="27"/>
        <v>0</v>
      </c>
    </row>
    <row r="1753" spans="3:7">
      <c r="C1753"/>
      <c r="G1753" s="134">
        <f t="shared" si="27"/>
        <v>0</v>
      </c>
    </row>
    <row r="1754" spans="3:7">
      <c r="C1754"/>
      <c r="G1754" s="134">
        <f t="shared" si="27"/>
        <v>0</v>
      </c>
    </row>
    <row r="1755" spans="3:7">
      <c r="C1755"/>
      <c r="G1755" s="134">
        <f t="shared" si="27"/>
        <v>0</v>
      </c>
    </row>
    <row r="1756" spans="3:7">
      <c r="C1756"/>
      <c r="G1756" s="134">
        <f t="shared" si="27"/>
        <v>0</v>
      </c>
    </row>
    <row r="1757" spans="3:7">
      <c r="C1757"/>
      <c r="G1757" s="134">
        <f t="shared" si="27"/>
        <v>0</v>
      </c>
    </row>
    <row r="1758" spans="3:7">
      <c r="C1758"/>
      <c r="G1758" s="134">
        <f t="shared" si="27"/>
        <v>0</v>
      </c>
    </row>
    <row r="1759" spans="3:7">
      <c r="C1759"/>
      <c r="G1759" s="134">
        <f t="shared" si="27"/>
        <v>0</v>
      </c>
    </row>
    <row r="1760" spans="3:7">
      <c r="C1760"/>
      <c r="G1760" s="134">
        <f t="shared" si="27"/>
        <v>0</v>
      </c>
    </row>
    <row r="1761" spans="3:7">
      <c r="C1761"/>
      <c r="G1761" s="134">
        <f t="shared" si="27"/>
        <v>0</v>
      </c>
    </row>
    <row r="1762" spans="3:7">
      <c r="C1762"/>
      <c r="G1762" s="134">
        <f t="shared" si="27"/>
        <v>0</v>
      </c>
    </row>
    <row r="1763" spans="3:7">
      <c r="C1763"/>
      <c r="G1763" s="134">
        <f t="shared" si="27"/>
        <v>0</v>
      </c>
    </row>
    <row r="1764" spans="3:7">
      <c r="C1764"/>
      <c r="G1764" s="134">
        <f t="shared" si="27"/>
        <v>0</v>
      </c>
    </row>
    <row r="1765" spans="3:7">
      <c r="C1765"/>
      <c r="G1765" s="134">
        <f t="shared" si="27"/>
        <v>0</v>
      </c>
    </row>
    <row r="1766" spans="3:7">
      <c r="C1766"/>
      <c r="G1766" s="134">
        <f t="shared" si="27"/>
        <v>0</v>
      </c>
    </row>
    <row r="1767" spans="3:7">
      <c r="C1767"/>
      <c r="G1767" s="134">
        <f t="shared" si="27"/>
        <v>0</v>
      </c>
    </row>
    <row r="1768" spans="3:7">
      <c r="C1768"/>
      <c r="G1768" s="134">
        <f t="shared" si="27"/>
        <v>0</v>
      </c>
    </row>
    <row r="1769" spans="3:7">
      <c r="C1769"/>
      <c r="G1769" s="134">
        <f t="shared" si="27"/>
        <v>0</v>
      </c>
    </row>
    <row r="1770" spans="3:7">
      <c r="C1770"/>
      <c r="G1770" s="134">
        <f t="shared" si="27"/>
        <v>0</v>
      </c>
    </row>
    <row r="1771" spans="3:7">
      <c r="C1771"/>
      <c r="G1771" s="134">
        <f t="shared" si="27"/>
        <v>0</v>
      </c>
    </row>
    <row r="1772" spans="3:7">
      <c r="C1772"/>
      <c r="G1772" s="134">
        <f t="shared" si="27"/>
        <v>0</v>
      </c>
    </row>
    <row r="1773" spans="3:7">
      <c r="C1773"/>
      <c r="G1773" s="134">
        <f t="shared" si="27"/>
        <v>0</v>
      </c>
    </row>
    <row r="1774" spans="3:7">
      <c r="C1774"/>
      <c r="G1774" s="134">
        <f t="shared" si="27"/>
        <v>0</v>
      </c>
    </row>
    <row r="1775" spans="3:7">
      <c r="C1775"/>
      <c r="G1775" s="134">
        <f t="shared" si="27"/>
        <v>0</v>
      </c>
    </row>
    <row r="1776" spans="3:7">
      <c r="C1776"/>
      <c r="G1776" s="134">
        <f t="shared" si="27"/>
        <v>0</v>
      </c>
    </row>
    <row r="1777" spans="3:7">
      <c r="C1777"/>
      <c r="G1777" s="134">
        <f t="shared" si="27"/>
        <v>0</v>
      </c>
    </row>
    <row r="1778" spans="3:7">
      <c r="C1778"/>
      <c r="G1778" s="134">
        <f t="shared" si="27"/>
        <v>0</v>
      </c>
    </row>
    <row r="1779" spans="3:7">
      <c r="C1779"/>
      <c r="G1779" s="134">
        <f t="shared" si="27"/>
        <v>0</v>
      </c>
    </row>
    <row r="1780" spans="3:7">
      <c r="C1780"/>
      <c r="G1780" s="134">
        <f t="shared" si="27"/>
        <v>0</v>
      </c>
    </row>
    <row r="1781" spans="3:7">
      <c r="C1781"/>
      <c r="G1781" s="134">
        <f t="shared" si="27"/>
        <v>0</v>
      </c>
    </row>
    <row r="1782" spans="3:7">
      <c r="C1782"/>
      <c r="G1782" s="134">
        <f t="shared" si="27"/>
        <v>0</v>
      </c>
    </row>
    <row r="1783" spans="3:7">
      <c r="C1783"/>
      <c r="G1783" s="134">
        <f t="shared" si="27"/>
        <v>0</v>
      </c>
    </row>
    <row r="1784" spans="3:7">
      <c r="C1784"/>
      <c r="G1784" s="134">
        <f t="shared" si="27"/>
        <v>0</v>
      </c>
    </row>
    <row r="1785" spans="3:7">
      <c r="C1785"/>
      <c r="G1785" s="134">
        <f t="shared" si="27"/>
        <v>0</v>
      </c>
    </row>
    <row r="1786" spans="3:7">
      <c r="C1786"/>
      <c r="G1786" s="134">
        <f t="shared" si="27"/>
        <v>0</v>
      </c>
    </row>
    <row r="1787" spans="3:7">
      <c r="C1787"/>
      <c r="G1787" s="134">
        <f t="shared" si="27"/>
        <v>0</v>
      </c>
    </row>
    <row r="1788" spans="3:7">
      <c r="C1788"/>
      <c r="G1788" s="134">
        <f t="shared" si="27"/>
        <v>0</v>
      </c>
    </row>
    <row r="1789" spans="3:7">
      <c r="C1789"/>
      <c r="G1789" s="134">
        <f t="shared" si="27"/>
        <v>0</v>
      </c>
    </row>
    <row r="1790" spans="3:7">
      <c r="C1790"/>
      <c r="G1790" s="134">
        <f t="shared" si="27"/>
        <v>0</v>
      </c>
    </row>
    <row r="1791" spans="3:7">
      <c r="C1791"/>
      <c r="G1791" s="134">
        <f t="shared" si="27"/>
        <v>0</v>
      </c>
    </row>
    <row r="1792" spans="3:7">
      <c r="C1792"/>
      <c r="G1792" s="134">
        <f t="shared" si="27"/>
        <v>0</v>
      </c>
    </row>
    <row r="1793" spans="3:7">
      <c r="C1793"/>
      <c r="G1793" s="134">
        <f t="shared" si="27"/>
        <v>0</v>
      </c>
    </row>
    <row r="1794" spans="3:7">
      <c r="C1794"/>
      <c r="G1794" s="134">
        <f t="shared" si="27"/>
        <v>0</v>
      </c>
    </row>
    <row r="1795" spans="3:7">
      <c r="C1795"/>
      <c r="G1795" s="134">
        <f t="shared" si="27"/>
        <v>0</v>
      </c>
    </row>
    <row r="1796" spans="3:7">
      <c r="C1796"/>
      <c r="G1796" s="134">
        <f t="shared" si="27"/>
        <v>0</v>
      </c>
    </row>
    <row r="1797" spans="3:7">
      <c r="C1797"/>
      <c r="G1797" s="134">
        <f t="shared" si="27"/>
        <v>0</v>
      </c>
    </row>
    <row r="1798" spans="3:7">
      <c r="C1798"/>
      <c r="G1798" s="134">
        <f t="shared" si="27"/>
        <v>0</v>
      </c>
    </row>
    <row r="1799" spans="3:7">
      <c r="C1799"/>
      <c r="G1799" s="134">
        <f t="shared" si="27"/>
        <v>0</v>
      </c>
    </row>
    <row r="1800" spans="3:7">
      <c r="C1800"/>
      <c r="G1800" s="134">
        <f t="shared" si="27"/>
        <v>0</v>
      </c>
    </row>
    <row r="1801" spans="3:7">
      <c r="C1801"/>
      <c r="G1801" s="134">
        <f t="shared" si="27"/>
        <v>0</v>
      </c>
    </row>
    <row r="1802" spans="3:7">
      <c r="C1802"/>
      <c r="G1802" s="134">
        <f t="shared" si="27"/>
        <v>0</v>
      </c>
    </row>
    <row r="1803" spans="3:7">
      <c r="C1803"/>
      <c r="G1803" s="134">
        <f t="shared" si="27"/>
        <v>0</v>
      </c>
    </row>
    <row r="1804" spans="3:7">
      <c r="C1804"/>
      <c r="G1804" s="134">
        <f t="shared" ref="G1804:G1867" si="28">+D1804-E1804</f>
        <v>0</v>
      </c>
    </row>
    <row r="1805" spans="3:7">
      <c r="C1805"/>
      <c r="G1805" s="134">
        <f t="shared" si="28"/>
        <v>0</v>
      </c>
    </row>
    <row r="1806" spans="3:7">
      <c r="C1806"/>
      <c r="G1806" s="134">
        <f t="shared" si="28"/>
        <v>0</v>
      </c>
    </row>
    <row r="1807" spans="3:7">
      <c r="C1807"/>
      <c r="G1807" s="134">
        <f t="shared" si="28"/>
        <v>0</v>
      </c>
    </row>
    <row r="1808" spans="3:7">
      <c r="C1808"/>
      <c r="G1808" s="134">
        <f t="shared" si="28"/>
        <v>0</v>
      </c>
    </row>
    <row r="1809" spans="3:7">
      <c r="C1809"/>
      <c r="G1809" s="134">
        <f t="shared" si="28"/>
        <v>0</v>
      </c>
    </row>
    <row r="1810" spans="3:7">
      <c r="C1810"/>
      <c r="G1810" s="134">
        <f t="shared" si="28"/>
        <v>0</v>
      </c>
    </row>
    <row r="1811" spans="3:7">
      <c r="C1811"/>
      <c r="G1811" s="134">
        <f t="shared" si="28"/>
        <v>0</v>
      </c>
    </row>
    <row r="1812" spans="3:7">
      <c r="C1812"/>
      <c r="G1812" s="134">
        <f t="shared" si="28"/>
        <v>0</v>
      </c>
    </row>
    <row r="1813" spans="3:7">
      <c r="C1813"/>
      <c r="G1813" s="134">
        <f t="shared" si="28"/>
        <v>0</v>
      </c>
    </row>
    <row r="1814" spans="3:7">
      <c r="C1814"/>
      <c r="G1814" s="134">
        <f t="shared" si="28"/>
        <v>0</v>
      </c>
    </row>
    <row r="1815" spans="3:7">
      <c r="C1815"/>
      <c r="G1815" s="134">
        <f t="shared" si="28"/>
        <v>0</v>
      </c>
    </row>
    <row r="1816" spans="3:7">
      <c r="C1816"/>
      <c r="G1816" s="134">
        <f t="shared" si="28"/>
        <v>0</v>
      </c>
    </row>
    <row r="1817" spans="3:7">
      <c r="C1817"/>
      <c r="G1817" s="134">
        <f t="shared" si="28"/>
        <v>0</v>
      </c>
    </row>
    <row r="1818" spans="3:7">
      <c r="C1818"/>
      <c r="G1818" s="134">
        <f t="shared" si="28"/>
        <v>0</v>
      </c>
    </row>
    <row r="1819" spans="3:7">
      <c r="C1819"/>
      <c r="G1819" s="134">
        <f t="shared" si="28"/>
        <v>0</v>
      </c>
    </row>
    <row r="1820" spans="3:7">
      <c r="C1820"/>
      <c r="G1820" s="134">
        <f t="shared" si="28"/>
        <v>0</v>
      </c>
    </row>
    <row r="1821" spans="3:7">
      <c r="C1821"/>
      <c r="G1821" s="134">
        <f t="shared" si="28"/>
        <v>0</v>
      </c>
    </row>
    <row r="1822" spans="3:7">
      <c r="C1822"/>
      <c r="G1822" s="134">
        <f t="shared" si="28"/>
        <v>0</v>
      </c>
    </row>
    <row r="1823" spans="3:7">
      <c r="C1823"/>
      <c r="G1823" s="134">
        <f t="shared" si="28"/>
        <v>0</v>
      </c>
    </row>
    <row r="1824" spans="3:7">
      <c r="C1824"/>
      <c r="G1824" s="134">
        <f t="shared" si="28"/>
        <v>0</v>
      </c>
    </row>
    <row r="1825" spans="3:7">
      <c r="C1825"/>
      <c r="G1825" s="134">
        <f t="shared" si="28"/>
        <v>0</v>
      </c>
    </row>
    <row r="1826" spans="3:7">
      <c r="C1826"/>
      <c r="G1826" s="134">
        <f t="shared" si="28"/>
        <v>0</v>
      </c>
    </row>
    <row r="1827" spans="3:7">
      <c r="C1827"/>
      <c r="G1827" s="134">
        <f t="shared" si="28"/>
        <v>0</v>
      </c>
    </row>
    <row r="1828" spans="3:7">
      <c r="C1828"/>
      <c r="G1828" s="134">
        <f t="shared" si="28"/>
        <v>0</v>
      </c>
    </row>
    <row r="1829" spans="3:7">
      <c r="C1829"/>
      <c r="G1829" s="134">
        <f t="shared" si="28"/>
        <v>0</v>
      </c>
    </row>
    <row r="1830" spans="3:7">
      <c r="C1830"/>
      <c r="G1830" s="134">
        <f t="shared" si="28"/>
        <v>0</v>
      </c>
    </row>
    <row r="1831" spans="3:7">
      <c r="C1831"/>
      <c r="G1831" s="134">
        <f t="shared" si="28"/>
        <v>0</v>
      </c>
    </row>
    <row r="1832" spans="3:7">
      <c r="C1832"/>
      <c r="G1832" s="134">
        <f t="shared" si="28"/>
        <v>0</v>
      </c>
    </row>
    <row r="1833" spans="3:7">
      <c r="C1833"/>
      <c r="G1833" s="134">
        <f t="shared" si="28"/>
        <v>0</v>
      </c>
    </row>
    <row r="1834" spans="3:7">
      <c r="C1834"/>
      <c r="G1834" s="134">
        <f t="shared" si="28"/>
        <v>0</v>
      </c>
    </row>
    <row r="1835" spans="3:7">
      <c r="C1835"/>
      <c r="G1835" s="134">
        <f t="shared" si="28"/>
        <v>0</v>
      </c>
    </row>
    <row r="1836" spans="3:7">
      <c r="C1836"/>
      <c r="G1836" s="134">
        <f t="shared" si="28"/>
        <v>0</v>
      </c>
    </row>
    <row r="1837" spans="3:7">
      <c r="C1837"/>
      <c r="G1837" s="134">
        <f t="shared" si="28"/>
        <v>0</v>
      </c>
    </row>
    <row r="1838" spans="3:7">
      <c r="C1838"/>
      <c r="G1838" s="134">
        <f t="shared" si="28"/>
        <v>0</v>
      </c>
    </row>
    <row r="1839" spans="3:7">
      <c r="C1839"/>
      <c r="G1839" s="134">
        <f t="shared" si="28"/>
        <v>0</v>
      </c>
    </row>
    <row r="1840" spans="3:7">
      <c r="C1840"/>
      <c r="G1840" s="134">
        <f t="shared" si="28"/>
        <v>0</v>
      </c>
    </row>
    <row r="1841" spans="3:7">
      <c r="C1841"/>
      <c r="G1841" s="134">
        <f t="shared" si="28"/>
        <v>0</v>
      </c>
    </row>
    <row r="1842" spans="3:7">
      <c r="C1842"/>
      <c r="G1842" s="134">
        <f t="shared" si="28"/>
        <v>0</v>
      </c>
    </row>
    <row r="1843" spans="3:7">
      <c r="C1843"/>
      <c r="G1843" s="134">
        <f t="shared" si="28"/>
        <v>0</v>
      </c>
    </row>
    <row r="1844" spans="3:7">
      <c r="C1844"/>
      <c r="G1844" s="134">
        <f t="shared" si="28"/>
        <v>0</v>
      </c>
    </row>
    <row r="1845" spans="3:7">
      <c r="C1845"/>
      <c r="G1845" s="134">
        <f t="shared" si="28"/>
        <v>0</v>
      </c>
    </row>
    <row r="1846" spans="3:7">
      <c r="C1846"/>
      <c r="G1846" s="134">
        <f t="shared" si="28"/>
        <v>0</v>
      </c>
    </row>
    <row r="1847" spans="3:7">
      <c r="C1847"/>
      <c r="G1847" s="134">
        <f t="shared" si="28"/>
        <v>0</v>
      </c>
    </row>
    <row r="1848" spans="3:7">
      <c r="C1848"/>
      <c r="G1848" s="134">
        <f t="shared" si="28"/>
        <v>0</v>
      </c>
    </row>
    <row r="1849" spans="3:7">
      <c r="C1849"/>
      <c r="G1849" s="134">
        <f t="shared" si="28"/>
        <v>0</v>
      </c>
    </row>
    <row r="1850" spans="3:7">
      <c r="C1850"/>
      <c r="G1850" s="134">
        <f t="shared" si="28"/>
        <v>0</v>
      </c>
    </row>
    <row r="1851" spans="3:7">
      <c r="C1851"/>
      <c r="G1851" s="134">
        <f t="shared" si="28"/>
        <v>0</v>
      </c>
    </row>
    <row r="1852" spans="3:7">
      <c r="C1852"/>
      <c r="G1852" s="134">
        <f t="shared" si="28"/>
        <v>0</v>
      </c>
    </row>
    <row r="1853" spans="3:7">
      <c r="C1853"/>
      <c r="G1853" s="134">
        <f t="shared" si="28"/>
        <v>0</v>
      </c>
    </row>
    <row r="1854" spans="3:7">
      <c r="C1854"/>
      <c r="G1854" s="134">
        <f t="shared" si="28"/>
        <v>0</v>
      </c>
    </row>
    <row r="1855" spans="3:7">
      <c r="C1855"/>
      <c r="G1855" s="134">
        <f t="shared" si="28"/>
        <v>0</v>
      </c>
    </row>
    <row r="1856" spans="3:7">
      <c r="C1856"/>
      <c r="G1856" s="134">
        <f t="shared" si="28"/>
        <v>0</v>
      </c>
    </row>
    <row r="1857" spans="3:7">
      <c r="C1857"/>
      <c r="G1857" s="134">
        <f t="shared" si="28"/>
        <v>0</v>
      </c>
    </row>
    <row r="1858" spans="3:7">
      <c r="C1858"/>
      <c r="G1858" s="134">
        <f t="shared" si="28"/>
        <v>0</v>
      </c>
    </row>
    <row r="1859" spans="3:7">
      <c r="C1859"/>
      <c r="G1859" s="134">
        <f t="shared" si="28"/>
        <v>0</v>
      </c>
    </row>
    <row r="1860" spans="3:7">
      <c r="C1860"/>
      <c r="G1860" s="134">
        <f t="shared" si="28"/>
        <v>0</v>
      </c>
    </row>
    <row r="1861" spans="3:7">
      <c r="C1861"/>
      <c r="G1861" s="134">
        <f t="shared" si="28"/>
        <v>0</v>
      </c>
    </row>
    <row r="1862" spans="3:7">
      <c r="C1862"/>
      <c r="G1862" s="134">
        <f t="shared" si="28"/>
        <v>0</v>
      </c>
    </row>
    <row r="1863" spans="3:7">
      <c r="C1863"/>
      <c r="G1863" s="134">
        <f t="shared" si="28"/>
        <v>0</v>
      </c>
    </row>
    <row r="1864" spans="3:7">
      <c r="C1864"/>
      <c r="G1864" s="134">
        <f t="shared" si="28"/>
        <v>0</v>
      </c>
    </row>
    <row r="1865" spans="3:7">
      <c r="C1865"/>
      <c r="G1865" s="134">
        <f t="shared" si="28"/>
        <v>0</v>
      </c>
    </row>
    <row r="1866" spans="3:7">
      <c r="C1866"/>
      <c r="G1866" s="134">
        <f t="shared" si="28"/>
        <v>0</v>
      </c>
    </row>
    <row r="1867" spans="3:7">
      <c r="C1867"/>
      <c r="G1867" s="134">
        <f t="shared" si="28"/>
        <v>0</v>
      </c>
    </row>
    <row r="1868" spans="3:7">
      <c r="C1868"/>
      <c r="G1868" s="134">
        <f t="shared" ref="G1868:G1931" si="29">+D1868-E1868</f>
        <v>0</v>
      </c>
    </row>
    <row r="1869" spans="3:7">
      <c r="C1869"/>
      <c r="G1869" s="134">
        <f t="shared" si="29"/>
        <v>0</v>
      </c>
    </row>
    <row r="1870" spans="3:7">
      <c r="C1870"/>
      <c r="G1870" s="134">
        <f t="shared" si="29"/>
        <v>0</v>
      </c>
    </row>
    <row r="1871" spans="3:7">
      <c r="C1871"/>
      <c r="G1871" s="134">
        <f t="shared" si="29"/>
        <v>0</v>
      </c>
    </row>
    <row r="1872" spans="3:7">
      <c r="C1872"/>
      <c r="G1872" s="134">
        <f t="shared" si="29"/>
        <v>0</v>
      </c>
    </row>
    <row r="1873" spans="3:7">
      <c r="C1873"/>
      <c r="G1873" s="134">
        <f t="shared" si="29"/>
        <v>0</v>
      </c>
    </row>
    <row r="1874" spans="3:7">
      <c r="C1874"/>
      <c r="G1874" s="134">
        <f t="shared" si="29"/>
        <v>0</v>
      </c>
    </row>
    <row r="1875" spans="3:7">
      <c r="C1875"/>
      <c r="G1875" s="134">
        <f t="shared" si="29"/>
        <v>0</v>
      </c>
    </row>
    <row r="1876" spans="3:7">
      <c r="C1876"/>
      <c r="G1876" s="134">
        <f t="shared" si="29"/>
        <v>0</v>
      </c>
    </row>
    <row r="1877" spans="3:7">
      <c r="C1877"/>
      <c r="G1877" s="134">
        <f t="shared" si="29"/>
        <v>0</v>
      </c>
    </row>
    <row r="1878" spans="3:7">
      <c r="C1878"/>
      <c r="G1878" s="134">
        <f t="shared" si="29"/>
        <v>0</v>
      </c>
    </row>
    <row r="1879" spans="3:7">
      <c r="C1879"/>
      <c r="G1879" s="134">
        <f t="shared" si="29"/>
        <v>0</v>
      </c>
    </row>
    <row r="1880" spans="3:7">
      <c r="C1880"/>
      <c r="G1880" s="134">
        <f t="shared" si="29"/>
        <v>0</v>
      </c>
    </row>
    <row r="1881" spans="3:7">
      <c r="C1881"/>
      <c r="G1881" s="134">
        <f t="shared" si="29"/>
        <v>0</v>
      </c>
    </row>
    <row r="1882" spans="3:7">
      <c r="C1882"/>
      <c r="G1882" s="134">
        <f t="shared" si="29"/>
        <v>0</v>
      </c>
    </row>
    <row r="1883" spans="3:7">
      <c r="C1883"/>
      <c r="G1883" s="134">
        <f t="shared" si="29"/>
        <v>0</v>
      </c>
    </row>
    <row r="1884" spans="3:7">
      <c r="C1884"/>
      <c r="G1884" s="134">
        <f t="shared" si="29"/>
        <v>0</v>
      </c>
    </row>
    <row r="1885" spans="3:7">
      <c r="C1885"/>
      <c r="G1885" s="134">
        <f t="shared" si="29"/>
        <v>0</v>
      </c>
    </row>
    <row r="1886" spans="3:7">
      <c r="C1886"/>
      <c r="G1886" s="134">
        <f t="shared" si="29"/>
        <v>0</v>
      </c>
    </row>
    <row r="1887" spans="3:7">
      <c r="C1887"/>
      <c r="G1887" s="134">
        <f t="shared" si="29"/>
        <v>0</v>
      </c>
    </row>
    <row r="1888" spans="3:7">
      <c r="C1888"/>
      <c r="G1888" s="134">
        <f t="shared" si="29"/>
        <v>0</v>
      </c>
    </row>
    <row r="1889" spans="3:7">
      <c r="C1889"/>
      <c r="G1889" s="134">
        <f t="shared" si="29"/>
        <v>0</v>
      </c>
    </row>
    <row r="1890" spans="3:7">
      <c r="C1890"/>
      <c r="G1890" s="134">
        <f t="shared" si="29"/>
        <v>0</v>
      </c>
    </row>
    <row r="1891" spans="3:7">
      <c r="C1891"/>
      <c r="G1891" s="134">
        <f t="shared" si="29"/>
        <v>0</v>
      </c>
    </row>
    <row r="1892" spans="3:7">
      <c r="C1892"/>
      <c r="G1892" s="134">
        <f t="shared" si="29"/>
        <v>0</v>
      </c>
    </row>
    <row r="1893" spans="3:7">
      <c r="C1893"/>
      <c r="G1893" s="134">
        <f t="shared" si="29"/>
        <v>0</v>
      </c>
    </row>
    <row r="1894" spans="3:7">
      <c r="C1894"/>
      <c r="G1894" s="134">
        <f t="shared" si="29"/>
        <v>0</v>
      </c>
    </row>
    <row r="1895" spans="3:7">
      <c r="C1895"/>
      <c r="G1895" s="134">
        <f t="shared" si="29"/>
        <v>0</v>
      </c>
    </row>
    <row r="1896" spans="3:7">
      <c r="C1896"/>
      <c r="G1896" s="134">
        <f t="shared" si="29"/>
        <v>0</v>
      </c>
    </row>
    <row r="1897" spans="3:7">
      <c r="C1897"/>
      <c r="G1897" s="134">
        <f t="shared" si="29"/>
        <v>0</v>
      </c>
    </row>
    <row r="1898" spans="3:7">
      <c r="C1898"/>
      <c r="G1898" s="134">
        <f t="shared" si="29"/>
        <v>0</v>
      </c>
    </row>
    <row r="1899" spans="3:7">
      <c r="C1899"/>
      <c r="G1899" s="134">
        <f t="shared" si="29"/>
        <v>0</v>
      </c>
    </row>
    <row r="1900" spans="3:7">
      <c r="C1900"/>
      <c r="G1900" s="134">
        <f t="shared" si="29"/>
        <v>0</v>
      </c>
    </row>
    <row r="1901" spans="3:7">
      <c r="C1901"/>
      <c r="G1901" s="134">
        <f t="shared" si="29"/>
        <v>0</v>
      </c>
    </row>
    <row r="1902" spans="3:7">
      <c r="C1902"/>
      <c r="G1902" s="134">
        <f t="shared" si="29"/>
        <v>0</v>
      </c>
    </row>
    <row r="1903" spans="3:7">
      <c r="C1903"/>
      <c r="G1903" s="134">
        <f t="shared" si="29"/>
        <v>0</v>
      </c>
    </row>
    <row r="1904" spans="3:7">
      <c r="C1904"/>
      <c r="G1904" s="134">
        <f t="shared" si="29"/>
        <v>0</v>
      </c>
    </row>
    <row r="1905" spans="3:7">
      <c r="C1905"/>
      <c r="G1905" s="134">
        <f t="shared" si="29"/>
        <v>0</v>
      </c>
    </row>
    <row r="1906" spans="3:7">
      <c r="C1906"/>
      <c r="G1906" s="134">
        <f t="shared" si="29"/>
        <v>0</v>
      </c>
    </row>
    <row r="1907" spans="3:7">
      <c r="C1907"/>
      <c r="G1907" s="134">
        <f t="shared" si="29"/>
        <v>0</v>
      </c>
    </row>
    <row r="1908" spans="3:7">
      <c r="C1908"/>
      <c r="G1908" s="134">
        <f t="shared" si="29"/>
        <v>0</v>
      </c>
    </row>
    <row r="1909" spans="3:7">
      <c r="C1909"/>
      <c r="G1909" s="134">
        <f t="shared" si="29"/>
        <v>0</v>
      </c>
    </row>
    <row r="1910" spans="3:7">
      <c r="C1910"/>
      <c r="G1910" s="134">
        <f t="shared" si="29"/>
        <v>0</v>
      </c>
    </row>
    <row r="1911" spans="3:7">
      <c r="C1911"/>
      <c r="G1911" s="134">
        <f t="shared" si="29"/>
        <v>0</v>
      </c>
    </row>
    <row r="1912" spans="3:7">
      <c r="C1912"/>
      <c r="G1912" s="134">
        <f t="shared" si="29"/>
        <v>0</v>
      </c>
    </row>
    <row r="1913" spans="3:7">
      <c r="C1913"/>
      <c r="G1913" s="134">
        <f t="shared" si="29"/>
        <v>0</v>
      </c>
    </row>
    <row r="1914" spans="3:7">
      <c r="C1914"/>
      <c r="G1914" s="134">
        <f t="shared" si="29"/>
        <v>0</v>
      </c>
    </row>
    <row r="1915" spans="3:7">
      <c r="C1915"/>
      <c r="G1915" s="134">
        <f t="shared" si="29"/>
        <v>0</v>
      </c>
    </row>
    <row r="1916" spans="3:7">
      <c r="C1916"/>
      <c r="G1916" s="134">
        <f t="shared" si="29"/>
        <v>0</v>
      </c>
    </row>
    <row r="1917" spans="3:7">
      <c r="C1917"/>
      <c r="G1917" s="134">
        <f t="shared" si="29"/>
        <v>0</v>
      </c>
    </row>
    <row r="1918" spans="3:7">
      <c r="C1918"/>
      <c r="G1918" s="134">
        <f t="shared" si="29"/>
        <v>0</v>
      </c>
    </row>
    <row r="1919" spans="3:7">
      <c r="C1919"/>
      <c r="G1919" s="134">
        <f t="shared" si="29"/>
        <v>0</v>
      </c>
    </row>
    <row r="1920" spans="3:7">
      <c r="C1920"/>
      <c r="G1920" s="134">
        <f t="shared" si="29"/>
        <v>0</v>
      </c>
    </row>
    <row r="1921" spans="3:7">
      <c r="C1921"/>
      <c r="G1921" s="134">
        <f t="shared" si="29"/>
        <v>0</v>
      </c>
    </row>
    <row r="1922" spans="3:7">
      <c r="C1922"/>
      <c r="G1922" s="134">
        <f t="shared" si="29"/>
        <v>0</v>
      </c>
    </row>
    <row r="1923" spans="3:7">
      <c r="C1923"/>
      <c r="G1923" s="134">
        <f t="shared" si="29"/>
        <v>0</v>
      </c>
    </row>
    <row r="1924" spans="3:7">
      <c r="C1924"/>
      <c r="G1924" s="134">
        <f t="shared" si="29"/>
        <v>0</v>
      </c>
    </row>
    <row r="1925" spans="3:7">
      <c r="C1925"/>
      <c r="G1925" s="134">
        <f t="shared" si="29"/>
        <v>0</v>
      </c>
    </row>
    <row r="1926" spans="3:7">
      <c r="C1926"/>
      <c r="G1926" s="134">
        <f t="shared" si="29"/>
        <v>0</v>
      </c>
    </row>
    <row r="1927" spans="3:7">
      <c r="C1927"/>
      <c r="G1927" s="134">
        <f t="shared" si="29"/>
        <v>0</v>
      </c>
    </row>
    <row r="1928" spans="3:7">
      <c r="C1928"/>
      <c r="G1928" s="134">
        <f t="shared" si="29"/>
        <v>0</v>
      </c>
    </row>
    <row r="1929" spans="3:7">
      <c r="C1929"/>
      <c r="G1929" s="134">
        <f t="shared" si="29"/>
        <v>0</v>
      </c>
    </row>
    <row r="1930" spans="3:7">
      <c r="C1930"/>
      <c r="G1930" s="134">
        <f t="shared" si="29"/>
        <v>0</v>
      </c>
    </row>
    <row r="1931" spans="3:7">
      <c r="C1931"/>
      <c r="G1931" s="134">
        <f t="shared" si="29"/>
        <v>0</v>
      </c>
    </row>
    <row r="1932" spans="3:7">
      <c r="C1932"/>
      <c r="G1932" s="134">
        <f t="shared" ref="G1932:G1995" si="30">+D1932-E1932</f>
        <v>0</v>
      </c>
    </row>
    <row r="1933" spans="3:7">
      <c r="C1933"/>
      <c r="G1933" s="134">
        <f t="shared" si="30"/>
        <v>0</v>
      </c>
    </row>
    <row r="1934" spans="3:7">
      <c r="C1934"/>
      <c r="G1934" s="134">
        <f t="shared" si="30"/>
        <v>0</v>
      </c>
    </row>
    <row r="1935" spans="3:7">
      <c r="C1935"/>
      <c r="G1935" s="134">
        <f t="shared" si="30"/>
        <v>0</v>
      </c>
    </row>
    <row r="1936" spans="3:7">
      <c r="C1936"/>
      <c r="G1936" s="134">
        <f t="shared" si="30"/>
        <v>0</v>
      </c>
    </row>
    <row r="1937" spans="3:7">
      <c r="C1937"/>
      <c r="G1937" s="134">
        <f t="shared" si="30"/>
        <v>0</v>
      </c>
    </row>
    <row r="1938" spans="3:7">
      <c r="C1938"/>
      <c r="G1938" s="134">
        <f t="shared" si="30"/>
        <v>0</v>
      </c>
    </row>
    <row r="1939" spans="3:7">
      <c r="C1939"/>
      <c r="G1939" s="134">
        <f t="shared" si="30"/>
        <v>0</v>
      </c>
    </row>
    <row r="1940" spans="3:7">
      <c r="C1940"/>
      <c r="G1940" s="134">
        <f t="shared" si="30"/>
        <v>0</v>
      </c>
    </row>
    <row r="1941" spans="3:7">
      <c r="C1941"/>
      <c r="G1941" s="134">
        <f t="shared" si="30"/>
        <v>0</v>
      </c>
    </row>
    <row r="1942" spans="3:7">
      <c r="C1942"/>
      <c r="G1942" s="134">
        <f t="shared" si="30"/>
        <v>0</v>
      </c>
    </row>
    <row r="1943" spans="3:7">
      <c r="C1943"/>
      <c r="G1943" s="134">
        <f t="shared" si="30"/>
        <v>0</v>
      </c>
    </row>
    <row r="1944" spans="3:7">
      <c r="C1944"/>
      <c r="G1944" s="134">
        <f t="shared" si="30"/>
        <v>0</v>
      </c>
    </row>
    <row r="1945" spans="3:7">
      <c r="C1945"/>
      <c r="G1945" s="134">
        <f t="shared" si="30"/>
        <v>0</v>
      </c>
    </row>
    <row r="1946" spans="3:7">
      <c r="C1946"/>
      <c r="G1946" s="134">
        <f t="shared" si="30"/>
        <v>0</v>
      </c>
    </row>
    <row r="1947" spans="3:7">
      <c r="C1947"/>
      <c r="G1947" s="134">
        <f t="shared" si="30"/>
        <v>0</v>
      </c>
    </row>
    <row r="1948" spans="3:7">
      <c r="C1948"/>
      <c r="G1948" s="134">
        <f t="shared" si="30"/>
        <v>0</v>
      </c>
    </row>
    <row r="1949" spans="3:7">
      <c r="C1949"/>
      <c r="G1949" s="134">
        <f t="shared" si="30"/>
        <v>0</v>
      </c>
    </row>
    <row r="1950" spans="3:7">
      <c r="C1950"/>
      <c r="G1950" s="134">
        <f t="shared" si="30"/>
        <v>0</v>
      </c>
    </row>
    <row r="1951" spans="3:7">
      <c r="C1951"/>
      <c r="G1951" s="134">
        <f t="shared" si="30"/>
        <v>0</v>
      </c>
    </row>
    <row r="1952" spans="3:7">
      <c r="C1952"/>
      <c r="G1952" s="134">
        <f t="shared" si="30"/>
        <v>0</v>
      </c>
    </row>
    <row r="1953" spans="3:7">
      <c r="C1953"/>
      <c r="G1953" s="134">
        <f t="shared" si="30"/>
        <v>0</v>
      </c>
    </row>
    <row r="1954" spans="3:7">
      <c r="C1954"/>
      <c r="G1954" s="134">
        <f t="shared" si="30"/>
        <v>0</v>
      </c>
    </row>
    <row r="1955" spans="3:7">
      <c r="C1955"/>
      <c r="G1955" s="134">
        <f t="shared" si="30"/>
        <v>0</v>
      </c>
    </row>
    <row r="1956" spans="3:7">
      <c r="C1956"/>
      <c r="G1956" s="134">
        <f t="shared" si="30"/>
        <v>0</v>
      </c>
    </row>
    <row r="1957" spans="3:7">
      <c r="C1957"/>
      <c r="G1957" s="134">
        <f t="shared" si="30"/>
        <v>0</v>
      </c>
    </row>
    <row r="1958" spans="3:7">
      <c r="C1958"/>
      <c r="G1958" s="134">
        <f t="shared" si="30"/>
        <v>0</v>
      </c>
    </row>
    <row r="1959" spans="3:7">
      <c r="C1959"/>
      <c r="G1959" s="134">
        <f t="shared" si="30"/>
        <v>0</v>
      </c>
    </row>
    <row r="1960" spans="3:7">
      <c r="C1960"/>
      <c r="G1960" s="134">
        <f t="shared" si="30"/>
        <v>0</v>
      </c>
    </row>
    <row r="1961" spans="3:7">
      <c r="C1961"/>
      <c r="G1961" s="134">
        <f t="shared" si="30"/>
        <v>0</v>
      </c>
    </row>
    <row r="1962" spans="3:7">
      <c r="C1962"/>
      <c r="G1962" s="134">
        <f t="shared" si="30"/>
        <v>0</v>
      </c>
    </row>
    <row r="1963" spans="3:7">
      <c r="C1963"/>
      <c r="G1963" s="134">
        <f t="shared" si="30"/>
        <v>0</v>
      </c>
    </row>
    <row r="1964" spans="3:7">
      <c r="C1964"/>
      <c r="G1964" s="134">
        <f t="shared" si="30"/>
        <v>0</v>
      </c>
    </row>
    <row r="1965" spans="3:7">
      <c r="C1965"/>
      <c r="G1965" s="134">
        <f t="shared" si="30"/>
        <v>0</v>
      </c>
    </row>
    <row r="1966" spans="3:7">
      <c r="C1966"/>
      <c r="G1966" s="134">
        <f t="shared" si="30"/>
        <v>0</v>
      </c>
    </row>
    <row r="1967" spans="3:7">
      <c r="C1967"/>
      <c r="G1967" s="134">
        <f t="shared" si="30"/>
        <v>0</v>
      </c>
    </row>
    <row r="1968" spans="3:7">
      <c r="C1968"/>
      <c r="G1968" s="134">
        <f t="shared" si="30"/>
        <v>0</v>
      </c>
    </row>
    <row r="1969" spans="3:7">
      <c r="C1969"/>
      <c r="G1969" s="134">
        <f t="shared" si="30"/>
        <v>0</v>
      </c>
    </row>
    <row r="1970" spans="3:7">
      <c r="C1970"/>
      <c r="G1970" s="134">
        <f t="shared" si="30"/>
        <v>0</v>
      </c>
    </row>
    <row r="1971" spans="3:7">
      <c r="C1971"/>
      <c r="G1971" s="134">
        <f t="shared" si="30"/>
        <v>0</v>
      </c>
    </row>
    <row r="1972" spans="3:7">
      <c r="C1972"/>
      <c r="G1972" s="134">
        <f t="shared" si="30"/>
        <v>0</v>
      </c>
    </row>
    <row r="1973" spans="3:7">
      <c r="C1973"/>
      <c r="G1973" s="134">
        <f t="shared" si="30"/>
        <v>0</v>
      </c>
    </row>
    <row r="1974" spans="3:7">
      <c r="C1974"/>
      <c r="G1974" s="134">
        <f t="shared" si="30"/>
        <v>0</v>
      </c>
    </row>
    <row r="1975" spans="3:7">
      <c r="C1975"/>
      <c r="G1975" s="134">
        <f t="shared" si="30"/>
        <v>0</v>
      </c>
    </row>
    <row r="1976" spans="3:7">
      <c r="C1976"/>
      <c r="G1976" s="134">
        <f t="shared" si="30"/>
        <v>0</v>
      </c>
    </row>
    <row r="1977" spans="3:7">
      <c r="C1977"/>
      <c r="G1977" s="134">
        <f t="shared" si="30"/>
        <v>0</v>
      </c>
    </row>
    <row r="1978" spans="3:7">
      <c r="C1978"/>
      <c r="G1978" s="134">
        <f t="shared" si="30"/>
        <v>0</v>
      </c>
    </row>
    <row r="1979" spans="3:7">
      <c r="C1979"/>
      <c r="G1979" s="134">
        <f t="shared" si="30"/>
        <v>0</v>
      </c>
    </row>
    <row r="1980" spans="3:7">
      <c r="C1980"/>
      <c r="G1980" s="134">
        <f t="shared" si="30"/>
        <v>0</v>
      </c>
    </row>
    <row r="1981" spans="3:7">
      <c r="C1981"/>
      <c r="G1981" s="134">
        <f t="shared" si="30"/>
        <v>0</v>
      </c>
    </row>
    <row r="1982" spans="3:7">
      <c r="C1982"/>
      <c r="G1982" s="134">
        <f t="shared" si="30"/>
        <v>0</v>
      </c>
    </row>
    <row r="1983" spans="3:7">
      <c r="C1983"/>
      <c r="G1983" s="134">
        <f t="shared" si="30"/>
        <v>0</v>
      </c>
    </row>
    <row r="1984" spans="3:7">
      <c r="C1984"/>
      <c r="G1984" s="134">
        <f t="shared" si="30"/>
        <v>0</v>
      </c>
    </row>
    <row r="1985" spans="3:7">
      <c r="C1985"/>
      <c r="G1985" s="134">
        <f t="shared" si="30"/>
        <v>0</v>
      </c>
    </row>
    <row r="1986" spans="3:7">
      <c r="C1986"/>
      <c r="G1986" s="134">
        <f t="shared" si="30"/>
        <v>0</v>
      </c>
    </row>
    <row r="1987" spans="3:7">
      <c r="C1987"/>
      <c r="G1987" s="134">
        <f t="shared" si="30"/>
        <v>0</v>
      </c>
    </row>
    <row r="1988" spans="3:7">
      <c r="C1988"/>
      <c r="G1988" s="134">
        <f t="shared" si="30"/>
        <v>0</v>
      </c>
    </row>
    <row r="1989" spans="3:7">
      <c r="C1989"/>
      <c r="G1989" s="134">
        <f t="shared" si="30"/>
        <v>0</v>
      </c>
    </row>
    <row r="1990" spans="3:7">
      <c r="C1990"/>
      <c r="G1990" s="134">
        <f t="shared" si="30"/>
        <v>0</v>
      </c>
    </row>
    <row r="1991" spans="3:7">
      <c r="C1991"/>
      <c r="G1991" s="134">
        <f t="shared" si="30"/>
        <v>0</v>
      </c>
    </row>
    <row r="1992" spans="3:7">
      <c r="C1992"/>
      <c r="G1992" s="134">
        <f t="shared" si="30"/>
        <v>0</v>
      </c>
    </row>
    <row r="1993" spans="3:7">
      <c r="C1993"/>
      <c r="G1993" s="134">
        <f t="shared" si="30"/>
        <v>0</v>
      </c>
    </row>
    <row r="1994" spans="3:7">
      <c r="C1994"/>
      <c r="G1994" s="134">
        <f t="shared" si="30"/>
        <v>0</v>
      </c>
    </row>
    <row r="1995" spans="3:7">
      <c r="C1995"/>
      <c r="G1995" s="134">
        <f t="shared" si="30"/>
        <v>0</v>
      </c>
    </row>
    <row r="1996" spans="3:7">
      <c r="C1996"/>
      <c r="G1996" s="134">
        <f t="shared" ref="G1996:G2059" si="31">+D1996-E1996</f>
        <v>0</v>
      </c>
    </row>
    <row r="1997" spans="3:7">
      <c r="C1997"/>
      <c r="G1997" s="134">
        <f t="shared" si="31"/>
        <v>0</v>
      </c>
    </row>
    <row r="1998" spans="3:7">
      <c r="C1998"/>
      <c r="G1998" s="134">
        <f t="shared" si="31"/>
        <v>0</v>
      </c>
    </row>
    <row r="1999" spans="3:7">
      <c r="C1999"/>
      <c r="G1999" s="134">
        <f t="shared" si="31"/>
        <v>0</v>
      </c>
    </row>
    <row r="2000" spans="3:7">
      <c r="C2000"/>
      <c r="G2000" s="134">
        <f t="shared" si="31"/>
        <v>0</v>
      </c>
    </row>
    <row r="2001" spans="3:7">
      <c r="C2001"/>
      <c r="G2001" s="134">
        <f t="shared" si="31"/>
        <v>0</v>
      </c>
    </row>
    <row r="2002" spans="3:7">
      <c r="C2002"/>
      <c r="G2002" s="134">
        <f t="shared" si="31"/>
        <v>0</v>
      </c>
    </row>
    <row r="2003" spans="3:7">
      <c r="C2003"/>
      <c r="G2003" s="134">
        <f t="shared" si="31"/>
        <v>0</v>
      </c>
    </row>
    <row r="2004" spans="3:7">
      <c r="C2004"/>
      <c r="G2004" s="134">
        <f t="shared" si="31"/>
        <v>0</v>
      </c>
    </row>
    <row r="2005" spans="3:7">
      <c r="C2005"/>
      <c r="G2005" s="134">
        <f t="shared" si="31"/>
        <v>0</v>
      </c>
    </row>
    <row r="2006" spans="3:7">
      <c r="C2006"/>
      <c r="G2006" s="134">
        <f t="shared" si="31"/>
        <v>0</v>
      </c>
    </row>
    <row r="2007" spans="3:7">
      <c r="C2007"/>
      <c r="G2007" s="134">
        <f t="shared" si="31"/>
        <v>0</v>
      </c>
    </row>
    <row r="2008" spans="3:7">
      <c r="C2008"/>
      <c r="G2008" s="134">
        <f t="shared" si="31"/>
        <v>0</v>
      </c>
    </row>
    <row r="2009" spans="3:7">
      <c r="C2009"/>
      <c r="G2009" s="134">
        <f t="shared" si="31"/>
        <v>0</v>
      </c>
    </row>
    <row r="2010" spans="3:7">
      <c r="C2010"/>
      <c r="G2010" s="134">
        <f t="shared" si="31"/>
        <v>0</v>
      </c>
    </row>
    <row r="2011" spans="3:7">
      <c r="C2011"/>
      <c r="G2011" s="134">
        <f t="shared" si="31"/>
        <v>0</v>
      </c>
    </row>
    <row r="2012" spans="3:7">
      <c r="C2012"/>
      <c r="G2012" s="134">
        <f t="shared" si="31"/>
        <v>0</v>
      </c>
    </row>
    <row r="2013" spans="3:7">
      <c r="C2013"/>
      <c r="G2013" s="134">
        <f t="shared" si="31"/>
        <v>0</v>
      </c>
    </row>
    <row r="2014" spans="3:7">
      <c r="C2014"/>
      <c r="G2014" s="134">
        <f t="shared" si="31"/>
        <v>0</v>
      </c>
    </row>
    <row r="2015" spans="3:7">
      <c r="C2015"/>
      <c r="G2015" s="134">
        <f t="shared" si="31"/>
        <v>0</v>
      </c>
    </row>
    <row r="2016" spans="3:7">
      <c r="C2016"/>
      <c r="G2016" s="134">
        <f t="shared" si="31"/>
        <v>0</v>
      </c>
    </row>
    <row r="2017" spans="3:7">
      <c r="C2017"/>
      <c r="G2017" s="134">
        <f t="shared" si="31"/>
        <v>0</v>
      </c>
    </row>
    <row r="2018" spans="3:7">
      <c r="C2018"/>
      <c r="G2018" s="134">
        <f t="shared" si="31"/>
        <v>0</v>
      </c>
    </row>
    <row r="2019" spans="3:7">
      <c r="C2019"/>
      <c r="G2019" s="134">
        <f t="shared" si="31"/>
        <v>0</v>
      </c>
    </row>
    <row r="2020" spans="3:7">
      <c r="C2020"/>
      <c r="G2020" s="134">
        <f t="shared" si="31"/>
        <v>0</v>
      </c>
    </row>
    <row r="2021" spans="3:7">
      <c r="C2021"/>
      <c r="G2021" s="134">
        <f t="shared" si="31"/>
        <v>0</v>
      </c>
    </row>
    <row r="2022" spans="3:7">
      <c r="C2022"/>
      <c r="G2022" s="134">
        <f t="shared" si="31"/>
        <v>0</v>
      </c>
    </row>
    <row r="2023" spans="3:7">
      <c r="C2023"/>
      <c r="G2023" s="134">
        <f t="shared" si="31"/>
        <v>0</v>
      </c>
    </row>
    <row r="2024" spans="3:7">
      <c r="C2024"/>
      <c r="G2024" s="134">
        <f t="shared" si="31"/>
        <v>0</v>
      </c>
    </row>
    <row r="2025" spans="3:7">
      <c r="C2025"/>
      <c r="G2025" s="134">
        <f t="shared" si="31"/>
        <v>0</v>
      </c>
    </row>
    <row r="2026" spans="3:7">
      <c r="C2026"/>
      <c r="G2026" s="134">
        <f t="shared" si="31"/>
        <v>0</v>
      </c>
    </row>
    <row r="2027" spans="3:7">
      <c r="C2027"/>
      <c r="G2027" s="134">
        <f t="shared" si="31"/>
        <v>0</v>
      </c>
    </row>
    <row r="2028" spans="3:7">
      <c r="C2028"/>
      <c r="G2028" s="134">
        <f t="shared" si="31"/>
        <v>0</v>
      </c>
    </row>
    <row r="2029" spans="3:7">
      <c r="C2029"/>
      <c r="G2029" s="134">
        <f t="shared" si="31"/>
        <v>0</v>
      </c>
    </row>
    <row r="2030" spans="3:7">
      <c r="C2030"/>
      <c r="G2030" s="134">
        <f t="shared" si="31"/>
        <v>0</v>
      </c>
    </row>
    <row r="2031" spans="3:7">
      <c r="C2031"/>
      <c r="G2031" s="134">
        <f t="shared" si="31"/>
        <v>0</v>
      </c>
    </row>
    <row r="2032" spans="3:7">
      <c r="C2032"/>
      <c r="G2032" s="134">
        <f t="shared" si="31"/>
        <v>0</v>
      </c>
    </row>
    <row r="2033" spans="3:7">
      <c r="C2033"/>
      <c r="G2033" s="134">
        <f t="shared" si="31"/>
        <v>0</v>
      </c>
    </row>
    <row r="2034" spans="3:7">
      <c r="C2034"/>
      <c r="G2034" s="134">
        <f t="shared" si="31"/>
        <v>0</v>
      </c>
    </row>
    <row r="2035" spans="3:7">
      <c r="C2035"/>
      <c r="G2035" s="134">
        <f t="shared" si="31"/>
        <v>0</v>
      </c>
    </row>
    <row r="2036" spans="3:7">
      <c r="C2036"/>
      <c r="G2036" s="134">
        <f t="shared" si="31"/>
        <v>0</v>
      </c>
    </row>
    <row r="2037" spans="3:7">
      <c r="C2037"/>
      <c r="G2037" s="134">
        <f t="shared" si="31"/>
        <v>0</v>
      </c>
    </row>
    <row r="2038" spans="3:7">
      <c r="C2038"/>
      <c r="G2038" s="134">
        <f t="shared" si="31"/>
        <v>0</v>
      </c>
    </row>
    <row r="2039" spans="3:7">
      <c r="C2039"/>
      <c r="G2039" s="134">
        <f t="shared" si="31"/>
        <v>0</v>
      </c>
    </row>
    <row r="2040" spans="3:7">
      <c r="C2040"/>
      <c r="G2040" s="134">
        <f t="shared" si="31"/>
        <v>0</v>
      </c>
    </row>
    <row r="2041" spans="3:7">
      <c r="C2041"/>
      <c r="G2041" s="134">
        <f t="shared" si="31"/>
        <v>0</v>
      </c>
    </row>
    <row r="2042" spans="3:7">
      <c r="C2042"/>
      <c r="G2042" s="134">
        <f t="shared" si="31"/>
        <v>0</v>
      </c>
    </row>
    <row r="2043" spans="3:7">
      <c r="C2043"/>
      <c r="G2043" s="134">
        <f t="shared" si="31"/>
        <v>0</v>
      </c>
    </row>
    <row r="2044" spans="3:7">
      <c r="C2044"/>
      <c r="G2044" s="134">
        <f t="shared" si="31"/>
        <v>0</v>
      </c>
    </row>
    <row r="2045" spans="3:7">
      <c r="C2045"/>
      <c r="G2045" s="134">
        <f t="shared" si="31"/>
        <v>0</v>
      </c>
    </row>
    <row r="2046" spans="3:7">
      <c r="C2046"/>
      <c r="G2046" s="134">
        <f t="shared" si="31"/>
        <v>0</v>
      </c>
    </row>
    <row r="2047" spans="3:7">
      <c r="C2047"/>
      <c r="G2047" s="134">
        <f t="shared" si="31"/>
        <v>0</v>
      </c>
    </row>
    <row r="2048" spans="3:7">
      <c r="C2048"/>
      <c r="G2048" s="134">
        <f t="shared" si="31"/>
        <v>0</v>
      </c>
    </row>
    <row r="2049" spans="3:7">
      <c r="C2049"/>
      <c r="G2049" s="134">
        <f t="shared" si="31"/>
        <v>0</v>
      </c>
    </row>
    <row r="2050" spans="3:7">
      <c r="C2050"/>
      <c r="G2050" s="134">
        <f t="shared" si="31"/>
        <v>0</v>
      </c>
    </row>
    <row r="2051" spans="3:7">
      <c r="C2051"/>
      <c r="G2051" s="134">
        <f t="shared" si="31"/>
        <v>0</v>
      </c>
    </row>
    <row r="2052" spans="3:7">
      <c r="C2052"/>
      <c r="G2052" s="134">
        <f t="shared" si="31"/>
        <v>0</v>
      </c>
    </row>
    <row r="2053" spans="3:7">
      <c r="C2053"/>
      <c r="G2053" s="134">
        <f t="shared" si="31"/>
        <v>0</v>
      </c>
    </row>
    <row r="2054" spans="3:7">
      <c r="C2054"/>
      <c r="G2054" s="134">
        <f t="shared" si="31"/>
        <v>0</v>
      </c>
    </row>
    <row r="2055" spans="3:7">
      <c r="C2055"/>
      <c r="G2055" s="134">
        <f t="shared" si="31"/>
        <v>0</v>
      </c>
    </row>
    <row r="2056" spans="3:7">
      <c r="C2056"/>
      <c r="G2056" s="134">
        <f t="shared" si="31"/>
        <v>0</v>
      </c>
    </row>
    <row r="2057" spans="3:7">
      <c r="C2057"/>
      <c r="G2057" s="134">
        <f t="shared" si="31"/>
        <v>0</v>
      </c>
    </row>
    <row r="2058" spans="3:7">
      <c r="C2058"/>
      <c r="G2058" s="134">
        <f t="shared" si="31"/>
        <v>0</v>
      </c>
    </row>
    <row r="2059" spans="3:7">
      <c r="C2059"/>
      <c r="G2059" s="134">
        <f t="shared" si="31"/>
        <v>0</v>
      </c>
    </row>
    <row r="2060" spans="3:7">
      <c r="C2060"/>
      <c r="G2060" s="134">
        <f t="shared" ref="G2060:G2123" si="32">+D2060-E2060</f>
        <v>0</v>
      </c>
    </row>
    <row r="2061" spans="3:7">
      <c r="C2061"/>
      <c r="G2061" s="134">
        <f t="shared" si="32"/>
        <v>0</v>
      </c>
    </row>
    <row r="2062" spans="3:7">
      <c r="C2062"/>
      <c r="G2062" s="134">
        <f t="shared" si="32"/>
        <v>0</v>
      </c>
    </row>
    <row r="2063" spans="3:7">
      <c r="C2063"/>
      <c r="G2063" s="134">
        <f t="shared" si="32"/>
        <v>0</v>
      </c>
    </row>
    <row r="2064" spans="3:7">
      <c r="C2064"/>
      <c r="G2064" s="134">
        <f t="shared" si="32"/>
        <v>0</v>
      </c>
    </row>
    <row r="2065" spans="3:7">
      <c r="C2065"/>
      <c r="G2065" s="134">
        <f t="shared" si="32"/>
        <v>0</v>
      </c>
    </row>
    <row r="2066" spans="3:7">
      <c r="C2066"/>
      <c r="G2066" s="134">
        <f t="shared" si="32"/>
        <v>0</v>
      </c>
    </row>
    <row r="2067" spans="3:7">
      <c r="C2067"/>
      <c r="G2067" s="134">
        <f t="shared" si="32"/>
        <v>0</v>
      </c>
    </row>
    <row r="2068" spans="3:7">
      <c r="C2068"/>
      <c r="G2068" s="134">
        <f t="shared" si="32"/>
        <v>0</v>
      </c>
    </row>
    <row r="2069" spans="3:7">
      <c r="C2069"/>
      <c r="G2069" s="134">
        <f t="shared" si="32"/>
        <v>0</v>
      </c>
    </row>
    <row r="2070" spans="3:7">
      <c r="C2070"/>
      <c r="G2070" s="134">
        <f t="shared" si="32"/>
        <v>0</v>
      </c>
    </row>
    <row r="2071" spans="3:7">
      <c r="C2071"/>
      <c r="G2071" s="134">
        <f t="shared" si="32"/>
        <v>0</v>
      </c>
    </row>
    <row r="2072" spans="3:7">
      <c r="C2072"/>
      <c r="G2072" s="134">
        <f t="shared" si="32"/>
        <v>0</v>
      </c>
    </row>
    <row r="2073" spans="3:7">
      <c r="C2073"/>
      <c r="G2073" s="134">
        <f t="shared" si="32"/>
        <v>0</v>
      </c>
    </row>
    <row r="2074" spans="3:7">
      <c r="C2074"/>
      <c r="G2074" s="134">
        <f t="shared" si="32"/>
        <v>0</v>
      </c>
    </row>
    <row r="2075" spans="3:7">
      <c r="C2075"/>
      <c r="G2075" s="134">
        <f t="shared" si="32"/>
        <v>0</v>
      </c>
    </row>
    <row r="2076" spans="3:7">
      <c r="C2076"/>
      <c r="G2076" s="134">
        <f t="shared" si="32"/>
        <v>0</v>
      </c>
    </row>
    <row r="2077" spans="3:7">
      <c r="C2077"/>
      <c r="G2077" s="134">
        <f t="shared" si="32"/>
        <v>0</v>
      </c>
    </row>
    <row r="2078" spans="3:7">
      <c r="C2078"/>
      <c r="G2078" s="134">
        <f t="shared" si="32"/>
        <v>0</v>
      </c>
    </row>
    <row r="2079" spans="3:7">
      <c r="C2079"/>
      <c r="G2079" s="134">
        <f t="shared" si="32"/>
        <v>0</v>
      </c>
    </row>
    <row r="2080" spans="3:7">
      <c r="C2080"/>
      <c r="G2080" s="134">
        <f t="shared" si="32"/>
        <v>0</v>
      </c>
    </row>
    <row r="2081" spans="3:7">
      <c r="C2081"/>
      <c r="G2081" s="134">
        <f t="shared" si="32"/>
        <v>0</v>
      </c>
    </row>
    <row r="2082" spans="3:7">
      <c r="C2082"/>
      <c r="G2082" s="134">
        <f t="shared" si="32"/>
        <v>0</v>
      </c>
    </row>
    <row r="2083" spans="3:7">
      <c r="C2083"/>
      <c r="G2083" s="134">
        <f t="shared" si="32"/>
        <v>0</v>
      </c>
    </row>
    <row r="2084" spans="3:7">
      <c r="C2084"/>
      <c r="G2084" s="134">
        <f t="shared" si="32"/>
        <v>0</v>
      </c>
    </row>
    <row r="2085" spans="3:7">
      <c r="C2085"/>
      <c r="G2085" s="134">
        <f t="shared" si="32"/>
        <v>0</v>
      </c>
    </row>
    <row r="2086" spans="3:7">
      <c r="C2086"/>
      <c r="G2086" s="134">
        <f t="shared" si="32"/>
        <v>0</v>
      </c>
    </row>
    <row r="2087" spans="3:7">
      <c r="C2087"/>
      <c r="G2087" s="134">
        <f t="shared" si="32"/>
        <v>0</v>
      </c>
    </row>
    <row r="2088" spans="3:7">
      <c r="C2088"/>
      <c r="G2088" s="134">
        <f t="shared" si="32"/>
        <v>0</v>
      </c>
    </row>
    <row r="2089" spans="3:7">
      <c r="C2089"/>
      <c r="G2089" s="134">
        <f t="shared" si="32"/>
        <v>0</v>
      </c>
    </row>
    <row r="2090" spans="3:7">
      <c r="C2090"/>
      <c r="G2090" s="134">
        <f t="shared" si="32"/>
        <v>0</v>
      </c>
    </row>
    <row r="2091" spans="3:7">
      <c r="C2091"/>
      <c r="G2091" s="134">
        <f t="shared" si="32"/>
        <v>0</v>
      </c>
    </row>
    <row r="2092" spans="3:7">
      <c r="C2092"/>
      <c r="G2092" s="134">
        <f t="shared" si="32"/>
        <v>0</v>
      </c>
    </row>
    <row r="2093" spans="3:7">
      <c r="C2093"/>
      <c r="G2093" s="134">
        <f t="shared" si="32"/>
        <v>0</v>
      </c>
    </row>
    <row r="2094" spans="3:7">
      <c r="C2094"/>
      <c r="G2094" s="134">
        <f t="shared" si="32"/>
        <v>0</v>
      </c>
    </row>
    <row r="2095" spans="3:7">
      <c r="C2095"/>
      <c r="G2095" s="134">
        <f t="shared" si="32"/>
        <v>0</v>
      </c>
    </row>
    <row r="2096" spans="3:7">
      <c r="C2096"/>
      <c r="G2096" s="134">
        <f t="shared" si="32"/>
        <v>0</v>
      </c>
    </row>
    <row r="2097" spans="3:7">
      <c r="C2097"/>
      <c r="G2097" s="134">
        <f t="shared" si="32"/>
        <v>0</v>
      </c>
    </row>
    <row r="2098" spans="3:7">
      <c r="C2098"/>
      <c r="G2098" s="134">
        <f t="shared" si="32"/>
        <v>0</v>
      </c>
    </row>
    <row r="2099" spans="3:7">
      <c r="C2099"/>
      <c r="G2099" s="134">
        <f t="shared" si="32"/>
        <v>0</v>
      </c>
    </row>
    <row r="2100" spans="3:7">
      <c r="C2100"/>
      <c r="G2100" s="134">
        <f t="shared" si="32"/>
        <v>0</v>
      </c>
    </row>
    <row r="2101" spans="3:7">
      <c r="C2101"/>
      <c r="G2101" s="134">
        <f t="shared" si="32"/>
        <v>0</v>
      </c>
    </row>
    <row r="2102" spans="3:7">
      <c r="C2102"/>
      <c r="G2102" s="134">
        <f t="shared" si="32"/>
        <v>0</v>
      </c>
    </row>
    <row r="2103" spans="3:7">
      <c r="C2103"/>
      <c r="G2103" s="134">
        <f t="shared" si="32"/>
        <v>0</v>
      </c>
    </row>
    <row r="2104" spans="3:7">
      <c r="C2104"/>
      <c r="G2104" s="134">
        <f t="shared" si="32"/>
        <v>0</v>
      </c>
    </row>
    <row r="2105" spans="3:7">
      <c r="C2105"/>
      <c r="G2105" s="134">
        <f t="shared" si="32"/>
        <v>0</v>
      </c>
    </row>
    <row r="2106" spans="3:7">
      <c r="C2106"/>
      <c r="G2106" s="134">
        <f t="shared" si="32"/>
        <v>0</v>
      </c>
    </row>
    <row r="2107" spans="3:7">
      <c r="C2107"/>
      <c r="G2107" s="134">
        <f t="shared" si="32"/>
        <v>0</v>
      </c>
    </row>
    <row r="2108" spans="3:7">
      <c r="C2108"/>
      <c r="G2108" s="134">
        <f t="shared" si="32"/>
        <v>0</v>
      </c>
    </row>
    <row r="2109" spans="3:7">
      <c r="C2109"/>
      <c r="G2109" s="134">
        <f t="shared" si="32"/>
        <v>0</v>
      </c>
    </row>
    <row r="2110" spans="3:7">
      <c r="C2110"/>
      <c r="G2110" s="134">
        <f t="shared" si="32"/>
        <v>0</v>
      </c>
    </row>
    <row r="2111" spans="3:7">
      <c r="C2111"/>
      <c r="G2111" s="134">
        <f t="shared" si="32"/>
        <v>0</v>
      </c>
    </row>
    <row r="2112" spans="3:7">
      <c r="C2112"/>
      <c r="G2112" s="134">
        <f t="shared" si="32"/>
        <v>0</v>
      </c>
    </row>
    <row r="2113" spans="3:7">
      <c r="C2113"/>
      <c r="G2113" s="134">
        <f t="shared" si="32"/>
        <v>0</v>
      </c>
    </row>
    <row r="2114" spans="3:7">
      <c r="C2114"/>
      <c r="G2114" s="134">
        <f t="shared" si="32"/>
        <v>0</v>
      </c>
    </row>
    <row r="2115" spans="3:7">
      <c r="C2115"/>
      <c r="G2115" s="134">
        <f t="shared" si="32"/>
        <v>0</v>
      </c>
    </row>
    <row r="2116" spans="3:7">
      <c r="C2116"/>
      <c r="G2116" s="134">
        <f t="shared" si="32"/>
        <v>0</v>
      </c>
    </row>
    <row r="2117" spans="3:7">
      <c r="C2117"/>
      <c r="G2117" s="134">
        <f t="shared" si="32"/>
        <v>0</v>
      </c>
    </row>
    <row r="2118" spans="3:7">
      <c r="C2118"/>
      <c r="G2118" s="134">
        <f t="shared" si="32"/>
        <v>0</v>
      </c>
    </row>
    <row r="2119" spans="3:7">
      <c r="C2119"/>
      <c r="G2119" s="134">
        <f t="shared" si="32"/>
        <v>0</v>
      </c>
    </row>
    <row r="2120" spans="3:7">
      <c r="C2120"/>
      <c r="G2120" s="134">
        <f t="shared" si="32"/>
        <v>0</v>
      </c>
    </row>
    <row r="2121" spans="3:7">
      <c r="C2121"/>
      <c r="G2121" s="134">
        <f t="shared" si="32"/>
        <v>0</v>
      </c>
    </row>
    <row r="2122" spans="3:7">
      <c r="C2122"/>
      <c r="G2122" s="134">
        <f t="shared" si="32"/>
        <v>0</v>
      </c>
    </row>
    <row r="2123" spans="3:7">
      <c r="C2123"/>
      <c r="G2123" s="134">
        <f t="shared" si="32"/>
        <v>0</v>
      </c>
    </row>
    <row r="2124" spans="3:7">
      <c r="C2124"/>
      <c r="G2124" s="134">
        <f t="shared" ref="G2124:G2187" si="33">+D2124-E2124</f>
        <v>0</v>
      </c>
    </row>
    <row r="2125" spans="3:7">
      <c r="C2125"/>
      <c r="G2125" s="134">
        <f t="shared" si="33"/>
        <v>0</v>
      </c>
    </row>
    <row r="2126" spans="3:7">
      <c r="C2126"/>
      <c r="G2126" s="134">
        <f t="shared" si="33"/>
        <v>0</v>
      </c>
    </row>
    <row r="2127" spans="3:7">
      <c r="C2127"/>
      <c r="G2127" s="134">
        <f t="shared" si="33"/>
        <v>0</v>
      </c>
    </row>
    <row r="2128" spans="3:7">
      <c r="C2128"/>
      <c r="G2128" s="134">
        <f t="shared" si="33"/>
        <v>0</v>
      </c>
    </row>
    <row r="2129" spans="3:7">
      <c r="C2129"/>
      <c r="G2129" s="134">
        <f t="shared" si="33"/>
        <v>0</v>
      </c>
    </row>
    <row r="2130" spans="3:7">
      <c r="C2130"/>
      <c r="G2130" s="134">
        <f t="shared" si="33"/>
        <v>0</v>
      </c>
    </row>
    <row r="2131" spans="3:7">
      <c r="C2131"/>
      <c r="G2131" s="134">
        <f t="shared" si="33"/>
        <v>0</v>
      </c>
    </row>
    <row r="2132" spans="3:7">
      <c r="C2132"/>
      <c r="G2132" s="134">
        <f t="shared" si="33"/>
        <v>0</v>
      </c>
    </row>
    <row r="2133" spans="3:7">
      <c r="C2133"/>
      <c r="G2133" s="134">
        <f t="shared" si="33"/>
        <v>0</v>
      </c>
    </row>
    <row r="2134" spans="3:7">
      <c r="C2134"/>
      <c r="G2134" s="134">
        <f t="shared" si="33"/>
        <v>0</v>
      </c>
    </row>
    <row r="2135" spans="3:7">
      <c r="C2135"/>
      <c r="G2135" s="134">
        <f t="shared" si="33"/>
        <v>0</v>
      </c>
    </row>
    <row r="2136" spans="3:7">
      <c r="C2136"/>
      <c r="G2136" s="134">
        <f t="shared" si="33"/>
        <v>0</v>
      </c>
    </row>
    <row r="2137" spans="3:7">
      <c r="C2137"/>
      <c r="G2137" s="134">
        <f t="shared" si="33"/>
        <v>0</v>
      </c>
    </row>
    <row r="2138" spans="3:7">
      <c r="C2138"/>
      <c r="G2138" s="134">
        <f t="shared" si="33"/>
        <v>0</v>
      </c>
    </row>
    <row r="2139" spans="3:7">
      <c r="C2139"/>
      <c r="G2139" s="134">
        <f t="shared" si="33"/>
        <v>0</v>
      </c>
    </row>
    <row r="2140" spans="3:7">
      <c r="C2140"/>
      <c r="G2140" s="134">
        <f t="shared" si="33"/>
        <v>0</v>
      </c>
    </row>
    <row r="2141" spans="3:7">
      <c r="C2141"/>
      <c r="G2141" s="134">
        <f t="shared" si="33"/>
        <v>0</v>
      </c>
    </row>
    <row r="2142" spans="3:7">
      <c r="C2142"/>
      <c r="G2142" s="134">
        <f t="shared" si="33"/>
        <v>0</v>
      </c>
    </row>
    <row r="2143" spans="3:7">
      <c r="C2143"/>
      <c r="G2143" s="134">
        <f t="shared" si="33"/>
        <v>0</v>
      </c>
    </row>
    <row r="2144" spans="3:7">
      <c r="C2144"/>
      <c r="G2144" s="134">
        <f t="shared" si="33"/>
        <v>0</v>
      </c>
    </row>
    <row r="2145" spans="3:7">
      <c r="C2145"/>
      <c r="G2145" s="134">
        <f t="shared" si="33"/>
        <v>0</v>
      </c>
    </row>
    <row r="2146" spans="3:7">
      <c r="C2146"/>
      <c r="G2146" s="134">
        <f t="shared" si="33"/>
        <v>0</v>
      </c>
    </row>
    <row r="2147" spans="3:7">
      <c r="C2147"/>
      <c r="G2147" s="134">
        <f t="shared" si="33"/>
        <v>0</v>
      </c>
    </row>
    <row r="2148" spans="3:7">
      <c r="C2148"/>
      <c r="G2148" s="134">
        <f t="shared" si="33"/>
        <v>0</v>
      </c>
    </row>
    <row r="2149" spans="3:7">
      <c r="C2149"/>
      <c r="G2149" s="134">
        <f t="shared" si="33"/>
        <v>0</v>
      </c>
    </row>
    <row r="2150" spans="3:7">
      <c r="C2150"/>
      <c r="G2150" s="134">
        <f t="shared" si="33"/>
        <v>0</v>
      </c>
    </row>
    <row r="2151" spans="3:7">
      <c r="C2151"/>
      <c r="G2151" s="134">
        <f t="shared" si="33"/>
        <v>0</v>
      </c>
    </row>
    <row r="2152" spans="3:7">
      <c r="C2152"/>
      <c r="G2152" s="134">
        <f t="shared" si="33"/>
        <v>0</v>
      </c>
    </row>
    <row r="2153" spans="3:7">
      <c r="C2153"/>
      <c r="G2153" s="134">
        <f t="shared" si="33"/>
        <v>0</v>
      </c>
    </row>
    <row r="2154" spans="3:7">
      <c r="C2154"/>
      <c r="G2154" s="134">
        <f t="shared" si="33"/>
        <v>0</v>
      </c>
    </row>
    <row r="2155" spans="3:7">
      <c r="C2155"/>
      <c r="G2155" s="134">
        <f t="shared" si="33"/>
        <v>0</v>
      </c>
    </row>
    <row r="2156" spans="3:7">
      <c r="C2156"/>
      <c r="G2156" s="134">
        <f t="shared" si="33"/>
        <v>0</v>
      </c>
    </row>
    <row r="2157" spans="3:7">
      <c r="C2157"/>
      <c r="G2157" s="134">
        <f t="shared" si="33"/>
        <v>0</v>
      </c>
    </row>
    <row r="2158" spans="3:7">
      <c r="C2158"/>
      <c r="G2158" s="134">
        <f t="shared" si="33"/>
        <v>0</v>
      </c>
    </row>
    <row r="2159" spans="3:7">
      <c r="C2159"/>
      <c r="G2159" s="134">
        <f t="shared" si="33"/>
        <v>0</v>
      </c>
    </row>
    <row r="2160" spans="3:7">
      <c r="C2160"/>
      <c r="G2160" s="134">
        <f t="shared" si="33"/>
        <v>0</v>
      </c>
    </row>
    <row r="2161" spans="3:7">
      <c r="C2161"/>
      <c r="G2161" s="134">
        <f t="shared" si="33"/>
        <v>0</v>
      </c>
    </row>
    <row r="2162" spans="3:7">
      <c r="C2162"/>
      <c r="G2162" s="134">
        <f t="shared" si="33"/>
        <v>0</v>
      </c>
    </row>
    <row r="2163" spans="3:7">
      <c r="C2163"/>
      <c r="G2163" s="134">
        <f t="shared" si="33"/>
        <v>0</v>
      </c>
    </row>
    <row r="2164" spans="3:7">
      <c r="C2164"/>
      <c r="G2164" s="134">
        <f t="shared" si="33"/>
        <v>0</v>
      </c>
    </row>
    <row r="2165" spans="3:7">
      <c r="C2165"/>
      <c r="G2165" s="134">
        <f t="shared" si="33"/>
        <v>0</v>
      </c>
    </row>
    <row r="2166" spans="3:7">
      <c r="C2166"/>
      <c r="G2166" s="134">
        <f t="shared" si="33"/>
        <v>0</v>
      </c>
    </row>
    <row r="2167" spans="3:7">
      <c r="C2167"/>
      <c r="G2167" s="134">
        <f t="shared" si="33"/>
        <v>0</v>
      </c>
    </row>
    <row r="2168" spans="3:7">
      <c r="C2168"/>
      <c r="G2168" s="134">
        <f t="shared" si="33"/>
        <v>0</v>
      </c>
    </row>
    <row r="2169" spans="3:7">
      <c r="C2169"/>
      <c r="G2169" s="134">
        <f t="shared" si="33"/>
        <v>0</v>
      </c>
    </row>
    <row r="2170" spans="3:7">
      <c r="C2170"/>
      <c r="G2170" s="134">
        <f t="shared" si="33"/>
        <v>0</v>
      </c>
    </row>
    <row r="2171" spans="3:7">
      <c r="C2171"/>
      <c r="G2171" s="134">
        <f t="shared" si="33"/>
        <v>0</v>
      </c>
    </row>
    <row r="2172" spans="3:7">
      <c r="C2172"/>
      <c r="G2172" s="134">
        <f t="shared" si="33"/>
        <v>0</v>
      </c>
    </row>
    <row r="2173" spans="3:7">
      <c r="C2173"/>
      <c r="G2173" s="134">
        <f t="shared" si="33"/>
        <v>0</v>
      </c>
    </row>
    <row r="2174" spans="3:7">
      <c r="C2174"/>
      <c r="G2174" s="134">
        <f t="shared" si="33"/>
        <v>0</v>
      </c>
    </row>
    <row r="2175" spans="3:7">
      <c r="C2175"/>
      <c r="G2175" s="134">
        <f t="shared" si="33"/>
        <v>0</v>
      </c>
    </row>
    <row r="2176" spans="3:7">
      <c r="C2176"/>
      <c r="G2176" s="134">
        <f t="shared" si="33"/>
        <v>0</v>
      </c>
    </row>
    <row r="2177" spans="3:7">
      <c r="C2177"/>
      <c r="G2177" s="134">
        <f t="shared" si="33"/>
        <v>0</v>
      </c>
    </row>
    <row r="2178" spans="3:7">
      <c r="C2178"/>
      <c r="G2178" s="134">
        <f t="shared" si="33"/>
        <v>0</v>
      </c>
    </row>
    <row r="2179" spans="3:7">
      <c r="C2179"/>
      <c r="G2179" s="134">
        <f t="shared" si="33"/>
        <v>0</v>
      </c>
    </row>
    <row r="2180" spans="3:7">
      <c r="C2180"/>
      <c r="G2180" s="134">
        <f t="shared" si="33"/>
        <v>0</v>
      </c>
    </row>
    <row r="2181" spans="3:7">
      <c r="C2181"/>
      <c r="G2181" s="134">
        <f t="shared" si="33"/>
        <v>0</v>
      </c>
    </row>
    <row r="2182" spans="3:7">
      <c r="C2182"/>
      <c r="G2182" s="134">
        <f t="shared" si="33"/>
        <v>0</v>
      </c>
    </row>
    <row r="2183" spans="3:7">
      <c r="C2183"/>
      <c r="G2183" s="134">
        <f t="shared" si="33"/>
        <v>0</v>
      </c>
    </row>
    <row r="2184" spans="3:7">
      <c r="C2184"/>
      <c r="G2184" s="134">
        <f t="shared" si="33"/>
        <v>0</v>
      </c>
    </row>
    <row r="2185" spans="3:7">
      <c r="C2185"/>
      <c r="G2185" s="134">
        <f t="shared" si="33"/>
        <v>0</v>
      </c>
    </row>
    <row r="2186" spans="3:7">
      <c r="C2186"/>
      <c r="G2186" s="134">
        <f t="shared" si="33"/>
        <v>0</v>
      </c>
    </row>
    <row r="2187" spans="3:7">
      <c r="C2187"/>
      <c r="G2187" s="134">
        <f t="shared" si="33"/>
        <v>0</v>
      </c>
    </row>
    <row r="2188" spans="3:7">
      <c r="C2188"/>
      <c r="G2188" s="134">
        <f t="shared" ref="G2188:G2251" si="34">+D2188-E2188</f>
        <v>0</v>
      </c>
    </row>
    <row r="2189" spans="3:7">
      <c r="C2189"/>
      <c r="G2189" s="134">
        <f t="shared" si="34"/>
        <v>0</v>
      </c>
    </row>
    <row r="2190" spans="3:7">
      <c r="C2190"/>
      <c r="G2190" s="134">
        <f t="shared" si="34"/>
        <v>0</v>
      </c>
    </row>
    <row r="2191" spans="3:7">
      <c r="C2191"/>
      <c r="G2191" s="134">
        <f t="shared" si="34"/>
        <v>0</v>
      </c>
    </row>
    <row r="2192" spans="3:7">
      <c r="C2192"/>
      <c r="G2192" s="134">
        <f t="shared" si="34"/>
        <v>0</v>
      </c>
    </row>
    <row r="2193" spans="3:7">
      <c r="C2193"/>
      <c r="G2193" s="134">
        <f t="shared" si="34"/>
        <v>0</v>
      </c>
    </row>
    <row r="2194" spans="3:7">
      <c r="C2194"/>
      <c r="G2194" s="134">
        <f t="shared" si="34"/>
        <v>0</v>
      </c>
    </row>
    <row r="2195" spans="3:7">
      <c r="C2195"/>
      <c r="G2195" s="134">
        <f t="shared" si="34"/>
        <v>0</v>
      </c>
    </row>
    <row r="2196" spans="3:7">
      <c r="C2196"/>
      <c r="G2196" s="134">
        <f t="shared" si="34"/>
        <v>0</v>
      </c>
    </row>
    <row r="2197" spans="3:7">
      <c r="C2197"/>
      <c r="G2197" s="134">
        <f t="shared" si="34"/>
        <v>0</v>
      </c>
    </row>
    <row r="2198" spans="3:7">
      <c r="C2198"/>
      <c r="G2198" s="134">
        <f t="shared" si="34"/>
        <v>0</v>
      </c>
    </row>
    <row r="2199" spans="3:7">
      <c r="C2199"/>
      <c r="G2199" s="134">
        <f t="shared" si="34"/>
        <v>0</v>
      </c>
    </row>
    <row r="2200" spans="3:7">
      <c r="C2200"/>
      <c r="G2200" s="134">
        <f t="shared" si="34"/>
        <v>0</v>
      </c>
    </row>
    <row r="2201" spans="3:7">
      <c r="C2201"/>
      <c r="G2201" s="134">
        <f t="shared" si="34"/>
        <v>0</v>
      </c>
    </row>
    <row r="2202" spans="3:7">
      <c r="C2202"/>
      <c r="G2202" s="134">
        <f t="shared" si="34"/>
        <v>0</v>
      </c>
    </row>
    <row r="2203" spans="3:7">
      <c r="C2203"/>
      <c r="G2203" s="134">
        <f t="shared" si="34"/>
        <v>0</v>
      </c>
    </row>
    <row r="2204" spans="3:7">
      <c r="C2204"/>
      <c r="G2204" s="134">
        <f t="shared" si="34"/>
        <v>0</v>
      </c>
    </row>
    <row r="2205" spans="3:7">
      <c r="C2205"/>
      <c r="G2205" s="134">
        <f t="shared" si="34"/>
        <v>0</v>
      </c>
    </row>
    <row r="2206" spans="3:7">
      <c r="C2206"/>
      <c r="G2206" s="134">
        <f t="shared" si="34"/>
        <v>0</v>
      </c>
    </row>
    <row r="2207" spans="3:7">
      <c r="C2207"/>
      <c r="G2207" s="134">
        <f t="shared" si="34"/>
        <v>0</v>
      </c>
    </row>
    <row r="2208" spans="3:7">
      <c r="C2208"/>
      <c r="G2208" s="134">
        <f t="shared" si="34"/>
        <v>0</v>
      </c>
    </row>
    <row r="2209" spans="3:7">
      <c r="C2209"/>
      <c r="G2209" s="134">
        <f t="shared" si="34"/>
        <v>0</v>
      </c>
    </row>
    <row r="2210" spans="3:7">
      <c r="C2210"/>
      <c r="G2210" s="134">
        <f t="shared" si="34"/>
        <v>0</v>
      </c>
    </row>
    <row r="2211" spans="3:7">
      <c r="C2211"/>
      <c r="G2211" s="134">
        <f t="shared" si="34"/>
        <v>0</v>
      </c>
    </row>
    <row r="2212" spans="3:7">
      <c r="C2212"/>
      <c r="G2212" s="134">
        <f t="shared" si="34"/>
        <v>0</v>
      </c>
    </row>
    <row r="2213" spans="3:7">
      <c r="C2213"/>
      <c r="G2213" s="134">
        <f t="shared" si="34"/>
        <v>0</v>
      </c>
    </row>
    <row r="2214" spans="3:7">
      <c r="C2214"/>
      <c r="G2214" s="134">
        <f t="shared" si="34"/>
        <v>0</v>
      </c>
    </row>
    <row r="2215" spans="3:7">
      <c r="C2215"/>
      <c r="G2215" s="134">
        <f t="shared" si="34"/>
        <v>0</v>
      </c>
    </row>
    <row r="2216" spans="3:7">
      <c r="C2216"/>
      <c r="G2216" s="134">
        <f t="shared" si="34"/>
        <v>0</v>
      </c>
    </row>
    <row r="2217" spans="3:7">
      <c r="C2217"/>
      <c r="G2217" s="134">
        <f t="shared" si="34"/>
        <v>0</v>
      </c>
    </row>
    <row r="2218" spans="3:7">
      <c r="C2218"/>
      <c r="G2218" s="134">
        <f t="shared" si="34"/>
        <v>0</v>
      </c>
    </row>
    <row r="2219" spans="3:7">
      <c r="C2219"/>
      <c r="G2219" s="134">
        <f t="shared" si="34"/>
        <v>0</v>
      </c>
    </row>
    <row r="2220" spans="3:7">
      <c r="C2220"/>
      <c r="G2220" s="134">
        <f t="shared" si="34"/>
        <v>0</v>
      </c>
    </row>
    <row r="2221" spans="3:7">
      <c r="C2221"/>
      <c r="G2221" s="134">
        <f t="shared" si="34"/>
        <v>0</v>
      </c>
    </row>
    <row r="2222" spans="3:7">
      <c r="C2222"/>
      <c r="G2222" s="134">
        <f t="shared" si="34"/>
        <v>0</v>
      </c>
    </row>
    <row r="2223" spans="3:7">
      <c r="C2223"/>
      <c r="G2223" s="134">
        <f t="shared" si="34"/>
        <v>0</v>
      </c>
    </row>
    <row r="2224" spans="3:7">
      <c r="C2224"/>
      <c r="G2224" s="134">
        <f t="shared" si="34"/>
        <v>0</v>
      </c>
    </row>
    <row r="2225" spans="3:7">
      <c r="C2225"/>
      <c r="G2225" s="134">
        <f t="shared" si="34"/>
        <v>0</v>
      </c>
    </row>
    <row r="2226" spans="3:7">
      <c r="C2226"/>
      <c r="G2226" s="134">
        <f t="shared" si="34"/>
        <v>0</v>
      </c>
    </row>
    <row r="2227" spans="3:7">
      <c r="C2227"/>
      <c r="G2227" s="134">
        <f t="shared" si="34"/>
        <v>0</v>
      </c>
    </row>
    <row r="2228" spans="3:7">
      <c r="C2228"/>
      <c r="G2228" s="134">
        <f t="shared" si="34"/>
        <v>0</v>
      </c>
    </row>
    <row r="2229" spans="3:7">
      <c r="C2229"/>
      <c r="G2229" s="134">
        <f t="shared" si="34"/>
        <v>0</v>
      </c>
    </row>
    <row r="2230" spans="3:7">
      <c r="C2230"/>
      <c r="G2230" s="134">
        <f t="shared" si="34"/>
        <v>0</v>
      </c>
    </row>
    <row r="2231" spans="3:7">
      <c r="C2231"/>
      <c r="G2231" s="134">
        <f t="shared" si="34"/>
        <v>0</v>
      </c>
    </row>
    <row r="2232" spans="3:7">
      <c r="C2232"/>
      <c r="G2232" s="134">
        <f t="shared" si="34"/>
        <v>0</v>
      </c>
    </row>
    <row r="2233" spans="3:7">
      <c r="C2233"/>
      <c r="G2233" s="134">
        <f t="shared" si="34"/>
        <v>0</v>
      </c>
    </row>
    <row r="2234" spans="3:7">
      <c r="C2234"/>
      <c r="G2234" s="134">
        <f t="shared" si="34"/>
        <v>0</v>
      </c>
    </row>
    <row r="2235" spans="3:7">
      <c r="C2235"/>
      <c r="G2235" s="134">
        <f t="shared" si="34"/>
        <v>0</v>
      </c>
    </row>
    <row r="2236" spans="3:7">
      <c r="C2236"/>
      <c r="G2236" s="134">
        <f t="shared" si="34"/>
        <v>0</v>
      </c>
    </row>
    <row r="2237" spans="3:7">
      <c r="C2237"/>
      <c r="G2237" s="134">
        <f t="shared" si="34"/>
        <v>0</v>
      </c>
    </row>
    <row r="2238" spans="3:7">
      <c r="C2238"/>
      <c r="G2238" s="134">
        <f t="shared" si="34"/>
        <v>0</v>
      </c>
    </row>
    <row r="2239" spans="3:7">
      <c r="C2239"/>
      <c r="G2239" s="134">
        <f t="shared" si="34"/>
        <v>0</v>
      </c>
    </row>
    <row r="2240" spans="3:7">
      <c r="C2240"/>
      <c r="G2240" s="134">
        <f t="shared" si="34"/>
        <v>0</v>
      </c>
    </row>
    <row r="2241" spans="3:7">
      <c r="C2241"/>
      <c r="G2241" s="134">
        <f t="shared" si="34"/>
        <v>0</v>
      </c>
    </row>
    <row r="2242" spans="3:7">
      <c r="C2242"/>
      <c r="G2242" s="134">
        <f t="shared" si="34"/>
        <v>0</v>
      </c>
    </row>
    <row r="2243" spans="3:7">
      <c r="C2243"/>
      <c r="G2243" s="134">
        <f t="shared" si="34"/>
        <v>0</v>
      </c>
    </row>
    <row r="2244" spans="3:7">
      <c r="C2244"/>
      <c r="G2244" s="134">
        <f t="shared" si="34"/>
        <v>0</v>
      </c>
    </row>
    <row r="2245" spans="3:7">
      <c r="C2245"/>
      <c r="G2245" s="134">
        <f t="shared" si="34"/>
        <v>0</v>
      </c>
    </row>
    <row r="2246" spans="3:7">
      <c r="C2246"/>
      <c r="G2246" s="134">
        <f t="shared" si="34"/>
        <v>0</v>
      </c>
    </row>
    <row r="2247" spans="3:7">
      <c r="C2247"/>
      <c r="G2247" s="134">
        <f t="shared" si="34"/>
        <v>0</v>
      </c>
    </row>
    <row r="2248" spans="3:7">
      <c r="C2248"/>
      <c r="G2248" s="134">
        <f t="shared" si="34"/>
        <v>0</v>
      </c>
    </row>
    <row r="2249" spans="3:7">
      <c r="C2249"/>
      <c r="G2249" s="134">
        <f t="shared" si="34"/>
        <v>0</v>
      </c>
    </row>
    <row r="2250" spans="3:7">
      <c r="C2250"/>
      <c r="G2250" s="134">
        <f t="shared" si="34"/>
        <v>0</v>
      </c>
    </row>
    <row r="2251" spans="3:7">
      <c r="C2251"/>
      <c r="G2251" s="134">
        <f t="shared" si="34"/>
        <v>0</v>
      </c>
    </row>
    <row r="2252" spans="3:7">
      <c r="C2252"/>
      <c r="G2252" s="134">
        <f t="shared" ref="G2252:G2315" si="35">+D2252-E2252</f>
        <v>0</v>
      </c>
    </row>
    <row r="2253" spans="3:7">
      <c r="C2253"/>
      <c r="G2253" s="134">
        <f t="shared" si="35"/>
        <v>0</v>
      </c>
    </row>
    <row r="2254" spans="3:7">
      <c r="C2254"/>
      <c r="G2254" s="134">
        <f t="shared" si="35"/>
        <v>0</v>
      </c>
    </row>
    <row r="2255" spans="3:7">
      <c r="C2255"/>
      <c r="G2255" s="134">
        <f t="shared" si="35"/>
        <v>0</v>
      </c>
    </row>
    <row r="2256" spans="3:7">
      <c r="C2256"/>
      <c r="G2256" s="134">
        <f t="shared" si="35"/>
        <v>0</v>
      </c>
    </row>
    <row r="2257" spans="3:7">
      <c r="C2257"/>
      <c r="G2257" s="134">
        <f t="shared" si="35"/>
        <v>0</v>
      </c>
    </row>
    <row r="2258" spans="3:7">
      <c r="C2258"/>
      <c r="G2258" s="134">
        <f t="shared" si="35"/>
        <v>0</v>
      </c>
    </row>
    <row r="2259" spans="3:7">
      <c r="C2259"/>
      <c r="G2259" s="134">
        <f t="shared" si="35"/>
        <v>0</v>
      </c>
    </row>
    <row r="2260" spans="3:7">
      <c r="C2260"/>
      <c r="G2260" s="134">
        <f t="shared" si="35"/>
        <v>0</v>
      </c>
    </row>
    <row r="2261" spans="3:7">
      <c r="C2261"/>
      <c r="G2261" s="134">
        <f t="shared" si="35"/>
        <v>0</v>
      </c>
    </row>
    <row r="2262" spans="3:7">
      <c r="C2262"/>
      <c r="G2262" s="134">
        <f t="shared" si="35"/>
        <v>0</v>
      </c>
    </row>
    <row r="2263" spans="3:7">
      <c r="C2263"/>
      <c r="G2263" s="134">
        <f t="shared" si="35"/>
        <v>0</v>
      </c>
    </row>
    <row r="2264" spans="3:7">
      <c r="C2264"/>
      <c r="G2264" s="134">
        <f t="shared" si="35"/>
        <v>0</v>
      </c>
    </row>
    <row r="2265" spans="3:7">
      <c r="C2265"/>
      <c r="G2265" s="134">
        <f t="shared" si="35"/>
        <v>0</v>
      </c>
    </row>
    <row r="2266" spans="3:7">
      <c r="C2266"/>
      <c r="G2266" s="134">
        <f t="shared" si="35"/>
        <v>0</v>
      </c>
    </row>
    <row r="2267" spans="3:7">
      <c r="C2267"/>
      <c r="G2267" s="134">
        <f t="shared" si="35"/>
        <v>0</v>
      </c>
    </row>
    <row r="2268" spans="3:7">
      <c r="C2268"/>
      <c r="G2268" s="134">
        <f t="shared" si="35"/>
        <v>0</v>
      </c>
    </row>
    <row r="2269" spans="3:7">
      <c r="C2269"/>
      <c r="G2269" s="134">
        <f t="shared" si="35"/>
        <v>0</v>
      </c>
    </row>
    <row r="2270" spans="3:7">
      <c r="C2270"/>
      <c r="G2270" s="134">
        <f t="shared" si="35"/>
        <v>0</v>
      </c>
    </row>
    <row r="2271" spans="3:7">
      <c r="C2271"/>
      <c r="G2271" s="134">
        <f t="shared" si="35"/>
        <v>0</v>
      </c>
    </row>
    <row r="2272" spans="3:7">
      <c r="C2272"/>
      <c r="G2272" s="134">
        <f t="shared" si="35"/>
        <v>0</v>
      </c>
    </row>
    <row r="2273" spans="3:7">
      <c r="C2273"/>
      <c r="G2273" s="134">
        <f t="shared" si="35"/>
        <v>0</v>
      </c>
    </row>
    <row r="2274" spans="3:7">
      <c r="C2274"/>
      <c r="G2274" s="134">
        <f t="shared" si="35"/>
        <v>0</v>
      </c>
    </row>
    <row r="2275" spans="3:7">
      <c r="C2275"/>
      <c r="G2275" s="134">
        <f t="shared" si="35"/>
        <v>0</v>
      </c>
    </row>
    <row r="2276" spans="3:7">
      <c r="C2276"/>
      <c r="G2276" s="134">
        <f t="shared" si="35"/>
        <v>0</v>
      </c>
    </row>
    <row r="2277" spans="3:7">
      <c r="C2277"/>
      <c r="G2277" s="134">
        <f t="shared" si="35"/>
        <v>0</v>
      </c>
    </row>
    <row r="2278" spans="3:7">
      <c r="C2278"/>
      <c r="G2278" s="134">
        <f t="shared" si="35"/>
        <v>0</v>
      </c>
    </row>
    <row r="2279" spans="3:7">
      <c r="C2279"/>
      <c r="G2279" s="134">
        <f t="shared" si="35"/>
        <v>0</v>
      </c>
    </row>
    <row r="2280" spans="3:7">
      <c r="C2280"/>
      <c r="G2280" s="134">
        <f t="shared" si="35"/>
        <v>0</v>
      </c>
    </row>
    <row r="2281" spans="3:7">
      <c r="C2281"/>
      <c r="G2281" s="134">
        <f t="shared" si="35"/>
        <v>0</v>
      </c>
    </row>
    <row r="2282" spans="3:7">
      <c r="C2282"/>
      <c r="G2282" s="134">
        <f t="shared" si="35"/>
        <v>0</v>
      </c>
    </row>
    <row r="2283" spans="3:7">
      <c r="C2283"/>
      <c r="G2283" s="134">
        <f t="shared" si="35"/>
        <v>0</v>
      </c>
    </row>
    <row r="2284" spans="3:7">
      <c r="C2284"/>
      <c r="G2284" s="134">
        <f t="shared" si="35"/>
        <v>0</v>
      </c>
    </row>
    <row r="2285" spans="3:7">
      <c r="C2285"/>
      <c r="G2285" s="134">
        <f t="shared" si="35"/>
        <v>0</v>
      </c>
    </row>
    <row r="2286" spans="3:7">
      <c r="C2286"/>
      <c r="G2286" s="134">
        <f t="shared" si="35"/>
        <v>0</v>
      </c>
    </row>
    <row r="2287" spans="3:7">
      <c r="C2287"/>
      <c r="G2287" s="134">
        <f t="shared" si="35"/>
        <v>0</v>
      </c>
    </row>
    <row r="2288" spans="3:7">
      <c r="C2288"/>
      <c r="G2288" s="134">
        <f t="shared" si="35"/>
        <v>0</v>
      </c>
    </row>
    <row r="2289" spans="3:7">
      <c r="C2289"/>
      <c r="G2289" s="134">
        <f t="shared" si="35"/>
        <v>0</v>
      </c>
    </row>
    <row r="2290" spans="3:7">
      <c r="C2290"/>
      <c r="G2290" s="134">
        <f t="shared" si="35"/>
        <v>0</v>
      </c>
    </row>
    <row r="2291" spans="3:7">
      <c r="C2291"/>
      <c r="G2291" s="134">
        <f t="shared" si="35"/>
        <v>0</v>
      </c>
    </row>
    <row r="2292" spans="3:7">
      <c r="C2292"/>
      <c r="G2292" s="134">
        <f t="shared" si="35"/>
        <v>0</v>
      </c>
    </row>
    <row r="2293" spans="3:7">
      <c r="C2293"/>
      <c r="G2293" s="134">
        <f t="shared" si="35"/>
        <v>0</v>
      </c>
    </row>
    <row r="2294" spans="3:7">
      <c r="C2294"/>
      <c r="G2294" s="134">
        <f t="shared" si="35"/>
        <v>0</v>
      </c>
    </row>
    <row r="2295" spans="3:7">
      <c r="C2295"/>
      <c r="G2295" s="134">
        <f t="shared" si="35"/>
        <v>0</v>
      </c>
    </row>
    <row r="2296" spans="3:7">
      <c r="C2296"/>
      <c r="G2296" s="134">
        <f t="shared" si="35"/>
        <v>0</v>
      </c>
    </row>
    <row r="2297" spans="3:7">
      <c r="C2297"/>
      <c r="G2297" s="134">
        <f t="shared" si="35"/>
        <v>0</v>
      </c>
    </row>
    <row r="2298" spans="3:7">
      <c r="C2298"/>
      <c r="G2298" s="134">
        <f t="shared" si="35"/>
        <v>0</v>
      </c>
    </row>
    <row r="2299" spans="3:7">
      <c r="C2299"/>
      <c r="G2299" s="134">
        <f t="shared" si="35"/>
        <v>0</v>
      </c>
    </row>
    <row r="2300" spans="3:7">
      <c r="C2300"/>
      <c r="G2300" s="134">
        <f t="shared" si="35"/>
        <v>0</v>
      </c>
    </row>
    <row r="2301" spans="3:7">
      <c r="C2301"/>
      <c r="G2301" s="134">
        <f t="shared" si="35"/>
        <v>0</v>
      </c>
    </row>
    <row r="2302" spans="3:7">
      <c r="C2302"/>
      <c r="G2302" s="134">
        <f t="shared" si="35"/>
        <v>0</v>
      </c>
    </row>
    <row r="2303" spans="3:7">
      <c r="C2303"/>
      <c r="G2303" s="134">
        <f t="shared" si="35"/>
        <v>0</v>
      </c>
    </row>
    <row r="2304" spans="3:7">
      <c r="C2304"/>
      <c r="G2304" s="134">
        <f t="shared" si="35"/>
        <v>0</v>
      </c>
    </row>
    <row r="2305" spans="3:7">
      <c r="C2305"/>
      <c r="G2305" s="134">
        <f t="shared" si="35"/>
        <v>0</v>
      </c>
    </row>
    <row r="2306" spans="3:7">
      <c r="C2306"/>
      <c r="G2306" s="134">
        <f t="shared" si="35"/>
        <v>0</v>
      </c>
    </row>
    <row r="2307" spans="3:7">
      <c r="C2307"/>
      <c r="G2307" s="134">
        <f t="shared" si="35"/>
        <v>0</v>
      </c>
    </row>
    <row r="2308" spans="3:7">
      <c r="C2308"/>
      <c r="G2308" s="134">
        <f t="shared" si="35"/>
        <v>0</v>
      </c>
    </row>
    <row r="2309" spans="3:7">
      <c r="C2309"/>
      <c r="G2309" s="134">
        <f t="shared" si="35"/>
        <v>0</v>
      </c>
    </row>
    <row r="2310" spans="3:7">
      <c r="C2310"/>
      <c r="G2310" s="134">
        <f t="shared" si="35"/>
        <v>0</v>
      </c>
    </row>
    <row r="2311" spans="3:7">
      <c r="C2311"/>
      <c r="G2311" s="134">
        <f t="shared" si="35"/>
        <v>0</v>
      </c>
    </row>
    <row r="2312" spans="3:7">
      <c r="C2312"/>
      <c r="G2312" s="134">
        <f t="shared" si="35"/>
        <v>0</v>
      </c>
    </row>
    <row r="2313" spans="3:7">
      <c r="C2313"/>
      <c r="G2313" s="134">
        <f t="shared" si="35"/>
        <v>0</v>
      </c>
    </row>
    <row r="2314" spans="3:7">
      <c r="C2314"/>
      <c r="G2314" s="134">
        <f t="shared" si="35"/>
        <v>0</v>
      </c>
    </row>
    <row r="2315" spans="3:7">
      <c r="C2315"/>
      <c r="G2315" s="134">
        <f t="shared" si="35"/>
        <v>0</v>
      </c>
    </row>
    <row r="2316" spans="3:7">
      <c r="C2316"/>
      <c r="G2316" s="134">
        <f t="shared" ref="G2316:G2379" si="36">+D2316-E2316</f>
        <v>0</v>
      </c>
    </row>
    <row r="2317" spans="3:7">
      <c r="C2317"/>
      <c r="G2317" s="134">
        <f t="shared" si="36"/>
        <v>0</v>
      </c>
    </row>
    <row r="2318" spans="3:7">
      <c r="C2318"/>
      <c r="G2318" s="134">
        <f t="shared" si="36"/>
        <v>0</v>
      </c>
    </row>
    <row r="2319" spans="3:7">
      <c r="C2319"/>
      <c r="G2319" s="134">
        <f t="shared" si="36"/>
        <v>0</v>
      </c>
    </row>
    <row r="2320" spans="3:7">
      <c r="C2320"/>
      <c r="G2320" s="134">
        <f t="shared" si="36"/>
        <v>0</v>
      </c>
    </row>
    <row r="2321" spans="3:7">
      <c r="C2321"/>
      <c r="G2321" s="134">
        <f t="shared" si="36"/>
        <v>0</v>
      </c>
    </row>
    <row r="2322" spans="3:7">
      <c r="C2322"/>
      <c r="G2322" s="134">
        <f t="shared" si="36"/>
        <v>0</v>
      </c>
    </row>
    <row r="2323" spans="3:7">
      <c r="C2323"/>
      <c r="G2323" s="134">
        <f t="shared" si="36"/>
        <v>0</v>
      </c>
    </row>
    <row r="2324" spans="3:7">
      <c r="C2324"/>
      <c r="G2324" s="134">
        <f t="shared" si="36"/>
        <v>0</v>
      </c>
    </row>
    <row r="2325" spans="3:7">
      <c r="C2325"/>
      <c r="G2325" s="134">
        <f t="shared" si="36"/>
        <v>0</v>
      </c>
    </row>
    <row r="2326" spans="3:7">
      <c r="C2326"/>
      <c r="G2326" s="134">
        <f t="shared" si="36"/>
        <v>0</v>
      </c>
    </row>
    <row r="2327" spans="3:7">
      <c r="C2327"/>
      <c r="G2327" s="134">
        <f t="shared" si="36"/>
        <v>0</v>
      </c>
    </row>
    <row r="2328" spans="3:7">
      <c r="C2328"/>
      <c r="G2328" s="134">
        <f t="shared" si="36"/>
        <v>0</v>
      </c>
    </row>
    <row r="2329" spans="3:7">
      <c r="C2329"/>
      <c r="G2329" s="134">
        <f t="shared" si="36"/>
        <v>0</v>
      </c>
    </row>
    <row r="2330" spans="3:7">
      <c r="C2330"/>
      <c r="G2330" s="134">
        <f t="shared" si="36"/>
        <v>0</v>
      </c>
    </row>
    <row r="2331" spans="3:7">
      <c r="C2331"/>
      <c r="G2331" s="134">
        <f t="shared" si="36"/>
        <v>0</v>
      </c>
    </row>
    <row r="2332" spans="3:7">
      <c r="C2332"/>
      <c r="G2332" s="134">
        <f t="shared" si="36"/>
        <v>0</v>
      </c>
    </row>
    <row r="2333" spans="3:7">
      <c r="C2333"/>
      <c r="G2333" s="134">
        <f t="shared" si="36"/>
        <v>0</v>
      </c>
    </row>
    <row r="2334" spans="3:7">
      <c r="C2334"/>
      <c r="G2334" s="134">
        <f t="shared" si="36"/>
        <v>0</v>
      </c>
    </row>
    <row r="2335" spans="3:7">
      <c r="C2335"/>
      <c r="G2335" s="134">
        <f t="shared" si="36"/>
        <v>0</v>
      </c>
    </row>
    <row r="2336" spans="3:7">
      <c r="C2336"/>
      <c r="G2336" s="134">
        <f t="shared" si="36"/>
        <v>0</v>
      </c>
    </row>
    <row r="2337" spans="3:7">
      <c r="C2337"/>
      <c r="G2337" s="134">
        <f t="shared" si="36"/>
        <v>0</v>
      </c>
    </row>
    <row r="2338" spans="3:7">
      <c r="C2338"/>
      <c r="G2338" s="134">
        <f t="shared" si="36"/>
        <v>0</v>
      </c>
    </row>
    <row r="2339" spans="3:7">
      <c r="C2339"/>
      <c r="G2339" s="134">
        <f t="shared" si="36"/>
        <v>0</v>
      </c>
    </row>
    <row r="2340" spans="3:7">
      <c r="C2340"/>
      <c r="G2340" s="134">
        <f t="shared" si="36"/>
        <v>0</v>
      </c>
    </row>
    <row r="2341" spans="3:7">
      <c r="C2341"/>
      <c r="G2341" s="134">
        <f t="shared" si="36"/>
        <v>0</v>
      </c>
    </row>
    <row r="2342" spans="3:7">
      <c r="C2342"/>
      <c r="G2342" s="134">
        <f t="shared" si="36"/>
        <v>0</v>
      </c>
    </row>
    <row r="2343" spans="3:7">
      <c r="C2343"/>
      <c r="G2343" s="134">
        <f t="shared" si="36"/>
        <v>0</v>
      </c>
    </row>
    <row r="2344" spans="3:7">
      <c r="C2344"/>
      <c r="G2344" s="134">
        <f t="shared" si="36"/>
        <v>0</v>
      </c>
    </row>
    <row r="2345" spans="3:7">
      <c r="C2345"/>
      <c r="G2345" s="134">
        <f t="shared" si="36"/>
        <v>0</v>
      </c>
    </row>
    <row r="2346" spans="3:7">
      <c r="C2346"/>
      <c r="G2346" s="134">
        <f t="shared" si="36"/>
        <v>0</v>
      </c>
    </row>
    <row r="2347" spans="3:7">
      <c r="C2347"/>
      <c r="G2347" s="134">
        <f t="shared" si="36"/>
        <v>0</v>
      </c>
    </row>
    <row r="2348" spans="3:7">
      <c r="C2348"/>
      <c r="G2348" s="134">
        <f t="shared" si="36"/>
        <v>0</v>
      </c>
    </row>
    <row r="2349" spans="3:7">
      <c r="C2349"/>
      <c r="G2349" s="134">
        <f t="shared" si="36"/>
        <v>0</v>
      </c>
    </row>
    <row r="2350" spans="3:7">
      <c r="C2350"/>
      <c r="G2350" s="134">
        <f t="shared" si="36"/>
        <v>0</v>
      </c>
    </row>
    <row r="2351" spans="3:7">
      <c r="C2351"/>
      <c r="G2351" s="134">
        <f t="shared" si="36"/>
        <v>0</v>
      </c>
    </row>
    <row r="2352" spans="3:7">
      <c r="C2352"/>
      <c r="G2352" s="134">
        <f t="shared" si="36"/>
        <v>0</v>
      </c>
    </row>
    <row r="2353" spans="3:7">
      <c r="C2353"/>
      <c r="G2353" s="134">
        <f t="shared" si="36"/>
        <v>0</v>
      </c>
    </row>
    <row r="2354" spans="3:7">
      <c r="C2354"/>
      <c r="G2354" s="134">
        <f t="shared" si="36"/>
        <v>0</v>
      </c>
    </row>
    <row r="2355" spans="3:7">
      <c r="C2355"/>
      <c r="G2355" s="134">
        <f t="shared" si="36"/>
        <v>0</v>
      </c>
    </row>
    <row r="2356" spans="3:7">
      <c r="C2356"/>
      <c r="G2356" s="134">
        <f t="shared" si="36"/>
        <v>0</v>
      </c>
    </row>
    <row r="2357" spans="3:7">
      <c r="C2357"/>
      <c r="G2357" s="134">
        <f t="shared" si="36"/>
        <v>0</v>
      </c>
    </row>
    <row r="2358" spans="3:7">
      <c r="C2358"/>
      <c r="G2358" s="134">
        <f t="shared" si="36"/>
        <v>0</v>
      </c>
    </row>
    <row r="2359" spans="3:7">
      <c r="C2359"/>
      <c r="G2359" s="134">
        <f t="shared" si="36"/>
        <v>0</v>
      </c>
    </row>
    <row r="2360" spans="3:7">
      <c r="C2360"/>
      <c r="G2360" s="134">
        <f t="shared" si="36"/>
        <v>0</v>
      </c>
    </row>
    <row r="2361" spans="3:7">
      <c r="C2361"/>
      <c r="G2361" s="134">
        <f t="shared" si="36"/>
        <v>0</v>
      </c>
    </row>
    <row r="2362" spans="3:7">
      <c r="C2362"/>
      <c r="G2362" s="134">
        <f t="shared" si="36"/>
        <v>0</v>
      </c>
    </row>
    <row r="2363" spans="3:7">
      <c r="C2363"/>
      <c r="G2363" s="134">
        <f t="shared" si="36"/>
        <v>0</v>
      </c>
    </row>
    <row r="2364" spans="3:7">
      <c r="C2364"/>
      <c r="G2364" s="134">
        <f t="shared" si="36"/>
        <v>0</v>
      </c>
    </row>
    <row r="2365" spans="3:7">
      <c r="C2365"/>
      <c r="G2365" s="134">
        <f t="shared" si="36"/>
        <v>0</v>
      </c>
    </row>
    <row r="2366" spans="3:7">
      <c r="C2366"/>
      <c r="G2366" s="134">
        <f t="shared" si="36"/>
        <v>0</v>
      </c>
    </row>
    <row r="2367" spans="3:7">
      <c r="C2367"/>
      <c r="G2367" s="134">
        <f t="shared" si="36"/>
        <v>0</v>
      </c>
    </row>
    <row r="2368" spans="3:7">
      <c r="C2368"/>
      <c r="G2368" s="134">
        <f t="shared" si="36"/>
        <v>0</v>
      </c>
    </row>
    <row r="2369" spans="3:7">
      <c r="C2369"/>
      <c r="G2369" s="134">
        <f t="shared" si="36"/>
        <v>0</v>
      </c>
    </row>
    <row r="2370" spans="3:7">
      <c r="C2370"/>
      <c r="G2370" s="134">
        <f t="shared" si="36"/>
        <v>0</v>
      </c>
    </row>
    <row r="2371" spans="3:7">
      <c r="C2371"/>
      <c r="G2371" s="134">
        <f t="shared" si="36"/>
        <v>0</v>
      </c>
    </row>
    <row r="2372" spans="3:7">
      <c r="C2372"/>
      <c r="G2372" s="134">
        <f t="shared" si="36"/>
        <v>0</v>
      </c>
    </row>
    <row r="2373" spans="3:7">
      <c r="C2373"/>
      <c r="G2373" s="134">
        <f t="shared" si="36"/>
        <v>0</v>
      </c>
    </row>
    <row r="2374" spans="3:7">
      <c r="C2374"/>
      <c r="G2374" s="134">
        <f t="shared" si="36"/>
        <v>0</v>
      </c>
    </row>
    <row r="2375" spans="3:7">
      <c r="C2375"/>
      <c r="G2375" s="134">
        <f t="shared" si="36"/>
        <v>0</v>
      </c>
    </row>
    <row r="2376" spans="3:7">
      <c r="C2376"/>
      <c r="G2376" s="134">
        <f t="shared" si="36"/>
        <v>0</v>
      </c>
    </row>
    <row r="2377" spans="3:7">
      <c r="C2377"/>
      <c r="G2377" s="134">
        <f t="shared" si="36"/>
        <v>0</v>
      </c>
    </row>
    <row r="2378" spans="3:7">
      <c r="C2378"/>
      <c r="G2378" s="134">
        <f t="shared" si="36"/>
        <v>0</v>
      </c>
    </row>
    <row r="2379" spans="3:7">
      <c r="C2379"/>
      <c r="G2379" s="134">
        <f t="shared" si="36"/>
        <v>0</v>
      </c>
    </row>
    <row r="2380" spans="3:7">
      <c r="C2380"/>
      <c r="G2380" s="134">
        <f t="shared" ref="G2380:G2443" si="37">+D2380-E2380</f>
        <v>0</v>
      </c>
    </row>
    <row r="2381" spans="3:7">
      <c r="C2381"/>
      <c r="G2381" s="134">
        <f t="shared" si="37"/>
        <v>0</v>
      </c>
    </row>
    <row r="2382" spans="3:7">
      <c r="C2382"/>
      <c r="G2382" s="134">
        <f t="shared" si="37"/>
        <v>0</v>
      </c>
    </row>
    <row r="2383" spans="3:7">
      <c r="C2383"/>
      <c r="G2383" s="134">
        <f t="shared" si="37"/>
        <v>0</v>
      </c>
    </row>
    <row r="2384" spans="3:7">
      <c r="C2384"/>
      <c r="G2384" s="134">
        <f t="shared" si="37"/>
        <v>0</v>
      </c>
    </row>
    <row r="2385" spans="3:7">
      <c r="C2385"/>
      <c r="G2385" s="134">
        <f t="shared" si="37"/>
        <v>0</v>
      </c>
    </row>
    <row r="2386" spans="3:7">
      <c r="C2386"/>
      <c r="G2386" s="134">
        <f t="shared" si="37"/>
        <v>0</v>
      </c>
    </row>
    <row r="2387" spans="3:7">
      <c r="C2387"/>
      <c r="G2387" s="134">
        <f t="shared" si="37"/>
        <v>0</v>
      </c>
    </row>
    <row r="2388" spans="3:7">
      <c r="C2388"/>
      <c r="G2388" s="134">
        <f t="shared" si="37"/>
        <v>0</v>
      </c>
    </row>
    <row r="2389" spans="3:7">
      <c r="C2389"/>
      <c r="G2389" s="134">
        <f t="shared" si="37"/>
        <v>0</v>
      </c>
    </row>
    <row r="2390" spans="3:7">
      <c r="C2390"/>
      <c r="G2390" s="134">
        <f t="shared" si="37"/>
        <v>0</v>
      </c>
    </row>
    <row r="2391" spans="3:7">
      <c r="C2391"/>
      <c r="G2391" s="134">
        <f t="shared" si="37"/>
        <v>0</v>
      </c>
    </row>
    <row r="2392" spans="3:7">
      <c r="C2392"/>
      <c r="G2392" s="134">
        <f t="shared" si="37"/>
        <v>0</v>
      </c>
    </row>
    <row r="2393" spans="3:7">
      <c r="C2393"/>
      <c r="G2393" s="134">
        <f t="shared" si="37"/>
        <v>0</v>
      </c>
    </row>
    <row r="2394" spans="3:7">
      <c r="C2394"/>
      <c r="G2394" s="134">
        <f t="shared" si="37"/>
        <v>0</v>
      </c>
    </row>
    <row r="2395" spans="3:7">
      <c r="C2395"/>
      <c r="G2395" s="134">
        <f t="shared" si="37"/>
        <v>0</v>
      </c>
    </row>
    <row r="2396" spans="3:7">
      <c r="C2396"/>
      <c r="G2396" s="134">
        <f t="shared" si="37"/>
        <v>0</v>
      </c>
    </row>
    <row r="2397" spans="3:7">
      <c r="C2397"/>
      <c r="G2397" s="134">
        <f t="shared" si="37"/>
        <v>0</v>
      </c>
    </row>
    <row r="2398" spans="3:7">
      <c r="C2398"/>
      <c r="G2398" s="134">
        <f t="shared" si="37"/>
        <v>0</v>
      </c>
    </row>
    <row r="2399" spans="3:7">
      <c r="C2399"/>
      <c r="G2399" s="134">
        <f t="shared" si="37"/>
        <v>0</v>
      </c>
    </row>
    <row r="2400" spans="3:7">
      <c r="C2400"/>
      <c r="G2400" s="134">
        <f t="shared" si="37"/>
        <v>0</v>
      </c>
    </row>
    <row r="2401" spans="3:7">
      <c r="C2401"/>
      <c r="G2401" s="134">
        <f t="shared" si="37"/>
        <v>0</v>
      </c>
    </row>
    <row r="2402" spans="3:7">
      <c r="C2402"/>
      <c r="G2402" s="134">
        <f t="shared" si="37"/>
        <v>0</v>
      </c>
    </row>
    <row r="2403" spans="3:7">
      <c r="C2403"/>
      <c r="G2403" s="134">
        <f t="shared" si="37"/>
        <v>0</v>
      </c>
    </row>
    <row r="2404" spans="3:7">
      <c r="C2404"/>
      <c r="G2404" s="134">
        <f t="shared" si="37"/>
        <v>0</v>
      </c>
    </row>
    <row r="2405" spans="3:7">
      <c r="C2405"/>
      <c r="G2405" s="134">
        <f t="shared" si="37"/>
        <v>0</v>
      </c>
    </row>
    <row r="2406" spans="3:7">
      <c r="C2406"/>
      <c r="G2406" s="134">
        <f t="shared" si="37"/>
        <v>0</v>
      </c>
    </row>
    <row r="2407" spans="3:7">
      <c r="C2407"/>
      <c r="G2407" s="134">
        <f t="shared" si="37"/>
        <v>0</v>
      </c>
    </row>
    <row r="2408" spans="3:7">
      <c r="C2408"/>
      <c r="G2408" s="134">
        <f t="shared" si="37"/>
        <v>0</v>
      </c>
    </row>
    <row r="2409" spans="3:7">
      <c r="C2409"/>
      <c r="G2409" s="134">
        <f t="shared" si="37"/>
        <v>0</v>
      </c>
    </row>
    <row r="2410" spans="3:7">
      <c r="C2410"/>
      <c r="G2410" s="134">
        <f t="shared" si="37"/>
        <v>0</v>
      </c>
    </row>
    <row r="2411" spans="3:7">
      <c r="C2411"/>
      <c r="G2411" s="134">
        <f t="shared" si="37"/>
        <v>0</v>
      </c>
    </row>
    <row r="2412" spans="3:7">
      <c r="C2412"/>
      <c r="G2412" s="134">
        <f t="shared" si="37"/>
        <v>0</v>
      </c>
    </row>
    <row r="2413" spans="3:7">
      <c r="C2413"/>
      <c r="G2413" s="134">
        <f t="shared" si="37"/>
        <v>0</v>
      </c>
    </row>
    <row r="2414" spans="3:7">
      <c r="C2414"/>
      <c r="G2414" s="134">
        <f t="shared" si="37"/>
        <v>0</v>
      </c>
    </row>
    <row r="2415" spans="3:7">
      <c r="C2415"/>
      <c r="G2415" s="134">
        <f t="shared" si="37"/>
        <v>0</v>
      </c>
    </row>
    <row r="2416" spans="3:7">
      <c r="C2416"/>
      <c r="G2416" s="134">
        <f t="shared" si="37"/>
        <v>0</v>
      </c>
    </row>
    <row r="2417" spans="3:7">
      <c r="C2417"/>
      <c r="G2417" s="134">
        <f t="shared" si="37"/>
        <v>0</v>
      </c>
    </row>
    <row r="2418" spans="3:7">
      <c r="C2418"/>
      <c r="G2418" s="134">
        <f t="shared" si="37"/>
        <v>0</v>
      </c>
    </row>
    <row r="2419" spans="3:7">
      <c r="C2419"/>
      <c r="G2419" s="134">
        <f t="shared" si="37"/>
        <v>0</v>
      </c>
    </row>
    <row r="2420" spans="3:7">
      <c r="C2420"/>
      <c r="G2420" s="134">
        <f t="shared" si="37"/>
        <v>0</v>
      </c>
    </row>
    <row r="2421" spans="3:7">
      <c r="C2421"/>
      <c r="G2421" s="134">
        <f t="shared" si="37"/>
        <v>0</v>
      </c>
    </row>
    <row r="2422" spans="3:7">
      <c r="C2422"/>
      <c r="G2422" s="134">
        <f t="shared" si="37"/>
        <v>0</v>
      </c>
    </row>
    <row r="2423" spans="3:7">
      <c r="C2423"/>
      <c r="G2423" s="134">
        <f t="shared" si="37"/>
        <v>0</v>
      </c>
    </row>
    <row r="2424" spans="3:7">
      <c r="C2424"/>
      <c r="G2424" s="134">
        <f t="shared" si="37"/>
        <v>0</v>
      </c>
    </row>
    <row r="2425" spans="3:7">
      <c r="C2425"/>
      <c r="G2425" s="134">
        <f t="shared" si="37"/>
        <v>0</v>
      </c>
    </row>
    <row r="2426" spans="3:7">
      <c r="C2426"/>
      <c r="G2426" s="134">
        <f t="shared" si="37"/>
        <v>0</v>
      </c>
    </row>
    <row r="2427" spans="3:7">
      <c r="C2427"/>
      <c r="G2427" s="134">
        <f t="shared" si="37"/>
        <v>0</v>
      </c>
    </row>
    <row r="2428" spans="3:7">
      <c r="C2428"/>
      <c r="G2428" s="134">
        <f t="shared" si="37"/>
        <v>0</v>
      </c>
    </row>
    <row r="2429" spans="3:7">
      <c r="C2429"/>
      <c r="G2429" s="134">
        <f t="shared" si="37"/>
        <v>0</v>
      </c>
    </row>
    <row r="2430" spans="3:7">
      <c r="C2430"/>
      <c r="G2430" s="134">
        <f t="shared" si="37"/>
        <v>0</v>
      </c>
    </row>
    <row r="2431" spans="3:7">
      <c r="C2431"/>
      <c r="G2431" s="134">
        <f t="shared" si="37"/>
        <v>0</v>
      </c>
    </row>
    <row r="2432" spans="3:7">
      <c r="C2432"/>
      <c r="G2432" s="134">
        <f t="shared" si="37"/>
        <v>0</v>
      </c>
    </row>
    <row r="2433" spans="3:7">
      <c r="C2433"/>
      <c r="G2433" s="134">
        <f t="shared" si="37"/>
        <v>0</v>
      </c>
    </row>
    <row r="2434" spans="3:7">
      <c r="C2434"/>
      <c r="G2434" s="134">
        <f t="shared" si="37"/>
        <v>0</v>
      </c>
    </row>
    <row r="2435" spans="3:7">
      <c r="C2435"/>
      <c r="G2435" s="134">
        <f t="shared" si="37"/>
        <v>0</v>
      </c>
    </row>
    <row r="2436" spans="3:7">
      <c r="C2436"/>
      <c r="G2436" s="134">
        <f t="shared" si="37"/>
        <v>0</v>
      </c>
    </row>
    <row r="2437" spans="3:7">
      <c r="C2437"/>
      <c r="G2437" s="134">
        <f t="shared" si="37"/>
        <v>0</v>
      </c>
    </row>
    <row r="2438" spans="3:7">
      <c r="C2438"/>
      <c r="G2438" s="134">
        <f t="shared" si="37"/>
        <v>0</v>
      </c>
    </row>
    <row r="2439" spans="3:7">
      <c r="C2439"/>
      <c r="G2439" s="134">
        <f t="shared" si="37"/>
        <v>0</v>
      </c>
    </row>
    <row r="2440" spans="3:7">
      <c r="C2440"/>
      <c r="G2440" s="134">
        <f t="shared" si="37"/>
        <v>0</v>
      </c>
    </row>
    <row r="2441" spans="3:7">
      <c r="C2441"/>
      <c r="G2441" s="134">
        <f t="shared" si="37"/>
        <v>0</v>
      </c>
    </row>
    <row r="2442" spans="3:7">
      <c r="C2442"/>
      <c r="G2442" s="134">
        <f t="shared" si="37"/>
        <v>0</v>
      </c>
    </row>
    <row r="2443" spans="3:7">
      <c r="C2443"/>
      <c r="G2443" s="134">
        <f t="shared" si="37"/>
        <v>0</v>
      </c>
    </row>
    <row r="2444" spans="3:7">
      <c r="C2444"/>
      <c r="G2444" s="134">
        <f t="shared" ref="G2444:G2507" si="38">+D2444-E2444</f>
        <v>0</v>
      </c>
    </row>
    <row r="2445" spans="3:7">
      <c r="C2445"/>
      <c r="G2445" s="134">
        <f t="shared" si="38"/>
        <v>0</v>
      </c>
    </row>
    <row r="2446" spans="3:7">
      <c r="C2446"/>
      <c r="G2446" s="134">
        <f t="shared" si="38"/>
        <v>0</v>
      </c>
    </row>
    <row r="2447" spans="3:7">
      <c r="C2447"/>
      <c r="G2447" s="134">
        <f t="shared" si="38"/>
        <v>0</v>
      </c>
    </row>
    <row r="2448" spans="3:7">
      <c r="C2448"/>
      <c r="G2448" s="134">
        <f t="shared" si="38"/>
        <v>0</v>
      </c>
    </row>
    <row r="2449" spans="3:7">
      <c r="C2449"/>
      <c r="G2449" s="134">
        <f t="shared" si="38"/>
        <v>0</v>
      </c>
    </row>
    <row r="2450" spans="3:7">
      <c r="C2450"/>
      <c r="G2450" s="134">
        <f t="shared" si="38"/>
        <v>0</v>
      </c>
    </row>
    <row r="2451" spans="3:7">
      <c r="C2451"/>
      <c r="G2451" s="134">
        <f t="shared" si="38"/>
        <v>0</v>
      </c>
    </row>
    <row r="2452" spans="3:7">
      <c r="C2452"/>
      <c r="G2452" s="134">
        <f t="shared" si="38"/>
        <v>0</v>
      </c>
    </row>
    <row r="2453" spans="3:7">
      <c r="C2453"/>
      <c r="G2453" s="134">
        <f t="shared" si="38"/>
        <v>0</v>
      </c>
    </row>
    <row r="2454" spans="3:7">
      <c r="C2454"/>
      <c r="G2454" s="134">
        <f t="shared" si="38"/>
        <v>0</v>
      </c>
    </row>
    <row r="2455" spans="3:7">
      <c r="C2455"/>
      <c r="G2455" s="134">
        <f t="shared" si="38"/>
        <v>0</v>
      </c>
    </row>
    <row r="2456" spans="3:7">
      <c r="C2456"/>
      <c r="G2456" s="134">
        <f t="shared" si="38"/>
        <v>0</v>
      </c>
    </row>
    <row r="2457" spans="3:7">
      <c r="C2457"/>
      <c r="G2457" s="134">
        <f t="shared" si="38"/>
        <v>0</v>
      </c>
    </row>
    <row r="2458" spans="3:7">
      <c r="C2458"/>
      <c r="G2458" s="134">
        <f t="shared" si="38"/>
        <v>0</v>
      </c>
    </row>
    <row r="2459" spans="3:7">
      <c r="C2459"/>
      <c r="G2459" s="134">
        <f t="shared" si="38"/>
        <v>0</v>
      </c>
    </row>
    <row r="2460" spans="3:7">
      <c r="C2460"/>
      <c r="G2460" s="134">
        <f t="shared" si="38"/>
        <v>0</v>
      </c>
    </row>
    <row r="2461" spans="3:7">
      <c r="C2461"/>
      <c r="G2461" s="134">
        <f t="shared" si="38"/>
        <v>0</v>
      </c>
    </row>
    <row r="2462" spans="3:7">
      <c r="C2462"/>
      <c r="G2462" s="134">
        <f t="shared" si="38"/>
        <v>0</v>
      </c>
    </row>
    <row r="2463" spans="3:7">
      <c r="C2463"/>
      <c r="G2463" s="134">
        <f t="shared" si="38"/>
        <v>0</v>
      </c>
    </row>
    <row r="2464" spans="3:7">
      <c r="C2464"/>
      <c r="G2464" s="134">
        <f t="shared" si="38"/>
        <v>0</v>
      </c>
    </row>
    <row r="2465" spans="3:7">
      <c r="C2465"/>
      <c r="G2465" s="134">
        <f t="shared" si="38"/>
        <v>0</v>
      </c>
    </row>
    <row r="2466" spans="3:7">
      <c r="C2466"/>
      <c r="G2466" s="134">
        <f t="shared" si="38"/>
        <v>0</v>
      </c>
    </row>
    <row r="2467" spans="3:7">
      <c r="C2467"/>
      <c r="G2467" s="134">
        <f t="shared" si="38"/>
        <v>0</v>
      </c>
    </row>
    <row r="2468" spans="3:7">
      <c r="C2468"/>
      <c r="G2468" s="134">
        <f t="shared" si="38"/>
        <v>0</v>
      </c>
    </row>
    <row r="2469" spans="3:7">
      <c r="C2469"/>
      <c r="G2469" s="134">
        <f t="shared" si="38"/>
        <v>0</v>
      </c>
    </row>
    <row r="2470" spans="3:7">
      <c r="C2470"/>
      <c r="G2470" s="134">
        <f t="shared" si="38"/>
        <v>0</v>
      </c>
    </row>
    <row r="2471" spans="3:7">
      <c r="C2471"/>
      <c r="G2471" s="134">
        <f t="shared" si="38"/>
        <v>0</v>
      </c>
    </row>
    <row r="2472" spans="3:7">
      <c r="C2472"/>
      <c r="G2472" s="134">
        <f t="shared" si="38"/>
        <v>0</v>
      </c>
    </row>
    <row r="2473" spans="3:7">
      <c r="C2473"/>
      <c r="G2473" s="134">
        <f t="shared" si="38"/>
        <v>0</v>
      </c>
    </row>
    <row r="2474" spans="3:7">
      <c r="C2474"/>
      <c r="G2474" s="134">
        <f t="shared" si="38"/>
        <v>0</v>
      </c>
    </row>
    <row r="2475" spans="3:7">
      <c r="C2475"/>
      <c r="G2475" s="134">
        <f t="shared" si="38"/>
        <v>0</v>
      </c>
    </row>
    <row r="2476" spans="3:7">
      <c r="C2476"/>
      <c r="G2476" s="134">
        <f t="shared" si="38"/>
        <v>0</v>
      </c>
    </row>
    <row r="2477" spans="3:7">
      <c r="C2477"/>
      <c r="G2477" s="134">
        <f t="shared" si="38"/>
        <v>0</v>
      </c>
    </row>
    <row r="2478" spans="3:7">
      <c r="C2478"/>
      <c r="G2478" s="134">
        <f t="shared" si="38"/>
        <v>0</v>
      </c>
    </row>
    <row r="2479" spans="3:7">
      <c r="C2479"/>
      <c r="G2479" s="134">
        <f t="shared" si="38"/>
        <v>0</v>
      </c>
    </row>
    <row r="2480" spans="3:7">
      <c r="C2480"/>
      <c r="G2480" s="134">
        <f t="shared" si="38"/>
        <v>0</v>
      </c>
    </row>
    <row r="2481" spans="3:7">
      <c r="C2481"/>
      <c r="G2481" s="134">
        <f t="shared" si="38"/>
        <v>0</v>
      </c>
    </row>
    <row r="2482" spans="3:7">
      <c r="C2482"/>
      <c r="G2482" s="134">
        <f t="shared" si="38"/>
        <v>0</v>
      </c>
    </row>
    <row r="2483" spans="3:7">
      <c r="C2483"/>
      <c r="G2483" s="134">
        <f t="shared" si="38"/>
        <v>0</v>
      </c>
    </row>
    <row r="2484" spans="3:7">
      <c r="C2484"/>
      <c r="G2484" s="134">
        <f t="shared" si="38"/>
        <v>0</v>
      </c>
    </row>
    <row r="2485" spans="3:7">
      <c r="C2485"/>
      <c r="G2485" s="134">
        <f t="shared" si="38"/>
        <v>0</v>
      </c>
    </row>
    <row r="2486" spans="3:7">
      <c r="C2486"/>
      <c r="G2486" s="134">
        <f t="shared" si="38"/>
        <v>0</v>
      </c>
    </row>
    <row r="2487" spans="3:7">
      <c r="C2487"/>
      <c r="G2487" s="134">
        <f t="shared" si="38"/>
        <v>0</v>
      </c>
    </row>
    <row r="2488" spans="3:7">
      <c r="C2488"/>
      <c r="G2488" s="134">
        <f t="shared" si="38"/>
        <v>0</v>
      </c>
    </row>
    <row r="2489" spans="3:7">
      <c r="C2489"/>
      <c r="G2489" s="134">
        <f t="shared" si="38"/>
        <v>0</v>
      </c>
    </row>
    <row r="2490" spans="3:7">
      <c r="C2490"/>
      <c r="G2490" s="134">
        <f t="shared" si="38"/>
        <v>0</v>
      </c>
    </row>
    <row r="2491" spans="3:7">
      <c r="C2491"/>
      <c r="G2491" s="134">
        <f t="shared" si="38"/>
        <v>0</v>
      </c>
    </row>
    <row r="2492" spans="3:7">
      <c r="C2492"/>
      <c r="G2492" s="134">
        <f t="shared" si="38"/>
        <v>0</v>
      </c>
    </row>
    <row r="2493" spans="3:7">
      <c r="C2493"/>
      <c r="G2493" s="134">
        <f t="shared" si="38"/>
        <v>0</v>
      </c>
    </row>
    <row r="2494" spans="3:7">
      <c r="C2494"/>
      <c r="G2494" s="134">
        <f t="shared" si="38"/>
        <v>0</v>
      </c>
    </row>
    <row r="2495" spans="3:7">
      <c r="C2495"/>
      <c r="G2495" s="134">
        <f t="shared" si="38"/>
        <v>0</v>
      </c>
    </row>
    <row r="2496" spans="3:7">
      <c r="C2496"/>
      <c r="G2496" s="134">
        <f t="shared" si="38"/>
        <v>0</v>
      </c>
    </row>
    <row r="2497" spans="3:7">
      <c r="C2497"/>
      <c r="G2497" s="134">
        <f t="shared" si="38"/>
        <v>0</v>
      </c>
    </row>
    <row r="2498" spans="3:7">
      <c r="C2498"/>
      <c r="G2498" s="134">
        <f t="shared" si="38"/>
        <v>0</v>
      </c>
    </row>
    <row r="2499" spans="3:7">
      <c r="C2499"/>
      <c r="G2499" s="134">
        <f t="shared" si="38"/>
        <v>0</v>
      </c>
    </row>
    <row r="2500" spans="3:7">
      <c r="C2500"/>
      <c r="G2500" s="134">
        <f t="shared" si="38"/>
        <v>0</v>
      </c>
    </row>
    <row r="2501" spans="3:7">
      <c r="C2501"/>
      <c r="G2501" s="134">
        <f t="shared" si="38"/>
        <v>0</v>
      </c>
    </row>
    <row r="2502" spans="3:7">
      <c r="C2502"/>
      <c r="G2502" s="134">
        <f t="shared" si="38"/>
        <v>0</v>
      </c>
    </row>
    <row r="2503" spans="3:7">
      <c r="C2503"/>
      <c r="G2503" s="134">
        <f t="shared" si="38"/>
        <v>0</v>
      </c>
    </row>
    <row r="2504" spans="3:7">
      <c r="C2504"/>
      <c r="G2504" s="134">
        <f t="shared" si="38"/>
        <v>0</v>
      </c>
    </row>
    <row r="2505" spans="3:7">
      <c r="C2505"/>
      <c r="G2505" s="134">
        <f t="shared" si="38"/>
        <v>0</v>
      </c>
    </row>
    <row r="2506" spans="3:7">
      <c r="C2506"/>
      <c r="G2506" s="134">
        <f t="shared" si="38"/>
        <v>0</v>
      </c>
    </row>
    <row r="2507" spans="3:7">
      <c r="C2507"/>
      <c r="G2507" s="134">
        <f t="shared" si="38"/>
        <v>0</v>
      </c>
    </row>
    <row r="2508" spans="3:7">
      <c r="C2508"/>
      <c r="G2508" s="134">
        <f t="shared" ref="G2508:G2571" si="39">+D2508-E2508</f>
        <v>0</v>
      </c>
    </row>
    <row r="2509" spans="3:7">
      <c r="C2509"/>
      <c r="G2509" s="134">
        <f t="shared" si="39"/>
        <v>0</v>
      </c>
    </row>
    <row r="2510" spans="3:7">
      <c r="C2510"/>
      <c r="G2510" s="134">
        <f t="shared" si="39"/>
        <v>0</v>
      </c>
    </row>
    <row r="2511" spans="3:7">
      <c r="C2511"/>
      <c r="G2511" s="134">
        <f t="shared" si="39"/>
        <v>0</v>
      </c>
    </row>
    <row r="2512" spans="3:7">
      <c r="C2512"/>
      <c r="G2512" s="134">
        <f t="shared" si="39"/>
        <v>0</v>
      </c>
    </row>
    <row r="2513" spans="3:7">
      <c r="C2513"/>
      <c r="G2513" s="134">
        <f t="shared" si="39"/>
        <v>0</v>
      </c>
    </row>
    <row r="2514" spans="3:7">
      <c r="C2514"/>
      <c r="G2514" s="134">
        <f t="shared" si="39"/>
        <v>0</v>
      </c>
    </row>
    <row r="2515" spans="3:7">
      <c r="C2515"/>
      <c r="G2515" s="134">
        <f t="shared" si="39"/>
        <v>0</v>
      </c>
    </row>
    <row r="2516" spans="3:7">
      <c r="C2516"/>
      <c r="G2516" s="134">
        <f t="shared" si="39"/>
        <v>0</v>
      </c>
    </row>
    <row r="2517" spans="3:7">
      <c r="C2517"/>
      <c r="G2517" s="134">
        <f t="shared" si="39"/>
        <v>0</v>
      </c>
    </row>
    <row r="2518" spans="3:7">
      <c r="C2518"/>
      <c r="G2518" s="134">
        <f t="shared" si="39"/>
        <v>0</v>
      </c>
    </row>
    <row r="2519" spans="3:7">
      <c r="C2519"/>
      <c r="G2519" s="134">
        <f t="shared" si="39"/>
        <v>0</v>
      </c>
    </row>
    <row r="2520" spans="3:7">
      <c r="C2520"/>
      <c r="G2520" s="134">
        <f t="shared" si="39"/>
        <v>0</v>
      </c>
    </row>
    <row r="2521" spans="3:7">
      <c r="C2521"/>
      <c r="G2521" s="134">
        <f t="shared" si="39"/>
        <v>0</v>
      </c>
    </row>
    <row r="2522" spans="3:7">
      <c r="C2522"/>
      <c r="G2522" s="134">
        <f t="shared" si="39"/>
        <v>0</v>
      </c>
    </row>
    <row r="2523" spans="3:7">
      <c r="C2523"/>
      <c r="G2523" s="134">
        <f t="shared" si="39"/>
        <v>0</v>
      </c>
    </row>
    <row r="2524" spans="3:7">
      <c r="C2524"/>
      <c r="G2524" s="134">
        <f t="shared" si="39"/>
        <v>0</v>
      </c>
    </row>
    <row r="2525" spans="3:7">
      <c r="C2525"/>
      <c r="G2525" s="134">
        <f t="shared" si="39"/>
        <v>0</v>
      </c>
    </row>
    <row r="2526" spans="3:7">
      <c r="C2526"/>
      <c r="G2526" s="134">
        <f t="shared" si="39"/>
        <v>0</v>
      </c>
    </row>
    <row r="2527" spans="3:7">
      <c r="C2527"/>
      <c r="G2527" s="134">
        <f t="shared" si="39"/>
        <v>0</v>
      </c>
    </row>
    <row r="2528" spans="3:7">
      <c r="C2528"/>
      <c r="G2528" s="134">
        <f t="shared" si="39"/>
        <v>0</v>
      </c>
    </row>
    <row r="2529" spans="3:7">
      <c r="C2529"/>
      <c r="G2529" s="134">
        <f t="shared" si="39"/>
        <v>0</v>
      </c>
    </row>
    <row r="2530" spans="3:7">
      <c r="C2530"/>
      <c r="G2530" s="134">
        <f t="shared" si="39"/>
        <v>0</v>
      </c>
    </row>
    <row r="2531" spans="3:7">
      <c r="C2531"/>
      <c r="G2531" s="134">
        <f t="shared" si="39"/>
        <v>0</v>
      </c>
    </row>
    <row r="2532" spans="3:7">
      <c r="C2532"/>
      <c r="G2532" s="134">
        <f t="shared" si="39"/>
        <v>0</v>
      </c>
    </row>
    <row r="2533" spans="3:7">
      <c r="C2533"/>
      <c r="G2533" s="134">
        <f t="shared" si="39"/>
        <v>0</v>
      </c>
    </row>
    <row r="2534" spans="3:7">
      <c r="C2534"/>
      <c r="G2534" s="134">
        <f t="shared" si="39"/>
        <v>0</v>
      </c>
    </row>
    <row r="2535" spans="3:7">
      <c r="C2535"/>
      <c r="G2535" s="134">
        <f t="shared" si="39"/>
        <v>0</v>
      </c>
    </row>
    <row r="2536" spans="3:7">
      <c r="C2536"/>
      <c r="G2536" s="134">
        <f t="shared" si="39"/>
        <v>0</v>
      </c>
    </row>
    <row r="2537" spans="3:7">
      <c r="C2537"/>
      <c r="G2537" s="134">
        <f t="shared" si="39"/>
        <v>0</v>
      </c>
    </row>
    <row r="2538" spans="3:7">
      <c r="C2538"/>
      <c r="G2538" s="134">
        <f t="shared" si="39"/>
        <v>0</v>
      </c>
    </row>
    <row r="2539" spans="3:7">
      <c r="C2539"/>
      <c r="G2539" s="134">
        <f t="shared" si="39"/>
        <v>0</v>
      </c>
    </row>
    <row r="2540" spans="3:7">
      <c r="C2540"/>
      <c r="G2540" s="134">
        <f t="shared" si="39"/>
        <v>0</v>
      </c>
    </row>
    <row r="2541" spans="3:7">
      <c r="C2541"/>
      <c r="G2541" s="134">
        <f t="shared" si="39"/>
        <v>0</v>
      </c>
    </row>
    <row r="2542" spans="3:7">
      <c r="C2542"/>
      <c r="G2542" s="134">
        <f t="shared" si="39"/>
        <v>0</v>
      </c>
    </row>
    <row r="2543" spans="3:7">
      <c r="C2543"/>
      <c r="G2543" s="134">
        <f t="shared" si="39"/>
        <v>0</v>
      </c>
    </row>
    <row r="2544" spans="3:7">
      <c r="C2544"/>
      <c r="G2544" s="134">
        <f t="shared" si="39"/>
        <v>0</v>
      </c>
    </row>
    <row r="2545" spans="3:7">
      <c r="C2545"/>
      <c r="G2545" s="134">
        <f t="shared" si="39"/>
        <v>0</v>
      </c>
    </row>
    <row r="2546" spans="3:7">
      <c r="C2546"/>
      <c r="G2546" s="134">
        <f t="shared" si="39"/>
        <v>0</v>
      </c>
    </row>
    <row r="2547" spans="3:7">
      <c r="C2547"/>
      <c r="G2547" s="134">
        <f t="shared" si="39"/>
        <v>0</v>
      </c>
    </row>
    <row r="2548" spans="3:7">
      <c r="C2548"/>
      <c r="G2548" s="134">
        <f t="shared" si="39"/>
        <v>0</v>
      </c>
    </row>
    <row r="2549" spans="3:7">
      <c r="C2549"/>
      <c r="G2549" s="134">
        <f t="shared" si="39"/>
        <v>0</v>
      </c>
    </row>
    <row r="2550" spans="3:7">
      <c r="C2550"/>
      <c r="G2550" s="134">
        <f t="shared" si="39"/>
        <v>0</v>
      </c>
    </row>
    <row r="2551" spans="3:7">
      <c r="C2551"/>
      <c r="G2551" s="134">
        <f t="shared" si="39"/>
        <v>0</v>
      </c>
    </row>
    <row r="2552" spans="3:7">
      <c r="C2552"/>
      <c r="G2552" s="134">
        <f t="shared" si="39"/>
        <v>0</v>
      </c>
    </row>
    <row r="2553" spans="3:7">
      <c r="C2553"/>
      <c r="G2553" s="134">
        <f t="shared" si="39"/>
        <v>0</v>
      </c>
    </row>
    <row r="2554" spans="3:7">
      <c r="C2554"/>
      <c r="G2554" s="134">
        <f t="shared" si="39"/>
        <v>0</v>
      </c>
    </row>
    <row r="2555" spans="3:7">
      <c r="C2555"/>
      <c r="G2555" s="134">
        <f t="shared" si="39"/>
        <v>0</v>
      </c>
    </row>
    <row r="2556" spans="3:7">
      <c r="C2556"/>
      <c r="G2556" s="134">
        <f t="shared" si="39"/>
        <v>0</v>
      </c>
    </row>
    <row r="2557" spans="3:7">
      <c r="C2557"/>
      <c r="G2557" s="134">
        <f t="shared" si="39"/>
        <v>0</v>
      </c>
    </row>
    <row r="2558" spans="3:7">
      <c r="C2558"/>
      <c r="G2558" s="134">
        <f t="shared" si="39"/>
        <v>0</v>
      </c>
    </row>
    <row r="2559" spans="3:7">
      <c r="C2559"/>
      <c r="G2559" s="134">
        <f t="shared" si="39"/>
        <v>0</v>
      </c>
    </row>
    <row r="2560" spans="3:7">
      <c r="C2560"/>
      <c r="G2560" s="134">
        <f t="shared" si="39"/>
        <v>0</v>
      </c>
    </row>
    <row r="2561" spans="3:7">
      <c r="C2561"/>
      <c r="G2561" s="134">
        <f t="shared" si="39"/>
        <v>0</v>
      </c>
    </row>
    <row r="2562" spans="3:7">
      <c r="C2562"/>
      <c r="G2562" s="134">
        <f t="shared" si="39"/>
        <v>0</v>
      </c>
    </row>
    <row r="2563" spans="3:7">
      <c r="C2563"/>
      <c r="G2563" s="134">
        <f t="shared" si="39"/>
        <v>0</v>
      </c>
    </row>
    <row r="2564" spans="3:7">
      <c r="C2564"/>
      <c r="G2564" s="134">
        <f t="shared" si="39"/>
        <v>0</v>
      </c>
    </row>
    <row r="2565" spans="3:7">
      <c r="C2565"/>
      <c r="G2565" s="134">
        <f t="shared" si="39"/>
        <v>0</v>
      </c>
    </row>
    <row r="2566" spans="3:7">
      <c r="C2566"/>
      <c r="G2566" s="134">
        <f t="shared" si="39"/>
        <v>0</v>
      </c>
    </row>
    <row r="2567" spans="3:7">
      <c r="C2567"/>
      <c r="G2567" s="134">
        <f t="shared" si="39"/>
        <v>0</v>
      </c>
    </row>
    <row r="2568" spans="3:7">
      <c r="C2568"/>
      <c r="G2568" s="134">
        <f t="shared" si="39"/>
        <v>0</v>
      </c>
    </row>
    <row r="2569" spans="3:7">
      <c r="C2569"/>
      <c r="G2569" s="134">
        <f t="shared" si="39"/>
        <v>0</v>
      </c>
    </row>
    <row r="2570" spans="3:7">
      <c r="C2570"/>
      <c r="G2570" s="134">
        <f t="shared" si="39"/>
        <v>0</v>
      </c>
    </row>
    <row r="2571" spans="3:7">
      <c r="C2571"/>
      <c r="G2571" s="134">
        <f t="shared" si="39"/>
        <v>0</v>
      </c>
    </row>
    <row r="2572" spans="3:7">
      <c r="C2572"/>
      <c r="G2572" s="134">
        <f t="shared" ref="G2572:G2635" si="40">+D2572-E2572</f>
        <v>0</v>
      </c>
    </row>
    <row r="2573" spans="3:7">
      <c r="C2573"/>
      <c r="G2573" s="134">
        <f t="shared" si="40"/>
        <v>0</v>
      </c>
    </row>
    <row r="2574" spans="3:7">
      <c r="C2574"/>
      <c r="G2574" s="134">
        <f t="shared" si="40"/>
        <v>0</v>
      </c>
    </row>
    <row r="2575" spans="3:7">
      <c r="C2575"/>
      <c r="G2575" s="134">
        <f t="shared" si="40"/>
        <v>0</v>
      </c>
    </row>
    <row r="2576" spans="3:7">
      <c r="C2576"/>
      <c r="G2576" s="134">
        <f t="shared" si="40"/>
        <v>0</v>
      </c>
    </row>
    <row r="2577" spans="3:7">
      <c r="C2577"/>
      <c r="G2577" s="134">
        <f t="shared" si="40"/>
        <v>0</v>
      </c>
    </row>
    <row r="2578" spans="3:7">
      <c r="C2578"/>
      <c r="G2578" s="134">
        <f t="shared" si="40"/>
        <v>0</v>
      </c>
    </row>
    <row r="2579" spans="3:7">
      <c r="C2579"/>
      <c r="G2579" s="134">
        <f t="shared" si="40"/>
        <v>0</v>
      </c>
    </row>
    <row r="2580" spans="3:7">
      <c r="C2580"/>
      <c r="G2580" s="134">
        <f t="shared" si="40"/>
        <v>0</v>
      </c>
    </row>
    <row r="2581" spans="3:7">
      <c r="C2581"/>
      <c r="G2581" s="134">
        <f t="shared" si="40"/>
        <v>0</v>
      </c>
    </row>
    <row r="2582" spans="3:7">
      <c r="C2582"/>
      <c r="G2582" s="134">
        <f t="shared" si="40"/>
        <v>0</v>
      </c>
    </row>
    <row r="2583" spans="3:7">
      <c r="C2583"/>
      <c r="G2583" s="134">
        <f t="shared" si="40"/>
        <v>0</v>
      </c>
    </row>
    <row r="2584" spans="3:7">
      <c r="C2584"/>
      <c r="G2584" s="134">
        <f t="shared" si="40"/>
        <v>0</v>
      </c>
    </row>
    <row r="2585" spans="3:7">
      <c r="C2585"/>
      <c r="G2585" s="134">
        <f t="shared" si="40"/>
        <v>0</v>
      </c>
    </row>
    <row r="2586" spans="3:7">
      <c r="C2586"/>
      <c r="G2586" s="134">
        <f t="shared" si="40"/>
        <v>0</v>
      </c>
    </row>
    <row r="2587" spans="3:7">
      <c r="C2587"/>
      <c r="G2587" s="134">
        <f t="shared" si="40"/>
        <v>0</v>
      </c>
    </row>
    <row r="2588" spans="3:7">
      <c r="C2588"/>
      <c r="G2588" s="134">
        <f t="shared" si="40"/>
        <v>0</v>
      </c>
    </row>
    <row r="2589" spans="3:7">
      <c r="C2589"/>
      <c r="G2589" s="134">
        <f t="shared" si="40"/>
        <v>0</v>
      </c>
    </row>
    <row r="2590" spans="3:7">
      <c r="C2590"/>
      <c r="G2590" s="134">
        <f t="shared" si="40"/>
        <v>0</v>
      </c>
    </row>
    <row r="2591" spans="3:7">
      <c r="C2591"/>
      <c r="G2591" s="134">
        <f t="shared" si="40"/>
        <v>0</v>
      </c>
    </row>
    <row r="2592" spans="3:7">
      <c r="C2592"/>
      <c r="G2592" s="134">
        <f t="shared" si="40"/>
        <v>0</v>
      </c>
    </row>
    <row r="2593" spans="3:7">
      <c r="C2593"/>
      <c r="G2593" s="134">
        <f t="shared" si="40"/>
        <v>0</v>
      </c>
    </row>
    <row r="2594" spans="3:7">
      <c r="C2594"/>
      <c r="G2594" s="134">
        <f t="shared" si="40"/>
        <v>0</v>
      </c>
    </row>
    <row r="2595" spans="3:7">
      <c r="C2595"/>
      <c r="G2595" s="134">
        <f t="shared" si="40"/>
        <v>0</v>
      </c>
    </row>
    <row r="2596" spans="3:7">
      <c r="C2596"/>
      <c r="G2596" s="134">
        <f t="shared" si="40"/>
        <v>0</v>
      </c>
    </row>
    <row r="2597" spans="3:7">
      <c r="C2597"/>
      <c r="G2597" s="134">
        <f t="shared" si="40"/>
        <v>0</v>
      </c>
    </row>
    <row r="2598" spans="3:7">
      <c r="C2598"/>
      <c r="G2598" s="134">
        <f t="shared" si="40"/>
        <v>0</v>
      </c>
    </row>
    <row r="2599" spans="3:7">
      <c r="C2599"/>
      <c r="G2599" s="134">
        <f t="shared" si="40"/>
        <v>0</v>
      </c>
    </row>
    <row r="2600" spans="3:7">
      <c r="C2600"/>
      <c r="G2600" s="134">
        <f t="shared" si="40"/>
        <v>0</v>
      </c>
    </row>
    <row r="2601" spans="3:7">
      <c r="C2601"/>
      <c r="G2601" s="134">
        <f t="shared" si="40"/>
        <v>0</v>
      </c>
    </row>
    <row r="2602" spans="3:7">
      <c r="C2602"/>
      <c r="G2602" s="134">
        <f t="shared" si="40"/>
        <v>0</v>
      </c>
    </row>
    <row r="2603" spans="3:7">
      <c r="C2603"/>
      <c r="G2603" s="134">
        <f t="shared" si="40"/>
        <v>0</v>
      </c>
    </row>
    <row r="2604" spans="3:7">
      <c r="C2604"/>
      <c r="G2604" s="134">
        <f t="shared" si="40"/>
        <v>0</v>
      </c>
    </row>
    <row r="2605" spans="3:7">
      <c r="C2605"/>
      <c r="G2605" s="134">
        <f t="shared" si="40"/>
        <v>0</v>
      </c>
    </row>
    <row r="2606" spans="3:7">
      <c r="C2606"/>
      <c r="G2606" s="134">
        <f t="shared" si="40"/>
        <v>0</v>
      </c>
    </row>
    <row r="2607" spans="3:7">
      <c r="C2607"/>
      <c r="G2607" s="134">
        <f t="shared" si="40"/>
        <v>0</v>
      </c>
    </row>
    <row r="2608" spans="3:7">
      <c r="C2608"/>
      <c r="G2608" s="134">
        <f t="shared" si="40"/>
        <v>0</v>
      </c>
    </row>
    <row r="2609" spans="3:7">
      <c r="C2609"/>
      <c r="G2609" s="134">
        <f t="shared" si="40"/>
        <v>0</v>
      </c>
    </row>
    <row r="2610" spans="3:7">
      <c r="C2610"/>
      <c r="G2610" s="134">
        <f t="shared" si="40"/>
        <v>0</v>
      </c>
    </row>
    <row r="2611" spans="3:7">
      <c r="C2611"/>
      <c r="G2611" s="134">
        <f t="shared" si="40"/>
        <v>0</v>
      </c>
    </row>
    <row r="2612" spans="3:7">
      <c r="C2612"/>
      <c r="G2612" s="134">
        <f t="shared" si="40"/>
        <v>0</v>
      </c>
    </row>
    <row r="2613" spans="3:7">
      <c r="C2613"/>
      <c r="G2613" s="134">
        <f t="shared" si="40"/>
        <v>0</v>
      </c>
    </row>
    <row r="2614" spans="3:7">
      <c r="C2614"/>
      <c r="G2614" s="134">
        <f t="shared" si="40"/>
        <v>0</v>
      </c>
    </row>
    <row r="2615" spans="3:7">
      <c r="C2615"/>
      <c r="G2615" s="134">
        <f t="shared" si="40"/>
        <v>0</v>
      </c>
    </row>
    <row r="2616" spans="3:7">
      <c r="C2616"/>
      <c r="G2616" s="134">
        <f t="shared" si="40"/>
        <v>0</v>
      </c>
    </row>
    <row r="2617" spans="3:7">
      <c r="C2617"/>
      <c r="G2617" s="134">
        <f t="shared" si="40"/>
        <v>0</v>
      </c>
    </row>
    <row r="2618" spans="3:7">
      <c r="C2618"/>
      <c r="G2618" s="134">
        <f t="shared" si="40"/>
        <v>0</v>
      </c>
    </row>
    <row r="2619" spans="3:7">
      <c r="C2619"/>
      <c r="G2619" s="134">
        <f t="shared" si="40"/>
        <v>0</v>
      </c>
    </row>
    <row r="2620" spans="3:7">
      <c r="C2620"/>
      <c r="G2620" s="134">
        <f t="shared" si="40"/>
        <v>0</v>
      </c>
    </row>
    <row r="2621" spans="3:7">
      <c r="C2621"/>
      <c r="G2621" s="134">
        <f t="shared" si="40"/>
        <v>0</v>
      </c>
    </row>
    <row r="2622" spans="3:7">
      <c r="C2622"/>
      <c r="G2622" s="134">
        <f t="shared" si="40"/>
        <v>0</v>
      </c>
    </row>
    <row r="2623" spans="3:7">
      <c r="C2623"/>
      <c r="G2623" s="134">
        <f t="shared" si="40"/>
        <v>0</v>
      </c>
    </row>
    <row r="2624" spans="3:7">
      <c r="C2624"/>
      <c r="G2624" s="134">
        <f t="shared" si="40"/>
        <v>0</v>
      </c>
    </row>
    <row r="2625" spans="3:7">
      <c r="C2625"/>
      <c r="G2625" s="134">
        <f t="shared" si="40"/>
        <v>0</v>
      </c>
    </row>
    <row r="2626" spans="3:7">
      <c r="C2626"/>
      <c r="G2626" s="134">
        <f t="shared" si="40"/>
        <v>0</v>
      </c>
    </row>
    <row r="2627" spans="3:7">
      <c r="C2627"/>
      <c r="G2627" s="134">
        <f t="shared" si="40"/>
        <v>0</v>
      </c>
    </row>
    <row r="2628" spans="3:7">
      <c r="C2628"/>
      <c r="G2628" s="134">
        <f t="shared" si="40"/>
        <v>0</v>
      </c>
    </row>
    <row r="2629" spans="3:7">
      <c r="C2629"/>
      <c r="G2629" s="134">
        <f t="shared" si="40"/>
        <v>0</v>
      </c>
    </row>
    <row r="2630" spans="3:7">
      <c r="C2630"/>
      <c r="G2630" s="134">
        <f t="shared" si="40"/>
        <v>0</v>
      </c>
    </row>
    <row r="2631" spans="3:7">
      <c r="C2631"/>
      <c r="G2631" s="134">
        <f t="shared" si="40"/>
        <v>0</v>
      </c>
    </row>
    <row r="2632" spans="3:7">
      <c r="C2632"/>
      <c r="G2632" s="134">
        <f t="shared" si="40"/>
        <v>0</v>
      </c>
    </row>
    <row r="2633" spans="3:7">
      <c r="C2633"/>
      <c r="G2633" s="134">
        <f t="shared" si="40"/>
        <v>0</v>
      </c>
    </row>
    <row r="2634" spans="3:7">
      <c r="C2634"/>
      <c r="G2634" s="134">
        <f t="shared" si="40"/>
        <v>0</v>
      </c>
    </row>
    <row r="2635" spans="3:7">
      <c r="C2635"/>
      <c r="G2635" s="134">
        <f t="shared" si="40"/>
        <v>0</v>
      </c>
    </row>
    <row r="2636" spans="3:7">
      <c r="C2636"/>
      <c r="G2636" s="134">
        <f t="shared" ref="G2636:G2699" si="41">+D2636-E2636</f>
        <v>0</v>
      </c>
    </row>
    <row r="2637" spans="3:7">
      <c r="C2637"/>
      <c r="G2637" s="134">
        <f t="shared" si="41"/>
        <v>0</v>
      </c>
    </row>
    <row r="2638" spans="3:7">
      <c r="C2638"/>
      <c r="G2638" s="134">
        <f t="shared" si="41"/>
        <v>0</v>
      </c>
    </row>
    <row r="2639" spans="3:7">
      <c r="C2639"/>
      <c r="G2639" s="134">
        <f t="shared" si="41"/>
        <v>0</v>
      </c>
    </row>
    <row r="2640" spans="3:7">
      <c r="C2640"/>
      <c r="G2640" s="134">
        <f t="shared" si="41"/>
        <v>0</v>
      </c>
    </row>
    <row r="2641" spans="3:7">
      <c r="C2641"/>
      <c r="G2641" s="134">
        <f t="shared" si="41"/>
        <v>0</v>
      </c>
    </row>
    <row r="2642" spans="3:7">
      <c r="C2642"/>
      <c r="G2642" s="134">
        <f t="shared" si="41"/>
        <v>0</v>
      </c>
    </row>
    <row r="2643" spans="3:7">
      <c r="C2643"/>
      <c r="G2643" s="134">
        <f t="shared" si="41"/>
        <v>0</v>
      </c>
    </row>
    <row r="2644" spans="3:7">
      <c r="C2644"/>
      <c r="G2644" s="134">
        <f t="shared" si="41"/>
        <v>0</v>
      </c>
    </row>
    <row r="2645" spans="3:7">
      <c r="C2645"/>
      <c r="G2645" s="134">
        <f t="shared" si="41"/>
        <v>0</v>
      </c>
    </row>
    <row r="2646" spans="3:7">
      <c r="C2646"/>
      <c r="G2646" s="134">
        <f t="shared" si="41"/>
        <v>0</v>
      </c>
    </row>
    <row r="2647" spans="3:7">
      <c r="C2647"/>
      <c r="G2647" s="134">
        <f t="shared" si="41"/>
        <v>0</v>
      </c>
    </row>
    <row r="2648" spans="3:7">
      <c r="C2648"/>
      <c r="G2648" s="134">
        <f t="shared" si="41"/>
        <v>0</v>
      </c>
    </row>
    <row r="2649" spans="3:7">
      <c r="C2649"/>
      <c r="G2649" s="134">
        <f t="shared" si="41"/>
        <v>0</v>
      </c>
    </row>
    <row r="2650" spans="3:7">
      <c r="C2650"/>
      <c r="G2650" s="134">
        <f t="shared" si="41"/>
        <v>0</v>
      </c>
    </row>
    <row r="2651" spans="3:7">
      <c r="C2651"/>
      <c r="G2651" s="134">
        <f t="shared" si="41"/>
        <v>0</v>
      </c>
    </row>
    <row r="2652" spans="3:7">
      <c r="C2652"/>
      <c r="G2652" s="134">
        <f t="shared" si="41"/>
        <v>0</v>
      </c>
    </row>
    <row r="2653" spans="3:7">
      <c r="C2653"/>
      <c r="G2653" s="134">
        <f t="shared" si="41"/>
        <v>0</v>
      </c>
    </row>
    <row r="2654" spans="3:7">
      <c r="C2654"/>
      <c r="G2654" s="134">
        <f t="shared" si="41"/>
        <v>0</v>
      </c>
    </row>
    <row r="2655" spans="3:7">
      <c r="C2655"/>
      <c r="G2655" s="134">
        <f t="shared" si="41"/>
        <v>0</v>
      </c>
    </row>
    <row r="2656" spans="3:7">
      <c r="C2656"/>
      <c r="G2656" s="134">
        <f t="shared" si="41"/>
        <v>0</v>
      </c>
    </row>
    <row r="2657" spans="3:7">
      <c r="C2657"/>
      <c r="G2657" s="134">
        <f t="shared" si="41"/>
        <v>0</v>
      </c>
    </row>
    <row r="2658" spans="3:7">
      <c r="C2658"/>
      <c r="G2658" s="134">
        <f t="shared" si="41"/>
        <v>0</v>
      </c>
    </row>
    <row r="2659" spans="3:7">
      <c r="C2659"/>
      <c r="G2659" s="134">
        <f t="shared" si="41"/>
        <v>0</v>
      </c>
    </row>
    <row r="2660" spans="3:7">
      <c r="C2660"/>
      <c r="G2660" s="134">
        <f t="shared" si="41"/>
        <v>0</v>
      </c>
    </row>
    <row r="2661" spans="3:7">
      <c r="C2661"/>
      <c r="G2661" s="134">
        <f t="shared" si="41"/>
        <v>0</v>
      </c>
    </row>
    <row r="2662" spans="3:7">
      <c r="C2662"/>
      <c r="G2662" s="134">
        <f t="shared" si="41"/>
        <v>0</v>
      </c>
    </row>
    <row r="2663" spans="3:7">
      <c r="C2663"/>
      <c r="G2663" s="134">
        <f t="shared" si="41"/>
        <v>0</v>
      </c>
    </row>
    <row r="2664" spans="3:7">
      <c r="C2664"/>
      <c r="G2664" s="134">
        <f t="shared" si="41"/>
        <v>0</v>
      </c>
    </row>
    <row r="2665" spans="3:7">
      <c r="C2665"/>
      <c r="G2665" s="134">
        <f t="shared" si="41"/>
        <v>0</v>
      </c>
    </row>
    <row r="2666" spans="3:7">
      <c r="C2666"/>
      <c r="G2666" s="134">
        <f t="shared" si="41"/>
        <v>0</v>
      </c>
    </row>
    <row r="2667" spans="3:7">
      <c r="C2667"/>
      <c r="G2667" s="134">
        <f t="shared" si="41"/>
        <v>0</v>
      </c>
    </row>
    <row r="2668" spans="3:7">
      <c r="C2668"/>
      <c r="G2668" s="134">
        <f t="shared" si="41"/>
        <v>0</v>
      </c>
    </row>
    <row r="2669" spans="3:7">
      <c r="C2669"/>
      <c r="G2669" s="134">
        <f t="shared" si="41"/>
        <v>0</v>
      </c>
    </row>
    <row r="2670" spans="3:7">
      <c r="C2670"/>
      <c r="G2670" s="134">
        <f t="shared" si="41"/>
        <v>0</v>
      </c>
    </row>
    <row r="2671" spans="3:7">
      <c r="C2671"/>
      <c r="G2671" s="134">
        <f t="shared" si="41"/>
        <v>0</v>
      </c>
    </row>
    <row r="2672" spans="3:7">
      <c r="C2672"/>
      <c r="G2672" s="134">
        <f t="shared" si="41"/>
        <v>0</v>
      </c>
    </row>
    <row r="2673" spans="3:7">
      <c r="C2673"/>
      <c r="G2673" s="134">
        <f t="shared" si="41"/>
        <v>0</v>
      </c>
    </row>
    <row r="2674" spans="3:7">
      <c r="C2674"/>
      <c r="G2674" s="134">
        <f t="shared" si="41"/>
        <v>0</v>
      </c>
    </row>
    <row r="2675" spans="3:7">
      <c r="C2675"/>
      <c r="G2675" s="134">
        <f t="shared" si="41"/>
        <v>0</v>
      </c>
    </row>
    <row r="2676" spans="3:7">
      <c r="C2676"/>
      <c r="G2676" s="134">
        <f t="shared" si="41"/>
        <v>0</v>
      </c>
    </row>
    <row r="2677" spans="3:7">
      <c r="C2677"/>
      <c r="G2677" s="134">
        <f t="shared" si="41"/>
        <v>0</v>
      </c>
    </row>
    <row r="2678" spans="3:7">
      <c r="C2678"/>
      <c r="G2678" s="134">
        <f t="shared" si="41"/>
        <v>0</v>
      </c>
    </row>
    <row r="2679" spans="3:7">
      <c r="C2679"/>
      <c r="G2679" s="134">
        <f t="shared" si="41"/>
        <v>0</v>
      </c>
    </row>
    <row r="2680" spans="3:7">
      <c r="C2680"/>
      <c r="G2680" s="134">
        <f t="shared" si="41"/>
        <v>0</v>
      </c>
    </row>
    <row r="2681" spans="3:7">
      <c r="C2681"/>
      <c r="G2681" s="134">
        <f t="shared" si="41"/>
        <v>0</v>
      </c>
    </row>
    <row r="2682" spans="3:7">
      <c r="C2682"/>
      <c r="G2682" s="134">
        <f t="shared" si="41"/>
        <v>0</v>
      </c>
    </row>
    <row r="2683" spans="3:7">
      <c r="C2683"/>
      <c r="G2683" s="134">
        <f t="shared" si="41"/>
        <v>0</v>
      </c>
    </row>
    <row r="2684" spans="3:7">
      <c r="C2684"/>
      <c r="G2684" s="134">
        <f t="shared" si="41"/>
        <v>0</v>
      </c>
    </row>
    <row r="2685" spans="3:7">
      <c r="C2685"/>
      <c r="G2685" s="134">
        <f t="shared" si="41"/>
        <v>0</v>
      </c>
    </row>
    <row r="2686" spans="3:7">
      <c r="C2686"/>
      <c r="G2686" s="134">
        <f t="shared" si="41"/>
        <v>0</v>
      </c>
    </row>
    <row r="2687" spans="3:7">
      <c r="C2687"/>
      <c r="G2687" s="134">
        <f t="shared" si="41"/>
        <v>0</v>
      </c>
    </row>
    <row r="2688" spans="3:7">
      <c r="C2688"/>
      <c r="G2688" s="134">
        <f t="shared" si="41"/>
        <v>0</v>
      </c>
    </row>
    <row r="2689" spans="3:7">
      <c r="C2689"/>
      <c r="G2689" s="134">
        <f t="shared" si="41"/>
        <v>0</v>
      </c>
    </row>
    <row r="2690" spans="3:7">
      <c r="C2690"/>
      <c r="G2690" s="134">
        <f t="shared" si="41"/>
        <v>0</v>
      </c>
    </row>
    <row r="2691" spans="3:7">
      <c r="C2691"/>
      <c r="G2691" s="134">
        <f t="shared" si="41"/>
        <v>0</v>
      </c>
    </row>
    <row r="2692" spans="3:7">
      <c r="C2692"/>
      <c r="G2692" s="134">
        <f t="shared" si="41"/>
        <v>0</v>
      </c>
    </row>
    <row r="2693" spans="3:7">
      <c r="C2693"/>
      <c r="G2693" s="134">
        <f t="shared" si="41"/>
        <v>0</v>
      </c>
    </row>
    <row r="2694" spans="3:7">
      <c r="C2694"/>
      <c r="G2694" s="134">
        <f t="shared" si="41"/>
        <v>0</v>
      </c>
    </row>
    <row r="2695" spans="3:7">
      <c r="C2695"/>
      <c r="G2695" s="134">
        <f t="shared" si="41"/>
        <v>0</v>
      </c>
    </row>
    <row r="2696" spans="3:7">
      <c r="C2696"/>
      <c r="G2696" s="134">
        <f t="shared" si="41"/>
        <v>0</v>
      </c>
    </row>
    <row r="2697" spans="3:7">
      <c r="C2697"/>
      <c r="G2697" s="134">
        <f t="shared" si="41"/>
        <v>0</v>
      </c>
    </row>
    <row r="2698" spans="3:7">
      <c r="C2698"/>
      <c r="G2698" s="134">
        <f t="shared" si="41"/>
        <v>0</v>
      </c>
    </row>
    <row r="2699" spans="3:7">
      <c r="C2699"/>
      <c r="G2699" s="134">
        <f t="shared" si="41"/>
        <v>0</v>
      </c>
    </row>
    <row r="2700" spans="3:7">
      <c r="C2700"/>
      <c r="G2700" s="134">
        <f t="shared" ref="G2700:G2763" si="42">+D2700-E2700</f>
        <v>0</v>
      </c>
    </row>
    <row r="2701" spans="3:7">
      <c r="C2701"/>
      <c r="G2701" s="134">
        <f t="shared" si="42"/>
        <v>0</v>
      </c>
    </row>
    <row r="2702" spans="3:7">
      <c r="C2702"/>
      <c r="G2702" s="134">
        <f t="shared" si="42"/>
        <v>0</v>
      </c>
    </row>
    <row r="2703" spans="3:7">
      <c r="C2703"/>
      <c r="G2703" s="134">
        <f t="shared" si="42"/>
        <v>0</v>
      </c>
    </row>
    <row r="2704" spans="3:7">
      <c r="C2704"/>
      <c r="G2704" s="134">
        <f t="shared" si="42"/>
        <v>0</v>
      </c>
    </row>
    <row r="2705" spans="3:7">
      <c r="C2705"/>
      <c r="G2705" s="134">
        <f t="shared" si="42"/>
        <v>0</v>
      </c>
    </row>
    <row r="2706" spans="3:7">
      <c r="C2706"/>
      <c r="G2706" s="134">
        <f t="shared" si="42"/>
        <v>0</v>
      </c>
    </row>
    <row r="2707" spans="3:7">
      <c r="C2707"/>
      <c r="G2707" s="134">
        <f t="shared" si="42"/>
        <v>0</v>
      </c>
    </row>
    <row r="2708" spans="3:7">
      <c r="C2708"/>
      <c r="G2708" s="134">
        <f t="shared" si="42"/>
        <v>0</v>
      </c>
    </row>
    <row r="2709" spans="3:7">
      <c r="C2709"/>
      <c r="G2709" s="134">
        <f t="shared" si="42"/>
        <v>0</v>
      </c>
    </row>
    <row r="2710" spans="3:7">
      <c r="C2710"/>
      <c r="G2710" s="134">
        <f t="shared" si="42"/>
        <v>0</v>
      </c>
    </row>
    <row r="2711" spans="3:7">
      <c r="C2711"/>
      <c r="G2711" s="134">
        <f t="shared" si="42"/>
        <v>0</v>
      </c>
    </row>
    <row r="2712" spans="3:7">
      <c r="C2712"/>
      <c r="G2712" s="134">
        <f t="shared" si="42"/>
        <v>0</v>
      </c>
    </row>
    <row r="2713" spans="3:7">
      <c r="C2713"/>
      <c r="G2713" s="134">
        <f t="shared" si="42"/>
        <v>0</v>
      </c>
    </row>
    <row r="2714" spans="3:7">
      <c r="C2714"/>
      <c r="G2714" s="134">
        <f t="shared" si="42"/>
        <v>0</v>
      </c>
    </row>
    <row r="2715" spans="3:7">
      <c r="C2715"/>
      <c r="G2715" s="134">
        <f t="shared" si="42"/>
        <v>0</v>
      </c>
    </row>
    <row r="2716" spans="3:7">
      <c r="C2716"/>
      <c r="G2716" s="134">
        <f t="shared" si="42"/>
        <v>0</v>
      </c>
    </row>
    <row r="2717" spans="3:7">
      <c r="C2717"/>
      <c r="G2717" s="134">
        <f t="shared" si="42"/>
        <v>0</v>
      </c>
    </row>
    <row r="2718" spans="3:7">
      <c r="C2718"/>
      <c r="G2718" s="134">
        <f t="shared" si="42"/>
        <v>0</v>
      </c>
    </row>
    <row r="2719" spans="3:7">
      <c r="C2719"/>
      <c r="G2719" s="134">
        <f t="shared" si="42"/>
        <v>0</v>
      </c>
    </row>
    <row r="2720" spans="3:7">
      <c r="C2720"/>
      <c r="G2720" s="134">
        <f t="shared" si="42"/>
        <v>0</v>
      </c>
    </row>
    <row r="2721" spans="3:7">
      <c r="C2721"/>
      <c r="G2721" s="134">
        <f t="shared" si="42"/>
        <v>0</v>
      </c>
    </row>
    <row r="2722" spans="3:7">
      <c r="C2722"/>
      <c r="G2722" s="134">
        <f t="shared" si="42"/>
        <v>0</v>
      </c>
    </row>
    <row r="2723" spans="3:7">
      <c r="C2723"/>
      <c r="G2723" s="134">
        <f t="shared" si="42"/>
        <v>0</v>
      </c>
    </row>
    <row r="2724" spans="3:7">
      <c r="C2724"/>
      <c r="G2724" s="134">
        <f t="shared" si="42"/>
        <v>0</v>
      </c>
    </row>
    <row r="2725" spans="3:7">
      <c r="C2725"/>
      <c r="G2725" s="134">
        <f t="shared" si="42"/>
        <v>0</v>
      </c>
    </row>
    <row r="2726" spans="3:7">
      <c r="C2726"/>
      <c r="G2726" s="134">
        <f t="shared" si="42"/>
        <v>0</v>
      </c>
    </row>
    <row r="2727" spans="3:7">
      <c r="C2727"/>
      <c r="G2727" s="134">
        <f t="shared" si="42"/>
        <v>0</v>
      </c>
    </row>
    <row r="2728" spans="3:7">
      <c r="C2728"/>
      <c r="G2728" s="134">
        <f t="shared" si="42"/>
        <v>0</v>
      </c>
    </row>
    <row r="2729" spans="3:7">
      <c r="C2729"/>
      <c r="G2729" s="134">
        <f t="shared" si="42"/>
        <v>0</v>
      </c>
    </row>
    <row r="2730" spans="3:7">
      <c r="C2730"/>
      <c r="G2730" s="134">
        <f t="shared" si="42"/>
        <v>0</v>
      </c>
    </row>
    <row r="2731" spans="3:7">
      <c r="C2731"/>
      <c r="G2731" s="134">
        <f t="shared" si="42"/>
        <v>0</v>
      </c>
    </row>
    <row r="2732" spans="3:7">
      <c r="C2732"/>
      <c r="G2732" s="134">
        <f t="shared" si="42"/>
        <v>0</v>
      </c>
    </row>
    <row r="2733" spans="3:7">
      <c r="C2733"/>
      <c r="G2733" s="134">
        <f t="shared" si="42"/>
        <v>0</v>
      </c>
    </row>
    <row r="2734" spans="3:7">
      <c r="C2734"/>
      <c r="G2734" s="134">
        <f t="shared" si="42"/>
        <v>0</v>
      </c>
    </row>
    <row r="2735" spans="3:7">
      <c r="C2735"/>
      <c r="G2735" s="134">
        <f t="shared" si="42"/>
        <v>0</v>
      </c>
    </row>
    <row r="2736" spans="3:7">
      <c r="C2736"/>
      <c r="G2736" s="134">
        <f t="shared" si="42"/>
        <v>0</v>
      </c>
    </row>
    <row r="2737" spans="3:7">
      <c r="C2737"/>
      <c r="G2737" s="134">
        <f t="shared" si="42"/>
        <v>0</v>
      </c>
    </row>
    <row r="2738" spans="3:7">
      <c r="C2738"/>
      <c r="G2738" s="134">
        <f t="shared" si="42"/>
        <v>0</v>
      </c>
    </row>
    <row r="2739" spans="3:7">
      <c r="C2739"/>
      <c r="G2739" s="134">
        <f t="shared" si="42"/>
        <v>0</v>
      </c>
    </row>
    <row r="2740" spans="3:7">
      <c r="C2740"/>
      <c r="G2740" s="134">
        <f t="shared" si="42"/>
        <v>0</v>
      </c>
    </row>
    <row r="2741" spans="3:7">
      <c r="C2741"/>
      <c r="G2741" s="134">
        <f t="shared" si="42"/>
        <v>0</v>
      </c>
    </row>
    <row r="2742" spans="3:7">
      <c r="C2742"/>
      <c r="G2742" s="134">
        <f t="shared" si="42"/>
        <v>0</v>
      </c>
    </row>
    <row r="2743" spans="3:7">
      <c r="C2743"/>
      <c r="G2743" s="134">
        <f t="shared" si="42"/>
        <v>0</v>
      </c>
    </row>
    <row r="2744" spans="3:7">
      <c r="C2744"/>
      <c r="G2744" s="134">
        <f t="shared" si="42"/>
        <v>0</v>
      </c>
    </row>
    <row r="2745" spans="3:7">
      <c r="C2745"/>
      <c r="G2745" s="134">
        <f t="shared" si="42"/>
        <v>0</v>
      </c>
    </row>
    <row r="2746" spans="3:7">
      <c r="C2746"/>
      <c r="G2746" s="134">
        <f t="shared" si="42"/>
        <v>0</v>
      </c>
    </row>
    <row r="2747" spans="3:7">
      <c r="C2747"/>
      <c r="G2747" s="134">
        <f t="shared" si="42"/>
        <v>0</v>
      </c>
    </row>
    <row r="2748" spans="3:7">
      <c r="C2748"/>
      <c r="G2748" s="134">
        <f t="shared" si="42"/>
        <v>0</v>
      </c>
    </row>
    <row r="2749" spans="3:7">
      <c r="C2749"/>
      <c r="G2749" s="134">
        <f t="shared" si="42"/>
        <v>0</v>
      </c>
    </row>
    <row r="2750" spans="3:7">
      <c r="C2750"/>
      <c r="G2750" s="134">
        <f t="shared" si="42"/>
        <v>0</v>
      </c>
    </row>
    <row r="2751" spans="3:7">
      <c r="C2751"/>
      <c r="G2751" s="134">
        <f t="shared" si="42"/>
        <v>0</v>
      </c>
    </row>
    <row r="2752" spans="3:7">
      <c r="C2752"/>
      <c r="G2752" s="134">
        <f t="shared" si="42"/>
        <v>0</v>
      </c>
    </row>
    <row r="2753" spans="3:7">
      <c r="C2753"/>
      <c r="G2753" s="134">
        <f t="shared" si="42"/>
        <v>0</v>
      </c>
    </row>
    <row r="2754" spans="3:7">
      <c r="C2754"/>
      <c r="G2754" s="134">
        <f t="shared" si="42"/>
        <v>0</v>
      </c>
    </row>
    <row r="2755" spans="3:7">
      <c r="C2755"/>
      <c r="G2755" s="134">
        <f t="shared" si="42"/>
        <v>0</v>
      </c>
    </row>
    <row r="2756" spans="3:7">
      <c r="C2756"/>
      <c r="G2756" s="134">
        <f t="shared" si="42"/>
        <v>0</v>
      </c>
    </row>
    <row r="2757" spans="3:7">
      <c r="C2757"/>
      <c r="G2757" s="134">
        <f t="shared" si="42"/>
        <v>0</v>
      </c>
    </row>
    <row r="2758" spans="3:7">
      <c r="C2758"/>
      <c r="G2758" s="134">
        <f t="shared" si="42"/>
        <v>0</v>
      </c>
    </row>
    <row r="2759" spans="3:7">
      <c r="C2759"/>
      <c r="G2759" s="134">
        <f t="shared" si="42"/>
        <v>0</v>
      </c>
    </row>
    <row r="2760" spans="3:7">
      <c r="C2760"/>
      <c r="G2760" s="134">
        <f t="shared" si="42"/>
        <v>0</v>
      </c>
    </row>
    <row r="2761" spans="3:7">
      <c r="C2761"/>
      <c r="G2761" s="134">
        <f t="shared" si="42"/>
        <v>0</v>
      </c>
    </row>
    <row r="2762" spans="3:7">
      <c r="C2762"/>
      <c r="G2762" s="134">
        <f t="shared" si="42"/>
        <v>0</v>
      </c>
    </row>
    <row r="2763" spans="3:7">
      <c r="C2763"/>
      <c r="G2763" s="134">
        <f t="shared" si="42"/>
        <v>0</v>
      </c>
    </row>
    <row r="2764" spans="3:7">
      <c r="C2764"/>
      <c r="G2764" s="134">
        <f t="shared" ref="G2764:G2827" si="43">+D2764-E2764</f>
        <v>0</v>
      </c>
    </row>
    <row r="2765" spans="3:7">
      <c r="C2765"/>
      <c r="G2765" s="134">
        <f t="shared" si="43"/>
        <v>0</v>
      </c>
    </row>
    <row r="2766" spans="3:7">
      <c r="C2766"/>
      <c r="G2766" s="134">
        <f t="shared" si="43"/>
        <v>0</v>
      </c>
    </row>
    <row r="2767" spans="3:7">
      <c r="C2767"/>
      <c r="G2767" s="134">
        <f t="shared" si="43"/>
        <v>0</v>
      </c>
    </row>
    <row r="2768" spans="3:7">
      <c r="C2768"/>
      <c r="G2768" s="134">
        <f t="shared" si="43"/>
        <v>0</v>
      </c>
    </row>
    <row r="2769" spans="3:7">
      <c r="C2769"/>
      <c r="G2769" s="134">
        <f t="shared" si="43"/>
        <v>0</v>
      </c>
    </row>
    <row r="2770" spans="3:7">
      <c r="C2770"/>
      <c r="G2770" s="134">
        <f t="shared" si="43"/>
        <v>0</v>
      </c>
    </row>
    <row r="2771" spans="3:7">
      <c r="C2771"/>
      <c r="G2771" s="134">
        <f t="shared" si="43"/>
        <v>0</v>
      </c>
    </row>
    <row r="2772" spans="3:7">
      <c r="C2772"/>
      <c r="G2772" s="134">
        <f t="shared" si="43"/>
        <v>0</v>
      </c>
    </row>
    <row r="2773" spans="3:7">
      <c r="C2773"/>
      <c r="G2773" s="134">
        <f t="shared" si="43"/>
        <v>0</v>
      </c>
    </row>
    <row r="2774" spans="3:7">
      <c r="C2774"/>
      <c r="G2774" s="134">
        <f t="shared" si="43"/>
        <v>0</v>
      </c>
    </row>
    <row r="2775" spans="3:7">
      <c r="C2775"/>
      <c r="G2775" s="134">
        <f t="shared" si="43"/>
        <v>0</v>
      </c>
    </row>
    <row r="2776" spans="3:7">
      <c r="C2776"/>
      <c r="G2776" s="134">
        <f t="shared" si="43"/>
        <v>0</v>
      </c>
    </row>
    <row r="2777" spans="3:7">
      <c r="C2777"/>
      <c r="G2777" s="134">
        <f t="shared" si="43"/>
        <v>0</v>
      </c>
    </row>
    <row r="2778" spans="3:7">
      <c r="C2778"/>
      <c r="G2778" s="134">
        <f t="shared" si="43"/>
        <v>0</v>
      </c>
    </row>
    <row r="2779" spans="3:7">
      <c r="C2779"/>
      <c r="G2779" s="134">
        <f t="shared" si="43"/>
        <v>0</v>
      </c>
    </row>
    <row r="2780" spans="3:7">
      <c r="C2780"/>
      <c r="G2780" s="134">
        <f t="shared" si="43"/>
        <v>0</v>
      </c>
    </row>
    <row r="2781" spans="3:7">
      <c r="C2781"/>
      <c r="G2781" s="134">
        <f t="shared" si="43"/>
        <v>0</v>
      </c>
    </row>
    <row r="2782" spans="3:7">
      <c r="C2782"/>
      <c r="G2782" s="134">
        <f t="shared" si="43"/>
        <v>0</v>
      </c>
    </row>
    <row r="2783" spans="3:7">
      <c r="C2783"/>
      <c r="G2783" s="134">
        <f t="shared" si="43"/>
        <v>0</v>
      </c>
    </row>
    <row r="2784" spans="3:7">
      <c r="C2784"/>
      <c r="G2784" s="134">
        <f t="shared" si="43"/>
        <v>0</v>
      </c>
    </row>
    <row r="2785" spans="3:7">
      <c r="C2785"/>
      <c r="G2785" s="134">
        <f t="shared" si="43"/>
        <v>0</v>
      </c>
    </row>
    <row r="2786" spans="3:7">
      <c r="C2786"/>
      <c r="G2786" s="134">
        <f t="shared" si="43"/>
        <v>0</v>
      </c>
    </row>
    <row r="2787" spans="3:7">
      <c r="C2787"/>
      <c r="G2787" s="134">
        <f t="shared" si="43"/>
        <v>0</v>
      </c>
    </row>
    <row r="2788" spans="3:7">
      <c r="C2788"/>
      <c r="G2788" s="134">
        <f t="shared" si="43"/>
        <v>0</v>
      </c>
    </row>
    <row r="2789" spans="3:7">
      <c r="C2789"/>
      <c r="G2789" s="134">
        <f t="shared" si="43"/>
        <v>0</v>
      </c>
    </row>
    <row r="2790" spans="3:7">
      <c r="C2790"/>
      <c r="G2790" s="134">
        <f t="shared" si="43"/>
        <v>0</v>
      </c>
    </row>
    <row r="2791" spans="3:7">
      <c r="C2791"/>
      <c r="G2791" s="134">
        <f t="shared" si="43"/>
        <v>0</v>
      </c>
    </row>
    <row r="2792" spans="3:7">
      <c r="C2792"/>
      <c r="G2792" s="134">
        <f t="shared" si="43"/>
        <v>0</v>
      </c>
    </row>
    <row r="2793" spans="3:7">
      <c r="C2793"/>
      <c r="G2793" s="134">
        <f t="shared" si="43"/>
        <v>0</v>
      </c>
    </row>
    <row r="2794" spans="3:7">
      <c r="C2794"/>
      <c r="G2794" s="134">
        <f t="shared" si="43"/>
        <v>0</v>
      </c>
    </row>
    <row r="2795" spans="3:7">
      <c r="C2795"/>
      <c r="G2795" s="134">
        <f t="shared" si="43"/>
        <v>0</v>
      </c>
    </row>
    <row r="2796" spans="3:7">
      <c r="C2796"/>
      <c r="G2796" s="134">
        <f t="shared" si="43"/>
        <v>0</v>
      </c>
    </row>
    <row r="2797" spans="3:7">
      <c r="C2797"/>
      <c r="G2797" s="134">
        <f t="shared" si="43"/>
        <v>0</v>
      </c>
    </row>
    <row r="2798" spans="3:7">
      <c r="C2798"/>
      <c r="G2798" s="134">
        <f t="shared" si="43"/>
        <v>0</v>
      </c>
    </row>
    <row r="2799" spans="3:7">
      <c r="C2799"/>
      <c r="G2799" s="134">
        <f t="shared" si="43"/>
        <v>0</v>
      </c>
    </row>
    <row r="2800" spans="3:7">
      <c r="C2800"/>
      <c r="G2800" s="134">
        <f t="shared" si="43"/>
        <v>0</v>
      </c>
    </row>
    <row r="2801" spans="3:7">
      <c r="C2801"/>
      <c r="G2801" s="134">
        <f t="shared" si="43"/>
        <v>0</v>
      </c>
    </row>
    <row r="2802" spans="3:7">
      <c r="C2802"/>
      <c r="G2802" s="134">
        <f t="shared" si="43"/>
        <v>0</v>
      </c>
    </row>
    <row r="2803" spans="3:7">
      <c r="C2803"/>
      <c r="G2803" s="134">
        <f t="shared" si="43"/>
        <v>0</v>
      </c>
    </row>
    <row r="2804" spans="3:7">
      <c r="C2804"/>
      <c r="G2804" s="134">
        <f t="shared" si="43"/>
        <v>0</v>
      </c>
    </row>
    <row r="2805" spans="3:7">
      <c r="C2805"/>
      <c r="G2805" s="134">
        <f t="shared" si="43"/>
        <v>0</v>
      </c>
    </row>
    <row r="2806" spans="3:7">
      <c r="C2806"/>
      <c r="G2806" s="134">
        <f t="shared" si="43"/>
        <v>0</v>
      </c>
    </row>
    <row r="2807" spans="3:7">
      <c r="C2807"/>
      <c r="G2807" s="134">
        <f t="shared" si="43"/>
        <v>0</v>
      </c>
    </row>
    <row r="2808" spans="3:7">
      <c r="C2808"/>
      <c r="G2808" s="134">
        <f t="shared" si="43"/>
        <v>0</v>
      </c>
    </row>
    <row r="2809" spans="3:7">
      <c r="C2809"/>
      <c r="G2809" s="134">
        <f t="shared" si="43"/>
        <v>0</v>
      </c>
    </row>
    <row r="2810" spans="3:7">
      <c r="C2810"/>
      <c r="G2810" s="134">
        <f t="shared" si="43"/>
        <v>0</v>
      </c>
    </row>
    <row r="2811" spans="3:7">
      <c r="C2811"/>
      <c r="G2811" s="134">
        <f t="shared" si="43"/>
        <v>0</v>
      </c>
    </row>
    <row r="2812" spans="3:7">
      <c r="C2812"/>
      <c r="G2812" s="134">
        <f t="shared" si="43"/>
        <v>0</v>
      </c>
    </row>
    <row r="2813" spans="3:7">
      <c r="C2813"/>
      <c r="G2813" s="134">
        <f t="shared" si="43"/>
        <v>0</v>
      </c>
    </row>
    <row r="2814" spans="3:7">
      <c r="C2814"/>
      <c r="G2814" s="134">
        <f t="shared" si="43"/>
        <v>0</v>
      </c>
    </row>
    <row r="2815" spans="3:7">
      <c r="C2815"/>
      <c r="G2815" s="134">
        <f t="shared" si="43"/>
        <v>0</v>
      </c>
    </row>
    <row r="2816" spans="3:7">
      <c r="C2816"/>
      <c r="G2816" s="134">
        <f t="shared" si="43"/>
        <v>0</v>
      </c>
    </row>
    <row r="2817" spans="3:7">
      <c r="C2817"/>
      <c r="G2817" s="134">
        <f t="shared" si="43"/>
        <v>0</v>
      </c>
    </row>
    <row r="2818" spans="3:7">
      <c r="C2818"/>
      <c r="G2818" s="134">
        <f t="shared" si="43"/>
        <v>0</v>
      </c>
    </row>
    <row r="2819" spans="3:7">
      <c r="C2819"/>
      <c r="G2819" s="134">
        <f t="shared" si="43"/>
        <v>0</v>
      </c>
    </row>
    <row r="2820" spans="3:7">
      <c r="C2820"/>
      <c r="G2820" s="134">
        <f t="shared" si="43"/>
        <v>0</v>
      </c>
    </row>
    <row r="2821" spans="3:7">
      <c r="C2821"/>
      <c r="G2821" s="134">
        <f t="shared" si="43"/>
        <v>0</v>
      </c>
    </row>
    <row r="2822" spans="3:7">
      <c r="C2822"/>
      <c r="G2822" s="134">
        <f t="shared" si="43"/>
        <v>0</v>
      </c>
    </row>
    <row r="2823" spans="3:7">
      <c r="C2823"/>
      <c r="G2823" s="134">
        <f t="shared" si="43"/>
        <v>0</v>
      </c>
    </row>
    <row r="2824" spans="3:7">
      <c r="C2824"/>
      <c r="G2824" s="134">
        <f t="shared" si="43"/>
        <v>0</v>
      </c>
    </row>
    <row r="2825" spans="3:7">
      <c r="C2825"/>
      <c r="G2825" s="134">
        <f t="shared" si="43"/>
        <v>0</v>
      </c>
    </row>
    <row r="2826" spans="3:7">
      <c r="C2826"/>
      <c r="G2826" s="134">
        <f t="shared" si="43"/>
        <v>0</v>
      </c>
    </row>
    <row r="2827" spans="3:7">
      <c r="C2827"/>
      <c r="G2827" s="134">
        <f t="shared" si="43"/>
        <v>0</v>
      </c>
    </row>
    <row r="2828" spans="3:7">
      <c r="C2828"/>
      <c r="G2828" s="134">
        <f t="shared" ref="G2828:G2891" si="44">+D2828-E2828</f>
        <v>0</v>
      </c>
    </row>
    <row r="2829" spans="3:7">
      <c r="C2829"/>
      <c r="G2829" s="134">
        <f t="shared" si="44"/>
        <v>0</v>
      </c>
    </row>
    <row r="2830" spans="3:7">
      <c r="C2830"/>
      <c r="G2830" s="134">
        <f t="shared" si="44"/>
        <v>0</v>
      </c>
    </row>
    <row r="2831" spans="3:7">
      <c r="C2831"/>
      <c r="G2831" s="134">
        <f t="shared" si="44"/>
        <v>0</v>
      </c>
    </row>
    <row r="2832" spans="3:7">
      <c r="C2832"/>
      <c r="G2832" s="134">
        <f t="shared" si="44"/>
        <v>0</v>
      </c>
    </row>
    <row r="2833" spans="3:7">
      <c r="C2833"/>
      <c r="G2833" s="134">
        <f t="shared" si="44"/>
        <v>0</v>
      </c>
    </row>
    <row r="2834" spans="3:7">
      <c r="C2834"/>
      <c r="G2834" s="134">
        <f t="shared" si="44"/>
        <v>0</v>
      </c>
    </row>
    <row r="2835" spans="3:7">
      <c r="C2835"/>
      <c r="G2835" s="134">
        <f t="shared" si="44"/>
        <v>0</v>
      </c>
    </row>
    <row r="2836" spans="3:7">
      <c r="C2836"/>
      <c r="G2836" s="134">
        <f t="shared" si="44"/>
        <v>0</v>
      </c>
    </row>
    <row r="2837" spans="3:7">
      <c r="C2837"/>
      <c r="G2837" s="134">
        <f t="shared" si="44"/>
        <v>0</v>
      </c>
    </row>
    <row r="2838" spans="3:7">
      <c r="C2838"/>
      <c r="G2838" s="134">
        <f t="shared" si="44"/>
        <v>0</v>
      </c>
    </row>
    <row r="2839" spans="3:7">
      <c r="C2839"/>
      <c r="G2839" s="134">
        <f t="shared" si="44"/>
        <v>0</v>
      </c>
    </row>
    <row r="2840" spans="3:7">
      <c r="C2840"/>
      <c r="G2840" s="134">
        <f t="shared" si="44"/>
        <v>0</v>
      </c>
    </row>
    <row r="2841" spans="3:7">
      <c r="C2841"/>
      <c r="G2841" s="134">
        <f t="shared" si="44"/>
        <v>0</v>
      </c>
    </row>
    <row r="2842" spans="3:7">
      <c r="C2842"/>
      <c r="G2842" s="134">
        <f t="shared" si="44"/>
        <v>0</v>
      </c>
    </row>
    <row r="2843" spans="3:7">
      <c r="C2843"/>
      <c r="G2843" s="134">
        <f t="shared" si="44"/>
        <v>0</v>
      </c>
    </row>
    <row r="2844" spans="3:7">
      <c r="C2844"/>
      <c r="G2844" s="134">
        <f t="shared" si="44"/>
        <v>0</v>
      </c>
    </row>
    <row r="2845" spans="3:7">
      <c r="C2845"/>
      <c r="G2845" s="134">
        <f t="shared" si="44"/>
        <v>0</v>
      </c>
    </row>
    <row r="2846" spans="3:7">
      <c r="C2846"/>
      <c r="G2846" s="134">
        <f t="shared" si="44"/>
        <v>0</v>
      </c>
    </row>
    <row r="2847" spans="3:7">
      <c r="C2847"/>
      <c r="G2847" s="134">
        <f t="shared" si="44"/>
        <v>0</v>
      </c>
    </row>
    <row r="2848" spans="3:7">
      <c r="C2848"/>
      <c r="G2848" s="134">
        <f t="shared" si="44"/>
        <v>0</v>
      </c>
    </row>
    <row r="2849" spans="3:7">
      <c r="C2849"/>
      <c r="G2849" s="134">
        <f t="shared" si="44"/>
        <v>0</v>
      </c>
    </row>
    <row r="2850" spans="3:7">
      <c r="C2850"/>
      <c r="G2850" s="134">
        <f t="shared" si="44"/>
        <v>0</v>
      </c>
    </row>
    <row r="2851" spans="3:7">
      <c r="C2851"/>
      <c r="G2851" s="134">
        <f t="shared" si="44"/>
        <v>0</v>
      </c>
    </row>
    <row r="2852" spans="3:7">
      <c r="C2852"/>
      <c r="G2852" s="134">
        <f t="shared" si="44"/>
        <v>0</v>
      </c>
    </row>
    <row r="2853" spans="3:7">
      <c r="C2853"/>
      <c r="G2853" s="134">
        <f t="shared" si="44"/>
        <v>0</v>
      </c>
    </row>
    <row r="2854" spans="3:7">
      <c r="C2854"/>
      <c r="G2854" s="134">
        <f t="shared" si="44"/>
        <v>0</v>
      </c>
    </row>
    <row r="2855" spans="3:7">
      <c r="C2855"/>
      <c r="G2855" s="134">
        <f t="shared" si="44"/>
        <v>0</v>
      </c>
    </row>
    <row r="2856" spans="3:7">
      <c r="C2856"/>
      <c r="G2856" s="134">
        <f t="shared" si="44"/>
        <v>0</v>
      </c>
    </row>
    <row r="2857" spans="3:7">
      <c r="C2857"/>
      <c r="G2857" s="134">
        <f t="shared" si="44"/>
        <v>0</v>
      </c>
    </row>
    <row r="2858" spans="3:7">
      <c r="C2858"/>
      <c r="G2858" s="134">
        <f t="shared" si="44"/>
        <v>0</v>
      </c>
    </row>
    <row r="2859" spans="3:7">
      <c r="C2859"/>
      <c r="G2859" s="134">
        <f t="shared" si="44"/>
        <v>0</v>
      </c>
    </row>
    <row r="2860" spans="3:7">
      <c r="C2860"/>
      <c r="G2860" s="134">
        <f t="shared" si="44"/>
        <v>0</v>
      </c>
    </row>
    <row r="2861" spans="3:7">
      <c r="C2861"/>
      <c r="G2861" s="134">
        <f t="shared" si="44"/>
        <v>0</v>
      </c>
    </row>
    <row r="2862" spans="3:7">
      <c r="C2862"/>
      <c r="G2862" s="134">
        <f t="shared" si="44"/>
        <v>0</v>
      </c>
    </row>
    <row r="2863" spans="3:7">
      <c r="C2863"/>
      <c r="G2863" s="134">
        <f t="shared" si="44"/>
        <v>0</v>
      </c>
    </row>
    <row r="2864" spans="3:7">
      <c r="C2864"/>
      <c r="G2864" s="134">
        <f t="shared" si="44"/>
        <v>0</v>
      </c>
    </row>
    <row r="2865" spans="3:7">
      <c r="C2865"/>
      <c r="G2865" s="134">
        <f t="shared" si="44"/>
        <v>0</v>
      </c>
    </row>
    <row r="2866" spans="3:7">
      <c r="C2866"/>
      <c r="G2866" s="134">
        <f t="shared" si="44"/>
        <v>0</v>
      </c>
    </row>
    <row r="2867" spans="3:7">
      <c r="C2867"/>
      <c r="G2867" s="134">
        <f t="shared" si="44"/>
        <v>0</v>
      </c>
    </row>
    <row r="2868" spans="3:7">
      <c r="C2868"/>
      <c r="G2868" s="134">
        <f t="shared" si="44"/>
        <v>0</v>
      </c>
    </row>
    <row r="2869" spans="3:7">
      <c r="C2869"/>
      <c r="G2869" s="134">
        <f t="shared" si="44"/>
        <v>0</v>
      </c>
    </row>
    <row r="2870" spans="3:7">
      <c r="C2870"/>
      <c r="G2870" s="134">
        <f t="shared" si="44"/>
        <v>0</v>
      </c>
    </row>
    <row r="2871" spans="3:7">
      <c r="C2871"/>
      <c r="G2871" s="134">
        <f t="shared" si="44"/>
        <v>0</v>
      </c>
    </row>
    <row r="2872" spans="3:7">
      <c r="C2872"/>
      <c r="G2872" s="134">
        <f t="shared" si="44"/>
        <v>0</v>
      </c>
    </row>
    <row r="2873" spans="3:7">
      <c r="C2873"/>
      <c r="G2873" s="134">
        <f t="shared" si="44"/>
        <v>0</v>
      </c>
    </row>
    <row r="2874" spans="3:7">
      <c r="C2874"/>
      <c r="G2874" s="134">
        <f t="shared" si="44"/>
        <v>0</v>
      </c>
    </row>
    <row r="2875" spans="3:7">
      <c r="C2875"/>
      <c r="G2875" s="134">
        <f t="shared" si="44"/>
        <v>0</v>
      </c>
    </row>
    <row r="2876" spans="3:7">
      <c r="C2876"/>
      <c r="G2876" s="134">
        <f t="shared" si="44"/>
        <v>0</v>
      </c>
    </row>
    <row r="2877" spans="3:7">
      <c r="C2877"/>
      <c r="G2877" s="134">
        <f t="shared" si="44"/>
        <v>0</v>
      </c>
    </row>
    <row r="2878" spans="3:7">
      <c r="C2878"/>
      <c r="G2878" s="134">
        <f t="shared" si="44"/>
        <v>0</v>
      </c>
    </row>
    <row r="2879" spans="3:7">
      <c r="C2879"/>
      <c r="G2879" s="134">
        <f t="shared" si="44"/>
        <v>0</v>
      </c>
    </row>
    <row r="2880" spans="3:7">
      <c r="C2880"/>
      <c r="G2880" s="134">
        <f t="shared" si="44"/>
        <v>0</v>
      </c>
    </row>
    <row r="2881" spans="3:7">
      <c r="C2881"/>
      <c r="G2881" s="134">
        <f t="shared" si="44"/>
        <v>0</v>
      </c>
    </row>
    <row r="2882" spans="3:7">
      <c r="C2882"/>
      <c r="G2882" s="134">
        <f t="shared" si="44"/>
        <v>0</v>
      </c>
    </row>
    <row r="2883" spans="3:7">
      <c r="C2883"/>
      <c r="G2883" s="134">
        <f t="shared" si="44"/>
        <v>0</v>
      </c>
    </row>
    <row r="2884" spans="3:7">
      <c r="C2884"/>
      <c r="G2884" s="134">
        <f t="shared" si="44"/>
        <v>0</v>
      </c>
    </row>
    <row r="2885" spans="3:7">
      <c r="C2885"/>
      <c r="G2885" s="134">
        <f t="shared" si="44"/>
        <v>0</v>
      </c>
    </row>
    <row r="2886" spans="3:7">
      <c r="C2886"/>
      <c r="G2886" s="134">
        <f t="shared" si="44"/>
        <v>0</v>
      </c>
    </row>
    <row r="2887" spans="3:7">
      <c r="C2887"/>
      <c r="G2887" s="134">
        <f t="shared" si="44"/>
        <v>0</v>
      </c>
    </row>
    <row r="2888" spans="3:7">
      <c r="C2888"/>
      <c r="G2888" s="134">
        <f t="shared" si="44"/>
        <v>0</v>
      </c>
    </row>
    <row r="2889" spans="3:7">
      <c r="C2889"/>
      <c r="G2889" s="134">
        <f t="shared" si="44"/>
        <v>0</v>
      </c>
    </row>
    <row r="2890" spans="3:7">
      <c r="C2890"/>
      <c r="G2890" s="134">
        <f t="shared" si="44"/>
        <v>0</v>
      </c>
    </row>
    <row r="2891" spans="3:7">
      <c r="C2891"/>
      <c r="G2891" s="134">
        <f t="shared" si="44"/>
        <v>0</v>
      </c>
    </row>
    <row r="2892" spans="3:7">
      <c r="C2892"/>
      <c r="G2892" s="134">
        <f t="shared" ref="G2892:G2955" si="45">+D2892-E2892</f>
        <v>0</v>
      </c>
    </row>
    <row r="2893" spans="3:7">
      <c r="C2893"/>
      <c r="G2893" s="134">
        <f t="shared" si="45"/>
        <v>0</v>
      </c>
    </row>
    <row r="2894" spans="3:7">
      <c r="C2894"/>
      <c r="G2894" s="134">
        <f t="shared" si="45"/>
        <v>0</v>
      </c>
    </row>
    <row r="2895" spans="3:7">
      <c r="C2895"/>
      <c r="G2895" s="134">
        <f t="shared" si="45"/>
        <v>0</v>
      </c>
    </row>
    <row r="2896" spans="3:7">
      <c r="C2896"/>
      <c r="G2896" s="134">
        <f t="shared" si="45"/>
        <v>0</v>
      </c>
    </row>
    <row r="2897" spans="3:7">
      <c r="C2897"/>
      <c r="G2897" s="134">
        <f t="shared" si="45"/>
        <v>0</v>
      </c>
    </row>
    <row r="2898" spans="3:7">
      <c r="C2898"/>
      <c r="G2898" s="134">
        <f t="shared" si="45"/>
        <v>0</v>
      </c>
    </row>
    <row r="2899" spans="3:7">
      <c r="C2899"/>
      <c r="G2899" s="134">
        <f t="shared" si="45"/>
        <v>0</v>
      </c>
    </row>
    <row r="2900" spans="3:7">
      <c r="C2900"/>
      <c r="G2900" s="134">
        <f t="shared" si="45"/>
        <v>0</v>
      </c>
    </row>
    <row r="2901" spans="3:7">
      <c r="C2901"/>
      <c r="G2901" s="134">
        <f t="shared" si="45"/>
        <v>0</v>
      </c>
    </row>
    <row r="2902" spans="3:7">
      <c r="C2902"/>
      <c r="G2902" s="134">
        <f t="shared" si="45"/>
        <v>0</v>
      </c>
    </row>
    <row r="2903" spans="3:7">
      <c r="C2903"/>
      <c r="G2903" s="134">
        <f t="shared" si="45"/>
        <v>0</v>
      </c>
    </row>
    <row r="2904" spans="3:7">
      <c r="C2904"/>
      <c r="G2904" s="134">
        <f t="shared" si="45"/>
        <v>0</v>
      </c>
    </row>
    <row r="2905" spans="3:7">
      <c r="C2905"/>
      <c r="G2905" s="134">
        <f t="shared" si="45"/>
        <v>0</v>
      </c>
    </row>
    <row r="2906" spans="3:7">
      <c r="C2906"/>
      <c r="G2906" s="134">
        <f t="shared" si="45"/>
        <v>0</v>
      </c>
    </row>
    <row r="2907" spans="3:7">
      <c r="C2907"/>
      <c r="G2907" s="134">
        <f t="shared" si="45"/>
        <v>0</v>
      </c>
    </row>
    <row r="2908" spans="3:7">
      <c r="C2908"/>
      <c r="G2908" s="134">
        <f t="shared" si="45"/>
        <v>0</v>
      </c>
    </row>
    <row r="2909" spans="3:7">
      <c r="C2909"/>
      <c r="G2909" s="134">
        <f t="shared" si="45"/>
        <v>0</v>
      </c>
    </row>
    <row r="2910" spans="3:7">
      <c r="C2910"/>
      <c r="G2910" s="134">
        <f t="shared" si="45"/>
        <v>0</v>
      </c>
    </row>
    <row r="2911" spans="3:7">
      <c r="C2911"/>
      <c r="G2911" s="134">
        <f t="shared" si="45"/>
        <v>0</v>
      </c>
    </row>
    <row r="2912" spans="3:7">
      <c r="C2912"/>
      <c r="G2912" s="134">
        <f t="shared" si="45"/>
        <v>0</v>
      </c>
    </row>
    <row r="2913" spans="3:7">
      <c r="C2913"/>
      <c r="G2913" s="134">
        <f t="shared" si="45"/>
        <v>0</v>
      </c>
    </row>
    <row r="2914" spans="3:7">
      <c r="C2914"/>
      <c r="G2914" s="134">
        <f t="shared" si="45"/>
        <v>0</v>
      </c>
    </row>
    <row r="2915" spans="3:7">
      <c r="C2915"/>
      <c r="G2915" s="134">
        <f t="shared" si="45"/>
        <v>0</v>
      </c>
    </row>
    <row r="2916" spans="3:7">
      <c r="C2916"/>
      <c r="G2916" s="134">
        <f t="shared" si="45"/>
        <v>0</v>
      </c>
    </row>
    <row r="2917" spans="3:7">
      <c r="C2917"/>
      <c r="G2917" s="134">
        <f t="shared" si="45"/>
        <v>0</v>
      </c>
    </row>
    <row r="2918" spans="3:7">
      <c r="C2918"/>
      <c r="G2918" s="134">
        <f t="shared" si="45"/>
        <v>0</v>
      </c>
    </row>
    <row r="2919" spans="3:7">
      <c r="C2919"/>
      <c r="G2919" s="134">
        <f t="shared" si="45"/>
        <v>0</v>
      </c>
    </row>
    <row r="2920" spans="3:7">
      <c r="C2920"/>
      <c r="G2920" s="134">
        <f t="shared" si="45"/>
        <v>0</v>
      </c>
    </row>
    <row r="2921" spans="3:7">
      <c r="C2921"/>
      <c r="G2921" s="134">
        <f t="shared" si="45"/>
        <v>0</v>
      </c>
    </row>
    <row r="2922" spans="3:7">
      <c r="C2922"/>
      <c r="G2922" s="134">
        <f t="shared" si="45"/>
        <v>0</v>
      </c>
    </row>
    <row r="2923" spans="3:7">
      <c r="C2923"/>
      <c r="G2923" s="134">
        <f t="shared" si="45"/>
        <v>0</v>
      </c>
    </row>
    <row r="2924" spans="3:7">
      <c r="C2924"/>
      <c r="G2924" s="134">
        <f t="shared" si="45"/>
        <v>0</v>
      </c>
    </row>
    <row r="2925" spans="3:7">
      <c r="C2925"/>
      <c r="G2925" s="134">
        <f t="shared" si="45"/>
        <v>0</v>
      </c>
    </row>
    <row r="2926" spans="3:7">
      <c r="C2926"/>
      <c r="G2926" s="134">
        <f t="shared" si="45"/>
        <v>0</v>
      </c>
    </row>
    <row r="2927" spans="3:7">
      <c r="C2927"/>
      <c r="G2927" s="134">
        <f t="shared" si="45"/>
        <v>0</v>
      </c>
    </row>
    <row r="2928" spans="3:7">
      <c r="C2928"/>
      <c r="G2928" s="134">
        <f t="shared" si="45"/>
        <v>0</v>
      </c>
    </row>
    <row r="2929" spans="3:7">
      <c r="C2929"/>
      <c r="G2929" s="134">
        <f t="shared" si="45"/>
        <v>0</v>
      </c>
    </row>
    <row r="2930" spans="3:7">
      <c r="C2930"/>
      <c r="G2930" s="134">
        <f t="shared" si="45"/>
        <v>0</v>
      </c>
    </row>
    <row r="2931" spans="3:7">
      <c r="C2931"/>
      <c r="G2931" s="134">
        <f t="shared" si="45"/>
        <v>0</v>
      </c>
    </row>
    <row r="2932" spans="3:7">
      <c r="C2932"/>
      <c r="G2932" s="134">
        <f t="shared" si="45"/>
        <v>0</v>
      </c>
    </row>
    <row r="2933" spans="3:7">
      <c r="C2933"/>
      <c r="G2933" s="134">
        <f t="shared" si="45"/>
        <v>0</v>
      </c>
    </row>
    <row r="2934" spans="3:7">
      <c r="C2934"/>
      <c r="G2934" s="134">
        <f t="shared" si="45"/>
        <v>0</v>
      </c>
    </row>
    <row r="2935" spans="3:7">
      <c r="C2935"/>
      <c r="G2935" s="134">
        <f t="shared" si="45"/>
        <v>0</v>
      </c>
    </row>
    <row r="2936" spans="3:7">
      <c r="C2936"/>
      <c r="G2936" s="134">
        <f t="shared" si="45"/>
        <v>0</v>
      </c>
    </row>
    <row r="2937" spans="3:7">
      <c r="C2937"/>
      <c r="G2937" s="134">
        <f t="shared" si="45"/>
        <v>0</v>
      </c>
    </row>
    <row r="2938" spans="3:7">
      <c r="C2938"/>
      <c r="G2938" s="134">
        <f t="shared" si="45"/>
        <v>0</v>
      </c>
    </row>
    <row r="2939" spans="3:7">
      <c r="C2939"/>
      <c r="G2939" s="134">
        <f t="shared" si="45"/>
        <v>0</v>
      </c>
    </row>
    <row r="2940" spans="3:7">
      <c r="C2940"/>
      <c r="G2940" s="134">
        <f t="shared" si="45"/>
        <v>0</v>
      </c>
    </row>
    <row r="2941" spans="3:7">
      <c r="C2941"/>
      <c r="G2941" s="134">
        <f t="shared" si="45"/>
        <v>0</v>
      </c>
    </row>
    <row r="2942" spans="3:7">
      <c r="C2942"/>
      <c r="G2942" s="134">
        <f t="shared" si="45"/>
        <v>0</v>
      </c>
    </row>
    <row r="2943" spans="3:7">
      <c r="C2943"/>
      <c r="G2943" s="134">
        <f t="shared" si="45"/>
        <v>0</v>
      </c>
    </row>
    <row r="2944" spans="3:7">
      <c r="C2944"/>
      <c r="G2944" s="134">
        <f t="shared" si="45"/>
        <v>0</v>
      </c>
    </row>
    <row r="2945" spans="3:7">
      <c r="C2945"/>
      <c r="G2945" s="134">
        <f t="shared" si="45"/>
        <v>0</v>
      </c>
    </row>
    <row r="2946" spans="3:7">
      <c r="C2946"/>
      <c r="G2946" s="134">
        <f t="shared" si="45"/>
        <v>0</v>
      </c>
    </row>
    <row r="2947" spans="3:7">
      <c r="C2947"/>
      <c r="G2947" s="134">
        <f t="shared" si="45"/>
        <v>0</v>
      </c>
    </row>
    <row r="2948" spans="3:7">
      <c r="C2948"/>
      <c r="G2948" s="134">
        <f t="shared" si="45"/>
        <v>0</v>
      </c>
    </row>
    <row r="2949" spans="3:7">
      <c r="C2949"/>
      <c r="G2949" s="134">
        <f t="shared" si="45"/>
        <v>0</v>
      </c>
    </row>
    <row r="2950" spans="3:7">
      <c r="C2950"/>
      <c r="G2950" s="134">
        <f t="shared" si="45"/>
        <v>0</v>
      </c>
    </row>
    <row r="2951" spans="3:7">
      <c r="C2951"/>
      <c r="G2951" s="134">
        <f t="shared" si="45"/>
        <v>0</v>
      </c>
    </row>
    <row r="2952" spans="3:7">
      <c r="C2952"/>
      <c r="G2952" s="134">
        <f t="shared" si="45"/>
        <v>0</v>
      </c>
    </row>
    <row r="2953" spans="3:7">
      <c r="C2953"/>
      <c r="G2953" s="134">
        <f t="shared" si="45"/>
        <v>0</v>
      </c>
    </row>
    <row r="2954" spans="3:7">
      <c r="C2954"/>
      <c r="G2954" s="134">
        <f t="shared" si="45"/>
        <v>0</v>
      </c>
    </row>
    <row r="2955" spans="3:7">
      <c r="C2955"/>
      <c r="G2955" s="134">
        <f t="shared" si="45"/>
        <v>0</v>
      </c>
    </row>
    <row r="2956" spans="3:7">
      <c r="C2956"/>
      <c r="G2956" s="134">
        <f t="shared" ref="G2956:G3019" si="46">+D2956-E2956</f>
        <v>0</v>
      </c>
    </row>
    <row r="2957" spans="3:7">
      <c r="C2957"/>
      <c r="G2957" s="134">
        <f t="shared" si="46"/>
        <v>0</v>
      </c>
    </row>
    <row r="2958" spans="3:7">
      <c r="C2958"/>
      <c r="G2958" s="134">
        <f t="shared" si="46"/>
        <v>0</v>
      </c>
    </row>
    <row r="2959" spans="3:7">
      <c r="C2959"/>
      <c r="G2959" s="134">
        <f t="shared" si="46"/>
        <v>0</v>
      </c>
    </row>
    <row r="2960" spans="3:7">
      <c r="C2960"/>
      <c r="G2960" s="134">
        <f t="shared" si="46"/>
        <v>0</v>
      </c>
    </row>
    <row r="2961" spans="3:7">
      <c r="C2961"/>
      <c r="G2961" s="134">
        <f t="shared" si="46"/>
        <v>0</v>
      </c>
    </row>
    <row r="2962" spans="3:7">
      <c r="C2962"/>
      <c r="G2962" s="134">
        <f t="shared" si="46"/>
        <v>0</v>
      </c>
    </row>
    <row r="2963" spans="3:7">
      <c r="C2963"/>
      <c r="G2963" s="134">
        <f t="shared" si="46"/>
        <v>0</v>
      </c>
    </row>
    <row r="2964" spans="3:7">
      <c r="C2964"/>
      <c r="G2964" s="134">
        <f t="shared" si="46"/>
        <v>0</v>
      </c>
    </row>
    <row r="2965" spans="3:7">
      <c r="C2965"/>
      <c r="G2965" s="134">
        <f t="shared" si="46"/>
        <v>0</v>
      </c>
    </row>
    <row r="2966" spans="3:7">
      <c r="C2966"/>
      <c r="G2966" s="134">
        <f t="shared" si="46"/>
        <v>0</v>
      </c>
    </row>
    <row r="2967" spans="3:7">
      <c r="C2967"/>
      <c r="G2967" s="134">
        <f t="shared" si="46"/>
        <v>0</v>
      </c>
    </row>
    <row r="2968" spans="3:7">
      <c r="C2968"/>
      <c r="G2968" s="134">
        <f t="shared" si="46"/>
        <v>0</v>
      </c>
    </row>
    <row r="2969" spans="3:7">
      <c r="C2969"/>
      <c r="G2969" s="134">
        <f t="shared" si="46"/>
        <v>0</v>
      </c>
    </row>
    <row r="2970" spans="3:7">
      <c r="C2970"/>
      <c r="G2970" s="134">
        <f t="shared" si="46"/>
        <v>0</v>
      </c>
    </row>
    <row r="2971" spans="3:7">
      <c r="C2971"/>
      <c r="G2971" s="134">
        <f t="shared" si="46"/>
        <v>0</v>
      </c>
    </row>
    <row r="2972" spans="3:7">
      <c r="C2972"/>
      <c r="G2972" s="134">
        <f t="shared" si="46"/>
        <v>0</v>
      </c>
    </row>
    <row r="2973" spans="3:7">
      <c r="C2973"/>
      <c r="G2973" s="134">
        <f t="shared" si="46"/>
        <v>0</v>
      </c>
    </row>
    <row r="2974" spans="3:7">
      <c r="C2974"/>
      <c r="G2974" s="134">
        <f t="shared" si="46"/>
        <v>0</v>
      </c>
    </row>
    <row r="2975" spans="3:7">
      <c r="C2975"/>
      <c r="G2975" s="134">
        <f t="shared" si="46"/>
        <v>0</v>
      </c>
    </row>
    <row r="2976" spans="3:7">
      <c r="C2976"/>
      <c r="G2976" s="134">
        <f t="shared" si="46"/>
        <v>0</v>
      </c>
    </row>
    <row r="2977" spans="3:7">
      <c r="C2977"/>
      <c r="G2977" s="134">
        <f t="shared" si="46"/>
        <v>0</v>
      </c>
    </row>
    <row r="2978" spans="3:7">
      <c r="C2978"/>
      <c r="G2978" s="134">
        <f t="shared" si="46"/>
        <v>0</v>
      </c>
    </row>
    <row r="2979" spans="3:7">
      <c r="C2979"/>
      <c r="G2979" s="134">
        <f t="shared" si="46"/>
        <v>0</v>
      </c>
    </row>
    <row r="2980" spans="3:7">
      <c r="C2980"/>
      <c r="G2980" s="134">
        <f t="shared" si="46"/>
        <v>0</v>
      </c>
    </row>
    <row r="2981" spans="3:7">
      <c r="C2981"/>
      <c r="G2981" s="134">
        <f t="shared" si="46"/>
        <v>0</v>
      </c>
    </row>
    <row r="2982" spans="3:7">
      <c r="C2982"/>
      <c r="G2982" s="134">
        <f t="shared" si="46"/>
        <v>0</v>
      </c>
    </row>
    <row r="2983" spans="3:7">
      <c r="C2983"/>
      <c r="G2983" s="134">
        <f t="shared" si="46"/>
        <v>0</v>
      </c>
    </row>
    <row r="2984" spans="3:7">
      <c r="C2984"/>
      <c r="G2984" s="134">
        <f t="shared" si="46"/>
        <v>0</v>
      </c>
    </row>
    <row r="2985" spans="3:7">
      <c r="C2985"/>
      <c r="G2985" s="134">
        <f t="shared" si="46"/>
        <v>0</v>
      </c>
    </row>
    <row r="2986" spans="3:7">
      <c r="C2986"/>
      <c r="G2986" s="134">
        <f t="shared" si="46"/>
        <v>0</v>
      </c>
    </row>
    <row r="2987" spans="3:7">
      <c r="C2987"/>
      <c r="G2987" s="134">
        <f t="shared" si="46"/>
        <v>0</v>
      </c>
    </row>
    <row r="2988" spans="3:7">
      <c r="C2988"/>
      <c r="G2988" s="134">
        <f t="shared" si="46"/>
        <v>0</v>
      </c>
    </row>
    <row r="2989" spans="3:7">
      <c r="C2989"/>
      <c r="G2989" s="134">
        <f t="shared" si="46"/>
        <v>0</v>
      </c>
    </row>
    <row r="2990" spans="3:7">
      <c r="C2990"/>
      <c r="G2990" s="134">
        <f t="shared" si="46"/>
        <v>0</v>
      </c>
    </row>
    <row r="2991" spans="3:7">
      <c r="C2991"/>
      <c r="G2991" s="134">
        <f t="shared" si="46"/>
        <v>0</v>
      </c>
    </row>
    <row r="2992" spans="3:7">
      <c r="C2992"/>
      <c r="G2992" s="134">
        <f t="shared" si="46"/>
        <v>0</v>
      </c>
    </row>
    <row r="2993" spans="3:7">
      <c r="C2993"/>
      <c r="G2993" s="134">
        <f t="shared" si="46"/>
        <v>0</v>
      </c>
    </row>
    <row r="2994" spans="3:7">
      <c r="C2994"/>
      <c r="G2994" s="134">
        <f t="shared" si="46"/>
        <v>0</v>
      </c>
    </row>
    <row r="2995" spans="3:7">
      <c r="C2995"/>
      <c r="G2995" s="134">
        <f t="shared" si="46"/>
        <v>0</v>
      </c>
    </row>
    <row r="2996" spans="3:7">
      <c r="C2996"/>
      <c r="G2996" s="134">
        <f t="shared" si="46"/>
        <v>0</v>
      </c>
    </row>
    <row r="2997" spans="3:7">
      <c r="C2997"/>
      <c r="G2997" s="134">
        <f t="shared" si="46"/>
        <v>0</v>
      </c>
    </row>
    <row r="2998" spans="3:7">
      <c r="C2998"/>
      <c r="G2998" s="134">
        <f t="shared" si="46"/>
        <v>0</v>
      </c>
    </row>
    <row r="2999" spans="3:7">
      <c r="C2999"/>
      <c r="G2999" s="134">
        <f t="shared" si="46"/>
        <v>0</v>
      </c>
    </row>
    <row r="3000" spans="3:7">
      <c r="C3000"/>
      <c r="G3000" s="134">
        <f t="shared" si="46"/>
        <v>0</v>
      </c>
    </row>
    <row r="3001" spans="3:7">
      <c r="C3001"/>
      <c r="G3001" s="134">
        <f t="shared" si="46"/>
        <v>0</v>
      </c>
    </row>
    <row r="3002" spans="3:7">
      <c r="C3002"/>
      <c r="G3002" s="134">
        <f t="shared" si="46"/>
        <v>0</v>
      </c>
    </row>
    <row r="3003" spans="3:7">
      <c r="C3003"/>
      <c r="G3003" s="134">
        <f t="shared" si="46"/>
        <v>0</v>
      </c>
    </row>
    <row r="3004" spans="3:7">
      <c r="C3004"/>
      <c r="G3004" s="134">
        <f t="shared" si="46"/>
        <v>0</v>
      </c>
    </row>
    <row r="3005" spans="3:7">
      <c r="C3005"/>
      <c r="G3005" s="134">
        <f t="shared" si="46"/>
        <v>0</v>
      </c>
    </row>
    <row r="3006" spans="3:7">
      <c r="C3006"/>
      <c r="G3006" s="134">
        <f t="shared" si="46"/>
        <v>0</v>
      </c>
    </row>
    <row r="3007" spans="3:7">
      <c r="C3007"/>
      <c r="G3007" s="134">
        <f t="shared" si="46"/>
        <v>0</v>
      </c>
    </row>
    <row r="3008" spans="3:7">
      <c r="C3008"/>
      <c r="G3008" s="134">
        <f t="shared" si="46"/>
        <v>0</v>
      </c>
    </row>
    <row r="3009" spans="3:7">
      <c r="C3009"/>
      <c r="G3009" s="134">
        <f t="shared" si="46"/>
        <v>0</v>
      </c>
    </row>
    <row r="3010" spans="3:7">
      <c r="C3010"/>
      <c r="G3010" s="134">
        <f t="shared" si="46"/>
        <v>0</v>
      </c>
    </row>
    <row r="3011" spans="3:7">
      <c r="C3011"/>
      <c r="G3011" s="134">
        <f t="shared" si="46"/>
        <v>0</v>
      </c>
    </row>
    <row r="3012" spans="3:7">
      <c r="C3012"/>
      <c r="G3012" s="134">
        <f t="shared" si="46"/>
        <v>0</v>
      </c>
    </row>
    <row r="3013" spans="3:7">
      <c r="C3013"/>
      <c r="G3013" s="134">
        <f t="shared" si="46"/>
        <v>0</v>
      </c>
    </row>
    <row r="3014" spans="3:7">
      <c r="C3014"/>
      <c r="G3014" s="134">
        <f t="shared" si="46"/>
        <v>0</v>
      </c>
    </row>
    <row r="3015" spans="3:7">
      <c r="C3015"/>
      <c r="G3015" s="134">
        <f t="shared" si="46"/>
        <v>0</v>
      </c>
    </row>
    <row r="3016" spans="3:7">
      <c r="C3016"/>
      <c r="G3016" s="134">
        <f t="shared" si="46"/>
        <v>0</v>
      </c>
    </row>
    <row r="3017" spans="3:7">
      <c r="C3017"/>
      <c r="G3017" s="134">
        <f t="shared" si="46"/>
        <v>0</v>
      </c>
    </row>
    <row r="3018" spans="3:7">
      <c r="C3018"/>
      <c r="G3018" s="134">
        <f t="shared" si="46"/>
        <v>0</v>
      </c>
    </row>
    <row r="3019" spans="3:7">
      <c r="C3019"/>
      <c r="G3019" s="134">
        <f t="shared" si="46"/>
        <v>0</v>
      </c>
    </row>
    <row r="3020" spans="3:7">
      <c r="C3020"/>
      <c r="G3020" s="134">
        <f t="shared" ref="G3020:G3083" si="47">+D3020-E3020</f>
        <v>0</v>
      </c>
    </row>
    <row r="3021" spans="3:7">
      <c r="C3021"/>
      <c r="G3021" s="134">
        <f t="shared" si="47"/>
        <v>0</v>
      </c>
    </row>
    <row r="3022" spans="3:7">
      <c r="C3022"/>
      <c r="G3022" s="134">
        <f t="shared" si="47"/>
        <v>0</v>
      </c>
    </row>
    <row r="3023" spans="3:7">
      <c r="C3023"/>
      <c r="G3023" s="134">
        <f t="shared" si="47"/>
        <v>0</v>
      </c>
    </row>
    <row r="3024" spans="3:7">
      <c r="C3024"/>
      <c r="G3024" s="134">
        <f t="shared" si="47"/>
        <v>0</v>
      </c>
    </row>
    <row r="3025" spans="3:7">
      <c r="C3025"/>
      <c r="G3025" s="134">
        <f t="shared" si="47"/>
        <v>0</v>
      </c>
    </row>
    <row r="3026" spans="3:7">
      <c r="C3026"/>
      <c r="G3026" s="134">
        <f t="shared" si="47"/>
        <v>0</v>
      </c>
    </row>
    <row r="3027" spans="3:7">
      <c r="C3027"/>
      <c r="G3027" s="134">
        <f t="shared" si="47"/>
        <v>0</v>
      </c>
    </row>
    <row r="3028" spans="3:7">
      <c r="C3028"/>
      <c r="G3028" s="134">
        <f t="shared" si="47"/>
        <v>0</v>
      </c>
    </row>
    <row r="3029" spans="3:7">
      <c r="C3029"/>
      <c r="G3029" s="134">
        <f t="shared" si="47"/>
        <v>0</v>
      </c>
    </row>
    <row r="3030" spans="3:7">
      <c r="C3030"/>
      <c r="G3030" s="134">
        <f t="shared" si="47"/>
        <v>0</v>
      </c>
    </row>
    <row r="3031" spans="3:7">
      <c r="C3031"/>
      <c r="G3031" s="134">
        <f t="shared" si="47"/>
        <v>0</v>
      </c>
    </row>
    <row r="3032" spans="3:7">
      <c r="C3032"/>
      <c r="G3032" s="134">
        <f t="shared" si="47"/>
        <v>0</v>
      </c>
    </row>
    <row r="3033" spans="3:7">
      <c r="C3033"/>
      <c r="G3033" s="134">
        <f t="shared" si="47"/>
        <v>0</v>
      </c>
    </row>
    <row r="3034" spans="3:7">
      <c r="C3034"/>
      <c r="G3034" s="134">
        <f t="shared" si="47"/>
        <v>0</v>
      </c>
    </row>
    <row r="3035" spans="3:7">
      <c r="C3035"/>
      <c r="G3035" s="134">
        <f t="shared" si="47"/>
        <v>0</v>
      </c>
    </row>
    <row r="3036" spans="3:7">
      <c r="C3036"/>
      <c r="G3036" s="134">
        <f t="shared" si="47"/>
        <v>0</v>
      </c>
    </row>
    <row r="3037" spans="3:7">
      <c r="C3037"/>
      <c r="G3037" s="134">
        <f t="shared" si="47"/>
        <v>0</v>
      </c>
    </row>
    <row r="3038" spans="3:7">
      <c r="C3038"/>
      <c r="G3038" s="134">
        <f t="shared" si="47"/>
        <v>0</v>
      </c>
    </row>
    <row r="3039" spans="3:7">
      <c r="C3039"/>
      <c r="G3039" s="134">
        <f t="shared" si="47"/>
        <v>0</v>
      </c>
    </row>
    <row r="3040" spans="3:7">
      <c r="C3040"/>
      <c r="G3040" s="134">
        <f t="shared" si="47"/>
        <v>0</v>
      </c>
    </row>
    <row r="3041" spans="3:7">
      <c r="C3041"/>
      <c r="G3041" s="134">
        <f t="shared" si="47"/>
        <v>0</v>
      </c>
    </row>
    <row r="3042" spans="3:7">
      <c r="C3042"/>
      <c r="G3042" s="134">
        <f t="shared" si="47"/>
        <v>0</v>
      </c>
    </row>
    <row r="3043" spans="3:7">
      <c r="C3043"/>
      <c r="G3043" s="134">
        <f t="shared" si="47"/>
        <v>0</v>
      </c>
    </row>
    <row r="3044" spans="3:7">
      <c r="C3044"/>
      <c r="G3044" s="134">
        <f t="shared" si="47"/>
        <v>0</v>
      </c>
    </row>
    <row r="3045" spans="3:7">
      <c r="C3045"/>
      <c r="G3045" s="134">
        <f t="shared" si="47"/>
        <v>0</v>
      </c>
    </row>
    <row r="3046" spans="3:7">
      <c r="C3046"/>
      <c r="G3046" s="134">
        <f t="shared" si="47"/>
        <v>0</v>
      </c>
    </row>
    <row r="3047" spans="3:7">
      <c r="C3047"/>
      <c r="G3047" s="134">
        <f t="shared" si="47"/>
        <v>0</v>
      </c>
    </row>
    <row r="3048" spans="3:7">
      <c r="C3048"/>
      <c r="G3048" s="134">
        <f t="shared" si="47"/>
        <v>0</v>
      </c>
    </row>
    <row r="3049" spans="3:7">
      <c r="C3049"/>
      <c r="G3049" s="134">
        <f t="shared" si="47"/>
        <v>0</v>
      </c>
    </row>
    <row r="3050" spans="3:7">
      <c r="C3050"/>
      <c r="G3050" s="134">
        <f t="shared" si="47"/>
        <v>0</v>
      </c>
    </row>
    <row r="3051" spans="3:7">
      <c r="C3051"/>
      <c r="G3051" s="134">
        <f t="shared" si="47"/>
        <v>0</v>
      </c>
    </row>
    <row r="3052" spans="3:7">
      <c r="C3052"/>
      <c r="G3052" s="134">
        <f t="shared" si="47"/>
        <v>0</v>
      </c>
    </row>
    <row r="3053" spans="3:7">
      <c r="C3053"/>
      <c r="G3053" s="134">
        <f t="shared" si="47"/>
        <v>0</v>
      </c>
    </row>
    <row r="3054" spans="3:7">
      <c r="C3054"/>
      <c r="G3054" s="134">
        <f t="shared" si="47"/>
        <v>0</v>
      </c>
    </row>
    <row r="3055" spans="3:7">
      <c r="C3055"/>
      <c r="G3055" s="134">
        <f t="shared" si="47"/>
        <v>0</v>
      </c>
    </row>
    <row r="3056" spans="3:7">
      <c r="C3056"/>
      <c r="G3056" s="134">
        <f t="shared" si="47"/>
        <v>0</v>
      </c>
    </row>
    <row r="3057" spans="3:7">
      <c r="C3057"/>
      <c r="G3057" s="134">
        <f t="shared" si="47"/>
        <v>0</v>
      </c>
    </row>
    <row r="3058" spans="3:7">
      <c r="C3058"/>
      <c r="G3058" s="134">
        <f t="shared" si="47"/>
        <v>0</v>
      </c>
    </row>
    <row r="3059" spans="3:7">
      <c r="C3059"/>
      <c r="G3059" s="134">
        <f t="shared" si="47"/>
        <v>0</v>
      </c>
    </row>
    <row r="3060" spans="3:7">
      <c r="C3060"/>
      <c r="G3060" s="134">
        <f t="shared" si="47"/>
        <v>0</v>
      </c>
    </row>
    <row r="3061" spans="3:7">
      <c r="C3061"/>
      <c r="G3061" s="134">
        <f t="shared" si="47"/>
        <v>0</v>
      </c>
    </row>
    <row r="3062" spans="3:7">
      <c r="C3062"/>
      <c r="G3062" s="134">
        <f t="shared" si="47"/>
        <v>0</v>
      </c>
    </row>
    <row r="3063" spans="3:7">
      <c r="C3063"/>
      <c r="G3063" s="134">
        <f t="shared" si="47"/>
        <v>0</v>
      </c>
    </row>
    <row r="3064" spans="3:7">
      <c r="C3064"/>
      <c r="G3064" s="134">
        <f t="shared" si="47"/>
        <v>0</v>
      </c>
    </row>
    <row r="3065" spans="3:7">
      <c r="C3065"/>
      <c r="G3065" s="134">
        <f t="shared" si="47"/>
        <v>0</v>
      </c>
    </row>
    <row r="3066" spans="3:7">
      <c r="C3066"/>
      <c r="G3066" s="134">
        <f t="shared" si="47"/>
        <v>0</v>
      </c>
    </row>
    <row r="3067" spans="3:7">
      <c r="C3067"/>
      <c r="G3067" s="134">
        <f t="shared" si="47"/>
        <v>0</v>
      </c>
    </row>
    <row r="3068" spans="3:7">
      <c r="C3068"/>
      <c r="G3068" s="134">
        <f t="shared" si="47"/>
        <v>0</v>
      </c>
    </row>
    <row r="3069" spans="3:7">
      <c r="C3069"/>
      <c r="G3069" s="134">
        <f t="shared" si="47"/>
        <v>0</v>
      </c>
    </row>
    <row r="3070" spans="3:7">
      <c r="C3070"/>
      <c r="G3070" s="134">
        <f t="shared" si="47"/>
        <v>0</v>
      </c>
    </row>
    <row r="3071" spans="3:7">
      <c r="C3071"/>
      <c r="G3071" s="134">
        <f t="shared" si="47"/>
        <v>0</v>
      </c>
    </row>
    <row r="3072" spans="3:7">
      <c r="C3072"/>
      <c r="G3072" s="134">
        <f t="shared" si="47"/>
        <v>0</v>
      </c>
    </row>
    <row r="3073" spans="3:7">
      <c r="C3073"/>
      <c r="G3073" s="134">
        <f t="shared" si="47"/>
        <v>0</v>
      </c>
    </row>
    <row r="3074" spans="3:7">
      <c r="C3074"/>
      <c r="G3074" s="134">
        <f t="shared" si="47"/>
        <v>0</v>
      </c>
    </row>
    <row r="3075" spans="3:7">
      <c r="C3075"/>
      <c r="G3075" s="134">
        <f t="shared" si="47"/>
        <v>0</v>
      </c>
    </row>
    <row r="3076" spans="3:7">
      <c r="C3076"/>
      <c r="G3076" s="134">
        <f t="shared" si="47"/>
        <v>0</v>
      </c>
    </row>
    <row r="3077" spans="3:7">
      <c r="C3077"/>
      <c r="G3077" s="134">
        <f t="shared" si="47"/>
        <v>0</v>
      </c>
    </row>
    <row r="3078" spans="3:7">
      <c r="C3078"/>
      <c r="G3078" s="134">
        <f t="shared" si="47"/>
        <v>0</v>
      </c>
    </row>
    <row r="3079" spans="3:7">
      <c r="C3079"/>
      <c r="G3079" s="134">
        <f t="shared" si="47"/>
        <v>0</v>
      </c>
    </row>
    <row r="3080" spans="3:7">
      <c r="C3080"/>
      <c r="G3080" s="134">
        <f t="shared" si="47"/>
        <v>0</v>
      </c>
    </row>
    <row r="3081" spans="3:7">
      <c r="C3081"/>
      <c r="G3081" s="134">
        <f t="shared" si="47"/>
        <v>0</v>
      </c>
    </row>
    <row r="3082" spans="3:7">
      <c r="C3082"/>
      <c r="G3082" s="134">
        <f t="shared" si="47"/>
        <v>0</v>
      </c>
    </row>
    <row r="3083" spans="3:7">
      <c r="C3083"/>
      <c r="G3083" s="134">
        <f t="shared" si="47"/>
        <v>0</v>
      </c>
    </row>
    <row r="3084" spans="3:7">
      <c r="C3084"/>
      <c r="G3084" s="134">
        <f t="shared" ref="G3084:G3147" si="48">+D3084-E3084</f>
        <v>0</v>
      </c>
    </row>
    <row r="3085" spans="3:7">
      <c r="C3085"/>
      <c r="G3085" s="134">
        <f t="shared" si="48"/>
        <v>0</v>
      </c>
    </row>
    <row r="3086" spans="3:7">
      <c r="C3086"/>
      <c r="G3086" s="134">
        <f t="shared" si="48"/>
        <v>0</v>
      </c>
    </row>
    <row r="3087" spans="3:7">
      <c r="C3087"/>
      <c r="G3087" s="134">
        <f t="shared" si="48"/>
        <v>0</v>
      </c>
    </row>
    <row r="3088" spans="3:7">
      <c r="C3088"/>
      <c r="G3088" s="134">
        <f t="shared" si="48"/>
        <v>0</v>
      </c>
    </row>
    <row r="3089" spans="3:7">
      <c r="C3089"/>
      <c r="G3089" s="134">
        <f t="shared" si="48"/>
        <v>0</v>
      </c>
    </row>
    <row r="3090" spans="3:7">
      <c r="C3090"/>
      <c r="G3090" s="134">
        <f t="shared" si="48"/>
        <v>0</v>
      </c>
    </row>
    <row r="3091" spans="3:7">
      <c r="C3091"/>
      <c r="G3091" s="134">
        <f t="shared" si="48"/>
        <v>0</v>
      </c>
    </row>
    <row r="3092" spans="3:7">
      <c r="C3092"/>
      <c r="G3092" s="134">
        <f t="shared" si="48"/>
        <v>0</v>
      </c>
    </row>
    <row r="3093" spans="3:7">
      <c r="C3093"/>
      <c r="G3093" s="134">
        <f t="shared" si="48"/>
        <v>0</v>
      </c>
    </row>
    <row r="3094" spans="3:7">
      <c r="C3094"/>
      <c r="G3094" s="134">
        <f t="shared" si="48"/>
        <v>0</v>
      </c>
    </row>
    <row r="3095" spans="3:7">
      <c r="C3095"/>
      <c r="G3095" s="134">
        <f t="shared" si="48"/>
        <v>0</v>
      </c>
    </row>
    <row r="3096" spans="3:7">
      <c r="C3096"/>
      <c r="G3096" s="134">
        <f t="shared" si="48"/>
        <v>0</v>
      </c>
    </row>
    <row r="3097" spans="3:7">
      <c r="C3097"/>
      <c r="G3097" s="134">
        <f t="shared" si="48"/>
        <v>0</v>
      </c>
    </row>
    <row r="3098" spans="3:7">
      <c r="C3098"/>
      <c r="G3098" s="134">
        <f t="shared" si="48"/>
        <v>0</v>
      </c>
    </row>
    <row r="3099" spans="3:7">
      <c r="C3099"/>
      <c r="G3099" s="134">
        <f t="shared" si="48"/>
        <v>0</v>
      </c>
    </row>
    <row r="3100" spans="3:7">
      <c r="C3100"/>
      <c r="G3100" s="134">
        <f t="shared" si="48"/>
        <v>0</v>
      </c>
    </row>
    <row r="3101" spans="3:7">
      <c r="C3101"/>
      <c r="G3101" s="134">
        <f t="shared" si="48"/>
        <v>0</v>
      </c>
    </row>
    <row r="3102" spans="3:7">
      <c r="C3102"/>
      <c r="G3102" s="134">
        <f t="shared" si="48"/>
        <v>0</v>
      </c>
    </row>
    <row r="3103" spans="3:7">
      <c r="C3103"/>
      <c r="G3103" s="134">
        <f t="shared" si="48"/>
        <v>0</v>
      </c>
    </row>
    <row r="3104" spans="3:7">
      <c r="C3104"/>
      <c r="G3104" s="134">
        <f t="shared" si="48"/>
        <v>0</v>
      </c>
    </row>
    <row r="3105" spans="3:7">
      <c r="C3105"/>
      <c r="G3105" s="134">
        <f t="shared" si="48"/>
        <v>0</v>
      </c>
    </row>
    <row r="3106" spans="3:7">
      <c r="C3106"/>
      <c r="G3106" s="134">
        <f t="shared" si="48"/>
        <v>0</v>
      </c>
    </row>
    <row r="3107" spans="3:7">
      <c r="C3107"/>
      <c r="G3107" s="134">
        <f t="shared" si="48"/>
        <v>0</v>
      </c>
    </row>
    <row r="3108" spans="3:7">
      <c r="C3108"/>
      <c r="G3108" s="134">
        <f t="shared" si="48"/>
        <v>0</v>
      </c>
    </row>
    <row r="3109" spans="3:7">
      <c r="C3109"/>
      <c r="G3109" s="134">
        <f t="shared" si="48"/>
        <v>0</v>
      </c>
    </row>
    <row r="3110" spans="3:7">
      <c r="C3110"/>
      <c r="G3110" s="134">
        <f t="shared" si="48"/>
        <v>0</v>
      </c>
    </row>
    <row r="3111" spans="3:7">
      <c r="C3111"/>
      <c r="G3111" s="134">
        <f t="shared" si="48"/>
        <v>0</v>
      </c>
    </row>
    <row r="3112" spans="3:7">
      <c r="C3112"/>
      <c r="G3112" s="134">
        <f t="shared" si="48"/>
        <v>0</v>
      </c>
    </row>
    <row r="3113" spans="3:7">
      <c r="C3113"/>
      <c r="G3113" s="134">
        <f t="shared" si="48"/>
        <v>0</v>
      </c>
    </row>
    <row r="3114" spans="3:7">
      <c r="C3114"/>
      <c r="G3114" s="134">
        <f t="shared" si="48"/>
        <v>0</v>
      </c>
    </row>
    <row r="3115" spans="3:7">
      <c r="C3115"/>
      <c r="G3115" s="134">
        <f t="shared" si="48"/>
        <v>0</v>
      </c>
    </row>
    <row r="3116" spans="3:7">
      <c r="C3116"/>
      <c r="G3116" s="134">
        <f t="shared" si="48"/>
        <v>0</v>
      </c>
    </row>
    <row r="3117" spans="3:7">
      <c r="C3117"/>
      <c r="G3117" s="134">
        <f t="shared" si="48"/>
        <v>0</v>
      </c>
    </row>
    <row r="3118" spans="3:7">
      <c r="C3118"/>
      <c r="G3118" s="134">
        <f t="shared" si="48"/>
        <v>0</v>
      </c>
    </row>
    <row r="3119" spans="3:7">
      <c r="C3119"/>
      <c r="G3119" s="134">
        <f t="shared" si="48"/>
        <v>0</v>
      </c>
    </row>
    <row r="3120" spans="3:7">
      <c r="C3120"/>
      <c r="G3120" s="134">
        <f t="shared" si="48"/>
        <v>0</v>
      </c>
    </row>
    <row r="3121" spans="3:7">
      <c r="C3121"/>
      <c r="G3121" s="134">
        <f t="shared" si="48"/>
        <v>0</v>
      </c>
    </row>
    <row r="3122" spans="3:7">
      <c r="C3122"/>
      <c r="G3122" s="134">
        <f t="shared" si="48"/>
        <v>0</v>
      </c>
    </row>
    <row r="3123" spans="3:7">
      <c r="C3123"/>
      <c r="G3123" s="134">
        <f t="shared" si="48"/>
        <v>0</v>
      </c>
    </row>
    <row r="3124" spans="3:7">
      <c r="C3124"/>
      <c r="G3124" s="134">
        <f t="shared" si="48"/>
        <v>0</v>
      </c>
    </row>
    <row r="3125" spans="3:7">
      <c r="C3125"/>
      <c r="G3125" s="134">
        <f t="shared" si="48"/>
        <v>0</v>
      </c>
    </row>
    <row r="3126" spans="3:7">
      <c r="C3126"/>
      <c r="G3126" s="134">
        <f t="shared" si="48"/>
        <v>0</v>
      </c>
    </row>
    <row r="3127" spans="3:7">
      <c r="C3127"/>
      <c r="G3127" s="134">
        <f t="shared" si="48"/>
        <v>0</v>
      </c>
    </row>
    <row r="3128" spans="3:7">
      <c r="C3128"/>
      <c r="G3128" s="134">
        <f t="shared" si="48"/>
        <v>0</v>
      </c>
    </row>
    <row r="3129" spans="3:7">
      <c r="C3129"/>
      <c r="G3129" s="134">
        <f t="shared" si="48"/>
        <v>0</v>
      </c>
    </row>
    <row r="3130" spans="3:7">
      <c r="C3130"/>
      <c r="G3130" s="134">
        <f t="shared" si="48"/>
        <v>0</v>
      </c>
    </row>
    <row r="3131" spans="3:7">
      <c r="C3131"/>
      <c r="G3131" s="134">
        <f t="shared" si="48"/>
        <v>0</v>
      </c>
    </row>
    <row r="3132" spans="3:7">
      <c r="C3132"/>
      <c r="G3132" s="134">
        <f t="shared" si="48"/>
        <v>0</v>
      </c>
    </row>
    <row r="3133" spans="3:7">
      <c r="C3133"/>
      <c r="G3133" s="134">
        <f t="shared" si="48"/>
        <v>0</v>
      </c>
    </row>
    <row r="3134" spans="3:7">
      <c r="C3134"/>
      <c r="G3134" s="134">
        <f t="shared" si="48"/>
        <v>0</v>
      </c>
    </row>
    <row r="3135" spans="3:7">
      <c r="C3135"/>
      <c r="G3135" s="134">
        <f t="shared" si="48"/>
        <v>0</v>
      </c>
    </row>
    <row r="3136" spans="3:7">
      <c r="C3136"/>
      <c r="G3136" s="134">
        <f t="shared" si="48"/>
        <v>0</v>
      </c>
    </row>
    <row r="3137" spans="3:7">
      <c r="C3137"/>
      <c r="G3137" s="134">
        <f t="shared" si="48"/>
        <v>0</v>
      </c>
    </row>
    <row r="3138" spans="3:7">
      <c r="C3138"/>
      <c r="G3138" s="134">
        <f t="shared" si="48"/>
        <v>0</v>
      </c>
    </row>
    <row r="3139" spans="3:7">
      <c r="C3139"/>
      <c r="G3139" s="134">
        <f t="shared" si="48"/>
        <v>0</v>
      </c>
    </row>
    <row r="3140" spans="3:7">
      <c r="C3140"/>
      <c r="G3140" s="134">
        <f t="shared" si="48"/>
        <v>0</v>
      </c>
    </row>
    <row r="3141" spans="3:7">
      <c r="C3141"/>
      <c r="G3141" s="134">
        <f t="shared" si="48"/>
        <v>0</v>
      </c>
    </row>
    <row r="3142" spans="3:7">
      <c r="C3142"/>
      <c r="G3142" s="134">
        <f t="shared" si="48"/>
        <v>0</v>
      </c>
    </row>
    <row r="3143" spans="3:7">
      <c r="C3143"/>
      <c r="G3143" s="134">
        <f t="shared" si="48"/>
        <v>0</v>
      </c>
    </row>
    <row r="3144" spans="3:7">
      <c r="C3144"/>
      <c r="G3144" s="134">
        <f t="shared" si="48"/>
        <v>0</v>
      </c>
    </row>
    <row r="3145" spans="3:7">
      <c r="C3145"/>
      <c r="G3145" s="134">
        <f t="shared" si="48"/>
        <v>0</v>
      </c>
    </row>
    <row r="3146" spans="3:7">
      <c r="C3146"/>
      <c r="G3146" s="134">
        <f t="shared" si="48"/>
        <v>0</v>
      </c>
    </row>
    <row r="3147" spans="3:7">
      <c r="C3147"/>
      <c r="G3147" s="134">
        <f t="shared" si="48"/>
        <v>0</v>
      </c>
    </row>
    <row r="3148" spans="3:7">
      <c r="C3148"/>
      <c r="G3148" s="134">
        <f t="shared" ref="G3148:G3211" si="49">+D3148-E3148</f>
        <v>0</v>
      </c>
    </row>
    <row r="3149" spans="3:7">
      <c r="C3149"/>
      <c r="G3149" s="134">
        <f t="shared" si="49"/>
        <v>0</v>
      </c>
    </row>
    <row r="3150" spans="3:7">
      <c r="C3150"/>
      <c r="G3150" s="134">
        <f t="shared" si="49"/>
        <v>0</v>
      </c>
    </row>
    <row r="3151" spans="3:7">
      <c r="C3151"/>
      <c r="G3151" s="134">
        <f t="shared" si="49"/>
        <v>0</v>
      </c>
    </row>
    <row r="3152" spans="3:7">
      <c r="C3152"/>
      <c r="G3152" s="134">
        <f t="shared" si="49"/>
        <v>0</v>
      </c>
    </row>
    <row r="3153" spans="3:7">
      <c r="C3153"/>
      <c r="G3153" s="134">
        <f t="shared" si="49"/>
        <v>0</v>
      </c>
    </row>
    <row r="3154" spans="3:7">
      <c r="C3154"/>
      <c r="G3154" s="134">
        <f t="shared" si="49"/>
        <v>0</v>
      </c>
    </row>
    <row r="3155" spans="3:7">
      <c r="C3155"/>
      <c r="G3155" s="134">
        <f t="shared" si="49"/>
        <v>0</v>
      </c>
    </row>
    <row r="3156" spans="3:7">
      <c r="C3156"/>
      <c r="G3156" s="134">
        <f t="shared" si="49"/>
        <v>0</v>
      </c>
    </row>
    <row r="3157" spans="3:7">
      <c r="C3157"/>
      <c r="G3157" s="134">
        <f t="shared" si="49"/>
        <v>0</v>
      </c>
    </row>
    <row r="3158" spans="3:7">
      <c r="C3158"/>
      <c r="G3158" s="134">
        <f t="shared" si="49"/>
        <v>0</v>
      </c>
    </row>
    <row r="3159" spans="3:7">
      <c r="C3159"/>
      <c r="G3159" s="134">
        <f t="shared" si="49"/>
        <v>0</v>
      </c>
    </row>
    <row r="3160" spans="3:7">
      <c r="C3160"/>
      <c r="G3160" s="134">
        <f t="shared" si="49"/>
        <v>0</v>
      </c>
    </row>
    <row r="3161" spans="3:7">
      <c r="C3161"/>
      <c r="G3161" s="134">
        <f t="shared" si="49"/>
        <v>0</v>
      </c>
    </row>
    <row r="3162" spans="3:7">
      <c r="C3162"/>
      <c r="G3162" s="134">
        <f t="shared" si="49"/>
        <v>0</v>
      </c>
    </row>
    <row r="3163" spans="3:7">
      <c r="C3163"/>
      <c r="G3163" s="134">
        <f t="shared" si="49"/>
        <v>0</v>
      </c>
    </row>
    <row r="3164" spans="3:7">
      <c r="C3164"/>
      <c r="G3164" s="134">
        <f t="shared" si="49"/>
        <v>0</v>
      </c>
    </row>
    <row r="3165" spans="3:7">
      <c r="C3165"/>
      <c r="G3165" s="134">
        <f t="shared" si="49"/>
        <v>0</v>
      </c>
    </row>
    <row r="3166" spans="3:7">
      <c r="C3166"/>
      <c r="G3166" s="134">
        <f t="shared" si="49"/>
        <v>0</v>
      </c>
    </row>
    <row r="3167" spans="3:7">
      <c r="C3167"/>
      <c r="G3167" s="134">
        <f t="shared" si="49"/>
        <v>0</v>
      </c>
    </row>
    <row r="3168" spans="3:7">
      <c r="C3168"/>
      <c r="G3168" s="134">
        <f t="shared" si="49"/>
        <v>0</v>
      </c>
    </row>
    <row r="3169" spans="3:7">
      <c r="C3169"/>
      <c r="G3169" s="134">
        <f t="shared" si="49"/>
        <v>0</v>
      </c>
    </row>
    <row r="3170" spans="3:7">
      <c r="C3170"/>
      <c r="G3170" s="134">
        <f t="shared" si="49"/>
        <v>0</v>
      </c>
    </row>
    <row r="3171" spans="3:7">
      <c r="C3171"/>
      <c r="G3171" s="134">
        <f t="shared" si="49"/>
        <v>0</v>
      </c>
    </row>
    <row r="3172" spans="3:7">
      <c r="C3172"/>
      <c r="G3172" s="134">
        <f t="shared" si="49"/>
        <v>0</v>
      </c>
    </row>
    <row r="3173" spans="3:7">
      <c r="C3173"/>
      <c r="G3173" s="134">
        <f t="shared" si="49"/>
        <v>0</v>
      </c>
    </row>
    <row r="3174" spans="3:7">
      <c r="C3174"/>
      <c r="G3174" s="134">
        <f t="shared" si="49"/>
        <v>0</v>
      </c>
    </row>
    <row r="3175" spans="3:7">
      <c r="C3175"/>
      <c r="G3175" s="134">
        <f t="shared" si="49"/>
        <v>0</v>
      </c>
    </row>
    <row r="3176" spans="3:7">
      <c r="C3176"/>
      <c r="G3176" s="134">
        <f t="shared" si="49"/>
        <v>0</v>
      </c>
    </row>
    <row r="3177" spans="3:7">
      <c r="C3177"/>
      <c r="G3177" s="134">
        <f t="shared" si="49"/>
        <v>0</v>
      </c>
    </row>
    <row r="3178" spans="3:7">
      <c r="C3178"/>
      <c r="G3178" s="134">
        <f t="shared" si="49"/>
        <v>0</v>
      </c>
    </row>
    <row r="3179" spans="3:7">
      <c r="C3179"/>
      <c r="G3179" s="134">
        <f t="shared" si="49"/>
        <v>0</v>
      </c>
    </row>
    <row r="3180" spans="3:7">
      <c r="C3180"/>
      <c r="G3180" s="134">
        <f t="shared" si="49"/>
        <v>0</v>
      </c>
    </row>
    <row r="3181" spans="3:7">
      <c r="C3181"/>
      <c r="G3181" s="134">
        <f t="shared" si="49"/>
        <v>0</v>
      </c>
    </row>
    <row r="3182" spans="3:7">
      <c r="C3182"/>
      <c r="G3182" s="134">
        <f t="shared" si="49"/>
        <v>0</v>
      </c>
    </row>
    <row r="3183" spans="3:7">
      <c r="C3183"/>
      <c r="G3183" s="134">
        <f t="shared" si="49"/>
        <v>0</v>
      </c>
    </row>
    <row r="3184" spans="3:7">
      <c r="C3184"/>
      <c r="G3184" s="134">
        <f t="shared" si="49"/>
        <v>0</v>
      </c>
    </row>
    <row r="3185" spans="3:7">
      <c r="C3185"/>
      <c r="G3185" s="134">
        <f t="shared" si="49"/>
        <v>0</v>
      </c>
    </row>
    <row r="3186" spans="3:7">
      <c r="C3186"/>
      <c r="G3186" s="134">
        <f t="shared" si="49"/>
        <v>0</v>
      </c>
    </row>
    <row r="3187" spans="3:7">
      <c r="C3187"/>
      <c r="G3187" s="134">
        <f t="shared" si="49"/>
        <v>0</v>
      </c>
    </row>
    <row r="3188" spans="3:7">
      <c r="C3188"/>
      <c r="G3188" s="134">
        <f t="shared" si="49"/>
        <v>0</v>
      </c>
    </row>
    <row r="3189" spans="3:7">
      <c r="C3189"/>
      <c r="G3189" s="134">
        <f t="shared" si="49"/>
        <v>0</v>
      </c>
    </row>
    <row r="3190" spans="3:7">
      <c r="C3190"/>
      <c r="G3190" s="134">
        <f t="shared" si="49"/>
        <v>0</v>
      </c>
    </row>
    <row r="3191" spans="3:7">
      <c r="C3191"/>
      <c r="G3191" s="134">
        <f t="shared" si="49"/>
        <v>0</v>
      </c>
    </row>
    <row r="3192" spans="3:7">
      <c r="C3192"/>
      <c r="G3192" s="134">
        <f t="shared" si="49"/>
        <v>0</v>
      </c>
    </row>
    <row r="3193" spans="3:7">
      <c r="C3193"/>
      <c r="G3193" s="134">
        <f t="shared" si="49"/>
        <v>0</v>
      </c>
    </row>
    <row r="3194" spans="3:7">
      <c r="C3194"/>
      <c r="G3194" s="134">
        <f t="shared" si="49"/>
        <v>0</v>
      </c>
    </row>
    <row r="3195" spans="3:7">
      <c r="C3195"/>
      <c r="G3195" s="134">
        <f t="shared" si="49"/>
        <v>0</v>
      </c>
    </row>
    <row r="3196" spans="3:7">
      <c r="C3196"/>
      <c r="G3196" s="134">
        <f t="shared" si="49"/>
        <v>0</v>
      </c>
    </row>
    <row r="3197" spans="3:7">
      <c r="C3197"/>
      <c r="G3197" s="134">
        <f t="shared" si="49"/>
        <v>0</v>
      </c>
    </row>
    <row r="3198" spans="3:7">
      <c r="C3198"/>
      <c r="G3198" s="134">
        <f t="shared" si="49"/>
        <v>0</v>
      </c>
    </row>
    <row r="3199" spans="3:7">
      <c r="C3199"/>
      <c r="G3199" s="134">
        <f t="shared" si="49"/>
        <v>0</v>
      </c>
    </row>
    <row r="3200" spans="3:7">
      <c r="C3200"/>
      <c r="G3200" s="134">
        <f t="shared" si="49"/>
        <v>0</v>
      </c>
    </row>
    <row r="3201" spans="3:7">
      <c r="C3201"/>
      <c r="G3201" s="134">
        <f t="shared" si="49"/>
        <v>0</v>
      </c>
    </row>
    <row r="3202" spans="3:7">
      <c r="C3202"/>
      <c r="G3202" s="134">
        <f t="shared" si="49"/>
        <v>0</v>
      </c>
    </row>
    <row r="3203" spans="3:7">
      <c r="C3203"/>
      <c r="G3203" s="134">
        <f t="shared" si="49"/>
        <v>0</v>
      </c>
    </row>
    <row r="3204" spans="3:7">
      <c r="C3204"/>
      <c r="G3204" s="134">
        <f t="shared" si="49"/>
        <v>0</v>
      </c>
    </row>
    <row r="3205" spans="3:7">
      <c r="C3205"/>
      <c r="G3205" s="134">
        <f t="shared" si="49"/>
        <v>0</v>
      </c>
    </row>
    <row r="3206" spans="3:7">
      <c r="C3206"/>
      <c r="G3206" s="134">
        <f t="shared" si="49"/>
        <v>0</v>
      </c>
    </row>
    <row r="3207" spans="3:7">
      <c r="C3207"/>
      <c r="G3207" s="134">
        <f t="shared" si="49"/>
        <v>0</v>
      </c>
    </row>
    <row r="3208" spans="3:7">
      <c r="C3208"/>
      <c r="G3208" s="134">
        <f t="shared" si="49"/>
        <v>0</v>
      </c>
    </row>
    <row r="3209" spans="3:7">
      <c r="C3209"/>
      <c r="G3209" s="134">
        <f t="shared" si="49"/>
        <v>0</v>
      </c>
    </row>
    <row r="3210" spans="3:7">
      <c r="C3210"/>
      <c r="G3210" s="134">
        <f t="shared" si="49"/>
        <v>0</v>
      </c>
    </row>
    <row r="3211" spans="3:7">
      <c r="C3211"/>
      <c r="G3211" s="134">
        <f t="shared" si="49"/>
        <v>0</v>
      </c>
    </row>
    <row r="3212" spans="3:7">
      <c r="C3212"/>
      <c r="G3212" s="134">
        <f t="shared" ref="G3212:G3275" si="50">+D3212-E3212</f>
        <v>0</v>
      </c>
    </row>
    <row r="3213" spans="3:7">
      <c r="C3213"/>
      <c r="G3213" s="134">
        <f t="shared" si="50"/>
        <v>0</v>
      </c>
    </row>
    <row r="3214" spans="3:7">
      <c r="C3214"/>
      <c r="G3214" s="134">
        <f t="shared" si="50"/>
        <v>0</v>
      </c>
    </row>
    <row r="3215" spans="3:7">
      <c r="C3215"/>
      <c r="G3215" s="134">
        <f t="shared" si="50"/>
        <v>0</v>
      </c>
    </row>
    <row r="3216" spans="3:7">
      <c r="C3216"/>
      <c r="G3216" s="134">
        <f t="shared" si="50"/>
        <v>0</v>
      </c>
    </row>
    <row r="3217" spans="3:7">
      <c r="C3217"/>
      <c r="G3217" s="134">
        <f t="shared" si="50"/>
        <v>0</v>
      </c>
    </row>
    <row r="3218" spans="3:7">
      <c r="C3218"/>
      <c r="G3218" s="134">
        <f t="shared" si="50"/>
        <v>0</v>
      </c>
    </row>
    <row r="3219" spans="3:7">
      <c r="C3219"/>
      <c r="G3219" s="134">
        <f t="shared" si="50"/>
        <v>0</v>
      </c>
    </row>
    <row r="3220" spans="3:7">
      <c r="C3220"/>
      <c r="G3220" s="134">
        <f t="shared" si="50"/>
        <v>0</v>
      </c>
    </row>
    <row r="3221" spans="3:7">
      <c r="C3221"/>
      <c r="G3221" s="134">
        <f t="shared" si="50"/>
        <v>0</v>
      </c>
    </row>
    <row r="3222" spans="3:7">
      <c r="C3222"/>
      <c r="G3222" s="134">
        <f t="shared" si="50"/>
        <v>0</v>
      </c>
    </row>
    <row r="3223" spans="3:7">
      <c r="C3223"/>
      <c r="G3223" s="134">
        <f t="shared" si="50"/>
        <v>0</v>
      </c>
    </row>
    <row r="3224" spans="3:7">
      <c r="C3224"/>
      <c r="G3224" s="134">
        <f t="shared" si="50"/>
        <v>0</v>
      </c>
    </row>
    <row r="3225" spans="3:7">
      <c r="C3225"/>
      <c r="G3225" s="134">
        <f t="shared" si="50"/>
        <v>0</v>
      </c>
    </row>
    <row r="3226" spans="3:7">
      <c r="C3226"/>
      <c r="G3226" s="134">
        <f t="shared" si="50"/>
        <v>0</v>
      </c>
    </row>
    <row r="3227" spans="3:7">
      <c r="C3227"/>
      <c r="G3227" s="134">
        <f t="shared" si="50"/>
        <v>0</v>
      </c>
    </row>
    <row r="3228" spans="3:7">
      <c r="C3228"/>
      <c r="G3228" s="134">
        <f t="shared" si="50"/>
        <v>0</v>
      </c>
    </row>
    <row r="3229" spans="3:7">
      <c r="C3229"/>
      <c r="G3229" s="134">
        <f t="shared" si="50"/>
        <v>0</v>
      </c>
    </row>
    <row r="3230" spans="3:7">
      <c r="C3230"/>
      <c r="G3230" s="134">
        <f t="shared" si="50"/>
        <v>0</v>
      </c>
    </row>
    <row r="3231" spans="3:7">
      <c r="C3231"/>
      <c r="G3231" s="134">
        <f t="shared" si="50"/>
        <v>0</v>
      </c>
    </row>
    <row r="3232" spans="3:7">
      <c r="C3232"/>
      <c r="G3232" s="134">
        <f t="shared" si="50"/>
        <v>0</v>
      </c>
    </row>
    <row r="3233" spans="3:7">
      <c r="C3233"/>
      <c r="G3233" s="134">
        <f t="shared" si="50"/>
        <v>0</v>
      </c>
    </row>
    <row r="3234" spans="3:7">
      <c r="C3234"/>
      <c r="G3234" s="134">
        <f t="shared" si="50"/>
        <v>0</v>
      </c>
    </row>
    <row r="3235" spans="3:7">
      <c r="C3235"/>
      <c r="G3235" s="134">
        <f t="shared" si="50"/>
        <v>0</v>
      </c>
    </row>
    <row r="3236" spans="3:7">
      <c r="C3236"/>
      <c r="G3236" s="134">
        <f t="shared" si="50"/>
        <v>0</v>
      </c>
    </row>
    <row r="3237" spans="3:7">
      <c r="C3237"/>
      <c r="G3237" s="134">
        <f t="shared" si="50"/>
        <v>0</v>
      </c>
    </row>
    <row r="3238" spans="3:7">
      <c r="C3238"/>
      <c r="G3238" s="134">
        <f t="shared" si="50"/>
        <v>0</v>
      </c>
    </row>
    <row r="3239" spans="3:7">
      <c r="C3239"/>
      <c r="G3239" s="134">
        <f t="shared" si="50"/>
        <v>0</v>
      </c>
    </row>
    <row r="3240" spans="3:7">
      <c r="C3240"/>
      <c r="G3240" s="134">
        <f t="shared" si="50"/>
        <v>0</v>
      </c>
    </row>
    <row r="3241" spans="3:7">
      <c r="C3241"/>
      <c r="G3241" s="134">
        <f t="shared" si="50"/>
        <v>0</v>
      </c>
    </row>
    <row r="3242" spans="3:7">
      <c r="C3242"/>
      <c r="G3242" s="134">
        <f t="shared" si="50"/>
        <v>0</v>
      </c>
    </row>
    <row r="3243" spans="3:7">
      <c r="C3243"/>
      <c r="G3243" s="134">
        <f t="shared" si="50"/>
        <v>0</v>
      </c>
    </row>
    <row r="3244" spans="3:7">
      <c r="C3244"/>
      <c r="G3244" s="134">
        <f t="shared" si="50"/>
        <v>0</v>
      </c>
    </row>
    <row r="3245" spans="3:7">
      <c r="C3245"/>
      <c r="G3245" s="134">
        <f t="shared" si="50"/>
        <v>0</v>
      </c>
    </row>
    <row r="3246" spans="3:7">
      <c r="C3246"/>
      <c r="G3246" s="134">
        <f t="shared" si="50"/>
        <v>0</v>
      </c>
    </row>
    <row r="3247" spans="3:7">
      <c r="C3247"/>
      <c r="G3247" s="134">
        <f t="shared" si="50"/>
        <v>0</v>
      </c>
    </row>
    <row r="3248" spans="3:7">
      <c r="C3248"/>
      <c r="G3248" s="134">
        <f t="shared" si="50"/>
        <v>0</v>
      </c>
    </row>
    <row r="3249" spans="3:7">
      <c r="C3249"/>
      <c r="G3249" s="134">
        <f t="shared" si="50"/>
        <v>0</v>
      </c>
    </row>
    <row r="3250" spans="3:7">
      <c r="C3250"/>
      <c r="G3250" s="134">
        <f t="shared" si="50"/>
        <v>0</v>
      </c>
    </row>
    <row r="3251" spans="3:7">
      <c r="C3251"/>
      <c r="G3251" s="134">
        <f t="shared" si="50"/>
        <v>0</v>
      </c>
    </row>
    <row r="3252" spans="3:7">
      <c r="C3252"/>
      <c r="G3252" s="134">
        <f t="shared" si="50"/>
        <v>0</v>
      </c>
    </row>
    <row r="3253" spans="3:7">
      <c r="C3253"/>
      <c r="G3253" s="134">
        <f t="shared" si="50"/>
        <v>0</v>
      </c>
    </row>
    <row r="3254" spans="3:7">
      <c r="C3254"/>
      <c r="G3254" s="134">
        <f t="shared" si="50"/>
        <v>0</v>
      </c>
    </row>
    <row r="3255" spans="3:7">
      <c r="C3255"/>
      <c r="G3255" s="134">
        <f t="shared" si="50"/>
        <v>0</v>
      </c>
    </row>
    <row r="3256" spans="3:7">
      <c r="C3256"/>
      <c r="G3256" s="134">
        <f t="shared" si="50"/>
        <v>0</v>
      </c>
    </row>
    <row r="3257" spans="3:7">
      <c r="C3257"/>
      <c r="G3257" s="134">
        <f t="shared" si="50"/>
        <v>0</v>
      </c>
    </row>
    <row r="3258" spans="3:7">
      <c r="C3258"/>
      <c r="G3258" s="134">
        <f t="shared" si="50"/>
        <v>0</v>
      </c>
    </row>
    <row r="3259" spans="3:7">
      <c r="C3259"/>
      <c r="G3259" s="134">
        <f t="shared" si="50"/>
        <v>0</v>
      </c>
    </row>
    <row r="3260" spans="3:7">
      <c r="C3260"/>
      <c r="G3260" s="134">
        <f t="shared" si="50"/>
        <v>0</v>
      </c>
    </row>
    <row r="3261" spans="3:7">
      <c r="C3261"/>
      <c r="G3261" s="134">
        <f t="shared" si="50"/>
        <v>0</v>
      </c>
    </row>
    <row r="3262" spans="3:7">
      <c r="C3262"/>
      <c r="G3262" s="134">
        <f t="shared" si="50"/>
        <v>0</v>
      </c>
    </row>
    <row r="3263" spans="3:7">
      <c r="C3263"/>
      <c r="G3263" s="134">
        <f t="shared" si="50"/>
        <v>0</v>
      </c>
    </row>
    <row r="3264" spans="3:7">
      <c r="C3264"/>
      <c r="G3264" s="134">
        <f t="shared" si="50"/>
        <v>0</v>
      </c>
    </row>
    <row r="3265" spans="3:7">
      <c r="C3265"/>
      <c r="G3265" s="134">
        <f t="shared" si="50"/>
        <v>0</v>
      </c>
    </row>
    <row r="3266" spans="3:7">
      <c r="C3266"/>
      <c r="G3266" s="134">
        <f t="shared" si="50"/>
        <v>0</v>
      </c>
    </row>
    <row r="3267" spans="3:7">
      <c r="C3267"/>
      <c r="G3267" s="134">
        <f t="shared" si="50"/>
        <v>0</v>
      </c>
    </row>
    <row r="3268" spans="3:7">
      <c r="C3268"/>
      <c r="G3268" s="134">
        <f t="shared" si="50"/>
        <v>0</v>
      </c>
    </row>
    <row r="3269" spans="3:7">
      <c r="C3269"/>
      <c r="G3269" s="134">
        <f t="shared" si="50"/>
        <v>0</v>
      </c>
    </row>
    <row r="3270" spans="3:7">
      <c r="C3270"/>
      <c r="G3270" s="134">
        <f t="shared" si="50"/>
        <v>0</v>
      </c>
    </row>
    <row r="3271" spans="3:7">
      <c r="C3271"/>
      <c r="G3271" s="134">
        <f t="shared" si="50"/>
        <v>0</v>
      </c>
    </row>
    <row r="3272" spans="3:7">
      <c r="C3272"/>
      <c r="G3272" s="134">
        <f t="shared" si="50"/>
        <v>0</v>
      </c>
    </row>
    <row r="3273" spans="3:7">
      <c r="C3273"/>
      <c r="G3273" s="134">
        <f t="shared" si="50"/>
        <v>0</v>
      </c>
    </row>
    <row r="3274" spans="3:7">
      <c r="C3274"/>
      <c r="G3274" s="134">
        <f t="shared" si="50"/>
        <v>0</v>
      </c>
    </row>
    <row r="3275" spans="3:7">
      <c r="C3275"/>
      <c r="G3275" s="134">
        <f t="shared" si="50"/>
        <v>0</v>
      </c>
    </row>
    <row r="3276" spans="3:7">
      <c r="C3276"/>
      <c r="G3276" s="134">
        <f t="shared" ref="G3276:G3339" si="51">+D3276-E3276</f>
        <v>0</v>
      </c>
    </row>
    <row r="3277" spans="3:7">
      <c r="C3277"/>
      <c r="G3277" s="134">
        <f t="shared" si="51"/>
        <v>0</v>
      </c>
    </row>
    <row r="3278" spans="3:7">
      <c r="C3278"/>
      <c r="G3278" s="134">
        <f t="shared" si="51"/>
        <v>0</v>
      </c>
    </row>
    <row r="3279" spans="3:7">
      <c r="C3279"/>
      <c r="G3279" s="134">
        <f t="shared" si="51"/>
        <v>0</v>
      </c>
    </row>
    <row r="3280" spans="3:7">
      <c r="C3280"/>
      <c r="G3280" s="134">
        <f t="shared" si="51"/>
        <v>0</v>
      </c>
    </row>
    <row r="3281" spans="3:7">
      <c r="C3281"/>
      <c r="G3281" s="134">
        <f t="shared" si="51"/>
        <v>0</v>
      </c>
    </row>
    <row r="3282" spans="3:7">
      <c r="C3282"/>
      <c r="G3282" s="134">
        <f t="shared" si="51"/>
        <v>0</v>
      </c>
    </row>
    <row r="3283" spans="3:7">
      <c r="C3283"/>
      <c r="G3283" s="134">
        <f t="shared" si="51"/>
        <v>0</v>
      </c>
    </row>
    <row r="3284" spans="3:7">
      <c r="C3284"/>
      <c r="G3284" s="134">
        <f t="shared" si="51"/>
        <v>0</v>
      </c>
    </row>
    <row r="3285" spans="3:7">
      <c r="C3285"/>
      <c r="G3285" s="134">
        <f t="shared" si="51"/>
        <v>0</v>
      </c>
    </row>
    <row r="3286" spans="3:7">
      <c r="C3286"/>
      <c r="G3286" s="134">
        <f t="shared" si="51"/>
        <v>0</v>
      </c>
    </row>
    <row r="3287" spans="3:7">
      <c r="C3287"/>
      <c r="G3287" s="134">
        <f t="shared" si="51"/>
        <v>0</v>
      </c>
    </row>
    <row r="3288" spans="3:7">
      <c r="C3288"/>
      <c r="G3288" s="134">
        <f t="shared" si="51"/>
        <v>0</v>
      </c>
    </row>
    <row r="3289" spans="3:7">
      <c r="C3289"/>
      <c r="G3289" s="134">
        <f t="shared" si="51"/>
        <v>0</v>
      </c>
    </row>
    <row r="3290" spans="3:7">
      <c r="C3290"/>
      <c r="G3290" s="134">
        <f t="shared" si="51"/>
        <v>0</v>
      </c>
    </row>
    <row r="3291" spans="3:7">
      <c r="C3291"/>
      <c r="G3291" s="134">
        <f t="shared" si="51"/>
        <v>0</v>
      </c>
    </row>
    <row r="3292" spans="3:7">
      <c r="C3292"/>
      <c r="G3292" s="134">
        <f t="shared" si="51"/>
        <v>0</v>
      </c>
    </row>
    <row r="3293" spans="3:7">
      <c r="C3293"/>
      <c r="G3293" s="134">
        <f t="shared" si="51"/>
        <v>0</v>
      </c>
    </row>
    <row r="3294" spans="3:7">
      <c r="C3294"/>
      <c r="G3294" s="134">
        <f t="shared" si="51"/>
        <v>0</v>
      </c>
    </row>
    <row r="3295" spans="3:7">
      <c r="C3295"/>
      <c r="G3295" s="134">
        <f t="shared" si="51"/>
        <v>0</v>
      </c>
    </row>
    <row r="3296" spans="3:7">
      <c r="C3296"/>
      <c r="G3296" s="134">
        <f t="shared" si="51"/>
        <v>0</v>
      </c>
    </row>
    <row r="3297" spans="3:7">
      <c r="C3297"/>
      <c r="G3297" s="134">
        <f t="shared" si="51"/>
        <v>0</v>
      </c>
    </row>
    <row r="3298" spans="3:7">
      <c r="C3298"/>
      <c r="G3298" s="134">
        <f t="shared" si="51"/>
        <v>0</v>
      </c>
    </row>
    <row r="3299" spans="3:7">
      <c r="C3299"/>
      <c r="G3299" s="134">
        <f t="shared" si="51"/>
        <v>0</v>
      </c>
    </row>
    <row r="3300" spans="3:7">
      <c r="C3300"/>
      <c r="G3300" s="134">
        <f t="shared" si="51"/>
        <v>0</v>
      </c>
    </row>
    <row r="3301" spans="3:7">
      <c r="C3301"/>
      <c r="G3301" s="134">
        <f t="shared" si="51"/>
        <v>0</v>
      </c>
    </row>
    <row r="3302" spans="3:7">
      <c r="C3302"/>
      <c r="G3302" s="134">
        <f t="shared" si="51"/>
        <v>0</v>
      </c>
    </row>
    <row r="3303" spans="3:7">
      <c r="C3303"/>
      <c r="G3303" s="134">
        <f t="shared" si="51"/>
        <v>0</v>
      </c>
    </row>
    <row r="3304" spans="3:7">
      <c r="C3304"/>
      <c r="G3304" s="134">
        <f t="shared" si="51"/>
        <v>0</v>
      </c>
    </row>
    <row r="3305" spans="3:7">
      <c r="C3305"/>
      <c r="G3305" s="134">
        <f t="shared" si="51"/>
        <v>0</v>
      </c>
    </row>
    <row r="3306" spans="3:7">
      <c r="C3306"/>
      <c r="G3306" s="134">
        <f t="shared" si="51"/>
        <v>0</v>
      </c>
    </row>
    <row r="3307" spans="3:7">
      <c r="C3307"/>
      <c r="G3307" s="134">
        <f t="shared" si="51"/>
        <v>0</v>
      </c>
    </row>
    <row r="3308" spans="3:7">
      <c r="C3308"/>
      <c r="G3308" s="134">
        <f t="shared" si="51"/>
        <v>0</v>
      </c>
    </row>
    <row r="3309" spans="3:7">
      <c r="C3309"/>
      <c r="G3309" s="134">
        <f t="shared" si="51"/>
        <v>0</v>
      </c>
    </row>
    <row r="3310" spans="3:7">
      <c r="C3310"/>
      <c r="G3310" s="134">
        <f t="shared" si="51"/>
        <v>0</v>
      </c>
    </row>
    <row r="3311" spans="3:7">
      <c r="C3311"/>
      <c r="G3311" s="134">
        <f t="shared" si="51"/>
        <v>0</v>
      </c>
    </row>
    <row r="3312" spans="3:7">
      <c r="C3312"/>
      <c r="G3312" s="134">
        <f t="shared" si="51"/>
        <v>0</v>
      </c>
    </row>
    <row r="3313" spans="3:7">
      <c r="C3313"/>
      <c r="G3313" s="134">
        <f t="shared" si="51"/>
        <v>0</v>
      </c>
    </row>
    <row r="3314" spans="3:7">
      <c r="C3314"/>
      <c r="G3314" s="134">
        <f t="shared" si="51"/>
        <v>0</v>
      </c>
    </row>
    <row r="3315" spans="3:7">
      <c r="C3315"/>
      <c r="G3315" s="134">
        <f t="shared" si="51"/>
        <v>0</v>
      </c>
    </row>
    <row r="3316" spans="3:7">
      <c r="C3316"/>
      <c r="G3316" s="134">
        <f t="shared" si="51"/>
        <v>0</v>
      </c>
    </row>
    <row r="3317" spans="3:7">
      <c r="C3317"/>
      <c r="G3317" s="134">
        <f t="shared" si="51"/>
        <v>0</v>
      </c>
    </row>
    <row r="3318" spans="3:7">
      <c r="C3318"/>
      <c r="G3318" s="134">
        <f t="shared" si="51"/>
        <v>0</v>
      </c>
    </row>
    <row r="3319" spans="3:7">
      <c r="C3319"/>
      <c r="G3319" s="134">
        <f t="shared" si="51"/>
        <v>0</v>
      </c>
    </row>
    <row r="3320" spans="3:7">
      <c r="C3320"/>
      <c r="G3320" s="134">
        <f t="shared" si="51"/>
        <v>0</v>
      </c>
    </row>
    <row r="3321" spans="3:7">
      <c r="C3321"/>
      <c r="G3321" s="134">
        <f t="shared" si="51"/>
        <v>0</v>
      </c>
    </row>
    <row r="3322" spans="3:7">
      <c r="C3322"/>
      <c r="G3322" s="134">
        <f t="shared" si="51"/>
        <v>0</v>
      </c>
    </row>
    <row r="3323" spans="3:7">
      <c r="C3323"/>
      <c r="G3323" s="134">
        <f t="shared" si="51"/>
        <v>0</v>
      </c>
    </row>
    <row r="3324" spans="3:7">
      <c r="C3324"/>
      <c r="G3324" s="134">
        <f t="shared" si="51"/>
        <v>0</v>
      </c>
    </row>
    <row r="3325" spans="3:7">
      <c r="C3325"/>
      <c r="G3325" s="134">
        <f t="shared" si="51"/>
        <v>0</v>
      </c>
    </row>
    <row r="3326" spans="3:7">
      <c r="C3326"/>
      <c r="G3326" s="134">
        <f t="shared" si="51"/>
        <v>0</v>
      </c>
    </row>
    <row r="3327" spans="3:7">
      <c r="C3327"/>
      <c r="G3327" s="134">
        <f t="shared" si="51"/>
        <v>0</v>
      </c>
    </row>
    <row r="3328" spans="3:7">
      <c r="C3328"/>
      <c r="G3328" s="134">
        <f t="shared" si="51"/>
        <v>0</v>
      </c>
    </row>
    <row r="3329" spans="3:7">
      <c r="C3329"/>
      <c r="G3329" s="134">
        <f t="shared" si="51"/>
        <v>0</v>
      </c>
    </row>
    <row r="3330" spans="3:7">
      <c r="C3330"/>
      <c r="G3330" s="134">
        <f t="shared" si="51"/>
        <v>0</v>
      </c>
    </row>
    <row r="3331" spans="3:7">
      <c r="C3331"/>
      <c r="G3331" s="134">
        <f t="shared" si="51"/>
        <v>0</v>
      </c>
    </row>
    <row r="3332" spans="3:7">
      <c r="C3332"/>
      <c r="G3332" s="134">
        <f t="shared" si="51"/>
        <v>0</v>
      </c>
    </row>
    <row r="3333" spans="3:7">
      <c r="C3333"/>
      <c r="G3333" s="134">
        <f t="shared" si="51"/>
        <v>0</v>
      </c>
    </row>
    <row r="3334" spans="3:7">
      <c r="C3334"/>
      <c r="G3334" s="134">
        <f t="shared" si="51"/>
        <v>0</v>
      </c>
    </row>
    <row r="3335" spans="3:7">
      <c r="C3335"/>
      <c r="G3335" s="134">
        <f t="shared" si="51"/>
        <v>0</v>
      </c>
    </row>
    <row r="3336" spans="3:7">
      <c r="C3336"/>
      <c r="G3336" s="134">
        <f t="shared" si="51"/>
        <v>0</v>
      </c>
    </row>
    <row r="3337" spans="3:7">
      <c r="C3337"/>
      <c r="G3337" s="134">
        <f t="shared" si="51"/>
        <v>0</v>
      </c>
    </row>
    <row r="3338" spans="3:7">
      <c r="C3338"/>
      <c r="G3338" s="134">
        <f t="shared" si="51"/>
        <v>0</v>
      </c>
    </row>
    <row r="3339" spans="3:7">
      <c r="C3339"/>
      <c r="G3339" s="134">
        <f t="shared" si="51"/>
        <v>0</v>
      </c>
    </row>
    <row r="3340" spans="3:7">
      <c r="C3340"/>
      <c r="G3340" s="134">
        <f t="shared" ref="G3340:G3403" si="52">+D3340-E3340</f>
        <v>0</v>
      </c>
    </row>
    <row r="3341" spans="3:7">
      <c r="C3341"/>
      <c r="G3341" s="134">
        <f t="shared" si="52"/>
        <v>0</v>
      </c>
    </row>
    <row r="3342" spans="3:7">
      <c r="C3342"/>
      <c r="G3342" s="134">
        <f t="shared" si="52"/>
        <v>0</v>
      </c>
    </row>
    <row r="3343" spans="3:7">
      <c r="C3343"/>
      <c r="G3343" s="134">
        <f t="shared" si="52"/>
        <v>0</v>
      </c>
    </row>
    <row r="3344" spans="3:7">
      <c r="C3344"/>
      <c r="G3344" s="134">
        <f t="shared" si="52"/>
        <v>0</v>
      </c>
    </row>
    <row r="3345" spans="3:7">
      <c r="C3345"/>
      <c r="G3345" s="134">
        <f t="shared" si="52"/>
        <v>0</v>
      </c>
    </row>
    <row r="3346" spans="3:7">
      <c r="C3346"/>
      <c r="G3346" s="134">
        <f t="shared" si="52"/>
        <v>0</v>
      </c>
    </row>
    <row r="3347" spans="3:7">
      <c r="C3347"/>
      <c r="G3347" s="134">
        <f t="shared" si="52"/>
        <v>0</v>
      </c>
    </row>
    <row r="3348" spans="3:7">
      <c r="C3348"/>
      <c r="G3348" s="134">
        <f t="shared" si="52"/>
        <v>0</v>
      </c>
    </row>
    <row r="3349" spans="3:7">
      <c r="C3349"/>
      <c r="G3349" s="134">
        <f t="shared" si="52"/>
        <v>0</v>
      </c>
    </row>
    <row r="3350" spans="3:7">
      <c r="C3350"/>
      <c r="G3350" s="134">
        <f t="shared" si="52"/>
        <v>0</v>
      </c>
    </row>
    <row r="3351" spans="3:7">
      <c r="C3351"/>
      <c r="G3351" s="134">
        <f t="shared" si="52"/>
        <v>0</v>
      </c>
    </row>
    <row r="3352" spans="3:7">
      <c r="C3352"/>
      <c r="G3352" s="134">
        <f t="shared" si="52"/>
        <v>0</v>
      </c>
    </row>
    <row r="3353" spans="3:7">
      <c r="C3353"/>
      <c r="G3353" s="134">
        <f t="shared" si="52"/>
        <v>0</v>
      </c>
    </row>
    <row r="3354" spans="3:7">
      <c r="C3354"/>
      <c r="G3354" s="134">
        <f t="shared" si="52"/>
        <v>0</v>
      </c>
    </row>
    <row r="3355" spans="3:7">
      <c r="C3355"/>
      <c r="G3355" s="134">
        <f t="shared" si="52"/>
        <v>0</v>
      </c>
    </row>
    <row r="3356" spans="3:7">
      <c r="C3356"/>
      <c r="G3356" s="134">
        <f t="shared" si="52"/>
        <v>0</v>
      </c>
    </row>
    <row r="3357" spans="3:7">
      <c r="C3357"/>
      <c r="G3357" s="134">
        <f t="shared" si="52"/>
        <v>0</v>
      </c>
    </row>
    <row r="3358" spans="3:7">
      <c r="C3358"/>
      <c r="G3358" s="134">
        <f t="shared" si="52"/>
        <v>0</v>
      </c>
    </row>
    <row r="3359" spans="3:7">
      <c r="C3359"/>
      <c r="G3359" s="134">
        <f t="shared" si="52"/>
        <v>0</v>
      </c>
    </row>
    <row r="3360" spans="3:7">
      <c r="C3360"/>
      <c r="G3360" s="134">
        <f t="shared" si="52"/>
        <v>0</v>
      </c>
    </row>
    <row r="3361" spans="3:7">
      <c r="C3361"/>
      <c r="G3361" s="134">
        <f t="shared" si="52"/>
        <v>0</v>
      </c>
    </row>
    <row r="3362" spans="3:7">
      <c r="C3362"/>
      <c r="G3362" s="134">
        <f t="shared" si="52"/>
        <v>0</v>
      </c>
    </row>
    <row r="3363" spans="3:7">
      <c r="C3363"/>
      <c r="G3363" s="134">
        <f t="shared" si="52"/>
        <v>0</v>
      </c>
    </row>
    <row r="3364" spans="3:7">
      <c r="C3364"/>
      <c r="G3364" s="134">
        <f t="shared" si="52"/>
        <v>0</v>
      </c>
    </row>
    <row r="3365" spans="3:7">
      <c r="C3365"/>
      <c r="G3365" s="134">
        <f t="shared" si="52"/>
        <v>0</v>
      </c>
    </row>
    <row r="3366" spans="3:7">
      <c r="C3366"/>
      <c r="G3366" s="134">
        <f t="shared" si="52"/>
        <v>0</v>
      </c>
    </row>
    <row r="3367" spans="3:7">
      <c r="C3367"/>
      <c r="G3367" s="134">
        <f t="shared" si="52"/>
        <v>0</v>
      </c>
    </row>
    <row r="3368" spans="3:7">
      <c r="C3368"/>
      <c r="G3368" s="134">
        <f t="shared" si="52"/>
        <v>0</v>
      </c>
    </row>
    <row r="3369" spans="3:7">
      <c r="C3369"/>
      <c r="G3369" s="134">
        <f t="shared" si="52"/>
        <v>0</v>
      </c>
    </row>
    <row r="3370" spans="3:7">
      <c r="C3370"/>
      <c r="G3370" s="134">
        <f t="shared" si="52"/>
        <v>0</v>
      </c>
    </row>
    <row r="3371" spans="3:7">
      <c r="C3371"/>
      <c r="G3371" s="134">
        <f t="shared" si="52"/>
        <v>0</v>
      </c>
    </row>
    <row r="3372" spans="3:7">
      <c r="C3372"/>
      <c r="G3372" s="134">
        <f t="shared" si="52"/>
        <v>0</v>
      </c>
    </row>
    <row r="3373" spans="3:7">
      <c r="C3373"/>
      <c r="G3373" s="134">
        <f t="shared" si="52"/>
        <v>0</v>
      </c>
    </row>
    <row r="3374" spans="3:7">
      <c r="C3374"/>
      <c r="G3374" s="134">
        <f t="shared" si="52"/>
        <v>0</v>
      </c>
    </row>
    <row r="3375" spans="3:7">
      <c r="C3375"/>
      <c r="G3375" s="134">
        <f t="shared" si="52"/>
        <v>0</v>
      </c>
    </row>
    <row r="3376" spans="3:7">
      <c r="C3376"/>
      <c r="G3376" s="134">
        <f t="shared" si="52"/>
        <v>0</v>
      </c>
    </row>
    <row r="3377" spans="3:7">
      <c r="C3377"/>
      <c r="G3377" s="134">
        <f t="shared" si="52"/>
        <v>0</v>
      </c>
    </row>
    <row r="3378" spans="3:7">
      <c r="C3378"/>
      <c r="G3378" s="134">
        <f t="shared" si="52"/>
        <v>0</v>
      </c>
    </row>
    <row r="3379" spans="3:7">
      <c r="C3379"/>
      <c r="G3379" s="134">
        <f t="shared" si="52"/>
        <v>0</v>
      </c>
    </row>
    <row r="3380" spans="3:7">
      <c r="C3380"/>
      <c r="G3380" s="134">
        <f t="shared" si="52"/>
        <v>0</v>
      </c>
    </row>
    <row r="3381" spans="3:7">
      <c r="C3381"/>
      <c r="G3381" s="134">
        <f t="shared" si="52"/>
        <v>0</v>
      </c>
    </row>
    <row r="3382" spans="3:7">
      <c r="C3382"/>
      <c r="G3382" s="134">
        <f t="shared" si="52"/>
        <v>0</v>
      </c>
    </row>
    <row r="3383" spans="3:7">
      <c r="C3383"/>
      <c r="G3383" s="134">
        <f t="shared" si="52"/>
        <v>0</v>
      </c>
    </row>
    <row r="3384" spans="3:7">
      <c r="C3384"/>
      <c r="G3384" s="134">
        <f t="shared" si="52"/>
        <v>0</v>
      </c>
    </row>
    <row r="3385" spans="3:7">
      <c r="C3385"/>
      <c r="G3385" s="134">
        <f t="shared" si="52"/>
        <v>0</v>
      </c>
    </row>
    <row r="3386" spans="3:7">
      <c r="C3386"/>
      <c r="G3386" s="134">
        <f t="shared" si="52"/>
        <v>0</v>
      </c>
    </row>
    <row r="3387" spans="3:7">
      <c r="C3387"/>
      <c r="G3387" s="134">
        <f t="shared" si="52"/>
        <v>0</v>
      </c>
    </row>
    <row r="3388" spans="3:7">
      <c r="C3388"/>
      <c r="G3388" s="134">
        <f t="shared" si="52"/>
        <v>0</v>
      </c>
    </row>
    <row r="3389" spans="3:7">
      <c r="C3389"/>
      <c r="G3389" s="134">
        <f t="shared" si="52"/>
        <v>0</v>
      </c>
    </row>
    <row r="3390" spans="3:7">
      <c r="C3390"/>
      <c r="G3390" s="134">
        <f t="shared" si="52"/>
        <v>0</v>
      </c>
    </row>
    <row r="3391" spans="3:7">
      <c r="C3391"/>
      <c r="G3391" s="134">
        <f t="shared" si="52"/>
        <v>0</v>
      </c>
    </row>
    <row r="3392" spans="3:7">
      <c r="C3392"/>
      <c r="G3392" s="134">
        <f t="shared" si="52"/>
        <v>0</v>
      </c>
    </row>
    <row r="3393" spans="3:7">
      <c r="C3393"/>
      <c r="G3393" s="134">
        <f t="shared" si="52"/>
        <v>0</v>
      </c>
    </row>
    <row r="3394" spans="3:7">
      <c r="C3394"/>
      <c r="G3394" s="134">
        <f t="shared" si="52"/>
        <v>0</v>
      </c>
    </row>
    <row r="3395" spans="3:7">
      <c r="C3395"/>
      <c r="G3395" s="134">
        <f t="shared" si="52"/>
        <v>0</v>
      </c>
    </row>
    <row r="3396" spans="3:7">
      <c r="C3396"/>
      <c r="G3396" s="134">
        <f t="shared" si="52"/>
        <v>0</v>
      </c>
    </row>
    <row r="3397" spans="3:7">
      <c r="C3397"/>
      <c r="G3397" s="134">
        <f t="shared" si="52"/>
        <v>0</v>
      </c>
    </row>
    <row r="3398" spans="3:7">
      <c r="C3398"/>
      <c r="G3398" s="134">
        <f t="shared" si="52"/>
        <v>0</v>
      </c>
    </row>
    <row r="3399" spans="3:7">
      <c r="C3399"/>
      <c r="G3399" s="134">
        <f t="shared" si="52"/>
        <v>0</v>
      </c>
    </row>
    <row r="3400" spans="3:7">
      <c r="C3400"/>
      <c r="G3400" s="134">
        <f t="shared" si="52"/>
        <v>0</v>
      </c>
    </row>
    <row r="3401" spans="3:7">
      <c r="C3401"/>
      <c r="G3401" s="134">
        <f t="shared" si="52"/>
        <v>0</v>
      </c>
    </row>
    <row r="3402" spans="3:7">
      <c r="C3402"/>
      <c r="G3402" s="134">
        <f t="shared" si="52"/>
        <v>0</v>
      </c>
    </row>
    <row r="3403" spans="3:7">
      <c r="C3403"/>
      <c r="G3403" s="134">
        <f t="shared" si="52"/>
        <v>0</v>
      </c>
    </row>
    <row r="3404" spans="3:7">
      <c r="C3404"/>
      <c r="G3404" s="134">
        <f t="shared" ref="G3404:G3467" si="53">+D3404-E3404</f>
        <v>0</v>
      </c>
    </row>
    <row r="3405" spans="3:7">
      <c r="C3405"/>
      <c r="G3405" s="134">
        <f t="shared" si="53"/>
        <v>0</v>
      </c>
    </row>
    <row r="3406" spans="3:7">
      <c r="C3406"/>
      <c r="G3406" s="134">
        <f t="shared" si="53"/>
        <v>0</v>
      </c>
    </row>
    <row r="3407" spans="3:7">
      <c r="C3407"/>
      <c r="G3407" s="134">
        <f t="shared" si="53"/>
        <v>0</v>
      </c>
    </row>
    <row r="3408" spans="3:7">
      <c r="C3408"/>
      <c r="G3408" s="134">
        <f t="shared" si="53"/>
        <v>0</v>
      </c>
    </row>
    <row r="3409" spans="3:7">
      <c r="C3409"/>
      <c r="G3409" s="134">
        <f t="shared" si="53"/>
        <v>0</v>
      </c>
    </row>
    <row r="3410" spans="3:7">
      <c r="C3410"/>
      <c r="G3410" s="134">
        <f t="shared" si="53"/>
        <v>0</v>
      </c>
    </row>
    <row r="3411" spans="3:7">
      <c r="C3411"/>
      <c r="G3411" s="134">
        <f t="shared" si="53"/>
        <v>0</v>
      </c>
    </row>
    <row r="3412" spans="3:7">
      <c r="C3412"/>
      <c r="G3412" s="134">
        <f t="shared" si="53"/>
        <v>0</v>
      </c>
    </row>
    <row r="3413" spans="3:7">
      <c r="C3413"/>
      <c r="G3413" s="134">
        <f t="shared" si="53"/>
        <v>0</v>
      </c>
    </row>
    <row r="3414" spans="3:7">
      <c r="C3414"/>
      <c r="G3414" s="134">
        <f t="shared" si="53"/>
        <v>0</v>
      </c>
    </row>
    <row r="3415" spans="3:7">
      <c r="C3415"/>
      <c r="G3415" s="134">
        <f t="shared" si="53"/>
        <v>0</v>
      </c>
    </row>
    <row r="3416" spans="3:7">
      <c r="C3416"/>
      <c r="G3416" s="134">
        <f t="shared" si="53"/>
        <v>0</v>
      </c>
    </row>
    <row r="3417" spans="3:7">
      <c r="C3417"/>
      <c r="G3417" s="134">
        <f t="shared" si="53"/>
        <v>0</v>
      </c>
    </row>
    <row r="3418" spans="3:7">
      <c r="C3418"/>
      <c r="G3418" s="134">
        <f t="shared" si="53"/>
        <v>0</v>
      </c>
    </row>
    <row r="3419" spans="3:7">
      <c r="C3419"/>
      <c r="G3419" s="134">
        <f t="shared" si="53"/>
        <v>0</v>
      </c>
    </row>
    <row r="3420" spans="3:7">
      <c r="C3420"/>
      <c r="G3420" s="134">
        <f t="shared" si="53"/>
        <v>0</v>
      </c>
    </row>
    <row r="3421" spans="3:7">
      <c r="C3421"/>
      <c r="G3421" s="134">
        <f t="shared" si="53"/>
        <v>0</v>
      </c>
    </row>
    <row r="3422" spans="3:7">
      <c r="C3422"/>
      <c r="G3422" s="134">
        <f t="shared" si="53"/>
        <v>0</v>
      </c>
    </row>
    <row r="3423" spans="3:7">
      <c r="C3423"/>
      <c r="G3423" s="134">
        <f t="shared" si="53"/>
        <v>0</v>
      </c>
    </row>
    <row r="3424" spans="3:7">
      <c r="C3424"/>
      <c r="G3424" s="134">
        <f t="shared" si="53"/>
        <v>0</v>
      </c>
    </row>
    <row r="3425" spans="3:7">
      <c r="C3425"/>
      <c r="G3425" s="134">
        <f t="shared" si="53"/>
        <v>0</v>
      </c>
    </row>
    <row r="3426" spans="3:7">
      <c r="C3426"/>
      <c r="G3426" s="134">
        <f t="shared" si="53"/>
        <v>0</v>
      </c>
    </row>
    <row r="3427" spans="3:7">
      <c r="C3427"/>
      <c r="G3427" s="134">
        <f t="shared" si="53"/>
        <v>0</v>
      </c>
    </row>
    <row r="3428" spans="3:7">
      <c r="C3428"/>
      <c r="G3428" s="134">
        <f t="shared" si="53"/>
        <v>0</v>
      </c>
    </row>
    <row r="3429" spans="3:7">
      <c r="C3429"/>
      <c r="G3429" s="134">
        <f t="shared" si="53"/>
        <v>0</v>
      </c>
    </row>
    <row r="3430" spans="3:7">
      <c r="C3430"/>
      <c r="G3430" s="134">
        <f t="shared" si="53"/>
        <v>0</v>
      </c>
    </row>
    <row r="3431" spans="3:7">
      <c r="C3431"/>
      <c r="G3431" s="134">
        <f t="shared" si="53"/>
        <v>0</v>
      </c>
    </row>
    <row r="3432" spans="3:7">
      <c r="C3432"/>
      <c r="G3432" s="134">
        <f t="shared" si="53"/>
        <v>0</v>
      </c>
    </row>
    <row r="3433" spans="3:7">
      <c r="C3433"/>
      <c r="G3433" s="134">
        <f t="shared" si="53"/>
        <v>0</v>
      </c>
    </row>
    <row r="3434" spans="3:7">
      <c r="C3434"/>
      <c r="G3434" s="134">
        <f t="shared" si="53"/>
        <v>0</v>
      </c>
    </row>
    <row r="3435" spans="3:7">
      <c r="C3435"/>
      <c r="G3435" s="134">
        <f t="shared" si="53"/>
        <v>0</v>
      </c>
    </row>
    <row r="3436" spans="3:7">
      <c r="C3436"/>
      <c r="G3436" s="134">
        <f t="shared" si="53"/>
        <v>0</v>
      </c>
    </row>
    <row r="3437" spans="3:7">
      <c r="C3437"/>
      <c r="G3437" s="134">
        <f t="shared" si="53"/>
        <v>0</v>
      </c>
    </row>
    <row r="3438" spans="3:7">
      <c r="C3438"/>
      <c r="G3438" s="134">
        <f t="shared" si="53"/>
        <v>0</v>
      </c>
    </row>
    <row r="3439" spans="3:7">
      <c r="C3439"/>
      <c r="G3439" s="134">
        <f t="shared" si="53"/>
        <v>0</v>
      </c>
    </row>
    <row r="3440" spans="3:7">
      <c r="C3440"/>
      <c r="G3440" s="134">
        <f t="shared" si="53"/>
        <v>0</v>
      </c>
    </row>
    <row r="3441" spans="3:7">
      <c r="C3441"/>
      <c r="G3441" s="134">
        <f t="shared" si="53"/>
        <v>0</v>
      </c>
    </row>
    <row r="3442" spans="3:7">
      <c r="C3442"/>
      <c r="G3442" s="134">
        <f t="shared" si="53"/>
        <v>0</v>
      </c>
    </row>
    <row r="3443" spans="3:7">
      <c r="C3443"/>
      <c r="G3443" s="134">
        <f t="shared" si="53"/>
        <v>0</v>
      </c>
    </row>
    <row r="3444" spans="3:7">
      <c r="C3444"/>
      <c r="G3444" s="134">
        <f t="shared" si="53"/>
        <v>0</v>
      </c>
    </row>
    <row r="3445" spans="3:7">
      <c r="C3445"/>
      <c r="G3445" s="134">
        <f t="shared" si="53"/>
        <v>0</v>
      </c>
    </row>
    <row r="3446" spans="3:7">
      <c r="C3446"/>
      <c r="G3446" s="134">
        <f t="shared" si="53"/>
        <v>0</v>
      </c>
    </row>
    <row r="3447" spans="3:7">
      <c r="C3447"/>
      <c r="G3447" s="134">
        <f t="shared" si="53"/>
        <v>0</v>
      </c>
    </row>
    <row r="3448" spans="3:7">
      <c r="C3448"/>
      <c r="G3448" s="134">
        <f t="shared" si="53"/>
        <v>0</v>
      </c>
    </row>
    <row r="3449" spans="3:7">
      <c r="C3449"/>
      <c r="G3449" s="134">
        <f t="shared" si="53"/>
        <v>0</v>
      </c>
    </row>
    <row r="3450" spans="3:7">
      <c r="C3450"/>
      <c r="G3450" s="134">
        <f t="shared" si="53"/>
        <v>0</v>
      </c>
    </row>
    <row r="3451" spans="3:7">
      <c r="C3451"/>
      <c r="G3451" s="134">
        <f t="shared" si="53"/>
        <v>0</v>
      </c>
    </row>
    <row r="3452" spans="3:7">
      <c r="C3452"/>
      <c r="G3452" s="134">
        <f t="shared" si="53"/>
        <v>0</v>
      </c>
    </row>
    <row r="3453" spans="3:7">
      <c r="C3453"/>
      <c r="G3453" s="134">
        <f t="shared" si="53"/>
        <v>0</v>
      </c>
    </row>
    <row r="3454" spans="3:7">
      <c r="C3454"/>
      <c r="G3454" s="134">
        <f t="shared" si="53"/>
        <v>0</v>
      </c>
    </row>
    <row r="3455" spans="3:7">
      <c r="C3455"/>
      <c r="G3455" s="134">
        <f t="shared" si="53"/>
        <v>0</v>
      </c>
    </row>
    <row r="3456" spans="3:7">
      <c r="C3456"/>
      <c r="G3456" s="134">
        <f t="shared" si="53"/>
        <v>0</v>
      </c>
    </row>
    <row r="3457" spans="3:7">
      <c r="C3457"/>
      <c r="G3457" s="134">
        <f t="shared" si="53"/>
        <v>0</v>
      </c>
    </row>
    <row r="3458" spans="3:7">
      <c r="C3458"/>
      <c r="G3458" s="134">
        <f t="shared" si="53"/>
        <v>0</v>
      </c>
    </row>
    <row r="3459" spans="3:7">
      <c r="C3459"/>
      <c r="G3459" s="134">
        <f t="shared" si="53"/>
        <v>0</v>
      </c>
    </row>
    <row r="3460" spans="3:7">
      <c r="C3460"/>
      <c r="G3460" s="134">
        <f t="shared" si="53"/>
        <v>0</v>
      </c>
    </row>
    <row r="3461" spans="3:7">
      <c r="C3461"/>
      <c r="G3461" s="134">
        <f t="shared" si="53"/>
        <v>0</v>
      </c>
    </row>
    <row r="3462" spans="3:7">
      <c r="C3462"/>
      <c r="G3462" s="134">
        <f t="shared" si="53"/>
        <v>0</v>
      </c>
    </row>
    <row r="3463" spans="3:7">
      <c r="C3463"/>
      <c r="G3463" s="134">
        <f t="shared" si="53"/>
        <v>0</v>
      </c>
    </row>
    <row r="3464" spans="3:7">
      <c r="C3464"/>
      <c r="G3464" s="134">
        <f t="shared" si="53"/>
        <v>0</v>
      </c>
    </row>
    <row r="3465" spans="3:7">
      <c r="C3465"/>
      <c r="G3465" s="134">
        <f t="shared" si="53"/>
        <v>0</v>
      </c>
    </row>
    <row r="3466" spans="3:7">
      <c r="C3466"/>
      <c r="G3466" s="134">
        <f t="shared" si="53"/>
        <v>0</v>
      </c>
    </row>
    <row r="3467" spans="3:7">
      <c r="C3467"/>
      <c r="G3467" s="134">
        <f t="shared" si="53"/>
        <v>0</v>
      </c>
    </row>
    <row r="3468" spans="3:7">
      <c r="C3468"/>
      <c r="G3468" s="134">
        <f t="shared" ref="G3468:G3531" si="54">+D3468-E3468</f>
        <v>0</v>
      </c>
    </row>
    <row r="3469" spans="3:7">
      <c r="C3469"/>
      <c r="G3469" s="134">
        <f t="shared" si="54"/>
        <v>0</v>
      </c>
    </row>
    <row r="3470" spans="3:7">
      <c r="C3470"/>
      <c r="G3470" s="134">
        <f t="shared" si="54"/>
        <v>0</v>
      </c>
    </row>
    <row r="3471" spans="3:7">
      <c r="C3471"/>
      <c r="G3471" s="134">
        <f t="shared" si="54"/>
        <v>0</v>
      </c>
    </row>
    <row r="3472" spans="3:7">
      <c r="C3472"/>
      <c r="G3472" s="134">
        <f t="shared" si="54"/>
        <v>0</v>
      </c>
    </row>
    <row r="3473" spans="3:7">
      <c r="C3473"/>
      <c r="G3473" s="134">
        <f t="shared" si="54"/>
        <v>0</v>
      </c>
    </row>
    <row r="3474" spans="3:7">
      <c r="C3474"/>
      <c r="G3474" s="134">
        <f t="shared" si="54"/>
        <v>0</v>
      </c>
    </row>
    <row r="3475" spans="3:7">
      <c r="C3475"/>
      <c r="G3475" s="134">
        <f t="shared" si="54"/>
        <v>0</v>
      </c>
    </row>
    <row r="3476" spans="3:7">
      <c r="C3476"/>
      <c r="G3476" s="134">
        <f t="shared" si="54"/>
        <v>0</v>
      </c>
    </row>
    <row r="3477" spans="3:7">
      <c r="C3477"/>
      <c r="G3477" s="134">
        <f t="shared" si="54"/>
        <v>0</v>
      </c>
    </row>
    <row r="3478" spans="3:7">
      <c r="C3478"/>
      <c r="G3478" s="134">
        <f t="shared" si="54"/>
        <v>0</v>
      </c>
    </row>
    <row r="3479" spans="3:7">
      <c r="C3479"/>
      <c r="G3479" s="134">
        <f t="shared" si="54"/>
        <v>0</v>
      </c>
    </row>
    <row r="3480" spans="3:7">
      <c r="C3480"/>
      <c r="G3480" s="134">
        <f t="shared" si="54"/>
        <v>0</v>
      </c>
    </row>
    <row r="3481" spans="3:7">
      <c r="C3481"/>
      <c r="G3481" s="134">
        <f t="shared" si="54"/>
        <v>0</v>
      </c>
    </row>
    <row r="3482" spans="3:7">
      <c r="C3482"/>
      <c r="G3482" s="134">
        <f t="shared" si="54"/>
        <v>0</v>
      </c>
    </row>
    <row r="3483" spans="3:7">
      <c r="C3483"/>
      <c r="G3483" s="134">
        <f t="shared" si="54"/>
        <v>0</v>
      </c>
    </row>
    <row r="3484" spans="3:7">
      <c r="C3484"/>
      <c r="G3484" s="134">
        <f t="shared" si="54"/>
        <v>0</v>
      </c>
    </row>
    <row r="3485" spans="3:7">
      <c r="C3485"/>
      <c r="G3485" s="134">
        <f t="shared" si="54"/>
        <v>0</v>
      </c>
    </row>
    <row r="3486" spans="3:7">
      <c r="C3486"/>
      <c r="G3486" s="134">
        <f t="shared" si="54"/>
        <v>0</v>
      </c>
    </row>
    <row r="3487" spans="3:7">
      <c r="C3487"/>
      <c r="G3487" s="134">
        <f t="shared" si="54"/>
        <v>0</v>
      </c>
    </row>
    <row r="3488" spans="3:7">
      <c r="C3488"/>
      <c r="G3488" s="134">
        <f t="shared" si="54"/>
        <v>0</v>
      </c>
    </row>
    <row r="3489" spans="3:7">
      <c r="C3489"/>
      <c r="G3489" s="134">
        <f t="shared" si="54"/>
        <v>0</v>
      </c>
    </row>
    <row r="3490" spans="3:7">
      <c r="C3490"/>
      <c r="G3490" s="134">
        <f t="shared" si="54"/>
        <v>0</v>
      </c>
    </row>
    <row r="3491" spans="3:7">
      <c r="C3491"/>
      <c r="G3491" s="134">
        <f t="shared" si="54"/>
        <v>0</v>
      </c>
    </row>
    <row r="3492" spans="3:7">
      <c r="C3492"/>
      <c r="G3492" s="134">
        <f t="shared" si="54"/>
        <v>0</v>
      </c>
    </row>
    <row r="3493" spans="3:7">
      <c r="C3493"/>
      <c r="G3493" s="134">
        <f t="shared" si="54"/>
        <v>0</v>
      </c>
    </row>
    <row r="3494" spans="3:7">
      <c r="C3494"/>
      <c r="G3494" s="134">
        <f t="shared" si="54"/>
        <v>0</v>
      </c>
    </row>
    <row r="3495" spans="3:7">
      <c r="C3495"/>
      <c r="G3495" s="134">
        <f t="shared" si="54"/>
        <v>0</v>
      </c>
    </row>
    <row r="3496" spans="3:7">
      <c r="C3496"/>
      <c r="G3496" s="134">
        <f t="shared" si="54"/>
        <v>0</v>
      </c>
    </row>
    <row r="3497" spans="3:7">
      <c r="C3497"/>
      <c r="G3497" s="134">
        <f t="shared" si="54"/>
        <v>0</v>
      </c>
    </row>
    <row r="3498" spans="3:7">
      <c r="C3498"/>
      <c r="G3498" s="134">
        <f t="shared" si="54"/>
        <v>0</v>
      </c>
    </row>
    <row r="3499" spans="3:7">
      <c r="C3499"/>
      <c r="G3499" s="134">
        <f t="shared" si="54"/>
        <v>0</v>
      </c>
    </row>
    <row r="3500" spans="3:7">
      <c r="C3500"/>
      <c r="G3500" s="134">
        <f t="shared" si="54"/>
        <v>0</v>
      </c>
    </row>
    <row r="3501" spans="3:7">
      <c r="C3501"/>
      <c r="G3501" s="134">
        <f t="shared" si="54"/>
        <v>0</v>
      </c>
    </row>
    <row r="3502" spans="3:7">
      <c r="C3502"/>
      <c r="G3502" s="134">
        <f t="shared" si="54"/>
        <v>0</v>
      </c>
    </row>
    <row r="3503" spans="3:7">
      <c r="C3503"/>
      <c r="G3503" s="134">
        <f t="shared" si="54"/>
        <v>0</v>
      </c>
    </row>
    <row r="3504" spans="3:7">
      <c r="C3504"/>
      <c r="G3504" s="134">
        <f t="shared" si="54"/>
        <v>0</v>
      </c>
    </row>
    <row r="3505" spans="3:7">
      <c r="C3505"/>
      <c r="G3505" s="134">
        <f t="shared" si="54"/>
        <v>0</v>
      </c>
    </row>
    <row r="3506" spans="3:7">
      <c r="C3506"/>
      <c r="G3506" s="134">
        <f t="shared" si="54"/>
        <v>0</v>
      </c>
    </row>
    <row r="3507" spans="3:7">
      <c r="C3507"/>
      <c r="G3507" s="134">
        <f t="shared" si="54"/>
        <v>0</v>
      </c>
    </row>
    <row r="3508" spans="3:7">
      <c r="C3508"/>
      <c r="G3508" s="134">
        <f t="shared" si="54"/>
        <v>0</v>
      </c>
    </row>
    <row r="3509" spans="3:7">
      <c r="C3509"/>
      <c r="G3509" s="134">
        <f t="shared" si="54"/>
        <v>0</v>
      </c>
    </row>
    <row r="3510" spans="3:7">
      <c r="C3510"/>
      <c r="G3510" s="134">
        <f t="shared" si="54"/>
        <v>0</v>
      </c>
    </row>
    <row r="3511" spans="3:7">
      <c r="C3511"/>
      <c r="G3511" s="134">
        <f t="shared" si="54"/>
        <v>0</v>
      </c>
    </row>
    <row r="3512" spans="3:7">
      <c r="C3512"/>
      <c r="G3512" s="134">
        <f t="shared" si="54"/>
        <v>0</v>
      </c>
    </row>
    <row r="3513" spans="3:7">
      <c r="C3513"/>
      <c r="G3513" s="134">
        <f t="shared" si="54"/>
        <v>0</v>
      </c>
    </row>
    <row r="3514" spans="3:7">
      <c r="C3514"/>
      <c r="G3514" s="134">
        <f t="shared" si="54"/>
        <v>0</v>
      </c>
    </row>
    <row r="3515" spans="3:7">
      <c r="C3515"/>
      <c r="G3515" s="134">
        <f t="shared" si="54"/>
        <v>0</v>
      </c>
    </row>
    <row r="3516" spans="3:7">
      <c r="C3516"/>
      <c r="G3516" s="134">
        <f t="shared" si="54"/>
        <v>0</v>
      </c>
    </row>
    <row r="3517" spans="3:7">
      <c r="C3517"/>
      <c r="G3517" s="134">
        <f t="shared" si="54"/>
        <v>0</v>
      </c>
    </row>
    <row r="3518" spans="3:7">
      <c r="C3518"/>
      <c r="G3518" s="134">
        <f t="shared" si="54"/>
        <v>0</v>
      </c>
    </row>
    <row r="3519" spans="3:7">
      <c r="C3519"/>
      <c r="G3519" s="134">
        <f t="shared" si="54"/>
        <v>0</v>
      </c>
    </row>
    <row r="3520" spans="3:7">
      <c r="C3520"/>
      <c r="G3520" s="134">
        <f t="shared" si="54"/>
        <v>0</v>
      </c>
    </row>
    <row r="3521" spans="3:7">
      <c r="C3521"/>
      <c r="G3521" s="134">
        <f t="shared" si="54"/>
        <v>0</v>
      </c>
    </row>
    <row r="3522" spans="3:7">
      <c r="C3522"/>
      <c r="G3522" s="134">
        <f t="shared" si="54"/>
        <v>0</v>
      </c>
    </row>
    <row r="3523" spans="3:7">
      <c r="C3523"/>
      <c r="G3523" s="134">
        <f t="shared" si="54"/>
        <v>0</v>
      </c>
    </row>
    <row r="3524" spans="3:7">
      <c r="C3524"/>
      <c r="G3524" s="134">
        <f t="shared" si="54"/>
        <v>0</v>
      </c>
    </row>
    <row r="3525" spans="3:7">
      <c r="C3525"/>
      <c r="G3525" s="134">
        <f t="shared" si="54"/>
        <v>0</v>
      </c>
    </row>
    <row r="3526" spans="3:7">
      <c r="C3526"/>
      <c r="G3526" s="134">
        <f t="shared" si="54"/>
        <v>0</v>
      </c>
    </row>
    <row r="3527" spans="3:7">
      <c r="C3527"/>
      <c r="G3527" s="134">
        <f t="shared" si="54"/>
        <v>0</v>
      </c>
    </row>
    <row r="3528" spans="3:7">
      <c r="C3528"/>
      <c r="G3528" s="134">
        <f t="shared" si="54"/>
        <v>0</v>
      </c>
    </row>
    <row r="3529" spans="3:7">
      <c r="C3529"/>
      <c r="G3529" s="134">
        <f t="shared" si="54"/>
        <v>0</v>
      </c>
    </row>
    <row r="3530" spans="3:7">
      <c r="C3530"/>
      <c r="G3530" s="134">
        <f t="shared" si="54"/>
        <v>0</v>
      </c>
    </row>
    <row r="3531" spans="3:7">
      <c r="C3531"/>
      <c r="G3531" s="134">
        <f t="shared" si="54"/>
        <v>0</v>
      </c>
    </row>
    <row r="3532" spans="3:7">
      <c r="C3532"/>
      <c r="G3532" s="134">
        <f t="shared" ref="G3532:G3595" si="55">+D3532-E3532</f>
        <v>0</v>
      </c>
    </row>
    <row r="3533" spans="3:7">
      <c r="C3533"/>
      <c r="G3533" s="134">
        <f t="shared" si="55"/>
        <v>0</v>
      </c>
    </row>
    <row r="3534" spans="3:7">
      <c r="C3534"/>
      <c r="G3534" s="134">
        <f t="shared" si="55"/>
        <v>0</v>
      </c>
    </row>
    <row r="3535" spans="3:7">
      <c r="C3535"/>
      <c r="G3535" s="134">
        <f t="shared" si="55"/>
        <v>0</v>
      </c>
    </row>
    <row r="3536" spans="3:7">
      <c r="C3536"/>
      <c r="G3536" s="134">
        <f t="shared" si="55"/>
        <v>0</v>
      </c>
    </row>
    <row r="3537" spans="3:7">
      <c r="C3537"/>
      <c r="G3537" s="134">
        <f t="shared" si="55"/>
        <v>0</v>
      </c>
    </row>
    <row r="3538" spans="3:7">
      <c r="C3538"/>
      <c r="G3538" s="134">
        <f t="shared" si="55"/>
        <v>0</v>
      </c>
    </row>
    <row r="3539" spans="3:7">
      <c r="C3539"/>
      <c r="G3539" s="134">
        <f t="shared" si="55"/>
        <v>0</v>
      </c>
    </row>
    <row r="3540" spans="3:7">
      <c r="C3540"/>
      <c r="G3540" s="134">
        <f t="shared" si="55"/>
        <v>0</v>
      </c>
    </row>
    <row r="3541" spans="3:7">
      <c r="C3541"/>
      <c r="G3541" s="134">
        <f t="shared" si="55"/>
        <v>0</v>
      </c>
    </row>
    <row r="3542" spans="3:7">
      <c r="C3542"/>
      <c r="G3542" s="134">
        <f t="shared" si="55"/>
        <v>0</v>
      </c>
    </row>
    <row r="3543" spans="3:7">
      <c r="C3543"/>
      <c r="G3543" s="134">
        <f t="shared" si="55"/>
        <v>0</v>
      </c>
    </row>
    <row r="3544" spans="3:7">
      <c r="C3544"/>
      <c r="G3544" s="134">
        <f t="shared" si="55"/>
        <v>0</v>
      </c>
    </row>
    <row r="3545" spans="3:7">
      <c r="C3545"/>
      <c r="G3545" s="134">
        <f t="shared" si="55"/>
        <v>0</v>
      </c>
    </row>
    <row r="3546" spans="3:7">
      <c r="C3546"/>
      <c r="G3546" s="134">
        <f t="shared" si="55"/>
        <v>0</v>
      </c>
    </row>
    <row r="3547" spans="3:7">
      <c r="C3547"/>
      <c r="G3547" s="134">
        <f t="shared" si="55"/>
        <v>0</v>
      </c>
    </row>
    <row r="3548" spans="3:7">
      <c r="C3548"/>
      <c r="G3548" s="134">
        <f t="shared" si="55"/>
        <v>0</v>
      </c>
    </row>
    <row r="3549" spans="3:7">
      <c r="C3549"/>
      <c r="G3549" s="134">
        <f t="shared" si="55"/>
        <v>0</v>
      </c>
    </row>
    <row r="3550" spans="3:7">
      <c r="C3550"/>
      <c r="G3550" s="134">
        <f t="shared" si="55"/>
        <v>0</v>
      </c>
    </row>
    <row r="3551" spans="3:7">
      <c r="C3551"/>
      <c r="G3551" s="134">
        <f t="shared" si="55"/>
        <v>0</v>
      </c>
    </row>
    <row r="3552" spans="3:7">
      <c r="C3552"/>
      <c r="G3552" s="134">
        <f t="shared" si="55"/>
        <v>0</v>
      </c>
    </row>
    <row r="3553" spans="3:7">
      <c r="C3553"/>
      <c r="G3553" s="134">
        <f t="shared" si="55"/>
        <v>0</v>
      </c>
    </row>
    <row r="3554" spans="3:7">
      <c r="C3554"/>
      <c r="G3554" s="134">
        <f t="shared" si="55"/>
        <v>0</v>
      </c>
    </row>
    <row r="3555" spans="3:7">
      <c r="C3555"/>
      <c r="G3555" s="134">
        <f t="shared" si="55"/>
        <v>0</v>
      </c>
    </row>
    <row r="3556" spans="3:7">
      <c r="C3556"/>
      <c r="G3556" s="134">
        <f t="shared" si="55"/>
        <v>0</v>
      </c>
    </row>
    <row r="3557" spans="3:7">
      <c r="C3557"/>
      <c r="G3557" s="134">
        <f t="shared" si="55"/>
        <v>0</v>
      </c>
    </row>
    <row r="3558" spans="3:7">
      <c r="C3558"/>
      <c r="G3558" s="134">
        <f t="shared" si="55"/>
        <v>0</v>
      </c>
    </row>
    <row r="3559" spans="3:7">
      <c r="C3559"/>
      <c r="G3559" s="134">
        <f t="shared" si="55"/>
        <v>0</v>
      </c>
    </row>
    <row r="3560" spans="3:7">
      <c r="C3560"/>
      <c r="G3560" s="134">
        <f t="shared" si="55"/>
        <v>0</v>
      </c>
    </row>
    <row r="3561" spans="3:7">
      <c r="C3561"/>
      <c r="G3561" s="134">
        <f t="shared" si="55"/>
        <v>0</v>
      </c>
    </row>
    <row r="3562" spans="3:7">
      <c r="C3562"/>
      <c r="G3562" s="134">
        <f t="shared" si="55"/>
        <v>0</v>
      </c>
    </row>
    <row r="3563" spans="3:7">
      <c r="C3563"/>
      <c r="G3563" s="134">
        <f t="shared" si="55"/>
        <v>0</v>
      </c>
    </row>
    <row r="3564" spans="3:7">
      <c r="C3564"/>
      <c r="G3564" s="134">
        <f t="shared" si="55"/>
        <v>0</v>
      </c>
    </row>
    <row r="3565" spans="3:7">
      <c r="C3565"/>
      <c r="G3565" s="134">
        <f t="shared" si="55"/>
        <v>0</v>
      </c>
    </row>
    <row r="3566" spans="3:7">
      <c r="C3566"/>
      <c r="G3566" s="134">
        <f t="shared" si="55"/>
        <v>0</v>
      </c>
    </row>
    <row r="3567" spans="3:7">
      <c r="C3567"/>
      <c r="G3567" s="134">
        <f t="shared" si="55"/>
        <v>0</v>
      </c>
    </row>
    <row r="3568" spans="3:7">
      <c r="C3568"/>
      <c r="G3568" s="134">
        <f t="shared" si="55"/>
        <v>0</v>
      </c>
    </row>
    <row r="3569" spans="3:7">
      <c r="C3569"/>
      <c r="G3569" s="134">
        <f t="shared" si="55"/>
        <v>0</v>
      </c>
    </row>
    <row r="3570" spans="3:7">
      <c r="C3570"/>
      <c r="G3570" s="134">
        <f t="shared" si="55"/>
        <v>0</v>
      </c>
    </row>
    <row r="3571" spans="3:7">
      <c r="C3571"/>
      <c r="G3571" s="134">
        <f t="shared" si="55"/>
        <v>0</v>
      </c>
    </row>
    <row r="3572" spans="3:7">
      <c r="C3572"/>
      <c r="G3572" s="134">
        <f t="shared" si="55"/>
        <v>0</v>
      </c>
    </row>
    <row r="3573" spans="3:7">
      <c r="C3573"/>
      <c r="G3573" s="134">
        <f t="shared" si="55"/>
        <v>0</v>
      </c>
    </row>
    <row r="3574" spans="3:7">
      <c r="C3574"/>
      <c r="G3574" s="134">
        <f t="shared" si="55"/>
        <v>0</v>
      </c>
    </row>
    <row r="3575" spans="3:7">
      <c r="C3575"/>
      <c r="G3575" s="134">
        <f t="shared" si="55"/>
        <v>0</v>
      </c>
    </row>
    <row r="3576" spans="3:7">
      <c r="C3576"/>
      <c r="G3576" s="134">
        <f t="shared" si="55"/>
        <v>0</v>
      </c>
    </row>
    <row r="3577" spans="3:7">
      <c r="C3577"/>
      <c r="G3577" s="134">
        <f t="shared" si="55"/>
        <v>0</v>
      </c>
    </row>
    <row r="3578" spans="3:7">
      <c r="C3578"/>
      <c r="G3578" s="134">
        <f t="shared" si="55"/>
        <v>0</v>
      </c>
    </row>
    <row r="3579" spans="3:7">
      <c r="C3579"/>
      <c r="G3579" s="134">
        <f t="shared" si="55"/>
        <v>0</v>
      </c>
    </row>
    <row r="3580" spans="3:7">
      <c r="C3580"/>
      <c r="G3580" s="134">
        <f t="shared" si="55"/>
        <v>0</v>
      </c>
    </row>
    <row r="3581" spans="3:7">
      <c r="C3581"/>
      <c r="G3581" s="134">
        <f t="shared" si="55"/>
        <v>0</v>
      </c>
    </row>
    <row r="3582" spans="3:7">
      <c r="C3582"/>
      <c r="G3582" s="134">
        <f t="shared" si="55"/>
        <v>0</v>
      </c>
    </row>
    <row r="3583" spans="3:7">
      <c r="C3583"/>
      <c r="G3583" s="134">
        <f t="shared" si="55"/>
        <v>0</v>
      </c>
    </row>
    <row r="3584" spans="3:7">
      <c r="C3584"/>
      <c r="G3584" s="134">
        <f t="shared" si="55"/>
        <v>0</v>
      </c>
    </row>
    <row r="3585" spans="3:7">
      <c r="C3585"/>
      <c r="G3585" s="134">
        <f t="shared" si="55"/>
        <v>0</v>
      </c>
    </row>
    <row r="3586" spans="3:7">
      <c r="C3586"/>
      <c r="G3586" s="134">
        <f t="shared" si="55"/>
        <v>0</v>
      </c>
    </row>
    <row r="3587" spans="3:7">
      <c r="C3587"/>
      <c r="G3587" s="134">
        <f t="shared" si="55"/>
        <v>0</v>
      </c>
    </row>
    <row r="3588" spans="3:7">
      <c r="C3588"/>
      <c r="G3588" s="134">
        <f t="shared" si="55"/>
        <v>0</v>
      </c>
    </row>
    <row r="3589" spans="3:7">
      <c r="C3589"/>
      <c r="G3589" s="134">
        <f t="shared" si="55"/>
        <v>0</v>
      </c>
    </row>
    <row r="3590" spans="3:7">
      <c r="C3590"/>
      <c r="G3590" s="134">
        <f t="shared" si="55"/>
        <v>0</v>
      </c>
    </row>
    <row r="3591" spans="3:7">
      <c r="C3591"/>
      <c r="G3591" s="134">
        <f t="shared" si="55"/>
        <v>0</v>
      </c>
    </row>
    <row r="3592" spans="3:7">
      <c r="C3592"/>
      <c r="G3592" s="134">
        <f t="shared" si="55"/>
        <v>0</v>
      </c>
    </row>
    <row r="3593" spans="3:7">
      <c r="C3593"/>
      <c r="G3593" s="134">
        <f t="shared" si="55"/>
        <v>0</v>
      </c>
    </row>
    <row r="3594" spans="3:7">
      <c r="C3594"/>
      <c r="G3594" s="134">
        <f t="shared" si="55"/>
        <v>0</v>
      </c>
    </row>
    <row r="3595" spans="3:7">
      <c r="C3595"/>
      <c r="G3595" s="134">
        <f t="shared" si="55"/>
        <v>0</v>
      </c>
    </row>
    <row r="3596" spans="3:7">
      <c r="C3596"/>
      <c r="G3596" s="134">
        <f t="shared" ref="G3596:G3659" si="56">+D3596-E3596</f>
        <v>0</v>
      </c>
    </row>
    <row r="3597" spans="3:7">
      <c r="C3597"/>
      <c r="G3597" s="134">
        <f t="shared" si="56"/>
        <v>0</v>
      </c>
    </row>
    <row r="3598" spans="3:7">
      <c r="C3598"/>
      <c r="G3598" s="134">
        <f t="shared" si="56"/>
        <v>0</v>
      </c>
    </row>
    <row r="3599" spans="3:7">
      <c r="C3599"/>
      <c r="G3599" s="134">
        <f t="shared" si="56"/>
        <v>0</v>
      </c>
    </row>
    <row r="3600" spans="3:7">
      <c r="C3600"/>
      <c r="G3600" s="134">
        <f t="shared" si="56"/>
        <v>0</v>
      </c>
    </row>
    <row r="3601" spans="3:7">
      <c r="C3601"/>
      <c r="G3601" s="134">
        <f t="shared" si="56"/>
        <v>0</v>
      </c>
    </row>
    <row r="3602" spans="3:7">
      <c r="C3602"/>
      <c r="G3602" s="134">
        <f t="shared" si="56"/>
        <v>0</v>
      </c>
    </row>
    <row r="3603" spans="3:7">
      <c r="C3603"/>
      <c r="G3603" s="134">
        <f t="shared" si="56"/>
        <v>0</v>
      </c>
    </row>
    <row r="3604" spans="3:7">
      <c r="C3604"/>
      <c r="G3604" s="134">
        <f t="shared" si="56"/>
        <v>0</v>
      </c>
    </row>
    <row r="3605" spans="3:7">
      <c r="C3605"/>
      <c r="G3605" s="134">
        <f t="shared" si="56"/>
        <v>0</v>
      </c>
    </row>
    <row r="3606" spans="3:7">
      <c r="C3606"/>
      <c r="G3606" s="134">
        <f t="shared" si="56"/>
        <v>0</v>
      </c>
    </row>
    <row r="3607" spans="3:7">
      <c r="C3607"/>
      <c r="G3607" s="134">
        <f t="shared" si="56"/>
        <v>0</v>
      </c>
    </row>
    <row r="3608" spans="3:7">
      <c r="C3608"/>
      <c r="G3608" s="134">
        <f t="shared" si="56"/>
        <v>0</v>
      </c>
    </row>
    <row r="3609" spans="3:7">
      <c r="C3609"/>
      <c r="G3609" s="134">
        <f t="shared" si="56"/>
        <v>0</v>
      </c>
    </row>
    <row r="3610" spans="3:7">
      <c r="C3610"/>
      <c r="G3610" s="134">
        <f t="shared" si="56"/>
        <v>0</v>
      </c>
    </row>
    <row r="3611" spans="3:7">
      <c r="C3611"/>
      <c r="G3611" s="134">
        <f t="shared" si="56"/>
        <v>0</v>
      </c>
    </row>
    <row r="3612" spans="3:7">
      <c r="C3612"/>
      <c r="G3612" s="134">
        <f t="shared" si="56"/>
        <v>0</v>
      </c>
    </row>
    <row r="3613" spans="3:7">
      <c r="C3613"/>
      <c r="G3613" s="134">
        <f t="shared" si="56"/>
        <v>0</v>
      </c>
    </row>
    <row r="3614" spans="3:7">
      <c r="C3614"/>
      <c r="G3614" s="134">
        <f t="shared" si="56"/>
        <v>0</v>
      </c>
    </row>
    <row r="3615" spans="3:7">
      <c r="C3615"/>
      <c r="G3615" s="134">
        <f t="shared" si="56"/>
        <v>0</v>
      </c>
    </row>
    <row r="3616" spans="3:7">
      <c r="C3616"/>
      <c r="G3616" s="134">
        <f t="shared" si="56"/>
        <v>0</v>
      </c>
    </row>
    <row r="3617" spans="3:7">
      <c r="C3617"/>
      <c r="G3617" s="134">
        <f t="shared" si="56"/>
        <v>0</v>
      </c>
    </row>
    <row r="3618" spans="3:7">
      <c r="C3618"/>
      <c r="G3618" s="134">
        <f t="shared" si="56"/>
        <v>0</v>
      </c>
    </row>
    <row r="3619" spans="3:7">
      <c r="C3619"/>
      <c r="G3619" s="134">
        <f t="shared" si="56"/>
        <v>0</v>
      </c>
    </row>
    <row r="3620" spans="3:7">
      <c r="C3620"/>
      <c r="G3620" s="134">
        <f t="shared" si="56"/>
        <v>0</v>
      </c>
    </row>
    <row r="3621" spans="3:7">
      <c r="C3621"/>
      <c r="G3621" s="134">
        <f t="shared" si="56"/>
        <v>0</v>
      </c>
    </row>
    <row r="3622" spans="3:7">
      <c r="C3622"/>
      <c r="G3622" s="134">
        <f t="shared" si="56"/>
        <v>0</v>
      </c>
    </row>
    <row r="3623" spans="3:7">
      <c r="C3623"/>
      <c r="G3623" s="134">
        <f t="shared" si="56"/>
        <v>0</v>
      </c>
    </row>
    <row r="3624" spans="3:7">
      <c r="C3624"/>
      <c r="G3624" s="134">
        <f t="shared" si="56"/>
        <v>0</v>
      </c>
    </row>
    <row r="3625" spans="3:7">
      <c r="C3625"/>
      <c r="G3625" s="134">
        <f t="shared" si="56"/>
        <v>0</v>
      </c>
    </row>
    <row r="3626" spans="3:7">
      <c r="C3626"/>
      <c r="G3626" s="134">
        <f t="shared" si="56"/>
        <v>0</v>
      </c>
    </row>
    <row r="3627" spans="3:7">
      <c r="C3627"/>
      <c r="G3627" s="134">
        <f t="shared" si="56"/>
        <v>0</v>
      </c>
    </row>
    <row r="3628" spans="3:7">
      <c r="C3628"/>
      <c r="G3628" s="134">
        <f t="shared" si="56"/>
        <v>0</v>
      </c>
    </row>
    <row r="3629" spans="3:7">
      <c r="C3629"/>
      <c r="G3629" s="134">
        <f t="shared" si="56"/>
        <v>0</v>
      </c>
    </row>
    <row r="3630" spans="3:7">
      <c r="C3630"/>
      <c r="G3630" s="134">
        <f t="shared" si="56"/>
        <v>0</v>
      </c>
    </row>
    <row r="3631" spans="3:7">
      <c r="C3631"/>
      <c r="G3631" s="134">
        <f t="shared" si="56"/>
        <v>0</v>
      </c>
    </row>
    <row r="3632" spans="3:7">
      <c r="C3632"/>
      <c r="G3632" s="134">
        <f t="shared" si="56"/>
        <v>0</v>
      </c>
    </row>
    <row r="3633" spans="3:7">
      <c r="C3633"/>
      <c r="G3633" s="134">
        <f t="shared" si="56"/>
        <v>0</v>
      </c>
    </row>
    <row r="3634" spans="3:7">
      <c r="C3634"/>
      <c r="G3634" s="134">
        <f t="shared" si="56"/>
        <v>0</v>
      </c>
    </row>
    <row r="3635" spans="3:7">
      <c r="C3635"/>
      <c r="G3635" s="134">
        <f t="shared" si="56"/>
        <v>0</v>
      </c>
    </row>
    <row r="3636" spans="3:7">
      <c r="C3636"/>
      <c r="G3636" s="134">
        <f t="shared" si="56"/>
        <v>0</v>
      </c>
    </row>
    <row r="3637" spans="3:7">
      <c r="C3637"/>
      <c r="G3637" s="134">
        <f t="shared" si="56"/>
        <v>0</v>
      </c>
    </row>
    <row r="3638" spans="3:7">
      <c r="C3638"/>
      <c r="G3638" s="134">
        <f t="shared" si="56"/>
        <v>0</v>
      </c>
    </row>
    <row r="3639" spans="3:7">
      <c r="C3639"/>
      <c r="G3639" s="134">
        <f t="shared" si="56"/>
        <v>0</v>
      </c>
    </row>
    <row r="3640" spans="3:7">
      <c r="C3640"/>
      <c r="G3640" s="134">
        <f t="shared" si="56"/>
        <v>0</v>
      </c>
    </row>
    <row r="3641" spans="3:7">
      <c r="C3641"/>
      <c r="G3641" s="134">
        <f t="shared" si="56"/>
        <v>0</v>
      </c>
    </row>
    <row r="3642" spans="3:7">
      <c r="C3642"/>
      <c r="G3642" s="134">
        <f t="shared" si="56"/>
        <v>0</v>
      </c>
    </row>
    <row r="3643" spans="3:7">
      <c r="C3643"/>
      <c r="G3643" s="134">
        <f t="shared" si="56"/>
        <v>0</v>
      </c>
    </row>
    <row r="3644" spans="3:7">
      <c r="C3644"/>
      <c r="G3644" s="134">
        <f t="shared" si="56"/>
        <v>0</v>
      </c>
    </row>
    <row r="3645" spans="3:7">
      <c r="C3645"/>
      <c r="G3645" s="134">
        <f t="shared" si="56"/>
        <v>0</v>
      </c>
    </row>
    <row r="3646" spans="3:7">
      <c r="C3646"/>
      <c r="G3646" s="134">
        <f t="shared" si="56"/>
        <v>0</v>
      </c>
    </row>
    <row r="3647" spans="3:7">
      <c r="C3647"/>
      <c r="G3647" s="134">
        <f t="shared" si="56"/>
        <v>0</v>
      </c>
    </row>
    <row r="3648" spans="3:7">
      <c r="C3648"/>
      <c r="G3648" s="134">
        <f t="shared" si="56"/>
        <v>0</v>
      </c>
    </row>
    <row r="3649" spans="3:7">
      <c r="C3649"/>
      <c r="G3649" s="134">
        <f t="shared" si="56"/>
        <v>0</v>
      </c>
    </row>
    <row r="3650" spans="3:7">
      <c r="C3650"/>
      <c r="G3650" s="134">
        <f t="shared" si="56"/>
        <v>0</v>
      </c>
    </row>
    <row r="3651" spans="3:7">
      <c r="C3651"/>
      <c r="G3651" s="134">
        <f t="shared" si="56"/>
        <v>0</v>
      </c>
    </row>
    <row r="3652" spans="3:7">
      <c r="C3652"/>
      <c r="G3652" s="134">
        <f t="shared" si="56"/>
        <v>0</v>
      </c>
    </row>
    <row r="3653" spans="3:7">
      <c r="C3653"/>
      <c r="G3653" s="134">
        <f t="shared" si="56"/>
        <v>0</v>
      </c>
    </row>
    <row r="3654" spans="3:7">
      <c r="C3654"/>
      <c r="G3654" s="134">
        <f t="shared" si="56"/>
        <v>0</v>
      </c>
    </row>
    <row r="3655" spans="3:7">
      <c r="C3655"/>
      <c r="G3655" s="134">
        <f t="shared" si="56"/>
        <v>0</v>
      </c>
    </row>
    <row r="3656" spans="3:7">
      <c r="C3656"/>
      <c r="G3656" s="134">
        <f t="shared" si="56"/>
        <v>0</v>
      </c>
    </row>
    <row r="3657" spans="3:7">
      <c r="C3657"/>
      <c r="G3657" s="134">
        <f t="shared" si="56"/>
        <v>0</v>
      </c>
    </row>
    <row r="3658" spans="3:7">
      <c r="C3658"/>
      <c r="G3658" s="134">
        <f t="shared" si="56"/>
        <v>0</v>
      </c>
    </row>
    <row r="3659" spans="3:7">
      <c r="C3659"/>
      <c r="G3659" s="134">
        <f t="shared" si="56"/>
        <v>0</v>
      </c>
    </row>
    <row r="3660" spans="3:7">
      <c r="C3660"/>
      <c r="G3660" s="134">
        <f t="shared" ref="G3660:G3723" si="57">+D3660-E3660</f>
        <v>0</v>
      </c>
    </row>
    <row r="3661" spans="3:7">
      <c r="C3661"/>
      <c r="G3661" s="134">
        <f t="shared" si="57"/>
        <v>0</v>
      </c>
    </row>
    <row r="3662" spans="3:7">
      <c r="C3662"/>
      <c r="G3662" s="134">
        <f t="shared" si="57"/>
        <v>0</v>
      </c>
    </row>
    <row r="3663" spans="3:7">
      <c r="C3663"/>
      <c r="G3663" s="134">
        <f t="shared" si="57"/>
        <v>0</v>
      </c>
    </row>
    <row r="3664" spans="3:7">
      <c r="C3664"/>
      <c r="G3664" s="134">
        <f t="shared" si="57"/>
        <v>0</v>
      </c>
    </row>
    <row r="3665" spans="3:7">
      <c r="C3665"/>
      <c r="G3665" s="134">
        <f t="shared" si="57"/>
        <v>0</v>
      </c>
    </row>
    <row r="3666" spans="3:7">
      <c r="C3666"/>
      <c r="G3666" s="134">
        <f t="shared" si="57"/>
        <v>0</v>
      </c>
    </row>
    <row r="3667" spans="3:7">
      <c r="C3667"/>
      <c r="G3667" s="134">
        <f t="shared" si="57"/>
        <v>0</v>
      </c>
    </row>
    <row r="3668" spans="3:7">
      <c r="C3668"/>
      <c r="G3668" s="134">
        <f t="shared" si="57"/>
        <v>0</v>
      </c>
    </row>
    <row r="3669" spans="3:7">
      <c r="C3669"/>
      <c r="G3669" s="134">
        <f t="shared" si="57"/>
        <v>0</v>
      </c>
    </row>
    <row r="3670" spans="3:7">
      <c r="C3670"/>
      <c r="G3670" s="134">
        <f t="shared" si="57"/>
        <v>0</v>
      </c>
    </row>
    <row r="3671" spans="3:7">
      <c r="C3671"/>
      <c r="G3671" s="134">
        <f t="shared" si="57"/>
        <v>0</v>
      </c>
    </row>
    <row r="3672" spans="3:7">
      <c r="C3672"/>
      <c r="G3672" s="134">
        <f t="shared" si="57"/>
        <v>0</v>
      </c>
    </row>
    <row r="3673" spans="3:7">
      <c r="C3673"/>
      <c r="G3673" s="134">
        <f t="shared" si="57"/>
        <v>0</v>
      </c>
    </row>
    <row r="3674" spans="3:7">
      <c r="C3674"/>
      <c r="G3674" s="134">
        <f t="shared" si="57"/>
        <v>0</v>
      </c>
    </row>
    <row r="3675" spans="3:7">
      <c r="C3675"/>
      <c r="G3675" s="134">
        <f t="shared" si="57"/>
        <v>0</v>
      </c>
    </row>
    <row r="3676" spans="3:7">
      <c r="C3676"/>
      <c r="G3676" s="134">
        <f t="shared" si="57"/>
        <v>0</v>
      </c>
    </row>
    <row r="3677" spans="3:7">
      <c r="C3677"/>
      <c r="G3677" s="134">
        <f t="shared" si="57"/>
        <v>0</v>
      </c>
    </row>
    <row r="3678" spans="3:7">
      <c r="C3678"/>
      <c r="G3678" s="134">
        <f t="shared" si="57"/>
        <v>0</v>
      </c>
    </row>
    <row r="3679" spans="3:7">
      <c r="C3679"/>
      <c r="G3679" s="134">
        <f t="shared" si="57"/>
        <v>0</v>
      </c>
    </row>
    <row r="3680" spans="3:7">
      <c r="C3680"/>
      <c r="G3680" s="134">
        <f t="shared" si="57"/>
        <v>0</v>
      </c>
    </row>
    <row r="3681" spans="3:7">
      <c r="C3681"/>
      <c r="G3681" s="134">
        <f t="shared" si="57"/>
        <v>0</v>
      </c>
    </row>
    <row r="3682" spans="3:7">
      <c r="C3682"/>
      <c r="G3682" s="134">
        <f t="shared" si="57"/>
        <v>0</v>
      </c>
    </row>
    <row r="3683" spans="3:7">
      <c r="C3683"/>
      <c r="G3683" s="134">
        <f t="shared" si="57"/>
        <v>0</v>
      </c>
    </row>
    <row r="3684" spans="3:7">
      <c r="C3684"/>
      <c r="G3684" s="134">
        <f t="shared" si="57"/>
        <v>0</v>
      </c>
    </row>
    <row r="3685" spans="3:7">
      <c r="C3685"/>
      <c r="G3685" s="134">
        <f t="shared" si="57"/>
        <v>0</v>
      </c>
    </row>
    <row r="3686" spans="3:7">
      <c r="C3686"/>
      <c r="G3686" s="134">
        <f t="shared" si="57"/>
        <v>0</v>
      </c>
    </row>
    <row r="3687" spans="3:7">
      <c r="C3687"/>
      <c r="G3687" s="134">
        <f t="shared" si="57"/>
        <v>0</v>
      </c>
    </row>
    <row r="3688" spans="3:7">
      <c r="C3688"/>
      <c r="G3688" s="134">
        <f t="shared" si="57"/>
        <v>0</v>
      </c>
    </row>
    <row r="3689" spans="3:7">
      <c r="C3689"/>
      <c r="G3689" s="134">
        <f t="shared" si="57"/>
        <v>0</v>
      </c>
    </row>
    <row r="3690" spans="3:7">
      <c r="C3690"/>
      <c r="G3690" s="134">
        <f t="shared" si="57"/>
        <v>0</v>
      </c>
    </row>
    <row r="3691" spans="3:7">
      <c r="C3691"/>
      <c r="G3691" s="134">
        <f t="shared" si="57"/>
        <v>0</v>
      </c>
    </row>
    <row r="3692" spans="3:7">
      <c r="C3692"/>
      <c r="G3692" s="134">
        <f t="shared" si="57"/>
        <v>0</v>
      </c>
    </row>
    <row r="3693" spans="3:7">
      <c r="C3693"/>
      <c r="G3693" s="134">
        <f t="shared" si="57"/>
        <v>0</v>
      </c>
    </row>
    <row r="3694" spans="3:7">
      <c r="C3694"/>
      <c r="G3694" s="134">
        <f t="shared" si="57"/>
        <v>0</v>
      </c>
    </row>
    <row r="3695" spans="3:7">
      <c r="C3695"/>
      <c r="G3695" s="134">
        <f t="shared" si="57"/>
        <v>0</v>
      </c>
    </row>
    <row r="3696" spans="3:7">
      <c r="C3696"/>
      <c r="G3696" s="134">
        <f t="shared" si="57"/>
        <v>0</v>
      </c>
    </row>
    <row r="3697" spans="3:7">
      <c r="C3697"/>
      <c r="G3697" s="134">
        <f t="shared" si="57"/>
        <v>0</v>
      </c>
    </row>
    <row r="3698" spans="3:7">
      <c r="C3698"/>
      <c r="G3698" s="134">
        <f t="shared" si="57"/>
        <v>0</v>
      </c>
    </row>
    <row r="3699" spans="3:7">
      <c r="C3699"/>
      <c r="G3699" s="134">
        <f t="shared" si="57"/>
        <v>0</v>
      </c>
    </row>
    <row r="3700" spans="3:7">
      <c r="C3700"/>
      <c r="G3700" s="134">
        <f t="shared" si="57"/>
        <v>0</v>
      </c>
    </row>
    <row r="3701" spans="3:7">
      <c r="C3701"/>
      <c r="G3701" s="134">
        <f t="shared" si="57"/>
        <v>0</v>
      </c>
    </row>
    <row r="3702" spans="3:7">
      <c r="C3702"/>
      <c r="G3702" s="134">
        <f t="shared" si="57"/>
        <v>0</v>
      </c>
    </row>
    <row r="3703" spans="3:7">
      <c r="C3703"/>
      <c r="G3703" s="134">
        <f t="shared" si="57"/>
        <v>0</v>
      </c>
    </row>
    <row r="3704" spans="3:7">
      <c r="C3704"/>
      <c r="G3704" s="134">
        <f t="shared" si="57"/>
        <v>0</v>
      </c>
    </row>
    <row r="3705" spans="3:7">
      <c r="C3705"/>
      <c r="G3705" s="134">
        <f t="shared" si="57"/>
        <v>0</v>
      </c>
    </row>
    <row r="3706" spans="3:7">
      <c r="C3706"/>
      <c r="G3706" s="134">
        <f t="shared" si="57"/>
        <v>0</v>
      </c>
    </row>
    <row r="3707" spans="3:7">
      <c r="C3707"/>
      <c r="G3707" s="134">
        <f t="shared" si="57"/>
        <v>0</v>
      </c>
    </row>
    <row r="3708" spans="3:7">
      <c r="C3708"/>
      <c r="G3708" s="134">
        <f t="shared" si="57"/>
        <v>0</v>
      </c>
    </row>
    <row r="3709" spans="3:7">
      <c r="C3709"/>
      <c r="G3709" s="134">
        <f t="shared" si="57"/>
        <v>0</v>
      </c>
    </row>
    <row r="3710" spans="3:7">
      <c r="C3710"/>
      <c r="G3710" s="134">
        <f t="shared" si="57"/>
        <v>0</v>
      </c>
    </row>
    <row r="3711" spans="3:7">
      <c r="C3711"/>
      <c r="G3711" s="134">
        <f t="shared" si="57"/>
        <v>0</v>
      </c>
    </row>
    <row r="3712" spans="3:7">
      <c r="C3712"/>
      <c r="G3712" s="134">
        <f t="shared" si="57"/>
        <v>0</v>
      </c>
    </row>
    <row r="3713" spans="3:7">
      <c r="C3713"/>
      <c r="G3713" s="134">
        <f t="shared" si="57"/>
        <v>0</v>
      </c>
    </row>
    <row r="3714" spans="3:7">
      <c r="C3714"/>
      <c r="G3714" s="134">
        <f t="shared" si="57"/>
        <v>0</v>
      </c>
    </row>
    <row r="3715" spans="3:7">
      <c r="C3715"/>
      <c r="G3715" s="134">
        <f t="shared" si="57"/>
        <v>0</v>
      </c>
    </row>
    <row r="3716" spans="3:7">
      <c r="C3716"/>
      <c r="G3716" s="134">
        <f t="shared" si="57"/>
        <v>0</v>
      </c>
    </row>
    <row r="3717" spans="3:7">
      <c r="C3717"/>
      <c r="G3717" s="134">
        <f t="shared" si="57"/>
        <v>0</v>
      </c>
    </row>
    <row r="3718" spans="3:7">
      <c r="C3718"/>
      <c r="G3718" s="134">
        <f t="shared" si="57"/>
        <v>0</v>
      </c>
    </row>
    <row r="3719" spans="3:7">
      <c r="C3719"/>
      <c r="G3719" s="134">
        <f t="shared" si="57"/>
        <v>0</v>
      </c>
    </row>
    <row r="3720" spans="3:7">
      <c r="C3720"/>
      <c r="G3720" s="134">
        <f t="shared" si="57"/>
        <v>0</v>
      </c>
    </row>
    <row r="3721" spans="3:7">
      <c r="C3721"/>
      <c r="G3721" s="134">
        <f t="shared" si="57"/>
        <v>0</v>
      </c>
    </row>
    <row r="3722" spans="3:7">
      <c r="C3722"/>
      <c r="G3722" s="134">
        <f t="shared" si="57"/>
        <v>0</v>
      </c>
    </row>
    <row r="3723" spans="3:7">
      <c r="C3723"/>
      <c r="G3723" s="134">
        <f t="shared" si="57"/>
        <v>0</v>
      </c>
    </row>
    <row r="3724" spans="3:7">
      <c r="C3724"/>
      <c r="G3724" s="134">
        <f t="shared" ref="G3724:G3762" si="58">+D3724-E3724</f>
        <v>0</v>
      </c>
    </row>
    <row r="3725" spans="3:7">
      <c r="C3725"/>
      <c r="G3725" s="134">
        <f t="shared" si="58"/>
        <v>0</v>
      </c>
    </row>
    <row r="3726" spans="3:7">
      <c r="C3726"/>
      <c r="G3726" s="134">
        <f t="shared" si="58"/>
        <v>0</v>
      </c>
    </row>
    <row r="3727" spans="3:7">
      <c r="C3727"/>
      <c r="G3727" s="134">
        <f t="shared" si="58"/>
        <v>0</v>
      </c>
    </row>
    <row r="3728" spans="3:7">
      <c r="C3728"/>
      <c r="G3728" s="134">
        <f t="shared" si="58"/>
        <v>0</v>
      </c>
    </row>
    <row r="3729" spans="3:7">
      <c r="C3729"/>
      <c r="G3729" s="134">
        <f t="shared" si="58"/>
        <v>0</v>
      </c>
    </row>
    <row r="3730" spans="3:7">
      <c r="C3730"/>
      <c r="G3730" s="134">
        <f t="shared" si="58"/>
        <v>0</v>
      </c>
    </row>
    <row r="3731" spans="3:7">
      <c r="C3731"/>
      <c r="G3731" s="134">
        <f t="shared" si="58"/>
        <v>0</v>
      </c>
    </row>
    <row r="3732" spans="3:7">
      <c r="C3732"/>
      <c r="G3732" s="134">
        <f t="shared" si="58"/>
        <v>0</v>
      </c>
    </row>
    <row r="3733" spans="3:7">
      <c r="C3733"/>
      <c r="G3733" s="134">
        <f t="shared" si="58"/>
        <v>0</v>
      </c>
    </row>
    <row r="3734" spans="3:7">
      <c r="C3734"/>
      <c r="G3734" s="134">
        <f t="shared" si="58"/>
        <v>0</v>
      </c>
    </row>
    <row r="3735" spans="3:7">
      <c r="C3735"/>
      <c r="G3735" s="134">
        <f t="shared" si="58"/>
        <v>0</v>
      </c>
    </row>
    <row r="3736" spans="3:7">
      <c r="C3736"/>
      <c r="G3736" s="134">
        <f t="shared" si="58"/>
        <v>0</v>
      </c>
    </row>
    <row r="3737" spans="3:7">
      <c r="C3737"/>
      <c r="G3737" s="134">
        <f t="shared" si="58"/>
        <v>0</v>
      </c>
    </row>
    <row r="3738" spans="3:7">
      <c r="C3738"/>
      <c r="G3738" s="134">
        <f t="shared" si="58"/>
        <v>0</v>
      </c>
    </row>
    <row r="3739" spans="3:7">
      <c r="C3739"/>
      <c r="G3739" s="134">
        <f t="shared" si="58"/>
        <v>0</v>
      </c>
    </row>
    <row r="3740" spans="3:7">
      <c r="C3740"/>
      <c r="G3740" s="134">
        <f t="shared" si="58"/>
        <v>0</v>
      </c>
    </row>
    <row r="3741" spans="3:7">
      <c r="C3741"/>
      <c r="G3741" s="134">
        <f t="shared" si="58"/>
        <v>0</v>
      </c>
    </row>
    <row r="3742" spans="3:7">
      <c r="C3742"/>
      <c r="G3742" s="134">
        <f t="shared" si="58"/>
        <v>0</v>
      </c>
    </row>
    <row r="3743" spans="3:7">
      <c r="C3743"/>
      <c r="G3743" s="134">
        <f t="shared" si="58"/>
        <v>0</v>
      </c>
    </row>
    <row r="3744" spans="3:7">
      <c r="C3744"/>
      <c r="G3744" s="134">
        <f t="shared" si="58"/>
        <v>0</v>
      </c>
    </row>
    <row r="3745" spans="3:7">
      <c r="C3745"/>
      <c r="G3745" s="134">
        <f t="shared" si="58"/>
        <v>0</v>
      </c>
    </row>
    <row r="3746" spans="3:7">
      <c r="C3746"/>
      <c r="G3746" s="134">
        <f t="shared" si="58"/>
        <v>0</v>
      </c>
    </row>
    <row r="3747" spans="3:7">
      <c r="C3747"/>
      <c r="G3747" s="134">
        <f t="shared" si="58"/>
        <v>0</v>
      </c>
    </row>
    <row r="3748" spans="3:7">
      <c r="C3748"/>
      <c r="G3748" s="134">
        <f t="shared" si="58"/>
        <v>0</v>
      </c>
    </row>
    <row r="3749" spans="3:7">
      <c r="C3749"/>
      <c r="G3749" s="134">
        <f t="shared" si="58"/>
        <v>0</v>
      </c>
    </row>
    <row r="3750" spans="3:7">
      <c r="C3750"/>
      <c r="G3750" s="134">
        <f t="shared" si="58"/>
        <v>0</v>
      </c>
    </row>
    <row r="3751" spans="3:7">
      <c r="C3751"/>
      <c r="G3751" s="134">
        <f t="shared" si="58"/>
        <v>0</v>
      </c>
    </row>
    <row r="3752" spans="3:7">
      <c r="C3752"/>
      <c r="G3752" s="134">
        <f t="shared" si="58"/>
        <v>0</v>
      </c>
    </row>
    <row r="3753" spans="3:7">
      <c r="C3753"/>
      <c r="G3753" s="134">
        <f t="shared" si="58"/>
        <v>0</v>
      </c>
    </row>
    <row r="3754" spans="3:7">
      <c r="C3754"/>
      <c r="G3754" s="134">
        <f t="shared" si="58"/>
        <v>0</v>
      </c>
    </row>
    <row r="3755" spans="3:7">
      <c r="C3755"/>
      <c r="G3755" s="134">
        <f t="shared" si="58"/>
        <v>0</v>
      </c>
    </row>
    <row r="3756" spans="3:7">
      <c r="C3756"/>
      <c r="G3756" s="134">
        <f t="shared" si="58"/>
        <v>0</v>
      </c>
    </row>
    <row r="3757" spans="3:7">
      <c r="C3757"/>
      <c r="G3757" s="134">
        <f t="shared" si="58"/>
        <v>0</v>
      </c>
    </row>
    <row r="3758" spans="3:7">
      <c r="C3758"/>
      <c r="G3758" s="134">
        <f t="shared" si="58"/>
        <v>0</v>
      </c>
    </row>
    <row r="3759" spans="3:7">
      <c r="C3759"/>
      <c r="G3759" s="134">
        <f t="shared" si="58"/>
        <v>0</v>
      </c>
    </row>
    <row r="3760" spans="3:7">
      <c r="C3760"/>
      <c r="G3760" s="134">
        <f t="shared" si="58"/>
        <v>0</v>
      </c>
    </row>
    <row r="3761" spans="3:7">
      <c r="C3761"/>
      <c r="G3761" s="134">
        <f t="shared" si="58"/>
        <v>0</v>
      </c>
    </row>
    <row r="3762" spans="3:7">
      <c r="C3762"/>
      <c r="G3762" s="134">
        <f t="shared" si="58"/>
        <v>0</v>
      </c>
    </row>
    <row r="3763" spans="3:7">
      <c r="C3763"/>
      <c r="G3763" s="134"/>
    </row>
    <row r="3764" spans="3:7">
      <c r="C3764"/>
      <c r="G3764" s="134"/>
    </row>
    <row r="3765" spans="3:7">
      <c r="C3765"/>
      <c r="G3765" s="134"/>
    </row>
    <row r="3766" spans="3:7">
      <c r="C3766"/>
      <c r="G3766" s="134"/>
    </row>
    <row r="3767" spans="3:7">
      <c r="C3767"/>
      <c r="G3767" s="134"/>
    </row>
    <row r="3768" spans="3:7">
      <c r="C3768"/>
      <c r="G3768" s="134"/>
    </row>
    <row r="3769" spans="3:7">
      <c r="C3769"/>
      <c r="G3769" s="134"/>
    </row>
    <row r="3770" spans="3:7">
      <c r="C3770"/>
      <c r="G3770" s="134"/>
    </row>
    <row r="3771" spans="3:7">
      <c r="C3771"/>
      <c r="G3771" s="134"/>
    </row>
    <row r="3772" spans="3:7">
      <c r="C3772"/>
      <c r="G3772" s="134"/>
    </row>
    <row r="3773" spans="3:7">
      <c r="C3773"/>
      <c r="G3773" s="134"/>
    </row>
    <row r="3774" spans="3:7">
      <c r="C3774"/>
      <c r="G3774" s="134"/>
    </row>
    <row r="3775" spans="3:7">
      <c r="C3775"/>
      <c r="G3775" s="134"/>
    </row>
    <row r="3776" spans="3:7">
      <c r="C3776"/>
      <c r="G3776" s="134"/>
    </row>
    <row r="3777" spans="3:7">
      <c r="C3777"/>
      <c r="G3777" s="134"/>
    </row>
    <row r="3778" spans="3:7">
      <c r="C3778"/>
      <c r="G3778" s="134"/>
    </row>
    <row r="3779" spans="3:7">
      <c r="C3779"/>
      <c r="G3779" s="134"/>
    </row>
    <row r="3780" spans="3:7">
      <c r="C3780"/>
      <c r="G3780" s="134"/>
    </row>
    <row r="3781" spans="3:7">
      <c r="C3781"/>
      <c r="G3781" s="134"/>
    </row>
    <row r="3782" spans="3:7">
      <c r="C3782"/>
      <c r="G3782" s="134"/>
    </row>
    <row r="3783" spans="3:7">
      <c r="C3783"/>
      <c r="G3783" s="134"/>
    </row>
    <row r="3784" spans="3:7">
      <c r="C3784"/>
      <c r="G3784" s="134"/>
    </row>
    <row r="3785" spans="3:7">
      <c r="C3785"/>
      <c r="G3785" s="134"/>
    </row>
    <row r="3786" spans="3:7">
      <c r="C3786"/>
      <c r="G3786" s="134"/>
    </row>
    <row r="3787" spans="3:7">
      <c r="C3787"/>
      <c r="G3787" s="134"/>
    </row>
    <row r="3788" spans="3:7">
      <c r="C3788"/>
      <c r="G3788" s="134"/>
    </row>
    <row r="3789" spans="3:7">
      <c r="C3789"/>
      <c r="G3789" s="134"/>
    </row>
    <row r="3790" spans="3:7">
      <c r="C3790"/>
      <c r="G3790" s="134"/>
    </row>
  </sheetData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H3792"/>
  <sheetViews>
    <sheetView workbookViewId="0">
      <selection activeCell="H17" sqref="H17"/>
    </sheetView>
  </sheetViews>
  <sheetFormatPr defaultRowHeight="12.75"/>
  <cols>
    <col min="1" max="1" width="10.85546875" bestFit="1" customWidth="1"/>
    <col min="2" max="2" width="117.140625" style="1" bestFit="1" customWidth="1"/>
    <col min="3" max="3" width="14.28515625" style="137" customWidth="1"/>
    <col min="4" max="5" width="15" style="134" bestFit="1" customWidth="1"/>
    <col min="6" max="6" width="18" customWidth="1"/>
    <col min="7" max="7" width="14" style="136" bestFit="1" customWidth="1"/>
    <col min="8" max="8" width="38.7109375" style="4" customWidth="1"/>
    <col min="9" max="9" width="11.7109375" bestFit="1" customWidth="1"/>
    <col min="10" max="10" width="10.28515625" bestFit="1" customWidth="1"/>
  </cols>
  <sheetData>
    <row r="1" spans="1:7">
      <c r="A1" s="154" t="s">
        <v>1591</v>
      </c>
    </row>
    <row r="2" spans="1:7">
      <c r="B2" s="1" t="s">
        <v>1695</v>
      </c>
      <c r="C2"/>
    </row>
    <row r="3" spans="1:7">
      <c r="B3" s="1" t="s">
        <v>1181</v>
      </c>
      <c r="C3"/>
    </row>
    <row r="4" spans="1:7">
      <c r="B4" s="1" t="s">
        <v>1182</v>
      </c>
      <c r="C4"/>
    </row>
    <row r="5" spans="1:7">
      <c r="B5" s="1" t="s">
        <v>1391</v>
      </c>
      <c r="C5"/>
    </row>
    <row r="6" spans="1:7">
      <c r="B6" s="1" t="s">
        <v>1183</v>
      </c>
      <c r="C6"/>
    </row>
    <row r="7" spans="1:7">
      <c r="B7" s="1" t="s">
        <v>1184</v>
      </c>
      <c r="C7"/>
    </row>
    <row r="8" spans="1:7">
      <c r="B8" s="1" t="s">
        <v>1185</v>
      </c>
      <c r="C8"/>
    </row>
    <row r="9" spans="1:7">
      <c r="B9" s="1" t="s">
        <v>1186</v>
      </c>
      <c r="C9"/>
    </row>
    <row r="10" spans="1:7">
      <c r="B10" s="1" t="s">
        <v>1696</v>
      </c>
      <c r="C10"/>
    </row>
    <row r="11" spans="1:7">
      <c r="A11" t="s">
        <v>864</v>
      </c>
      <c r="B11" s="1" t="s">
        <v>857</v>
      </c>
      <c r="C11" t="s">
        <v>853</v>
      </c>
      <c r="D11" s="134" t="s">
        <v>854</v>
      </c>
      <c r="E11" s="134" t="s">
        <v>855</v>
      </c>
      <c r="F11" t="s">
        <v>856</v>
      </c>
      <c r="G11" s="136" t="s">
        <v>865</v>
      </c>
    </row>
    <row r="12" spans="1:7">
      <c r="A12">
        <v>11010101</v>
      </c>
      <c r="B12" s="1" t="s">
        <v>1394</v>
      </c>
      <c r="C12" t="s">
        <v>1393</v>
      </c>
      <c r="D12" s="134">
        <v>123406.1</v>
      </c>
      <c r="E12" s="134">
        <v>0</v>
      </c>
      <c r="F12" t="s">
        <v>1393</v>
      </c>
      <c r="G12" s="134">
        <f>+D12-E12</f>
        <v>123406.1</v>
      </c>
    </row>
    <row r="13" spans="1:7">
      <c r="A13">
        <v>11010151</v>
      </c>
      <c r="B13" s="1" t="s">
        <v>1395</v>
      </c>
      <c r="C13" t="s">
        <v>1393</v>
      </c>
      <c r="D13" s="134">
        <v>0</v>
      </c>
      <c r="E13" s="134">
        <v>61412.34</v>
      </c>
      <c r="F13" t="s">
        <v>1393</v>
      </c>
      <c r="G13" s="134">
        <f t="shared" ref="G13:G76" si="0">+D13-E13</f>
        <v>-61412.34</v>
      </c>
    </row>
    <row r="14" spans="1:7">
      <c r="A14">
        <v>11010202</v>
      </c>
      <c r="B14" s="1" t="s">
        <v>1396</v>
      </c>
      <c r="C14" t="s">
        <v>1393</v>
      </c>
      <c r="D14" s="134">
        <v>6789.6</v>
      </c>
      <c r="E14" s="134">
        <v>6789.6</v>
      </c>
      <c r="F14" t="s">
        <v>1393</v>
      </c>
      <c r="G14" s="134">
        <f t="shared" si="0"/>
        <v>0</v>
      </c>
    </row>
    <row r="15" spans="1:7">
      <c r="A15">
        <v>11010252</v>
      </c>
      <c r="B15" s="1" t="s">
        <v>1397</v>
      </c>
      <c r="C15" t="s">
        <v>1393</v>
      </c>
      <c r="D15" s="134">
        <v>6789.6</v>
      </c>
      <c r="E15" s="134">
        <v>6789.6</v>
      </c>
      <c r="F15" t="s">
        <v>1393</v>
      </c>
      <c r="G15" s="134">
        <f t="shared" si="0"/>
        <v>0</v>
      </c>
    </row>
    <row r="16" spans="1:7">
      <c r="A16">
        <v>11010301</v>
      </c>
      <c r="B16" s="1" t="s">
        <v>949</v>
      </c>
      <c r="C16" t="s">
        <v>1393</v>
      </c>
      <c r="D16" s="134">
        <v>570708.61</v>
      </c>
      <c r="E16" s="134">
        <v>0</v>
      </c>
      <c r="F16" t="s">
        <v>1393</v>
      </c>
      <c r="G16" s="134">
        <f t="shared" si="0"/>
        <v>570708.61</v>
      </c>
    </row>
    <row r="17" spans="1:7">
      <c r="A17">
        <v>11010351</v>
      </c>
      <c r="B17" s="1" t="s">
        <v>950</v>
      </c>
      <c r="C17" t="s">
        <v>1393</v>
      </c>
      <c r="D17" s="134">
        <v>0</v>
      </c>
      <c r="E17" s="134">
        <v>397582.75</v>
      </c>
      <c r="F17" t="s">
        <v>1393</v>
      </c>
      <c r="G17" s="134">
        <f t="shared" si="0"/>
        <v>-397582.75</v>
      </c>
    </row>
    <row r="18" spans="1:7">
      <c r="A18">
        <v>11010501</v>
      </c>
      <c r="B18" s="1" t="s">
        <v>1398</v>
      </c>
      <c r="C18" t="s">
        <v>1393</v>
      </c>
      <c r="D18" s="134">
        <v>1041.9000000000001</v>
      </c>
      <c r="E18" s="134">
        <v>0</v>
      </c>
      <c r="F18" t="s">
        <v>1393</v>
      </c>
      <c r="G18" s="134">
        <f t="shared" si="0"/>
        <v>1041.9000000000001</v>
      </c>
    </row>
    <row r="19" spans="1:7">
      <c r="A19">
        <v>11010503</v>
      </c>
      <c r="B19" s="1" t="s">
        <v>1400</v>
      </c>
      <c r="C19" t="s">
        <v>1393</v>
      </c>
      <c r="D19" s="134">
        <v>7344.68</v>
      </c>
      <c r="E19" s="134">
        <v>0</v>
      </c>
      <c r="F19" t="s">
        <v>1393</v>
      </c>
      <c r="G19" s="134">
        <f t="shared" si="0"/>
        <v>7344.68</v>
      </c>
    </row>
    <row r="20" spans="1:7">
      <c r="A20">
        <v>11010551</v>
      </c>
      <c r="B20" s="1" t="s">
        <v>1401</v>
      </c>
      <c r="C20" t="s">
        <v>1393</v>
      </c>
      <c r="D20" s="134">
        <v>0</v>
      </c>
      <c r="E20" s="134">
        <v>868.92</v>
      </c>
      <c r="F20" t="s">
        <v>1393</v>
      </c>
      <c r="G20" s="134">
        <f t="shared" si="0"/>
        <v>-868.92</v>
      </c>
    </row>
    <row r="21" spans="1:7">
      <c r="A21">
        <v>11010553</v>
      </c>
      <c r="B21" s="1" t="s">
        <v>1403</v>
      </c>
      <c r="C21" t="s">
        <v>1393</v>
      </c>
      <c r="D21" s="134">
        <v>0</v>
      </c>
      <c r="E21" s="134">
        <v>4654.2299999999996</v>
      </c>
      <c r="F21" t="s">
        <v>1393</v>
      </c>
      <c r="G21" s="134">
        <f t="shared" si="0"/>
        <v>-4654.2299999999996</v>
      </c>
    </row>
    <row r="22" spans="1:7">
      <c r="A22">
        <v>11010601</v>
      </c>
      <c r="B22" s="1" t="s">
        <v>951</v>
      </c>
      <c r="C22" t="s">
        <v>1393</v>
      </c>
      <c r="D22" s="134">
        <v>61585.34</v>
      </c>
      <c r="E22" s="134">
        <v>61585.34</v>
      </c>
      <c r="F22" t="s">
        <v>1393</v>
      </c>
      <c r="G22" s="134">
        <f t="shared" si="0"/>
        <v>0</v>
      </c>
    </row>
    <row r="23" spans="1:7">
      <c r="A23">
        <v>11010701</v>
      </c>
      <c r="B23" s="1" t="s">
        <v>952</v>
      </c>
      <c r="C23" t="s">
        <v>1393</v>
      </c>
      <c r="D23" s="134">
        <v>23790.29</v>
      </c>
      <c r="E23" s="134">
        <v>0</v>
      </c>
      <c r="F23" t="s">
        <v>1393</v>
      </c>
      <c r="G23" s="134">
        <f t="shared" si="0"/>
        <v>23790.29</v>
      </c>
    </row>
    <row r="24" spans="1:7">
      <c r="A24">
        <v>11010702</v>
      </c>
      <c r="B24" s="1" t="s">
        <v>953</v>
      </c>
      <c r="C24" t="s">
        <v>1393</v>
      </c>
      <c r="D24" s="134">
        <v>340718.42</v>
      </c>
      <c r="E24" s="134">
        <v>0</v>
      </c>
      <c r="F24" t="s">
        <v>1393</v>
      </c>
      <c r="G24" s="134">
        <f t="shared" si="0"/>
        <v>340718.42</v>
      </c>
    </row>
    <row r="25" spans="1:7">
      <c r="A25">
        <v>11010708</v>
      </c>
      <c r="B25" s="1" t="s">
        <v>1404</v>
      </c>
      <c r="C25" t="s">
        <v>1393</v>
      </c>
      <c r="D25" s="134">
        <v>16510</v>
      </c>
      <c r="E25" s="134">
        <v>0</v>
      </c>
      <c r="F25" t="s">
        <v>1393</v>
      </c>
      <c r="G25" s="134">
        <f t="shared" si="0"/>
        <v>16510</v>
      </c>
    </row>
    <row r="26" spans="1:7">
      <c r="A26">
        <v>11010709</v>
      </c>
      <c r="B26" s="1" t="s">
        <v>954</v>
      </c>
      <c r="C26" t="s">
        <v>1393</v>
      </c>
      <c r="D26" s="134">
        <v>143420.1</v>
      </c>
      <c r="E26" s="134">
        <v>0</v>
      </c>
      <c r="F26" t="s">
        <v>1393</v>
      </c>
      <c r="G26" s="134">
        <f t="shared" si="0"/>
        <v>143420.1</v>
      </c>
    </row>
    <row r="27" spans="1:7">
      <c r="A27">
        <v>11010751</v>
      </c>
      <c r="B27" s="1" t="s">
        <v>955</v>
      </c>
      <c r="C27" t="s">
        <v>1393</v>
      </c>
      <c r="D27" s="134">
        <v>0</v>
      </c>
      <c r="E27" s="134">
        <v>18455.53</v>
      </c>
      <c r="F27" t="s">
        <v>1393</v>
      </c>
      <c r="G27" s="134">
        <f t="shared" si="0"/>
        <v>-18455.53</v>
      </c>
    </row>
    <row r="28" spans="1:7">
      <c r="A28">
        <v>11010752</v>
      </c>
      <c r="B28" s="1" t="s">
        <v>956</v>
      </c>
      <c r="C28" t="s">
        <v>1393</v>
      </c>
      <c r="D28" s="134">
        <v>0</v>
      </c>
      <c r="E28" s="134">
        <v>307476.14</v>
      </c>
      <c r="F28" t="s">
        <v>1393</v>
      </c>
      <c r="G28" s="134">
        <f t="shared" si="0"/>
        <v>-307476.14</v>
      </c>
    </row>
    <row r="29" spans="1:7">
      <c r="A29">
        <v>11010758</v>
      </c>
      <c r="B29" s="1" t="s">
        <v>1405</v>
      </c>
      <c r="C29" t="s">
        <v>1393</v>
      </c>
      <c r="D29" s="134">
        <v>0</v>
      </c>
      <c r="E29" s="134">
        <v>5925.5</v>
      </c>
      <c r="F29" t="s">
        <v>1393</v>
      </c>
      <c r="G29" s="134">
        <f t="shared" si="0"/>
        <v>-5925.5</v>
      </c>
    </row>
    <row r="30" spans="1:7">
      <c r="A30">
        <v>11010759</v>
      </c>
      <c r="B30" s="1" t="s">
        <v>957</v>
      </c>
      <c r="C30" t="s">
        <v>1393</v>
      </c>
      <c r="D30" s="134">
        <v>0</v>
      </c>
      <c r="E30" s="134">
        <v>117403.91</v>
      </c>
      <c r="F30" t="s">
        <v>1393</v>
      </c>
      <c r="G30" s="134">
        <f t="shared" si="0"/>
        <v>-117403.91</v>
      </c>
    </row>
    <row r="31" spans="1:7">
      <c r="A31">
        <v>11020101</v>
      </c>
      <c r="B31" s="1" t="s">
        <v>958</v>
      </c>
      <c r="C31" t="s">
        <v>1393</v>
      </c>
      <c r="D31" s="134">
        <v>4845896.21</v>
      </c>
      <c r="E31" s="134">
        <v>0</v>
      </c>
      <c r="F31" t="s">
        <v>1393</v>
      </c>
      <c r="G31" s="134">
        <f t="shared" si="0"/>
        <v>4845896.21</v>
      </c>
    </row>
    <row r="32" spans="1:7">
      <c r="A32">
        <v>11020201</v>
      </c>
      <c r="B32" s="1" t="s">
        <v>959</v>
      </c>
      <c r="C32" t="s">
        <v>1393</v>
      </c>
      <c r="D32" s="134">
        <v>20378156.469999999</v>
      </c>
      <c r="E32" s="134">
        <v>188859</v>
      </c>
      <c r="F32" t="s">
        <v>1393</v>
      </c>
      <c r="G32" s="134">
        <f t="shared" si="0"/>
        <v>20189297.469999999</v>
      </c>
    </row>
    <row r="33" spans="1:7">
      <c r="A33">
        <v>11020301</v>
      </c>
      <c r="B33" s="1" t="s">
        <v>960</v>
      </c>
      <c r="C33" t="s">
        <v>1393</v>
      </c>
      <c r="D33" s="134">
        <v>56681036.539999999</v>
      </c>
      <c r="E33" s="134">
        <v>2897075.2</v>
      </c>
      <c r="F33" t="s">
        <v>1393</v>
      </c>
      <c r="G33" s="134">
        <f t="shared" si="0"/>
        <v>53783961.339999996</v>
      </c>
    </row>
    <row r="34" spans="1:7">
      <c r="A34">
        <v>11020351</v>
      </c>
      <c r="B34" s="1" t="s">
        <v>961</v>
      </c>
      <c r="C34" t="s">
        <v>1393</v>
      </c>
      <c r="D34" s="134">
        <v>0</v>
      </c>
      <c r="E34" s="134">
        <v>11871109.439999999</v>
      </c>
      <c r="F34" t="s">
        <v>1393</v>
      </c>
      <c r="G34" s="134">
        <f t="shared" si="0"/>
        <v>-11871109.439999999</v>
      </c>
    </row>
    <row r="35" spans="1:7">
      <c r="A35">
        <v>11020401</v>
      </c>
      <c r="B35" s="1" t="s">
        <v>962</v>
      </c>
      <c r="C35" t="s">
        <v>1393</v>
      </c>
      <c r="D35" s="134">
        <v>96916417.769999996</v>
      </c>
      <c r="E35" s="134">
        <v>83715</v>
      </c>
      <c r="F35" t="s">
        <v>1393</v>
      </c>
      <c r="G35" s="134">
        <f t="shared" si="0"/>
        <v>96832702.769999996</v>
      </c>
    </row>
    <row r="36" spans="1:7">
      <c r="A36">
        <v>11020451</v>
      </c>
      <c r="B36" s="1" t="s">
        <v>963</v>
      </c>
      <c r="C36" t="s">
        <v>1393</v>
      </c>
      <c r="D36" s="134">
        <v>14696.65</v>
      </c>
      <c r="E36" s="134">
        <v>24338213.219999999</v>
      </c>
      <c r="F36" t="s">
        <v>1393</v>
      </c>
      <c r="G36" s="134">
        <f t="shared" si="0"/>
        <v>-24323516.57</v>
      </c>
    </row>
    <row r="37" spans="1:7">
      <c r="A37">
        <v>11020501</v>
      </c>
      <c r="B37" s="1" t="s">
        <v>964</v>
      </c>
      <c r="C37" t="s">
        <v>1393</v>
      </c>
      <c r="D37" s="134">
        <v>4080844.79</v>
      </c>
      <c r="E37" s="134">
        <v>0</v>
      </c>
      <c r="F37" t="s">
        <v>1393</v>
      </c>
      <c r="G37" s="134">
        <f t="shared" si="0"/>
        <v>4080844.79</v>
      </c>
    </row>
    <row r="38" spans="1:7">
      <c r="A38">
        <v>11020551</v>
      </c>
      <c r="B38" s="1" t="s">
        <v>965</v>
      </c>
      <c r="C38" t="s">
        <v>1393</v>
      </c>
      <c r="D38" s="134">
        <v>0</v>
      </c>
      <c r="E38" s="134">
        <v>615264.24</v>
      </c>
      <c r="F38" t="s">
        <v>1393</v>
      </c>
      <c r="G38" s="134">
        <f t="shared" si="0"/>
        <v>-615264.24</v>
      </c>
    </row>
    <row r="39" spans="1:7">
      <c r="A39">
        <v>11020601</v>
      </c>
      <c r="B39" s="1" t="s">
        <v>966</v>
      </c>
      <c r="C39" t="s">
        <v>1393</v>
      </c>
      <c r="D39" s="134">
        <v>9984833.0299999993</v>
      </c>
      <c r="E39" s="134">
        <v>0</v>
      </c>
      <c r="F39" t="s">
        <v>1393</v>
      </c>
      <c r="G39" s="134">
        <f t="shared" si="0"/>
        <v>9984833.0299999993</v>
      </c>
    </row>
    <row r="40" spans="1:7">
      <c r="A40">
        <v>11020651</v>
      </c>
      <c r="B40" s="1" t="s">
        <v>967</v>
      </c>
      <c r="C40" t="s">
        <v>1393</v>
      </c>
      <c r="D40" s="134">
        <v>0</v>
      </c>
      <c r="E40" s="134">
        <v>2785784.52</v>
      </c>
      <c r="F40" t="s">
        <v>1393</v>
      </c>
      <c r="G40" s="134">
        <f t="shared" si="0"/>
        <v>-2785784.52</v>
      </c>
    </row>
    <row r="41" spans="1:7">
      <c r="A41">
        <v>11020701</v>
      </c>
      <c r="B41" s="1" t="s">
        <v>968</v>
      </c>
      <c r="C41" t="s">
        <v>1393</v>
      </c>
      <c r="D41" s="134">
        <v>1875730.58</v>
      </c>
      <c r="E41" s="134">
        <v>0</v>
      </c>
      <c r="F41" t="s">
        <v>1393</v>
      </c>
      <c r="G41" s="134">
        <f t="shared" si="0"/>
        <v>1875730.58</v>
      </c>
    </row>
    <row r="42" spans="1:7">
      <c r="A42">
        <v>11020740</v>
      </c>
      <c r="B42" s="1" t="s">
        <v>1406</v>
      </c>
      <c r="C42" t="s">
        <v>1393</v>
      </c>
      <c r="D42" s="134">
        <v>95946.44</v>
      </c>
      <c r="E42" s="134">
        <v>0</v>
      </c>
      <c r="F42" t="s">
        <v>1393</v>
      </c>
      <c r="G42" s="134">
        <f t="shared" si="0"/>
        <v>95946.44</v>
      </c>
    </row>
    <row r="43" spans="1:7">
      <c r="A43">
        <v>11020751</v>
      </c>
      <c r="B43" s="1" t="s">
        <v>1407</v>
      </c>
      <c r="C43" t="s">
        <v>1393</v>
      </c>
      <c r="D43" s="134">
        <v>0</v>
      </c>
      <c r="E43" s="134">
        <v>1169548.05</v>
      </c>
      <c r="F43" t="s">
        <v>1393</v>
      </c>
      <c r="G43" s="134">
        <f t="shared" si="0"/>
        <v>-1169548.05</v>
      </c>
    </row>
    <row r="44" spans="1:7">
      <c r="A44">
        <v>11020790</v>
      </c>
      <c r="B44" s="1" t="s">
        <v>1408</v>
      </c>
      <c r="C44" t="s">
        <v>1393</v>
      </c>
      <c r="D44" s="134">
        <v>0</v>
      </c>
      <c r="E44" s="134">
        <v>59357.89</v>
      </c>
      <c r="F44" t="s">
        <v>1393</v>
      </c>
      <c r="G44" s="134">
        <f t="shared" si="0"/>
        <v>-59357.89</v>
      </c>
    </row>
    <row r="45" spans="1:7">
      <c r="A45">
        <v>11020801</v>
      </c>
      <c r="B45" s="1" t="s">
        <v>1409</v>
      </c>
      <c r="C45" t="s">
        <v>1393</v>
      </c>
      <c r="D45" s="134">
        <v>1179396.6000000001</v>
      </c>
      <c r="E45" s="134">
        <v>10815.97</v>
      </c>
      <c r="F45" t="s">
        <v>1393</v>
      </c>
      <c r="G45" s="134">
        <f t="shared" si="0"/>
        <v>1168580.6300000001</v>
      </c>
    </row>
    <row r="46" spans="1:7">
      <c r="A46">
        <v>11020851</v>
      </c>
      <c r="B46" s="1" t="s">
        <v>1410</v>
      </c>
      <c r="C46" t="s">
        <v>1393</v>
      </c>
      <c r="D46" s="134">
        <v>9489.11</v>
      </c>
      <c r="E46" s="134">
        <v>1021809.15</v>
      </c>
      <c r="F46" t="s">
        <v>1393</v>
      </c>
      <c r="G46" s="134">
        <f t="shared" si="0"/>
        <v>-1012320.04</v>
      </c>
    </row>
    <row r="47" spans="1:7">
      <c r="A47">
        <v>11020901</v>
      </c>
      <c r="B47" s="1" t="s">
        <v>969</v>
      </c>
      <c r="C47" t="s">
        <v>1393</v>
      </c>
      <c r="D47" s="134">
        <v>4031585.23</v>
      </c>
      <c r="E47" s="134">
        <v>9359.2900000000009</v>
      </c>
      <c r="F47" t="s">
        <v>1393</v>
      </c>
      <c r="G47" s="134">
        <f t="shared" si="0"/>
        <v>4022225.94</v>
      </c>
    </row>
    <row r="48" spans="1:7">
      <c r="A48">
        <v>11020951</v>
      </c>
      <c r="B48" s="1" t="s">
        <v>970</v>
      </c>
      <c r="C48" t="s">
        <v>1393</v>
      </c>
      <c r="D48" s="134">
        <v>9359.2900000000009</v>
      </c>
      <c r="E48" s="134">
        <v>3527313.49</v>
      </c>
      <c r="F48" t="s">
        <v>1393</v>
      </c>
      <c r="G48" s="134">
        <f t="shared" si="0"/>
        <v>-3517954.2</v>
      </c>
    </row>
    <row r="49" spans="1:7">
      <c r="A49">
        <v>11021001</v>
      </c>
      <c r="B49" s="1" t="s">
        <v>971</v>
      </c>
      <c r="C49" t="s">
        <v>1393</v>
      </c>
      <c r="D49" s="134">
        <v>10888950.699999999</v>
      </c>
      <c r="E49" s="134">
        <v>0</v>
      </c>
      <c r="F49" t="s">
        <v>1393</v>
      </c>
      <c r="G49" s="134">
        <f t="shared" si="0"/>
        <v>10888950.699999999</v>
      </c>
    </row>
    <row r="50" spans="1:7">
      <c r="A50">
        <v>11021101</v>
      </c>
      <c r="B50" s="1" t="s">
        <v>972</v>
      </c>
      <c r="C50" t="s">
        <v>1393</v>
      </c>
      <c r="D50" s="134">
        <v>719735.6</v>
      </c>
      <c r="E50" s="134">
        <v>59463.08</v>
      </c>
      <c r="F50" t="s">
        <v>1393</v>
      </c>
      <c r="G50" s="134">
        <f t="shared" si="0"/>
        <v>660272.52</v>
      </c>
    </row>
    <row r="51" spans="1:7">
      <c r="A51">
        <v>11021151</v>
      </c>
      <c r="B51" s="1" t="s">
        <v>931</v>
      </c>
      <c r="C51" t="s">
        <v>1393</v>
      </c>
      <c r="D51" s="134">
        <v>58546.720000000001</v>
      </c>
      <c r="E51" s="134">
        <v>621624.54</v>
      </c>
      <c r="F51" t="s">
        <v>1393</v>
      </c>
      <c r="G51" s="134">
        <f t="shared" si="0"/>
        <v>-563077.82000000007</v>
      </c>
    </row>
    <row r="52" spans="1:7">
      <c r="A52">
        <v>11021201</v>
      </c>
      <c r="B52" s="1" t="s">
        <v>973</v>
      </c>
      <c r="C52" t="s">
        <v>1393</v>
      </c>
      <c r="D52" s="134">
        <v>491501.98</v>
      </c>
      <c r="E52" s="134">
        <v>3486.09</v>
      </c>
      <c r="F52" t="s">
        <v>1393</v>
      </c>
      <c r="G52" s="134">
        <f t="shared" si="0"/>
        <v>488015.88999999996</v>
      </c>
    </row>
    <row r="53" spans="1:7">
      <c r="A53">
        <v>11021240</v>
      </c>
      <c r="B53" s="1" t="s">
        <v>1411</v>
      </c>
      <c r="C53" t="s">
        <v>1393</v>
      </c>
      <c r="D53" s="134">
        <v>54704.2</v>
      </c>
      <c r="E53" s="134">
        <v>0</v>
      </c>
      <c r="F53" t="s">
        <v>1393</v>
      </c>
      <c r="G53" s="134">
        <f t="shared" si="0"/>
        <v>54704.2</v>
      </c>
    </row>
    <row r="54" spans="1:7">
      <c r="A54">
        <v>11021251</v>
      </c>
      <c r="B54" s="1" t="s">
        <v>974</v>
      </c>
      <c r="C54" t="s">
        <v>1393</v>
      </c>
      <c r="D54" s="134">
        <v>3486.09</v>
      </c>
      <c r="E54" s="134">
        <v>491501.98</v>
      </c>
      <c r="F54" t="s">
        <v>1393</v>
      </c>
      <c r="G54" s="134">
        <f t="shared" si="0"/>
        <v>-488015.88999999996</v>
      </c>
    </row>
    <row r="55" spans="1:7">
      <c r="A55">
        <v>11021290</v>
      </c>
      <c r="B55" s="1" t="s">
        <v>1412</v>
      </c>
      <c r="C55" t="s">
        <v>1393</v>
      </c>
      <c r="D55" s="134">
        <v>14713.86</v>
      </c>
      <c r="E55" s="134">
        <v>69418.06</v>
      </c>
      <c r="F55" t="s">
        <v>1393</v>
      </c>
      <c r="G55" s="134">
        <f t="shared" si="0"/>
        <v>-54704.2</v>
      </c>
    </row>
    <row r="56" spans="1:7">
      <c r="A56">
        <v>11021301</v>
      </c>
      <c r="B56" s="1" t="s">
        <v>975</v>
      </c>
      <c r="C56" t="s">
        <v>1393</v>
      </c>
      <c r="D56" s="134">
        <v>1158411.42</v>
      </c>
      <c r="E56" s="134">
        <v>3389.78</v>
      </c>
      <c r="F56" t="s">
        <v>1393</v>
      </c>
      <c r="G56" s="134">
        <f t="shared" si="0"/>
        <v>1155021.6399999999</v>
      </c>
    </row>
    <row r="57" spans="1:7">
      <c r="A57">
        <v>11021340</v>
      </c>
      <c r="B57" s="1" t="s">
        <v>1413</v>
      </c>
      <c r="C57" t="s">
        <v>1393</v>
      </c>
      <c r="D57" s="134">
        <v>83076.58</v>
      </c>
      <c r="E57" s="134">
        <v>39712.33</v>
      </c>
      <c r="F57" t="s">
        <v>1393</v>
      </c>
      <c r="G57" s="134">
        <f t="shared" si="0"/>
        <v>43364.25</v>
      </c>
    </row>
    <row r="58" spans="1:7">
      <c r="A58">
        <v>11021341</v>
      </c>
      <c r="B58" s="1" t="s">
        <v>1414</v>
      </c>
      <c r="C58" t="s">
        <v>1393</v>
      </c>
      <c r="D58" s="134">
        <v>185624.77</v>
      </c>
      <c r="E58" s="134">
        <v>121240</v>
      </c>
      <c r="F58" t="s">
        <v>1393</v>
      </c>
      <c r="G58" s="134">
        <f t="shared" si="0"/>
        <v>64384.76999999999</v>
      </c>
    </row>
    <row r="59" spans="1:7">
      <c r="A59">
        <v>11021342</v>
      </c>
      <c r="B59" s="1" t="s">
        <v>1415</v>
      </c>
      <c r="C59" t="s">
        <v>1393</v>
      </c>
      <c r="D59" s="134">
        <v>11000</v>
      </c>
      <c r="E59" s="134">
        <v>6000</v>
      </c>
      <c r="F59" t="s">
        <v>1393</v>
      </c>
      <c r="G59" s="134">
        <f t="shared" si="0"/>
        <v>5000</v>
      </c>
    </row>
    <row r="60" spans="1:7">
      <c r="A60">
        <v>11021343</v>
      </c>
      <c r="B60" s="1" t="s">
        <v>1416</v>
      </c>
      <c r="C60" t="s">
        <v>1393</v>
      </c>
      <c r="D60" s="134">
        <v>8552.51</v>
      </c>
      <c r="E60" s="134">
        <v>0</v>
      </c>
      <c r="F60" t="s">
        <v>1393</v>
      </c>
      <c r="G60" s="134">
        <f t="shared" si="0"/>
        <v>8552.51</v>
      </c>
    </row>
    <row r="61" spans="1:7">
      <c r="A61">
        <v>11021351</v>
      </c>
      <c r="B61" s="1" t="s">
        <v>976</v>
      </c>
      <c r="C61" t="s">
        <v>1393</v>
      </c>
      <c r="D61" s="134">
        <v>3389.78</v>
      </c>
      <c r="E61" s="134">
        <v>1018498.07</v>
      </c>
      <c r="F61" t="s">
        <v>1393</v>
      </c>
      <c r="G61" s="134">
        <f t="shared" si="0"/>
        <v>-1015108.2899999999</v>
      </c>
    </row>
    <row r="62" spans="1:7">
      <c r="A62">
        <v>11021390</v>
      </c>
      <c r="B62" s="1" t="s">
        <v>1417</v>
      </c>
      <c r="C62" t="s">
        <v>1393</v>
      </c>
      <c r="D62" s="134">
        <v>38782.69</v>
      </c>
      <c r="E62" s="134">
        <v>78991.899999999994</v>
      </c>
      <c r="F62" t="s">
        <v>1393</v>
      </c>
      <c r="G62" s="134">
        <f t="shared" si="0"/>
        <v>-40209.209999999992</v>
      </c>
    </row>
    <row r="63" spans="1:7">
      <c r="A63">
        <v>11021391</v>
      </c>
      <c r="B63" s="1" t="s">
        <v>1418</v>
      </c>
      <c r="C63" t="s">
        <v>1393</v>
      </c>
      <c r="D63" s="134">
        <v>101061.12</v>
      </c>
      <c r="E63" s="134">
        <v>165445.89000000001</v>
      </c>
      <c r="F63" t="s">
        <v>1393</v>
      </c>
      <c r="G63" s="134">
        <f t="shared" si="0"/>
        <v>-64384.770000000019</v>
      </c>
    </row>
    <row r="64" spans="1:7">
      <c r="A64">
        <v>11021392</v>
      </c>
      <c r="B64" s="1" t="s">
        <v>1419</v>
      </c>
      <c r="C64" t="s">
        <v>1393</v>
      </c>
      <c r="D64" s="134">
        <v>6000</v>
      </c>
      <c r="E64" s="134">
        <v>11000</v>
      </c>
      <c r="F64" t="s">
        <v>1393</v>
      </c>
      <c r="G64" s="134">
        <f t="shared" si="0"/>
        <v>-5000</v>
      </c>
    </row>
    <row r="65" spans="1:7">
      <c r="A65">
        <v>11021393</v>
      </c>
      <c r="B65" s="1" t="s">
        <v>1420</v>
      </c>
      <c r="C65" t="s">
        <v>1393</v>
      </c>
      <c r="D65" s="134">
        <v>0</v>
      </c>
      <c r="E65" s="134">
        <v>6683.92</v>
      </c>
      <c r="F65" t="s">
        <v>1393</v>
      </c>
      <c r="G65" s="134">
        <f t="shared" si="0"/>
        <v>-6683.92</v>
      </c>
    </row>
    <row r="66" spans="1:7">
      <c r="A66">
        <v>11021401</v>
      </c>
      <c r="B66" s="1" t="s">
        <v>1421</v>
      </c>
      <c r="C66" t="s">
        <v>1393</v>
      </c>
      <c r="D66" s="134">
        <v>5665126.4500000002</v>
      </c>
      <c r="E66" s="134">
        <v>725322.82</v>
      </c>
      <c r="F66" t="s">
        <v>1393</v>
      </c>
      <c r="G66" s="134">
        <f t="shared" si="0"/>
        <v>4939803.63</v>
      </c>
    </row>
    <row r="67" spans="1:7">
      <c r="A67">
        <v>11021402</v>
      </c>
      <c r="B67" s="1" t="s">
        <v>1422</v>
      </c>
      <c r="C67" t="s">
        <v>1393</v>
      </c>
      <c r="D67" s="134">
        <v>508195.37</v>
      </c>
      <c r="E67" s="134">
        <v>395133.96</v>
      </c>
      <c r="F67" t="s">
        <v>1393</v>
      </c>
      <c r="G67" s="134">
        <f t="shared" si="0"/>
        <v>113061.40999999997</v>
      </c>
    </row>
    <row r="68" spans="1:7">
      <c r="A68">
        <v>11030101</v>
      </c>
      <c r="B68" s="1" t="s">
        <v>1423</v>
      </c>
      <c r="C68" t="s">
        <v>1393</v>
      </c>
      <c r="D68" s="134">
        <v>1000</v>
      </c>
      <c r="E68" s="134">
        <v>0</v>
      </c>
      <c r="F68" t="s">
        <v>1393</v>
      </c>
      <c r="G68" s="134">
        <f t="shared" si="0"/>
        <v>1000</v>
      </c>
    </row>
    <row r="69" spans="1:7">
      <c r="A69">
        <v>11030202</v>
      </c>
      <c r="B69" s="1" t="s">
        <v>1425</v>
      </c>
      <c r="C69" t="s">
        <v>1393</v>
      </c>
      <c r="D69" s="134">
        <v>17661.97</v>
      </c>
      <c r="E69" s="134">
        <v>4366.59</v>
      </c>
      <c r="F69" t="s">
        <v>1393</v>
      </c>
      <c r="G69" s="134">
        <f t="shared" si="0"/>
        <v>13295.380000000001</v>
      </c>
    </row>
    <row r="70" spans="1:7">
      <c r="A70">
        <v>11030301</v>
      </c>
      <c r="B70" s="1" t="s">
        <v>1427</v>
      </c>
      <c r="C70" t="s">
        <v>1393</v>
      </c>
      <c r="D70" s="134">
        <v>45897.83</v>
      </c>
      <c r="E70" s="134">
        <v>0</v>
      </c>
      <c r="F70" t="s">
        <v>1393</v>
      </c>
      <c r="G70" s="134">
        <f t="shared" si="0"/>
        <v>45897.83</v>
      </c>
    </row>
    <row r="71" spans="1:7">
      <c r="A71">
        <v>12010101</v>
      </c>
      <c r="B71" s="1" t="s">
        <v>977</v>
      </c>
      <c r="C71" t="s">
        <v>1393</v>
      </c>
      <c r="D71" s="134">
        <v>63038.47</v>
      </c>
      <c r="E71" s="134">
        <v>36392.92</v>
      </c>
      <c r="F71" t="s">
        <v>1393</v>
      </c>
      <c r="G71" s="134">
        <f t="shared" si="0"/>
        <v>26645.550000000003</v>
      </c>
    </row>
    <row r="72" spans="1:7">
      <c r="A72">
        <v>12010201</v>
      </c>
      <c r="B72" s="1" t="s">
        <v>978</v>
      </c>
      <c r="C72" t="s">
        <v>1393</v>
      </c>
      <c r="D72" s="134">
        <v>171244.04</v>
      </c>
      <c r="E72" s="134">
        <v>94731.17</v>
      </c>
      <c r="F72" t="s">
        <v>1393</v>
      </c>
      <c r="G72" s="134">
        <f t="shared" si="0"/>
        <v>76512.87000000001</v>
      </c>
    </row>
    <row r="73" spans="1:7">
      <c r="A73">
        <v>12010202</v>
      </c>
      <c r="B73" s="1" t="s">
        <v>1428</v>
      </c>
      <c r="C73" t="s">
        <v>1393</v>
      </c>
      <c r="D73" s="134">
        <v>824363.58</v>
      </c>
      <c r="E73" s="134">
        <v>824363.58</v>
      </c>
      <c r="F73" t="s">
        <v>1393</v>
      </c>
      <c r="G73" s="134">
        <f t="shared" si="0"/>
        <v>0</v>
      </c>
    </row>
    <row r="74" spans="1:7">
      <c r="A74">
        <v>12010301</v>
      </c>
      <c r="B74" s="1" t="s">
        <v>1429</v>
      </c>
      <c r="C74" t="s">
        <v>1393</v>
      </c>
      <c r="D74" s="134">
        <v>824363.58</v>
      </c>
      <c r="E74" s="134">
        <v>824363.58</v>
      </c>
      <c r="F74" t="s">
        <v>1393</v>
      </c>
      <c r="G74" s="134">
        <f t="shared" si="0"/>
        <v>0</v>
      </c>
    </row>
    <row r="75" spans="1:7">
      <c r="A75">
        <v>12020101</v>
      </c>
      <c r="B75" s="1" t="s">
        <v>979</v>
      </c>
      <c r="C75" t="s">
        <v>1393</v>
      </c>
      <c r="D75" s="134">
        <v>12962714.279999999</v>
      </c>
      <c r="E75" s="134">
        <v>10742420.9</v>
      </c>
      <c r="F75" t="s">
        <v>1393</v>
      </c>
      <c r="G75" s="134">
        <f t="shared" si="0"/>
        <v>2220293.379999999</v>
      </c>
    </row>
    <row r="76" spans="1:7">
      <c r="A76">
        <v>12020141</v>
      </c>
      <c r="B76" s="1" t="s">
        <v>980</v>
      </c>
      <c r="C76" t="s">
        <v>1393</v>
      </c>
      <c r="D76" s="134">
        <v>102642.43</v>
      </c>
      <c r="E76" s="134">
        <v>538977.72</v>
      </c>
      <c r="F76" t="s">
        <v>1393</v>
      </c>
      <c r="G76" s="134">
        <f t="shared" si="0"/>
        <v>-436335.29</v>
      </c>
    </row>
    <row r="77" spans="1:7">
      <c r="A77">
        <v>12020301</v>
      </c>
      <c r="B77" s="1" t="s">
        <v>981</v>
      </c>
      <c r="C77" t="s">
        <v>1393</v>
      </c>
      <c r="D77" s="134">
        <v>2625</v>
      </c>
      <c r="E77" s="134">
        <v>2625</v>
      </c>
      <c r="F77" t="s">
        <v>1393</v>
      </c>
      <c r="G77" s="134">
        <f t="shared" ref="G77:G140" si="1">+D77-E77</f>
        <v>0</v>
      </c>
    </row>
    <row r="78" spans="1:7">
      <c r="A78">
        <v>12020401</v>
      </c>
      <c r="B78" s="1" t="s">
        <v>982</v>
      </c>
      <c r="C78" t="s">
        <v>1393</v>
      </c>
      <c r="D78" s="134">
        <v>26429820.510000002</v>
      </c>
      <c r="E78" s="134">
        <v>25958619.359999999</v>
      </c>
      <c r="F78" t="s">
        <v>1393</v>
      </c>
      <c r="G78" s="134">
        <f t="shared" si="1"/>
        <v>471201.15000000224</v>
      </c>
    </row>
    <row r="79" spans="1:7">
      <c r="A79">
        <v>12020402</v>
      </c>
      <c r="B79" s="1" t="s">
        <v>1430</v>
      </c>
      <c r="C79" t="s">
        <v>1393</v>
      </c>
      <c r="D79" s="134">
        <v>28740.85</v>
      </c>
      <c r="E79" s="134">
        <v>26300.85</v>
      </c>
      <c r="F79" t="s">
        <v>1393</v>
      </c>
      <c r="G79" s="134">
        <f t="shared" si="1"/>
        <v>2440</v>
      </c>
    </row>
    <row r="80" spans="1:7">
      <c r="A80">
        <v>12020501</v>
      </c>
      <c r="B80" s="1" t="s">
        <v>983</v>
      </c>
      <c r="C80" t="s">
        <v>1393</v>
      </c>
      <c r="D80" s="134">
        <v>14422663.27</v>
      </c>
      <c r="E80" s="134">
        <v>12537180.74</v>
      </c>
      <c r="F80" t="s">
        <v>1393</v>
      </c>
      <c r="G80" s="134">
        <f t="shared" si="1"/>
        <v>1885482.5299999993</v>
      </c>
    </row>
    <row r="81" spans="1:7">
      <c r="A81">
        <v>12020601</v>
      </c>
      <c r="B81" s="1" t="s">
        <v>984</v>
      </c>
      <c r="C81" t="s">
        <v>1393</v>
      </c>
      <c r="D81" s="134">
        <v>2134218.1</v>
      </c>
      <c r="E81" s="134">
        <v>1666601.7</v>
      </c>
      <c r="F81" t="s">
        <v>1393</v>
      </c>
      <c r="G81" s="134">
        <f t="shared" si="1"/>
        <v>467616.40000000014</v>
      </c>
    </row>
    <row r="82" spans="1:7">
      <c r="A82">
        <v>12020641</v>
      </c>
      <c r="B82" s="1" t="s">
        <v>1432</v>
      </c>
      <c r="C82" t="s">
        <v>1393</v>
      </c>
      <c r="D82" s="134">
        <v>0</v>
      </c>
      <c r="E82" s="134">
        <v>18602.849999999999</v>
      </c>
      <c r="F82" t="s">
        <v>1393</v>
      </c>
      <c r="G82" s="134">
        <f t="shared" si="1"/>
        <v>-18602.849999999999</v>
      </c>
    </row>
    <row r="83" spans="1:7">
      <c r="A83">
        <v>12020801</v>
      </c>
      <c r="B83" s="1" t="s">
        <v>985</v>
      </c>
      <c r="C83" t="s">
        <v>1393</v>
      </c>
      <c r="D83" s="134">
        <v>98590.55</v>
      </c>
      <c r="E83" s="134">
        <v>96466.240000000005</v>
      </c>
      <c r="F83" t="s">
        <v>1393</v>
      </c>
      <c r="G83" s="134">
        <f t="shared" si="1"/>
        <v>2124.3099999999977</v>
      </c>
    </row>
    <row r="84" spans="1:7">
      <c r="A84">
        <v>12020809</v>
      </c>
      <c r="B84" s="1" t="s">
        <v>986</v>
      </c>
      <c r="C84" t="s">
        <v>1393</v>
      </c>
      <c r="D84" s="134">
        <v>6346.96</v>
      </c>
      <c r="E84" s="134">
        <v>192.5</v>
      </c>
      <c r="F84" t="s">
        <v>1393</v>
      </c>
      <c r="G84" s="134">
        <f t="shared" si="1"/>
        <v>6154.46</v>
      </c>
    </row>
    <row r="85" spans="1:7">
      <c r="A85">
        <v>12021001</v>
      </c>
      <c r="B85" s="1" t="s">
        <v>987</v>
      </c>
      <c r="C85" t="s">
        <v>1393</v>
      </c>
      <c r="D85" s="134">
        <v>15001861.51</v>
      </c>
      <c r="E85" s="134">
        <v>11328758.43</v>
      </c>
      <c r="F85" t="s">
        <v>1393</v>
      </c>
      <c r="G85" s="134">
        <f t="shared" si="1"/>
        <v>3673103.08</v>
      </c>
    </row>
    <row r="86" spans="1:7">
      <c r="A86">
        <v>12021002</v>
      </c>
      <c r="B86" s="1" t="s">
        <v>1210</v>
      </c>
      <c r="C86" t="s">
        <v>1393</v>
      </c>
      <c r="D86" s="134">
        <v>17945</v>
      </c>
      <c r="E86" s="134">
        <v>10323.959999999999</v>
      </c>
      <c r="F86" t="s">
        <v>1393</v>
      </c>
      <c r="G86" s="134">
        <f t="shared" si="1"/>
        <v>7621.0400000000009</v>
      </c>
    </row>
    <row r="87" spans="1:7">
      <c r="A87">
        <v>12021003</v>
      </c>
      <c r="B87" s="1" t="s">
        <v>988</v>
      </c>
      <c r="C87" t="s">
        <v>1393</v>
      </c>
      <c r="D87" s="134">
        <v>3471137.18</v>
      </c>
      <c r="E87" s="134">
        <v>3048895.74</v>
      </c>
      <c r="F87" t="s">
        <v>1393</v>
      </c>
      <c r="G87" s="134">
        <f t="shared" si="1"/>
        <v>422241.43999999994</v>
      </c>
    </row>
    <row r="88" spans="1:7">
      <c r="A88">
        <v>12021004</v>
      </c>
      <c r="B88" s="1" t="s">
        <v>1434</v>
      </c>
      <c r="C88" t="s">
        <v>1393</v>
      </c>
      <c r="D88" s="134">
        <v>580.5</v>
      </c>
      <c r="E88" s="134">
        <v>580.5</v>
      </c>
      <c r="F88" t="s">
        <v>1393</v>
      </c>
      <c r="G88" s="134">
        <f t="shared" si="1"/>
        <v>0</v>
      </c>
    </row>
    <row r="89" spans="1:7">
      <c r="A89">
        <v>12021009</v>
      </c>
      <c r="B89" s="1" t="s">
        <v>1644</v>
      </c>
      <c r="C89" t="s">
        <v>1393</v>
      </c>
      <c r="D89" s="134">
        <v>596054.02</v>
      </c>
      <c r="E89" s="134">
        <v>64534.1</v>
      </c>
      <c r="F89" t="s">
        <v>1393</v>
      </c>
      <c r="G89" s="134">
        <f t="shared" si="1"/>
        <v>531519.92000000004</v>
      </c>
    </row>
    <row r="90" spans="1:7">
      <c r="A90">
        <v>12021041</v>
      </c>
      <c r="B90" s="1" t="s">
        <v>989</v>
      </c>
      <c r="C90" t="s">
        <v>1393</v>
      </c>
      <c r="D90" s="134">
        <v>69274.490000000005</v>
      </c>
      <c r="E90" s="134">
        <v>1948590.5</v>
      </c>
      <c r="F90" t="s">
        <v>1393</v>
      </c>
      <c r="G90" s="134">
        <f t="shared" si="1"/>
        <v>-1879316.01</v>
      </c>
    </row>
    <row r="91" spans="1:7">
      <c r="A91">
        <v>12021042</v>
      </c>
      <c r="B91" s="1" t="s">
        <v>1697</v>
      </c>
      <c r="C91" t="s">
        <v>1393</v>
      </c>
      <c r="D91" s="134">
        <v>0</v>
      </c>
      <c r="E91" s="134">
        <v>5250</v>
      </c>
      <c r="F91" t="s">
        <v>1393</v>
      </c>
      <c r="G91" s="134">
        <f t="shared" si="1"/>
        <v>-5250</v>
      </c>
    </row>
    <row r="92" spans="1:7">
      <c r="A92">
        <v>12021043</v>
      </c>
      <c r="B92" s="1" t="s">
        <v>1438</v>
      </c>
      <c r="C92" t="s">
        <v>1393</v>
      </c>
      <c r="D92" s="134">
        <v>0</v>
      </c>
      <c r="E92" s="134">
        <v>40302.050000000003</v>
      </c>
      <c r="F92" t="s">
        <v>1393</v>
      </c>
      <c r="G92" s="134">
        <f t="shared" si="1"/>
        <v>-40302.050000000003</v>
      </c>
    </row>
    <row r="93" spans="1:7">
      <c r="A93">
        <v>12021044</v>
      </c>
      <c r="B93" s="1" t="s">
        <v>1698</v>
      </c>
      <c r="C93" t="s">
        <v>1393</v>
      </c>
      <c r="D93" s="134">
        <v>0</v>
      </c>
      <c r="E93" s="134">
        <v>107332.43</v>
      </c>
      <c r="F93" t="s">
        <v>1393</v>
      </c>
      <c r="G93" s="134">
        <f t="shared" si="1"/>
        <v>-107332.43</v>
      </c>
    </row>
    <row r="94" spans="1:7">
      <c r="A94">
        <v>12021045</v>
      </c>
      <c r="B94" s="1" t="s">
        <v>1699</v>
      </c>
      <c r="C94" t="s">
        <v>1393</v>
      </c>
      <c r="D94" s="134">
        <v>0</v>
      </c>
      <c r="E94" s="134">
        <v>646.55999999999995</v>
      </c>
      <c r="F94" t="s">
        <v>1393</v>
      </c>
      <c r="G94" s="134">
        <f t="shared" si="1"/>
        <v>-646.55999999999995</v>
      </c>
    </row>
    <row r="95" spans="1:7">
      <c r="A95">
        <v>12021046</v>
      </c>
      <c r="B95" s="1" t="s">
        <v>1700</v>
      </c>
      <c r="C95" t="s">
        <v>1393</v>
      </c>
      <c r="D95" s="134">
        <v>0</v>
      </c>
      <c r="E95" s="134">
        <v>34881.39</v>
      </c>
      <c r="F95" t="s">
        <v>1393</v>
      </c>
      <c r="G95" s="134">
        <f t="shared" si="1"/>
        <v>-34881.39</v>
      </c>
    </row>
    <row r="96" spans="1:7">
      <c r="A96">
        <v>12021101</v>
      </c>
      <c r="B96" s="1" t="s">
        <v>1439</v>
      </c>
      <c r="C96" t="s">
        <v>1393</v>
      </c>
      <c r="D96" s="134">
        <v>12820286.35</v>
      </c>
      <c r="E96" s="134">
        <v>2943564.27</v>
      </c>
      <c r="F96" t="s">
        <v>1393</v>
      </c>
      <c r="G96" s="134">
        <f t="shared" si="1"/>
        <v>9876722.0800000001</v>
      </c>
    </row>
    <row r="97" spans="1:7">
      <c r="A97">
        <v>12021102</v>
      </c>
      <c r="B97" s="1" t="s">
        <v>990</v>
      </c>
      <c r="C97" t="s">
        <v>1393</v>
      </c>
      <c r="D97" s="134">
        <v>560700.31999999995</v>
      </c>
      <c r="E97" s="134">
        <v>117630.36</v>
      </c>
      <c r="F97" t="s">
        <v>1393</v>
      </c>
      <c r="G97" s="134">
        <f t="shared" si="1"/>
        <v>443069.95999999996</v>
      </c>
    </row>
    <row r="98" spans="1:7">
      <c r="A98">
        <v>12030203</v>
      </c>
      <c r="B98" s="1" t="s">
        <v>991</v>
      </c>
      <c r="C98" t="s">
        <v>1393</v>
      </c>
      <c r="D98" s="134">
        <v>1546999.17</v>
      </c>
      <c r="E98" s="134">
        <v>0</v>
      </c>
      <c r="F98" t="s">
        <v>1393</v>
      </c>
      <c r="G98" s="134">
        <f t="shared" si="1"/>
        <v>1546999.17</v>
      </c>
    </row>
    <row r="99" spans="1:7">
      <c r="A99">
        <v>12030241</v>
      </c>
      <c r="B99" s="1" t="s">
        <v>1188</v>
      </c>
      <c r="C99" t="s">
        <v>1393</v>
      </c>
      <c r="D99" s="134">
        <v>0</v>
      </c>
      <c r="E99" s="134">
        <v>3365.8</v>
      </c>
      <c r="F99" t="s">
        <v>1393</v>
      </c>
      <c r="G99" s="134">
        <f t="shared" si="1"/>
        <v>-3365.8</v>
      </c>
    </row>
    <row r="100" spans="1:7">
      <c r="A100">
        <v>12040101</v>
      </c>
      <c r="B100" s="1" t="s">
        <v>992</v>
      </c>
      <c r="C100" t="s">
        <v>1393</v>
      </c>
      <c r="D100" s="134">
        <v>156721.9</v>
      </c>
      <c r="E100" s="134">
        <v>156552.42000000001</v>
      </c>
      <c r="F100" t="s">
        <v>1393</v>
      </c>
      <c r="G100" s="134">
        <f t="shared" si="1"/>
        <v>169.47999999998137</v>
      </c>
    </row>
    <row r="101" spans="1:7">
      <c r="A101">
        <v>12040102</v>
      </c>
      <c r="B101" s="1" t="s">
        <v>1441</v>
      </c>
      <c r="C101" t="s">
        <v>1393</v>
      </c>
      <c r="D101" s="134">
        <v>2250.7800000000002</v>
      </c>
      <c r="E101" s="134">
        <v>2250.7800000000002</v>
      </c>
      <c r="F101" t="s">
        <v>1393</v>
      </c>
      <c r="G101" s="134">
        <f t="shared" si="1"/>
        <v>0</v>
      </c>
    </row>
    <row r="102" spans="1:7">
      <c r="A102">
        <v>12040112</v>
      </c>
      <c r="B102" s="1" t="s">
        <v>993</v>
      </c>
      <c r="C102" t="s">
        <v>1393</v>
      </c>
      <c r="D102" s="134">
        <v>50806.37</v>
      </c>
      <c r="E102" s="134">
        <v>47717.84</v>
      </c>
      <c r="F102" t="s">
        <v>1393</v>
      </c>
      <c r="G102" s="134">
        <f t="shared" si="1"/>
        <v>3088.5300000000061</v>
      </c>
    </row>
    <row r="103" spans="1:7">
      <c r="A103">
        <v>12040201</v>
      </c>
      <c r="B103" s="1" t="s">
        <v>1442</v>
      </c>
      <c r="C103" t="s">
        <v>1393</v>
      </c>
      <c r="D103" s="134">
        <v>67812795.849999994</v>
      </c>
      <c r="E103" s="134">
        <v>59963207.32</v>
      </c>
      <c r="F103" t="s">
        <v>1393</v>
      </c>
      <c r="G103" s="134">
        <f t="shared" si="1"/>
        <v>7849588.5299999937</v>
      </c>
    </row>
    <row r="104" spans="1:7">
      <c r="A104">
        <v>12040204</v>
      </c>
      <c r="B104" s="1" t="s">
        <v>1701</v>
      </c>
      <c r="C104" t="s">
        <v>1393</v>
      </c>
      <c r="D104" s="134">
        <v>281643</v>
      </c>
      <c r="E104" s="134">
        <v>281643</v>
      </c>
      <c r="F104" t="s">
        <v>1393</v>
      </c>
      <c r="G104" s="134">
        <f t="shared" si="1"/>
        <v>0</v>
      </c>
    </row>
    <row r="105" spans="1:7">
      <c r="A105">
        <v>12040205</v>
      </c>
      <c r="B105" s="1" t="s">
        <v>1444</v>
      </c>
      <c r="C105" t="s">
        <v>1393</v>
      </c>
      <c r="D105" s="134">
        <v>128506.66</v>
      </c>
      <c r="E105" s="134">
        <v>108270.69</v>
      </c>
      <c r="F105" t="s">
        <v>1393</v>
      </c>
      <c r="G105" s="134">
        <f t="shared" si="1"/>
        <v>20235.97</v>
      </c>
    </row>
    <row r="106" spans="1:7">
      <c r="A106">
        <v>12040206</v>
      </c>
      <c r="B106" s="1" t="s">
        <v>1445</v>
      </c>
      <c r="C106" t="s">
        <v>1393</v>
      </c>
      <c r="D106" s="134">
        <v>264.12</v>
      </c>
      <c r="E106" s="134">
        <v>210.08</v>
      </c>
      <c r="F106" t="s">
        <v>1393</v>
      </c>
      <c r="G106" s="134">
        <f t="shared" si="1"/>
        <v>54.039999999999992</v>
      </c>
    </row>
    <row r="107" spans="1:7">
      <c r="A107">
        <v>12040207</v>
      </c>
      <c r="B107" s="1" t="s">
        <v>1702</v>
      </c>
      <c r="C107" t="s">
        <v>1393</v>
      </c>
      <c r="D107" s="134">
        <v>3962698.34</v>
      </c>
      <c r="E107" s="134">
        <v>3962698.34</v>
      </c>
      <c r="F107" t="s">
        <v>1393</v>
      </c>
      <c r="G107" s="134">
        <f t="shared" si="1"/>
        <v>0</v>
      </c>
    </row>
    <row r="108" spans="1:7">
      <c r="A108">
        <v>12040210</v>
      </c>
      <c r="B108" s="1" t="s">
        <v>994</v>
      </c>
      <c r="C108" t="s">
        <v>1393</v>
      </c>
      <c r="D108" s="134">
        <v>64626886.920000002</v>
      </c>
      <c r="E108" s="134">
        <v>64626886.920000002</v>
      </c>
      <c r="F108" t="s">
        <v>1393</v>
      </c>
      <c r="G108" s="134">
        <f t="shared" si="1"/>
        <v>0</v>
      </c>
    </row>
    <row r="109" spans="1:7">
      <c r="A109">
        <v>12040211</v>
      </c>
      <c r="B109" s="1" t="s">
        <v>1447</v>
      </c>
      <c r="C109" t="s">
        <v>1393</v>
      </c>
      <c r="D109" s="134">
        <v>436798.82</v>
      </c>
      <c r="E109" s="134">
        <v>7830.76</v>
      </c>
      <c r="F109" t="s">
        <v>1393</v>
      </c>
      <c r="G109" s="134">
        <f t="shared" si="1"/>
        <v>428968.06</v>
      </c>
    </row>
    <row r="110" spans="1:7">
      <c r="A110">
        <v>12040212</v>
      </c>
      <c r="B110" s="1" t="s">
        <v>1703</v>
      </c>
      <c r="C110" t="s">
        <v>1393</v>
      </c>
      <c r="D110" s="134">
        <v>31093.15</v>
      </c>
      <c r="E110" s="134">
        <v>0</v>
      </c>
      <c r="F110" t="s">
        <v>1393</v>
      </c>
      <c r="G110" s="134">
        <f t="shared" si="1"/>
        <v>31093.15</v>
      </c>
    </row>
    <row r="111" spans="1:7">
      <c r="A111">
        <v>12040220</v>
      </c>
      <c r="B111" s="1" t="s">
        <v>995</v>
      </c>
      <c r="C111" t="s">
        <v>1393</v>
      </c>
      <c r="D111" s="134">
        <v>60911393.640000001</v>
      </c>
      <c r="E111" s="134">
        <v>60911393.640000001</v>
      </c>
      <c r="F111" t="s">
        <v>1393</v>
      </c>
      <c r="G111" s="134">
        <f t="shared" si="1"/>
        <v>0</v>
      </c>
    </row>
    <row r="112" spans="1:7">
      <c r="A112">
        <v>12040230</v>
      </c>
      <c r="B112" s="1" t="s">
        <v>996</v>
      </c>
      <c r="C112" t="s">
        <v>1393</v>
      </c>
      <c r="D112" s="134">
        <v>1535429.07</v>
      </c>
      <c r="E112" s="134">
        <v>1535429.07</v>
      </c>
      <c r="F112" t="s">
        <v>1393</v>
      </c>
      <c r="G112" s="134">
        <f t="shared" si="1"/>
        <v>0</v>
      </c>
    </row>
    <row r="113" spans="1:7">
      <c r="A113">
        <v>12040240</v>
      </c>
      <c r="B113" s="1" t="s">
        <v>1704</v>
      </c>
      <c r="C113" t="s">
        <v>1393</v>
      </c>
      <c r="D113" s="134">
        <v>0</v>
      </c>
      <c r="E113" s="134">
        <v>0</v>
      </c>
      <c r="F113" t="s">
        <v>1393</v>
      </c>
      <c r="G113" s="134">
        <f t="shared" si="1"/>
        <v>0</v>
      </c>
    </row>
    <row r="114" spans="1:7">
      <c r="A114">
        <v>12040301</v>
      </c>
      <c r="B114" s="1" t="s">
        <v>997</v>
      </c>
      <c r="C114" t="s">
        <v>1393</v>
      </c>
      <c r="D114" s="134">
        <v>40191</v>
      </c>
      <c r="E114" s="134">
        <v>39281.29</v>
      </c>
      <c r="F114" t="s">
        <v>1393</v>
      </c>
      <c r="G114" s="134">
        <f t="shared" si="1"/>
        <v>909.70999999999913</v>
      </c>
    </row>
    <row r="115" spans="1:7">
      <c r="A115">
        <v>12040303</v>
      </c>
      <c r="B115" s="1" t="s">
        <v>1647</v>
      </c>
      <c r="C115" t="s">
        <v>1393</v>
      </c>
      <c r="D115" s="134">
        <v>400</v>
      </c>
      <c r="E115" s="134">
        <v>324.44</v>
      </c>
      <c r="F115" t="s">
        <v>1393</v>
      </c>
      <c r="G115" s="134">
        <f t="shared" si="1"/>
        <v>75.56</v>
      </c>
    </row>
    <row r="116" spans="1:7">
      <c r="A116">
        <v>13010101</v>
      </c>
      <c r="B116" s="1" t="s">
        <v>1449</v>
      </c>
      <c r="C116" t="s">
        <v>1393</v>
      </c>
      <c r="D116" s="134">
        <v>544464.22</v>
      </c>
      <c r="E116" s="134">
        <v>146120.13</v>
      </c>
      <c r="F116" t="s">
        <v>1393</v>
      </c>
      <c r="G116" s="134">
        <f t="shared" si="1"/>
        <v>398344.08999999997</v>
      </c>
    </row>
    <row r="117" spans="1:7">
      <c r="A117">
        <v>13020101</v>
      </c>
      <c r="B117" s="1" t="s">
        <v>998</v>
      </c>
      <c r="C117" t="s">
        <v>1393</v>
      </c>
      <c r="D117" s="134">
        <v>218006.79</v>
      </c>
      <c r="E117" s="134">
        <v>100010.29</v>
      </c>
      <c r="F117" t="s">
        <v>1393</v>
      </c>
      <c r="G117" s="134">
        <f t="shared" si="1"/>
        <v>117996.50000000001</v>
      </c>
    </row>
    <row r="118" spans="1:7">
      <c r="A118">
        <v>20010101</v>
      </c>
      <c r="B118" s="1" t="s">
        <v>1451</v>
      </c>
      <c r="C118" t="s">
        <v>1393</v>
      </c>
      <c r="D118" s="134">
        <v>0</v>
      </c>
      <c r="E118" s="134">
        <v>46727128.729999997</v>
      </c>
      <c r="F118" t="s">
        <v>1393</v>
      </c>
      <c r="G118" s="134">
        <f t="shared" si="1"/>
        <v>-46727128.729999997</v>
      </c>
    </row>
    <row r="119" spans="1:7">
      <c r="A119">
        <v>20010201</v>
      </c>
      <c r="B119" s="1" t="s">
        <v>999</v>
      </c>
      <c r="C119" t="s">
        <v>1393</v>
      </c>
      <c r="D119" s="134">
        <v>9662281.5899999999</v>
      </c>
      <c r="E119" s="134">
        <v>7205.84</v>
      </c>
      <c r="F119" t="s">
        <v>1393</v>
      </c>
      <c r="G119" s="134">
        <f t="shared" si="1"/>
        <v>9655075.75</v>
      </c>
    </row>
    <row r="120" spans="1:7">
      <c r="A120">
        <v>20020101</v>
      </c>
      <c r="B120" s="1" t="s">
        <v>1705</v>
      </c>
      <c r="C120" t="s">
        <v>1393</v>
      </c>
      <c r="D120" s="134">
        <v>6753459.1399999997</v>
      </c>
      <c r="E120" s="134">
        <v>106615686.16</v>
      </c>
      <c r="F120" t="s">
        <v>1393</v>
      </c>
      <c r="G120" s="134">
        <f t="shared" si="1"/>
        <v>-99862227.019999996</v>
      </c>
    </row>
    <row r="121" spans="1:7">
      <c r="A121">
        <v>20030201</v>
      </c>
      <c r="B121" s="1" t="s">
        <v>1453</v>
      </c>
      <c r="C121" t="s">
        <v>1393</v>
      </c>
      <c r="D121" s="134">
        <v>1094307.69</v>
      </c>
      <c r="E121" s="134">
        <v>18358012.359999999</v>
      </c>
      <c r="F121" t="s">
        <v>1393</v>
      </c>
      <c r="G121" s="134">
        <f t="shared" si="1"/>
        <v>-17263704.669999998</v>
      </c>
    </row>
    <row r="122" spans="1:7">
      <c r="A122">
        <v>20030202</v>
      </c>
      <c r="B122" s="1" t="s">
        <v>1454</v>
      </c>
      <c r="C122" t="s">
        <v>1393</v>
      </c>
      <c r="D122" s="134">
        <v>937206.74</v>
      </c>
      <c r="E122" s="134">
        <v>13602488.75</v>
      </c>
      <c r="F122" t="s">
        <v>1393</v>
      </c>
      <c r="G122" s="134">
        <f t="shared" si="1"/>
        <v>-12665282.01</v>
      </c>
    </row>
    <row r="123" spans="1:7">
      <c r="A123">
        <v>20030203</v>
      </c>
      <c r="B123" s="1" t="s">
        <v>1455</v>
      </c>
      <c r="C123" t="s">
        <v>1393</v>
      </c>
      <c r="D123" s="134">
        <v>13800.02</v>
      </c>
      <c r="E123" s="134">
        <v>13800.02</v>
      </c>
      <c r="F123" t="s">
        <v>1393</v>
      </c>
      <c r="G123" s="134">
        <f t="shared" si="1"/>
        <v>0</v>
      </c>
    </row>
    <row r="124" spans="1:7">
      <c r="A124">
        <v>20040101</v>
      </c>
      <c r="B124" s="1" t="s">
        <v>1456</v>
      </c>
      <c r="C124" t="s">
        <v>1393</v>
      </c>
      <c r="D124" s="134">
        <v>25451.08</v>
      </c>
      <c r="E124" s="134">
        <v>102090.61</v>
      </c>
      <c r="F124" t="s">
        <v>1393</v>
      </c>
      <c r="G124" s="134">
        <f t="shared" si="1"/>
        <v>-76639.53</v>
      </c>
    </row>
    <row r="125" spans="1:7">
      <c r="A125">
        <v>20040102</v>
      </c>
      <c r="B125" s="1" t="s">
        <v>1457</v>
      </c>
      <c r="C125" t="s">
        <v>1393</v>
      </c>
      <c r="D125" s="134">
        <v>12175.81</v>
      </c>
      <c r="E125" s="134">
        <v>1000594.32</v>
      </c>
      <c r="F125" t="s">
        <v>1393</v>
      </c>
      <c r="G125" s="134">
        <f t="shared" si="1"/>
        <v>-988418.50999999989</v>
      </c>
    </row>
    <row r="126" spans="1:7">
      <c r="A126">
        <v>20040103</v>
      </c>
      <c r="B126" s="1" t="s">
        <v>1000</v>
      </c>
      <c r="C126" t="s">
        <v>1393</v>
      </c>
      <c r="D126" s="134">
        <v>0</v>
      </c>
      <c r="E126" s="134">
        <v>7004.29</v>
      </c>
      <c r="F126" t="s">
        <v>1393</v>
      </c>
      <c r="G126" s="134">
        <f t="shared" si="1"/>
        <v>-7004.29</v>
      </c>
    </row>
    <row r="127" spans="1:7">
      <c r="A127">
        <v>20050101</v>
      </c>
      <c r="B127" s="1" t="s">
        <v>1001</v>
      </c>
      <c r="C127" t="s">
        <v>1393</v>
      </c>
      <c r="D127" s="134">
        <v>3878.71</v>
      </c>
      <c r="E127" s="134">
        <v>111323.07</v>
      </c>
      <c r="F127" t="s">
        <v>1393</v>
      </c>
      <c r="G127" s="134">
        <f t="shared" si="1"/>
        <v>-107444.36</v>
      </c>
    </row>
    <row r="128" spans="1:7">
      <c r="A128">
        <v>20070101</v>
      </c>
      <c r="B128" s="1" t="s">
        <v>1458</v>
      </c>
      <c r="C128" t="s">
        <v>1393</v>
      </c>
      <c r="D128" s="134">
        <v>99403.53</v>
      </c>
      <c r="E128" s="134">
        <v>99403.53</v>
      </c>
      <c r="F128" t="s">
        <v>1393</v>
      </c>
      <c r="G128" s="134">
        <f t="shared" si="1"/>
        <v>0</v>
      </c>
    </row>
    <row r="129" spans="1:7">
      <c r="A129">
        <v>20070102</v>
      </c>
      <c r="B129" s="1" t="s">
        <v>1459</v>
      </c>
      <c r="C129" t="s">
        <v>1393</v>
      </c>
      <c r="D129" s="134">
        <v>1387496.15</v>
      </c>
      <c r="E129" s="134">
        <v>532281.78</v>
      </c>
      <c r="F129" t="s">
        <v>1393</v>
      </c>
      <c r="G129" s="134">
        <f t="shared" si="1"/>
        <v>855214.36999999988</v>
      </c>
    </row>
    <row r="130" spans="1:7">
      <c r="A130">
        <v>20070103</v>
      </c>
      <c r="B130" s="1" t="s">
        <v>1460</v>
      </c>
      <c r="C130" t="s">
        <v>1393</v>
      </c>
      <c r="D130" s="134">
        <v>761381.56</v>
      </c>
      <c r="E130" s="134">
        <v>0</v>
      </c>
      <c r="F130" t="s">
        <v>1393</v>
      </c>
      <c r="G130" s="134">
        <f t="shared" si="1"/>
        <v>761381.56</v>
      </c>
    </row>
    <row r="131" spans="1:7">
      <c r="A131">
        <v>20070110</v>
      </c>
      <c r="B131" s="1" t="s">
        <v>1189</v>
      </c>
      <c r="C131" t="s">
        <v>1393</v>
      </c>
      <c r="D131" s="134">
        <v>15369.6</v>
      </c>
      <c r="E131" s="134">
        <v>15369.6</v>
      </c>
      <c r="F131" t="s">
        <v>1393</v>
      </c>
      <c r="G131" s="134">
        <f t="shared" si="1"/>
        <v>0</v>
      </c>
    </row>
    <row r="132" spans="1:7">
      <c r="A132">
        <v>20070111</v>
      </c>
      <c r="B132" s="1" t="s">
        <v>1211</v>
      </c>
      <c r="C132" t="s">
        <v>1393</v>
      </c>
      <c r="D132" s="134">
        <v>48165.37</v>
      </c>
      <c r="E132" s="134">
        <v>48165.37</v>
      </c>
      <c r="F132" t="s">
        <v>1393</v>
      </c>
      <c r="G132" s="134">
        <f t="shared" si="1"/>
        <v>0</v>
      </c>
    </row>
    <row r="133" spans="1:7">
      <c r="A133">
        <v>20070112</v>
      </c>
      <c r="B133" s="1" t="s">
        <v>1462</v>
      </c>
      <c r="C133" t="s">
        <v>1393</v>
      </c>
      <c r="D133" s="134">
        <v>77898.23</v>
      </c>
      <c r="E133" s="134">
        <v>77898.23</v>
      </c>
      <c r="F133" t="s">
        <v>1393</v>
      </c>
      <c r="G133" s="134">
        <f t="shared" si="1"/>
        <v>0</v>
      </c>
    </row>
    <row r="134" spans="1:7">
      <c r="A134">
        <v>20070113</v>
      </c>
      <c r="B134" s="1" t="s">
        <v>1463</v>
      </c>
      <c r="C134" t="s">
        <v>1393</v>
      </c>
      <c r="D134" s="134">
        <v>9963.36</v>
      </c>
      <c r="E134" s="134">
        <v>9963.36</v>
      </c>
      <c r="F134" t="s">
        <v>1393</v>
      </c>
      <c r="G134" s="134">
        <f t="shared" si="1"/>
        <v>0</v>
      </c>
    </row>
    <row r="135" spans="1:7">
      <c r="A135">
        <v>20070115</v>
      </c>
      <c r="B135" s="1" t="s">
        <v>1706</v>
      </c>
      <c r="C135" t="s">
        <v>1393</v>
      </c>
      <c r="D135" s="134">
        <v>465807.75</v>
      </c>
      <c r="E135" s="134">
        <v>465807.75</v>
      </c>
      <c r="F135" t="s">
        <v>1393</v>
      </c>
      <c r="G135" s="134">
        <f t="shared" si="1"/>
        <v>0</v>
      </c>
    </row>
    <row r="136" spans="1:7">
      <c r="A136">
        <v>20080101</v>
      </c>
      <c r="B136" s="1" t="s">
        <v>1003</v>
      </c>
      <c r="C136" t="s">
        <v>1393</v>
      </c>
      <c r="D136" s="134">
        <f>763375.7</f>
        <v>763375.7</v>
      </c>
      <c r="E136" s="134">
        <f>763375.7</f>
        <v>763375.7</v>
      </c>
      <c r="F136" t="s">
        <v>1393</v>
      </c>
      <c r="G136" s="134">
        <f t="shared" si="1"/>
        <v>0</v>
      </c>
    </row>
    <row r="137" spans="1:7">
      <c r="A137">
        <v>20080102</v>
      </c>
      <c r="B137" s="1" t="s">
        <v>1648</v>
      </c>
      <c r="C137" t="s">
        <v>1393</v>
      </c>
      <c r="D137" s="134">
        <v>297567.95</v>
      </c>
      <c r="E137" s="134">
        <v>297567.95</v>
      </c>
      <c r="F137" t="s">
        <v>1393</v>
      </c>
      <c r="G137" s="134">
        <f t="shared" si="1"/>
        <v>0</v>
      </c>
    </row>
    <row r="138" spans="1:7">
      <c r="A138">
        <v>21010101</v>
      </c>
      <c r="B138" s="1" t="s">
        <v>1004</v>
      </c>
      <c r="C138" t="s">
        <v>1393</v>
      </c>
      <c r="D138" s="134">
        <v>0</v>
      </c>
      <c r="E138" s="134">
        <v>96198.87</v>
      </c>
      <c r="F138" t="s">
        <v>1393</v>
      </c>
      <c r="G138" s="134">
        <f t="shared" si="1"/>
        <v>-96198.87</v>
      </c>
    </row>
    <row r="139" spans="1:7">
      <c r="A139">
        <v>21020101</v>
      </c>
      <c r="B139" s="1" t="s">
        <v>1005</v>
      </c>
      <c r="C139" t="s">
        <v>1393</v>
      </c>
      <c r="D139" s="134">
        <v>122913.69</v>
      </c>
      <c r="E139" s="134">
        <v>2229465.1</v>
      </c>
      <c r="F139" t="s">
        <v>1393</v>
      </c>
      <c r="G139" s="134">
        <f t="shared" si="1"/>
        <v>-2106551.41</v>
      </c>
    </row>
    <row r="140" spans="1:7">
      <c r="A140">
        <v>21020102</v>
      </c>
      <c r="B140" s="1" t="s">
        <v>1006</v>
      </c>
      <c r="C140" t="s">
        <v>1393</v>
      </c>
      <c r="D140" s="134">
        <v>3572.5</v>
      </c>
      <c r="E140" s="134">
        <v>20039</v>
      </c>
      <c r="F140" t="s">
        <v>1393</v>
      </c>
      <c r="G140" s="134">
        <f t="shared" si="1"/>
        <v>-16466.5</v>
      </c>
    </row>
    <row r="141" spans="1:7">
      <c r="A141">
        <v>21020106</v>
      </c>
      <c r="B141" s="1" t="s">
        <v>1465</v>
      </c>
      <c r="C141" t="s">
        <v>1393</v>
      </c>
      <c r="D141" s="134">
        <v>5234.25</v>
      </c>
      <c r="E141" s="134">
        <v>429615.17</v>
      </c>
      <c r="F141" t="s">
        <v>1393</v>
      </c>
      <c r="G141" s="134">
        <f t="shared" ref="G141:G204" si="2">+D141-E141</f>
        <v>-424380.92</v>
      </c>
    </row>
    <row r="142" spans="1:7">
      <c r="A142">
        <v>21020107</v>
      </c>
      <c r="B142" s="1" t="s">
        <v>1466</v>
      </c>
      <c r="C142" t="s">
        <v>1393</v>
      </c>
      <c r="D142" s="134">
        <v>2521.58</v>
      </c>
      <c r="E142" s="134">
        <v>298583.71000000002</v>
      </c>
      <c r="F142" t="s">
        <v>1393</v>
      </c>
      <c r="G142" s="134">
        <f t="shared" si="2"/>
        <v>-296062.13</v>
      </c>
    </row>
    <row r="143" spans="1:7">
      <c r="A143">
        <v>21030101</v>
      </c>
      <c r="B143" s="1" t="s">
        <v>1007</v>
      </c>
      <c r="C143" t="s">
        <v>1393</v>
      </c>
      <c r="D143" s="134">
        <v>84645.2</v>
      </c>
      <c r="E143" s="134">
        <v>804823.53</v>
      </c>
      <c r="F143" t="s">
        <v>1393</v>
      </c>
      <c r="G143" s="134">
        <f t="shared" si="2"/>
        <v>-720178.33000000007</v>
      </c>
    </row>
    <row r="144" spans="1:7">
      <c r="A144">
        <v>21030102</v>
      </c>
      <c r="B144" s="1" t="s">
        <v>1467</v>
      </c>
      <c r="C144" t="s">
        <v>1393</v>
      </c>
      <c r="D144" s="134">
        <v>3187.13</v>
      </c>
      <c r="E144" s="134">
        <v>389122.05</v>
      </c>
      <c r="F144" t="s">
        <v>1393</v>
      </c>
      <c r="G144" s="134">
        <f t="shared" si="2"/>
        <v>-385934.92</v>
      </c>
    </row>
    <row r="145" spans="1:7">
      <c r="A145">
        <v>21030103</v>
      </c>
      <c r="B145" s="1" t="s">
        <v>1008</v>
      </c>
      <c r="C145" t="s">
        <v>1393</v>
      </c>
      <c r="D145" s="134">
        <v>192.69</v>
      </c>
      <c r="E145" s="134">
        <v>46376.11</v>
      </c>
      <c r="F145" t="s">
        <v>1393</v>
      </c>
      <c r="G145" s="134">
        <f t="shared" si="2"/>
        <v>-46183.42</v>
      </c>
    </row>
    <row r="146" spans="1:7">
      <c r="A146">
        <v>21030104</v>
      </c>
      <c r="B146" s="1" t="s">
        <v>1468</v>
      </c>
      <c r="C146" t="s">
        <v>1393</v>
      </c>
      <c r="D146" s="134">
        <v>55716.9</v>
      </c>
      <c r="E146" s="134">
        <v>55716.9</v>
      </c>
      <c r="F146" t="s">
        <v>1393</v>
      </c>
      <c r="G146" s="134">
        <f t="shared" si="2"/>
        <v>0</v>
      </c>
    </row>
    <row r="147" spans="1:7">
      <c r="A147">
        <v>21030105</v>
      </c>
      <c r="B147" s="1" t="s">
        <v>1009</v>
      </c>
      <c r="C147" t="s">
        <v>1393</v>
      </c>
      <c r="D147" s="134">
        <v>13504.62</v>
      </c>
      <c r="E147" s="134">
        <v>583021.02</v>
      </c>
      <c r="F147" t="s">
        <v>1393</v>
      </c>
      <c r="G147" s="134">
        <f t="shared" si="2"/>
        <v>-569516.4</v>
      </c>
    </row>
    <row r="148" spans="1:7">
      <c r="A148">
        <v>21030106</v>
      </c>
      <c r="B148" s="1" t="s">
        <v>1010</v>
      </c>
      <c r="C148" t="s">
        <v>1393</v>
      </c>
      <c r="D148" s="134">
        <v>67539.48</v>
      </c>
      <c r="E148" s="134">
        <v>473477.65</v>
      </c>
      <c r="F148" t="s">
        <v>1393</v>
      </c>
      <c r="G148" s="134">
        <f t="shared" si="2"/>
        <v>-405938.17000000004</v>
      </c>
    </row>
    <row r="149" spans="1:7">
      <c r="A149">
        <v>21030109</v>
      </c>
      <c r="B149" s="1" t="s">
        <v>1011</v>
      </c>
      <c r="C149" t="s">
        <v>1393</v>
      </c>
      <c r="D149" s="134">
        <v>28125.17</v>
      </c>
      <c r="E149" s="134">
        <v>322361.78999999998</v>
      </c>
      <c r="F149" t="s">
        <v>1393</v>
      </c>
      <c r="G149" s="134">
        <f t="shared" si="2"/>
        <v>-294236.62</v>
      </c>
    </row>
    <row r="150" spans="1:7">
      <c r="A150">
        <v>21030111</v>
      </c>
      <c r="B150" s="1" t="s">
        <v>1012</v>
      </c>
      <c r="C150" t="s">
        <v>1393</v>
      </c>
      <c r="D150" s="134">
        <v>35558.93</v>
      </c>
      <c r="E150" s="134">
        <v>484387.6</v>
      </c>
      <c r="F150" t="s">
        <v>1393</v>
      </c>
      <c r="G150" s="134">
        <f t="shared" si="2"/>
        <v>-448828.67</v>
      </c>
    </row>
    <row r="151" spans="1:7">
      <c r="A151">
        <v>21030112</v>
      </c>
      <c r="B151" s="1" t="s">
        <v>1013</v>
      </c>
      <c r="C151" t="s">
        <v>1393</v>
      </c>
      <c r="D151" s="134">
        <v>78139.360000000001</v>
      </c>
      <c r="E151" s="134">
        <v>339103.59</v>
      </c>
      <c r="F151" t="s">
        <v>1393</v>
      </c>
      <c r="G151" s="134">
        <f t="shared" si="2"/>
        <v>-260964.23000000004</v>
      </c>
    </row>
    <row r="152" spans="1:7">
      <c r="A152">
        <v>21030114</v>
      </c>
      <c r="B152" s="1" t="s">
        <v>1014</v>
      </c>
      <c r="C152" t="s">
        <v>1393</v>
      </c>
      <c r="D152" s="134">
        <v>0</v>
      </c>
      <c r="E152" s="134">
        <v>32408.13</v>
      </c>
      <c r="F152" t="s">
        <v>1393</v>
      </c>
      <c r="G152" s="134">
        <f t="shared" si="2"/>
        <v>-32408.13</v>
      </c>
    </row>
    <row r="153" spans="1:7">
      <c r="A153">
        <v>22010101</v>
      </c>
      <c r="B153" s="1" t="s">
        <v>1469</v>
      </c>
      <c r="C153" t="s">
        <v>1393</v>
      </c>
      <c r="D153" s="134">
        <v>37014.129999999997</v>
      </c>
      <c r="E153" s="134">
        <v>37014.129999999997</v>
      </c>
      <c r="F153" t="s">
        <v>1393</v>
      </c>
      <c r="G153" s="134">
        <f t="shared" si="2"/>
        <v>0</v>
      </c>
    </row>
    <row r="154" spans="1:7">
      <c r="A154">
        <v>23020101</v>
      </c>
      <c r="B154" s="1" t="s">
        <v>1470</v>
      </c>
      <c r="C154" t="s">
        <v>1393</v>
      </c>
      <c r="D154" s="134">
        <v>196800.79</v>
      </c>
      <c r="E154" s="134">
        <v>1565639.4</v>
      </c>
      <c r="F154" t="s">
        <v>1393</v>
      </c>
      <c r="G154" s="134">
        <f t="shared" si="2"/>
        <v>-1368838.6099999999</v>
      </c>
    </row>
    <row r="155" spans="1:7">
      <c r="A155">
        <v>23020102</v>
      </c>
      <c r="B155" s="1" t="s">
        <v>1471</v>
      </c>
      <c r="C155" t="s">
        <v>1393</v>
      </c>
      <c r="D155" s="134">
        <v>295879.42</v>
      </c>
      <c r="E155" s="134">
        <v>2466677.85</v>
      </c>
      <c r="F155" t="s">
        <v>1393</v>
      </c>
      <c r="G155" s="134">
        <f t="shared" si="2"/>
        <v>-2170798.4300000002</v>
      </c>
    </row>
    <row r="156" spans="1:7">
      <c r="A156">
        <v>23030101</v>
      </c>
      <c r="B156" s="1" t="s">
        <v>1472</v>
      </c>
      <c r="C156" t="s">
        <v>1393</v>
      </c>
      <c r="D156" s="134">
        <v>65.650000000000006</v>
      </c>
      <c r="E156" s="134">
        <v>65.650000000000006</v>
      </c>
      <c r="F156" t="s">
        <v>1393</v>
      </c>
      <c r="G156" s="134">
        <f t="shared" si="2"/>
        <v>0</v>
      </c>
    </row>
    <row r="157" spans="1:7">
      <c r="A157">
        <v>23040101</v>
      </c>
      <c r="B157" s="1" t="s">
        <v>1473</v>
      </c>
      <c r="C157" t="s">
        <v>1393</v>
      </c>
      <c r="D157" s="134">
        <v>921000</v>
      </c>
      <c r="E157" s="134">
        <v>964461.2</v>
      </c>
      <c r="F157" t="s">
        <v>1393</v>
      </c>
      <c r="G157" s="134">
        <f t="shared" si="2"/>
        <v>-43461.199999999953</v>
      </c>
    </row>
    <row r="158" spans="1:7">
      <c r="A158">
        <v>23050101</v>
      </c>
      <c r="B158" s="1" t="s">
        <v>1015</v>
      </c>
      <c r="C158" t="s">
        <v>1393</v>
      </c>
      <c r="D158" s="134">
        <v>41100159.310000002</v>
      </c>
      <c r="E158" s="134">
        <v>48820640.18</v>
      </c>
      <c r="F158" t="s">
        <v>1393</v>
      </c>
      <c r="G158" s="134">
        <f t="shared" si="2"/>
        <v>-7720480.8699999973</v>
      </c>
    </row>
    <row r="159" spans="1:7">
      <c r="A159">
        <v>23050102</v>
      </c>
      <c r="B159" s="1" t="s">
        <v>1474</v>
      </c>
      <c r="C159" t="s">
        <v>1393</v>
      </c>
      <c r="D159" s="134">
        <v>9087.35</v>
      </c>
      <c r="E159" s="134">
        <v>6966.9</v>
      </c>
      <c r="F159" t="s">
        <v>1393</v>
      </c>
      <c r="G159" s="134">
        <f t="shared" si="2"/>
        <v>2120.4500000000007</v>
      </c>
    </row>
    <row r="160" spans="1:7">
      <c r="A160">
        <v>23090101</v>
      </c>
      <c r="B160" s="1" t="s">
        <v>1017</v>
      </c>
      <c r="C160" t="s">
        <v>1393</v>
      </c>
      <c r="D160" s="134">
        <v>353632.71</v>
      </c>
      <c r="E160" s="134">
        <v>1077956.3799999999</v>
      </c>
      <c r="F160" t="s">
        <v>1393</v>
      </c>
      <c r="G160" s="134">
        <f t="shared" si="2"/>
        <v>-724323.66999999993</v>
      </c>
    </row>
    <row r="161" spans="1:7">
      <c r="A161">
        <v>23090102</v>
      </c>
      <c r="B161" s="1" t="s">
        <v>1476</v>
      </c>
      <c r="C161" t="s">
        <v>1393</v>
      </c>
      <c r="D161" s="134">
        <v>611.80999999999995</v>
      </c>
      <c r="E161" s="134">
        <v>611.80999999999995</v>
      </c>
      <c r="F161" t="s">
        <v>1393</v>
      </c>
      <c r="G161" s="134">
        <f t="shared" si="2"/>
        <v>0</v>
      </c>
    </row>
    <row r="162" spans="1:7">
      <c r="A162">
        <v>23100101</v>
      </c>
      <c r="B162" s="1" t="s">
        <v>1018</v>
      </c>
      <c r="C162" t="s">
        <v>1393</v>
      </c>
      <c r="D162" s="134">
        <v>8216.6299999999992</v>
      </c>
      <c r="E162" s="134">
        <v>44150.75</v>
      </c>
      <c r="F162" t="s">
        <v>1393</v>
      </c>
      <c r="G162" s="134">
        <f t="shared" si="2"/>
        <v>-35934.120000000003</v>
      </c>
    </row>
    <row r="163" spans="1:7">
      <c r="A163">
        <v>23110101</v>
      </c>
      <c r="B163" s="1" t="s">
        <v>1019</v>
      </c>
      <c r="C163" t="s">
        <v>1393</v>
      </c>
      <c r="D163" s="134">
        <v>17428.900000000001</v>
      </c>
      <c r="E163" s="134">
        <v>32600.18</v>
      </c>
      <c r="F163" t="s">
        <v>1393</v>
      </c>
      <c r="G163" s="134">
        <f t="shared" si="2"/>
        <v>-15171.279999999999</v>
      </c>
    </row>
    <row r="164" spans="1:7">
      <c r="A164">
        <v>23120101</v>
      </c>
      <c r="B164" s="1" t="s">
        <v>1020</v>
      </c>
      <c r="C164" t="s">
        <v>1393</v>
      </c>
      <c r="D164" s="134">
        <v>127227.25</v>
      </c>
      <c r="E164" s="134">
        <v>127227.25</v>
      </c>
      <c r="F164" t="s">
        <v>1393</v>
      </c>
      <c r="G164" s="134">
        <f t="shared" si="2"/>
        <v>0</v>
      </c>
    </row>
    <row r="165" spans="1:7">
      <c r="A165">
        <v>23120102</v>
      </c>
      <c r="B165" s="1" t="s">
        <v>1477</v>
      </c>
      <c r="C165" t="s">
        <v>1393</v>
      </c>
      <c r="D165" s="134">
        <v>419799.59</v>
      </c>
      <c r="E165" s="134">
        <v>419799.59</v>
      </c>
      <c r="F165" t="s">
        <v>1393</v>
      </c>
      <c r="G165" s="134">
        <f t="shared" si="2"/>
        <v>0</v>
      </c>
    </row>
    <row r="166" spans="1:7">
      <c r="A166">
        <v>23120103</v>
      </c>
      <c r="B166" s="1" t="s">
        <v>1649</v>
      </c>
      <c r="C166" t="s">
        <v>1393</v>
      </c>
      <c r="D166" s="134">
        <v>2256216.62</v>
      </c>
      <c r="E166" s="134">
        <v>2363576.61</v>
      </c>
      <c r="F166" t="s">
        <v>1393</v>
      </c>
      <c r="G166" s="134">
        <f t="shared" si="2"/>
        <v>-107359.98999999976</v>
      </c>
    </row>
    <row r="167" spans="1:7">
      <c r="A167">
        <v>23120104</v>
      </c>
      <c r="B167" s="1" t="s">
        <v>1650</v>
      </c>
      <c r="C167" t="s">
        <v>1393</v>
      </c>
      <c r="D167" s="134">
        <v>23410.74</v>
      </c>
      <c r="E167" s="134">
        <v>23410.74</v>
      </c>
      <c r="F167" t="s">
        <v>1393</v>
      </c>
      <c r="G167" s="134">
        <f t="shared" si="2"/>
        <v>0</v>
      </c>
    </row>
    <row r="168" spans="1:7">
      <c r="A168">
        <v>23120111</v>
      </c>
      <c r="B168" s="1" t="s">
        <v>1021</v>
      </c>
      <c r="C168" t="s">
        <v>1393</v>
      </c>
      <c r="D168" s="134">
        <v>353182.71999999997</v>
      </c>
      <c r="E168" s="134">
        <v>360520.32</v>
      </c>
      <c r="F168" t="s">
        <v>1393</v>
      </c>
      <c r="G168" s="134">
        <f t="shared" si="2"/>
        <v>-7337.6000000000349</v>
      </c>
    </row>
    <row r="169" spans="1:7">
      <c r="A169">
        <v>23120112</v>
      </c>
      <c r="B169" s="1" t="s">
        <v>1212</v>
      </c>
      <c r="C169" t="s">
        <v>1393</v>
      </c>
      <c r="D169" s="134">
        <v>1426732.63</v>
      </c>
      <c r="E169" s="134">
        <v>1669674</v>
      </c>
      <c r="F169" t="s">
        <v>1393</v>
      </c>
      <c r="G169" s="134">
        <f t="shared" si="2"/>
        <v>-242941.37000000011</v>
      </c>
    </row>
    <row r="170" spans="1:7">
      <c r="A170">
        <v>23120121</v>
      </c>
      <c r="B170" s="1" t="s">
        <v>1022</v>
      </c>
      <c r="C170" t="s">
        <v>1393</v>
      </c>
      <c r="D170" s="134">
        <v>1255734.06</v>
      </c>
      <c r="E170" s="134">
        <v>1466036.79</v>
      </c>
      <c r="F170" t="s">
        <v>1393</v>
      </c>
      <c r="G170" s="134">
        <f t="shared" si="2"/>
        <v>-210302.72999999998</v>
      </c>
    </row>
    <row r="171" spans="1:7">
      <c r="A171">
        <v>23120122</v>
      </c>
      <c r="B171" s="1" t="s">
        <v>1023</v>
      </c>
      <c r="C171" t="s">
        <v>1393</v>
      </c>
      <c r="D171" s="134">
        <v>5000</v>
      </c>
      <c r="E171" s="134">
        <v>5000</v>
      </c>
      <c r="F171" t="s">
        <v>1393</v>
      </c>
      <c r="G171" s="134">
        <f t="shared" si="2"/>
        <v>0</v>
      </c>
    </row>
    <row r="172" spans="1:7">
      <c r="A172">
        <v>23120123</v>
      </c>
      <c r="B172" s="1" t="s">
        <v>1478</v>
      </c>
      <c r="C172" t="s">
        <v>1393</v>
      </c>
      <c r="D172" s="134">
        <v>1242.72</v>
      </c>
      <c r="E172" s="134">
        <v>1242.72</v>
      </c>
      <c r="F172" t="s">
        <v>1393</v>
      </c>
      <c r="G172" s="134">
        <f t="shared" si="2"/>
        <v>0</v>
      </c>
    </row>
    <row r="173" spans="1:7">
      <c r="A173">
        <v>23120124</v>
      </c>
      <c r="B173" s="1" t="s">
        <v>1479</v>
      </c>
      <c r="C173" t="s">
        <v>1393</v>
      </c>
      <c r="D173" s="134">
        <v>567.79999999999995</v>
      </c>
      <c r="E173" s="134">
        <v>567.79999999999995</v>
      </c>
      <c r="F173" t="s">
        <v>1393</v>
      </c>
      <c r="G173" s="134">
        <f t="shared" si="2"/>
        <v>0</v>
      </c>
    </row>
    <row r="174" spans="1:7">
      <c r="A174">
        <v>23120125</v>
      </c>
      <c r="B174" s="1" t="s">
        <v>1480</v>
      </c>
      <c r="C174" t="s">
        <v>1393</v>
      </c>
      <c r="D174" s="134">
        <v>7940.1</v>
      </c>
      <c r="E174" s="134">
        <v>7944.82</v>
      </c>
      <c r="F174" t="s">
        <v>1393</v>
      </c>
      <c r="G174" s="134">
        <f t="shared" si="2"/>
        <v>-4.7199999999993452</v>
      </c>
    </row>
    <row r="175" spans="1:7">
      <c r="A175">
        <v>23120131</v>
      </c>
      <c r="B175" s="1" t="s">
        <v>1707</v>
      </c>
      <c r="C175" t="s">
        <v>1393</v>
      </c>
      <c r="D175" s="134">
        <v>371.43</v>
      </c>
      <c r="E175" s="134">
        <v>1429.43</v>
      </c>
      <c r="F175" t="s">
        <v>1393</v>
      </c>
      <c r="G175" s="134">
        <f t="shared" si="2"/>
        <v>-1058</v>
      </c>
    </row>
    <row r="176" spans="1:7">
      <c r="A176">
        <v>23120188</v>
      </c>
      <c r="B176" s="1" t="s">
        <v>1024</v>
      </c>
      <c r="C176" t="s">
        <v>1393</v>
      </c>
      <c r="D176" s="134">
        <v>2855173.32</v>
      </c>
      <c r="E176" s="134">
        <v>2870149.05</v>
      </c>
      <c r="F176" t="s">
        <v>1393</v>
      </c>
      <c r="G176" s="134">
        <f t="shared" si="2"/>
        <v>-14975.729999999981</v>
      </c>
    </row>
    <row r="177" spans="1:7">
      <c r="A177">
        <v>23130101</v>
      </c>
      <c r="B177" s="1" t="s">
        <v>1025</v>
      </c>
      <c r="C177" t="s">
        <v>1393</v>
      </c>
      <c r="D177" s="134">
        <v>40444.410000000003</v>
      </c>
      <c r="E177" s="134">
        <v>45341.84</v>
      </c>
      <c r="F177" t="s">
        <v>1393</v>
      </c>
      <c r="G177" s="134">
        <f t="shared" si="2"/>
        <v>-4897.429999999993</v>
      </c>
    </row>
    <row r="178" spans="1:7">
      <c r="A178">
        <v>23130102</v>
      </c>
      <c r="B178" s="1" t="s">
        <v>1026</v>
      </c>
      <c r="C178" t="s">
        <v>1393</v>
      </c>
      <c r="D178" s="134">
        <v>4036758.92</v>
      </c>
      <c r="E178" s="134">
        <v>4625295.34</v>
      </c>
      <c r="F178" t="s">
        <v>1393</v>
      </c>
      <c r="G178" s="134">
        <f t="shared" si="2"/>
        <v>-588536.41999999993</v>
      </c>
    </row>
    <row r="179" spans="1:7">
      <c r="A179">
        <v>23130103</v>
      </c>
      <c r="B179" s="1" t="s">
        <v>1027</v>
      </c>
      <c r="C179" t="s">
        <v>1393</v>
      </c>
      <c r="D179" s="134">
        <v>92175.57</v>
      </c>
      <c r="E179" s="134">
        <v>92175.57</v>
      </c>
      <c r="F179" t="s">
        <v>1393</v>
      </c>
      <c r="G179" s="134">
        <f t="shared" si="2"/>
        <v>0</v>
      </c>
    </row>
    <row r="180" spans="1:7">
      <c r="A180">
        <v>23130105</v>
      </c>
      <c r="B180" s="1" t="s">
        <v>1482</v>
      </c>
      <c r="C180" t="s">
        <v>1393</v>
      </c>
      <c r="D180" s="134">
        <v>15288.73</v>
      </c>
      <c r="E180" s="134">
        <v>17517.63</v>
      </c>
      <c r="F180" t="s">
        <v>1393</v>
      </c>
      <c r="G180" s="134">
        <f t="shared" si="2"/>
        <v>-2228.9000000000015</v>
      </c>
    </row>
    <row r="181" spans="1:7">
      <c r="A181">
        <v>23140100</v>
      </c>
      <c r="B181" s="1" t="s">
        <v>1028</v>
      </c>
      <c r="C181" t="s">
        <v>1393</v>
      </c>
      <c r="D181" s="134">
        <v>95638.26</v>
      </c>
      <c r="E181" s="134">
        <v>166646.82</v>
      </c>
      <c r="F181" t="s">
        <v>1393</v>
      </c>
      <c r="G181" s="134">
        <f t="shared" si="2"/>
        <v>-71008.560000000012</v>
      </c>
    </row>
    <row r="182" spans="1:7">
      <c r="A182">
        <v>23140101</v>
      </c>
      <c r="B182" s="1" t="s">
        <v>1029</v>
      </c>
      <c r="C182" t="s">
        <v>1393</v>
      </c>
      <c r="D182" s="134">
        <v>10911488.82</v>
      </c>
      <c r="E182" s="134">
        <v>10911521.02</v>
      </c>
      <c r="F182" t="s">
        <v>1393</v>
      </c>
      <c r="G182" s="134">
        <f t="shared" si="2"/>
        <v>-32.199999999254942</v>
      </c>
    </row>
    <row r="183" spans="1:7">
      <c r="A183">
        <v>23140102</v>
      </c>
      <c r="B183" s="1" t="s">
        <v>1030</v>
      </c>
      <c r="C183" t="s">
        <v>1393</v>
      </c>
      <c r="D183" s="134">
        <v>616658.05000000005</v>
      </c>
      <c r="E183" s="134">
        <v>1285289.3899999999</v>
      </c>
      <c r="F183" t="s">
        <v>1393</v>
      </c>
      <c r="G183" s="134">
        <f t="shared" si="2"/>
        <v>-668631.33999999985</v>
      </c>
    </row>
    <row r="184" spans="1:7">
      <c r="A184">
        <v>23150101</v>
      </c>
      <c r="B184" s="1" t="s">
        <v>1031</v>
      </c>
      <c r="C184" t="s">
        <v>1393</v>
      </c>
      <c r="D184" s="134">
        <v>220754.34</v>
      </c>
      <c r="E184" s="134">
        <v>826537.5</v>
      </c>
      <c r="F184" t="s">
        <v>1393</v>
      </c>
      <c r="G184" s="134">
        <f t="shared" si="2"/>
        <v>-605783.16</v>
      </c>
    </row>
    <row r="185" spans="1:7">
      <c r="A185">
        <v>23150102</v>
      </c>
      <c r="B185" s="1" t="s">
        <v>1483</v>
      </c>
      <c r="C185" t="s">
        <v>1393</v>
      </c>
      <c r="D185" s="134">
        <v>2242861.46</v>
      </c>
      <c r="E185" s="134">
        <v>2623738.5499999998</v>
      </c>
      <c r="F185" t="s">
        <v>1393</v>
      </c>
      <c r="G185" s="134">
        <f t="shared" si="2"/>
        <v>-380877.08999999985</v>
      </c>
    </row>
    <row r="186" spans="1:7">
      <c r="A186">
        <v>23150103</v>
      </c>
      <c r="B186" s="1" t="s">
        <v>1484</v>
      </c>
      <c r="C186" t="s">
        <v>1393</v>
      </c>
      <c r="D186" s="134">
        <v>75</v>
      </c>
      <c r="E186" s="134">
        <v>3262.5</v>
      </c>
      <c r="F186" t="s">
        <v>1393</v>
      </c>
      <c r="G186" s="134">
        <f t="shared" si="2"/>
        <v>-3187.5</v>
      </c>
    </row>
    <row r="187" spans="1:7">
      <c r="A187">
        <v>23150104</v>
      </c>
      <c r="B187" s="1" t="s">
        <v>1485</v>
      </c>
      <c r="C187" t="s">
        <v>1393</v>
      </c>
      <c r="D187" s="134">
        <v>154265.22</v>
      </c>
      <c r="E187" s="134">
        <v>1011933.07</v>
      </c>
      <c r="F187" t="s">
        <v>1393</v>
      </c>
      <c r="G187" s="134">
        <f t="shared" si="2"/>
        <v>-857667.85</v>
      </c>
    </row>
    <row r="188" spans="1:7">
      <c r="A188">
        <v>23150105</v>
      </c>
      <c r="B188" s="1" t="s">
        <v>1033</v>
      </c>
      <c r="C188" t="s">
        <v>1393</v>
      </c>
      <c r="D188" s="134">
        <v>46513.36</v>
      </c>
      <c r="E188" s="134">
        <v>46513.36</v>
      </c>
      <c r="F188" t="s">
        <v>1393</v>
      </c>
      <c r="G188" s="134">
        <f t="shared" si="2"/>
        <v>0</v>
      </c>
    </row>
    <row r="189" spans="1:7">
      <c r="A189">
        <v>23150106</v>
      </c>
      <c r="B189" s="1" t="s">
        <v>1034</v>
      </c>
      <c r="C189" t="s">
        <v>1393</v>
      </c>
      <c r="D189" s="134">
        <v>34418.839999999997</v>
      </c>
      <c r="E189" s="134">
        <v>37166.79</v>
      </c>
      <c r="F189" t="s">
        <v>1393</v>
      </c>
      <c r="G189" s="134">
        <f t="shared" si="2"/>
        <v>-2747.9500000000044</v>
      </c>
    </row>
    <row r="190" spans="1:7">
      <c r="A190">
        <v>23150107</v>
      </c>
      <c r="B190" s="1" t="s">
        <v>1035</v>
      </c>
      <c r="C190" t="s">
        <v>1393</v>
      </c>
      <c r="D190" s="134">
        <v>1108458.1399999999</v>
      </c>
      <c r="E190" s="134">
        <v>1207742.77</v>
      </c>
      <c r="F190" t="s">
        <v>1393</v>
      </c>
      <c r="G190" s="134">
        <f t="shared" si="2"/>
        <v>-99284.630000000121</v>
      </c>
    </row>
    <row r="191" spans="1:7">
      <c r="A191">
        <v>23150108</v>
      </c>
      <c r="B191" s="1" t="s">
        <v>1486</v>
      </c>
      <c r="C191" t="s">
        <v>1393</v>
      </c>
      <c r="D191" s="134">
        <v>31472.94</v>
      </c>
      <c r="E191" s="134">
        <v>522726.68</v>
      </c>
      <c r="F191" t="s">
        <v>1393</v>
      </c>
      <c r="G191" s="134">
        <f t="shared" si="2"/>
        <v>-491253.74</v>
      </c>
    </row>
    <row r="192" spans="1:7">
      <c r="A192">
        <v>23150109</v>
      </c>
      <c r="B192" s="1" t="s">
        <v>1032</v>
      </c>
      <c r="C192" t="s">
        <v>1393</v>
      </c>
      <c r="D192" s="134">
        <v>273695.32</v>
      </c>
      <c r="E192" s="134">
        <v>296794.53000000003</v>
      </c>
      <c r="F192" t="s">
        <v>1393</v>
      </c>
      <c r="G192" s="134">
        <f t="shared" si="2"/>
        <v>-23099.210000000021</v>
      </c>
    </row>
    <row r="193" spans="1:7">
      <c r="A193">
        <v>23150110</v>
      </c>
      <c r="B193" s="1" t="s">
        <v>1487</v>
      </c>
      <c r="C193" t="s">
        <v>1393</v>
      </c>
      <c r="D193" s="134">
        <v>788.22</v>
      </c>
      <c r="E193" s="134">
        <v>1117.8900000000001</v>
      </c>
      <c r="F193" t="s">
        <v>1393</v>
      </c>
      <c r="G193" s="134">
        <f t="shared" si="2"/>
        <v>-329.67000000000007</v>
      </c>
    </row>
    <row r="194" spans="1:7">
      <c r="A194">
        <v>23150120</v>
      </c>
      <c r="B194" s="1" t="s">
        <v>1488</v>
      </c>
      <c r="C194" t="s">
        <v>1393</v>
      </c>
      <c r="D194" s="134">
        <v>2289.2600000000002</v>
      </c>
      <c r="E194" s="134">
        <v>3591.07</v>
      </c>
      <c r="F194" t="s">
        <v>1393</v>
      </c>
      <c r="G194" s="134">
        <f t="shared" si="2"/>
        <v>-1301.81</v>
      </c>
    </row>
    <row r="195" spans="1:7">
      <c r="A195">
        <v>23150151</v>
      </c>
      <c r="B195" s="1" t="s">
        <v>1036</v>
      </c>
      <c r="C195" t="s">
        <v>1393</v>
      </c>
      <c r="D195" s="134">
        <v>205557.92</v>
      </c>
      <c r="E195" s="134">
        <v>208409.01</v>
      </c>
      <c r="F195" t="s">
        <v>1393</v>
      </c>
      <c r="G195" s="134">
        <f t="shared" si="2"/>
        <v>-2851.0899999999965</v>
      </c>
    </row>
    <row r="196" spans="1:7">
      <c r="A196">
        <v>23150188</v>
      </c>
      <c r="B196" s="1" t="s">
        <v>1037</v>
      </c>
      <c r="C196" t="s">
        <v>1393</v>
      </c>
      <c r="D196" s="134">
        <v>1325530.1200000001</v>
      </c>
      <c r="E196" s="134">
        <v>1366582.85</v>
      </c>
      <c r="F196" t="s">
        <v>1393</v>
      </c>
      <c r="G196" s="134">
        <f t="shared" si="2"/>
        <v>-41052.729999999981</v>
      </c>
    </row>
    <row r="197" spans="1:7">
      <c r="A197">
        <v>23160116</v>
      </c>
      <c r="B197" s="1" t="s">
        <v>1039</v>
      </c>
      <c r="C197" t="s">
        <v>1393</v>
      </c>
      <c r="D197" s="134">
        <v>4001.24</v>
      </c>
      <c r="E197" s="134">
        <v>4001.24</v>
      </c>
      <c r="F197" t="s">
        <v>1393</v>
      </c>
      <c r="G197" s="134">
        <f t="shared" si="2"/>
        <v>0</v>
      </c>
    </row>
    <row r="198" spans="1:7">
      <c r="A198">
        <v>23160117</v>
      </c>
      <c r="B198" s="1" t="s">
        <v>1040</v>
      </c>
      <c r="C198" t="s">
        <v>1393</v>
      </c>
      <c r="D198" s="134">
        <v>31637.47</v>
      </c>
      <c r="E198" s="134">
        <v>31637.47</v>
      </c>
      <c r="F198" t="s">
        <v>1393</v>
      </c>
      <c r="G198" s="134">
        <f t="shared" si="2"/>
        <v>0</v>
      </c>
    </row>
    <row r="199" spans="1:7">
      <c r="A199">
        <v>23160118</v>
      </c>
      <c r="B199" s="1" t="s">
        <v>1041</v>
      </c>
      <c r="C199" t="s">
        <v>1393</v>
      </c>
      <c r="D199" s="134">
        <v>600</v>
      </c>
      <c r="E199" s="134">
        <v>18503.580000000002</v>
      </c>
      <c r="F199" t="s">
        <v>1393</v>
      </c>
      <c r="G199" s="134">
        <f t="shared" si="2"/>
        <v>-17903.580000000002</v>
      </c>
    </row>
    <row r="200" spans="1:7">
      <c r="A200">
        <v>23160119</v>
      </c>
      <c r="B200" s="1" t="s">
        <v>1042</v>
      </c>
      <c r="C200" t="s">
        <v>1393</v>
      </c>
      <c r="D200" s="134">
        <v>2399.5500000000002</v>
      </c>
      <c r="E200" s="134">
        <v>47445.55</v>
      </c>
      <c r="F200" t="s">
        <v>1393</v>
      </c>
      <c r="G200" s="134">
        <f t="shared" si="2"/>
        <v>-45046</v>
      </c>
    </row>
    <row r="201" spans="1:7">
      <c r="A201">
        <v>23160120</v>
      </c>
      <c r="B201" s="1" t="s">
        <v>1043</v>
      </c>
      <c r="C201" t="s">
        <v>1393</v>
      </c>
      <c r="D201" s="134">
        <v>2418.4299999999998</v>
      </c>
      <c r="E201" s="134">
        <v>44150.23</v>
      </c>
      <c r="F201" t="s">
        <v>1393</v>
      </c>
      <c r="G201" s="134">
        <f t="shared" si="2"/>
        <v>-41731.800000000003</v>
      </c>
    </row>
    <row r="202" spans="1:7">
      <c r="A202">
        <v>23160121</v>
      </c>
      <c r="B202" s="1" t="s">
        <v>1190</v>
      </c>
      <c r="C202" t="s">
        <v>1393</v>
      </c>
      <c r="D202" s="134">
        <v>15917.73</v>
      </c>
      <c r="E202" s="134">
        <v>40725.870000000003</v>
      </c>
      <c r="F202" t="s">
        <v>1393</v>
      </c>
      <c r="G202" s="134">
        <f t="shared" si="2"/>
        <v>-24808.140000000003</v>
      </c>
    </row>
    <row r="203" spans="1:7">
      <c r="A203">
        <v>23160122</v>
      </c>
      <c r="B203" s="1" t="s">
        <v>1213</v>
      </c>
      <c r="C203" t="s">
        <v>1393</v>
      </c>
      <c r="D203" s="134">
        <v>43274.49</v>
      </c>
      <c r="E203" s="134">
        <v>139135.79</v>
      </c>
      <c r="F203" t="s">
        <v>1393</v>
      </c>
      <c r="G203" s="134">
        <f t="shared" si="2"/>
        <v>-95861.300000000017</v>
      </c>
    </row>
    <row r="204" spans="1:7">
      <c r="A204">
        <v>23160123</v>
      </c>
      <c r="B204" s="1" t="s">
        <v>1489</v>
      </c>
      <c r="C204" t="s">
        <v>1393</v>
      </c>
      <c r="D204" s="134">
        <v>13036.82</v>
      </c>
      <c r="E204" s="134">
        <v>117000.07</v>
      </c>
      <c r="F204" t="s">
        <v>1393</v>
      </c>
      <c r="G204" s="134">
        <f t="shared" si="2"/>
        <v>-103963.25</v>
      </c>
    </row>
    <row r="205" spans="1:7">
      <c r="A205">
        <v>23160124</v>
      </c>
      <c r="B205" s="1" t="s">
        <v>1490</v>
      </c>
      <c r="C205" t="s">
        <v>1393</v>
      </c>
      <c r="D205" s="134">
        <v>484510.62</v>
      </c>
      <c r="E205" s="134">
        <v>617495.13</v>
      </c>
      <c r="F205" t="s">
        <v>1393</v>
      </c>
      <c r="G205" s="134">
        <f t="shared" ref="G205:G268" si="3">+D205-E205</f>
        <v>-132984.51</v>
      </c>
    </row>
    <row r="206" spans="1:7">
      <c r="A206">
        <v>23160125</v>
      </c>
      <c r="B206" s="1" t="s">
        <v>1651</v>
      </c>
      <c r="C206" t="s">
        <v>1393</v>
      </c>
      <c r="D206" s="134">
        <v>4899166.99</v>
      </c>
      <c r="E206" s="134">
        <v>4977328.76</v>
      </c>
      <c r="F206" t="s">
        <v>1393</v>
      </c>
      <c r="G206" s="134">
        <f t="shared" si="3"/>
        <v>-78161.769999999553</v>
      </c>
    </row>
    <row r="207" spans="1:7">
      <c r="A207">
        <v>23160126</v>
      </c>
      <c r="B207" s="1" t="s">
        <v>1708</v>
      </c>
      <c r="C207" t="s">
        <v>1393</v>
      </c>
      <c r="D207" s="134">
        <v>92.25</v>
      </c>
      <c r="E207" s="134">
        <v>5985211.4400000004</v>
      </c>
      <c r="F207" t="s">
        <v>1393</v>
      </c>
      <c r="G207" s="134">
        <f t="shared" si="3"/>
        <v>-5985119.1900000004</v>
      </c>
    </row>
    <row r="208" spans="1:7">
      <c r="A208">
        <v>23160201</v>
      </c>
      <c r="B208" s="1" t="s">
        <v>1044</v>
      </c>
      <c r="C208" t="s">
        <v>1393</v>
      </c>
      <c r="D208" s="134">
        <v>143568.47</v>
      </c>
      <c r="E208" s="134">
        <v>220082.6</v>
      </c>
      <c r="F208" t="s">
        <v>1393</v>
      </c>
      <c r="G208" s="134">
        <f t="shared" si="3"/>
        <v>-76514.13</v>
      </c>
    </row>
    <row r="209" spans="1:7">
      <c r="A209">
        <v>24010101</v>
      </c>
      <c r="B209" s="1" t="s">
        <v>1491</v>
      </c>
      <c r="C209" t="s">
        <v>1393</v>
      </c>
      <c r="D209" s="134">
        <v>1446.47</v>
      </c>
      <c r="E209" s="134">
        <v>3010.58</v>
      </c>
      <c r="F209" t="s">
        <v>1393</v>
      </c>
      <c r="G209" s="134">
        <f t="shared" si="3"/>
        <v>-1564.11</v>
      </c>
    </row>
    <row r="210" spans="1:7">
      <c r="A210">
        <v>24020101</v>
      </c>
      <c r="B210" s="1" t="s">
        <v>1045</v>
      </c>
      <c r="C210" t="s">
        <v>1393</v>
      </c>
      <c r="D210" s="134">
        <v>281264.28999999998</v>
      </c>
      <c r="E210" s="134">
        <v>547740.5</v>
      </c>
      <c r="F210" t="s">
        <v>1393</v>
      </c>
      <c r="G210" s="134">
        <f t="shared" si="3"/>
        <v>-266476.21000000002</v>
      </c>
    </row>
    <row r="211" spans="1:7">
      <c r="A211">
        <v>30010101</v>
      </c>
      <c r="B211" s="1" t="s">
        <v>1046</v>
      </c>
      <c r="C211" t="s">
        <v>1393</v>
      </c>
      <c r="D211" s="134">
        <v>15585.84</v>
      </c>
      <c r="E211" s="134">
        <v>8425415.3499999996</v>
      </c>
      <c r="F211" t="s">
        <v>1393</v>
      </c>
      <c r="G211" s="134">
        <f t="shared" si="3"/>
        <v>-8409829.5099999998</v>
      </c>
    </row>
    <row r="212" spans="1:7">
      <c r="A212">
        <v>30010102</v>
      </c>
      <c r="B212" s="1" t="s">
        <v>1047</v>
      </c>
      <c r="C212" t="s">
        <v>1393</v>
      </c>
      <c r="D212" s="134">
        <v>10837.68</v>
      </c>
      <c r="E212" s="134">
        <v>924086.56</v>
      </c>
      <c r="F212" t="s">
        <v>1393</v>
      </c>
      <c r="G212" s="134">
        <f t="shared" si="3"/>
        <v>-913248.88</v>
      </c>
    </row>
    <row r="213" spans="1:7">
      <c r="A213">
        <v>30010103</v>
      </c>
      <c r="B213" s="1" t="s">
        <v>1492</v>
      </c>
      <c r="C213" t="s">
        <v>1393</v>
      </c>
      <c r="D213" s="134">
        <v>32270.13</v>
      </c>
      <c r="E213" s="134">
        <v>923984.28</v>
      </c>
      <c r="F213" t="s">
        <v>1393</v>
      </c>
      <c r="G213" s="134">
        <f t="shared" si="3"/>
        <v>-891714.15</v>
      </c>
    </row>
    <row r="214" spans="1:7">
      <c r="A214">
        <v>30010104</v>
      </c>
      <c r="B214" s="1" t="s">
        <v>1493</v>
      </c>
      <c r="C214" t="s">
        <v>1393</v>
      </c>
      <c r="D214" s="134">
        <v>1100.8599999999999</v>
      </c>
      <c r="E214" s="134">
        <v>206937.77</v>
      </c>
      <c r="F214" t="s">
        <v>1393</v>
      </c>
      <c r="G214" s="134">
        <f t="shared" si="3"/>
        <v>-205836.91</v>
      </c>
    </row>
    <row r="215" spans="1:7">
      <c r="A215">
        <v>30010188</v>
      </c>
      <c r="B215" s="1" t="s">
        <v>1048</v>
      </c>
      <c r="C215" t="s">
        <v>1393</v>
      </c>
      <c r="D215" s="134">
        <v>0</v>
      </c>
      <c r="E215" s="134">
        <v>11570</v>
      </c>
      <c r="F215" t="s">
        <v>1393</v>
      </c>
      <c r="G215" s="134">
        <f t="shared" si="3"/>
        <v>-11570</v>
      </c>
    </row>
    <row r="216" spans="1:7">
      <c r="A216">
        <v>30010201</v>
      </c>
      <c r="B216" s="1" t="s">
        <v>1049</v>
      </c>
      <c r="C216" t="s">
        <v>1393</v>
      </c>
      <c r="D216" s="134">
        <v>0</v>
      </c>
      <c r="E216" s="134">
        <v>7143611.0499999998</v>
      </c>
      <c r="F216" t="s">
        <v>1393</v>
      </c>
      <c r="G216" s="134">
        <f t="shared" si="3"/>
        <v>-7143611.0499999998</v>
      </c>
    </row>
    <row r="217" spans="1:7">
      <c r="A217">
        <v>30010301</v>
      </c>
      <c r="B217" s="1" t="s">
        <v>1050</v>
      </c>
      <c r="C217" t="s">
        <v>1393</v>
      </c>
      <c r="D217" s="134">
        <v>91.25</v>
      </c>
      <c r="E217" s="134">
        <v>3278611.08</v>
      </c>
      <c r="F217" t="s">
        <v>1393</v>
      </c>
      <c r="G217" s="134">
        <f t="shared" si="3"/>
        <v>-3278519.83</v>
      </c>
    </row>
    <row r="218" spans="1:7">
      <c r="A218">
        <v>30010303</v>
      </c>
      <c r="B218" s="1" t="s">
        <v>1051</v>
      </c>
      <c r="C218" t="s">
        <v>1393</v>
      </c>
      <c r="D218" s="134">
        <v>9.23</v>
      </c>
      <c r="E218" s="134">
        <v>16091.05</v>
      </c>
      <c r="F218" t="s">
        <v>1393</v>
      </c>
      <c r="G218" s="134">
        <f t="shared" si="3"/>
        <v>-16081.82</v>
      </c>
    </row>
    <row r="219" spans="1:7">
      <c r="A219">
        <v>30010308</v>
      </c>
      <c r="B219" s="1" t="s">
        <v>1495</v>
      </c>
      <c r="C219" t="s">
        <v>1393</v>
      </c>
      <c r="D219" s="134">
        <v>0</v>
      </c>
      <c r="E219" s="134">
        <v>3014512.97</v>
      </c>
      <c r="F219" t="s">
        <v>1393</v>
      </c>
      <c r="G219" s="134">
        <f t="shared" si="3"/>
        <v>-3014512.97</v>
      </c>
    </row>
    <row r="220" spans="1:7">
      <c r="A220">
        <v>30010309</v>
      </c>
      <c r="B220" s="1" t="s">
        <v>1496</v>
      </c>
      <c r="C220" t="s">
        <v>1393</v>
      </c>
      <c r="D220" s="134">
        <v>0</v>
      </c>
      <c r="E220" s="134">
        <v>675761.63</v>
      </c>
      <c r="F220" t="s">
        <v>1393</v>
      </c>
      <c r="G220" s="134">
        <f t="shared" si="3"/>
        <v>-675761.63</v>
      </c>
    </row>
    <row r="221" spans="1:7">
      <c r="A221">
        <v>30010310</v>
      </c>
      <c r="B221" s="1" t="s">
        <v>1652</v>
      </c>
      <c r="C221" t="s">
        <v>1393</v>
      </c>
      <c r="D221" s="134">
        <v>0</v>
      </c>
      <c r="E221" s="134">
        <v>13750818.439999999</v>
      </c>
      <c r="F221" t="s">
        <v>1393</v>
      </c>
      <c r="G221" s="134">
        <f t="shared" si="3"/>
        <v>-13750818.439999999</v>
      </c>
    </row>
    <row r="222" spans="1:7">
      <c r="A222">
        <v>30010312</v>
      </c>
      <c r="B222" s="1" t="s">
        <v>1498</v>
      </c>
      <c r="C222" t="s">
        <v>1393</v>
      </c>
      <c r="D222" s="134">
        <v>159407.76</v>
      </c>
      <c r="E222" s="134">
        <v>4840640.93</v>
      </c>
      <c r="F222" t="s">
        <v>1393</v>
      </c>
      <c r="G222" s="134">
        <f t="shared" si="3"/>
        <v>-4681233.17</v>
      </c>
    </row>
    <row r="223" spans="1:7">
      <c r="A223">
        <v>30010313</v>
      </c>
      <c r="B223" s="1" t="s">
        <v>1499</v>
      </c>
      <c r="C223" t="s">
        <v>1393</v>
      </c>
      <c r="D223" s="134">
        <v>382310.86</v>
      </c>
      <c r="E223" s="134">
        <v>3442024.79</v>
      </c>
      <c r="F223" t="s">
        <v>1393</v>
      </c>
      <c r="G223" s="134">
        <f t="shared" si="3"/>
        <v>-3059713.93</v>
      </c>
    </row>
    <row r="224" spans="1:7">
      <c r="A224">
        <v>30010388</v>
      </c>
      <c r="B224" s="1" t="s">
        <v>1052</v>
      </c>
      <c r="C224" t="s">
        <v>1393</v>
      </c>
      <c r="D224" s="134">
        <v>19.55</v>
      </c>
      <c r="E224" s="134">
        <v>13271.9</v>
      </c>
      <c r="F224" t="s">
        <v>1393</v>
      </c>
      <c r="G224" s="134">
        <f t="shared" si="3"/>
        <v>-13252.35</v>
      </c>
    </row>
    <row r="225" spans="1:7">
      <c r="A225">
        <v>30010401</v>
      </c>
      <c r="B225" s="1" t="s">
        <v>1500</v>
      </c>
      <c r="C225" t="s">
        <v>1393</v>
      </c>
      <c r="D225" s="134">
        <v>40000</v>
      </c>
      <c r="E225" s="134">
        <v>164561</v>
      </c>
      <c r="F225" t="s">
        <v>1393</v>
      </c>
      <c r="G225" s="134">
        <f t="shared" si="3"/>
        <v>-124561</v>
      </c>
    </row>
    <row r="226" spans="1:7">
      <c r="A226">
        <v>30010488</v>
      </c>
      <c r="B226" s="1" t="s">
        <v>1053</v>
      </c>
      <c r="C226" t="s">
        <v>1393</v>
      </c>
      <c r="D226" s="134">
        <v>2571.5</v>
      </c>
      <c r="E226" s="134">
        <v>85530.45</v>
      </c>
      <c r="F226" t="s">
        <v>1393</v>
      </c>
      <c r="G226" s="134">
        <f t="shared" si="3"/>
        <v>-82958.95</v>
      </c>
    </row>
    <row r="227" spans="1:7">
      <c r="A227">
        <v>30010499</v>
      </c>
      <c r="B227" s="1" t="s">
        <v>1501</v>
      </c>
      <c r="C227" t="s">
        <v>1393</v>
      </c>
      <c r="D227" s="134">
        <v>0</v>
      </c>
      <c r="E227" s="134">
        <v>12.37</v>
      </c>
      <c r="F227" t="s">
        <v>1393</v>
      </c>
      <c r="G227" s="134">
        <f t="shared" si="3"/>
        <v>-12.37</v>
      </c>
    </row>
    <row r="228" spans="1:7">
      <c r="A228">
        <v>30020201</v>
      </c>
      <c r="B228" s="1" t="s">
        <v>1054</v>
      </c>
      <c r="C228" t="s">
        <v>1393</v>
      </c>
      <c r="D228" s="134">
        <v>0</v>
      </c>
      <c r="E228" s="134">
        <v>4793882.41</v>
      </c>
      <c r="F228" t="s">
        <v>1393</v>
      </c>
      <c r="G228" s="134">
        <f t="shared" si="3"/>
        <v>-4793882.41</v>
      </c>
    </row>
    <row r="229" spans="1:7">
      <c r="A229">
        <v>30030101</v>
      </c>
      <c r="B229" s="1" t="s">
        <v>1502</v>
      </c>
      <c r="C229" t="s">
        <v>1393</v>
      </c>
      <c r="D229" s="134">
        <v>824363.58</v>
      </c>
      <c r="E229" s="134">
        <v>0</v>
      </c>
      <c r="F229" t="s">
        <v>1393</v>
      </c>
      <c r="G229" s="134">
        <f t="shared" si="3"/>
        <v>824363.58</v>
      </c>
    </row>
    <row r="230" spans="1:7">
      <c r="A230">
        <v>30040101</v>
      </c>
      <c r="B230" s="1" t="s">
        <v>1055</v>
      </c>
      <c r="C230" t="s">
        <v>1393</v>
      </c>
      <c r="D230" s="134">
        <v>202120.24</v>
      </c>
      <c r="E230" s="134">
        <v>1681093.54</v>
      </c>
      <c r="F230" t="s">
        <v>1393</v>
      </c>
      <c r="G230" s="134">
        <f t="shared" si="3"/>
        <v>-1478973.3</v>
      </c>
    </row>
    <row r="231" spans="1:7">
      <c r="A231">
        <v>30040102</v>
      </c>
      <c r="B231" s="1" t="s">
        <v>1056</v>
      </c>
      <c r="C231" t="s">
        <v>1393</v>
      </c>
      <c r="D231" s="134">
        <v>338947.8</v>
      </c>
      <c r="E231" s="134">
        <v>7112688.6699999999</v>
      </c>
      <c r="F231" t="s">
        <v>1393</v>
      </c>
      <c r="G231" s="134">
        <f t="shared" si="3"/>
        <v>-6773740.8700000001</v>
      </c>
    </row>
    <row r="232" spans="1:7">
      <c r="A232">
        <v>30040103</v>
      </c>
      <c r="B232" s="1" t="s">
        <v>1057</v>
      </c>
      <c r="C232" t="s">
        <v>1393</v>
      </c>
      <c r="D232" s="134">
        <v>213696.41</v>
      </c>
      <c r="E232" s="134">
        <v>900373.26</v>
      </c>
      <c r="F232" t="s">
        <v>1393</v>
      </c>
      <c r="G232" s="134">
        <f t="shared" si="3"/>
        <v>-686676.85</v>
      </c>
    </row>
    <row r="233" spans="1:7">
      <c r="A233">
        <v>30040201</v>
      </c>
      <c r="B233" s="1" t="s">
        <v>1191</v>
      </c>
      <c r="C233" t="s">
        <v>1393</v>
      </c>
      <c r="D233" s="134">
        <v>0</v>
      </c>
      <c r="E233" s="134">
        <v>199</v>
      </c>
      <c r="F233" t="s">
        <v>1393</v>
      </c>
      <c r="G233" s="134">
        <f t="shared" si="3"/>
        <v>-199</v>
      </c>
    </row>
    <row r="234" spans="1:7">
      <c r="A234">
        <v>30040202</v>
      </c>
      <c r="B234" s="1" t="s">
        <v>1058</v>
      </c>
      <c r="C234" t="s">
        <v>1393</v>
      </c>
      <c r="D234" s="134">
        <v>32157.82</v>
      </c>
      <c r="E234" s="134">
        <v>534319.98</v>
      </c>
      <c r="F234" t="s">
        <v>1393</v>
      </c>
      <c r="G234" s="134">
        <f t="shared" si="3"/>
        <v>-502162.16</v>
      </c>
    </row>
    <row r="235" spans="1:7">
      <c r="A235">
        <v>30040203</v>
      </c>
      <c r="B235" s="1" t="s">
        <v>1059</v>
      </c>
      <c r="C235" t="s">
        <v>1393</v>
      </c>
      <c r="D235" s="134">
        <v>0</v>
      </c>
      <c r="E235" s="134">
        <v>31663.43</v>
      </c>
      <c r="F235" t="s">
        <v>1393</v>
      </c>
      <c r="G235" s="134">
        <f t="shared" si="3"/>
        <v>-31663.43</v>
      </c>
    </row>
    <row r="236" spans="1:7">
      <c r="A236">
        <v>30040204</v>
      </c>
      <c r="B236" s="1" t="s">
        <v>1060</v>
      </c>
      <c r="C236" t="s">
        <v>1393</v>
      </c>
      <c r="D236" s="134">
        <v>0</v>
      </c>
      <c r="E236" s="134">
        <v>1004.13</v>
      </c>
      <c r="F236" t="s">
        <v>1393</v>
      </c>
      <c r="G236" s="134">
        <f t="shared" si="3"/>
        <v>-1004.13</v>
      </c>
    </row>
    <row r="237" spans="1:7">
      <c r="A237">
        <v>30040205</v>
      </c>
      <c r="B237" s="1" t="s">
        <v>1061</v>
      </c>
      <c r="C237" t="s">
        <v>1393</v>
      </c>
      <c r="D237" s="134">
        <v>0</v>
      </c>
      <c r="E237" s="134">
        <v>7895.78</v>
      </c>
      <c r="F237" t="s">
        <v>1393</v>
      </c>
      <c r="G237" s="134">
        <f t="shared" si="3"/>
        <v>-7895.78</v>
      </c>
    </row>
    <row r="238" spans="1:7">
      <c r="A238">
        <v>30040207</v>
      </c>
      <c r="B238" s="1" t="s">
        <v>1192</v>
      </c>
      <c r="C238" t="s">
        <v>1393</v>
      </c>
      <c r="D238" s="134">
        <v>0</v>
      </c>
      <c r="E238" s="134">
        <v>19770</v>
      </c>
      <c r="F238" t="s">
        <v>1393</v>
      </c>
      <c r="G238" s="134">
        <f t="shared" si="3"/>
        <v>-19770</v>
      </c>
    </row>
    <row r="239" spans="1:7">
      <c r="A239">
        <v>30040208</v>
      </c>
      <c r="B239" s="1" t="s">
        <v>1062</v>
      </c>
      <c r="C239" t="s">
        <v>1393</v>
      </c>
      <c r="D239" s="134">
        <v>696.02</v>
      </c>
      <c r="E239" s="134">
        <v>53226.05</v>
      </c>
      <c r="F239" t="s">
        <v>1393</v>
      </c>
      <c r="G239" s="134">
        <f t="shared" si="3"/>
        <v>-52530.030000000006</v>
      </c>
    </row>
    <row r="240" spans="1:7">
      <c r="A240">
        <v>30040210</v>
      </c>
      <c r="B240" s="1" t="s">
        <v>1064</v>
      </c>
      <c r="C240" t="s">
        <v>1393</v>
      </c>
      <c r="D240" s="134">
        <v>0</v>
      </c>
      <c r="E240" s="134">
        <v>53851.66</v>
      </c>
      <c r="F240" t="s">
        <v>1393</v>
      </c>
      <c r="G240" s="134">
        <f t="shared" si="3"/>
        <v>-53851.66</v>
      </c>
    </row>
    <row r="241" spans="1:7">
      <c r="A241">
        <v>30040211</v>
      </c>
      <c r="B241" s="1" t="s">
        <v>1504</v>
      </c>
      <c r="C241" t="s">
        <v>1393</v>
      </c>
      <c r="D241" s="134">
        <v>37814.639999999999</v>
      </c>
      <c r="E241" s="134">
        <v>91408</v>
      </c>
      <c r="F241" t="s">
        <v>1393</v>
      </c>
      <c r="G241" s="134">
        <f t="shared" si="3"/>
        <v>-53593.36</v>
      </c>
    </row>
    <row r="242" spans="1:7">
      <c r="A242">
        <v>30040288</v>
      </c>
      <c r="B242" s="1" t="s">
        <v>1053</v>
      </c>
      <c r="C242" t="s">
        <v>1393</v>
      </c>
      <c r="D242" s="134">
        <v>2</v>
      </c>
      <c r="E242" s="134">
        <v>288725.31</v>
      </c>
      <c r="F242" t="s">
        <v>1393</v>
      </c>
      <c r="G242" s="134">
        <f t="shared" si="3"/>
        <v>-288723.31</v>
      </c>
    </row>
    <row r="243" spans="1:7">
      <c r="A243">
        <v>30040401</v>
      </c>
      <c r="B243" s="1" t="s">
        <v>1066</v>
      </c>
      <c r="C243" t="s">
        <v>1393</v>
      </c>
      <c r="D243" s="134">
        <v>0</v>
      </c>
      <c r="E243" s="134">
        <v>30616.27</v>
      </c>
      <c r="F243" t="s">
        <v>1393</v>
      </c>
      <c r="G243" s="134">
        <f t="shared" si="3"/>
        <v>-30616.27</v>
      </c>
    </row>
    <row r="244" spans="1:7">
      <c r="A244">
        <v>30040402</v>
      </c>
      <c r="B244" s="1" t="s">
        <v>1067</v>
      </c>
      <c r="C244" t="s">
        <v>1393</v>
      </c>
      <c r="D244" s="134">
        <v>24142.16</v>
      </c>
      <c r="E244" s="134">
        <v>952299.41</v>
      </c>
      <c r="F244" t="s">
        <v>1393</v>
      </c>
      <c r="G244" s="134">
        <f t="shared" si="3"/>
        <v>-928157.25</v>
      </c>
    </row>
    <row r="245" spans="1:7">
      <c r="A245">
        <v>30040403</v>
      </c>
      <c r="B245" s="1" t="s">
        <v>1068</v>
      </c>
      <c r="C245" t="s">
        <v>1393</v>
      </c>
      <c r="D245" s="134">
        <v>0</v>
      </c>
      <c r="E245" s="134">
        <v>48290.64</v>
      </c>
      <c r="F245" t="s">
        <v>1393</v>
      </c>
      <c r="G245" s="134">
        <f t="shared" si="3"/>
        <v>-48290.64</v>
      </c>
    </row>
    <row r="246" spans="1:7">
      <c r="A246">
        <v>30040405</v>
      </c>
      <c r="B246" s="1" t="s">
        <v>1070</v>
      </c>
      <c r="C246" t="s">
        <v>1393</v>
      </c>
      <c r="D246" s="134">
        <v>0</v>
      </c>
      <c r="E246" s="134">
        <v>713058.8</v>
      </c>
      <c r="F246" t="s">
        <v>1393</v>
      </c>
      <c r="G246" s="134">
        <f t="shared" si="3"/>
        <v>-713058.8</v>
      </c>
    </row>
    <row r="247" spans="1:7">
      <c r="A247">
        <v>30040406</v>
      </c>
      <c r="B247" s="1" t="s">
        <v>1071</v>
      </c>
      <c r="C247" t="s">
        <v>1393</v>
      </c>
      <c r="D247" s="134">
        <v>0</v>
      </c>
      <c r="E247" s="134">
        <v>125.61</v>
      </c>
      <c r="F247" t="s">
        <v>1393</v>
      </c>
      <c r="G247" s="134">
        <f t="shared" si="3"/>
        <v>-125.61</v>
      </c>
    </row>
    <row r="248" spans="1:7">
      <c r="A248">
        <v>30040588</v>
      </c>
      <c r="B248" s="1" t="s">
        <v>1072</v>
      </c>
      <c r="C248" t="s">
        <v>1393</v>
      </c>
      <c r="D248" s="134">
        <v>0</v>
      </c>
      <c r="E248" s="134">
        <v>21209.5</v>
      </c>
      <c r="F248" t="s">
        <v>1393</v>
      </c>
      <c r="G248" s="134">
        <f t="shared" si="3"/>
        <v>-21209.5</v>
      </c>
    </row>
    <row r="249" spans="1:7">
      <c r="A249">
        <v>30040601</v>
      </c>
      <c r="B249" s="1" t="s">
        <v>1073</v>
      </c>
      <c r="C249" t="s">
        <v>1393</v>
      </c>
      <c r="D249" s="134">
        <v>926.67</v>
      </c>
      <c r="E249" s="134">
        <v>20242.88</v>
      </c>
      <c r="F249" t="s">
        <v>1393</v>
      </c>
      <c r="G249" s="134">
        <f t="shared" si="3"/>
        <v>-19316.210000000003</v>
      </c>
    </row>
    <row r="250" spans="1:7">
      <c r="A250">
        <v>30040603</v>
      </c>
      <c r="B250" s="1" t="s">
        <v>1074</v>
      </c>
      <c r="C250" t="s">
        <v>1393</v>
      </c>
      <c r="D250" s="134">
        <v>0</v>
      </c>
      <c r="E250" s="134">
        <v>1300</v>
      </c>
      <c r="F250" t="s">
        <v>1393</v>
      </c>
      <c r="G250" s="134">
        <f t="shared" si="3"/>
        <v>-1300</v>
      </c>
    </row>
    <row r="251" spans="1:7">
      <c r="A251">
        <v>30040605</v>
      </c>
      <c r="B251" s="1" t="s">
        <v>1505</v>
      </c>
      <c r="C251" t="s">
        <v>1393</v>
      </c>
      <c r="D251" s="134">
        <v>691</v>
      </c>
      <c r="E251" s="134">
        <v>865107.32</v>
      </c>
      <c r="F251" t="s">
        <v>1393</v>
      </c>
      <c r="G251" s="134">
        <f t="shared" si="3"/>
        <v>-864416.32</v>
      </c>
    </row>
    <row r="252" spans="1:7">
      <c r="A252">
        <v>30040606</v>
      </c>
      <c r="B252" s="1" t="s">
        <v>1506</v>
      </c>
      <c r="C252" t="s">
        <v>1393</v>
      </c>
      <c r="D252" s="134">
        <v>2656.32</v>
      </c>
      <c r="E252" s="134">
        <v>46174.01</v>
      </c>
      <c r="F252" t="s">
        <v>1393</v>
      </c>
      <c r="G252" s="134">
        <f t="shared" si="3"/>
        <v>-43517.69</v>
      </c>
    </row>
    <row r="253" spans="1:7">
      <c r="A253">
        <v>30040688</v>
      </c>
      <c r="B253" s="1" t="s">
        <v>1075</v>
      </c>
      <c r="C253" t="s">
        <v>1393</v>
      </c>
      <c r="D253" s="134">
        <v>163.93</v>
      </c>
      <c r="E253" s="134">
        <v>258109.51</v>
      </c>
      <c r="F253" t="s">
        <v>1393</v>
      </c>
      <c r="G253" s="134">
        <f t="shared" si="3"/>
        <v>-257945.58000000002</v>
      </c>
    </row>
    <row r="254" spans="1:7">
      <c r="A254">
        <v>30050501</v>
      </c>
      <c r="B254" s="1" t="s">
        <v>1076</v>
      </c>
      <c r="C254" t="s">
        <v>1393</v>
      </c>
      <c r="D254" s="134">
        <v>159742.28</v>
      </c>
      <c r="E254" s="134">
        <v>168730.9</v>
      </c>
      <c r="F254" t="s">
        <v>1393</v>
      </c>
      <c r="G254" s="134">
        <f t="shared" si="3"/>
        <v>-8988.6199999999953</v>
      </c>
    </row>
    <row r="255" spans="1:7">
      <c r="A255">
        <v>30050688</v>
      </c>
      <c r="B255" s="1" t="s">
        <v>1654</v>
      </c>
      <c r="C255" t="s">
        <v>1393</v>
      </c>
      <c r="D255" s="134">
        <v>0</v>
      </c>
      <c r="E255" s="134">
        <v>3000</v>
      </c>
      <c r="F255" t="s">
        <v>1393</v>
      </c>
      <c r="G255" s="134">
        <f t="shared" si="3"/>
        <v>-3000</v>
      </c>
    </row>
    <row r="256" spans="1:7">
      <c r="A256">
        <v>40060101</v>
      </c>
      <c r="B256" s="1" t="s">
        <v>1077</v>
      </c>
      <c r="C256" t="s">
        <v>1393</v>
      </c>
      <c r="D256" s="134">
        <v>32931.339999999997</v>
      </c>
      <c r="E256" s="134">
        <v>0</v>
      </c>
      <c r="F256" t="s">
        <v>1393</v>
      </c>
      <c r="G256" s="134">
        <f t="shared" si="3"/>
        <v>32931.339999999997</v>
      </c>
    </row>
    <row r="257" spans="1:7">
      <c r="A257">
        <v>40060102</v>
      </c>
      <c r="B257" s="1" t="s">
        <v>1078</v>
      </c>
      <c r="C257" t="s">
        <v>1393</v>
      </c>
      <c r="D257" s="134">
        <v>242745.81</v>
      </c>
      <c r="E257" s="134">
        <v>27909.67</v>
      </c>
      <c r="F257" t="s">
        <v>1393</v>
      </c>
      <c r="G257" s="134">
        <f t="shared" si="3"/>
        <v>214836.14</v>
      </c>
    </row>
    <row r="258" spans="1:7">
      <c r="A258">
        <v>40060103</v>
      </c>
      <c r="B258" s="1" t="s">
        <v>1509</v>
      </c>
      <c r="C258" t="s">
        <v>1393</v>
      </c>
      <c r="D258" s="134">
        <v>74926.86</v>
      </c>
      <c r="E258" s="134">
        <v>2706.04</v>
      </c>
      <c r="F258" t="s">
        <v>1393</v>
      </c>
      <c r="G258" s="134">
        <f t="shared" si="3"/>
        <v>72220.820000000007</v>
      </c>
    </row>
    <row r="259" spans="1:7">
      <c r="A259">
        <v>40060188</v>
      </c>
      <c r="B259" s="1" t="s">
        <v>1079</v>
      </c>
      <c r="C259" t="s">
        <v>1393</v>
      </c>
      <c r="D259" s="134">
        <v>13031.75</v>
      </c>
      <c r="E259" s="134">
        <v>2</v>
      </c>
      <c r="F259" t="s">
        <v>1393</v>
      </c>
      <c r="G259" s="134">
        <f t="shared" si="3"/>
        <v>13029.75</v>
      </c>
    </row>
    <row r="260" spans="1:7">
      <c r="A260">
        <v>40060201</v>
      </c>
      <c r="B260" s="1" t="s">
        <v>1080</v>
      </c>
      <c r="C260" t="s">
        <v>1393</v>
      </c>
      <c r="D260" s="134">
        <v>18.5</v>
      </c>
      <c r="E260" s="134">
        <v>0</v>
      </c>
      <c r="F260" t="s">
        <v>1393</v>
      </c>
      <c r="G260" s="134">
        <f t="shared" si="3"/>
        <v>18.5</v>
      </c>
    </row>
    <row r="261" spans="1:7">
      <c r="A261">
        <v>40060202</v>
      </c>
      <c r="B261" s="1" t="s">
        <v>1510</v>
      </c>
      <c r="C261" t="s">
        <v>1393</v>
      </c>
      <c r="D261" s="134">
        <v>22268.560000000001</v>
      </c>
      <c r="E261" s="134">
        <v>0</v>
      </c>
      <c r="F261" t="s">
        <v>1393</v>
      </c>
      <c r="G261" s="134">
        <f t="shared" si="3"/>
        <v>22268.560000000001</v>
      </c>
    </row>
    <row r="262" spans="1:7">
      <c r="A262">
        <v>40060203</v>
      </c>
      <c r="B262" s="1" t="s">
        <v>1511</v>
      </c>
      <c r="C262" t="s">
        <v>1393</v>
      </c>
      <c r="D262" s="134">
        <v>20111.62</v>
      </c>
      <c r="E262" s="134">
        <v>4567.67</v>
      </c>
      <c r="F262" t="s">
        <v>1393</v>
      </c>
      <c r="G262" s="134">
        <f t="shared" si="3"/>
        <v>15543.949999999999</v>
      </c>
    </row>
    <row r="263" spans="1:7">
      <c r="A263">
        <v>40060204</v>
      </c>
      <c r="B263" s="1" t="s">
        <v>1081</v>
      </c>
      <c r="C263" t="s">
        <v>1393</v>
      </c>
      <c r="D263" s="134">
        <v>61730.53</v>
      </c>
      <c r="E263" s="134">
        <v>1092.8800000000001</v>
      </c>
      <c r="F263" t="s">
        <v>1393</v>
      </c>
      <c r="G263" s="134">
        <f t="shared" si="3"/>
        <v>60637.65</v>
      </c>
    </row>
    <row r="264" spans="1:7">
      <c r="A264">
        <v>40060205</v>
      </c>
      <c r="B264" s="1" t="s">
        <v>1082</v>
      </c>
      <c r="C264" t="s">
        <v>1393</v>
      </c>
      <c r="D264" s="134">
        <v>26552.28</v>
      </c>
      <c r="E264" s="134">
        <v>1483.24</v>
      </c>
      <c r="F264" t="s">
        <v>1393</v>
      </c>
      <c r="G264" s="134">
        <f t="shared" si="3"/>
        <v>25069.039999999997</v>
      </c>
    </row>
    <row r="265" spans="1:7">
      <c r="A265">
        <v>40060207</v>
      </c>
      <c r="B265" s="1" t="s">
        <v>1084</v>
      </c>
      <c r="C265" t="s">
        <v>1393</v>
      </c>
      <c r="D265" s="134">
        <v>85.29</v>
      </c>
      <c r="E265" s="134">
        <v>0</v>
      </c>
      <c r="F265" t="s">
        <v>1393</v>
      </c>
      <c r="G265" s="134">
        <f t="shared" si="3"/>
        <v>85.29</v>
      </c>
    </row>
    <row r="266" spans="1:7">
      <c r="A266">
        <v>40060208</v>
      </c>
      <c r="B266" s="1" t="s">
        <v>1085</v>
      </c>
      <c r="C266" t="s">
        <v>1393</v>
      </c>
      <c r="D266" s="134">
        <v>8313.49</v>
      </c>
      <c r="E266" s="134">
        <v>0</v>
      </c>
      <c r="F266" t="s">
        <v>1393</v>
      </c>
      <c r="G266" s="134">
        <f t="shared" si="3"/>
        <v>8313.49</v>
      </c>
    </row>
    <row r="267" spans="1:7">
      <c r="A267">
        <v>40060209</v>
      </c>
      <c r="B267" s="1" t="s">
        <v>1086</v>
      </c>
      <c r="C267" t="s">
        <v>1393</v>
      </c>
      <c r="D267" s="134">
        <v>4172.87</v>
      </c>
      <c r="E267" s="134">
        <v>0</v>
      </c>
      <c r="F267" t="s">
        <v>1393</v>
      </c>
      <c r="G267" s="134">
        <f t="shared" si="3"/>
        <v>4172.87</v>
      </c>
    </row>
    <row r="268" spans="1:7">
      <c r="A268">
        <v>40060210</v>
      </c>
      <c r="B268" s="1" t="s">
        <v>1087</v>
      </c>
      <c r="C268" t="s">
        <v>1393</v>
      </c>
      <c r="D268" s="134">
        <v>8352.1200000000008</v>
      </c>
      <c r="E268" s="134">
        <v>0</v>
      </c>
      <c r="F268" t="s">
        <v>1393</v>
      </c>
      <c r="G268" s="134">
        <f t="shared" si="3"/>
        <v>8352.1200000000008</v>
      </c>
    </row>
    <row r="269" spans="1:7">
      <c r="A269">
        <v>40060211</v>
      </c>
      <c r="B269" s="1" t="s">
        <v>1088</v>
      </c>
      <c r="C269" t="s">
        <v>1393</v>
      </c>
      <c r="D269" s="134">
        <v>22369.78</v>
      </c>
      <c r="E269" s="134">
        <v>126.59</v>
      </c>
      <c r="F269" t="s">
        <v>1393</v>
      </c>
      <c r="G269" s="134">
        <f t="shared" ref="G269:G332" si="4">+D269-E269</f>
        <v>22243.19</v>
      </c>
    </row>
    <row r="270" spans="1:7">
      <c r="A270">
        <v>40060212</v>
      </c>
      <c r="B270" s="1" t="s">
        <v>1089</v>
      </c>
      <c r="C270" t="s">
        <v>1393</v>
      </c>
      <c r="D270" s="134">
        <v>71264.98</v>
      </c>
      <c r="E270" s="134">
        <v>2396.16</v>
      </c>
      <c r="F270" t="s">
        <v>1393</v>
      </c>
      <c r="G270" s="134">
        <f t="shared" si="4"/>
        <v>68868.819999999992</v>
      </c>
    </row>
    <row r="271" spans="1:7">
      <c r="A271">
        <v>40060213</v>
      </c>
      <c r="B271" s="1" t="s">
        <v>1090</v>
      </c>
      <c r="C271" t="s">
        <v>1393</v>
      </c>
      <c r="D271" s="134">
        <v>3154.95</v>
      </c>
      <c r="E271" s="134">
        <v>76.25</v>
      </c>
      <c r="F271" t="s">
        <v>1393</v>
      </c>
      <c r="G271" s="134">
        <f t="shared" si="4"/>
        <v>3078.7</v>
      </c>
    </row>
    <row r="272" spans="1:7">
      <c r="A272">
        <v>40060214</v>
      </c>
      <c r="B272" s="1" t="s">
        <v>1709</v>
      </c>
      <c r="C272" t="s">
        <v>1393</v>
      </c>
      <c r="D272" s="134">
        <v>13603.4</v>
      </c>
      <c r="E272" s="134">
        <v>0</v>
      </c>
      <c r="F272" t="s">
        <v>1393</v>
      </c>
      <c r="G272" s="134">
        <f t="shared" si="4"/>
        <v>13603.4</v>
      </c>
    </row>
    <row r="273" spans="1:7">
      <c r="A273">
        <v>40060288</v>
      </c>
      <c r="B273" s="1" t="s">
        <v>1091</v>
      </c>
      <c r="C273" t="s">
        <v>1393</v>
      </c>
      <c r="D273" s="134">
        <v>22435.1</v>
      </c>
      <c r="E273" s="134">
        <v>1278.05</v>
      </c>
      <c r="F273" t="s">
        <v>1393</v>
      </c>
      <c r="G273" s="134">
        <f t="shared" si="4"/>
        <v>21157.05</v>
      </c>
    </row>
    <row r="274" spans="1:7">
      <c r="A274">
        <v>40060292</v>
      </c>
      <c r="B274" s="1" t="s">
        <v>1514</v>
      </c>
      <c r="C274" t="s">
        <v>1393</v>
      </c>
      <c r="D274" s="134">
        <v>742</v>
      </c>
      <c r="E274" s="134">
        <v>0</v>
      </c>
      <c r="F274" t="s">
        <v>1393</v>
      </c>
      <c r="G274" s="134">
        <f t="shared" si="4"/>
        <v>742</v>
      </c>
    </row>
    <row r="275" spans="1:7">
      <c r="A275">
        <v>40070101</v>
      </c>
      <c r="B275" s="1" t="s">
        <v>1092</v>
      </c>
      <c r="C275" t="s">
        <v>1393</v>
      </c>
      <c r="D275" s="134">
        <v>124800</v>
      </c>
      <c r="E275" s="134">
        <v>0</v>
      </c>
      <c r="F275" t="s">
        <v>1393</v>
      </c>
      <c r="G275" s="134">
        <f t="shared" si="4"/>
        <v>124800</v>
      </c>
    </row>
    <row r="276" spans="1:7">
      <c r="A276">
        <v>40070103</v>
      </c>
      <c r="B276" s="1" t="s">
        <v>1516</v>
      </c>
      <c r="C276" t="s">
        <v>1393</v>
      </c>
      <c r="D276" s="134">
        <v>3468295.52</v>
      </c>
      <c r="E276" s="134">
        <v>246324.03</v>
      </c>
      <c r="F276" t="s">
        <v>1393</v>
      </c>
      <c r="G276" s="134">
        <f t="shared" si="4"/>
        <v>3221971.49</v>
      </c>
    </row>
    <row r="277" spans="1:7">
      <c r="A277">
        <v>40070104</v>
      </c>
      <c r="B277" s="1" t="s">
        <v>1517</v>
      </c>
      <c r="C277" t="s">
        <v>1393</v>
      </c>
      <c r="D277" s="134">
        <v>1606937.42</v>
      </c>
      <c r="E277" s="134">
        <v>26621.279999999999</v>
      </c>
      <c r="F277" t="s">
        <v>1393</v>
      </c>
      <c r="G277" s="134">
        <f t="shared" si="4"/>
        <v>1580316.14</v>
      </c>
    </row>
    <row r="278" spans="1:7">
      <c r="A278">
        <v>40070106</v>
      </c>
      <c r="B278" s="1" t="s">
        <v>1518</v>
      </c>
      <c r="C278" t="s">
        <v>1393</v>
      </c>
      <c r="D278" s="134">
        <v>2925154.51</v>
      </c>
      <c r="E278" s="134">
        <v>44586.33</v>
      </c>
      <c r="F278" t="s">
        <v>1393</v>
      </c>
      <c r="G278" s="134">
        <f t="shared" si="4"/>
        <v>2880568.1799999997</v>
      </c>
    </row>
    <row r="279" spans="1:7">
      <c r="A279">
        <v>40070111</v>
      </c>
      <c r="B279" s="1" t="s">
        <v>1519</v>
      </c>
      <c r="C279" t="s">
        <v>1393</v>
      </c>
      <c r="D279" s="134">
        <v>8822</v>
      </c>
      <c r="E279" s="134">
        <v>0</v>
      </c>
      <c r="F279" t="s">
        <v>1393</v>
      </c>
      <c r="G279" s="134">
        <f t="shared" si="4"/>
        <v>8822</v>
      </c>
    </row>
    <row r="280" spans="1:7">
      <c r="A280">
        <v>40070201</v>
      </c>
      <c r="B280" s="1" t="s">
        <v>1093</v>
      </c>
      <c r="C280" t="s">
        <v>1393</v>
      </c>
      <c r="D280" s="134">
        <v>14945.37</v>
      </c>
      <c r="E280" s="134">
        <v>0</v>
      </c>
      <c r="F280" t="s">
        <v>1393</v>
      </c>
      <c r="G280" s="134">
        <f t="shared" si="4"/>
        <v>14945.37</v>
      </c>
    </row>
    <row r="281" spans="1:7">
      <c r="A281">
        <v>40070202</v>
      </c>
      <c r="B281" s="1" t="s">
        <v>1094</v>
      </c>
      <c r="C281" t="s">
        <v>1393</v>
      </c>
      <c r="D281" s="134">
        <v>515037.44</v>
      </c>
      <c r="E281" s="134">
        <v>2219.2199999999998</v>
      </c>
      <c r="F281" t="s">
        <v>1393</v>
      </c>
      <c r="G281" s="134">
        <f t="shared" si="4"/>
        <v>512818.22000000003</v>
      </c>
    </row>
    <row r="282" spans="1:7">
      <c r="A282">
        <v>40070203</v>
      </c>
      <c r="B282" s="1" t="s">
        <v>1095</v>
      </c>
      <c r="C282" t="s">
        <v>1393</v>
      </c>
      <c r="D282" s="134">
        <v>1100979.8600000001</v>
      </c>
      <c r="E282" s="134">
        <v>21148.33</v>
      </c>
      <c r="F282" t="s">
        <v>1393</v>
      </c>
      <c r="G282" s="134">
        <f t="shared" si="4"/>
        <v>1079831.53</v>
      </c>
    </row>
    <row r="283" spans="1:7">
      <c r="A283">
        <v>40070204</v>
      </c>
      <c r="B283" s="1" t="s">
        <v>1096</v>
      </c>
      <c r="C283" t="s">
        <v>1393</v>
      </c>
      <c r="D283" s="134">
        <v>1759824.96</v>
      </c>
      <c r="E283" s="134">
        <v>4276.07</v>
      </c>
      <c r="F283" t="s">
        <v>1393</v>
      </c>
      <c r="G283" s="134">
        <f t="shared" si="4"/>
        <v>1755548.89</v>
      </c>
    </row>
    <row r="284" spans="1:7">
      <c r="A284">
        <v>40070205</v>
      </c>
      <c r="B284" s="1" t="s">
        <v>1710</v>
      </c>
      <c r="C284" t="s">
        <v>1393</v>
      </c>
      <c r="D284" s="134">
        <v>837.53</v>
      </c>
      <c r="E284" s="134">
        <v>0</v>
      </c>
      <c r="F284" t="s">
        <v>1393</v>
      </c>
      <c r="G284" s="134">
        <f t="shared" si="4"/>
        <v>837.53</v>
      </c>
    </row>
    <row r="285" spans="1:7">
      <c r="A285">
        <v>40070208</v>
      </c>
      <c r="B285" s="1" t="s">
        <v>1655</v>
      </c>
      <c r="C285" t="s">
        <v>1393</v>
      </c>
      <c r="D285" s="134">
        <v>11936679.460000001</v>
      </c>
      <c r="E285" s="134">
        <v>267476.39</v>
      </c>
      <c r="F285" t="s">
        <v>1393</v>
      </c>
      <c r="G285" s="134">
        <f t="shared" si="4"/>
        <v>11669203.07</v>
      </c>
    </row>
    <row r="286" spans="1:7">
      <c r="A286">
        <v>40070288</v>
      </c>
      <c r="B286" s="1" t="s">
        <v>1193</v>
      </c>
      <c r="C286" t="s">
        <v>1393</v>
      </c>
      <c r="D286" s="134">
        <v>37744</v>
      </c>
      <c r="E286" s="134">
        <v>514</v>
      </c>
      <c r="F286" t="s">
        <v>1393</v>
      </c>
      <c r="G286" s="134">
        <f t="shared" si="4"/>
        <v>37230</v>
      </c>
    </row>
    <row r="287" spans="1:7">
      <c r="A287">
        <v>40070301</v>
      </c>
      <c r="B287" s="1" t="s">
        <v>1098</v>
      </c>
      <c r="C287" t="s">
        <v>1393</v>
      </c>
      <c r="D287" s="134">
        <v>182046.13</v>
      </c>
      <c r="E287" s="134">
        <v>8468.61</v>
      </c>
      <c r="F287" t="s">
        <v>1393</v>
      </c>
      <c r="G287" s="134">
        <f t="shared" si="4"/>
        <v>173577.52000000002</v>
      </c>
    </row>
    <row r="288" spans="1:7">
      <c r="A288">
        <v>40070388</v>
      </c>
      <c r="B288" s="1" t="s">
        <v>1099</v>
      </c>
      <c r="C288" t="s">
        <v>1393</v>
      </c>
      <c r="D288" s="134">
        <v>5435.8</v>
      </c>
      <c r="E288" s="134">
        <v>0</v>
      </c>
      <c r="F288" t="s">
        <v>1393</v>
      </c>
      <c r="G288" s="134">
        <f t="shared" si="4"/>
        <v>5435.8</v>
      </c>
    </row>
    <row r="289" spans="1:7">
      <c r="A289">
        <v>40070401</v>
      </c>
      <c r="B289" s="1" t="s">
        <v>1656</v>
      </c>
      <c r="C289" t="s">
        <v>1393</v>
      </c>
      <c r="D289" s="134">
        <v>103501.33</v>
      </c>
      <c r="E289" s="134">
        <v>0</v>
      </c>
      <c r="F289" t="s">
        <v>1393</v>
      </c>
      <c r="G289" s="134">
        <f t="shared" si="4"/>
        <v>103501.33</v>
      </c>
    </row>
    <row r="290" spans="1:7">
      <c r="A290">
        <v>40070402</v>
      </c>
      <c r="B290" s="1" t="s">
        <v>1523</v>
      </c>
      <c r="C290" t="s">
        <v>1393</v>
      </c>
      <c r="D290" s="134">
        <v>966744.75</v>
      </c>
      <c r="E290" s="134">
        <v>5558.3</v>
      </c>
      <c r="F290" t="s">
        <v>1393</v>
      </c>
      <c r="G290" s="134">
        <f t="shared" si="4"/>
        <v>961186.45</v>
      </c>
    </row>
    <row r="291" spans="1:7">
      <c r="A291">
        <v>40070403</v>
      </c>
      <c r="B291" s="1" t="s">
        <v>1100</v>
      </c>
      <c r="C291" t="s">
        <v>1393</v>
      </c>
      <c r="D291" s="134">
        <v>394014.25</v>
      </c>
      <c r="E291" s="134">
        <v>0</v>
      </c>
      <c r="F291" t="s">
        <v>1393</v>
      </c>
      <c r="G291" s="134">
        <f t="shared" si="4"/>
        <v>394014.25</v>
      </c>
    </row>
    <row r="292" spans="1:7">
      <c r="A292">
        <v>40070488</v>
      </c>
      <c r="B292" s="1" t="s">
        <v>1657</v>
      </c>
      <c r="C292" t="s">
        <v>1393</v>
      </c>
      <c r="D292" s="134">
        <v>26377.98</v>
      </c>
      <c r="E292" s="134">
        <v>1405.44</v>
      </c>
      <c r="F292" t="s">
        <v>1393</v>
      </c>
      <c r="G292" s="134">
        <f t="shared" si="4"/>
        <v>24972.54</v>
      </c>
    </row>
    <row r="293" spans="1:7">
      <c r="A293">
        <v>40070501</v>
      </c>
      <c r="B293" s="1" t="s">
        <v>1101</v>
      </c>
      <c r="C293" t="s">
        <v>1393</v>
      </c>
      <c r="D293" s="134">
        <v>113607.59</v>
      </c>
      <c r="E293" s="134">
        <v>7422.67</v>
      </c>
      <c r="F293" t="s">
        <v>1393</v>
      </c>
      <c r="G293" s="134">
        <f t="shared" si="4"/>
        <v>106184.92</v>
      </c>
    </row>
    <row r="294" spans="1:7">
      <c r="A294">
        <v>40070502</v>
      </c>
      <c r="B294" s="1" t="s">
        <v>1102</v>
      </c>
      <c r="C294" t="s">
        <v>1393</v>
      </c>
      <c r="D294" s="134">
        <v>43785.919999999998</v>
      </c>
      <c r="E294" s="134">
        <v>0</v>
      </c>
      <c r="F294" t="s">
        <v>1393</v>
      </c>
      <c r="G294" s="134">
        <f t="shared" si="4"/>
        <v>43785.919999999998</v>
      </c>
    </row>
    <row r="295" spans="1:7">
      <c r="A295">
        <v>40070503</v>
      </c>
      <c r="B295" s="1" t="s">
        <v>1525</v>
      </c>
      <c r="C295" t="s">
        <v>1393</v>
      </c>
      <c r="D295" s="134">
        <v>44999.99</v>
      </c>
      <c r="E295" s="134">
        <v>0</v>
      </c>
      <c r="F295" t="s">
        <v>1393</v>
      </c>
      <c r="G295" s="134">
        <f t="shared" si="4"/>
        <v>44999.99</v>
      </c>
    </row>
    <row r="296" spans="1:7">
      <c r="A296">
        <v>40070504</v>
      </c>
      <c r="B296" s="1" t="s">
        <v>1103</v>
      </c>
      <c r="C296" t="s">
        <v>1393</v>
      </c>
      <c r="D296" s="134">
        <v>149962.89000000001</v>
      </c>
      <c r="E296" s="134">
        <v>43920</v>
      </c>
      <c r="F296" t="s">
        <v>1393</v>
      </c>
      <c r="G296" s="134">
        <f t="shared" si="4"/>
        <v>106042.89000000001</v>
      </c>
    </row>
    <row r="297" spans="1:7">
      <c r="A297">
        <v>40070601</v>
      </c>
      <c r="B297" s="1" t="s">
        <v>1658</v>
      </c>
      <c r="C297" t="s">
        <v>1393</v>
      </c>
      <c r="D297" s="134">
        <v>2499227.36</v>
      </c>
      <c r="E297" s="134">
        <v>60707.78</v>
      </c>
      <c r="F297" t="s">
        <v>1393</v>
      </c>
      <c r="G297" s="134">
        <f t="shared" si="4"/>
        <v>2438519.58</v>
      </c>
    </row>
    <row r="298" spans="1:7">
      <c r="A298">
        <v>40070602</v>
      </c>
      <c r="B298" s="1" t="s">
        <v>1527</v>
      </c>
      <c r="C298" t="s">
        <v>1393</v>
      </c>
      <c r="D298" s="134">
        <v>923140.12</v>
      </c>
      <c r="E298" s="134">
        <v>32100.080000000002</v>
      </c>
      <c r="F298" t="s">
        <v>1393</v>
      </c>
      <c r="G298" s="134">
        <f t="shared" si="4"/>
        <v>891040.04</v>
      </c>
    </row>
    <row r="299" spans="1:7">
      <c r="A299">
        <v>40070603</v>
      </c>
      <c r="B299" s="1" t="s">
        <v>1711</v>
      </c>
      <c r="C299" t="s">
        <v>1393</v>
      </c>
      <c r="D299" s="134">
        <v>134116.94</v>
      </c>
      <c r="E299" s="134">
        <v>0</v>
      </c>
      <c r="F299" t="s">
        <v>1393</v>
      </c>
      <c r="G299" s="134">
        <f t="shared" si="4"/>
        <v>134116.94</v>
      </c>
    </row>
    <row r="300" spans="1:7">
      <c r="A300">
        <v>40070604</v>
      </c>
      <c r="B300" s="1" t="s">
        <v>1528</v>
      </c>
      <c r="C300" t="s">
        <v>1393</v>
      </c>
      <c r="D300" s="134">
        <v>279184.98</v>
      </c>
      <c r="E300" s="134">
        <v>735.83</v>
      </c>
      <c r="F300" t="s">
        <v>1393</v>
      </c>
      <c r="G300" s="134">
        <f t="shared" si="4"/>
        <v>278449.14999999997</v>
      </c>
    </row>
    <row r="301" spans="1:7">
      <c r="A301">
        <v>40070605</v>
      </c>
      <c r="B301" s="1" t="s">
        <v>1529</v>
      </c>
      <c r="C301" t="s">
        <v>1393</v>
      </c>
      <c r="D301" s="134">
        <v>56355.96</v>
      </c>
      <c r="E301" s="134">
        <v>148.82</v>
      </c>
      <c r="F301" t="s">
        <v>1393</v>
      </c>
      <c r="G301" s="134">
        <f t="shared" si="4"/>
        <v>56207.14</v>
      </c>
    </row>
    <row r="302" spans="1:7">
      <c r="A302">
        <v>40070609</v>
      </c>
      <c r="B302" s="1" t="s">
        <v>1659</v>
      </c>
      <c r="C302" t="s">
        <v>1393</v>
      </c>
      <c r="D302" s="134">
        <v>236427.53</v>
      </c>
      <c r="E302" s="134">
        <v>288.52999999999997</v>
      </c>
      <c r="F302" t="s">
        <v>1393</v>
      </c>
      <c r="G302" s="134">
        <f t="shared" si="4"/>
        <v>236139</v>
      </c>
    </row>
    <row r="303" spans="1:7">
      <c r="A303">
        <v>40070610</v>
      </c>
      <c r="B303" s="1" t="s">
        <v>1530</v>
      </c>
      <c r="C303" t="s">
        <v>1393</v>
      </c>
      <c r="D303" s="134">
        <v>292682.15999999997</v>
      </c>
      <c r="E303" s="134">
        <v>39096.01</v>
      </c>
      <c r="F303" t="s">
        <v>1393</v>
      </c>
      <c r="G303" s="134">
        <f t="shared" si="4"/>
        <v>253586.14999999997</v>
      </c>
    </row>
    <row r="304" spans="1:7">
      <c r="A304">
        <v>40070701</v>
      </c>
      <c r="B304" s="1" t="s">
        <v>1104</v>
      </c>
      <c r="C304" t="s">
        <v>1393</v>
      </c>
      <c r="D304" s="134">
        <v>133836.65</v>
      </c>
      <c r="E304" s="134">
        <v>18540</v>
      </c>
      <c r="F304" t="s">
        <v>1393</v>
      </c>
      <c r="G304" s="134">
        <f t="shared" si="4"/>
        <v>115296.65</v>
      </c>
    </row>
    <row r="305" spans="1:7">
      <c r="A305">
        <v>40070702</v>
      </c>
      <c r="B305" s="1" t="s">
        <v>1105</v>
      </c>
      <c r="C305" t="s">
        <v>1393</v>
      </c>
      <c r="D305" s="134">
        <v>1163655.71</v>
      </c>
      <c r="E305" s="134">
        <v>399087.68</v>
      </c>
      <c r="F305" t="s">
        <v>1393</v>
      </c>
      <c r="G305" s="134">
        <f t="shared" si="4"/>
        <v>764568.03</v>
      </c>
    </row>
    <row r="306" spans="1:7">
      <c r="A306">
        <v>40070703</v>
      </c>
      <c r="B306" s="1" t="s">
        <v>1106</v>
      </c>
      <c r="C306" t="s">
        <v>1393</v>
      </c>
      <c r="D306" s="134">
        <v>911460.41</v>
      </c>
      <c r="E306" s="134">
        <v>71549.03</v>
      </c>
      <c r="F306" t="s">
        <v>1393</v>
      </c>
      <c r="G306" s="134">
        <f t="shared" si="4"/>
        <v>839911.38</v>
      </c>
    </row>
    <row r="307" spans="1:7">
      <c r="A307">
        <v>40070704</v>
      </c>
      <c r="B307" s="1" t="s">
        <v>1107</v>
      </c>
      <c r="C307" t="s">
        <v>1393</v>
      </c>
      <c r="D307" s="134">
        <v>412833.95</v>
      </c>
      <c r="E307" s="134">
        <v>7585</v>
      </c>
      <c r="F307" t="s">
        <v>1393</v>
      </c>
      <c r="G307" s="134">
        <f t="shared" si="4"/>
        <v>405248.95</v>
      </c>
    </row>
    <row r="308" spans="1:7">
      <c r="A308">
        <v>40070801</v>
      </c>
      <c r="B308" s="1" t="s">
        <v>1108</v>
      </c>
      <c r="C308" t="s">
        <v>1393</v>
      </c>
      <c r="D308" s="134">
        <v>253380.25</v>
      </c>
      <c r="E308" s="134">
        <v>28813.25</v>
      </c>
      <c r="F308" t="s">
        <v>1393</v>
      </c>
      <c r="G308" s="134">
        <f t="shared" si="4"/>
        <v>224567</v>
      </c>
    </row>
    <row r="309" spans="1:7">
      <c r="A309">
        <v>40070802</v>
      </c>
      <c r="B309" s="1" t="s">
        <v>1109</v>
      </c>
      <c r="C309" t="s">
        <v>1393</v>
      </c>
      <c r="D309" s="134">
        <v>393483.07</v>
      </c>
      <c r="E309" s="134">
        <v>3097.58</v>
      </c>
      <c r="F309" t="s">
        <v>1393</v>
      </c>
      <c r="G309" s="134">
        <f t="shared" si="4"/>
        <v>390385.49</v>
      </c>
    </row>
    <row r="310" spans="1:7">
      <c r="A310">
        <v>40070803</v>
      </c>
      <c r="B310" s="1" t="s">
        <v>1531</v>
      </c>
      <c r="C310" t="s">
        <v>1393</v>
      </c>
      <c r="D310" s="134">
        <v>15</v>
      </c>
      <c r="E310" s="134">
        <v>0</v>
      </c>
      <c r="F310" t="s">
        <v>1393</v>
      </c>
      <c r="G310" s="134">
        <f t="shared" si="4"/>
        <v>15</v>
      </c>
    </row>
    <row r="311" spans="1:7">
      <c r="A311">
        <v>40070804</v>
      </c>
      <c r="B311" s="1" t="s">
        <v>1110</v>
      </c>
      <c r="C311" t="s">
        <v>1393</v>
      </c>
      <c r="D311" s="134">
        <v>438920.02</v>
      </c>
      <c r="E311" s="134">
        <v>47829.33</v>
      </c>
      <c r="F311" t="s">
        <v>1393</v>
      </c>
      <c r="G311" s="134">
        <f t="shared" si="4"/>
        <v>391090.69</v>
      </c>
    </row>
    <row r="312" spans="1:7">
      <c r="A312">
        <v>40070805</v>
      </c>
      <c r="B312" s="1" t="s">
        <v>1532</v>
      </c>
      <c r="C312" t="s">
        <v>1393</v>
      </c>
      <c r="D312" s="134">
        <v>115295.77</v>
      </c>
      <c r="E312" s="134">
        <v>4753.93</v>
      </c>
      <c r="F312" t="s">
        <v>1393</v>
      </c>
      <c r="G312" s="134">
        <f t="shared" si="4"/>
        <v>110541.84</v>
      </c>
    </row>
    <row r="313" spans="1:7">
      <c r="A313">
        <v>40070806</v>
      </c>
      <c r="B313" s="1" t="s">
        <v>1533</v>
      </c>
      <c r="C313" t="s">
        <v>1393</v>
      </c>
      <c r="D313" s="134">
        <v>36939.870000000003</v>
      </c>
      <c r="E313" s="134">
        <v>0</v>
      </c>
      <c r="F313" t="s">
        <v>1393</v>
      </c>
      <c r="G313" s="134">
        <f t="shared" si="4"/>
        <v>36939.870000000003</v>
      </c>
    </row>
    <row r="314" spans="1:7">
      <c r="A314">
        <v>40070807</v>
      </c>
      <c r="B314" s="1" t="s">
        <v>1534</v>
      </c>
      <c r="C314" t="s">
        <v>1393</v>
      </c>
      <c r="D314" s="134">
        <v>8760.74</v>
      </c>
      <c r="E314" s="134">
        <v>1687.26</v>
      </c>
      <c r="F314" t="s">
        <v>1393</v>
      </c>
      <c r="G314" s="134">
        <f t="shared" si="4"/>
        <v>7073.48</v>
      </c>
    </row>
    <row r="315" spans="1:7">
      <c r="A315">
        <v>40070809</v>
      </c>
      <c r="B315" s="1" t="s">
        <v>1111</v>
      </c>
      <c r="C315" t="s">
        <v>1393</v>
      </c>
      <c r="D315" s="134">
        <v>53981.66</v>
      </c>
      <c r="E315" s="134">
        <v>0</v>
      </c>
      <c r="F315" t="s">
        <v>1393</v>
      </c>
      <c r="G315" s="134">
        <f t="shared" si="4"/>
        <v>53981.66</v>
      </c>
    </row>
    <row r="316" spans="1:7">
      <c r="A316">
        <v>40070810</v>
      </c>
      <c r="B316" s="1" t="s">
        <v>1535</v>
      </c>
      <c r="C316" t="s">
        <v>1393</v>
      </c>
      <c r="D316" s="134">
        <v>125579.46</v>
      </c>
      <c r="E316" s="134">
        <v>17760.509999999998</v>
      </c>
      <c r="F316" t="s">
        <v>1393</v>
      </c>
      <c r="G316" s="134">
        <f t="shared" si="4"/>
        <v>107818.95000000001</v>
      </c>
    </row>
    <row r="317" spans="1:7">
      <c r="A317">
        <v>40070811</v>
      </c>
      <c r="B317" s="1" t="s">
        <v>1536</v>
      </c>
      <c r="C317" t="s">
        <v>1393</v>
      </c>
      <c r="D317" s="134">
        <v>60413.07</v>
      </c>
      <c r="E317" s="134">
        <v>0</v>
      </c>
      <c r="F317" t="s">
        <v>1393</v>
      </c>
      <c r="G317" s="134">
        <f t="shared" si="4"/>
        <v>60413.07</v>
      </c>
    </row>
    <row r="318" spans="1:7">
      <c r="A318">
        <v>40070812</v>
      </c>
      <c r="B318" s="1" t="s">
        <v>1537</v>
      </c>
      <c r="C318" t="s">
        <v>1393</v>
      </c>
      <c r="D318" s="134">
        <v>1431.4</v>
      </c>
      <c r="E318" s="134">
        <v>0</v>
      </c>
      <c r="F318" t="s">
        <v>1393</v>
      </c>
      <c r="G318" s="134">
        <f t="shared" si="4"/>
        <v>1431.4</v>
      </c>
    </row>
    <row r="319" spans="1:7">
      <c r="A319">
        <v>40070816</v>
      </c>
      <c r="B319" s="1" t="s">
        <v>1712</v>
      </c>
      <c r="C319" t="s">
        <v>1393</v>
      </c>
      <c r="D319" s="134">
        <v>1342</v>
      </c>
      <c r="E319" s="134">
        <v>0</v>
      </c>
      <c r="F319" t="s">
        <v>1393</v>
      </c>
      <c r="G319" s="134">
        <f t="shared" si="4"/>
        <v>1342</v>
      </c>
    </row>
    <row r="320" spans="1:7">
      <c r="A320">
        <v>40070888</v>
      </c>
      <c r="B320" s="1" t="s">
        <v>1112</v>
      </c>
      <c r="C320" t="s">
        <v>1393</v>
      </c>
      <c r="D320" s="134">
        <v>41465.06</v>
      </c>
      <c r="E320" s="134">
        <v>0</v>
      </c>
      <c r="F320" t="s">
        <v>1393</v>
      </c>
      <c r="G320" s="134">
        <f t="shared" si="4"/>
        <v>41465.06</v>
      </c>
    </row>
    <row r="321" spans="1:7">
      <c r="A321">
        <v>40070901</v>
      </c>
      <c r="B321" s="1" t="s">
        <v>1660</v>
      </c>
      <c r="C321" t="s">
        <v>1393</v>
      </c>
      <c r="D321" s="134">
        <v>44706.68</v>
      </c>
      <c r="E321" s="134">
        <v>0</v>
      </c>
      <c r="F321" t="s">
        <v>1393</v>
      </c>
      <c r="G321" s="134">
        <f t="shared" si="4"/>
        <v>44706.68</v>
      </c>
    </row>
    <row r="322" spans="1:7">
      <c r="A322">
        <v>40070902</v>
      </c>
      <c r="B322" s="1" t="s">
        <v>1114</v>
      </c>
      <c r="C322" t="s">
        <v>1393</v>
      </c>
      <c r="D322" s="134">
        <v>19800.13</v>
      </c>
      <c r="E322" s="134">
        <v>0</v>
      </c>
      <c r="F322" t="s">
        <v>1393</v>
      </c>
      <c r="G322" s="134">
        <f t="shared" si="4"/>
        <v>19800.13</v>
      </c>
    </row>
    <row r="323" spans="1:7">
      <c r="A323">
        <v>40071001</v>
      </c>
      <c r="B323" s="1" t="s">
        <v>1115</v>
      </c>
      <c r="C323" t="s">
        <v>1393</v>
      </c>
      <c r="D323" s="134">
        <v>103680</v>
      </c>
      <c r="E323" s="134">
        <v>0</v>
      </c>
      <c r="F323" t="s">
        <v>1393</v>
      </c>
      <c r="G323" s="134">
        <f t="shared" si="4"/>
        <v>103680</v>
      </c>
    </row>
    <row r="324" spans="1:7">
      <c r="A324">
        <v>40071002</v>
      </c>
      <c r="B324" s="1" t="s">
        <v>1116</v>
      </c>
      <c r="C324" t="s">
        <v>1393</v>
      </c>
      <c r="D324" s="134">
        <v>196661.32</v>
      </c>
      <c r="E324" s="134">
        <v>0</v>
      </c>
      <c r="F324" t="s">
        <v>1393</v>
      </c>
      <c r="G324" s="134">
        <f t="shared" si="4"/>
        <v>196661.32</v>
      </c>
    </row>
    <row r="325" spans="1:7">
      <c r="A325">
        <v>40071003</v>
      </c>
      <c r="B325" s="1" t="s">
        <v>1117</v>
      </c>
      <c r="C325" t="s">
        <v>1393</v>
      </c>
      <c r="D325" s="134">
        <v>25764.81</v>
      </c>
      <c r="E325" s="134">
        <v>0</v>
      </c>
      <c r="F325" t="s">
        <v>1393</v>
      </c>
      <c r="G325" s="134">
        <f t="shared" si="4"/>
        <v>25764.81</v>
      </c>
    </row>
    <row r="326" spans="1:7">
      <c r="A326">
        <v>40071004</v>
      </c>
      <c r="B326" s="1" t="s">
        <v>1118</v>
      </c>
      <c r="C326" t="s">
        <v>1393</v>
      </c>
      <c r="D326" s="134">
        <v>5345</v>
      </c>
      <c r="E326" s="134">
        <v>0</v>
      </c>
      <c r="F326" t="s">
        <v>1393</v>
      </c>
      <c r="G326" s="134">
        <f t="shared" si="4"/>
        <v>5345</v>
      </c>
    </row>
    <row r="327" spans="1:7">
      <c r="A327">
        <v>40071005</v>
      </c>
      <c r="B327" s="1" t="s">
        <v>1119</v>
      </c>
      <c r="C327" t="s">
        <v>1393</v>
      </c>
      <c r="D327" s="134">
        <v>28000</v>
      </c>
      <c r="E327" s="134">
        <v>0</v>
      </c>
      <c r="F327" t="s">
        <v>1393</v>
      </c>
      <c r="G327" s="134">
        <f t="shared" si="4"/>
        <v>28000</v>
      </c>
    </row>
    <row r="328" spans="1:7">
      <c r="A328">
        <v>40071006</v>
      </c>
      <c r="B328" s="1" t="s">
        <v>1540</v>
      </c>
      <c r="C328" t="s">
        <v>1393</v>
      </c>
      <c r="D328" s="134">
        <v>6803.64</v>
      </c>
      <c r="E328" s="134">
        <v>0</v>
      </c>
      <c r="F328" t="s">
        <v>1393</v>
      </c>
      <c r="G328" s="134">
        <f t="shared" si="4"/>
        <v>6803.64</v>
      </c>
    </row>
    <row r="329" spans="1:7">
      <c r="A329">
        <v>40071101</v>
      </c>
      <c r="B329" s="1" t="s">
        <v>1120</v>
      </c>
      <c r="C329" t="s">
        <v>1393</v>
      </c>
      <c r="D329" s="134">
        <v>11896.51</v>
      </c>
      <c r="E329" s="134">
        <v>0</v>
      </c>
      <c r="F329" t="s">
        <v>1393</v>
      </c>
      <c r="G329" s="134">
        <f t="shared" si="4"/>
        <v>11896.51</v>
      </c>
    </row>
    <row r="330" spans="1:7">
      <c r="A330">
        <v>40071103</v>
      </c>
      <c r="B330" s="1" t="s">
        <v>1713</v>
      </c>
      <c r="C330" t="s">
        <v>1393</v>
      </c>
      <c r="D330" s="134">
        <v>157.19999999999999</v>
      </c>
      <c r="E330" s="134">
        <v>0</v>
      </c>
      <c r="F330" t="s">
        <v>1393</v>
      </c>
      <c r="G330" s="134">
        <f t="shared" si="4"/>
        <v>157.19999999999999</v>
      </c>
    </row>
    <row r="331" spans="1:7">
      <c r="A331">
        <v>40071104</v>
      </c>
      <c r="B331" s="1" t="s">
        <v>1121</v>
      </c>
      <c r="C331" t="s">
        <v>1393</v>
      </c>
      <c r="D331" s="134">
        <v>10320.77</v>
      </c>
      <c r="E331" s="134">
        <v>488</v>
      </c>
      <c r="F331" t="s">
        <v>1393</v>
      </c>
      <c r="G331" s="134">
        <f t="shared" si="4"/>
        <v>9832.77</v>
      </c>
    </row>
    <row r="332" spans="1:7">
      <c r="A332">
        <v>40071106</v>
      </c>
      <c r="B332" s="1" t="s">
        <v>1122</v>
      </c>
      <c r="C332" t="s">
        <v>1393</v>
      </c>
      <c r="D332" s="134">
        <v>7839.97</v>
      </c>
      <c r="E332" s="134">
        <v>0</v>
      </c>
      <c r="F332" t="s">
        <v>1393</v>
      </c>
      <c r="G332" s="134">
        <f t="shared" si="4"/>
        <v>7839.97</v>
      </c>
    </row>
    <row r="333" spans="1:7">
      <c r="A333">
        <v>40071107</v>
      </c>
      <c r="B333" s="1" t="s">
        <v>1541</v>
      </c>
      <c r="C333" t="s">
        <v>1393</v>
      </c>
      <c r="D333" s="134">
        <v>804670.45</v>
      </c>
      <c r="E333" s="134">
        <v>17510.5</v>
      </c>
      <c r="F333" t="s">
        <v>1393</v>
      </c>
      <c r="G333" s="134">
        <f t="shared" ref="G333:G396" si="5">+D333-E333</f>
        <v>787159.95</v>
      </c>
    </row>
    <row r="334" spans="1:7">
      <c r="A334">
        <v>40071109</v>
      </c>
      <c r="B334" s="1" t="s">
        <v>1542</v>
      </c>
      <c r="C334" t="s">
        <v>1393</v>
      </c>
      <c r="D334" s="134">
        <v>13855.81</v>
      </c>
      <c r="E334" s="134">
        <v>0</v>
      </c>
      <c r="F334" t="s">
        <v>1393</v>
      </c>
      <c r="G334" s="134">
        <f t="shared" si="5"/>
        <v>13855.81</v>
      </c>
    </row>
    <row r="335" spans="1:7">
      <c r="A335">
        <v>40071110</v>
      </c>
      <c r="B335" s="1" t="s">
        <v>1543</v>
      </c>
      <c r="C335" t="s">
        <v>1393</v>
      </c>
      <c r="D335" s="134">
        <v>382173.86</v>
      </c>
      <c r="E335" s="134">
        <v>18613.66</v>
      </c>
      <c r="F335" t="s">
        <v>1393</v>
      </c>
      <c r="G335" s="134">
        <f t="shared" si="5"/>
        <v>363560.2</v>
      </c>
    </row>
    <row r="336" spans="1:7">
      <c r="A336">
        <v>40071111</v>
      </c>
      <c r="B336" s="1" t="s">
        <v>1661</v>
      </c>
      <c r="C336" t="s">
        <v>1393</v>
      </c>
      <c r="D336" s="134">
        <v>1215304.93</v>
      </c>
      <c r="E336" s="134">
        <v>4055.64</v>
      </c>
      <c r="F336" t="s">
        <v>1393</v>
      </c>
      <c r="G336" s="134">
        <f t="shared" si="5"/>
        <v>1211249.29</v>
      </c>
    </row>
    <row r="337" spans="1:7">
      <c r="A337">
        <v>40071188</v>
      </c>
      <c r="B337" s="1" t="s">
        <v>1124</v>
      </c>
      <c r="C337" t="s">
        <v>1393</v>
      </c>
      <c r="D337" s="134">
        <v>57643.95</v>
      </c>
      <c r="E337" s="134">
        <v>6104.89</v>
      </c>
      <c r="F337" t="s">
        <v>1393</v>
      </c>
      <c r="G337" s="134">
        <f t="shared" si="5"/>
        <v>51539.06</v>
      </c>
    </row>
    <row r="338" spans="1:7">
      <c r="A338">
        <v>40080101</v>
      </c>
      <c r="B338" s="1" t="s">
        <v>1544</v>
      </c>
      <c r="C338" t="s">
        <v>1393</v>
      </c>
      <c r="D338" s="134">
        <v>19899.919999999998</v>
      </c>
      <c r="E338" s="134">
        <v>0</v>
      </c>
      <c r="F338" t="s">
        <v>1393</v>
      </c>
      <c r="G338" s="134">
        <f t="shared" si="5"/>
        <v>19899.919999999998</v>
      </c>
    </row>
    <row r="339" spans="1:7">
      <c r="A339">
        <v>40080301</v>
      </c>
      <c r="B339" s="1" t="s">
        <v>1546</v>
      </c>
      <c r="C339" t="s">
        <v>1393</v>
      </c>
      <c r="D339" s="134">
        <v>30558.880000000001</v>
      </c>
      <c r="E339" s="134">
        <v>752.26</v>
      </c>
      <c r="F339" t="s">
        <v>1393</v>
      </c>
      <c r="G339" s="134">
        <f t="shared" si="5"/>
        <v>29806.620000000003</v>
      </c>
    </row>
    <row r="340" spans="1:7">
      <c r="A340">
        <v>40080302</v>
      </c>
      <c r="B340" s="1" t="s">
        <v>1125</v>
      </c>
      <c r="C340" t="s">
        <v>1393</v>
      </c>
      <c r="D340" s="134">
        <v>13435.03</v>
      </c>
      <c r="E340" s="134">
        <v>2475.1799999999998</v>
      </c>
      <c r="F340" t="s">
        <v>1393</v>
      </c>
      <c r="G340" s="134">
        <f t="shared" si="5"/>
        <v>10959.85</v>
      </c>
    </row>
    <row r="341" spans="1:7">
      <c r="A341">
        <v>40090101</v>
      </c>
      <c r="B341" s="1" t="s">
        <v>1126</v>
      </c>
      <c r="C341" t="s">
        <v>1393</v>
      </c>
      <c r="D341" s="134">
        <v>9711800.3699999992</v>
      </c>
      <c r="E341" s="134">
        <v>1890.16</v>
      </c>
      <c r="F341" t="s">
        <v>1393</v>
      </c>
      <c r="G341" s="134">
        <f t="shared" si="5"/>
        <v>9709910.209999999</v>
      </c>
    </row>
    <row r="342" spans="1:7">
      <c r="A342">
        <v>40090102</v>
      </c>
      <c r="B342" s="1" t="s">
        <v>1127</v>
      </c>
      <c r="C342" t="s">
        <v>1393</v>
      </c>
      <c r="D342" s="134">
        <v>44930.54</v>
      </c>
      <c r="E342" s="134">
        <v>0</v>
      </c>
      <c r="F342" t="s">
        <v>1393</v>
      </c>
      <c r="G342" s="134">
        <f t="shared" si="5"/>
        <v>44930.54</v>
      </c>
    </row>
    <row r="343" spans="1:7">
      <c r="A343">
        <v>40090103</v>
      </c>
      <c r="B343" s="1" t="s">
        <v>1549</v>
      </c>
      <c r="C343" t="s">
        <v>1393</v>
      </c>
      <c r="D343" s="134">
        <v>1199335.6399999999</v>
      </c>
      <c r="E343" s="134">
        <v>0</v>
      </c>
      <c r="F343" t="s">
        <v>1393</v>
      </c>
      <c r="G343" s="134">
        <f t="shared" si="5"/>
        <v>1199335.6399999999</v>
      </c>
    </row>
    <row r="344" spans="1:7">
      <c r="A344">
        <v>40090104</v>
      </c>
      <c r="B344" s="1" t="s">
        <v>1714</v>
      </c>
      <c r="C344" t="s">
        <v>1393</v>
      </c>
      <c r="D344" s="134">
        <v>110867</v>
      </c>
      <c r="E344" s="134">
        <v>0</v>
      </c>
      <c r="F344" t="s">
        <v>1393</v>
      </c>
      <c r="G344" s="134">
        <f t="shared" si="5"/>
        <v>110867</v>
      </c>
    </row>
    <row r="345" spans="1:7">
      <c r="A345">
        <v>40090130</v>
      </c>
      <c r="B345" s="1" t="s">
        <v>1128</v>
      </c>
      <c r="C345" t="s">
        <v>1393</v>
      </c>
      <c r="D345" s="134">
        <v>78405.350000000006</v>
      </c>
      <c r="E345" s="134">
        <v>0</v>
      </c>
      <c r="F345" t="s">
        <v>1393</v>
      </c>
      <c r="G345" s="134">
        <f t="shared" si="5"/>
        <v>78405.350000000006</v>
      </c>
    </row>
    <row r="346" spans="1:7">
      <c r="A346">
        <v>40090150</v>
      </c>
      <c r="B346" s="1" t="s">
        <v>1129</v>
      </c>
      <c r="C346" t="s">
        <v>1393</v>
      </c>
      <c r="D346" s="134">
        <v>921.76</v>
      </c>
      <c r="E346" s="134">
        <v>165634.38</v>
      </c>
      <c r="F346" t="s">
        <v>1393</v>
      </c>
      <c r="G346" s="134">
        <f t="shared" si="5"/>
        <v>-164712.62</v>
      </c>
    </row>
    <row r="347" spans="1:7">
      <c r="A347">
        <v>40090201</v>
      </c>
      <c r="B347" s="1" t="s">
        <v>1130</v>
      </c>
      <c r="C347" t="s">
        <v>1393</v>
      </c>
      <c r="D347" s="134">
        <v>2878720.22</v>
      </c>
      <c r="E347" s="134">
        <v>126.25</v>
      </c>
      <c r="F347" t="s">
        <v>1393</v>
      </c>
      <c r="G347" s="134">
        <f t="shared" si="5"/>
        <v>2878593.97</v>
      </c>
    </row>
    <row r="348" spans="1:7">
      <c r="A348">
        <v>40090202</v>
      </c>
      <c r="B348" s="1" t="s">
        <v>1131</v>
      </c>
      <c r="C348" t="s">
        <v>1393</v>
      </c>
      <c r="D348" s="134">
        <v>89902.02</v>
      </c>
      <c r="E348" s="134">
        <v>663.89</v>
      </c>
      <c r="F348" t="s">
        <v>1393</v>
      </c>
      <c r="G348" s="134">
        <f t="shared" si="5"/>
        <v>89238.13</v>
      </c>
    </row>
    <row r="349" spans="1:7">
      <c r="A349">
        <v>40090230</v>
      </c>
      <c r="B349" s="1" t="s">
        <v>1551</v>
      </c>
      <c r="C349" t="s">
        <v>1393</v>
      </c>
      <c r="D349" s="134">
        <v>26272.33</v>
      </c>
      <c r="E349" s="134">
        <v>0</v>
      </c>
      <c r="F349" t="s">
        <v>1393</v>
      </c>
      <c r="G349" s="134">
        <f t="shared" si="5"/>
        <v>26272.33</v>
      </c>
    </row>
    <row r="350" spans="1:7">
      <c r="A350">
        <v>40090250</v>
      </c>
      <c r="B350" s="1" t="s">
        <v>1132</v>
      </c>
      <c r="C350" t="s">
        <v>1393</v>
      </c>
      <c r="D350" s="134">
        <v>132.19999999999999</v>
      </c>
      <c r="E350" s="134">
        <v>44564.39</v>
      </c>
      <c r="F350" t="s">
        <v>1393</v>
      </c>
      <c r="G350" s="134">
        <f t="shared" si="5"/>
        <v>-44432.19</v>
      </c>
    </row>
    <row r="351" spans="1:7">
      <c r="A351">
        <v>40090301</v>
      </c>
      <c r="B351" s="1" t="s">
        <v>1552</v>
      </c>
      <c r="C351" t="s">
        <v>1393</v>
      </c>
      <c r="D351" s="134">
        <v>2030.42</v>
      </c>
      <c r="E351" s="134">
        <v>0</v>
      </c>
      <c r="F351" t="s">
        <v>1393</v>
      </c>
      <c r="G351" s="134">
        <f t="shared" si="5"/>
        <v>2030.42</v>
      </c>
    </row>
    <row r="352" spans="1:7">
      <c r="A352">
        <v>40090401</v>
      </c>
      <c r="B352" s="1" t="s">
        <v>1553</v>
      </c>
      <c r="C352" t="s">
        <v>1393</v>
      </c>
      <c r="D352" s="134">
        <v>66237.100000000006</v>
      </c>
      <c r="E352" s="134">
        <v>1020.84</v>
      </c>
      <c r="F352" t="s">
        <v>1393</v>
      </c>
      <c r="G352" s="134">
        <f t="shared" si="5"/>
        <v>65216.260000000009</v>
      </c>
    </row>
    <row r="353" spans="1:7">
      <c r="A353">
        <v>40090403</v>
      </c>
      <c r="B353" s="1" t="s">
        <v>1123</v>
      </c>
      <c r="C353" t="s">
        <v>1393</v>
      </c>
      <c r="D353" s="134">
        <v>13196.98</v>
      </c>
      <c r="E353" s="134">
        <v>0</v>
      </c>
      <c r="F353" t="s">
        <v>1393</v>
      </c>
      <c r="G353" s="134">
        <f t="shared" si="5"/>
        <v>13196.98</v>
      </c>
    </row>
    <row r="354" spans="1:7">
      <c r="A354">
        <v>40090404</v>
      </c>
      <c r="B354" s="1" t="s">
        <v>1662</v>
      </c>
      <c r="C354" t="s">
        <v>1393</v>
      </c>
      <c r="D354" s="134">
        <v>15727.63</v>
      </c>
      <c r="E354" s="134">
        <v>0</v>
      </c>
      <c r="F354" t="s">
        <v>1393</v>
      </c>
      <c r="G354" s="134">
        <f t="shared" si="5"/>
        <v>15727.63</v>
      </c>
    </row>
    <row r="355" spans="1:7">
      <c r="A355">
        <v>40090405</v>
      </c>
      <c r="B355" s="1" t="s">
        <v>1554</v>
      </c>
      <c r="C355" t="s">
        <v>1393</v>
      </c>
      <c r="D355" s="134">
        <v>2896.41</v>
      </c>
      <c r="E355" s="134">
        <v>0</v>
      </c>
      <c r="F355" t="s">
        <v>1393</v>
      </c>
      <c r="G355" s="134">
        <f t="shared" si="5"/>
        <v>2896.41</v>
      </c>
    </row>
    <row r="356" spans="1:7">
      <c r="A356">
        <v>40090406</v>
      </c>
      <c r="B356" s="1" t="s">
        <v>1555</v>
      </c>
      <c r="C356" t="s">
        <v>1393</v>
      </c>
      <c r="D356" s="134">
        <v>79748.89</v>
      </c>
      <c r="E356" s="134">
        <v>402.56</v>
      </c>
      <c r="F356" t="s">
        <v>1393</v>
      </c>
      <c r="G356" s="134">
        <f t="shared" si="5"/>
        <v>79346.33</v>
      </c>
    </row>
    <row r="357" spans="1:7">
      <c r="A357">
        <v>40100111</v>
      </c>
      <c r="B357" s="1" t="s">
        <v>1557</v>
      </c>
      <c r="C357" t="s">
        <v>1393</v>
      </c>
      <c r="D357" s="134">
        <v>24681.22</v>
      </c>
      <c r="E357" s="134">
        <v>0</v>
      </c>
      <c r="F357" t="s">
        <v>1393</v>
      </c>
      <c r="G357" s="134">
        <f t="shared" si="5"/>
        <v>24681.22</v>
      </c>
    </row>
    <row r="358" spans="1:7">
      <c r="A358">
        <v>40100131</v>
      </c>
      <c r="B358" s="1" t="s">
        <v>1133</v>
      </c>
      <c r="C358" t="s">
        <v>1393</v>
      </c>
      <c r="D358" s="134">
        <v>68680.94</v>
      </c>
      <c r="E358" s="134">
        <v>0</v>
      </c>
      <c r="F358" t="s">
        <v>1393</v>
      </c>
      <c r="G358" s="134">
        <f t="shared" si="5"/>
        <v>68680.94</v>
      </c>
    </row>
    <row r="359" spans="1:7">
      <c r="A359">
        <v>40100152</v>
      </c>
      <c r="B359" s="1" t="s">
        <v>1559</v>
      </c>
      <c r="C359" t="s">
        <v>1393</v>
      </c>
      <c r="D359" s="134">
        <v>208.38</v>
      </c>
      <c r="E359" s="134">
        <v>0</v>
      </c>
      <c r="F359" t="s">
        <v>1393</v>
      </c>
      <c r="G359" s="134">
        <f t="shared" si="5"/>
        <v>208.38</v>
      </c>
    </row>
    <row r="360" spans="1:7">
      <c r="A360">
        <v>40100153</v>
      </c>
      <c r="B360" s="1" t="s">
        <v>1214</v>
      </c>
      <c r="C360" t="s">
        <v>1393</v>
      </c>
      <c r="D360" s="134">
        <v>1468.94</v>
      </c>
      <c r="E360" s="134">
        <v>0</v>
      </c>
      <c r="F360" t="s">
        <v>1393</v>
      </c>
      <c r="G360" s="134">
        <f t="shared" si="5"/>
        <v>1468.94</v>
      </c>
    </row>
    <row r="361" spans="1:7">
      <c r="A361">
        <v>40100171</v>
      </c>
      <c r="B361" s="1" t="s">
        <v>1134</v>
      </c>
      <c r="C361" t="s">
        <v>1393</v>
      </c>
      <c r="D361" s="134">
        <v>2431.14</v>
      </c>
      <c r="E361" s="134">
        <v>0</v>
      </c>
      <c r="F361" t="s">
        <v>1393</v>
      </c>
      <c r="G361" s="134">
        <f t="shared" si="5"/>
        <v>2431.14</v>
      </c>
    </row>
    <row r="362" spans="1:7">
      <c r="A362">
        <v>40100172</v>
      </c>
      <c r="B362" s="1" t="s">
        <v>1135</v>
      </c>
      <c r="C362" t="s">
        <v>1393</v>
      </c>
      <c r="D362" s="134">
        <v>28583.27</v>
      </c>
      <c r="E362" s="134">
        <v>0</v>
      </c>
      <c r="F362" t="s">
        <v>1393</v>
      </c>
      <c r="G362" s="134">
        <f t="shared" si="5"/>
        <v>28583.27</v>
      </c>
    </row>
    <row r="363" spans="1:7">
      <c r="A363">
        <v>40100178</v>
      </c>
      <c r="B363" s="1" t="s">
        <v>1560</v>
      </c>
      <c r="C363" t="s">
        <v>1393</v>
      </c>
      <c r="D363" s="134">
        <v>825.5</v>
      </c>
      <c r="E363" s="134">
        <v>0</v>
      </c>
      <c r="F363" t="s">
        <v>1393</v>
      </c>
      <c r="G363" s="134">
        <f t="shared" si="5"/>
        <v>825.5</v>
      </c>
    </row>
    <row r="364" spans="1:7">
      <c r="A364">
        <v>40100179</v>
      </c>
      <c r="B364" s="1" t="s">
        <v>1136</v>
      </c>
      <c r="C364" t="s">
        <v>1393</v>
      </c>
      <c r="D364" s="134">
        <v>26738.18</v>
      </c>
      <c r="E364" s="134">
        <v>0</v>
      </c>
      <c r="F364" t="s">
        <v>1393</v>
      </c>
      <c r="G364" s="134">
        <f t="shared" si="5"/>
        <v>26738.18</v>
      </c>
    </row>
    <row r="365" spans="1:7">
      <c r="A365">
        <v>40100203</v>
      </c>
      <c r="B365" s="1" t="s">
        <v>1137</v>
      </c>
      <c r="C365" t="s">
        <v>1393</v>
      </c>
      <c r="D365" s="134">
        <v>1629488.35</v>
      </c>
      <c r="E365" s="134">
        <v>0</v>
      </c>
      <c r="F365" t="s">
        <v>1393</v>
      </c>
      <c r="G365" s="134">
        <f t="shared" si="5"/>
        <v>1629488.35</v>
      </c>
    </row>
    <row r="366" spans="1:7">
      <c r="A366">
        <v>40100204</v>
      </c>
      <c r="B366" s="1" t="s">
        <v>1138</v>
      </c>
      <c r="C366" t="s">
        <v>1393</v>
      </c>
      <c r="D366" s="134">
        <v>2892258.8</v>
      </c>
      <c r="E366" s="134">
        <v>0</v>
      </c>
      <c r="F366" t="s">
        <v>1393</v>
      </c>
      <c r="G366" s="134">
        <f t="shared" si="5"/>
        <v>2892258.8</v>
      </c>
    </row>
    <row r="367" spans="1:7">
      <c r="A367">
        <v>40100205</v>
      </c>
      <c r="B367" s="1" t="s">
        <v>1139</v>
      </c>
      <c r="C367" t="s">
        <v>1393</v>
      </c>
      <c r="D367" s="134">
        <v>123649.60000000001</v>
      </c>
      <c r="E367" s="134">
        <v>0</v>
      </c>
      <c r="F367" t="s">
        <v>1393</v>
      </c>
      <c r="G367" s="134">
        <f t="shared" si="5"/>
        <v>123649.60000000001</v>
      </c>
    </row>
    <row r="368" spans="1:7">
      <c r="A368">
        <v>40100206</v>
      </c>
      <c r="B368" s="1" t="s">
        <v>1140</v>
      </c>
      <c r="C368" t="s">
        <v>1393</v>
      </c>
      <c r="D368" s="134">
        <v>302540.43</v>
      </c>
      <c r="E368" s="134">
        <v>0</v>
      </c>
      <c r="F368" t="s">
        <v>1393</v>
      </c>
      <c r="G368" s="134">
        <f t="shared" si="5"/>
        <v>302540.43</v>
      </c>
    </row>
    <row r="369" spans="1:7">
      <c r="A369">
        <v>40100207</v>
      </c>
      <c r="B369" s="1" t="s">
        <v>1141</v>
      </c>
      <c r="C369" t="s">
        <v>1393</v>
      </c>
      <c r="D369" s="134">
        <v>175262.65</v>
      </c>
      <c r="E369" s="134">
        <v>0</v>
      </c>
      <c r="F369" t="s">
        <v>1393</v>
      </c>
      <c r="G369" s="134">
        <f t="shared" si="5"/>
        <v>175262.65</v>
      </c>
    </row>
    <row r="370" spans="1:7">
      <c r="A370">
        <v>40100208</v>
      </c>
      <c r="B370" s="1" t="s">
        <v>1561</v>
      </c>
      <c r="C370" t="s">
        <v>1393</v>
      </c>
      <c r="D370" s="134">
        <v>55286.9</v>
      </c>
      <c r="E370" s="134">
        <v>0</v>
      </c>
      <c r="F370" t="s">
        <v>1393</v>
      </c>
      <c r="G370" s="134">
        <f t="shared" si="5"/>
        <v>55286.9</v>
      </c>
    </row>
    <row r="371" spans="1:7">
      <c r="A371">
        <v>40100209</v>
      </c>
      <c r="B371" s="1" t="s">
        <v>1142</v>
      </c>
      <c r="C371" t="s">
        <v>1393</v>
      </c>
      <c r="D371" s="134">
        <v>119087.65</v>
      </c>
      <c r="E371" s="134">
        <v>0</v>
      </c>
      <c r="F371" t="s">
        <v>1393</v>
      </c>
      <c r="G371" s="134">
        <f t="shared" si="5"/>
        <v>119087.65</v>
      </c>
    </row>
    <row r="372" spans="1:7">
      <c r="A372">
        <v>40100211</v>
      </c>
      <c r="B372" s="1" t="s">
        <v>932</v>
      </c>
      <c r="C372" t="s">
        <v>1393</v>
      </c>
      <c r="D372" s="134">
        <v>58209.54</v>
      </c>
      <c r="E372" s="134">
        <v>0</v>
      </c>
      <c r="F372" t="s">
        <v>1393</v>
      </c>
      <c r="G372" s="134">
        <f t="shared" si="5"/>
        <v>58209.54</v>
      </c>
    </row>
    <row r="373" spans="1:7">
      <c r="A373">
        <v>40100212</v>
      </c>
      <c r="B373" s="1" t="s">
        <v>1143</v>
      </c>
      <c r="C373" t="s">
        <v>1393</v>
      </c>
      <c r="D373" s="134">
        <v>13355.51</v>
      </c>
      <c r="E373" s="134">
        <v>0</v>
      </c>
      <c r="F373" t="s">
        <v>1393</v>
      </c>
      <c r="G373" s="134">
        <f t="shared" si="5"/>
        <v>13355.51</v>
      </c>
    </row>
    <row r="374" spans="1:7">
      <c r="A374">
        <v>40100213</v>
      </c>
      <c r="B374" s="1" t="s">
        <v>1144</v>
      </c>
      <c r="C374" t="s">
        <v>1393</v>
      </c>
      <c r="D374" s="134">
        <v>39318.86</v>
      </c>
      <c r="E374" s="134">
        <v>0</v>
      </c>
      <c r="F374" t="s">
        <v>1393</v>
      </c>
      <c r="G374" s="134">
        <f t="shared" si="5"/>
        <v>39318.86</v>
      </c>
    </row>
    <row r="375" spans="1:7">
      <c r="A375">
        <v>40100290</v>
      </c>
      <c r="B375" s="1" t="s">
        <v>1562</v>
      </c>
      <c r="C375" t="s">
        <v>1393</v>
      </c>
      <c r="D375" s="134">
        <v>5137.46</v>
      </c>
      <c r="E375" s="134">
        <v>0</v>
      </c>
      <c r="F375" t="s">
        <v>1393</v>
      </c>
      <c r="G375" s="134">
        <f t="shared" si="5"/>
        <v>5137.46</v>
      </c>
    </row>
    <row r="376" spans="1:7">
      <c r="A376">
        <v>40100291</v>
      </c>
      <c r="B376" s="1" t="s">
        <v>1563</v>
      </c>
      <c r="C376" t="s">
        <v>1393</v>
      </c>
      <c r="D376" s="134">
        <v>2977</v>
      </c>
      <c r="E376" s="134">
        <v>0</v>
      </c>
      <c r="F376" t="s">
        <v>1393</v>
      </c>
      <c r="G376" s="134">
        <f t="shared" si="5"/>
        <v>2977</v>
      </c>
    </row>
    <row r="377" spans="1:7">
      <c r="A377">
        <v>40100292</v>
      </c>
      <c r="B377" s="1" t="s">
        <v>1564</v>
      </c>
      <c r="C377" t="s">
        <v>1393</v>
      </c>
      <c r="D377" s="134">
        <v>6976.79</v>
      </c>
      <c r="E377" s="134">
        <v>0</v>
      </c>
      <c r="F377" t="s">
        <v>1393</v>
      </c>
      <c r="G377" s="134">
        <f t="shared" si="5"/>
        <v>6976.79</v>
      </c>
    </row>
    <row r="378" spans="1:7">
      <c r="A378">
        <v>40100294</v>
      </c>
      <c r="B378" s="1" t="s">
        <v>1565</v>
      </c>
      <c r="C378" t="s">
        <v>1393</v>
      </c>
      <c r="D378" s="134">
        <v>11958.31</v>
      </c>
      <c r="E378" s="134">
        <v>0</v>
      </c>
      <c r="F378" t="s">
        <v>1393</v>
      </c>
      <c r="G378" s="134">
        <f t="shared" si="5"/>
        <v>11958.31</v>
      </c>
    </row>
    <row r="379" spans="1:7">
      <c r="A379">
        <v>40100295</v>
      </c>
      <c r="B379" s="1" t="s">
        <v>1566</v>
      </c>
      <c r="C379" t="s">
        <v>1393</v>
      </c>
      <c r="D379" s="134">
        <v>1021.09</v>
      </c>
      <c r="E379" s="134">
        <v>0</v>
      </c>
      <c r="F379" t="s">
        <v>1393</v>
      </c>
      <c r="G379" s="134">
        <f t="shared" si="5"/>
        <v>1021.09</v>
      </c>
    </row>
    <row r="380" spans="1:7">
      <c r="A380">
        <v>40100401</v>
      </c>
      <c r="B380" s="1" t="s">
        <v>1145</v>
      </c>
      <c r="C380" t="s">
        <v>1393</v>
      </c>
      <c r="D380" s="134">
        <v>972052.96</v>
      </c>
      <c r="E380" s="134">
        <v>0</v>
      </c>
      <c r="F380" t="s">
        <v>1393</v>
      </c>
      <c r="G380" s="134">
        <f t="shared" si="5"/>
        <v>972052.96</v>
      </c>
    </row>
    <row r="381" spans="1:7">
      <c r="A381">
        <v>40110101</v>
      </c>
      <c r="B381" s="1" t="s">
        <v>1146</v>
      </c>
      <c r="C381" t="s">
        <v>1393</v>
      </c>
      <c r="D381" s="134">
        <v>36392.92</v>
      </c>
      <c r="E381" s="134">
        <v>0</v>
      </c>
      <c r="F381" t="s">
        <v>1393</v>
      </c>
      <c r="G381" s="134">
        <f t="shared" si="5"/>
        <v>36392.92</v>
      </c>
    </row>
    <row r="382" spans="1:7">
      <c r="A382">
        <v>40110102</v>
      </c>
      <c r="B382" s="1" t="s">
        <v>1147</v>
      </c>
      <c r="C382" t="s">
        <v>1393</v>
      </c>
      <c r="D382" s="134">
        <v>0</v>
      </c>
      <c r="E382" s="134">
        <v>26645.55</v>
      </c>
      <c r="F382" t="s">
        <v>1393</v>
      </c>
      <c r="G382" s="134">
        <f t="shared" si="5"/>
        <v>-26645.55</v>
      </c>
    </row>
    <row r="383" spans="1:7">
      <c r="A383">
        <v>40110201</v>
      </c>
      <c r="B383" s="1" t="s">
        <v>1568</v>
      </c>
      <c r="C383" t="s">
        <v>1393</v>
      </c>
      <c r="D383" s="134">
        <v>94731.17</v>
      </c>
      <c r="E383" s="134">
        <v>0</v>
      </c>
      <c r="F383" t="s">
        <v>1393</v>
      </c>
      <c r="G383" s="134">
        <f t="shared" si="5"/>
        <v>94731.17</v>
      </c>
    </row>
    <row r="384" spans="1:7">
      <c r="A384">
        <v>40110202</v>
      </c>
      <c r="B384" s="1" t="s">
        <v>1569</v>
      </c>
      <c r="C384" t="s">
        <v>1393</v>
      </c>
      <c r="D384" s="134">
        <v>0</v>
      </c>
      <c r="E384" s="134">
        <v>76512.87</v>
      </c>
      <c r="F384" t="s">
        <v>1393</v>
      </c>
      <c r="G384" s="134">
        <f t="shared" si="5"/>
        <v>-76512.87</v>
      </c>
    </row>
    <row r="385" spans="1:7">
      <c r="A385">
        <v>40120121</v>
      </c>
      <c r="B385" s="1" t="s">
        <v>1194</v>
      </c>
      <c r="C385" t="s">
        <v>1393</v>
      </c>
      <c r="D385" s="134">
        <v>619248.05000000005</v>
      </c>
      <c r="E385" s="134">
        <v>119391.5</v>
      </c>
      <c r="F385" t="s">
        <v>1393</v>
      </c>
      <c r="G385" s="134">
        <f t="shared" si="5"/>
        <v>499856.55000000005</v>
      </c>
    </row>
    <row r="386" spans="1:7">
      <c r="A386">
        <v>40130109</v>
      </c>
      <c r="B386" s="1" t="s">
        <v>1148</v>
      </c>
      <c r="C386" t="s">
        <v>1393</v>
      </c>
      <c r="D386" s="134">
        <v>170220.46</v>
      </c>
      <c r="E386" s="134">
        <v>0</v>
      </c>
      <c r="F386" t="s">
        <v>1393</v>
      </c>
      <c r="G386" s="134">
        <f t="shared" si="5"/>
        <v>170220.46</v>
      </c>
    </row>
    <row r="387" spans="1:7">
      <c r="A387">
        <v>40130111</v>
      </c>
      <c r="B387" s="1" t="s">
        <v>1149</v>
      </c>
      <c r="C387" t="s">
        <v>1393</v>
      </c>
      <c r="D387" s="134">
        <v>98400</v>
      </c>
      <c r="E387" s="134">
        <v>0</v>
      </c>
      <c r="F387" t="s">
        <v>1393</v>
      </c>
      <c r="G387" s="134">
        <f t="shared" si="5"/>
        <v>98400</v>
      </c>
    </row>
    <row r="388" spans="1:7">
      <c r="A388">
        <v>40130114</v>
      </c>
      <c r="B388" s="1" t="s">
        <v>1151</v>
      </c>
      <c r="C388" t="s">
        <v>1393</v>
      </c>
      <c r="D388" s="134">
        <v>10000</v>
      </c>
      <c r="E388" s="134">
        <v>0</v>
      </c>
      <c r="F388" t="s">
        <v>1393</v>
      </c>
      <c r="G388" s="134">
        <f t="shared" si="5"/>
        <v>10000</v>
      </c>
    </row>
    <row r="389" spans="1:7">
      <c r="A389">
        <v>40140101</v>
      </c>
      <c r="B389" s="1" t="s">
        <v>1570</v>
      </c>
      <c r="C389" t="s">
        <v>1393</v>
      </c>
      <c r="D389" s="134">
        <v>9059.9500000000007</v>
      </c>
      <c r="E389" s="134">
        <v>0</v>
      </c>
      <c r="F389" t="s">
        <v>1393</v>
      </c>
      <c r="G389" s="134">
        <f t="shared" si="5"/>
        <v>9059.9500000000007</v>
      </c>
    </row>
    <row r="390" spans="1:7">
      <c r="A390">
        <v>40140102</v>
      </c>
      <c r="B390" s="1" t="s">
        <v>1152</v>
      </c>
      <c r="C390" t="s">
        <v>1393</v>
      </c>
      <c r="D390" s="134">
        <v>2843.65</v>
      </c>
      <c r="E390" s="134">
        <v>1200</v>
      </c>
      <c r="F390" t="s">
        <v>1393</v>
      </c>
      <c r="G390" s="134">
        <f t="shared" si="5"/>
        <v>1643.65</v>
      </c>
    </row>
    <row r="391" spans="1:7">
      <c r="A391">
        <v>40140103</v>
      </c>
      <c r="B391" s="1" t="s">
        <v>1153</v>
      </c>
      <c r="C391" t="s">
        <v>1393</v>
      </c>
      <c r="D391" s="134">
        <v>437353.66</v>
      </c>
      <c r="E391" s="134">
        <v>54756.639999999999</v>
      </c>
      <c r="F391" t="s">
        <v>1393</v>
      </c>
      <c r="G391" s="134">
        <f t="shared" si="5"/>
        <v>382597.01999999996</v>
      </c>
    </row>
    <row r="392" spans="1:7">
      <c r="A392">
        <v>40140104</v>
      </c>
      <c r="B392" s="1" t="s">
        <v>1154</v>
      </c>
      <c r="C392" t="s">
        <v>1393</v>
      </c>
      <c r="D392" s="134">
        <v>1610</v>
      </c>
      <c r="E392" s="134">
        <v>0</v>
      </c>
      <c r="F392" t="s">
        <v>1393</v>
      </c>
      <c r="G392" s="134">
        <f t="shared" si="5"/>
        <v>1610</v>
      </c>
    </row>
    <row r="393" spans="1:7">
      <c r="A393">
        <v>40140105</v>
      </c>
      <c r="B393" s="1" t="s">
        <v>1155</v>
      </c>
      <c r="C393" t="s">
        <v>1393</v>
      </c>
      <c r="D393" s="134">
        <v>29033.19</v>
      </c>
      <c r="E393" s="134">
        <v>0</v>
      </c>
      <c r="F393" t="s">
        <v>1393</v>
      </c>
      <c r="G393" s="134">
        <f t="shared" si="5"/>
        <v>29033.19</v>
      </c>
    </row>
    <row r="394" spans="1:7">
      <c r="A394">
        <v>40140106</v>
      </c>
      <c r="B394" s="1" t="s">
        <v>1083</v>
      </c>
      <c r="C394" t="s">
        <v>1393</v>
      </c>
      <c r="D394" s="134">
        <v>15671.77</v>
      </c>
      <c r="E394" s="134">
        <v>6804.5</v>
      </c>
      <c r="F394" t="s">
        <v>1393</v>
      </c>
      <c r="G394" s="134">
        <f t="shared" si="5"/>
        <v>8867.27</v>
      </c>
    </row>
    <row r="395" spans="1:7">
      <c r="A395">
        <v>40140188</v>
      </c>
      <c r="B395" s="1" t="s">
        <v>1156</v>
      </c>
      <c r="C395" t="s">
        <v>1393</v>
      </c>
      <c r="D395" s="134">
        <v>1992.84</v>
      </c>
      <c r="E395" s="134">
        <v>312.89999999999998</v>
      </c>
      <c r="F395" t="s">
        <v>1393</v>
      </c>
      <c r="G395" s="134">
        <f t="shared" si="5"/>
        <v>1679.94</v>
      </c>
    </row>
    <row r="396" spans="1:7">
      <c r="A396">
        <v>40140201</v>
      </c>
      <c r="B396" s="1" t="s">
        <v>1215</v>
      </c>
      <c r="C396" t="s">
        <v>1393</v>
      </c>
      <c r="D396" s="134">
        <v>1508363</v>
      </c>
      <c r="E396" s="134">
        <v>0</v>
      </c>
      <c r="F396" t="s">
        <v>1393</v>
      </c>
      <c r="G396" s="134">
        <f t="shared" si="5"/>
        <v>1508363</v>
      </c>
    </row>
    <row r="397" spans="1:7">
      <c r="A397">
        <v>40140203</v>
      </c>
      <c r="B397" s="1" t="s">
        <v>1158</v>
      </c>
      <c r="C397" t="s">
        <v>1393</v>
      </c>
      <c r="D397" s="134">
        <v>202403.62</v>
      </c>
      <c r="E397" s="134">
        <v>63631.88</v>
      </c>
      <c r="F397" t="s">
        <v>1393</v>
      </c>
      <c r="G397" s="134">
        <f t="shared" ref="G397:G462" si="6">+D397-E397</f>
        <v>138771.74</v>
      </c>
    </row>
    <row r="398" spans="1:7">
      <c r="A398">
        <v>40140204</v>
      </c>
      <c r="B398" s="1" t="s">
        <v>1159</v>
      </c>
      <c r="C398" t="s">
        <v>1393</v>
      </c>
      <c r="D398" s="134">
        <v>18306.5</v>
      </c>
      <c r="E398" s="134">
        <v>0</v>
      </c>
      <c r="F398" t="s">
        <v>1393</v>
      </c>
      <c r="G398" s="134">
        <f t="shared" si="6"/>
        <v>18306.5</v>
      </c>
    </row>
    <row r="399" spans="1:7">
      <c r="A399">
        <v>40140301</v>
      </c>
      <c r="B399" s="1" t="s">
        <v>1160</v>
      </c>
      <c r="C399" t="s">
        <v>1393</v>
      </c>
      <c r="D399" s="134">
        <v>224264.02</v>
      </c>
      <c r="E399" s="134">
        <v>0</v>
      </c>
      <c r="F399" t="s">
        <v>1393</v>
      </c>
      <c r="G399" s="134">
        <f t="shared" si="6"/>
        <v>224264.02</v>
      </c>
    </row>
    <row r="400" spans="1:7">
      <c r="A400">
        <v>40140302</v>
      </c>
      <c r="B400" s="1" t="s">
        <v>1161</v>
      </c>
      <c r="C400" t="s">
        <v>1393</v>
      </c>
      <c r="D400" s="134">
        <v>4817.5200000000004</v>
      </c>
      <c r="E400" s="134">
        <v>1015.29</v>
      </c>
      <c r="F400" t="s">
        <v>1393</v>
      </c>
      <c r="G400" s="134">
        <f t="shared" si="6"/>
        <v>3802.2300000000005</v>
      </c>
    </row>
    <row r="401" spans="1:7">
      <c r="A401">
        <v>40140303</v>
      </c>
      <c r="B401" s="1" t="s">
        <v>1157</v>
      </c>
      <c r="C401" t="s">
        <v>1393</v>
      </c>
      <c r="D401" s="134">
        <v>106311.14</v>
      </c>
      <c r="E401" s="134">
        <v>5128.66</v>
      </c>
      <c r="F401" t="s">
        <v>1393</v>
      </c>
      <c r="G401" s="134">
        <f t="shared" si="6"/>
        <v>101182.48</v>
      </c>
    </row>
    <row r="402" spans="1:7">
      <c r="A402">
        <v>40140388</v>
      </c>
      <c r="B402" s="1" t="s">
        <v>1162</v>
      </c>
      <c r="C402" t="s">
        <v>1393</v>
      </c>
      <c r="D402" s="134">
        <v>4748.71</v>
      </c>
      <c r="E402" s="134">
        <v>0</v>
      </c>
      <c r="F402" t="s">
        <v>1393</v>
      </c>
      <c r="G402" s="134">
        <f t="shared" si="6"/>
        <v>4748.71</v>
      </c>
    </row>
    <row r="403" spans="1:7">
      <c r="A403">
        <v>40140402</v>
      </c>
      <c r="B403" s="1" t="s">
        <v>1163</v>
      </c>
      <c r="C403" t="s">
        <v>1393</v>
      </c>
      <c r="D403" s="134">
        <v>36.83</v>
      </c>
      <c r="E403" s="134">
        <v>0.01</v>
      </c>
      <c r="F403" t="s">
        <v>1393</v>
      </c>
      <c r="G403" s="134">
        <f t="shared" si="6"/>
        <v>36.82</v>
      </c>
    </row>
    <row r="404" spans="1:7">
      <c r="A404">
        <v>40140404</v>
      </c>
      <c r="B404" s="1" t="s">
        <v>1572</v>
      </c>
      <c r="C404" t="s">
        <v>1393</v>
      </c>
      <c r="D404" s="134">
        <v>11614.48</v>
      </c>
      <c r="E404" s="134">
        <v>0</v>
      </c>
      <c r="F404" t="s">
        <v>1393</v>
      </c>
      <c r="G404" s="134">
        <f t="shared" si="6"/>
        <v>11614.48</v>
      </c>
    </row>
    <row r="405" spans="1:7">
      <c r="A405">
        <v>40140405</v>
      </c>
      <c r="B405" s="1" t="s">
        <v>1663</v>
      </c>
      <c r="C405" t="s">
        <v>1393</v>
      </c>
      <c r="D405" s="134">
        <v>2879.8</v>
      </c>
      <c r="E405" s="134">
        <v>0</v>
      </c>
      <c r="F405" t="s">
        <v>1393</v>
      </c>
      <c r="G405" s="134">
        <f t="shared" si="6"/>
        <v>2879.8</v>
      </c>
    </row>
    <row r="406" spans="1:7">
      <c r="A406">
        <v>40140406</v>
      </c>
      <c r="B406" s="1" t="s">
        <v>1574</v>
      </c>
      <c r="C406" t="s">
        <v>1393</v>
      </c>
      <c r="D406" s="134">
        <v>1645.83</v>
      </c>
      <c r="E406" s="134">
        <v>0</v>
      </c>
      <c r="F406" t="s">
        <v>1393</v>
      </c>
      <c r="G406" s="134">
        <f t="shared" si="6"/>
        <v>1645.83</v>
      </c>
    </row>
    <row r="407" spans="1:7">
      <c r="A407">
        <v>40140501</v>
      </c>
      <c r="B407" s="1" t="s">
        <v>1195</v>
      </c>
      <c r="C407" t="s">
        <v>1393</v>
      </c>
      <c r="D407" s="134">
        <v>2040.1</v>
      </c>
      <c r="E407" s="134">
        <v>0</v>
      </c>
      <c r="F407" t="s">
        <v>1393</v>
      </c>
      <c r="G407" s="134">
        <f t="shared" si="6"/>
        <v>2040.1</v>
      </c>
    </row>
    <row r="408" spans="1:7">
      <c r="A408">
        <v>40140601</v>
      </c>
      <c r="B408" s="1" t="s">
        <v>1164</v>
      </c>
      <c r="C408" t="s">
        <v>1393</v>
      </c>
      <c r="D408" s="134">
        <v>362925.51</v>
      </c>
      <c r="E408" s="134">
        <v>562.16999999999996</v>
      </c>
      <c r="F408" t="s">
        <v>1393</v>
      </c>
      <c r="G408" s="134">
        <f t="shared" si="6"/>
        <v>362363.34</v>
      </c>
    </row>
    <row r="409" spans="1:7">
      <c r="A409">
        <v>40140602</v>
      </c>
      <c r="B409" s="1" t="s">
        <v>1165</v>
      </c>
      <c r="C409" t="s">
        <v>1393</v>
      </c>
      <c r="D409" s="134">
        <v>298576.03000000003</v>
      </c>
      <c r="E409" s="134">
        <v>63341.04</v>
      </c>
      <c r="F409" t="s">
        <v>1393</v>
      </c>
      <c r="G409" s="134">
        <f t="shared" si="6"/>
        <v>235234.99000000002</v>
      </c>
    </row>
    <row r="410" spans="1:7">
      <c r="A410">
        <v>40140603</v>
      </c>
      <c r="B410" s="1" t="s">
        <v>1166</v>
      </c>
      <c r="C410" t="s">
        <v>1393</v>
      </c>
      <c r="D410" s="134">
        <v>4666.79</v>
      </c>
      <c r="E410" s="134">
        <v>0</v>
      </c>
      <c r="F410" t="s">
        <v>1393</v>
      </c>
      <c r="G410" s="134">
        <f t="shared" si="6"/>
        <v>4666.79</v>
      </c>
    </row>
    <row r="411" spans="1:7">
      <c r="A411">
        <v>40140604</v>
      </c>
      <c r="B411" s="1" t="s">
        <v>1167</v>
      </c>
      <c r="C411" t="s">
        <v>1393</v>
      </c>
      <c r="D411" s="134">
        <v>603.85</v>
      </c>
      <c r="E411" s="134">
        <v>0</v>
      </c>
      <c r="F411" t="s">
        <v>1393</v>
      </c>
      <c r="G411" s="134">
        <f t="shared" si="6"/>
        <v>603.85</v>
      </c>
    </row>
    <row r="412" spans="1:7">
      <c r="A412">
        <v>40140605</v>
      </c>
      <c r="B412" s="1" t="s">
        <v>1575</v>
      </c>
      <c r="C412" t="s">
        <v>1393</v>
      </c>
      <c r="D412" s="134">
        <v>53579.15</v>
      </c>
      <c r="E412" s="134">
        <v>90.85</v>
      </c>
      <c r="F412" t="s">
        <v>1393</v>
      </c>
      <c r="G412" s="134">
        <f t="shared" si="6"/>
        <v>53488.3</v>
      </c>
    </row>
    <row r="413" spans="1:7">
      <c r="A413">
        <v>40140606</v>
      </c>
      <c r="B413" s="1" t="s">
        <v>1168</v>
      </c>
      <c r="C413" t="s">
        <v>1393</v>
      </c>
      <c r="D413" s="134">
        <v>633.51</v>
      </c>
      <c r="E413" s="134">
        <v>0</v>
      </c>
      <c r="F413" t="s">
        <v>1393</v>
      </c>
      <c r="G413" s="134">
        <f t="shared" si="6"/>
        <v>633.51</v>
      </c>
    </row>
    <row r="414" spans="1:7">
      <c r="A414">
        <v>40140701</v>
      </c>
      <c r="B414" s="1" t="s">
        <v>1576</v>
      </c>
      <c r="C414" t="s">
        <v>1393</v>
      </c>
      <c r="D414" s="134">
        <v>30409.67</v>
      </c>
      <c r="E414" s="134">
        <v>4164.38</v>
      </c>
      <c r="F414" t="s">
        <v>1393</v>
      </c>
      <c r="G414" s="134">
        <f t="shared" si="6"/>
        <v>26245.289999999997</v>
      </c>
    </row>
    <row r="415" spans="1:7">
      <c r="A415">
        <v>50160101</v>
      </c>
      <c r="B415" s="1" t="s">
        <v>1664</v>
      </c>
      <c r="C415" t="s">
        <v>1393</v>
      </c>
      <c r="D415" s="134">
        <v>12594.53</v>
      </c>
      <c r="E415" s="134">
        <v>88300.93</v>
      </c>
      <c r="F415" t="s">
        <v>1393</v>
      </c>
      <c r="G415" s="134">
        <f t="shared" si="6"/>
        <v>-75706.399999999994</v>
      </c>
    </row>
    <row r="416" spans="1:7">
      <c r="A416">
        <v>50160201</v>
      </c>
      <c r="B416" s="1" t="s">
        <v>1169</v>
      </c>
      <c r="C416" t="s">
        <v>1393</v>
      </c>
      <c r="D416" s="134">
        <v>0</v>
      </c>
      <c r="E416" s="134">
        <v>381.53</v>
      </c>
      <c r="F416" t="s">
        <v>1393</v>
      </c>
      <c r="G416" s="134">
        <f t="shared" si="6"/>
        <v>-381.53</v>
      </c>
    </row>
    <row r="417" spans="1:7">
      <c r="A417">
        <v>50170101</v>
      </c>
      <c r="B417" s="1" t="s">
        <v>1579</v>
      </c>
      <c r="C417" t="s">
        <v>1393</v>
      </c>
      <c r="D417" s="134">
        <v>32669.33</v>
      </c>
      <c r="E417" s="134">
        <v>0</v>
      </c>
      <c r="F417" t="s">
        <v>1393</v>
      </c>
      <c r="G417" s="134">
        <f t="shared" si="6"/>
        <v>32669.33</v>
      </c>
    </row>
    <row r="418" spans="1:7">
      <c r="A418">
        <v>50170201</v>
      </c>
      <c r="B418" s="1" t="s">
        <v>1580</v>
      </c>
      <c r="C418" t="s">
        <v>1393</v>
      </c>
      <c r="D418" s="134">
        <v>0.52</v>
      </c>
      <c r="E418" s="134">
        <v>0</v>
      </c>
      <c r="F418" t="s">
        <v>1393</v>
      </c>
      <c r="G418" s="134">
        <f t="shared" si="6"/>
        <v>0.52</v>
      </c>
    </row>
    <row r="419" spans="1:7">
      <c r="A419">
        <v>50170301</v>
      </c>
      <c r="B419" s="1" t="s">
        <v>1581</v>
      </c>
      <c r="C419" t="s">
        <v>1393</v>
      </c>
      <c r="D419" s="134">
        <v>5679.74</v>
      </c>
      <c r="E419" s="134">
        <v>0</v>
      </c>
      <c r="F419" t="s">
        <v>1393</v>
      </c>
      <c r="G419" s="134">
        <f t="shared" si="6"/>
        <v>5679.74</v>
      </c>
    </row>
    <row r="420" spans="1:7">
      <c r="A420">
        <v>70200101</v>
      </c>
      <c r="B420" s="1" t="s">
        <v>1196</v>
      </c>
      <c r="C420" t="s">
        <v>1393</v>
      </c>
      <c r="D420" s="134">
        <v>0</v>
      </c>
      <c r="E420" s="134">
        <v>2591.7800000000002</v>
      </c>
      <c r="F420" t="s">
        <v>1393</v>
      </c>
      <c r="G420" s="134">
        <f t="shared" si="6"/>
        <v>-2591.7800000000002</v>
      </c>
    </row>
    <row r="421" spans="1:7">
      <c r="A421">
        <v>70200102</v>
      </c>
      <c r="B421" s="1" t="s">
        <v>1583</v>
      </c>
      <c r="C421" t="s">
        <v>1393</v>
      </c>
      <c r="D421" s="134">
        <v>0</v>
      </c>
      <c r="E421" s="134">
        <v>1275</v>
      </c>
      <c r="F421" t="s">
        <v>1393</v>
      </c>
      <c r="G421" s="134">
        <f t="shared" si="6"/>
        <v>-1275</v>
      </c>
    </row>
    <row r="422" spans="1:7">
      <c r="A422">
        <v>80220101</v>
      </c>
      <c r="B422" s="1" t="s">
        <v>1170</v>
      </c>
      <c r="C422" t="s">
        <v>1393</v>
      </c>
      <c r="D422" s="134">
        <v>889699.33</v>
      </c>
      <c r="E422" s="134">
        <v>0</v>
      </c>
      <c r="F422" t="s">
        <v>1393</v>
      </c>
      <c r="G422" s="134">
        <f t="shared" si="6"/>
        <v>889699.33</v>
      </c>
    </row>
    <row r="423" spans="1:7">
      <c r="A423">
        <v>80220102</v>
      </c>
      <c r="B423" s="1" t="s">
        <v>1171</v>
      </c>
      <c r="C423" t="s">
        <v>1393</v>
      </c>
      <c r="D423" s="134">
        <v>269317.59000000003</v>
      </c>
      <c r="E423" s="134">
        <v>0</v>
      </c>
      <c r="F423" t="s">
        <v>1393</v>
      </c>
      <c r="G423" s="134">
        <f t="shared" si="6"/>
        <v>269317.59000000003</v>
      </c>
    </row>
    <row r="424" spans="1:7">
      <c r="A424">
        <v>80220201</v>
      </c>
      <c r="B424" s="1" t="s">
        <v>1172</v>
      </c>
      <c r="C424" t="s">
        <v>1393</v>
      </c>
      <c r="D424" s="134">
        <v>997884.12</v>
      </c>
      <c r="E424" s="134">
        <v>0</v>
      </c>
      <c r="F424" t="s">
        <v>1393</v>
      </c>
      <c r="G424" s="134">
        <f t="shared" si="6"/>
        <v>997884.12</v>
      </c>
    </row>
    <row r="425" spans="1:7">
      <c r="A425">
        <v>91020101</v>
      </c>
      <c r="B425" s="1" t="s">
        <v>1173</v>
      </c>
      <c r="C425" t="s">
        <v>1393</v>
      </c>
      <c r="D425" s="134">
        <v>2881979.24</v>
      </c>
      <c r="E425" s="134">
        <v>0</v>
      </c>
      <c r="F425" t="s">
        <v>1393</v>
      </c>
      <c r="G425" s="134">
        <f t="shared" si="6"/>
        <v>2881979.24</v>
      </c>
    </row>
    <row r="426" spans="1:7">
      <c r="A426">
        <v>91040101</v>
      </c>
      <c r="B426" s="1" t="s">
        <v>1715</v>
      </c>
      <c r="C426" t="s">
        <v>1393</v>
      </c>
      <c r="D426" s="134">
        <v>60555</v>
      </c>
      <c r="E426" s="134">
        <v>0</v>
      </c>
      <c r="F426" t="s">
        <v>1393</v>
      </c>
      <c r="G426" s="134">
        <f t="shared" si="6"/>
        <v>60555</v>
      </c>
    </row>
    <row r="427" spans="1:7">
      <c r="A427">
        <v>91050101</v>
      </c>
      <c r="B427" s="1" t="s">
        <v>1667</v>
      </c>
      <c r="C427" t="s">
        <v>1393</v>
      </c>
      <c r="D427" s="134">
        <v>300</v>
      </c>
      <c r="E427" s="134">
        <v>0</v>
      </c>
      <c r="F427" t="s">
        <v>1393</v>
      </c>
      <c r="G427" s="134">
        <f t="shared" si="6"/>
        <v>300</v>
      </c>
    </row>
    <row r="428" spans="1:7">
      <c r="A428">
        <v>91050102</v>
      </c>
      <c r="B428" s="1" t="s">
        <v>1174</v>
      </c>
      <c r="C428" t="s">
        <v>1393</v>
      </c>
      <c r="D428" s="134">
        <v>1904451.04</v>
      </c>
      <c r="E428" s="134">
        <v>751580.69</v>
      </c>
      <c r="F428" t="s">
        <v>1393</v>
      </c>
      <c r="G428" s="134">
        <f t="shared" si="6"/>
        <v>1152870.3500000001</v>
      </c>
    </row>
    <row r="429" spans="1:7">
      <c r="A429">
        <v>91050103</v>
      </c>
      <c r="B429" s="1" t="s">
        <v>1588</v>
      </c>
      <c r="C429" t="s">
        <v>1393</v>
      </c>
      <c r="D429" s="134">
        <f>538120.37+500904.83</f>
        <v>1039025.2</v>
      </c>
      <c r="E429" s="134">
        <v>0</v>
      </c>
      <c r="F429" t="s">
        <v>1393</v>
      </c>
      <c r="G429" s="134">
        <f t="shared" si="6"/>
        <v>1039025.2</v>
      </c>
    </row>
    <row r="430" spans="1:7">
      <c r="A430">
        <v>92020101</v>
      </c>
      <c r="B430" s="1" t="s">
        <v>1173</v>
      </c>
      <c r="C430" t="s">
        <v>1393</v>
      </c>
      <c r="D430" s="134">
        <v>0</v>
      </c>
      <c r="E430" s="134">
        <v>2881979.24</v>
      </c>
      <c r="F430" t="s">
        <v>1393</v>
      </c>
      <c r="G430" s="134">
        <f t="shared" si="6"/>
        <v>-2881979.24</v>
      </c>
    </row>
    <row r="431" spans="1:7">
      <c r="A431">
        <v>92040101</v>
      </c>
      <c r="B431" s="1" t="s">
        <v>1715</v>
      </c>
      <c r="C431" t="s">
        <v>1393</v>
      </c>
      <c r="D431" s="134">
        <v>0</v>
      </c>
      <c r="E431" s="134">
        <v>60555</v>
      </c>
      <c r="F431" t="s">
        <v>1393</v>
      </c>
      <c r="G431" s="134">
        <f t="shared" si="6"/>
        <v>-60555</v>
      </c>
    </row>
    <row r="432" spans="1:7">
      <c r="A432">
        <v>92050101</v>
      </c>
      <c r="B432" s="1" t="s">
        <v>1668</v>
      </c>
      <c r="C432" t="s">
        <v>1393</v>
      </c>
      <c r="D432" s="134">
        <v>0</v>
      </c>
      <c r="E432" s="134">
        <v>300</v>
      </c>
      <c r="F432" t="s">
        <v>1393</v>
      </c>
      <c r="G432" s="134">
        <f t="shared" si="6"/>
        <v>-300</v>
      </c>
    </row>
    <row r="433" spans="1:7">
      <c r="A433">
        <v>92050102</v>
      </c>
      <c r="B433" s="1" t="s">
        <v>1174</v>
      </c>
      <c r="C433" t="s">
        <v>1393</v>
      </c>
      <c r="D433" s="134">
        <v>751580.69</v>
      </c>
      <c r="E433" s="134">
        <v>1904451.04</v>
      </c>
      <c r="F433" t="s">
        <v>1393</v>
      </c>
      <c r="G433" s="134">
        <f t="shared" si="6"/>
        <v>-1152870.3500000001</v>
      </c>
    </row>
    <row r="434" spans="1:7">
      <c r="A434">
        <v>92050103</v>
      </c>
      <c r="B434" s="1" t="s">
        <v>1588</v>
      </c>
      <c r="C434" t="s">
        <v>1393</v>
      </c>
      <c r="D434" s="134">
        <v>0</v>
      </c>
      <c r="E434" s="134">
        <f>538120.37+500904.83</f>
        <v>1039025.2</v>
      </c>
      <c r="F434" t="s">
        <v>1393</v>
      </c>
      <c r="G434" s="134">
        <f t="shared" si="6"/>
        <v>-1039025.2</v>
      </c>
    </row>
    <row r="435" spans="1:7">
      <c r="A435">
        <v>99999999</v>
      </c>
      <c r="B435" s="1" t="s">
        <v>1175</v>
      </c>
      <c r="C435" t="s">
        <v>1393</v>
      </c>
      <c r="D435" s="134">
        <v>283435066.91000003</v>
      </c>
      <c r="E435" s="134">
        <v>283435066.91000003</v>
      </c>
      <c r="F435" t="s">
        <v>1393</v>
      </c>
      <c r="G435" s="134">
        <f t="shared" si="6"/>
        <v>0</v>
      </c>
    </row>
    <row r="436" spans="1:7">
      <c r="C436"/>
      <c r="G436" s="134">
        <f t="shared" si="6"/>
        <v>0</v>
      </c>
    </row>
    <row r="437" spans="1:7">
      <c r="C437"/>
      <c r="G437" s="134">
        <f t="shared" si="6"/>
        <v>0</v>
      </c>
    </row>
    <row r="438" spans="1:7">
      <c r="C438"/>
      <c r="G438" s="134">
        <f t="shared" si="6"/>
        <v>0</v>
      </c>
    </row>
    <row r="439" spans="1:7">
      <c r="C439"/>
      <c r="G439" s="134">
        <f t="shared" si="6"/>
        <v>0</v>
      </c>
    </row>
    <row r="440" spans="1:7">
      <c r="C440"/>
      <c r="G440" s="134">
        <f t="shared" si="6"/>
        <v>0</v>
      </c>
    </row>
    <row r="441" spans="1:7">
      <c r="C441"/>
      <c r="G441" s="134">
        <f t="shared" si="6"/>
        <v>0</v>
      </c>
    </row>
    <row r="442" spans="1:7">
      <c r="C442"/>
      <c r="G442" s="134">
        <f t="shared" si="6"/>
        <v>0</v>
      </c>
    </row>
    <row r="443" spans="1:7">
      <c r="C443"/>
      <c r="G443" s="134">
        <f t="shared" si="6"/>
        <v>0</v>
      </c>
    </row>
    <row r="444" spans="1:7">
      <c r="C444"/>
      <c r="G444" s="134">
        <f t="shared" si="6"/>
        <v>0</v>
      </c>
    </row>
    <row r="445" spans="1:7">
      <c r="C445"/>
      <c r="G445" s="134">
        <f t="shared" si="6"/>
        <v>0</v>
      </c>
    </row>
    <row r="446" spans="1:7">
      <c r="C446"/>
      <c r="G446" s="134">
        <f t="shared" si="6"/>
        <v>0</v>
      </c>
    </row>
    <row r="447" spans="1:7">
      <c r="C447"/>
      <c r="G447" s="134">
        <f t="shared" si="6"/>
        <v>0</v>
      </c>
    </row>
    <row r="448" spans="1:7">
      <c r="C448"/>
      <c r="G448" s="134">
        <f t="shared" si="6"/>
        <v>0</v>
      </c>
    </row>
    <row r="449" spans="3:7">
      <c r="C449"/>
      <c r="G449" s="134">
        <f t="shared" si="6"/>
        <v>0</v>
      </c>
    </row>
    <row r="450" spans="3:7">
      <c r="C450"/>
      <c r="G450" s="134">
        <f t="shared" si="6"/>
        <v>0</v>
      </c>
    </row>
    <row r="451" spans="3:7">
      <c r="C451"/>
      <c r="G451" s="134">
        <f t="shared" si="6"/>
        <v>0</v>
      </c>
    </row>
    <row r="452" spans="3:7">
      <c r="C452"/>
      <c r="G452" s="134">
        <f t="shared" si="6"/>
        <v>0</v>
      </c>
    </row>
    <row r="453" spans="3:7">
      <c r="C453"/>
      <c r="G453" s="134">
        <f t="shared" si="6"/>
        <v>0</v>
      </c>
    </row>
    <row r="454" spans="3:7">
      <c r="C454"/>
      <c r="G454" s="134">
        <f t="shared" si="6"/>
        <v>0</v>
      </c>
    </row>
    <row r="455" spans="3:7">
      <c r="C455"/>
      <c r="G455" s="134">
        <f t="shared" si="6"/>
        <v>0</v>
      </c>
    </row>
    <row r="456" spans="3:7">
      <c r="C456"/>
      <c r="G456" s="134">
        <f t="shared" si="6"/>
        <v>0</v>
      </c>
    </row>
    <row r="457" spans="3:7">
      <c r="C457"/>
      <c r="G457" s="134">
        <f t="shared" si="6"/>
        <v>0</v>
      </c>
    </row>
    <row r="458" spans="3:7">
      <c r="C458"/>
      <c r="G458" s="134">
        <f t="shared" si="6"/>
        <v>0</v>
      </c>
    </row>
    <row r="459" spans="3:7">
      <c r="C459"/>
      <c r="G459" s="134">
        <f t="shared" si="6"/>
        <v>0</v>
      </c>
    </row>
    <row r="460" spans="3:7">
      <c r="C460"/>
      <c r="G460" s="134">
        <f t="shared" si="6"/>
        <v>0</v>
      </c>
    </row>
    <row r="461" spans="3:7">
      <c r="C461"/>
      <c r="G461" s="134">
        <f t="shared" si="6"/>
        <v>0</v>
      </c>
    </row>
    <row r="462" spans="3:7">
      <c r="C462"/>
      <c r="G462" s="134">
        <f t="shared" si="6"/>
        <v>0</v>
      </c>
    </row>
    <row r="463" spans="3:7">
      <c r="C463"/>
      <c r="G463" s="134">
        <f t="shared" ref="G463:G526" si="7">+D463-E463</f>
        <v>0</v>
      </c>
    </row>
    <row r="464" spans="3:7">
      <c r="C464"/>
      <c r="G464" s="134">
        <f t="shared" si="7"/>
        <v>0</v>
      </c>
    </row>
    <row r="465" spans="3:7">
      <c r="C465"/>
      <c r="G465" s="134">
        <f t="shared" si="7"/>
        <v>0</v>
      </c>
    </row>
    <row r="466" spans="3:7">
      <c r="C466"/>
      <c r="G466" s="134">
        <f t="shared" si="7"/>
        <v>0</v>
      </c>
    </row>
    <row r="467" spans="3:7">
      <c r="C467"/>
      <c r="G467" s="134">
        <f t="shared" si="7"/>
        <v>0</v>
      </c>
    </row>
    <row r="468" spans="3:7">
      <c r="C468"/>
      <c r="G468" s="134">
        <f t="shared" si="7"/>
        <v>0</v>
      </c>
    </row>
    <row r="469" spans="3:7">
      <c r="C469"/>
      <c r="G469" s="134">
        <f t="shared" si="7"/>
        <v>0</v>
      </c>
    </row>
    <row r="470" spans="3:7">
      <c r="C470"/>
      <c r="G470" s="134">
        <f t="shared" si="7"/>
        <v>0</v>
      </c>
    </row>
    <row r="471" spans="3:7">
      <c r="C471"/>
      <c r="G471" s="134">
        <f t="shared" si="7"/>
        <v>0</v>
      </c>
    </row>
    <row r="472" spans="3:7">
      <c r="C472"/>
      <c r="G472" s="134">
        <f t="shared" si="7"/>
        <v>0</v>
      </c>
    </row>
    <row r="473" spans="3:7">
      <c r="C473"/>
      <c r="G473" s="134">
        <f t="shared" si="7"/>
        <v>0</v>
      </c>
    </row>
    <row r="474" spans="3:7">
      <c r="C474"/>
      <c r="G474" s="134">
        <f t="shared" si="7"/>
        <v>0</v>
      </c>
    </row>
    <row r="475" spans="3:7">
      <c r="C475"/>
      <c r="G475" s="134">
        <f t="shared" si="7"/>
        <v>0</v>
      </c>
    </row>
    <row r="476" spans="3:7">
      <c r="C476"/>
      <c r="G476" s="134">
        <f t="shared" si="7"/>
        <v>0</v>
      </c>
    </row>
    <row r="477" spans="3:7">
      <c r="C477"/>
      <c r="G477" s="134">
        <f t="shared" si="7"/>
        <v>0</v>
      </c>
    </row>
    <row r="478" spans="3:7">
      <c r="C478"/>
      <c r="G478" s="134">
        <f t="shared" si="7"/>
        <v>0</v>
      </c>
    </row>
    <row r="479" spans="3:7">
      <c r="C479"/>
      <c r="G479" s="134">
        <f t="shared" si="7"/>
        <v>0</v>
      </c>
    </row>
    <row r="480" spans="3:7">
      <c r="C480"/>
      <c r="G480" s="134">
        <f t="shared" si="7"/>
        <v>0</v>
      </c>
    </row>
    <row r="481" spans="3:7">
      <c r="C481"/>
      <c r="G481" s="134">
        <f t="shared" si="7"/>
        <v>0</v>
      </c>
    </row>
    <row r="482" spans="3:7">
      <c r="C482"/>
      <c r="G482" s="134">
        <f t="shared" si="7"/>
        <v>0</v>
      </c>
    </row>
    <row r="483" spans="3:7">
      <c r="C483"/>
      <c r="G483" s="134">
        <f t="shared" si="7"/>
        <v>0</v>
      </c>
    </row>
    <row r="484" spans="3:7">
      <c r="C484"/>
      <c r="G484" s="134">
        <f t="shared" si="7"/>
        <v>0</v>
      </c>
    </row>
    <row r="485" spans="3:7">
      <c r="C485"/>
      <c r="G485" s="134">
        <f t="shared" si="7"/>
        <v>0</v>
      </c>
    </row>
    <row r="486" spans="3:7">
      <c r="C486"/>
      <c r="G486" s="134">
        <f t="shared" si="7"/>
        <v>0</v>
      </c>
    </row>
    <row r="487" spans="3:7">
      <c r="C487"/>
      <c r="G487" s="134">
        <f t="shared" si="7"/>
        <v>0</v>
      </c>
    </row>
    <row r="488" spans="3:7">
      <c r="C488"/>
      <c r="G488" s="134">
        <f t="shared" si="7"/>
        <v>0</v>
      </c>
    </row>
    <row r="489" spans="3:7">
      <c r="C489"/>
      <c r="G489" s="134">
        <f t="shared" si="7"/>
        <v>0</v>
      </c>
    </row>
    <row r="490" spans="3:7">
      <c r="C490"/>
      <c r="G490" s="134">
        <f t="shared" si="7"/>
        <v>0</v>
      </c>
    </row>
    <row r="491" spans="3:7">
      <c r="C491"/>
      <c r="G491" s="134">
        <f t="shared" si="7"/>
        <v>0</v>
      </c>
    </row>
    <row r="492" spans="3:7">
      <c r="C492"/>
      <c r="G492" s="134">
        <f t="shared" si="7"/>
        <v>0</v>
      </c>
    </row>
    <row r="493" spans="3:7">
      <c r="C493"/>
      <c r="G493" s="134">
        <f t="shared" si="7"/>
        <v>0</v>
      </c>
    </row>
    <row r="494" spans="3:7">
      <c r="C494"/>
      <c r="G494" s="134">
        <f t="shared" si="7"/>
        <v>0</v>
      </c>
    </row>
    <row r="495" spans="3:7">
      <c r="C495"/>
      <c r="G495" s="134">
        <f t="shared" si="7"/>
        <v>0</v>
      </c>
    </row>
    <row r="496" spans="3:7">
      <c r="C496"/>
      <c r="G496" s="134">
        <f t="shared" si="7"/>
        <v>0</v>
      </c>
    </row>
    <row r="497" spans="3:7">
      <c r="C497"/>
      <c r="G497" s="134">
        <f t="shared" si="7"/>
        <v>0</v>
      </c>
    </row>
    <row r="498" spans="3:7">
      <c r="C498"/>
      <c r="G498" s="134">
        <f t="shared" si="7"/>
        <v>0</v>
      </c>
    </row>
    <row r="499" spans="3:7">
      <c r="C499"/>
      <c r="G499" s="134">
        <f t="shared" si="7"/>
        <v>0</v>
      </c>
    </row>
    <row r="500" spans="3:7">
      <c r="C500"/>
      <c r="G500" s="134">
        <f t="shared" si="7"/>
        <v>0</v>
      </c>
    </row>
    <row r="501" spans="3:7">
      <c r="C501"/>
      <c r="G501" s="134">
        <f t="shared" si="7"/>
        <v>0</v>
      </c>
    </row>
    <row r="502" spans="3:7">
      <c r="C502"/>
      <c r="G502" s="134">
        <f t="shared" si="7"/>
        <v>0</v>
      </c>
    </row>
    <row r="503" spans="3:7">
      <c r="C503"/>
      <c r="G503" s="134">
        <f t="shared" si="7"/>
        <v>0</v>
      </c>
    </row>
    <row r="504" spans="3:7">
      <c r="C504"/>
      <c r="G504" s="134">
        <f t="shared" si="7"/>
        <v>0</v>
      </c>
    </row>
    <row r="505" spans="3:7">
      <c r="C505"/>
      <c r="G505" s="134">
        <f t="shared" si="7"/>
        <v>0</v>
      </c>
    </row>
    <row r="506" spans="3:7">
      <c r="C506"/>
      <c r="G506" s="134">
        <f t="shared" si="7"/>
        <v>0</v>
      </c>
    </row>
    <row r="507" spans="3:7">
      <c r="C507"/>
      <c r="G507" s="134">
        <f t="shared" si="7"/>
        <v>0</v>
      </c>
    </row>
    <row r="508" spans="3:7">
      <c r="C508"/>
      <c r="G508" s="134">
        <f t="shared" si="7"/>
        <v>0</v>
      </c>
    </row>
    <row r="509" spans="3:7">
      <c r="C509"/>
      <c r="G509" s="134">
        <f t="shared" si="7"/>
        <v>0</v>
      </c>
    </row>
    <row r="510" spans="3:7">
      <c r="C510"/>
      <c r="G510" s="134">
        <f t="shared" si="7"/>
        <v>0</v>
      </c>
    </row>
    <row r="511" spans="3:7">
      <c r="C511"/>
      <c r="G511" s="134">
        <f t="shared" si="7"/>
        <v>0</v>
      </c>
    </row>
    <row r="512" spans="3:7">
      <c r="C512"/>
      <c r="G512" s="134">
        <f t="shared" si="7"/>
        <v>0</v>
      </c>
    </row>
    <row r="513" spans="3:7">
      <c r="C513"/>
      <c r="G513" s="134">
        <f t="shared" si="7"/>
        <v>0</v>
      </c>
    </row>
    <row r="514" spans="3:7">
      <c r="C514"/>
      <c r="G514" s="134">
        <f t="shared" si="7"/>
        <v>0</v>
      </c>
    </row>
    <row r="515" spans="3:7">
      <c r="C515"/>
      <c r="G515" s="134">
        <f t="shared" si="7"/>
        <v>0</v>
      </c>
    </row>
    <row r="516" spans="3:7">
      <c r="C516"/>
      <c r="G516" s="134">
        <f t="shared" si="7"/>
        <v>0</v>
      </c>
    </row>
    <row r="517" spans="3:7">
      <c r="C517"/>
      <c r="G517" s="134">
        <f t="shared" si="7"/>
        <v>0</v>
      </c>
    </row>
    <row r="518" spans="3:7">
      <c r="C518"/>
      <c r="G518" s="134">
        <f t="shared" si="7"/>
        <v>0</v>
      </c>
    </row>
    <row r="519" spans="3:7">
      <c r="C519"/>
      <c r="G519" s="134">
        <f t="shared" si="7"/>
        <v>0</v>
      </c>
    </row>
    <row r="520" spans="3:7">
      <c r="C520"/>
      <c r="G520" s="134">
        <f t="shared" si="7"/>
        <v>0</v>
      </c>
    </row>
    <row r="521" spans="3:7">
      <c r="C521"/>
      <c r="G521" s="134">
        <f t="shared" si="7"/>
        <v>0</v>
      </c>
    </row>
    <row r="522" spans="3:7">
      <c r="C522"/>
      <c r="G522" s="134">
        <f t="shared" si="7"/>
        <v>0</v>
      </c>
    </row>
    <row r="523" spans="3:7">
      <c r="C523"/>
      <c r="G523" s="134">
        <f t="shared" si="7"/>
        <v>0</v>
      </c>
    </row>
    <row r="524" spans="3:7">
      <c r="C524"/>
      <c r="G524" s="134">
        <f t="shared" si="7"/>
        <v>0</v>
      </c>
    </row>
    <row r="525" spans="3:7">
      <c r="C525"/>
      <c r="G525" s="134">
        <f t="shared" si="7"/>
        <v>0</v>
      </c>
    </row>
    <row r="526" spans="3:7">
      <c r="C526"/>
      <c r="G526" s="134">
        <f t="shared" si="7"/>
        <v>0</v>
      </c>
    </row>
    <row r="527" spans="3:7">
      <c r="C527"/>
      <c r="G527" s="134">
        <f t="shared" ref="G527:G590" si="8">+D527-E527</f>
        <v>0</v>
      </c>
    </row>
    <row r="528" spans="3:7">
      <c r="C528"/>
      <c r="G528" s="134">
        <f t="shared" si="8"/>
        <v>0</v>
      </c>
    </row>
    <row r="529" spans="3:7">
      <c r="C529"/>
      <c r="G529" s="134">
        <f t="shared" si="8"/>
        <v>0</v>
      </c>
    </row>
    <row r="530" spans="3:7">
      <c r="C530"/>
      <c r="G530" s="134">
        <f t="shared" si="8"/>
        <v>0</v>
      </c>
    </row>
    <row r="531" spans="3:7">
      <c r="C531"/>
      <c r="G531" s="134">
        <f t="shared" si="8"/>
        <v>0</v>
      </c>
    </row>
    <row r="532" spans="3:7">
      <c r="C532"/>
      <c r="G532" s="134">
        <f t="shared" si="8"/>
        <v>0</v>
      </c>
    </row>
    <row r="533" spans="3:7">
      <c r="C533"/>
      <c r="G533" s="134">
        <f t="shared" si="8"/>
        <v>0</v>
      </c>
    </row>
    <row r="534" spans="3:7">
      <c r="C534"/>
      <c r="G534" s="134">
        <f t="shared" si="8"/>
        <v>0</v>
      </c>
    </row>
    <row r="535" spans="3:7">
      <c r="C535"/>
      <c r="G535" s="134">
        <f t="shared" si="8"/>
        <v>0</v>
      </c>
    </row>
    <row r="536" spans="3:7">
      <c r="C536"/>
      <c r="G536" s="134">
        <f t="shared" si="8"/>
        <v>0</v>
      </c>
    </row>
    <row r="537" spans="3:7">
      <c r="C537"/>
      <c r="G537" s="134">
        <f t="shared" si="8"/>
        <v>0</v>
      </c>
    </row>
    <row r="538" spans="3:7">
      <c r="C538"/>
      <c r="G538" s="134">
        <f t="shared" si="8"/>
        <v>0</v>
      </c>
    </row>
    <row r="539" spans="3:7">
      <c r="C539"/>
      <c r="G539" s="134">
        <f t="shared" si="8"/>
        <v>0</v>
      </c>
    </row>
    <row r="540" spans="3:7">
      <c r="C540"/>
      <c r="G540" s="134">
        <f t="shared" si="8"/>
        <v>0</v>
      </c>
    </row>
    <row r="541" spans="3:7">
      <c r="C541"/>
      <c r="G541" s="134">
        <f t="shared" si="8"/>
        <v>0</v>
      </c>
    </row>
    <row r="542" spans="3:7">
      <c r="C542"/>
      <c r="G542" s="134">
        <f t="shared" si="8"/>
        <v>0</v>
      </c>
    </row>
    <row r="543" spans="3:7">
      <c r="C543"/>
      <c r="G543" s="134">
        <f t="shared" si="8"/>
        <v>0</v>
      </c>
    </row>
    <row r="544" spans="3:7">
      <c r="C544"/>
      <c r="G544" s="134">
        <f t="shared" si="8"/>
        <v>0</v>
      </c>
    </row>
    <row r="545" spans="3:7">
      <c r="C545"/>
      <c r="G545" s="134">
        <f t="shared" si="8"/>
        <v>0</v>
      </c>
    </row>
    <row r="546" spans="3:7">
      <c r="C546"/>
      <c r="G546" s="134">
        <f t="shared" si="8"/>
        <v>0</v>
      </c>
    </row>
    <row r="547" spans="3:7">
      <c r="C547"/>
      <c r="G547" s="134">
        <f t="shared" si="8"/>
        <v>0</v>
      </c>
    </row>
    <row r="548" spans="3:7">
      <c r="C548"/>
      <c r="G548" s="134">
        <f t="shared" si="8"/>
        <v>0</v>
      </c>
    </row>
    <row r="549" spans="3:7">
      <c r="C549"/>
      <c r="G549" s="134">
        <f t="shared" si="8"/>
        <v>0</v>
      </c>
    </row>
    <row r="550" spans="3:7">
      <c r="C550"/>
      <c r="G550" s="134">
        <f t="shared" si="8"/>
        <v>0</v>
      </c>
    </row>
    <row r="551" spans="3:7">
      <c r="C551"/>
      <c r="G551" s="134">
        <f t="shared" si="8"/>
        <v>0</v>
      </c>
    </row>
    <row r="552" spans="3:7">
      <c r="C552"/>
      <c r="G552" s="134">
        <f t="shared" si="8"/>
        <v>0</v>
      </c>
    </row>
    <row r="553" spans="3:7">
      <c r="C553"/>
      <c r="G553" s="134">
        <f t="shared" si="8"/>
        <v>0</v>
      </c>
    </row>
    <row r="554" spans="3:7">
      <c r="C554"/>
      <c r="G554" s="134">
        <f t="shared" si="8"/>
        <v>0</v>
      </c>
    </row>
    <row r="555" spans="3:7">
      <c r="C555"/>
      <c r="G555" s="134">
        <f t="shared" si="8"/>
        <v>0</v>
      </c>
    </row>
    <row r="556" spans="3:7">
      <c r="C556"/>
      <c r="G556" s="134">
        <f t="shared" si="8"/>
        <v>0</v>
      </c>
    </row>
    <row r="557" spans="3:7">
      <c r="C557"/>
      <c r="G557" s="134">
        <f t="shared" si="8"/>
        <v>0</v>
      </c>
    </row>
    <row r="558" spans="3:7">
      <c r="C558"/>
      <c r="G558" s="134">
        <f t="shared" si="8"/>
        <v>0</v>
      </c>
    </row>
    <row r="559" spans="3:7">
      <c r="C559"/>
      <c r="G559" s="134">
        <f t="shared" si="8"/>
        <v>0</v>
      </c>
    </row>
    <row r="560" spans="3:7">
      <c r="C560"/>
      <c r="G560" s="134">
        <f t="shared" si="8"/>
        <v>0</v>
      </c>
    </row>
    <row r="561" spans="3:7">
      <c r="C561"/>
      <c r="G561" s="134">
        <f t="shared" si="8"/>
        <v>0</v>
      </c>
    </row>
    <row r="562" spans="3:7">
      <c r="C562"/>
      <c r="G562" s="134">
        <f t="shared" si="8"/>
        <v>0</v>
      </c>
    </row>
    <row r="563" spans="3:7">
      <c r="C563"/>
      <c r="G563" s="134">
        <f t="shared" si="8"/>
        <v>0</v>
      </c>
    </row>
    <row r="564" spans="3:7">
      <c r="C564"/>
      <c r="G564" s="134">
        <f t="shared" si="8"/>
        <v>0</v>
      </c>
    </row>
    <row r="565" spans="3:7">
      <c r="C565"/>
      <c r="G565" s="134">
        <f t="shared" si="8"/>
        <v>0</v>
      </c>
    </row>
    <row r="566" spans="3:7">
      <c r="C566"/>
      <c r="G566" s="134">
        <f t="shared" si="8"/>
        <v>0</v>
      </c>
    </row>
    <row r="567" spans="3:7">
      <c r="C567"/>
      <c r="G567" s="134">
        <f t="shared" si="8"/>
        <v>0</v>
      </c>
    </row>
    <row r="568" spans="3:7">
      <c r="C568"/>
      <c r="G568" s="134">
        <f t="shared" si="8"/>
        <v>0</v>
      </c>
    </row>
    <row r="569" spans="3:7">
      <c r="C569"/>
      <c r="G569" s="134">
        <f t="shared" si="8"/>
        <v>0</v>
      </c>
    </row>
    <row r="570" spans="3:7">
      <c r="C570"/>
      <c r="G570" s="134">
        <f t="shared" si="8"/>
        <v>0</v>
      </c>
    </row>
    <row r="571" spans="3:7">
      <c r="C571"/>
      <c r="G571" s="134">
        <f t="shared" si="8"/>
        <v>0</v>
      </c>
    </row>
    <row r="572" spans="3:7">
      <c r="C572"/>
      <c r="G572" s="134">
        <f t="shared" si="8"/>
        <v>0</v>
      </c>
    </row>
    <row r="573" spans="3:7">
      <c r="C573"/>
      <c r="G573" s="134">
        <f t="shared" si="8"/>
        <v>0</v>
      </c>
    </row>
    <row r="574" spans="3:7">
      <c r="C574"/>
      <c r="G574" s="134">
        <f t="shared" si="8"/>
        <v>0</v>
      </c>
    </row>
    <row r="575" spans="3:7">
      <c r="C575"/>
      <c r="G575" s="134">
        <f t="shared" si="8"/>
        <v>0</v>
      </c>
    </row>
    <row r="576" spans="3:7">
      <c r="C576"/>
      <c r="G576" s="134">
        <f t="shared" si="8"/>
        <v>0</v>
      </c>
    </row>
    <row r="577" spans="3:7">
      <c r="C577"/>
      <c r="G577" s="134">
        <f t="shared" si="8"/>
        <v>0</v>
      </c>
    </row>
    <row r="578" spans="3:7">
      <c r="C578"/>
      <c r="G578" s="134">
        <f t="shared" si="8"/>
        <v>0</v>
      </c>
    </row>
    <row r="579" spans="3:7">
      <c r="C579"/>
      <c r="G579" s="134">
        <f t="shared" si="8"/>
        <v>0</v>
      </c>
    </row>
    <row r="580" spans="3:7">
      <c r="C580"/>
      <c r="G580" s="134">
        <f t="shared" si="8"/>
        <v>0</v>
      </c>
    </row>
    <row r="581" spans="3:7">
      <c r="C581"/>
      <c r="G581" s="134">
        <f t="shared" si="8"/>
        <v>0</v>
      </c>
    </row>
    <row r="582" spans="3:7">
      <c r="C582"/>
      <c r="G582" s="134">
        <f t="shared" si="8"/>
        <v>0</v>
      </c>
    </row>
    <row r="583" spans="3:7">
      <c r="C583"/>
      <c r="G583" s="134">
        <f t="shared" si="8"/>
        <v>0</v>
      </c>
    </row>
    <row r="584" spans="3:7">
      <c r="C584"/>
      <c r="G584" s="134">
        <f t="shared" si="8"/>
        <v>0</v>
      </c>
    </row>
    <row r="585" spans="3:7">
      <c r="C585"/>
      <c r="G585" s="134">
        <f t="shared" si="8"/>
        <v>0</v>
      </c>
    </row>
    <row r="586" spans="3:7">
      <c r="C586"/>
      <c r="G586" s="134">
        <f t="shared" si="8"/>
        <v>0</v>
      </c>
    </row>
    <row r="587" spans="3:7">
      <c r="C587"/>
      <c r="G587" s="134">
        <f t="shared" si="8"/>
        <v>0</v>
      </c>
    </row>
    <row r="588" spans="3:7">
      <c r="C588"/>
      <c r="G588" s="134">
        <f t="shared" si="8"/>
        <v>0</v>
      </c>
    </row>
    <row r="589" spans="3:7">
      <c r="C589"/>
      <c r="G589" s="134">
        <f t="shared" si="8"/>
        <v>0</v>
      </c>
    </row>
    <row r="590" spans="3:7">
      <c r="C590"/>
      <c r="G590" s="134">
        <f t="shared" si="8"/>
        <v>0</v>
      </c>
    </row>
    <row r="591" spans="3:7">
      <c r="C591"/>
      <c r="G591" s="134">
        <f t="shared" ref="G591:G654" si="9">+D591-E591</f>
        <v>0</v>
      </c>
    </row>
    <row r="592" spans="3:7">
      <c r="C592"/>
      <c r="G592" s="134">
        <f t="shared" si="9"/>
        <v>0</v>
      </c>
    </row>
    <row r="593" spans="3:7">
      <c r="C593"/>
      <c r="G593" s="134">
        <f t="shared" si="9"/>
        <v>0</v>
      </c>
    </row>
    <row r="594" spans="3:7">
      <c r="C594"/>
      <c r="G594" s="134">
        <f t="shared" si="9"/>
        <v>0</v>
      </c>
    </row>
    <row r="595" spans="3:7">
      <c r="C595"/>
      <c r="G595" s="134">
        <f t="shared" si="9"/>
        <v>0</v>
      </c>
    </row>
    <row r="596" spans="3:7">
      <c r="C596"/>
      <c r="G596" s="134">
        <f t="shared" si="9"/>
        <v>0</v>
      </c>
    </row>
    <row r="597" spans="3:7">
      <c r="C597"/>
      <c r="G597" s="134">
        <f t="shared" si="9"/>
        <v>0</v>
      </c>
    </row>
    <row r="598" spans="3:7">
      <c r="C598"/>
      <c r="G598" s="134">
        <f t="shared" si="9"/>
        <v>0</v>
      </c>
    </row>
    <row r="599" spans="3:7">
      <c r="C599"/>
      <c r="G599" s="134">
        <f t="shared" si="9"/>
        <v>0</v>
      </c>
    </row>
    <row r="600" spans="3:7">
      <c r="C600"/>
      <c r="G600" s="134">
        <f t="shared" si="9"/>
        <v>0</v>
      </c>
    </row>
    <row r="601" spans="3:7">
      <c r="C601"/>
      <c r="G601" s="134">
        <f t="shared" si="9"/>
        <v>0</v>
      </c>
    </row>
    <row r="602" spans="3:7">
      <c r="C602"/>
      <c r="G602" s="134">
        <f t="shared" si="9"/>
        <v>0</v>
      </c>
    </row>
    <row r="603" spans="3:7">
      <c r="C603"/>
      <c r="G603" s="134">
        <f t="shared" si="9"/>
        <v>0</v>
      </c>
    </row>
    <row r="604" spans="3:7">
      <c r="C604"/>
      <c r="G604" s="134">
        <f t="shared" si="9"/>
        <v>0</v>
      </c>
    </row>
    <row r="605" spans="3:7">
      <c r="C605"/>
      <c r="G605" s="134">
        <f t="shared" si="9"/>
        <v>0</v>
      </c>
    </row>
    <row r="606" spans="3:7">
      <c r="C606"/>
      <c r="G606" s="134">
        <f t="shared" si="9"/>
        <v>0</v>
      </c>
    </row>
    <row r="607" spans="3:7">
      <c r="C607"/>
      <c r="G607" s="134">
        <f t="shared" si="9"/>
        <v>0</v>
      </c>
    </row>
    <row r="608" spans="3:7">
      <c r="C608"/>
      <c r="G608" s="134">
        <f t="shared" si="9"/>
        <v>0</v>
      </c>
    </row>
    <row r="609" spans="3:7">
      <c r="C609"/>
      <c r="G609" s="134">
        <f t="shared" si="9"/>
        <v>0</v>
      </c>
    </row>
    <row r="610" spans="3:7">
      <c r="C610"/>
      <c r="G610" s="134">
        <f t="shared" si="9"/>
        <v>0</v>
      </c>
    </row>
    <row r="611" spans="3:7">
      <c r="C611"/>
      <c r="G611" s="134">
        <f t="shared" si="9"/>
        <v>0</v>
      </c>
    </row>
    <row r="612" spans="3:7">
      <c r="C612"/>
      <c r="G612" s="134">
        <f t="shared" si="9"/>
        <v>0</v>
      </c>
    </row>
    <row r="613" spans="3:7">
      <c r="C613"/>
      <c r="G613" s="134">
        <f t="shared" si="9"/>
        <v>0</v>
      </c>
    </row>
    <row r="614" spans="3:7">
      <c r="C614"/>
      <c r="G614" s="134">
        <f t="shared" si="9"/>
        <v>0</v>
      </c>
    </row>
    <row r="615" spans="3:7">
      <c r="C615"/>
      <c r="G615" s="134">
        <f t="shared" si="9"/>
        <v>0</v>
      </c>
    </row>
    <row r="616" spans="3:7">
      <c r="C616"/>
      <c r="G616" s="134">
        <f t="shared" si="9"/>
        <v>0</v>
      </c>
    </row>
    <row r="617" spans="3:7">
      <c r="C617"/>
      <c r="G617" s="134">
        <f t="shared" si="9"/>
        <v>0</v>
      </c>
    </row>
    <row r="618" spans="3:7">
      <c r="C618"/>
      <c r="G618" s="134">
        <f t="shared" si="9"/>
        <v>0</v>
      </c>
    </row>
    <row r="619" spans="3:7">
      <c r="C619"/>
      <c r="G619" s="134">
        <f t="shared" si="9"/>
        <v>0</v>
      </c>
    </row>
    <row r="620" spans="3:7">
      <c r="C620"/>
      <c r="G620" s="134">
        <f t="shared" si="9"/>
        <v>0</v>
      </c>
    </row>
    <row r="621" spans="3:7">
      <c r="C621"/>
      <c r="G621" s="134">
        <f t="shared" si="9"/>
        <v>0</v>
      </c>
    </row>
    <row r="622" spans="3:7">
      <c r="C622"/>
      <c r="G622" s="134">
        <f t="shared" si="9"/>
        <v>0</v>
      </c>
    </row>
    <row r="623" spans="3:7">
      <c r="C623"/>
      <c r="G623" s="134">
        <f t="shared" si="9"/>
        <v>0</v>
      </c>
    </row>
    <row r="624" spans="3:7">
      <c r="C624"/>
      <c r="G624" s="134">
        <f t="shared" si="9"/>
        <v>0</v>
      </c>
    </row>
    <row r="625" spans="3:7">
      <c r="C625"/>
      <c r="G625" s="134">
        <f t="shared" si="9"/>
        <v>0</v>
      </c>
    </row>
    <row r="626" spans="3:7">
      <c r="C626"/>
      <c r="G626" s="134">
        <f t="shared" si="9"/>
        <v>0</v>
      </c>
    </row>
    <row r="627" spans="3:7">
      <c r="C627"/>
      <c r="G627" s="134">
        <f t="shared" si="9"/>
        <v>0</v>
      </c>
    </row>
    <row r="628" spans="3:7">
      <c r="C628"/>
      <c r="G628" s="134">
        <f t="shared" si="9"/>
        <v>0</v>
      </c>
    </row>
    <row r="629" spans="3:7">
      <c r="C629"/>
      <c r="G629" s="134">
        <f t="shared" si="9"/>
        <v>0</v>
      </c>
    </row>
    <row r="630" spans="3:7">
      <c r="C630"/>
      <c r="G630" s="134">
        <f t="shared" si="9"/>
        <v>0</v>
      </c>
    </row>
    <row r="631" spans="3:7">
      <c r="C631"/>
      <c r="G631" s="134">
        <f t="shared" si="9"/>
        <v>0</v>
      </c>
    </row>
    <row r="632" spans="3:7">
      <c r="C632"/>
      <c r="G632" s="134">
        <f t="shared" si="9"/>
        <v>0</v>
      </c>
    </row>
    <row r="633" spans="3:7">
      <c r="C633"/>
      <c r="G633" s="134">
        <f t="shared" si="9"/>
        <v>0</v>
      </c>
    </row>
    <row r="634" spans="3:7">
      <c r="C634"/>
      <c r="G634" s="134">
        <f t="shared" si="9"/>
        <v>0</v>
      </c>
    </row>
    <row r="635" spans="3:7">
      <c r="C635"/>
      <c r="G635" s="134">
        <f t="shared" si="9"/>
        <v>0</v>
      </c>
    </row>
    <row r="636" spans="3:7">
      <c r="C636"/>
      <c r="G636" s="134">
        <f t="shared" si="9"/>
        <v>0</v>
      </c>
    </row>
    <row r="637" spans="3:7">
      <c r="C637"/>
      <c r="G637" s="134">
        <f t="shared" si="9"/>
        <v>0</v>
      </c>
    </row>
    <row r="638" spans="3:7">
      <c r="C638"/>
      <c r="G638" s="134">
        <f t="shared" si="9"/>
        <v>0</v>
      </c>
    </row>
    <row r="639" spans="3:7">
      <c r="C639"/>
      <c r="G639" s="134">
        <f t="shared" si="9"/>
        <v>0</v>
      </c>
    </row>
    <row r="640" spans="3:7">
      <c r="C640"/>
      <c r="G640" s="134">
        <f t="shared" si="9"/>
        <v>0</v>
      </c>
    </row>
    <row r="641" spans="3:7">
      <c r="C641"/>
      <c r="G641" s="134">
        <f t="shared" si="9"/>
        <v>0</v>
      </c>
    </row>
    <row r="642" spans="3:7">
      <c r="C642"/>
      <c r="G642" s="134">
        <f t="shared" si="9"/>
        <v>0</v>
      </c>
    </row>
    <row r="643" spans="3:7">
      <c r="C643"/>
      <c r="G643" s="134">
        <f t="shared" si="9"/>
        <v>0</v>
      </c>
    </row>
    <row r="644" spans="3:7">
      <c r="C644"/>
      <c r="G644" s="134">
        <f t="shared" si="9"/>
        <v>0</v>
      </c>
    </row>
    <row r="645" spans="3:7">
      <c r="C645"/>
      <c r="G645" s="134">
        <f t="shared" si="9"/>
        <v>0</v>
      </c>
    </row>
    <row r="646" spans="3:7">
      <c r="C646"/>
      <c r="G646" s="134">
        <f t="shared" si="9"/>
        <v>0</v>
      </c>
    </row>
    <row r="647" spans="3:7">
      <c r="C647"/>
      <c r="G647" s="134">
        <f t="shared" si="9"/>
        <v>0</v>
      </c>
    </row>
    <row r="648" spans="3:7">
      <c r="C648"/>
      <c r="G648" s="134">
        <f t="shared" si="9"/>
        <v>0</v>
      </c>
    </row>
    <row r="649" spans="3:7">
      <c r="C649"/>
      <c r="G649" s="134">
        <f t="shared" si="9"/>
        <v>0</v>
      </c>
    </row>
    <row r="650" spans="3:7">
      <c r="C650"/>
      <c r="G650" s="134">
        <f t="shared" si="9"/>
        <v>0</v>
      </c>
    </row>
    <row r="651" spans="3:7">
      <c r="C651"/>
      <c r="G651" s="134">
        <f t="shared" si="9"/>
        <v>0</v>
      </c>
    </row>
    <row r="652" spans="3:7">
      <c r="C652"/>
      <c r="G652" s="134">
        <f t="shared" si="9"/>
        <v>0</v>
      </c>
    </row>
    <row r="653" spans="3:7">
      <c r="C653"/>
      <c r="G653" s="134">
        <f t="shared" si="9"/>
        <v>0</v>
      </c>
    </row>
    <row r="654" spans="3:7">
      <c r="C654"/>
      <c r="G654" s="134">
        <f t="shared" si="9"/>
        <v>0</v>
      </c>
    </row>
    <row r="655" spans="3:7">
      <c r="C655"/>
      <c r="G655" s="134">
        <f t="shared" ref="G655:G718" si="10">+D655-E655</f>
        <v>0</v>
      </c>
    </row>
    <row r="656" spans="3:7">
      <c r="C656"/>
      <c r="G656" s="134">
        <f t="shared" si="10"/>
        <v>0</v>
      </c>
    </row>
    <row r="657" spans="3:7">
      <c r="C657"/>
      <c r="G657" s="134">
        <f t="shared" si="10"/>
        <v>0</v>
      </c>
    </row>
    <row r="658" spans="3:7">
      <c r="C658"/>
      <c r="G658" s="134">
        <f t="shared" si="10"/>
        <v>0</v>
      </c>
    </row>
    <row r="659" spans="3:7">
      <c r="C659"/>
      <c r="G659" s="134">
        <f t="shared" si="10"/>
        <v>0</v>
      </c>
    </row>
    <row r="660" spans="3:7">
      <c r="C660"/>
      <c r="G660" s="134">
        <f t="shared" si="10"/>
        <v>0</v>
      </c>
    </row>
    <row r="661" spans="3:7">
      <c r="C661"/>
      <c r="G661" s="134">
        <f t="shared" si="10"/>
        <v>0</v>
      </c>
    </row>
    <row r="662" spans="3:7">
      <c r="C662"/>
      <c r="G662" s="134">
        <f t="shared" si="10"/>
        <v>0</v>
      </c>
    </row>
    <row r="663" spans="3:7">
      <c r="C663"/>
      <c r="G663" s="134">
        <f t="shared" si="10"/>
        <v>0</v>
      </c>
    </row>
    <row r="664" spans="3:7">
      <c r="C664"/>
      <c r="G664" s="134">
        <f t="shared" si="10"/>
        <v>0</v>
      </c>
    </row>
    <row r="665" spans="3:7">
      <c r="C665"/>
      <c r="G665" s="134">
        <f t="shared" si="10"/>
        <v>0</v>
      </c>
    </row>
    <row r="666" spans="3:7">
      <c r="C666"/>
      <c r="G666" s="134">
        <f t="shared" si="10"/>
        <v>0</v>
      </c>
    </row>
    <row r="667" spans="3:7">
      <c r="C667"/>
      <c r="G667" s="134">
        <f t="shared" si="10"/>
        <v>0</v>
      </c>
    </row>
    <row r="668" spans="3:7">
      <c r="C668"/>
      <c r="G668" s="134">
        <f t="shared" si="10"/>
        <v>0</v>
      </c>
    </row>
    <row r="669" spans="3:7">
      <c r="C669"/>
      <c r="G669" s="134">
        <f t="shared" si="10"/>
        <v>0</v>
      </c>
    </row>
    <row r="670" spans="3:7">
      <c r="C670"/>
      <c r="G670" s="134">
        <f t="shared" si="10"/>
        <v>0</v>
      </c>
    </row>
    <row r="671" spans="3:7">
      <c r="C671"/>
      <c r="G671" s="134">
        <f t="shared" si="10"/>
        <v>0</v>
      </c>
    </row>
    <row r="672" spans="3:7">
      <c r="C672"/>
      <c r="G672" s="134">
        <f t="shared" si="10"/>
        <v>0</v>
      </c>
    </row>
    <row r="673" spans="3:7">
      <c r="C673"/>
      <c r="G673" s="134">
        <f t="shared" si="10"/>
        <v>0</v>
      </c>
    </row>
    <row r="674" spans="3:7">
      <c r="C674"/>
      <c r="G674" s="134">
        <f t="shared" si="10"/>
        <v>0</v>
      </c>
    </row>
    <row r="675" spans="3:7">
      <c r="C675"/>
      <c r="G675" s="134">
        <f t="shared" si="10"/>
        <v>0</v>
      </c>
    </row>
    <row r="676" spans="3:7">
      <c r="C676"/>
      <c r="G676" s="134">
        <f t="shared" si="10"/>
        <v>0</v>
      </c>
    </row>
    <row r="677" spans="3:7">
      <c r="C677"/>
      <c r="G677" s="134">
        <f t="shared" si="10"/>
        <v>0</v>
      </c>
    </row>
    <row r="678" spans="3:7">
      <c r="C678"/>
      <c r="G678" s="134">
        <f t="shared" si="10"/>
        <v>0</v>
      </c>
    </row>
    <row r="679" spans="3:7">
      <c r="C679"/>
      <c r="G679" s="134">
        <f t="shared" si="10"/>
        <v>0</v>
      </c>
    </row>
    <row r="680" spans="3:7">
      <c r="C680"/>
      <c r="G680" s="134">
        <f t="shared" si="10"/>
        <v>0</v>
      </c>
    </row>
    <row r="681" spans="3:7">
      <c r="C681"/>
      <c r="G681" s="134">
        <f t="shared" si="10"/>
        <v>0</v>
      </c>
    </row>
    <row r="682" spans="3:7">
      <c r="C682"/>
      <c r="G682" s="134">
        <f t="shared" si="10"/>
        <v>0</v>
      </c>
    </row>
    <row r="683" spans="3:7">
      <c r="C683"/>
      <c r="G683" s="134">
        <f t="shared" si="10"/>
        <v>0</v>
      </c>
    </row>
    <row r="684" spans="3:7">
      <c r="C684"/>
      <c r="G684" s="134">
        <f t="shared" si="10"/>
        <v>0</v>
      </c>
    </row>
    <row r="685" spans="3:7">
      <c r="C685"/>
      <c r="G685" s="134">
        <f t="shared" si="10"/>
        <v>0</v>
      </c>
    </row>
    <row r="686" spans="3:7">
      <c r="C686"/>
      <c r="G686" s="134">
        <f t="shared" si="10"/>
        <v>0</v>
      </c>
    </row>
    <row r="687" spans="3:7">
      <c r="C687"/>
      <c r="G687" s="134">
        <f t="shared" si="10"/>
        <v>0</v>
      </c>
    </row>
    <row r="688" spans="3:7">
      <c r="C688"/>
      <c r="G688" s="134">
        <f t="shared" si="10"/>
        <v>0</v>
      </c>
    </row>
    <row r="689" spans="3:7">
      <c r="C689"/>
      <c r="G689" s="134">
        <f t="shared" si="10"/>
        <v>0</v>
      </c>
    </row>
    <row r="690" spans="3:7">
      <c r="C690"/>
      <c r="G690" s="134">
        <f t="shared" si="10"/>
        <v>0</v>
      </c>
    </row>
    <row r="691" spans="3:7">
      <c r="C691"/>
      <c r="G691" s="134">
        <f t="shared" si="10"/>
        <v>0</v>
      </c>
    </row>
    <row r="692" spans="3:7">
      <c r="C692"/>
      <c r="G692" s="134">
        <f t="shared" si="10"/>
        <v>0</v>
      </c>
    </row>
    <row r="693" spans="3:7">
      <c r="C693"/>
      <c r="G693" s="134">
        <f t="shared" si="10"/>
        <v>0</v>
      </c>
    </row>
    <row r="694" spans="3:7">
      <c r="C694"/>
      <c r="G694" s="134">
        <f t="shared" si="10"/>
        <v>0</v>
      </c>
    </row>
    <row r="695" spans="3:7">
      <c r="C695"/>
      <c r="G695" s="134">
        <f t="shared" si="10"/>
        <v>0</v>
      </c>
    </row>
    <row r="696" spans="3:7">
      <c r="C696"/>
      <c r="G696" s="134">
        <f t="shared" si="10"/>
        <v>0</v>
      </c>
    </row>
    <row r="697" spans="3:7">
      <c r="C697"/>
      <c r="G697" s="134">
        <f t="shared" si="10"/>
        <v>0</v>
      </c>
    </row>
    <row r="698" spans="3:7">
      <c r="C698"/>
      <c r="G698" s="134">
        <f t="shared" si="10"/>
        <v>0</v>
      </c>
    </row>
    <row r="699" spans="3:7">
      <c r="C699"/>
      <c r="G699" s="134">
        <f t="shared" si="10"/>
        <v>0</v>
      </c>
    </row>
    <row r="700" spans="3:7">
      <c r="C700"/>
      <c r="G700" s="134">
        <f t="shared" si="10"/>
        <v>0</v>
      </c>
    </row>
    <row r="701" spans="3:7">
      <c r="C701"/>
      <c r="G701" s="134">
        <f t="shared" si="10"/>
        <v>0</v>
      </c>
    </row>
    <row r="702" spans="3:7">
      <c r="C702"/>
      <c r="G702" s="134">
        <f t="shared" si="10"/>
        <v>0</v>
      </c>
    </row>
    <row r="703" spans="3:7">
      <c r="C703"/>
      <c r="G703" s="134">
        <f t="shared" si="10"/>
        <v>0</v>
      </c>
    </row>
    <row r="704" spans="3:7">
      <c r="C704"/>
      <c r="G704" s="134">
        <f t="shared" si="10"/>
        <v>0</v>
      </c>
    </row>
    <row r="705" spans="3:7">
      <c r="C705"/>
      <c r="G705" s="134">
        <f t="shared" si="10"/>
        <v>0</v>
      </c>
    </row>
    <row r="706" spans="3:7">
      <c r="C706"/>
      <c r="G706" s="134">
        <f t="shared" si="10"/>
        <v>0</v>
      </c>
    </row>
    <row r="707" spans="3:7">
      <c r="C707"/>
      <c r="G707" s="134">
        <f t="shared" si="10"/>
        <v>0</v>
      </c>
    </row>
    <row r="708" spans="3:7">
      <c r="C708"/>
      <c r="G708" s="134">
        <f t="shared" si="10"/>
        <v>0</v>
      </c>
    </row>
    <row r="709" spans="3:7">
      <c r="C709"/>
      <c r="G709" s="134">
        <f t="shared" si="10"/>
        <v>0</v>
      </c>
    </row>
    <row r="710" spans="3:7">
      <c r="C710"/>
      <c r="G710" s="134">
        <f t="shared" si="10"/>
        <v>0</v>
      </c>
    </row>
    <row r="711" spans="3:7">
      <c r="C711"/>
      <c r="G711" s="134">
        <f t="shared" si="10"/>
        <v>0</v>
      </c>
    </row>
    <row r="712" spans="3:7">
      <c r="C712"/>
      <c r="G712" s="134">
        <f t="shared" si="10"/>
        <v>0</v>
      </c>
    </row>
    <row r="713" spans="3:7">
      <c r="C713"/>
      <c r="G713" s="134">
        <f t="shared" si="10"/>
        <v>0</v>
      </c>
    </row>
    <row r="714" spans="3:7">
      <c r="C714"/>
      <c r="G714" s="134">
        <f t="shared" si="10"/>
        <v>0</v>
      </c>
    </row>
    <row r="715" spans="3:7">
      <c r="C715"/>
      <c r="G715" s="134">
        <f t="shared" si="10"/>
        <v>0</v>
      </c>
    </row>
    <row r="716" spans="3:7">
      <c r="C716"/>
      <c r="G716" s="134">
        <f t="shared" si="10"/>
        <v>0</v>
      </c>
    </row>
    <row r="717" spans="3:7">
      <c r="C717"/>
      <c r="G717" s="134">
        <f t="shared" si="10"/>
        <v>0</v>
      </c>
    </row>
    <row r="718" spans="3:7">
      <c r="C718"/>
      <c r="G718" s="134">
        <f t="shared" si="10"/>
        <v>0</v>
      </c>
    </row>
    <row r="719" spans="3:7">
      <c r="C719"/>
      <c r="G719" s="134">
        <f t="shared" ref="G719:G782" si="11">+D719-E719</f>
        <v>0</v>
      </c>
    </row>
    <row r="720" spans="3:7">
      <c r="C720"/>
      <c r="G720" s="134">
        <f t="shared" si="11"/>
        <v>0</v>
      </c>
    </row>
    <row r="721" spans="3:7">
      <c r="C721"/>
      <c r="G721" s="134">
        <f t="shared" si="11"/>
        <v>0</v>
      </c>
    </row>
    <row r="722" spans="3:7">
      <c r="C722"/>
      <c r="G722" s="134">
        <f t="shared" si="11"/>
        <v>0</v>
      </c>
    </row>
    <row r="723" spans="3:7">
      <c r="C723"/>
      <c r="G723" s="134">
        <f t="shared" si="11"/>
        <v>0</v>
      </c>
    </row>
    <row r="724" spans="3:7">
      <c r="C724"/>
      <c r="G724" s="134">
        <f t="shared" si="11"/>
        <v>0</v>
      </c>
    </row>
    <row r="725" spans="3:7">
      <c r="C725"/>
      <c r="G725" s="134">
        <f t="shared" si="11"/>
        <v>0</v>
      </c>
    </row>
    <row r="726" spans="3:7">
      <c r="C726"/>
      <c r="G726" s="134">
        <f t="shared" si="11"/>
        <v>0</v>
      </c>
    </row>
    <row r="727" spans="3:7">
      <c r="C727"/>
      <c r="G727" s="134">
        <f t="shared" si="11"/>
        <v>0</v>
      </c>
    </row>
    <row r="728" spans="3:7">
      <c r="C728"/>
      <c r="G728" s="134">
        <f t="shared" si="11"/>
        <v>0</v>
      </c>
    </row>
    <row r="729" spans="3:7">
      <c r="C729"/>
      <c r="G729" s="134">
        <f t="shared" si="11"/>
        <v>0</v>
      </c>
    </row>
    <row r="730" spans="3:7">
      <c r="C730"/>
      <c r="G730" s="134">
        <f t="shared" si="11"/>
        <v>0</v>
      </c>
    </row>
    <row r="731" spans="3:7">
      <c r="C731"/>
      <c r="G731" s="134">
        <f t="shared" si="11"/>
        <v>0</v>
      </c>
    </row>
    <row r="732" spans="3:7">
      <c r="C732"/>
      <c r="G732" s="134">
        <f t="shared" si="11"/>
        <v>0</v>
      </c>
    </row>
    <row r="733" spans="3:7">
      <c r="C733"/>
      <c r="G733" s="134">
        <f t="shared" si="11"/>
        <v>0</v>
      </c>
    </row>
    <row r="734" spans="3:7">
      <c r="C734"/>
      <c r="G734" s="134">
        <f t="shared" si="11"/>
        <v>0</v>
      </c>
    </row>
    <row r="735" spans="3:7">
      <c r="C735"/>
      <c r="G735" s="134">
        <f t="shared" si="11"/>
        <v>0</v>
      </c>
    </row>
    <row r="736" spans="3:7">
      <c r="C736"/>
      <c r="G736" s="134">
        <f t="shared" si="11"/>
        <v>0</v>
      </c>
    </row>
    <row r="737" spans="3:7">
      <c r="C737"/>
      <c r="G737" s="134">
        <f t="shared" si="11"/>
        <v>0</v>
      </c>
    </row>
    <row r="738" spans="3:7">
      <c r="C738"/>
      <c r="G738" s="134">
        <f t="shared" si="11"/>
        <v>0</v>
      </c>
    </row>
    <row r="739" spans="3:7">
      <c r="C739"/>
      <c r="G739" s="134">
        <f t="shared" si="11"/>
        <v>0</v>
      </c>
    </row>
    <row r="740" spans="3:7">
      <c r="C740"/>
      <c r="G740" s="134">
        <f t="shared" si="11"/>
        <v>0</v>
      </c>
    </row>
    <row r="741" spans="3:7">
      <c r="C741"/>
      <c r="G741" s="134">
        <f t="shared" si="11"/>
        <v>0</v>
      </c>
    </row>
    <row r="742" spans="3:7">
      <c r="C742"/>
      <c r="G742" s="134">
        <f t="shared" si="11"/>
        <v>0</v>
      </c>
    </row>
    <row r="743" spans="3:7">
      <c r="C743"/>
      <c r="G743" s="134">
        <f t="shared" si="11"/>
        <v>0</v>
      </c>
    </row>
    <row r="744" spans="3:7">
      <c r="C744"/>
      <c r="G744" s="134">
        <f t="shared" si="11"/>
        <v>0</v>
      </c>
    </row>
    <row r="745" spans="3:7">
      <c r="C745"/>
      <c r="G745" s="134">
        <f t="shared" si="11"/>
        <v>0</v>
      </c>
    </row>
    <row r="746" spans="3:7">
      <c r="C746"/>
      <c r="G746" s="134">
        <f t="shared" si="11"/>
        <v>0</v>
      </c>
    </row>
    <row r="747" spans="3:7">
      <c r="C747"/>
      <c r="G747" s="134">
        <f t="shared" si="11"/>
        <v>0</v>
      </c>
    </row>
    <row r="748" spans="3:7">
      <c r="C748"/>
      <c r="G748" s="134">
        <f t="shared" si="11"/>
        <v>0</v>
      </c>
    </row>
    <row r="749" spans="3:7">
      <c r="C749"/>
      <c r="G749" s="134">
        <f t="shared" si="11"/>
        <v>0</v>
      </c>
    </row>
    <row r="750" spans="3:7">
      <c r="C750"/>
      <c r="G750" s="134">
        <f t="shared" si="11"/>
        <v>0</v>
      </c>
    </row>
    <row r="751" spans="3:7">
      <c r="C751"/>
      <c r="G751" s="134">
        <f t="shared" si="11"/>
        <v>0</v>
      </c>
    </row>
    <row r="752" spans="3:7">
      <c r="C752"/>
      <c r="G752" s="134">
        <f t="shared" si="11"/>
        <v>0</v>
      </c>
    </row>
    <row r="753" spans="3:7">
      <c r="C753"/>
      <c r="G753" s="134">
        <f t="shared" si="11"/>
        <v>0</v>
      </c>
    </row>
    <row r="754" spans="3:7">
      <c r="C754"/>
      <c r="G754" s="134">
        <f t="shared" si="11"/>
        <v>0</v>
      </c>
    </row>
    <row r="755" spans="3:7">
      <c r="C755"/>
      <c r="G755" s="134">
        <f t="shared" si="11"/>
        <v>0</v>
      </c>
    </row>
    <row r="756" spans="3:7">
      <c r="C756"/>
      <c r="G756" s="134">
        <f t="shared" si="11"/>
        <v>0</v>
      </c>
    </row>
    <row r="757" spans="3:7">
      <c r="C757"/>
      <c r="G757" s="134">
        <f t="shared" si="11"/>
        <v>0</v>
      </c>
    </row>
    <row r="758" spans="3:7">
      <c r="C758"/>
      <c r="G758" s="134">
        <f t="shared" si="11"/>
        <v>0</v>
      </c>
    </row>
    <row r="759" spans="3:7">
      <c r="C759"/>
      <c r="G759" s="134">
        <f t="shared" si="11"/>
        <v>0</v>
      </c>
    </row>
    <row r="760" spans="3:7">
      <c r="C760"/>
      <c r="G760" s="134">
        <f t="shared" si="11"/>
        <v>0</v>
      </c>
    </row>
    <row r="761" spans="3:7">
      <c r="C761"/>
      <c r="G761" s="134">
        <f t="shared" si="11"/>
        <v>0</v>
      </c>
    </row>
    <row r="762" spans="3:7">
      <c r="C762"/>
      <c r="G762" s="134">
        <f t="shared" si="11"/>
        <v>0</v>
      </c>
    </row>
    <row r="763" spans="3:7">
      <c r="C763"/>
      <c r="G763" s="134">
        <f t="shared" si="11"/>
        <v>0</v>
      </c>
    </row>
    <row r="764" spans="3:7">
      <c r="C764"/>
      <c r="G764" s="134">
        <f t="shared" si="11"/>
        <v>0</v>
      </c>
    </row>
    <row r="765" spans="3:7">
      <c r="C765"/>
      <c r="G765" s="134">
        <f t="shared" si="11"/>
        <v>0</v>
      </c>
    </row>
    <row r="766" spans="3:7">
      <c r="C766"/>
      <c r="G766" s="134">
        <f t="shared" si="11"/>
        <v>0</v>
      </c>
    </row>
    <row r="767" spans="3:7">
      <c r="C767"/>
      <c r="G767" s="134">
        <f t="shared" si="11"/>
        <v>0</v>
      </c>
    </row>
    <row r="768" spans="3:7">
      <c r="C768"/>
      <c r="G768" s="134">
        <f t="shared" si="11"/>
        <v>0</v>
      </c>
    </row>
    <row r="769" spans="3:7">
      <c r="C769"/>
      <c r="G769" s="134">
        <f t="shared" si="11"/>
        <v>0</v>
      </c>
    </row>
    <row r="770" spans="3:7">
      <c r="C770"/>
      <c r="G770" s="134">
        <f t="shared" si="11"/>
        <v>0</v>
      </c>
    </row>
    <row r="771" spans="3:7">
      <c r="C771"/>
      <c r="G771" s="134">
        <f t="shared" si="11"/>
        <v>0</v>
      </c>
    </row>
    <row r="772" spans="3:7">
      <c r="C772"/>
      <c r="G772" s="134">
        <f t="shared" si="11"/>
        <v>0</v>
      </c>
    </row>
    <row r="773" spans="3:7">
      <c r="C773"/>
      <c r="G773" s="134">
        <f t="shared" si="11"/>
        <v>0</v>
      </c>
    </row>
    <row r="774" spans="3:7">
      <c r="C774"/>
      <c r="G774" s="134">
        <f t="shared" si="11"/>
        <v>0</v>
      </c>
    </row>
    <row r="775" spans="3:7">
      <c r="C775"/>
      <c r="G775" s="134">
        <f t="shared" si="11"/>
        <v>0</v>
      </c>
    </row>
    <row r="776" spans="3:7">
      <c r="C776"/>
      <c r="G776" s="134">
        <f t="shared" si="11"/>
        <v>0</v>
      </c>
    </row>
    <row r="777" spans="3:7">
      <c r="C777"/>
      <c r="G777" s="134">
        <f t="shared" si="11"/>
        <v>0</v>
      </c>
    </row>
    <row r="778" spans="3:7">
      <c r="C778"/>
      <c r="G778" s="134">
        <f t="shared" si="11"/>
        <v>0</v>
      </c>
    </row>
    <row r="779" spans="3:7">
      <c r="C779"/>
      <c r="G779" s="134">
        <f t="shared" si="11"/>
        <v>0</v>
      </c>
    </row>
    <row r="780" spans="3:7">
      <c r="C780"/>
      <c r="G780" s="134">
        <f t="shared" si="11"/>
        <v>0</v>
      </c>
    </row>
    <row r="781" spans="3:7">
      <c r="C781"/>
      <c r="G781" s="134">
        <f t="shared" si="11"/>
        <v>0</v>
      </c>
    </row>
    <row r="782" spans="3:7">
      <c r="C782"/>
      <c r="G782" s="134">
        <f t="shared" si="11"/>
        <v>0</v>
      </c>
    </row>
    <row r="783" spans="3:7">
      <c r="C783"/>
      <c r="G783" s="134">
        <f t="shared" ref="G783:G846" si="12">+D783-E783</f>
        <v>0</v>
      </c>
    </row>
    <row r="784" spans="3:7">
      <c r="C784"/>
      <c r="G784" s="134">
        <f t="shared" si="12"/>
        <v>0</v>
      </c>
    </row>
    <row r="785" spans="3:7">
      <c r="C785"/>
      <c r="G785" s="134">
        <f t="shared" si="12"/>
        <v>0</v>
      </c>
    </row>
    <row r="786" spans="3:7">
      <c r="C786"/>
      <c r="G786" s="134">
        <f t="shared" si="12"/>
        <v>0</v>
      </c>
    </row>
    <row r="787" spans="3:7">
      <c r="C787"/>
      <c r="G787" s="134">
        <f t="shared" si="12"/>
        <v>0</v>
      </c>
    </row>
    <row r="788" spans="3:7">
      <c r="C788"/>
      <c r="G788" s="134">
        <f t="shared" si="12"/>
        <v>0</v>
      </c>
    </row>
    <row r="789" spans="3:7">
      <c r="C789"/>
      <c r="G789" s="134">
        <f t="shared" si="12"/>
        <v>0</v>
      </c>
    </row>
    <row r="790" spans="3:7">
      <c r="C790"/>
      <c r="G790" s="134">
        <f t="shared" si="12"/>
        <v>0</v>
      </c>
    </row>
    <row r="791" spans="3:7">
      <c r="C791"/>
      <c r="G791" s="134">
        <f t="shared" si="12"/>
        <v>0</v>
      </c>
    </row>
    <row r="792" spans="3:7">
      <c r="C792"/>
      <c r="G792" s="134">
        <f t="shared" si="12"/>
        <v>0</v>
      </c>
    </row>
    <row r="793" spans="3:7">
      <c r="C793"/>
      <c r="G793" s="134">
        <f t="shared" si="12"/>
        <v>0</v>
      </c>
    </row>
    <row r="794" spans="3:7">
      <c r="C794"/>
      <c r="G794" s="134">
        <f t="shared" si="12"/>
        <v>0</v>
      </c>
    </row>
    <row r="795" spans="3:7">
      <c r="C795"/>
      <c r="G795" s="134">
        <f t="shared" si="12"/>
        <v>0</v>
      </c>
    </row>
    <row r="796" spans="3:7">
      <c r="C796"/>
      <c r="G796" s="134">
        <f t="shared" si="12"/>
        <v>0</v>
      </c>
    </row>
    <row r="797" spans="3:7">
      <c r="C797"/>
      <c r="G797" s="134">
        <f t="shared" si="12"/>
        <v>0</v>
      </c>
    </row>
    <row r="798" spans="3:7">
      <c r="C798"/>
      <c r="G798" s="134">
        <f t="shared" si="12"/>
        <v>0</v>
      </c>
    </row>
    <row r="799" spans="3:7">
      <c r="C799"/>
      <c r="G799" s="134">
        <f t="shared" si="12"/>
        <v>0</v>
      </c>
    </row>
    <row r="800" spans="3:7">
      <c r="C800"/>
      <c r="G800" s="134">
        <f t="shared" si="12"/>
        <v>0</v>
      </c>
    </row>
    <row r="801" spans="3:7">
      <c r="C801"/>
      <c r="G801" s="134">
        <f t="shared" si="12"/>
        <v>0</v>
      </c>
    </row>
    <row r="802" spans="3:7">
      <c r="C802"/>
      <c r="G802" s="134">
        <f t="shared" si="12"/>
        <v>0</v>
      </c>
    </row>
    <row r="803" spans="3:7">
      <c r="C803"/>
      <c r="G803" s="134">
        <f t="shared" si="12"/>
        <v>0</v>
      </c>
    </row>
    <row r="804" spans="3:7">
      <c r="C804"/>
      <c r="G804" s="134">
        <f t="shared" si="12"/>
        <v>0</v>
      </c>
    </row>
    <row r="805" spans="3:7">
      <c r="C805"/>
      <c r="G805" s="134">
        <f t="shared" si="12"/>
        <v>0</v>
      </c>
    </row>
    <row r="806" spans="3:7">
      <c r="C806"/>
      <c r="G806" s="134">
        <f t="shared" si="12"/>
        <v>0</v>
      </c>
    </row>
    <row r="807" spans="3:7">
      <c r="C807"/>
      <c r="G807" s="134">
        <f t="shared" si="12"/>
        <v>0</v>
      </c>
    </row>
    <row r="808" spans="3:7">
      <c r="C808"/>
      <c r="G808" s="134">
        <f t="shared" si="12"/>
        <v>0</v>
      </c>
    </row>
    <row r="809" spans="3:7">
      <c r="C809"/>
      <c r="G809" s="134">
        <f t="shared" si="12"/>
        <v>0</v>
      </c>
    </row>
    <row r="810" spans="3:7">
      <c r="C810"/>
      <c r="G810" s="134">
        <f t="shared" si="12"/>
        <v>0</v>
      </c>
    </row>
    <row r="811" spans="3:7">
      <c r="C811"/>
      <c r="G811" s="134">
        <f t="shared" si="12"/>
        <v>0</v>
      </c>
    </row>
    <row r="812" spans="3:7">
      <c r="C812"/>
      <c r="G812" s="134">
        <f t="shared" si="12"/>
        <v>0</v>
      </c>
    </row>
    <row r="813" spans="3:7">
      <c r="C813"/>
      <c r="G813" s="134">
        <f t="shared" si="12"/>
        <v>0</v>
      </c>
    </row>
    <row r="814" spans="3:7">
      <c r="C814"/>
      <c r="G814" s="134">
        <f t="shared" si="12"/>
        <v>0</v>
      </c>
    </row>
    <row r="815" spans="3:7">
      <c r="C815"/>
      <c r="G815" s="134">
        <f t="shared" si="12"/>
        <v>0</v>
      </c>
    </row>
    <row r="816" spans="3:7">
      <c r="C816"/>
      <c r="G816" s="134">
        <f t="shared" si="12"/>
        <v>0</v>
      </c>
    </row>
    <row r="817" spans="3:7">
      <c r="C817"/>
      <c r="G817" s="134">
        <f t="shared" si="12"/>
        <v>0</v>
      </c>
    </row>
    <row r="818" spans="3:7">
      <c r="C818"/>
      <c r="G818" s="134">
        <f t="shared" si="12"/>
        <v>0</v>
      </c>
    </row>
    <row r="819" spans="3:7">
      <c r="C819"/>
      <c r="G819" s="134">
        <f t="shared" si="12"/>
        <v>0</v>
      </c>
    </row>
    <row r="820" spans="3:7">
      <c r="C820"/>
      <c r="G820" s="134">
        <f t="shared" si="12"/>
        <v>0</v>
      </c>
    </row>
    <row r="821" spans="3:7">
      <c r="C821"/>
      <c r="G821" s="134">
        <f t="shared" si="12"/>
        <v>0</v>
      </c>
    </row>
    <row r="822" spans="3:7">
      <c r="C822"/>
      <c r="G822" s="134">
        <f t="shared" si="12"/>
        <v>0</v>
      </c>
    </row>
    <row r="823" spans="3:7">
      <c r="C823"/>
      <c r="G823" s="134">
        <f t="shared" si="12"/>
        <v>0</v>
      </c>
    </row>
    <row r="824" spans="3:7">
      <c r="C824"/>
      <c r="G824" s="134">
        <f t="shared" si="12"/>
        <v>0</v>
      </c>
    </row>
    <row r="825" spans="3:7">
      <c r="C825"/>
      <c r="G825" s="134">
        <f t="shared" si="12"/>
        <v>0</v>
      </c>
    </row>
    <row r="826" spans="3:7">
      <c r="C826"/>
      <c r="G826" s="134">
        <f t="shared" si="12"/>
        <v>0</v>
      </c>
    </row>
    <row r="827" spans="3:7">
      <c r="C827"/>
      <c r="G827" s="134">
        <f t="shared" si="12"/>
        <v>0</v>
      </c>
    </row>
    <row r="828" spans="3:7">
      <c r="C828"/>
      <c r="G828" s="134">
        <f t="shared" si="12"/>
        <v>0</v>
      </c>
    </row>
    <row r="829" spans="3:7">
      <c r="C829"/>
      <c r="G829" s="134">
        <f t="shared" si="12"/>
        <v>0</v>
      </c>
    </row>
    <row r="830" spans="3:7">
      <c r="C830"/>
      <c r="G830" s="134">
        <f t="shared" si="12"/>
        <v>0</v>
      </c>
    </row>
    <row r="831" spans="3:7">
      <c r="C831"/>
      <c r="G831" s="134">
        <f t="shared" si="12"/>
        <v>0</v>
      </c>
    </row>
    <row r="832" spans="3:7">
      <c r="C832"/>
      <c r="G832" s="134">
        <f t="shared" si="12"/>
        <v>0</v>
      </c>
    </row>
    <row r="833" spans="3:7">
      <c r="C833"/>
      <c r="G833" s="134">
        <f t="shared" si="12"/>
        <v>0</v>
      </c>
    </row>
    <row r="834" spans="3:7">
      <c r="C834"/>
      <c r="G834" s="134">
        <f t="shared" si="12"/>
        <v>0</v>
      </c>
    </row>
    <row r="835" spans="3:7">
      <c r="C835"/>
      <c r="G835" s="134">
        <f t="shared" si="12"/>
        <v>0</v>
      </c>
    </row>
    <row r="836" spans="3:7">
      <c r="C836"/>
      <c r="G836" s="134">
        <f t="shared" si="12"/>
        <v>0</v>
      </c>
    </row>
    <row r="837" spans="3:7">
      <c r="C837"/>
      <c r="G837" s="134">
        <f t="shared" si="12"/>
        <v>0</v>
      </c>
    </row>
    <row r="838" spans="3:7">
      <c r="C838"/>
      <c r="G838" s="134">
        <f t="shared" si="12"/>
        <v>0</v>
      </c>
    </row>
    <row r="839" spans="3:7">
      <c r="C839"/>
      <c r="G839" s="134">
        <f t="shared" si="12"/>
        <v>0</v>
      </c>
    </row>
    <row r="840" spans="3:7">
      <c r="C840"/>
      <c r="G840" s="134">
        <f t="shared" si="12"/>
        <v>0</v>
      </c>
    </row>
    <row r="841" spans="3:7">
      <c r="C841"/>
      <c r="G841" s="134">
        <f t="shared" si="12"/>
        <v>0</v>
      </c>
    </row>
    <row r="842" spans="3:7">
      <c r="C842"/>
      <c r="G842" s="134">
        <f t="shared" si="12"/>
        <v>0</v>
      </c>
    </row>
    <row r="843" spans="3:7">
      <c r="C843"/>
      <c r="G843" s="134">
        <f t="shared" si="12"/>
        <v>0</v>
      </c>
    </row>
    <row r="844" spans="3:7">
      <c r="C844"/>
      <c r="G844" s="134">
        <f t="shared" si="12"/>
        <v>0</v>
      </c>
    </row>
    <row r="845" spans="3:7">
      <c r="C845"/>
      <c r="G845" s="134">
        <f t="shared" si="12"/>
        <v>0</v>
      </c>
    </row>
    <row r="846" spans="3:7">
      <c r="C846"/>
      <c r="G846" s="134">
        <f t="shared" si="12"/>
        <v>0</v>
      </c>
    </row>
    <row r="847" spans="3:7">
      <c r="C847"/>
      <c r="G847" s="134">
        <f t="shared" ref="G847:G910" si="13">+D847-E847</f>
        <v>0</v>
      </c>
    </row>
    <row r="848" spans="3:7">
      <c r="C848"/>
      <c r="G848" s="134">
        <f t="shared" si="13"/>
        <v>0</v>
      </c>
    </row>
    <row r="849" spans="3:7">
      <c r="C849"/>
      <c r="G849" s="134">
        <f t="shared" si="13"/>
        <v>0</v>
      </c>
    </row>
    <row r="850" spans="3:7">
      <c r="C850"/>
      <c r="G850" s="134">
        <f t="shared" si="13"/>
        <v>0</v>
      </c>
    </row>
    <row r="851" spans="3:7">
      <c r="C851"/>
      <c r="G851" s="134">
        <f t="shared" si="13"/>
        <v>0</v>
      </c>
    </row>
    <row r="852" spans="3:7">
      <c r="C852"/>
      <c r="G852" s="134">
        <f t="shared" si="13"/>
        <v>0</v>
      </c>
    </row>
    <row r="853" spans="3:7">
      <c r="C853"/>
      <c r="G853" s="134">
        <f t="shared" si="13"/>
        <v>0</v>
      </c>
    </row>
    <row r="854" spans="3:7">
      <c r="C854"/>
      <c r="G854" s="134">
        <f t="shared" si="13"/>
        <v>0</v>
      </c>
    </row>
    <row r="855" spans="3:7">
      <c r="C855"/>
      <c r="G855" s="134">
        <f t="shared" si="13"/>
        <v>0</v>
      </c>
    </row>
    <row r="856" spans="3:7">
      <c r="C856"/>
      <c r="G856" s="134">
        <f t="shared" si="13"/>
        <v>0</v>
      </c>
    </row>
    <row r="857" spans="3:7">
      <c r="C857"/>
      <c r="G857" s="134">
        <f t="shared" si="13"/>
        <v>0</v>
      </c>
    </row>
    <row r="858" spans="3:7">
      <c r="C858"/>
      <c r="G858" s="134">
        <f t="shared" si="13"/>
        <v>0</v>
      </c>
    </row>
    <row r="859" spans="3:7">
      <c r="C859"/>
      <c r="G859" s="134">
        <f t="shared" si="13"/>
        <v>0</v>
      </c>
    </row>
    <row r="860" spans="3:7">
      <c r="C860"/>
      <c r="G860" s="134">
        <f t="shared" si="13"/>
        <v>0</v>
      </c>
    </row>
    <row r="861" spans="3:7">
      <c r="C861"/>
      <c r="G861" s="134">
        <f t="shared" si="13"/>
        <v>0</v>
      </c>
    </row>
    <row r="862" spans="3:7">
      <c r="C862"/>
      <c r="G862" s="134">
        <f t="shared" si="13"/>
        <v>0</v>
      </c>
    </row>
    <row r="863" spans="3:7">
      <c r="C863"/>
      <c r="G863" s="134">
        <f t="shared" si="13"/>
        <v>0</v>
      </c>
    </row>
    <row r="864" spans="3:7">
      <c r="C864"/>
      <c r="G864" s="134">
        <f t="shared" si="13"/>
        <v>0</v>
      </c>
    </row>
    <row r="865" spans="3:7">
      <c r="C865"/>
      <c r="G865" s="134">
        <f t="shared" si="13"/>
        <v>0</v>
      </c>
    </row>
    <row r="866" spans="3:7">
      <c r="C866"/>
      <c r="G866" s="134">
        <f t="shared" si="13"/>
        <v>0</v>
      </c>
    </row>
    <row r="867" spans="3:7">
      <c r="C867"/>
      <c r="G867" s="134">
        <f t="shared" si="13"/>
        <v>0</v>
      </c>
    </row>
    <row r="868" spans="3:7">
      <c r="C868"/>
      <c r="G868" s="134">
        <f t="shared" si="13"/>
        <v>0</v>
      </c>
    </row>
    <row r="869" spans="3:7">
      <c r="C869"/>
      <c r="G869" s="134">
        <f t="shared" si="13"/>
        <v>0</v>
      </c>
    </row>
    <row r="870" spans="3:7">
      <c r="C870"/>
      <c r="G870" s="134">
        <f t="shared" si="13"/>
        <v>0</v>
      </c>
    </row>
    <row r="871" spans="3:7">
      <c r="C871"/>
      <c r="G871" s="134">
        <f t="shared" si="13"/>
        <v>0</v>
      </c>
    </row>
    <row r="872" spans="3:7">
      <c r="C872"/>
      <c r="G872" s="134">
        <f t="shared" si="13"/>
        <v>0</v>
      </c>
    </row>
    <row r="873" spans="3:7">
      <c r="C873"/>
      <c r="G873" s="134">
        <f t="shared" si="13"/>
        <v>0</v>
      </c>
    </row>
    <row r="874" spans="3:7">
      <c r="C874"/>
      <c r="G874" s="134">
        <f t="shared" si="13"/>
        <v>0</v>
      </c>
    </row>
    <row r="875" spans="3:7">
      <c r="C875"/>
      <c r="G875" s="134">
        <f t="shared" si="13"/>
        <v>0</v>
      </c>
    </row>
    <row r="876" spans="3:7">
      <c r="C876"/>
      <c r="G876" s="134">
        <f t="shared" si="13"/>
        <v>0</v>
      </c>
    </row>
    <row r="877" spans="3:7">
      <c r="C877"/>
      <c r="G877" s="134">
        <f t="shared" si="13"/>
        <v>0</v>
      </c>
    </row>
    <row r="878" spans="3:7">
      <c r="C878"/>
      <c r="G878" s="134">
        <f t="shared" si="13"/>
        <v>0</v>
      </c>
    </row>
    <row r="879" spans="3:7">
      <c r="C879"/>
      <c r="G879" s="134">
        <f t="shared" si="13"/>
        <v>0</v>
      </c>
    </row>
    <row r="880" spans="3:7">
      <c r="C880"/>
      <c r="G880" s="134">
        <f t="shared" si="13"/>
        <v>0</v>
      </c>
    </row>
    <row r="881" spans="3:7">
      <c r="C881"/>
      <c r="G881" s="134">
        <f t="shared" si="13"/>
        <v>0</v>
      </c>
    </row>
    <row r="882" spans="3:7">
      <c r="C882"/>
      <c r="G882" s="134">
        <f t="shared" si="13"/>
        <v>0</v>
      </c>
    </row>
    <row r="883" spans="3:7">
      <c r="C883"/>
      <c r="G883" s="134">
        <f t="shared" si="13"/>
        <v>0</v>
      </c>
    </row>
    <row r="884" spans="3:7">
      <c r="C884"/>
      <c r="G884" s="134">
        <f t="shared" si="13"/>
        <v>0</v>
      </c>
    </row>
    <row r="885" spans="3:7">
      <c r="C885"/>
      <c r="G885" s="134">
        <f t="shared" si="13"/>
        <v>0</v>
      </c>
    </row>
    <row r="886" spans="3:7">
      <c r="C886"/>
      <c r="G886" s="134">
        <f t="shared" si="13"/>
        <v>0</v>
      </c>
    </row>
    <row r="887" spans="3:7">
      <c r="C887"/>
      <c r="G887" s="134">
        <f t="shared" si="13"/>
        <v>0</v>
      </c>
    </row>
    <row r="888" spans="3:7">
      <c r="C888"/>
      <c r="G888" s="134">
        <f t="shared" si="13"/>
        <v>0</v>
      </c>
    </row>
    <row r="889" spans="3:7">
      <c r="C889"/>
      <c r="G889" s="134">
        <f t="shared" si="13"/>
        <v>0</v>
      </c>
    </row>
    <row r="890" spans="3:7">
      <c r="C890"/>
      <c r="G890" s="134">
        <f t="shared" si="13"/>
        <v>0</v>
      </c>
    </row>
    <row r="891" spans="3:7">
      <c r="C891"/>
      <c r="G891" s="134">
        <f t="shared" si="13"/>
        <v>0</v>
      </c>
    </row>
    <row r="892" spans="3:7">
      <c r="C892"/>
      <c r="G892" s="134">
        <f t="shared" si="13"/>
        <v>0</v>
      </c>
    </row>
    <row r="893" spans="3:7">
      <c r="C893"/>
      <c r="G893" s="134">
        <f t="shared" si="13"/>
        <v>0</v>
      </c>
    </row>
    <row r="894" spans="3:7">
      <c r="C894"/>
      <c r="G894" s="134">
        <f t="shared" si="13"/>
        <v>0</v>
      </c>
    </row>
    <row r="895" spans="3:7">
      <c r="C895"/>
      <c r="G895" s="134">
        <f t="shared" si="13"/>
        <v>0</v>
      </c>
    </row>
    <row r="896" spans="3:7">
      <c r="C896"/>
      <c r="G896" s="134">
        <f t="shared" si="13"/>
        <v>0</v>
      </c>
    </row>
    <row r="897" spans="3:7">
      <c r="C897"/>
      <c r="G897" s="134">
        <f t="shared" si="13"/>
        <v>0</v>
      </c>
    </row>
    <row r="898" spans="3:7">
      <c r="C898"/>
      <c r="G898" s="134">
        <f t="shared" si="13"/>
        <v>0</v>
      </c>
    </row>
    <row r="899" spans="3:7">
      <c r="C899"/>
      <c r="G899" s="134">
        <f t="shared" si="13"/>
        <v>0</v>
      </c>
    </row>
    <row r="900" spans="3:7">
      <c r="C900"/>
      <c r="G900" s="134">
        <f t="shared" si="13"/>
        <v>0</v>
      </c>
    </row>
    <row r="901" spans="3:7">
      <c r="C901"/>
      <c r="G901" s="134">
        <f t="shared" si="13"/>
        <v>0</v>
      </c>
    </row>
    <row r="902" spans="3:7">
      <c r="C902"/>
      <c r="G902" s="134">
        <f t="shared" si="13"/>
        <v>0</v>
      </c>
    </row>
    <row r="903" spans="3:7">
      <c r="C903"/>
      <c r="G903" s="134">
        <f t="shared" si="13"/>
        <v>0</v>
      </c>
    </row>
    <row r="904" spans="3:7">
      <c r="C904"/>
      <c r="G904" s="134">
        <f t="shared" si="13"/>
        <v>0</v>
      </c>
    </row>
    <row r="905" spans="3:7">
      <c r="C905"/>
      <c r="G905" s="134">
        <f t="shared" si="13"/>
        <v>0</v>
      </c>
    </row>
    <row r="906" spans="3:7">
      <c r="C906"/>
      <c r="G906" s="134">
        <f t="shared" si="13"/>
        <v>0</v>
      </c>
    </row>
    <row r="907" spans="3:7">
      <c r="C907"/>
      <c r="G907" s="134">
        <f t="shared" si="13"/>
        <v>0</v>
      </c>
    </row>
    <row r="908" spans="3:7">
      <c r="C908"/>
      <c r="G908" s="134">
        <f t="shared" si="13"/>
        <v>0</v>
      </c>
    </row>
    <row r="909" spans="3:7">
      <c r="C909"/>
      <c r="G909" s="134">
        <f t="shared" si="13"/>
        <v>0</v>
      </c>
    </row>
    <row r="910" spans="3:7">
      <c r="C910"/>
      <c r="G910" s="134">
        <f t="shared" si="13"/>
        <v>0</v>
      </c>
    </row>
    <row r="911" spans="3:7">
      <c r="C911"/>
      <c r="G911" s="134">
        <f t="shared" ref="G911:G974" si="14">+D911-E911</f>
        <v>0</v>
      </c>
    </row>
    <row r="912" spans="3:7">
      <c r="C912"/>
      <c r="G912" s="134">
        <f t="shared" si="14"/>
        <v>0</v>
      </c>
    </row>
    <row r="913" spans="3:7">
      <c r="C913"/>
      <c r="G913" s="134">
        <f t="shared" si="14"/>
        <v>0</v>
      </c>
    </row>
    <row r="914" spans="3:7">
      <c r="C914"/>
      <c r="G914" s="134">
        <f t="shared" si="14"/>
        <v>0</v>
      </c>
    </row>
    <row r="915" spans="3:7">
      <c r="C915"/>
      <c r="G915" s="134">
        <f t="shared" si="14"/>
        <v>0</v>
      </c>
    </row>
    <row r="916" spans="3:7">
      <c r="C916"/>
      <c r="G916" s="134">
        <f t="shared" si="14"/>
        <v>0</v>
      </c>
    </row>
    <row r="917" spans="3:7">
      <c r="C917"/>
      <c r="G917" s="134">
        <f t="shared" si="14"/>
        <v>0</v>
      </c>
    </row>
    <row r="918" spans="3:7">
      <c r="C918"/>
      <c r="G918" s="134">
        <f t="shared" si="14"/>
        <v>0</v>
      </c>
    </row>
    <row r="919" spans="3:7">
      <c r="C919"/>
      <c r="G919" s="134">
        <f t="shared" si="14"/>
        <v>0</v>
      </c>
    </row>
    <row r="920" spans="3:7">
      <c r="C920"/>
      <c r="G920" s="134">
        <f t="shared" si="14"/>
        <v>0</v>
      </c>
    </row>
    <row r="921" spans="3:7">
      <c r="C921"/>
      <c r="G921" s="134">
        <f t="shared" si="14"/>
        <v>0</v>
      </c>
    </row>
    <row r="922" spans="3:7">
      <c r="C922"/>
      <c r="G922" s="134">
        <f t="shared" si="14"/>
        <v>0</v>
      </c>
    </row>
    <row r="923" spans="3:7">
      <c r="C923"/>
      <c r="G923" s="134">
        <f t="shared" si="14"/>
        <v>0</v>
      </c>
    </row>
    <row r="924" spans="3:7">
      <c r="C924"/>
      <c r="G924" s="134">
        <f t="shared" si="14"/>
        <v>0</v>
      </c>
    </row>
    <row r="925" spans="3:7">
      <c r="C925"/>
      <c r="G925" s="134">
        <f t="shared" si="14"/>
        <v>0</v>
      </c>
    </row>
    <row r="926" spans="3:7">
      <c r="C926"/>
      <c r="G926" s="134">
        <f t="shared" si="14"/>
        <v>0</v>
      </c>
    </row>
    <row r="927" spans="3:7">
      <c r="C927"/>
      <c r="G927" s="134">
        <f t="shared" si="14"/>
        <v>0</v>
      </c>
    </row>
    <row r="928" spans="3:7">
      <c r="C928"/>
      <c r="G928" s="134">
        <f t="shared" si="14"/>
        <v>0</v>
      </c>
    </row>
    <row r="929" spans="3:7">
      <c r="C929"/>
      <c r="G929" s="134">
        <f t="shared" si="14"/>
        <v>0</v>
      </c>
    </row>
    <row r="930" spans="3:7">
      <c r="C930"/>
      <c r="G930" s="134">
        <f t="shared" si="14"/>
        <v>0</v>
      </c>
    </row>
    <row r="931" spans="3:7">
      <c r="C931"/>
      <c r="G931" s="134">
        <f t="shared" si="14"/>
        <v>0</v>
      </c>
    </row>
    <row r="932" spans="3:7">
      <c r="C932"/>
      <c r="G932" s="134">
        <f t="shared" si="14"/>
        <v>0</v>
      </c>
    </row>
    <row r="933" spans="3:7">
      <c r="C933"/>
      <c r="G933" s="134">
        <f t="shared" si="14"/>
        <v>0</v>
      </c>
    </row>
    <row r="934" spans="3:7">
      <c r="C934"/>
      <c r="G934" s="134">
        <f t="shared" si="14"/>
        <v>0</v>
      </c>
    </row>
    <row r="935" spans="3:7">
      <c r="C935"/>
      <c r="G935" s="134">
        <f t="shared" si="14"/>
        <v>0</v>
      </c>
    </row>
    <row r="936" spans="3:7">
      <c r="C936"/>
      <c r="G936" s="134">
        <f t="shared" si="14"/>
        <v>0</v>
      </c>
    </row>
    <row r="937" spans="3:7">
      <c r="C937"/>
      <c r="G937" s="134">
        <f t="shared" si="14"/>
        <v>0</v>
      </c>
    </row>
    <row r="938" spans="3:7">
      <c r="C938"/>
      <c r="G938" s="134">
        <f t="shared" si="14"/>
        <v>0</v>
      </c>
    </row>
    <row r="939" spans="3:7">
      <c r="C939"/>
      <c r="G939" s="134">
        <f t="shared" si="14"/>
        <v>0</v>
      </c>
    </row>
    <row r="940" spans="3:7">
      <c r="C940"/>
      <c r="G940" s="134">
        <f t="shared" si="14"/>
        <v>0</v>
      </c>
    </row>
    <row r="941" spans="3:7">
      <c r="C941"/>
      <c r="G941" s="134">
        <f t="shared" si="14"/>
        <v>0</v>
      </c>
    </row>
    <row r="942" spans="3:7">
      <c r="C942"/>
      <c r="G942" s="134">
        <f t="shared" si="14"/>
        <v>0</v>
      </c>
    </row>
    <row r="943" spans="3:7">
      <c r="C943"/>
      <c r="G943" s="134">
        <f t="shared" si="14"/>
        <v>0</v>
      </c>
    </row>
    <row r="944" spans="3:7">
      <c r="C944"/>
      <c r="G944" s="134">
        <f t="shared" si="14"/>
        <v>0</v>
      </c>
    </row>
    <row r="945" spans="3:7">
      <c r="C945"/>
      <c r="G945" s="134">
        <f t="shared" si="14"/>
        <v>0</v>
      </c>
    </row>
    <row r="946" spans="3:7">
      <c r="C946"/>
      <c r="G946" s="134">
        <f t="shared" si="14"/>
        <v>0</v>
      </c>
    </row>
    <row r="947" spans="3:7">
      <c r="C947"/>
      <c r="G947" s="134">
        <f t="shared" si="14"/>
        <v>0</v>
      </c>
    </row>
    <row r="948" spans="3:7">
      <c r="C948"/>
      <c r="G948" s="134">
        <f t="shared" si="14"/>
        <v>0</v>
      </c>
    </row>
    <row r="949" spans="3:7">
      <c r="C949"/>
      <c r="G949" s="134">
        <f t="shared" si="14"/>
        <v>0</v>
      </c>
    </row>
    <row r="950" spans="3:7">
      <c r="C950"/>
      <c r="G950" s="134">
        <f t="shared" si="14"/>
        <v>0</v>
      </c>
    </row>
    <row r="951" spans="3:7">
      <c r="C951"/>
      <c r="G951" s="134">
        <f t="shared" si="14"/>
        <v>0</v>
      </c>
    </row>
    <row r="952" spans="3:7">
      <c r="C952"/>
      <c r="G952" s="134">
        <f t="shared" si="14"/>
        <v>0</v>
      </c>
    </row>
    <row r="953" spans="3:7">
      <c r="C953"/>
      <c r="G953" s="134">
        <f t="shared" si="14"/>
        <v>0</v>
      </c>
    </row>
    <row r="954" spans="3:7">
      <c r="C954"/>
      <c r="G954" s="134">
        <f t="shared" si="14"/>
        <v>0</v>
      </c>
    </row>
    <row r="955" spans="3:7">
      <c r="C955"/>
      <c r="G955" s="134">
        <f t="shared" si="14"/>
        <v>0</v>
      </c>
    </row>
    <row r="956" spans="3:7">
      <c r="C956"/>
      <c r="G956" s="134">
        <f t="shared" si="14"/>
        <v>0</v>
      </c>
    </row>
    <row r="957" spans="3:7">
      <c r="C957"/>
      <c r="G957" s="134">
        <f t="shared" si="14"/>
        <v>0</v>
      </c>
    </row>
    <row r="958" spans="3:7">
      <c r="C958"/>
      <c r="G958" s="134">
        <f t="shared" si="14"/>
        <v>0</v>
      </c>
    </row>
    <row r="959" spans="3:7">
      <c r="C959"/>
      <c r="G959" s="134">
        <f t="shared" si="14"/>
        <v>0</v>
      </c>
    </row>
    <row r="960" spans="3:7">
      <c r="C960"/>
      <c r="G960" s="134">
        <f t="shared" si="14"/>
        <v>0</v>
      </c>
    </row>
    <row r="961" spans="3:7">
      <c r="C961"/>
      <c r="G961" s="134">
        <f t="shared" si="14"/>
        <v>0</v>
      </c>
    </row>
    <row r="962" spans="3:7">
      <c r="C962"/>
      <c r="G962" s="134">
        <f t="shared" si="14"/>
        <v>0</v>
      </c>
    </row>
    <row r="963" spans="3:7">
      <c r="C963"/>
      <c r="G963" s="134">
        <f t="shared" si="14"/>
        <v>0</v>
      </c>
    </row>
    <row r="964" spans="3:7">
      <c r="C964"/>
      <c r="G964" s="134">
        <f t="shared" si="14"/>
        <v>0</v>
      </c>
    </row>
    <row r="965" spans="3:7">
      <c r="C965"/>
      <c r="G965" s="134">
        <f t="shared" si="14"/>
        <v>0</v>
      </c>
    </row>
    <row r="966" spans="3:7">
      <c r="C966"/>
      <c r="G966" s="134">
        <f t="shared" si="14"/>
        <v>0</v>
      </c>
    </row>
    <row r="967" spans="3:7">
      <c r="C967"/>
      <c r="G967" s="134">
        <f t="shared" si="14"/>
        <v>0</v>
      </c>
    </row>
    <row r="968" spans="3:7">
      <c r="C968"/>
      <c r="G968" s="134">
        <f t="shared" si="14"/>
        <v>0</v>
      </c>
    </row>
    <row r="969" spans="3:7">
      <c r="C969"/>
      <c r="G969" s="134">
        <f t="shared" si="14"/>
        <v>0</v>
      </c>
    </row>
    <row r="970" spans="3:7">
      <c r="C970"/>
      <c r="G970" s="134">
        <f t="shared" si="14"/>
        <v>0</v>
      </c>
    </row>
    <row r="971" spans="3:7">
      <c r="C971"/>
      <c r="G971" s="134">
        <f t="shared" si="14"/>
        <v>0</v>
      </c>
    </row>
    <row r="972" spans="3:7">
      <c r="C972"/>
      <c r="G972" s="134">
        <f t="shared" si="14"/>
        <v>0</v>
      </c>
    </row>
    <row r="973" spans="3:7">
      <c r="C973"/>
      <c r="G973" s="134">
        <f t="shared" si="14"/>
        <v>0</v>
      </c>
    </row>
    <row r="974" spans="3:7">
      <c r="C974"/>
      <c r="G974" s="134">
        <f t="shared" si="14"/>
        <v>0</v>
      </c>
    </row>
    <row r="975" spans="3:7">
      <c r="C975"/>
      <c r="G975" s="134">
        <f t="shared" ref="G975:G1038" si="15">+D975-E975</f>
        <v>0</v>
      </c>
    </row>
    <row r="976" spans="3:7">
      <c r="C976"/>
      <c r="G976" s="134">
        <f t="shared" si="15"/>
        <v>0</v>
      </c>
    </row>
    <row r="977" spans="3:7">
      <c r="C977"/>
      <c r="G977" s="134">
        <f t="shared" si="15"/>
        <v>0</v>
      </c>
    </row>
    <row r="978" spans="3:7">
      <c r="C978"/>
      <c r="G978" s="134">
        <f t="shared" si="15"/>
        <v>0</v>
      </c>
    </row>
    <row r="979" spans="3:7">
      <c r="C979"/>
      <c r="G979" s="134">
        <f t="shared" si="15"/>
        <v>0</v>
      </c>
    </row>
    <row r="980" spans="3:7">
      <c r="C980"/>
      <c r="G980" s="134">
        <f t="shared" si="15"/>
        <v>0</v>
      </c>
    </row>
    <row r="981" spans="3:7">
      <c r="C981"/>
      <c r="G981" s="134">
        <f t="shared" si="15"/>
        <v>0</v>
      </c>
    </row>
    <row r="982" spans="3:7">
      <c r="C982"/>
      <c r="G982" s="134">
        <f t="shared" si="15"/>
        <v>0</v>
      </c>
    </row>
    <row r="983" spans="3:7">
      <c r="C983"/>
      <c r="G983" s="134">
        <f t="shared" si="15"/>
        <v>0</v>
      </c>
    </row>
    <row r="984" spans="3:7">
      <c r="C984"/>
      <c r="G984" s="134">
        <f t="shared" si="15"/>
        <v>0</v>
      </c>
    </row>
    <row r="985" spans="3:7">
      <c r="C985"/>
      <c r="G985" s="134">
        <f t="shared" si="15"/>
        <v>0</v>
      </c>
    </row>
    <row r="986" spans="3:7">
      <c r="C986"/>
      <c r="G986" s="134">
        <f t="shared" si="15"/>
        <v>0</v>
      </c>
    </row>
    <row r="987" spans="3:7">
      <c r="C987"/>
      <c r="G987" s="134">
        <f t="shared" si="15"/>
        <v>0</v>
      </c>
    </row>
    <row r="988" spans="3:7">
      <c r="C988"/>
      <c r="G988" s="134">
        <f t="shared" si="15"/>
        <v>0</v>
      </c>
    </row>
    <row r="989" spans="3:7">
      <c r="C989"/>
      <c r="G989" s="134">
        <f t="shared" si="15"/>
        <v>0</v>
      </c>
    </row>
    <row r="990" spans="3:7">
      <c r="C990"/>
      <c r="G990" s="134">
        <f t="shared" si="15"/>
        <v>0</v>
      </c>
    </row>
    <row r="991" spans="3:7">
      <c r="C991"/>
      <c r="G991" s="134">
        <f t="shared" si="15"/>
        <v>0</v>
      </c>
    </row>
    <row r="992" spans="3:7">
      <c r="C992"/>
      <c r="G992" s="134">
        <f t="shared" si="15"/>
        <v>0</v>
      </c>
    </row>
    <row r="993" spans="3:7">
      <c r="C993"/>
      <c r="G993" s="134">
        <f t="shared" si="15"/>
        <v>0</v>
      </c>
    </row>
    <row r="994" spans="3:7">
      <c r="C994"/>
      <c r="G994" s="134">
        <f t="shared" si="15"/>
        <v>0</v>
      </c>
    </row>
    <row r="995" spans="3:7">
      <c r="C995"/>
      <c r="G995" s="134">
        <f t="shared" si="15"/>
        <v>0</v>
      </c>
    </row>
    <row r="996" spans="3:7">
      <c r="C996"/>
      <c r="G996" s="134">
        <f t="shared" si="15"/>
        <v>0</v>
      </c>
    </row>
    <row r="997" spans="3:7">
      <c r="C997"/>
      <c r="G997" s="134">
        <f t="shared" si="15"/>
        <v>0</v>
      </c>
    </row>
    <row r="998" spans="3:7">
      <c r="C998"/>
      <c r="G998" s="134">
        <f t="shared" si="15"/>
        <v>0</v>
      </c>
    </row>
    <row r="999" spans="3:7">
      <c r="C999"/>
      <c r="G999" s="134">
        <f t="shared" si="15"/>
        <v>0</v>
      </c>
    </row>
    <row r="1000" spans="3:7">
      <c r="C1000"/>
      <c r="G1000" s="134">
        <f t="shared" si="15"/>
        <v>0</v>
      </c>
    </row>
    <row r="1001" spans="3:7">
      <c r="C1001"/>
      <c r="G1001" s="134">
        <f t="shared" si="15"/>
        <v>0</v>
      </c>
    </row>
    <row r="1002" spans="3:7">
      <c r="C1002"/>
      <c r="G1002" s="134">
        <f t="shared" si="15"/>
        <v>0</v>
      </c>
    </row>
    <row r="1003" spans="3:7">
      <c r="C1003"/>
      <c r="G1003" s="134">
        <f t="shared" si="15"/>
        <v>0</v>
      </c>
    </row>
    <row r="1004" spans="3:7">
      <c r="C1004"/>
      <c r="G1004" s="134">
        <f t="shared" si="15"/>
        <v>0</v>
      </c>
    </row>
    <row r="1005" spans="3:7">
      <c r="C1005"/>
      <c r="G1005" s="134">
        <f t="shared" si="15"/>
        <v>0</v>
      </c>
    </row>
    <row r="1006" spans="3:7">
      <c r="C1006"/>
      <c r="G1006" s="134">
        <f t="shared" si="15"/>
        <v>0</v>
      </c>
    </row>
    <row r="1007" spans="3:7">
      <c r="C1007"/>
      <c r="G1007" s="134">
        <f t="shared" si="15"/>
        <v>0</v>
      </c>
    </row>
    <row r="1008" spans="3:7">
      <c r="C1008"/>
      <c r="G1008" s="134">
        <f t="shared" si="15"/>
        <v>0</v>
      </c>
    </row>
    <row r="1009" spans="3:7">
      <c r="C1009"/>
      <c r="G1009" s="134">
        <f t="shared" si="15"/>
        <v>0</v>
      </c>
    </row>
    <row r="1010" spans="3:7">
      <c r="C1010"/>
      <c r="G1010" s="134">
        <f t="shared" si="15"/>
        <v>0</v>
      </c>
    </row>
    <row r="1011" spans="3:7">
      <c r="C1011"/>
      <c r="G1011" s="134">
        <f t="shared" si="15"/>
        <v>0</v>
      </c>
    </row>
    <row r="1012" spans="3:7">
      <c r="C1012"/>
      <c r="G1012" s="134">
        <f t="shared" si="15"/>
        <v>0</v>
      </c>
    </row>
    <row r="1013" spans="3:7">
      <c r="C1013"/>
      <c r="G1013" s="134">
        <f t="shared" si="15"/>
        <v>0</v>
      </c>
    </row>
    <row r="1014" spans="3:7">
      <c r="C1014"/>
      <c r="G1014" s="134">
        <f t="shared" si="15"/>
        <v>0</v>
      </c>
    </row>
    <row r="1015" spans="3:7">
      <c r="C1015"/>
      <c r="G1015" s="134">
        <f t="shared" si="15"/>
        <v>0</v>
      </c>
    </row>
    <row r="1016" spans="3:7">
      <c r="C1016"/>
      <c r="G1016" s="134">
        <f t="shared" si="15"/>
        <v>0</v>
      </c>
    </row>
    <row r="1017" spans="3:7">
      <c r="C1017"/>
      <c r="G1017" s="134">
        <f t="shared" si="15"/>
        <v>0</v>
      </c>
    </row>
    <row r="1018" spans="3:7">
      <c r="C1018"/>
      <c r="G1018" s="134">
        <f t="shared" si="15"/>
        <v>0</v>
      </c>
    </row>
    <row r="1019" spans="3:7">
      <c r="C1019"/>
      <c r="G1019" s="134">
        <f t="shared" si="15"/>
        <v>0</v>
      </c>
    </row>
    <row r="1020" spans="3:7">
      <c r="C1020"/>
      <c r="G1020" s="134">
        <f t="shared" si="15"/>
        <v>0</v>
      </c>
    </row>
    <row r="1021" spans="3:7">
      <c r="C1021"/>
      <c r="G1021" s="134">
        <f t="shared" si="15"/>
        <v>0</v>
      </c>
    </row>
    <row r="1022" spans="3:7">
      <c r="C1022"/>
      <c r="G1022" s="134">
        <f t="shared" si="15"/>
        <v>0</v>
      </c>
    </row>
    <row r="1023" spans="3:7">
      <c r="C1023"/>
      <c r="G1023" s="134">
        <f t="shared" si="15"/>
        <v>0</v>
      </c>
    </row>
    <row r="1024" spans="3:7">
      <c r="C1024"/>
      <c r="G1024" s="134">
        <f t="shared" si="15"/>
        <v>0</v>
      </c>
    </row>
    <row r="1025" spans="3:7">
      <c r="C1025"/>
      <c r="G1025" s="134">
        <f t="shared" si="15"/>
        <v>0</v>
      </c>
    </row>
    <row r="1026" spans="3:7">
      <c r="C1026"/>
      <c r="G1026" s="134">
        <f t="shared" si="15"/>
        <v>0</v>
      </c>
    </row>
    <row r="1027" spans="3:7">
      <c r="C1027"/>
      <c r="G1027" s="134">
        <f t="shared" si="15"/>
        <v>0</v>
      </c>
    </row>
    <row r="1028" spans="3:7">
      <c r="C1028"/>
      <c r="G1028" s="134">
        <f t="shared" si="15"/>
        <v>0</v>
      </c>
    </row>
    <row r="1029" spans="3:7">
      <c r="C1029"/>
      <c r="G1029" s="134">
        <f t="shared" si="15"/>
        <v>0</v>
      </c>
    </row>
    <row r="1030" spans="3:7">
      <c r="C1030"/>
      <c r="G1030" s="134">
        <f t="shared" si="15"/>
        <v>0</v>
      </c>
    </row>
    <row r="1031" spans="3:7">
      <c r="C1031"/>
      <c r="G1031" s="134">
        <f t="shared" si="15"/>
        <v>0</v>
      </c>
    </row>
    <row r="1032" spans="3:7">
      <c r="C1032"/>
      <c r="G1032" s="134">
        <f t="shared" si="15"/>
        <v>0</v>
      </c>
    </row>
    <row r="1033" spans="3:7">
      <c r="C1033"/>
      <c r="G1033" s="134">
        <f t="shared" si="15"/>
        <v>0</v>
      </c>
    </row>
    <row r="1034" spans="3:7">
      <c r="C1034"/>
      <c r="G1034" s="134">
        <f t="shared" si="15"/>
        <v>0</v>
      </c>
    </row>
    <row r="1035" spans="3:7">
      <c r="C1035"/>
      <c r="G1035" s="134">
        <f t="shared" si="15"/>
        <v>0</v>
      </c>
    </row>
    <row r="1036" spans="3:7">
      <c r="C1036"/>
      <c r="G1036" s="134">
        <f t="shared" si="15"/>
        <v>0</v>
      </c>
    </row>
    <row r="1037" spans="3:7">
      <c r="C1037"/>
      <c r="G1037" s="134">
        <f t="shared" si="15"/>
        <v>0</v>
      </c>
    </row>
    <row r="1038" spans="3:7">
      <c r="C1038"/>
      <c r="G1038" s="134">
        <f t="shared" si="15"/>
        <v>0</v>
      </c>
    </row>
    <row r="1039" spans="3:7">
      <c r="C1039"/>
      <c r="G1039" s="134">
        <f t="shared" ref="G1039:G1102" si="16">+D1039-E1039</f>
        <v>0</v>
      </c>
    </row>
    <row r="1040" spans="3:7">
      <c r="C1040"/>
      <c r="G1040" s="134">
        <f t="shared" si="16"/>
        <v>0</v>
      </c>
    </row>
    <row r="1041" spans="3:7">
      <c r="C1041"/>
      <c r="G1041" s="134">
        <f t="shared" si="16"/>
        <v>0</v>
      </c>
    </row>
    <row r="1042" spans="3:7">
      <c r="C1042"/>
      <c r="G1042" s="134">
        <f t="shared" si="16"/>
        <v>0</v>
      </c>
    </row>
    <row r="1043" spans="3:7">
      <c r="C1043"/>
      <c r="G1043" s="134">
        <f t="shared" si="16"/>
        <v>0</v>
      </c>
    </row>
    <row r="1044" spans="3:7">
      <c r="C1044"/>
      <c r="G1044" s="134">
        <f t="shared" si="16"/>
        <v>0</v>
      </c>
    </row>
    <row r="1045" spans="3:7">
      <c r="C1045"/>
      <c r="G1045" s="134">
        <f t="shared" si="16"/>
        <v>0</v>
      </c>
    </row>
    <row r="1046" spans="3:7">
      <c r="C1046"/>
      <c r="G1046" s="134">
        <f t="shared" si="16"/>
        <v>0</v>
      </c>
    </row>
    <row r="1047" spans="3:7">
      <c r="C1047"/>
      <c r="G1047" s="134">
        <f t="shared" si="16"/>
        <v>0</v>
      </c>
    </row>
    <row r="1048" spans="3:7">
      <c r="C1048"/>
      <c r="G1048" s="134">
        <f t="shared" si="16"/>
        <v>0</v>
      </c>
    </row>
    <row r="1049" spans="3:7">
      <c r="C1049"/>
      <c r="G1049" s="134">
        <f t="shared" si="16"/>
        <v>0</v>
      </c>
    </row>
    <row r="1050" spans="3:7">
      <c r="C1050"/>
      <c r="G1050" s="134">
        <f t="shared" si="16"/>
        <v>0</v>
      </c>
    </row>
    <row r="1051" spans="3:7">
      <c r="C1051"/>
      <c r="G1051" s="134">
        <f t="shared" si="16"/>
        <v>0</v>
      </c>
    </row>
    <row r="1052" spans="3:7">
      <c r="C1052"/>
      <c r="G1052" s="134">
        <f t="shared" si="16"/>
        <v>0</v>
      </c>
    </row>
    <row r="1053" spans="3:7">
      <c r="C1053"/>
      <c r="G1053" s="134">
        <f t="shared" si="16"/>
        <v>0</v>
      </c>
    </row>
    <row r="1054" spans="3:7">
      <c r="C1054"/>
      <c r="G1054" s="134">
        <f t="shared" si="16"/>
        <v>0</v>
      </c>
    </row>
    <row r="1055" spans="3:7">
      <c r="C1055"/>
      <c r="G1055" s="134">
        <f t="shared" si="16"/>
        <v>0</v>
      </c>
    </row>
    <row r="1056" spans="3:7">
      <c r="C1056"/>
      <c r="G1056" s="134">
        <f t="shared" si="16"/>
        <v>0</v>
      </c>
    </row>
    <row r="1057" spans="3:7">
      <c r="C1057"/>
      <c r="G1057" s="134">
        <f t="shared" si="16"/>
        <v>0</v>
      </c>
    </row>
    <row r="1058" spans="3:7">
      <c r="C1058"/>
      <c r="G1058" s="134">
        <f t="shared" si="16"/>
        <v>0</v>
      </c>
    </row>
    <row r="1059" spans="3:7">
      <c r="C1059"/>
      <c r="G1059" s="134">
        <f t="shared" si="16"/>
        <v>0</v>
      </c>
    </row>
    <row r="1060" spans="3:7">
      <c r="C1060"/>
      <c r="G1060" s="134">
        <f t="shared" si="16"/>
        <v>0</v>
      </c>
    </row>
    <row r="1061" spans="3:7">
      <c r="C1061"/>
      <c r="G1061" s="134">
        <f t="shared" si="16"/>
        <v>0</v>
      </c>
    </row>
    <row r="1062" spans="3:7">
      <c r="C1062"/>
      <c r="G1062" s="134">
        <f t="shared" si="16"/>
        <v>0</v>
      </c>
    </row>
    <row r="1063" spans="3:7">
      <c r="C1063"/>
      <c r="G1063" s="134">
        <f t="shared" si="16"/>
        <v>0</v>
      </c>
    </row>
    <row r="1064" spans="3:7">
      <c r="C1064"/>
      <c r="G1064" s="134">
        <f t="shared" si="16"/>
        <v>0</v>
      </c>
    </row>
    <row r="1065" spans="3:7">
      <c r="C1065"/>
      <c r="G1065" s="134">
        <f t="shared" si="16"/>
        <v>0</v>
      </c>
    </row>
    <row r="1066" spans="3:7">
      <c r="C1066"/>
      <c r="G1066" s="134">
        <f t="shared" si="16"/>
        <v>0</v>
      </c>
    </row>
    <row r="1067" spans="3:7">
      <c r="C1067"/>
      <c r="G1067" s="134">
        <f t="shared" si="16"/>
        <v>0</v>
      </c>
    </row>
    <row r="1068" spans="3:7">
      <c r="C1068"/>
      <c r="G1068" s="134">
        <f t="shared" si="16"/>
        <v>0</v>
      </c>
    </row>
    <row r="1069" spans="3:7">
      <c r="C1069"/>
      <c r="G1069" s="134">
        <f t="shared" si="16"/>
        <v>0</v>
      </c>
    </row>
    <row r="1070" spans="3:7">
      <c r="C1070"/>
      <c r="G1070" s="134">
        <f t="shared" si="16"/>
        <v>0</v>
      </c>
    </row>
    <row r="1071" spans="3:7">
      <c r="C1071"/>
      <c r="G1071" s="134">
        <f t="shared" si="16"/>
        <v>0</v>
      </c>
    </row>
    <row r="1072" spans="3:7">
      <c r="C1072"/>
      <c r="G1072" s="134">
        <f t="shared" si="16"/>
        <v>0</v>
      </c>
    </row>
    <row r="1073" spans="3:7">
      <c r="C1073"/>
      <c r="G1073" s="134">
        <f t="shared" si="16"/>
        <v>0</v>
      </c>
    </row>
    <row r="1074" spans="3:7">
      <c r="C1074"/>
      <c r="G1074" s="134">
        <f t="shared" si="16"/>
        <v>0</v>
      </c>
    </row>
    <row r="1075" spans="3:7">
      <c r="C1075"/>
      <c r="G1075" s="134">
        <f t="shared" si="16"/>
        <v>0</v>
      </c>
    </row>
    <row r="1076" spans="3:7">
      <c r="C1076"/>
      <c r="G1076" s="134">
        <f t="shared" si="16"/>
        <v>0</v>
      </c>
    </row>
    <row r="1077" spans="3:7">
      <c r="C1077"/>
      <c r="G1077" s="134">
        <f t="shared" si="16"/>
        <v>0</v>
      </c>
    </row>
    <row r="1078" spans="3:7">
      <c r="C1078"/>
      <c r="G1078" s="134">
        <f t="shared" si="16"/>
        <v>0</v>
      </c>
    </row>
    <row r="1079" spans="3:7">
      <c r="C1079"/>
      <c r="G1079" s="134">
        <f t="shared" si="16"/>
        <v>0</v>
      </c>
    </row>
    <row r="1080" spans="3:7">
      <c r="C1080"/>
      <c r="G1080" s="134">
        <f t="shared" si="16"/>
        <v>0</v>
      </c>
    </row>
    <row r="1081" spans="3:7">
      <c r="C1081"/>
      <c r="G1081" s="134">
        <f t="shared" si="16"/>
        <v>0</v>
      </c>
    </row>
    <row r="1082" spans="3:7">
      <c r="C1082"/>
      <c r="G1082" s="134">
        <f t="shared" si="16"/>
        <v>0</v>
      </c>
    </row>
    <row r="1083" spans="3:7">
      <c r="C1083"/>
      <c r="G1083" s="134">
        <f t="shared" si="16"/>
        <v>0</v>
      </c>
    </row>
    <row r="1084" spans="3:7">
      <c r="C1084"/>
      <c r="G1084" s="134">
        <f t="shared" si="16"/>
        <v>0</v>
      </c>
    </row>
    <row r="1085" spans="3:7">
      <c r="C1085"/>
      <c r="G1085" s="134">
        <f t="shared" si="16"/>
        <v>0</v>
      </c>
    </row>
    <row r="1086" spans="3:7">
      <c r="C1086"/>
      <c r="G1086" s="134">
        <f t="shared" si="16"/>
        <v>0</v>
      </c>
    </row>
    <row r="1087" spans="3:7">
      <c r="C1087"/>
      <c r="G1087" s="134">
        <f t="shared" si="16"/>
        <v>0</v>
      </c>
    </row>
    <row r="1088" spans="3:7">
      <c r="C1088"/>
      <c r="G1088" s="134">
        <f t="shared" si="16"/>
        <v>0</v>
      </c>
    </row>
    <row r="1089" spans="3:7">
      <c r="C1089"/>
      <c r="G1089" s="134">
        <f t="shared" si="16"/>
        <v>0</v>
      </c>
    </row>
    <row r="1090" spans="3:7">
      <c r="C1090"/>
      <c r="G1090" s="134">
        <f t="shared" si="16"/>
        <v>0</v>
      </c>
    </row>
    <row r="1091" spans="3:7">
      <c r="C1091"/>
      <c r="G1091" s="134">
        <f t="shared" si="16"/>
        <v>0</v>
      </c>
    </row>
    <row r="1092" spans="3:7">
      <c r="C1092"/>
      <c r="G1092" s="134">
        <f t="shared" si="16"/>
        <v>0</v>
      </c>
    </row>
    <row r="1093" spans="3:7">
      <c r="C1093"/>
      <c r="G1093" s="134">
        <f t="shared" si="16"/>
        <v>0</v>
      </c>
    </row>
    <row r="1094" spans="3:7">
      <c r="C1094"/>
      <c r="G1094" s="134">
        <f t="shared" si="16"/>
        <v>0</v>
      </c>
    </row>
    <row r="1095" spans="3:7">
      <c r="C1095"/>
      <c r="G1095" s="134">
        <f t="shared" si="16"/>
        <v>0</v>
      </c>
    </row>
    <row r="1096" spans="3:7">
      <c r="C1096"/>
      <c r="G1096" s="134">
        <f t="shared" si="16"/>
        <v>0</v>
      </c>
    </row>
    <row r="1097" spans="3:7">
      <c r="C1097"/>
      <c r="G1097" s="134">
        <f t="shared" si="16"/>
        <v>0</v>
      </c>
    </row>
    <row r="1098" spans="3:7">
      <c r="C1098"/>
      <c r="G1098" s="134">
        <f t="shared" si="16"/>
        <v>0</v>
      </c>
    </row>
    <row r="1099" spans="3:7">
      <c r="C1099"/>
      <c r="G1099" s="134">
        <f t="shared" si="16"/>
        <v>0</v>
      </c>
    </row>
    <row r="1100" spans="3:7">
      <c r="C1100"/>
      <c r="G1100" s="134">
        <f t="shared" si="16"/>
        <v>0</v>
      </c>
    </row>
    <row r="1101" spans="3:7">
      <c r="C1101"/>
      <c r="G1101" s="134">
        <f t="shared" si="16"/>
        <v>0</v>
      </c>
    </row>
    <row r="1102" spans="3:7">
      <c r="C1102"/>
      <c r="G1102" s="134">
        <f t="shared" si="16"/>
        <v>0</v>
      </c>
    </row>
    <row r="1103" spans="3:7">
      <c r="C1103"/>
      <c r="G1103" s="134">
        <f t="shared" ref="G1103:G1166" si="17">+D1103-E1103</f>
        <v>0</v>
      </c>
    </row>
    <row r="1104" spans="3:7">
      <c r="C1104"/>
      <c r="G1104" s="134">
        <f t="shared" si="17"/>
        <v>0</v>
      </c>
    </row>
    <row r="1105" spans="3:7">
      <c r="C1105"/>
      <c r="G1105" s="134">
        <f t="shared" si="17"/>
        <v>0</v>
      </c>
    </row>
    <row r="1106" spans="3:7">
      <c r="C1106"/>
      <c r="G1106" s="134">
        <f t="shared" si="17"/>
        <v>0</v>
      </c>
    </row>
    <row r="1107" spans="3:7">
      <c r="C1107"/>
      <c r="G1107" s="134">
        <f t="shared" si="17"/>
        <v>0</v>
      </c>
    </row>
    <row r="1108" spans="3:7">
      <c r="C1108"/>
      <c r="G1108" s="134">
        <f t="shared" si="17"/>
        <v>0</v>
      </c>
    </row>
    <row r="1109" spans="3:7">
      <c r="C1109"/>
      <c r="G1109" s="134">
        <f t="shared" si="17"/>
        <v>0</v>
      </c>
    </row>
    <row r="1110" spans="3:7">
      <c r="C1110"/>
      <c r="G1110" s="134">
        <f t="shared" si="17"/>
        <v>0</v>
      </c>
    </row>
    <row r="1111" spans="3:7">
      <c r="C1111"/>
      <c r="G1111" s="134">
        <f t="shared" si="17"/>
        <v>0</v>
      </c>
    </row>
    <row r="1112" spans="3:7">
      <c r="C1112"/>
      <c r="G1112" s="134">
        <f t="shared" si="17"/>
        <v>0</v>
      </c>
    </row>
    <row r="1113" spans="3:7">
      <c r="C1113"/>
      <c r="G1113" s="134">
        <f t="shared" si="17"/>
        <v>0</v>
      </c>
    </row>
    <row r="1114" spans="3:7">
      <c r="C1114"/>
      <c r="G1114" s="134">
        <f t="shared" si="17"/>
        <v>0</v>
      </c>
    </row>
    <row r="1115" spans="3:7">
      <c r="C1115"/>
      <c r="G1115" s="134">
        <f t="shared" si="17"/>
        <v>0</v>
      </c>
    </row>
    <row r="1116" spans="3:7">
      <c r="C1116"/>
      <c r="G1116" s="134">
        <f t="shared" si="17"/>
        <v>0</v>
      </c>
    </row>
    <row r="1117" spans="3:7">
      <c r="C1117"/>
      <c r="G1117" s="134">
        <f t="shared" si="17"/>
        <v>0</v>
      </c>
    </row>
    <row r="1118" spans="3:7">
      <c r="C1118"/>
      <c r="G1118" s="134">
        <f t="shared" si="17"/>
        <v>0</v>
      </c>
    </row>
    <row r="1119" spans="3:7">
      <c r="C1119"/>
      <c r="G1119" s="134">
        <f t="shared" si="17"/>
        <v>0</v>
      </c>
    </row>
    <row r="1120" spans="3:7">
      <c r="C1120"/>
      <c r="G1120" s="134">
        <f t="shared" si="17"/>
        <v>0</v>
      </c>
    </row>
    <row r="1121" spans="3:7">
      <c r="C1121"/>
      <c r="G1121" s="134">
        <f t="shared" si="17"/>
        <v>0</v>
      </c>
    </row>
    <row r="1122" spans="3:7">
      <c r="C1122"/>
      <c r="G1122" s="134">
        <f t="shared" si="17"/>
        <v>0</v>
      </c>
    </row>
    <row r="1123" spans="3:7">
      <c r="C1123"/>
      <c r="G1123" s="134">
        <f t="shared" si="17"/>
        <v>0</v>
      </c>
    </row>
    <row r="1124" spans="3:7">
      <c r="C1124"/>
      <c r="G1124" s="134">
        <f t="shared" si="17"/>
        <v>0</v>
      </c>
    </row>
    <row r="1125" spans="3:7">
      <c r="C1125"/>
      <c r="G1125" s="134">
        <f t="shared" si="17"/>
        <v>0</v>
      </c>
    </row>
    <row r="1126" spans="3:7">
      <c r="C1126"/>
      <c r="G1126" s="134">
        <f t="shared" si="17"/>
        <v>0</v>
      </c>
    </row>
    <row r="1127" spans="3:7">
      <c r="C1127"/>
      <c r="G1127" s="134">
        <f t="shared" si="17"/>
        <v>0</v>
      </c>
    </row>
    <row r="1128" spans="3:7">
      <c r="C1128"/>
      <c r="G1128" s="134">
        <f t="shared" si="17"/>
        <v>0</v>
      </c>
    </row>
    <row r="1129" spans="3:7">
      <c r="C1129"/>
      <c r="G1129" s="134">
        <f t="shared" si="17"/>
        <v>0</v>
      </c>
    </row>
    <row r="1130" spans="3:7">
      <c r="C1130"/>
      <c r="G1130" s="134">
        <f t="shared" si="17"/>
        <v>0</v>
      </c>
    </row>
    <row r="1131" spans="3:7">
      <c r="C1131"/>
      <c r="G1131" s="134">
        <f t="shared" si="17"/>
        <v>0</v>
      </c>
    </row>
    <row r="1132" spans="3:7">
      <c r="C1132"/>
      <c r="G1132" s="134">
        <f t="shared" si="17"/>
        <v>0</v>
      </c>
    </row>
    <row r="1133" spans="3:7">
      <c r="C1133"/>
      <c r="G1133" s="134">
        <f t="shared" si="17"/>
        <v>0</v>
      </c>
    </row>
    <row r="1134" spans="3:7">
      <c r="C1134"/>
      <c r="G1134" s="134">
        <f t="shared" si="17"/>
        <v>0</v>
      </c>
    </row>
    <row r="1135" spans="3:7">
      <c r="C1135"/>
      <c r="G1135" s="134">
        <f t="shared" si="17"/>
        <v>0</v>
      </c>
    </row>
    <row r="1136" spans="3:7">
      <c r="C1136"/>
      <c r="G1136" s="134">
        <f t="shared" si="17"/>
        <v>0</v>
      </c>
    </row>
    <row r="1137" spans="3:7">
      <c r="C1137"/>
      <c r="G1137" s="134">
        <f t="shared" si="17"/>
        <v>0</v>
      </c>
    </row>
    <row r="1138" spans="3:7">
      <c r="C1138"/>
      <c r="G1138" s="134">
        <f t="shared" si="17"/>
        <v>0</v>
      </c>
    </row>
    <row r="1139" spans="3:7">
      <c r="C1139"/>
      <c r="G1139" s="134">
        <f t="shared" si="17"/>
        <v>0</v>
      </c>
    </row>
    <row r="1140" spans="3:7">
      <c r="C1140"/>
      <c r="G1140" s="134">
        <f t="shared" si="17"/>
        <v>0</v>
      </c>
    </row>
    <row r="1141" spans="3:7">
      <c r="C1141"/>
      <c r="G1141" s="134">
        <f t="shared" si="17"/>
        <v>0</v>
      </c>
    </row>
    <row r="1142" spans="3:7">
      <c r="C1142"/>
      <c r="G1142" s="134">
        <f t="shared" si="17"/>
        <v>0</v>
      </c>
    </row>
    <row r="1143" spans="3:7">
      <c r="C1143"/>
      <c r="G1143" s="134">
        <f t="shared" si="17"/>
        <v>0</v>
      </c>
    </row>
    <row r="1144" spans="3:7">
      <c r="C1144"/>
      <c r="G1144" s="134">
        <f t="shared" si="17"/>
        <v>0</v>
      </c>
    </row>
    <row r="1145" spans="3:7">
      <c r="C1145"/>
      <c r="G1145" s="134">
        <f t="shared" si="17"/>
        <v>0</v>
      </c>
    </row>
    <row r="1146" spans="3:7">
      <c r="C1146"/>
      <c r="G1146" s="134">
        <f t="shared" si="17"/>
        <v>0</v>
      </c>
    </row>
    <row r="1147" spans="3:7">
      <c r="C1147"/>
      <c r="G1147" s="134">
        <f t="shared" si="17"/>
        <v>0</v>
      </c>
    </row>
    <row r="1148" spans="3:7">
      <c r="C1148"/>
      <c r="G1148" s="134">
        <f t="shared" si="17"/>
        <v>0</v>
      </c>
    </row>
    <row r="1149" spans="3:7">
      <c r="C1149"/>
      <c r="G1149" s="134">
        <f t="shared" si="17"/>
        <v>0</v>
      </c>
    </row>
    <row r="1150" spans="3:7">
      <c r="C1150"/>
      <c r="G1150" s="134">
        <f t="shared" si="17"/>
        <v>0</v>
      </c>
    </row>
    <row r="1151" spans="3:7">
      <c r="C1151"/>
      <c r="G1151" s="134">
        <f t="shared" si="17"/>
        <v>0</v>
      </c>
    </row>
    <row r="1152" spans="3:7">
      <c r="C1152"/>
      <c r="G1152" s="134">
        <f t="shared" si="17"/>
        <v>0</v>
      </c>
    </row>
    <row r="1153" spans="3:7">
      <c r="C1153"/>
      <c r="G1153" s="134">
        <f t="shared" si="17"/>
        <v>0</v>
      </c>
    </row>
    <row r="1154" spans="3:7">
      <c r="C1154"/>
      <c r="G1154" s="134">
        <f t="shared" si="17"/>
        <v>0</v>
      </c>
    </row>
    <row r="1155" spans="3:7">
      <c r="C1155"/>
      <c r="G1155" s="134">
        <f t="shared" si="17"/>
        <v>0</v>
      </c>
    </row>
    <row r="1156" spans="3:7">
      <c r="C1156"/>
      <c r="G1156" s="134">
        <f t="shared" si="17"/>
        <v>0</v>
      </c>
    </row>
    <row r="1157" spans="3:7">
      <c r="C1157"/>
      <c r="G1157" s="134">
        <f t="shared" si="17"/>
        <v>0</v>
      </c>
    </row>
    <row r="1158" spans="3:7">
      <c r="C1158"/>
      <c r="G1158" s="134">
        <f t="shared" si="17"/>
        <v>0</v>
      </c>
    </row>
    <row r="1159" spans="3:7">
      <c r="C1159"/>
      <c r="G1159" s="134">
        <f t="shared" si="17"/>
        <v>0</v>
      </c>
    </row>
    <row r="1160" spans="3:7">
      <c r="C1160"/>
      <c r="G1160" s="134">
        <f t="shared" si="17"/>
        <v>0</v>
      </c>
    </row>
    <row r="1161" spans="3:7">
      <c r="C1161"/>
      <c r="G1161" s="134">
        <f t="shared" si="17"/>
        <v>0</v>
      </c>
    </row>
    <row r="1162" spans="3:7">
      <c r="C1162"/>
      <c r="G1162" s="134">
        <f t="shared" si="17"/>
        <v>0</v>
      </c>
    </row>
    <row r="1163" spans="3:7">
      <c r="C1163"/>
      <c r="G1163" s="134">
        <f t="shared" si="17"/>
        <v>0</v>
      </c>
    </row>
    <row r="1164" spans="3:7">
      <c r="C1164"/>
      <c r="G1164" s="134">
        <f t="shared" si="17"/>
        <v>0</v>
      </c>
    </row>
    <row r="1165" spans="3:7">
      <c r="C1165"/>
      <c r="G1165" s="134">
        <f t="shared" si="17"/>
        <v>0</v>
      </c>
    </row>
    <row r="1166" spans="3:7">
      <c r="C1166"/>
      <c r="G1166" s="134">
        <f t="shared" si="17"/>
        <v>0</v>
      </c>
    </row>
    <row r="1167" spans="3:7">
      <c r="C1167"/>
      <c r="G1167" s="134">
        <f t="shared" ref="G1167:G1230" si="18">+D1167-E1167</f>
        <v>0</v>
      </c>
    </row>
    <row r="1168" spans="3:7">
      <c r="C1168"/>
      <c r="G1168" s="134">
        <f t="shared" si="18"/>
        <v>0</v>
      </c>
    </row>
    <row r="1169" spans="3:7">
      <c r="C1169"/>
      <c r="G1169" s="134">
        <f t="shared" si="18"/>
        <v>0</v>
      </c>
    </row>
    <row r="1170" spans="3:7">
      <c r="C1170"/>
      <c r="G1170" s="134">
        <f t="shared" si="18"/>
        <v>0</v>
      </c>
    </row>
    <row r="1171" spans="3:7">
      <c r="C1171"/>
      <c r="G1171" s="134">
        <f t="shared" si="18"/>
        <v>0</v>
      </c>
    </row>
    <row r="1172" spans="3:7">
      <c r="C1172"/>
      <c r="G1172" s="134">
        <f t="shared" si="18"/>
        <v>0</v>
      </c>
    </row>
    <row r="1173" spans="3:7">
      <c r="C1173"/>
      <c r="G1173" s="134">
        <f t="shared" si="18"/>
        <v>0</v>
      </c>
    </row>
    <row r="1174" spans="3:7">
      <c r="C1174"/>
      <c r="G1174" s="134">
        <f t="shared" si="18"/>
        <v>0</v>
      </c>
    </row>
    <row r="1175" spans="3:7">
      <c r="C1175"/>
      <c r="G1175" s="134">
        <f t="shared" si="18"/>
        <v>0</v>
      </c>
    </row>
    <row r="1176" spans="3:7">
      <c r="C1176"/>
      <c r="G1176" s="134">
        <f t="shared" si="18"/>
        <v>0</v>
      </c>
    </row>
    <row r="1177" spans="3:7">
      <c r="C1177"/>
      <c r="G1177" s="134">
        <f t="shared" si="18"/>
        <v>0</v>
      </c>
    </row>
    <row r="1178" spans="3:7">
      <c r="C1178"/>
      <c r="G1178" s="134">
        <f t="shared" si="18"/>
        <v>0</v>
      </c>
    </row>
    <row r="1179" spans="3:7">
      <c r="C1179"/>
      <c r="G1179" s="134">
        <f t="shared" si="18"/>
        <v>0</v>
      </c>
    </row>
    <row r="1180" spans="3:7">
      <c r="C1180"/>
      <c r="G1180" s="134">
        <f t="shared" si="18"/>
        <v>0</v>
      </c>
    </row>
    <row r="1181" spans="3:7">
      <c r="C1181"/>
      <c r="G1181" s="134">
        <f t="shared" si="18"/>
        <v>0</v>
      </c>
    </row>
    <row r="1182" spans="3:7">
      <c r="C1182"/>
      <c r="G1182" s="134">
        <f t="shared" si="18"/>
        <v>0</v>
      </c>
    </row>
    <row r="1183" spans="3:7">
      <c r="C1183"/>
      <c r="G1183" s="134">
        <f t="shared" si="18"/>
        <v>0</v>
      </c>
    </row>
    <row r="1184" spans="3:7">
      <c r="C1184"/>
      <c r="G1184" s="134">
        <f t="shared" si="18"/>
        <v>0</v>
      </c>
    </row>
    <row r="1185" spans="3:7">
      <c r="C1185"/>
      <c r="G1185" s="134">
        <f t="shared" si="18"/>
        <v>0</v>
      </c>
    </row>
    <row r="1186" spans="3:7">
      <c r="C1186"/>
      <c r="G1186" s="134">
        <f t="shared" si="18"/>
        <v>0</v>
      </c>
    </row>
    <row r="1187" spans="3:7">
      <c r="C1187"/>
      <c r="G1187" s="134">
        <f t="shared" si="18"/>
        <v>0</v>
      </c>
    </row>
    <row r="1188" spans="3:7">
      <c r="C1188"/>
      <c r="G1188" s="134">
        <f t="shared" si="18"/>
        <v>0</v>
      </c>
    </row>
    <row r="1189" spans="3:7">
      <c r="C1189"/>
      <c r="G1189" s="134">
        <f t="shared" si="18"/>
        <v>0</v>
      </c>
    </row>
    <row r="1190" spans="3:7">
      <c r="C1190"/>
      <c r="G1190" s="134">
        <f t="shared" si="18"/>
        <v>0</v>
      </c>
    </row>
    <row r="1191" spans="3:7">
      <c r="C1191"/>
      <c r="G1191" s="134">
        <f t="shared" si="18"/>
        <v>0</v>
      </c>
    </row>
    <row r="1192" spans="3:7">
      <c r="C1192"/>
      <c r="G1192" s="134">
        <f t="shared" si="18"/>
        <v>0</v>
      </c>
    </row>
    <row r="1193" spans="3:7">
      <c r="C1193"/>
      <c r="G1193" s="134">
        <f t="shared" si="18"/>
        <v>0</v>
      </c>
    </row>
    <row r="1194" spans="3:7">
      <c r="C1194"/>
      <c r="G1194" s="134">
        <f t="shared" si="18"/>
        <v>0</v>
      </c>
    </row>
    <row r="1195" spans="3:7">
      <c r="C1195"/>
      <c r="G1195" s="134">
        <f t="shared" si="18"/>
        <v>0</v>
      </c>
    </row>
    <row r="1196" spans="3:7">
      <c r="C1196"/>
      <c r="G1196" s="134">
        <f t="shared" si="18"/>
        <v>0</v>
      </c>
    </row>
    <row r="1197" spans="3:7">
      <c r="C1197"/>
      <c r="G1197" s="134">
        <f t="shared" si="18"/>
        <v>0</v>
      </c>
    </row>
    <row r="1198" spans="3:7">
      <c r="C1198"/>
      <c r="G1198" s="134">
        <f t="shared" si="18"/>
        <v>0</v>
      </c>
    </row>
    <row r="1199" spans="3:7">
      <c r="C1199"/>
      <c r="G1199" s="134">
        <f t="shared" si="18"/>
        <v>0</v>
      </c>
    </row>
    <row r="1200" spans="3:7">
      <c r="C1200"/>
      <c r="G1200" s="134">
        <f t="shared" si="18"/>
        <v>0</v>
      </c>
    </row>
    <row r="1201" spans="3:7">
      <c r="C1201"/>
      <c r="G1201" s="134">
        <f t="shared" si="18"/>
        <v>0</v>
      </c>
    </row>
    <row r="1202" spans="3:7">
      <c r="C1202"/>
      <c r="G1202" s="134">
        <f t="shared" si="18"/>
        <v>0</v>
      </c>
    </row>
    <row r="1203" spans="3:7">
      <c r="C1203"/>
      <c r="G1203" s="134">
        <f t="shared" si="18"/>
        <v>0</v>
      </c>
    </row>
    <row r="1204" spans="3:7">
      <c r="C1204"/>
      <c r="G1204" s="134">
        <f t="shared" si="18"/>
        <v>0</v>
      </c>
    </row>
    <row r="1205" spans="3:7">
      <c r="C1205"/>
      <c r="G1205" s="134">
        <f t="shared" si="18"/>
        <v>0</v>
      </c>
    </row>
    <row r="1206" spans="3:7">
      <c r="C1206"/>
      <c r="G1206" s="134">
        <f t="shared" si="18"/>
        <v>0</v>
      </c>
    </row>
    <row r="1207" spans="3:7">
      <c r="C1207"/>
      <c r="G1207" s="134">
        <f t="shared" si="18"/>
        <v>0</v>
      </c>
    </row>
    <row r="1208" spans="3:7">
      <c r="C1208"/>
      <c r="G1208" s="134">
        <f t="shared" si="18"/>
        <v>0</v>
      </c>
    </row>
    <row r="1209" spans="3:7">
      <c r="C1209"/>
      <c r="G1209" s="134">
        <f t="shared" si="18"/>
        <v>0</v>
      </c>
    </row>
    <row r="1210" spans="3:7">
      <c r="C1210"/>
      <c r="G1210" s="134">
        <f t="shared" si="18"/>
        <v>0</v>
      </c>
    </row>
    <row r="1211" spans="3:7">
      <c r="C1211"/>
      <c r="G1211" s="134">
        <f t="shared" si="18"/>
        <v>0</v>
      </c>
    </row>
    <row r="1212" spans="3:7">
      <c r="C1212"/>
      <c r="G1212" s="134">
        <f t="shared" si="18"/>
        <v>0</v>
      </c>
    </row>
    <row r="1213" spans="3:7">
      <c r="C1213"/>
      <c r="G1213" s="134">
        <f t="shared" si="18"/>
        <v>0</v>
      </c>
    </row>
    <row r="1214" spans="3:7">
      <c r="C1214"/>
      <c r="G1214" s="134">
        <f t="shared" si="18"/>
        <v>0</v>
      </c>
    </row>
    <row r="1215" spans="3:7">
      <c r="C1215"/>
      <c r="G1215" s="134">
        <f t="shared" si="18"/>
        <v>0</v>
      </c>
    </row>
    <row r="1216" spans="3:7">
      <c r="C1216"/>
      <c r="G1216" s="134">
        <f t="shared" si="18"/>
        <v>0</v>
      </c>
    </row>
    <row r="1217" spans="3:7">
      <c r="C1217"/>
      <c r="G1217" s="134">
        <f t="shared" si="18"/>
        <v>0</v>
      </c>
    </row>
    <row r="1218" spans="3:7">
      <c r="C1218"/>
      <c r="G1218" s="134">
        <f t="shared" si="18"/>
        <v>0</v>
      </c>
    </row>
    <row r="1219" spans="3:7">
      <c r="C1219"/>
      <c r="G1219" s="134">
        <f t="shared" si="18"/>
        <v>0</v>
      </c>
    </row>
    <row r="1220" spans="3:7">
      <c r="C1220"/>
      <c r="G1220" s="134">
        <f t="shared" si="18"/>
        <v>0</v>
      </c>
    </row>
    <row r="1221" spans="3:7">
      <c r="C1221"/>
      <c r="G1221" s="134">
        <f t="shared" si="18"/>
        <v>0</v>
      </c>
    </row>
    <row r="1222" spans="3:7">
      <c r="C1222"/>
      <c r="G1222" s="134">
        <f t="shared" si="18"/>
        <v>0</v>
      </c>
    </row>
    <row r="1223" spans="3:7">
      <c r="C1223"/>
      <c r="G1223" s="134">
        <f t="shared" si="18"/>
        <v>0</v>
      </c>
    </row>
    <row r="1224" spans="3:7">
      <c r="C1224"/>
      <c r="G1224" s="134">
        <f t="shared" si="18"/>
        <v>0</v>
      </c>
    </row>
    <row r="1225" spans="3:7">
      <c r="C1225"/>
      <c r="G1225" s="134">
        <f t="shared" si="18"/>
        <v>0</v>
      </c>
    </row>
    <row r="1226" spans="3:7">
      <c r="C1226"/>
      <c r="G1226" s="134">
        <f t="shared" si="18"/>
        <v>0</v>
      </c>
    </row>
    <row r="1227" spans="3:7">
      <c r="C1227"/>
      <c r="G1227" s="134">
        <f t="shared" si="18"/>
        <v>0</v>
      </c>
    </row>
    <row r="1228" spans="3:7">
      <c r="C1228"/>
      <c r="G1228" s="134">
        <f t="shared" si="18"/>
        <v>0</v>
      </c>
    </row>
    <row r="1229" spans="3:7">
      <c r="C1229"/>
      <c r="G1229" s="134">
        <f t="shared" si="18"/>
        <v>0</v>
      </c>
    </row>
    <row r="1230" spans="3:7">
      <c r="C1230"/>
      <c r="G1230" s="134">
        <f t="shared" si="18"/>
        <v>0</v>
      </c>
    </row>
    <row r="1231" spans="3:7">
      <c r="C1231"/>
      <c r="G1231" s="134">
        <f t="shared" ref="G1231:G1294" si="19">+D1231-E1231</f>
        <v>0</v>
      </c>
    </row>
    <row r="1232" spans="3:7">
      <c r="C1232"/>
      <c r="G1232" s="134">
        <f t="shared" si="19"/>
        <v>0</v>
      </c>
    </row>
    <row r="1233" spans="3:7">
      <c r="C1233"/>
      <c r="G1233" s="134">
        <f t="shared" si="19"/>
        <v>0</v>
      </c>
    </row>
    <row r="1234" spans="3:7">
      <c r="C1234"/>
      <c r="G1234" s="134">
        <f t="shared" si="19"/>
        <v>0</v>
      </c>
    </row>
    <row r="1235" spans="3:7">
      <c r="C1235"/>
      <c r="G1235" s="134">
        <f t="shared" si="19"/>
        <v>0</v>
      </c>
    </row>
    <row r="1236" spans="3:7">
      <c r="C1236"/>
      <c r="G1236" s="134">
        <f t="shared" si="19"/>
        <v>0</v>
      </c>
    </row>
    <row r="1237" spans="3:7">
      <c r="C1237"/>
      <c r="G1237" s="134">
        <f t="shared" si="19"/>
        <v>0</v>
      </c>
    </row>
    <row r="1238" spans="3:7">
      <c r="C1238"/>
      <c r="G1238" s="134">
        <f t="shared" si="19"/>
        <v>0</v>
      </c>
    </row>
    <row r="1239" spans="3:7">
      <c r="C1239"/>
      <c r="G1239" s="134">
        <f t="shared" si="19"/>
        <v>0</v>
      </c>
    </row>
    <row r="1240" spans="3:7">
      <c r="C1240"/>
      <c r="G1240" s="134">
        <f t="shared" si="19"/>
        <v>0</v>
      </c>
    </row>
    <row r="1241" spans="3:7">
      <c r="C1241"/>
      <c r="G1241" s="134">
        <f t="shared" si="19"/>
        <v>0</v>
      </c>
    </row>
    <row r="1242" spans="3:7">
      <c r="C1242"/>
      <c r="G1242" s="134">
        <f t="shared" si="19"/>
        <v>0</v>
      </c>
    </row>
    <row r="1243" spans="3:7">
      <c r="C1243"/>
      <c r="G1243" s="134">
        <f t="shared" si="19"/>
        <v>0</v>
      </c>
    </row>
    <row r="1244" spans="3:7">
      <c r="C1244"/>
      <c r="G1244" s="134">
        <f t="shared" si="19"/>
        <v>0</v>
      </c>
    </row>
    <row r="1245" spans="3:7">
      <c r="C1245"/>
      <c r="G1245" s="134">
        <f t="shared" si="19"/>
        <v>0</v>
      </c>
    </row>
    <row r="1246" spans="3:7">
      <c r="C1246"/>
      <c r="G1246" s="134">
        <f t="shared" si="19"/>
        <v>0</v>
      </c>
    </row>
    <row r="1247" spans="3:7">
      <c r="C1247"/>
      <c r="G1247" s="134">
        <f t="shared" si="19"/>
        <v>0</v>
      </c>
    </row>
    <row r="1248" spans="3:7">
      <c r="C1248"/>
      <c r="G1248" s="134">
        <f t="shared" si="19"/>
        <v>0</v>
      </c>
    </row>
    <row r="1249" spans="3:7">
      <c r="C1249"/>
      <c r="G1249" s="134">
        <f t="shared" si="19"/>
        <v>0</v>
      </c>
    </row>
    <row r="1250" spans="3:7">
      <c r="C1250"/>
      <c r="G1250" s="134">
        <f t="shared" si="19"/>
        <v>0</v>
      </c>
    </row>
    <row r="1251" spans="3:7">
      <c r="C1251"/>
      <c r="G1251" s="134">
        <f t="shared" si="19"/>
        <v>0</v>
      </c>
    </row>
    <row r="1252" spans="3:7">
      <c r="C1252"/>
      <c r="G1252" s="134">
        <f t="shared" si="19"/>
        <v>0</v>
      </c>
    </row>
    <row r="1253" spans="3:7">
      <c r="C1253"/>
      <c r="G1253" s="134">
        <f t="shared" si="19"/>
        <v>0</v>
      </c>
    </row>
    <row r="1254" spans="3:7">
      <c r="C1254"/>
      <c r="G1254" s="134">
        <f t="shared" si="19"/>
        <v>0</v>
      </c>
    </row>
    <row r="1255" spans="3:7">
      <c r="C1255"/>
      <c r="G1255" s="134">
        <f t="shared" si="19"/>
        <v>0</v>
      </c>
    </row>
    <row r="1256" spans="3:7">
      <c r="C1256"/>
      <c r="G1256" s="134">
        <f t="shared" si="19"/>
        <v>0</v>
      </c>
    </row>
    <row r="1257" spans="3:7">
      <c r="C1257"/>
      <c r="G1257" s="134">
        <f t="shared" si="19"/>
        <v>0</v>
      </c>
    </row>
    <row r="1258" spans="3:7">
      <c r="C1258"/>
      <c r="G1258" s="134">
        <f t="shared" si="19"/>
        <v>0</v>
      </c>
    </row>
    <row r="1259" spans="3:7">
      <c r="C1259"/>
      <c r="G1259" s="134">
        <f t="shared" si="19"/>
        <v>0</v>
      </c>
    </row>
    <row r="1260" spans="3:7">
      <c r="C1260"/>
      <c r="G1260" s="134">
        <f t="shared" si="19"/>
        <v>0</v>
      </c>
    </row>
    <row r="1261" spans="3:7">
      <c r="C1261"/>
      <c r="G1261" s="134">
        <f t="shared" si="19"/>
        <v>0</v>
      </c>
    </row>
    <row r="1262" spans="3:7">
      <c r="C1262"/>
      <c r="G1262" s="134">
        <f t="shared" si="19"/>
        <v>0</v>
      </c>
    </row>
    <row r="1263" spans="3:7">
      <c r="C1263"/>
      <c r="G1263" s="134">
        <f t="shared" si="19"/>
        <v>0</v>
      </c>
    </row>
    <row r="1264" spans="3:7">
      <c r="C1264"/>
      <c r="G1264" s="134">
        <f t="shared" si="19"/>
        <v>0</v>
      </c>
    </row>
    <row r="1265" spans="3:7">
      <c r="C1265"/>
      <c r="G1265" s="134">
        <f t="shared" si="19"/>
        <v>0</v>
      </c>
    </row>
    <row r="1266" spans="3:7">
      <c r="C1266"/>
      <c r="G1266" s="134">
        <f t="shared" si="19"/>
        <v>0</v>
      </c>
    </row>
    <row r="1267" spans="3:7">
      <c r="C1267"/>
      <c r="G1267" s="134">
        <f t="shared" si="19"/>
        <v>0</v>
      </c>
    </row>
    <row r="1268" spans="3:7">
      <c r="C1268"/>
      <c r="G1268" s="134">
        <f t="shared" si="19"/>
        <v>0</v>
      </c>
    </row>
    <row r="1269" spans="3:7">
      <c r="C1269"/>
      <c r="G1269" s="134">
        <f t="shared" si="19"/>
        <v>0</v>
      </c>
    </row>
    <row r="1270" spans="3:7">
      <c r="C1270"/>
      <c r="G1270" s="134">
        <f t="shared" si="19"/>
        <v>0</v>
      </c>
    </row>
    <row r="1271" spans="3:7">
      <c r="C1271"/>
      <c r="G1271" s="134">
        <f t="shared" si="19"/>
        <v>0</v>
      </c>
    </row>
    <row r="1272" spans="3:7">
      <c r="C1272"/>
      <c r="G1272" s="134">
        <f t="shared" si="19"/>
        <v>0</v>
      </c>
    </row>
    <row r="1273" spans="3:7">
      <c r="C1273"/>
      <c r="G1273" s="134">
        <f t="shared" si="19"/>
        <v>0</v>
      </c>
    </row>
    <row r="1274" spans="3:7">
      <c r="C1274"/>
      <c r="G1274" s="134">
        <f t="shared" si="19"/>
        <v>0</v>
      </c>
    </row>
    <row r="1275" spans="3:7">
      <c r="C1275"/>
      <c r="G1275" s="134">
        <f t="shared" si="19"/>
        <v>0</v>
      </c>
    </row>
    <row r="1276" spans="3:7">
      <c r="C1276"/>
      <c r="G1276" s="134">
        <f t="shared" si="19"/>
        <v>0</v>
      </c>
    </row>
    <row r="1277" spans="3:7">
      <c r="C1277"/>
      <c r="G1277" s="134">
        <f t="shared" si="19"/>
        <v>0</v>
      </c>
    </row>
    <row r="1278" spans="3:7">
      <c r="C1278"/>
      <c r="G1278" s="134">
        <f t="shared" si="19"/>
        <v>0</v>
      </c>
    </row>
    <row r="1279" spans="3:7">
      <c r="C1279"/>
      <c r="G1279" s="134">
        <f t="shared" si="19"/>
        <v>0</v>
      </c>
    </row>
    <row r="1280" spans="3:7">
      <c r="C1280"/>
      <c r="G1280" s="134">
        <f t="shared" si="19"/>
        <v>0</v>
      </c>
    </row>
    <row r="1281" spans="3:7">
      <c r="C1281"/>
      <c r="G1281" s="134">
        <f t="shared" si="19"/>
        <v>0</v>
      </c>
    </row>
    <row r="1282" spans="3:7">
      <c r="C1282"/>
      <c r="G1282" s="134">
        <f t="shared" si="19"/>
        <v>0</v>
      </c>
    </row>
    <row r="1283" spans="3:7">
      <c r="C1283"/>
      <c r="G1283" s="134">
        <f t="shared" si="19"/>
        <v>0</v>
      </c>
    </row>
    <row r="1284" spans="3:7">
      <c r="C1284"/>
      <c r="G1284" s="134">
        <f t="shared" si="19"/>
        <v>0</v>
      </c>
    </row>
    <row r="1285" spans="3:7">
      <c r="C1285"/>
      <c r="G1285" s="134">
        <f t="shared" si="19"/>
        <v>0</v>
      </c>
    </row>
    <row r="1286" spans="3:7">
      <c r="C1286"/>
      <c r="G1286" s="134">
        <f t="shared" si="19"/>
        <v>0</v>
      </c>
    </row>
    <row r="1287" spans="3:7">
      <c r="C1287"/>
      <c r="G1287" s="134">
        <f t="shared" si="19"/>
        <v>0</v>
      </c>
    </row>
    <row r="1288" spans="3:7">
      <c r="C1288"/>
      <c r="G1288" s="134">
        <f t="shared" si="19"/>
        <v>0</v>
      </c>
    </row>
    <row r="1289" spans="3:7">
      <c r="C1289"/>
      <c r="G1289" s="134">
        <f t="shared" si="19"/>
        <v>0</v>
      </c>
    </row>
    <row r="1290" spans="3:7">
      <c r="C1290"/>
      <c r="G1290" s="134">
        <f t="shared" si="19"/>
        <v>0</v>
      </c>
    </row>
    <row r="1291" spans="3:7">
      <c r="C1291"/>
      <c r="G1291" s="134">
        <f t="shared" si="19"/>
        <v>0</v>
      </c>
    </row>
    <row r="1292" spans="3:7">
      <c r="C1292"/>
      <c r="G1292" s="134">
        <f t="shared" si="19"/>
        <v>0</v>
      </c>
    </row>
    <row r="1293" spans="3:7">
      <c r="C1293"/>
      <c r="G1293" s="134">
        <f t="shared" si="19"/>
        <v>0</v>
      </c>
    </row>
    <row r="1294" spans="3:7">
      <c r="C1294"/>
      <c r="G1294" s="134">
        <f t="shared" si="19"/>
        <v>0</v>
      </c>
    </row>
    <row r="1295" spans="3:7">
      <c r="C1295"/>
      <c r="G1295" s="134">
        <f t="shared" ref="G1295:G1358" si="20">+D1295-E1295</f>
        <v>0</v>
      </c>
    </row>
    <row r="1296" spans="3:7">
      <c r="C1296"/>
      <c r="G1296" s="134">
        <f t="shared" si="20"/>
        <v>0</v>
      </c>
    </row>
    <row r="1297" spans="3:7">
      <c r="C1297"/>
      <c r="G1297" s="134">
        <f t="shared" si="20"/>
        <v>0</v>
      </c>
    </row>
    <row r="1298" spans="3:7">
      <c r="C1298"/>
      <c r="G1298" s="134">
        <f t="shared" si="20"/>
        <v>0</v>
      </c>
    </row>
    <row r="1299" spans="3:7">
      <c r="C1299"/>
      <c r="G1299" s="134">
        <f t="shared" si="20"/>
        <v>0</v>
      </c>
    </row>
    <row r="1300" spans="3:7">
      <c r="C1300"/>
      <c r="G1300" s="134">
        <f t="shared" si="20"/>
        <v>0</v>
      </c>
    </row>
    <row r="1301" spans="3:7">
      <c r="C1301"/>
      <c r="G1301" s="134">
        <f t="shared" si="20"/>
        <v>0</v>
      </c>
    </row>
    <row r="1302" spans="3:7">
      <c r="C1302"/>
      <c r="G1302" s="134">
        <f t="shared" si="20"/>
        <v>0</v>
      </c>
    </row>
    <row r="1303" spans="3:7">
      <c r="C1303"/>
      <c r="G1303" s="134">
        <f t="shared" si="20"/>
        <v>0</v>
      </c>
    </row>
    <row r="1304" spans="3:7">
      <c r="C1304"/>
      <c r="G1304" s="134">
        <f t="shared" si="20"/>
        <v>0</v>
      </c>
    </row>
    <row r="1305" spans="3:7">
      <c r="C1305"/>
      <c r="G1305" s="134">
        <f t="shared" si="20"/>
        <v>0</v>
      </c>
    </row>
    <row r="1306" spans="3:7">
      <c r="C1306"/>
      <c r="G1306" s="134">
        <f t="shared" si="20"/>
        <v>0</v>
      </c>
    </row>
    <row r="1307" spans="3:7">
      <c r="C1307"/>
      <c r="G1307" s="134">
        <f t="shared" si="20"/>
        <v>0</v>
      </c>
    </row>
    <row r="1308" spans="3:7">
      <c r="C1308"/>
      <c r="G1308" s="134">
        <f t="shared" si="20"/>
        <v>0</v>
      </c>
    </row>
    <row r="1309" spans="3:7">
      <c r="C1309"/>
      <c r="G1309" s="134">
        <f t="shared" si="20"/>
        <v>0</v>
      </c>
    </row>
    <row r="1310" spans="3:7">
      <c r="C1310"/>
      <c r="G1310" s="134">
        <f t="shared" si="20"/>
        <v>0</v>
      </c>
    </row>
    <row r="1311" spans="3:7">
      <c r="C1311"/>
      <c r="G1311" s="134">
        <f t="shared" si="20"/>
        <v>0</v>
      </c>
    </row>
    <row r="1312" spans="3:7">
      <c r="C1312"/>
      <c r="G1312" s="134">
        <f t="shared" si="20"/>
        <v>0</v>
      </c>
    </row>
    <row r="1313" spans="3:7">
      <c r="C1313"/>
      <c r="G1313" s="134">
        <f t="shared" si="20"/>
        <v>0</v>
      </c>
    </row>
    <row r="1314" spans="3:7">
      <c r="C1314"/>
      <c r="G1314" s="134">
        <f t="shared" si="20"/>
        <v>0</v>
      </c>
    </row>
    <row r="1315" spans="3:7">
      <c r="C1315"/>
      <c r="G1315" s="134">
        <f t="shared" si="20"/>
        <v>0</v>
      </c>
    </row>
    <row r="1316" spans="3:7">
      <c r="C1316"/>
      <c r="G1316" s="134">
        <f t="shared" si="20"/>
        <v>0</v>
      </c>
    </row>
    <row r="1317" spans="3:7">
      <c r="C1317"/>
      <c r="G1317" s="134">
        <f t="shared" si="20"/>
        <v>0</v>
      </c>
    </row>
    <row r="1318" spans="3:7">
      <c r="C1318"/>
      <c r="G1318" s="134">
        <f t="shared" si="20"/>
        <v>0</v>
      </c>
    </row>
    <row r="1319" spans="3:7">
      <c r="C1319"/>
      <c r="G1319" s="134">
        <f t="shared" si="20"/>
        <v>0</v>
      </c>
    </row>
    <row r="1320" spans="3:7">
      <c r="C1320"/>
      <c r="G1320" s="134">
        <f t="shared" si="20"/>
        <v>0</v>
      </c>
    </row>
    <row r="1321" spans="3:7">
      <c r="C1321"/>
      <c r="G1321" s="134">
        <f t="shared" si="20"/>
        <v>0</v>
      </c>
    </row>
    <row r="1322" spans="3:7">
      <c r="C1322"/>
      <c r="G1322" s="134">
        <f t="shared" si="20"/>
        <v>0</v>
      </c>
    </row>
    <row r="1323" spans="3:7">
      <c r="C1323"/>
      <c r="G1323" s="134">
        <f t="shared" si="20"/>
        <v>0</v>
      </c>
    </row>
    <row r="1324" spans="3:7">
      <c r="C1324"/>
      <c r="G1324" s="134">
        <f t="shared" si="20"/>
        <v>0</v>
      </c>
    </row>
    <row r="1325" spans="3:7">
      <c r="C1325"/>
      <c r="G1325" s="134">
        <f t="shared" si="20"/>
        <v>0</v>
      </c>
    </row>
    <row r="1326" spans="3:7">
      <c r="C1326"/>
      <c r="G1326" s="134">
        <f t="shared" si="20"/>
        <v>0</v>
      </c>
    </row>
    <row r="1327" spans="3:7">
      <c r="C1327"/>
      <c r="G1327" s="134">
        <f t="shared" si="20"/>
        <v>0</v>
      </c>
    </row>
    <row r="1328" spans="3:7">
      <c r="C1328"/>
      <c r="G1328" s="134">
        <f t="shared" si="20"/>
        <v>0</v>
      </c>
    </row>
    <row r="1329" spans="3:7">
      <c r="C1329"/>
      <c r="G1329" s="134">
        <f t="shared" si="20"/>
        <v>0</v>
      </c>
    </row>
    <row r="1330" spans="3:7">
      <c r="C1330"/>
      <c r="G1330" s="134">
        <f t="shared" si="20"/>
        <v>0</v>
      </c>
    </row>
    <row r="1331" spans="3:7">
      <c r="C1331"/>
      <c r="G1331" s="134">
        <f t="shared" si="20"/>
        <v>0</v>
      </c>
    </row>
    <row r="1332" spans="3:7">
      <c r="C1332"/>
      <c r="G1332" s="134">
        <f t="shared" si="20"/>
        <v>0</v>
      </c>
    </row>
    <row r="1333" spans="3:7">
      <c r="C1333"/>
      <c r="G1333" s="134">
        <f t="shared" si="20"/>
        <v>0</v>
      </c>
    </row>
    <row r="1334" spans="3:7">
      <c r="C1334"/>
      <c r="G1334" s="134">
        <f t="shared" si="20"/>
        <v>0</v>
      </c>
    </row>
    <row r="1335" spans="3:7">
      <c r="C1335"/>
      <c r="G1335" s="134">
        <f t="shared" si="20"/>
        <v>0</v>
      </c>
    </row>
    <row r="1336" spans="3:7">
      <c r="C1336"/>
      <c r="G1336" s="134">
        <f t="shared" si="20"/>
        <v>0</v>
      </c>
    </row>
    <row r="1337" spans="3:7">
      <c r="C1337"/>
      <c r="G1337" s="134">
        <f t="shared" si="20"/>
        <v>0</v>
      </c>
    </row>
    <row r="1338" spans="3:7">
      <c r="C1338"/>
      <c r="G1338" s="134">
        <f t="shared" si="20"/>
        <v>0</v>
      </c>
    </row>
    <row r="1339" spans="3:7">
      <c r="C1339"/>
      <c r="G1339" s="134">
        <f t="shared" si="20"/>
        <v>0</v>
      </c>
    </row>
    <row r="1340" spans="3:7">
      <c r="C1340"/>
      <c r="G1340" s="134">
        <f t="shared" si="20"/>
        <v>0</v>
      </c>
    </row>
    <row r="1341" spans="3:7">
      <c r="C1341"/>
      <c r="G1341" s="134">
        <f t="shared" si="20"/>
        <v>0</v>
      </c>
    </row>
    <row r="1342" spans="3:7">
      <c r="C1342"/>
      <c r="G1342" s="134">
        <f t="shared" si="20"/>
        <v>0</v>
      </c>
    </row>
    <row r="1343" spans="3:7">
      <c r="C1343"/>
      <c r="G1343" s="134">
        <f t="shared" si="20"/>
        <v>0</v>
      </c>
    </row>
    <row r="1344" spans="3:7">
      <c r="C1344"/>
      <c r="G1344" s="134">
        <f t="shared" si="20"/>
        <v>0</v>
      </c>
    </row>
    <row r="1345" spans="3:7">
      <c r="C1345"/>
      <c r="G1345" s="134">
        <f t="shared" si="20"/>
        <v>0</v>
      </c>
    </row>
    <row r="1346" spans="3:7">
      <c r="C1346"/>
      <c r="G1346" s="134">
        <f t="shared" si="20"/>
        <v>0</v>
      </c>
    </row>
    <row r="1347" spans="3:7">
      <c r="C1347"/>
      <c r="G1347" s="134">
        <f t="shared" si="20"/>
        <v>0</v>
      </c>
    </row>
    <row r="1348" spans="3:7">
      <c r="C1348"/>
      <c r="G1348" s="134">
        <f t="shared" si="20"/>
        <v>0</v>
      </c>
    </row>
    <row r="1349" spans="3:7">
      <c r="C1349"/>
      <c r="G1349" s="134">
        <f t="shared" si="20"/>
        <v>0</v>
      </c>
    </row>
    <row r="1350" spans="3:7">
      <c r="C1350"/>
      <c r="G1350" s="134">
        <f t="shared" si="20"/>
        <v>0</v>
      </c>
    </row>
    <row r="1351" spans="3:7">
      <c r="C1351"/>
      <c r="G1351" s="134">
        <f t="shared" si="20"/>
        <v>0</v>
      </c>
    </row>
    <row r="1352" spans="3:7">
      <c r="C1352"/>
      <c r="G1352" s="134">
        <f t="shared" si="20"/>
        <v>0</v>
      </c>
    </row>
    <row r="1353" spans="3:7">
      <c r="C1353"/>
      <c r="G1353" s="134">
        <f t="shared" si="20"/>
        <v>0</v>
      </c>
    </row>
    <row r="1354" spans="3:7">
      <c r="C1354"/>
      <c r="G1354" s="134">
        <f t="shared" si="20"/>
        <v>0</v>
      </c>
    </row>
    <row r="1355" spans="3:7">
      <c r="C1355"/>
      <c r="G1355" s="134">
        <f t="shared" si="20"/>
        <v>0</v>
      </c>
    </row>
    <row r="1356" spans="3:7">
      <c r="C1356"/>
      <c r="G1356" s="134">
        <f t="shared" si="20"/>
        <v>0</v>
      </c>
    </row>
    <row r="1357" spans="3:7">
      <c r="C1357"/>
      <c r="G1357" s="134">
        <f t="shared" si="20"/>
        <v>0</v>
      </c>
    </row>
    <row r="1358" spans="3:7">
      <c r="C1358"/>
      <c r="G1358" s="134">
        <f t="shared" si="20"/>
        <v>0</v>
      </c>
    </row>
    <row r="1359" spans="3:7">
      <c r="C1359"/>
      <c r="G1359" s="134">
        <f t="shared" ref="G1359:G1422" si="21">+D1359-E1359</f>
        <v>0</v>
      </c>
    </row>
    <row r="1360" spans="3:7">
      <c r="C1360"/>
      <c r="G1360" s="134">
        <f t="shared" si="21"/>
        <v>0</v>
      </c>
    </row>
    <row r="1361" spans="3:7">
      <c r="C1361"/>
      <c r="G1361" s="134">
        <f t="shared" si="21"/>
        <v>0</v>
      </c>
    </row>
    <row r="1362" spans="3:7">
      <c r="C1362"/>
      <c r="G1362" s="134">
        <f t="shared" si="21"/>
        <v>0</v>
      </c>
    </row>
    <row r="1363" spans="3:7">
      <c r="C1363"/>
      <c r="G1363" s="134">
        <f t="shared" si="21"/>
        <v>0</v>
      </c>
    </row>
    <row r="1364" spans="3:7">
      <c r="C1364"/>
      <c r="G1364" s="134">
        <f t="shared" si="21"/>
        <v>0</v>
      </c>
    </row>
    <row r="1365" spans="3:7">
      <c r="C1365"/>
      <c r="G1365" s="134">
        <f t="shared" si="21"/>
        <v>0</v>
      </c>
    </row>
    <row r="1366" spans="3:7">
      <c r="C1366"/>
      <c r="G1366" s="134">
        <f t="shared" si="21"/>
        <v>0</v>
      </c>
    </row>
    <row r="1367" spans="3:7">
      <c r="C1367"/>
      <c r="G1367" s="134">
        <f t="shared" si="21"/>
        <v>0</v>
      </c>
    </row>
    <row r="1368" spans="3:7">
      <c r="C1368"/>
      <c r="G1368" s="134">
        <f t="shared" si="21"/>
        <v>0</v>
      </c>
    </row>
    <row r="1369" spans="3:7">
      <c r="C1369"/>
      <c r="G1369" s="134">
        <f t="shared" si="21"/>
        <v>0</v>
      </c>
    </row>
    <row r="1370" spans="3:7">
      <c r="C1370"/>
      <c r="G1370" s="134">
        <f t="shared" si="21"/>
        <v>0</v>
      </c>
    </row>
    <row r="1371" spans="3:7">
      <c r="C1371"/>
      <c r="G1371" s="134">
        <f t="shared" si="21"/>
        <v>0</v>
      </c>
    </row>
    <row r="1372" spans="3:7">
      <c r="C1372"/>
      <c r="G1372" s="134">
        <f t="shared" si="21"/>
        <v>0</v>
      </c>
    </row>
    <row r="1373" spans="3:7">
      <c r="C1373"/>
      <c r="G1373" s="134">
        <f t="shared" si="21"/>
        <v>0</v>
      </c>
    </row>
    <row r="1374" spans="3:7">
      <c r="C1374"/>
      <c r="G1374" s="134">
        <f t="shared" si="21"/>
        <v>0</v>
      </c>
    </row>
    <row r="1375" spans="3:7">
      <c r="C1375"/>
      <c r="G1375" s="134">
        <f t="shared" si="21"/>
        <v>0</v>
      </c>
    </row>
    <row r="1376" spans="3:7">
      <c r="C1376"/>
      <c r="G1376" s="134">
        <f t="shared" si="21"/>
        <v>0</v>
      </c>
    </row>
    <row r="1377" spans="3:7">
      <c r="C1377"/>
      <c r="G1377" s="134">
        <f t="shared" si="21"/>
        <v>0</v>
      </c>
    </row>
    <row r="1378" spans="3:7">
      <c r="C1378"/>
      <c r="G1378" s="134">
        <f t="shared" si="21"/>
        <v>0</v>
      </c>
    </row>
    <row r="1379" spans="3:7">
      <c r="C1379"/>
      <c r="G1379" s="134">
        <f t="shared" si="21"/>
        <v>0</v>
      </c>
    </row>
    <row r="1380" spans="3:7">
      <c r="C1380"/>
      <c r="G1380" s="134">
        <f t="shared" si="21"/>
        <v>0</v>
      </c>
    </row>
    <row r="1381" spans="3:7">
      <c r="C1381"/>
      <c r="G1381" s="134">
        <f t="shared" si="21"/>
        <v>0</v>
      </c>
    </row>
    <row r="1382" spans="3:7">
      <c r="C1382"/>
      <c r="G1382" s="134">
        <f t="shared" si="21"/>
        <v>0</v>
      </c>
    </row>
    <row r="1383" spans="3:7">
      <c r="C1383"/>
      <c r="G1383" s="134">
        <f t="shared" si="21"/>
        <v>0</v>
      </c>
    </row>
    <row r="1384" spans="3:7">
      <c r="C1384"/>
      <c r="G1384" s="134">
        <f t="shared" si="21"/>
        <v>0</v>
      </c>
    </row>
    <row r="1385" spans="3:7">
      <c r="C1385"/>
      <c r="G1385" s="134">
        <f t="shared" si="21"/>
        <v>0</v>
      </c>
    </row>
    <row r="1386" spans="3:7">
      <c r="C1386"/>
      <c r="G1386" s="134">
        <f t="shared" si="21"/>
        <v>0</v>
      </c>
    </row>
    <row r="1387" spans="3:7">
      <c r="C1387"/>
      <c r="G1387" s="134">
        <f t="shared" si="21"/>
        <v>0</v>
      </c>
    </row>
    <row r="1388" spans="3:7">
      <c r="C1388"/>
      <c r="G1388" s="134">
        <f t="shared" si="21"/>
        <v>0</v>
      </c>
    </row>
    <row r="1389" spans="3:7">
      <c r="C1389"/>
      <c r="G1389" s="134">
        <f t="shared" si="21"/>
        <v>0</v>
      </c>
    </row>
    <row r="1390" spans="3:7">
      <c r="C1390"/>
      <c r="G1390" s="134">
        <f t="shared" si="21"/>
        <v>0</v>
      </c>
    </row>
    <row r="1391" spans="3:7">
      <c r="C1391"/>
      <c r="G1391" s="134">
        <f t="shared" si="21"/>
        <v>0</v>
      </c>
    </row>
    <row r="1392" spans="3:7">
      <c r="C1392"/>
      <c r="G1392" s="134">
        <f t="shared" si="21"/>
        <v>0</v>
      </c>
    </row>
    <row r="1393" spans="3:7">
      <c r="C1393"/>
      <c r="G1393" s="134">
        <f t="shared" si="21"/>
        <v>0</v>
      </c>
    </row>
    <row r="1394" spans="3:7">
      <c r="C1394"/>
      <c r="G1394" s="134">
        <f t="shared" si="21"/>
        <v>0</v>
      </c>
    </row>
    <row r="1395" spans="3:7">
      <c r="C1395"/>
      <c r="G1395" s="134">
        <f t="shared" si="21"/>
        <v>0</v>
      </c>
    </row>
    <row r="1396" spans="3:7">
      <c r="C1396"/>
      <c r="G1396" s="134">
        <f t="shared" si="21"/>
        <v>0</v>
      </c>
    </row>
    <row r="1397" spans="3:7">
      <c r="C1397"/>
      <c r="G1397" s="134">
        <f t="shared" si="21"/>
        <v>0</v>
      </c>
    </row>
    <row r="1398" spans="3:7">
      <c r="C1398"/>
      <c r="G1398" s="134">
        <f t="shared" si="21"/>
        <v>0</v>
      </c>
    </row>
    <row r="1399" spans="3:7">
      <c r="C1399"/>
      <c r="G1399" s="134">
        <f t="shared" si="21"/>
        <v>0</v>
      </c>
    </row>
    <row r="1400" spans="3:7">
      <c r="C1400"/>
      <c r="G1400" s="134">
        <f t="shared" si="21"/>
        <v>0</v>
      </c>
    </row>
    <row r="1401" spans="3:7">
      <c r="C1401"/>
      <c r="G1401" s="134">
        <f t="shared" si="21"/>
        <v>0</v>
      </c>
    </row>
    <row r="1402" spans="3:7">
      <c r="C1402"/>
      <c r="G1402" s="134">
        <f t="shared" si="21"/>
        <v>0</v>
      </c>
    </row>
    <row r="1403" spans="3:7">
      <c r="C1403"/>
      <c r="G1403" s="134">
        <f t="shared" si="21"/>
        <v>0</v>
      </c>
    </row>
    <row r="1404" spans="3:7">
      <c r="C1404"/>
      <c r="G1404" s="134">
        <f t="shared" si="21"/>
        <v>0</v>
      </c>
    </row>
    <row r="1405" spans="3:7">
      <c r="C1405"/>
      <c r="G1405" s="134">
        <f t="shared" si="21"/>
        <v>0</v>
      </c>
    </row>
    <row r="1406" spans="3:7">
      <c r="C1406"/>
      <c r="G1406" s="134">
        <f t="shared" si="21"/>
        <v>0</v>
      </c>
    </row>
    <row r="1407" spans="3:7">
      <c r="C1407"/>
      <c r="G1407" s="134">
        <f t="shared" si="21"/>
        <v>0</v>
      </c>
    </row>
    <row r="1408" spans="3:7">
      <c r="C1408"/>
      <c r="G1408" s="134">
        <f t="shared" si="21"/>
        <v>0</v>
      </c>
    </row>
    <row r="1409" spans="3:7">
      <c r="C1409"/>
      <c r="G1409" s="134">
        <f t="shared" si="21"/>
        <v>0</v>
      </c>
    </row>
    <row r="1410" spans="3:7">
      <c r="C1410"/>
      <c r="G1410" s="134">
        <f t="shared" si="21"/>
        <v>0</v>
      </c>
    </row>
    <row r="1411" spans="3:7">
      <c r="C1411"/>
      <c r="G1411" s="134">
        <f t="shared" si="21"/>
        <v>0</v>
      </c>
    </row>
    <row r="1412" spans="3:7">
      <c r="C1412"/>
      <c r="G1412" s="134">
        <f t="shared" si="21"/>
        <v>0</v>
      </c>
    </row>
    <row r="1413" spans="3:7">
      <c r="C1413"/>
      <c r="G1413" s="134">
        <f t="shared" si="21"/>
        <v>0</v>
      </c>
    </row>
    <row r="1414" spans="3:7">
      <c r="C1414"/>
      <c r="G1414" s="134">
        <f t="shared" si="21"/>
        <v>0</v>
      </c>
    </row>
    <row r="1415" spans="3:7">
      <c r="C1415"/>
      <c r="G1415" s="134">
        <f t="shared" si="21"/>
        <v>0</v>
      </c>
    </row>
    <row r="1416" spans="3:7">
      <c r="C1416"/>
      <c r="G1416" s="134">
        <f t="shared" si="21"/>
        <v>0</v>
      </c>
    </row>
    <row r="1417" spans="3:7">
      <c r="C1417"/>
      <c r="G1417" s="134">
        <f t="shared" si="21"/>
        <v>0</v>
      </c>
    </row>
    <row r="1418" spans="3:7">
      <c r="C1418"/>
      <c r="G1418" s="134">
        <f t="shared" si="21"/>
        <v>0</v>
      </c>
    </row>
    <row r="1419" spans="3:7">
      <c r="C1419"/>
      <c r="G1419" s="134">
        <f t="shared" si="21"/>
        <v>0</v>
      </c>
    </row>
    <row r="1420" spans="3:7">
      <c r="C1420"/>
      <c r="G1420" s="134">
        <f t="shared" si="21"/>
        <v>0</v>
      </c>
    </row>
    <row r="1421" spans="3:7">
      <c r="C1421"/>
      <c r="G1421" s="134">
        <f t="shared" si="21"/>
        <v>0</v>
      </c>
    </row>
    <row r="1422" spans="3:7">
      <c r="C1422"/>
      <c r="G1422" s="134">
        <f t="shared" si="21"/>
        <v>0</v>
      </c>
    </row>
    <row r="1423" spans="3:7">
      <c r="C1423"/>
      <c r="G1423" s="134">
        <f t="shared" ref="G1423:G1486" si="22">+D1423-E1423</f>
        <v>0</v>
      </c>
    </row>
    <row r="1424" spans="3:7">
      <c r="C1424"/>
      <c r="G1424" s="134">
        <f t="shared" si="22"/>
        <v>0</v>
      </c>
    </row>
    <row r="1425" spans="3:7">
      <c r="C1425"/>
      <c r="G1425" s="134">
        <f t="shared" si="22"/>
        <v>0</v>
      </c>
    </row>
    <row r="1426" spans="3:7">
      <c r="C1426"/>
      <c r="G1426" s="134">
        <f t="shared" si="22"/>
        <v>0</v>
      </c>
    </row>
    <row r="1427" spans="3:7">
      <c r="C1427"/>
      <c r="G1427" s="134">
        <f t="shared" si="22"/>
        <v>0</v>
      </c>
    </row>
    <row r="1428" spans="3:7">
      <c r="C1428"/>
      <c r="G1428" s="134">
        <f t="shared" si="22"/>
        <v>0</v>
      </c>
    </row>
    <row r="1429" spans="3:7">
      <c r="C1429"/>
      <c r="G1429" s="134">
        <f t="shared" si="22"/>
        <v>0</v>
      </c>
    </row>
    <row r="1430" spans="3:7">
      <c r="C1430"/>
      <c r="G1430" s="134">
        <f t="shared" si="22"/>
        <v>0</v>
      </c>
    </row>
    <row r="1431" spans="3:7">
      <c r="C1431"/>
      <c r="G1431" s="134">
        <f t="shared" si="22"/>
        <v>0</v>
      </c>
    </row>
    <row r="1432" spans="3:7">
      <c r="C1432"/>
      <c r="G1432" s="134">
        <f t="shared" si="22"/>
        <v>0</v>
      </c>
    </row>
    <row r="1433" spans="3:7">
      <c r="C1433"/>
      <c r="G1433" s="134">
        <f t="shared" si="22"/>
        <v>0</v>
      </c>
    </row>
    <row r="1434" spans="3:7">
      <c r="C1434"/>
      <c r="G1434" s="134">
        <f t="shared" si="22"/>
        <v>0</v>
      </c>
    </row>
    <row r="1435" spans="3:7">
      <c r="C1435"/>
      <c r="G1435" s="134">
        <f t="shared" si="22"/>
        <v>0</v>
      </c>
    </row>
    <row r="1436" spans="3:7">
      <c r="C1436"/>
      <c r="G1436" s="134">
        <f t="shared" si="22"/>
        <v>0</v>
      </c>
    </row>
    <row r="1437" spans="3:7">
      <c r="C1437"/>
      <c r="G1437" s="134">
        <f t="shared" si="22"/>
        <v>0</v>
      </c>
    </row>
    <row r="1438" spans="3:7">
      <c r="C1438"/>
      <c r="G1438" s="134">
        <f t="shared" si="22"/>
        <v>0</v>
      </c>
    </row>
    <row r="1439" spans="3:7">
      <c r="C1439"/>
      <c r="G1439" s="134">
        <f t="shared" si="22"/>
        <v>0</v>
      </c>
    </row>
    <row r="1440" spans="3:7">
      <c r="C1440"/>
      <c r="G1440" s="134">
        <f t="shared" si="22"/>
        <v>0</v>
      </c>
    </row>
    <row r="1441" spans="3:7">
      <c r="C1441"/>
      <c r="G1441" s="134">
        <f t="shared" si="22"/>
        <v>0</v>
      </c>
    </row>
    <row r="1442" spans="3:7">
      <c r="C1442"/>
      <c r="G1442" s="134">
        <f t="shared" si="22"/>
        <v>0</v>
      </c>
    </row>
    <row r="1443" spans="3:7">
      <c r="C1443"/>
      <c r="G1443" s="134">
        <f t="shared" si="22"/>
        <v>0</v>
      </c>
    </row>
    <row r="1444" spans="3:7">
      <c r="C1444"/>
      <c r="G1444" s="134">
        <f t="shared" si="22"/>
        <v>0</v>
      </c>
    </row>
    <row r="1445" spans="3:7">
      <c r="C1445"/>
      <c r="G1445" s="134">
        <f t="shared" si="22"/>
        <v>0</v>
      </c>
    </row>
    <row r="1446" spans="3:7">
      <c r="C1446"/>
      <c r="G1446" s="134">
        <f t="shared" si="22"/>
        <v>0</v>
      </c>
    </row>
    <row r="1447" spans="3:7">
      <c r="C1447"/>
      <c r="G1447" s="134">
        <f t="shared" si="22"/>
        <v>0</v>
      </c>
    </row>
    <row r="1448" spans="3:7">
      <c r="C1448"/>
      <c r="G1448" s="134">
        <f t="shared" si="22"/>
        <v>0</v>
      </c>
    </row>
    <row r="1449" spans="3:7">
      <c r="C1449"/>
      <c r="G1449" s="134">
        <f t="shared" si="22"/>
        <v>0</v>
      </c>
    </row>
    <row r="1450" spans="3:7">
      <c r="C1450"/>
      <c r="G1450" s="134">
        <f t="shared" si="22"/>
        <v>0</v>
      </c>
    </row>
    <row r="1451" spans="3:7">
      <c r="C1451"/>
      <c r="G1451" s="134">
        <f t="shared" si="22"/>
        <v>0</v>
      </c>
    </row>
    <row r="1452" spans="3:7">
      <c r="C1452"/>
      <c r="G1452" s="134">
        <f t="shared" si="22"/>
        <v>0</v>
      </c>
    </row>
    <row r="1453" spans="3:7">
      <c r="C1453"/>
      <c r="G1453" s="134">
        <f t="shared" si="22"/>
        <v>0</v>
      </c>
    </row>
    <row r="1454" spans="3:7">
      <c r="C1454"/>
      <c r="G1454" s="134">
        <f t="shared" si="22"/>
        <v>0</v>
      </c>
    </row>
    <row r="1455" spans="3:7">
      <c r="C1455"/>
      <c r="G1455" s="134">
        <f t="shared" si="22"/>
        <v>0</v>
      </c>
    </row>
    <row r="1456" spans="3:7">
      <c r="C1456"/>
      <c r="G1456" s="134">
        <f t="shared" si="22"/>
        <v>0</v>
      </c>
    </row>
    <row r="1457" spans="3:7">
      <c r="C1457"/>
      <c r="G1457" s="134">
        <f t="shared" si="22"/>
        <v>0</v>
      </c>
    </row>
    <row r="1458" spans="3:7">
      <c r="C1458"/>
      <c r="G1458" s="134">
        <f t="shared" si="22"/>
        <v>0</v>
      </c>
    </row>
    <row r="1459" spans="3:7">
      <c r="C1459"/>
      <c r="G1459" s="134">
        <f t="shared" si="22"/>
        <v>0</v>
      </c>
    </row>
    <row r="1460" spans="3:7">
      <c r="C1460"/>
      <c r="G1460" s="134">
        <f t="shared" si="22"/>
        <v>0</v>
      </c>
    </row>
    <row r="1461" spans="3:7">
      <c r="C1461"/>
      <c r="G1461" s="134">
        <f t="shared" si="22"/>
        <v>0</v>
      </c>
    </row>
    <row r="1462" spans="3:7">
      <c r="C1462"/>
      <c r="G1462" s="134">
        <f t="shared" si="22"/>
        <v>0</v>
      </c>
    </row>
    <row r="1463" spans="3:7">
      <c r="C1463"/>
      <c r="G1463" s="134">
        <f t="shared" si="22"/>
        <v>0</v>
      </c>
    </row>
    <row r="1464" spans="3:7">
      <c r="C1464"/>
      <c r="G1464" s="134">
        <f t="shared" si="22"/>
        <v>0</v>
      </c>
    </row>
    <row r="1465" spans="3:7">
      <c r="C1465"/>
      <c r="G1465" s="134">
        <f t="shared" si="22"/>
        <v>0</v>
      </c>
    </row>
    <row r="1466" spans="3:7">
      <c r="C1466"/>
      <c r="G1466" s="134">
        <f t="shared" si="22"/>
        <v>0</v>
      </c>
    </row>
    <row r="1467" spans="3:7">
      <c r="C1467"/>
      <c r="G1467" s="134">
        <f t="shared" si="22"/>
        <v>0</v>
      </c>
    </row>
    <row r="1468" spans="3:7">
      <c r="C1468"/>
      <c r="G1468" s="134">
        <f t="shared" si="22"/>
        <v>0</v>
      </c>
    </row>
    <row r="1469" spans="3:7">
      <c r="C1469"/>
      <c r="G1469" s="134">
        <f t="shared" si="22"/>
        <v>0</v>
      </c>
    </row>
    <row r="1470" spans="3:7">
      <c r="C1470"/>
      <c r="G1470" s="134">
        <f t="shared" si="22"/>
        <v>0</v>
      </c>
    </row>
    <row r="1471" spans="3:7">
      <c r="C1471"/>
      <c r="G1471" s="134">
        <f t="shared" si="22"/>
        <v>0</v>
      </c>
    </row>
    <row r="1472" spans="3:7">
      <c r="C1472"/>
      <c r="G1472" s="134">
        <f t="shared" si="22"/>
        <v>0</v>
      </c>
    </row>
    <row r="1473" spans="3:7">
      <c r="C1473"/>
      <c r="G1473" s="134">
        <f t="shared" si="22"/>
        <v>0</v>
      </c>
    </row>
    <row r="1474" spans="3:7">
      <c r="C1474"/>
      <c r="G1474" s="134">
        <f t="shared" si="22"/>
        <v>0</v>
      </c>
    </row>
    <row r="1475" spans="3:7">
      <c r="C1475"/>
      <c r="G1475" s="134">
        <f t="shared" si="22"/>
        <v>0</v>
      </c>
    </row>
    <row r="1476" spans="3:7">
      <c r="C1476"/>
      <c r="G1476" s="134">
        <f t="shared" si="22"/>
        <v>0</v>
      </c>
    </row>
    <row r="1477" spans="3:7">
      <c r="C1477"/>
      <c r="G1477" s="134">
        <f t="shared" si="22"/>
        <v>0</v>
      </c>
    </row>
    <row r="1478" spans="3:7">
      <c r="C1478"/>
      <c r="G1478" s="134">
        <f t="shared" si="22"/>
        <v>0</v>
      </c>
    </row>
    <row r="1479" spans="3:7">
      <c r="C1479"/>
      <c r="G1479" s="134">
        <f t="shared" si="22"/>
        <v>0</v>
      </c>
    </row>
    <row r="1480" spans="3:7">
      <c r="C1480"/>
      <c r="G1480" s="134">
        <f t="shared" si="22"/>
        <v>0</v>
      </c>
    </row>
    <row r="1481" spans="3:7">
      <c r="C1481"/>
      <c r="G1481" s="134">
        <f t="shared" si="22"/>
        <v>0</v>
      </c>
    </row>
    <row r="1482" spans="3:7">
      <c r="C1482"/>
      <c r="G1482" s="134">
        <f t="shared" si="22"/>
        <v>0</v>
      </c>
    </row>
    <row r="1483" spans="3:7">
      <c r="C1483"/>
      <c r="G1483" s="134">
        <f t="shared" si="22"/>
        <v>0</v>
      </c>
    </row>
    <row r="1484" spans="3:7">
      <c r="C1484"/>
      <c r="G1484" s="134">
        <f t="shared" si="22"/>
        <v>0</v>
      </c>
    </row>
    <row r="1485" spans="3:7">
      <c r="C1485"/>
      <c r="G1485" s="134">
        <f t="shared" si="22"/>
        <v>0</v>
      </c>
    </row>
    <row r="1486" spans="3:7">
      <c r="C1486"/>
      <c r="G1486" s="134">
        <f t="shared" si="22"/>
        <v>0</v>
      </c>
    </row>
    <row r="1487" spans="3:7">
      <c r="C1487"/>
      <c r="G1487" s="134">
        <f t="shared" ref="G1487:G1550" si="23">+D1487-E1487</f>
        <v>0</v>
      </c>
    </row>
    <row r="1488" spans="3:7">
      <c r="C1488"/>
      <c r="G1488" s="134">
        <f t="shared" si="23"/>
        <v>0</v>
      </c>
    </row>
    <row r="1489" spans="3:7">
      <c r="C1489"/>
      <c r="G1489" s="134">
        <f t="shared" si="23"/>
        <v>0</v>
      </c>
    </row>
    <row r="1490" spans="3:7">
      <c r="C1490"/>
      <c r="G1490" s="134">
        <f t="shared" si="23"/>
        <v>0</v>
      </c>
    </row>
    <row r="1491" spans="3:7">
      <c r="C1491"/>
      <c r="G1491" s="134">
        <f t="shared" si="23"/>
        <v>0</v>
      </c>
    </row>
    <row r="1492" spans="3:7">
      <c r="C1492"/>
      <c r="G1492" s="134">
        <f t="shared" si="23"/>
        <v>0</v>
      </c>
    </row>
    <row r="1493" spans="3:7">
      <c r="C1493"/>
      <c r="G1493" s="134">
        <f t="shared" si="23"/>
        <v>0</v>
      </c>
    </row>
    <row r="1494" spans="3:7">
      <c r="C1494"/>
      <c r="G1494" s="134">
        <f t="shared" si="23"/>
        <v>0</v>
      </c>
    </row>
    <row r="1495" spans="3:7">
      <c r="C1495"/>
      <c r="G1495" s="134">
        <f t="shared" si="23"/>
        <v>0</v>
      </c>
    </row>
    <row r="1496" spans="3:7">
      <c r="C1496"/>
      <c r="G1496" s="134">
        <f t="shared" si="23"/>
        <v>0</v>
      </c>
    </row>
    <row r="1497" spans="3:7">
      <c r="C1497"/>
      <c r="G1497" s="134">
        <f t="shared" si="23"/>
        <v>0</v>
      </c>
    </row>
    <row r="1498" spans="3:7">
      <c r="C1498"/>
      <c r="G1498" s="134">
        <f t="shared" si="23"/>
        <v>0</v>
      </c>
    </row>
    <row r="1499" spans="3:7">
      <c r="C1499"/>
      <c r="G1499" s="134">
        <f t="shared" si="23"/>
        <v>0</v>
      </c>
    </row>
    <row r="1500" spans="3:7">
      <c r="C1500"/>
      <c r="G1500" s="134">
        <f t="shared" si="23"/>
        <v>0</v>
      </c>
    </row>
    <row r="1501" spans="3:7">
      <c r="C1501"/>
      <c r="G1501" s="134">
        <f t="shared" si="23"/>
        <v>0</v>
      </c>
    </row>
    <row r="1502" spans="3:7">
      <c r="C1502"/>
      <c r="G1502" s="134">
        <f t="shared" si="23"/>
        <v>0</v>
      </c>
    </row>
    <row r="1503" spans="3:7">
      <c r="C1503"/>
      <c r="G1503" s="134">
        <f t="shared" si="23"/>
        <v>0</v>
      </c>
    </row>
    <row r="1504" spans="3:7">
      <c r="C1504"/>
      <c r="G1504" s="134">
        <f t="shared" si="23"/>
        <v>0</v>
      </c>
    </row>
    <row r="1505" spans="3:7">
      <c r="C1505"/>
      <c r="G1505" s="134">
        <f t="shared" si="23"/>
        <v>0</v>
      </c>
    </row>
    <row r="1506" spans="3:7">
      <c r="C1506"/>
      <c r="G1506" s="134">
        <f t="shared" si="23"/>
        <v>0</v>
      </c>
    </row>
    <row r="1507" spans="3:7">
      <c r="C1507"/>
      <c r="G1507" s="134">
        <f t="shared" si="23"/>
        <v>0</v>
      </c>
    </row>
    <row r="1508" spans="3:7">
      <c r="C1508"/>
      <c r="G1508" s="134">
        <f t="shared" si="23"/>
        <v>0</v>
      </c>
    </row>
    <row r="1509" spans="3:7">
      <c r="C1509"/>
      <c r="G1509" s="134">
        <f t="shared" si="23"/>
        <v>0</v>
      </c>
    </row>
    <row r="1510" spans="3:7">
      <c r="C1510"/>
      <c r="G1510" s="134">
        <f t="shared" si="23"/>
        <v>0</v>
      </c>
    </row>
    <row r="1511" spans="3:7">
      <c r="C1511"/>
      <c r="G1511" s="134">
        <f t="shared" si="23"/>
        <v>0</v>
      </c>
    </row>
    <row r="1512" spans="3:7">
      <c r="C1512"/>
      <c r="G1512" s="134">
        <f t="shared" si="23"/>
        <v>0</v>
      </c>
    </row>
    <row r="1513" spans="3:7">
      <c r="C1513"/>
      <c r="G1513" s="134">
        <f t="shared" si="23"/>
        <v>0</v>
      </c>
    </row>
    <row r="1514" spans="3:7">
      <c r="C1514"/>
      <c r="G1514" s="134">
        <f t="shared" si="23"/>
        <v>0</v>
      </c>
    </row>
    <row r="1515" spans="3:7">
      <c r="C1515"/>
      <c r="G1515" s="134">
        <f t="shared" si="23"/>
        <v>0</v>
      </c>
    </row>
    <row r="1516" spans="3:7">
      <c r="C1516"/>
      <c r="G1516" s="134">
        <f t="shared" si="23"/>
        <v>0</v>
      </c>
    </row>
    <row r="1517" spans="3:7">
      <c r="C1517"/>
      <c r="G1517" s="134">
        <f t="shared" si="23"/>
        <v>0</v>
      </c>
    </row>
    <row r="1518" spans="3:7">
      <c r="C1518"/>
      <c r="G1518" s="134">
        <f t="shared" si="23"/>
        <v>0</v>
      </c>
    </row>
    <row r="1519" spans="3:7">
      <c r="C1519"/>
      <c r="G1519" s="134">
        <f t="shared" si="23"/>
        <v>0</v>
      </c>
    </row>
    <row r="1520" spans="3:7">
      <c r="C1520"/>
      <c r="G1520" s="134">
        <f t="shared" si="23"/>
        <v>0</v>
      </c>
    </row>
    <row r="1521" spans="3:7">
      <c r="C1521"/>
      <c r="G1521" s="134">
        <f t="shared" si="23"/>
        <v>0</v>
      </c>
    </row>
    <row r="1522" spans="3:7">
      <c r="C1522"/>
      <c r="G1522" s="134">
        <f t="shared" si="23"/>
        <v>0</v>
      </c>
    </row>
    <row r="1523" spans="3:7">
      <c r="C1523"/>
      <c r="G1523" s="134">
        <f t="shared" si="23"/>
        <v>0</v>
      </c>
    </row>
    <row r="1524" spans="3:7">
      <c r="C1524"/>
      <c r="G1524" s="134">
        <f t="shared" si="23"/>
        <v>0</v>
      </c>
    </row>
    <row r="1525" spans="3:7">
      <c r="C1525"/>
      <c r="G1525" s="134">
        <f t="shared" si="23"/>
        <v>0</v>
      </c>
    </row>
    <row r="1526" spans="3:7">
      <c r="C1526"/>
      <c r="G1526" s="134">
        <f t="shared" si="23"/>
        <v>0</v>
      </c>
    </row>
    <row r="1527" spans="3:7">
      <c r="C1527"/>
      <c r="G1527" s="134">
        <f t="shared" si="23"/>
        <v>0</v>
      </c>
    </row>
    <row r="1528" spans="3:7">
      <c r="C1528"/>
      <c r="G1528" s="134">
        <f t="shared" si="23"/>
        <v>0</v>
      </c>
    </row>
    <row r="1529" spans="3:7">
      <c r="C1529"/>
      <c r="G1529" s="134">
        <f t="shared" si="23"/>
        <v>0</v>
      </c>
    </row>
    <row r="1530" spans="3:7">
      <c r="C1530"/>
      <c r="G1530" s="134">
        <f t="shared" si="23"/>
        <v>0</v>
      </c>
    </row>
    <row r="1531" spans="3:7">
      <c r="C1531"/>
      <c r="G1531" s="134">
        <f t="shared" si="23"/>
        <v>0</v>
      </c>
    </row>
    <row r="1532" spans="3:7">
      <c r="C1532"/>
      <c r="G1532" s="134">
        <f t="shared" si="23"/>
        <v>0</v>
      </c>
    </row>
    <row r="1533" spans="3:7">
      <c r="C1533"/>
      <c r="G1533" s="134">
        <f t="shared" si="23"/>
        <v>0</v>
      </c>
    </row>
    <row r="1534" spans="3:7">
      <c r="C1534"/>
      <c r="G1534" s="134">
        <f t="shared" si="23"/>
        <v>0</v>
      </c>
    </row>
    <row r="1535" spans="3:7">
      <c r="C1535"/>
      <c r="G1535" s="134">
        <f t="shared" si="23"/>
        <v>0</v>
      </c>
    </row>
    <row r="1536" spans="3:7">
      <c r="C1536"/>
      <c r="G1536" s="134">
        <f t="shared" si="23"/>
        <v>0</v>
      </c>
    </row>
    <row r="1537" spans="3:7">
      <c r="C1537"/>
      <c r="G1537" s="134">
        <f t="shared" si="23"/>
        <v>0</v>
      </c>
    </row>
    <row r="1538" spans="3:7">
      <c r="C1538"/>
      <c r="G1538" s="134">
        <f t="shared" si="23"/>
        <v>0</v>
      </c>
    </row>
    <row r="1539" spans="3:7">
      <c r="C1539"/>
      <c r="G1539" s="134">
        <f t="shared" si="23"/>
        <v>0</v>
      </c>
    </row>
    <row r="1540" spans="3:7">
      <c r="C1540"/>
      <c r="G1540" s="134">
        <f t="shared" si="23"/>
        <v>0</v>
      </c>
    </row>
    <row r="1541" spans="3:7">
      <c r="C1541"/>
      <c r="G1541" s="134">
        <f t="shared" si="23"/>
        <v>0</v>
      </c>
    </row>
    <row r="1542" spans="3:7">
      <c r="C1542"/>
      <c r="G1542" s="134">
        <f t="shared" si="23"/>
        <v>0</v>
      </c>
    </row>
    <row r="1543" spans="3:7">
      <c r="C1543"/>
      <c r="G1543" s="134">
        <f t="shared" si="23"/>
        <v>0</v>
      </c>
    </row>
    <row r="1544" spans="3:7">
      <c r="C1544"/>
      <c r="G1544" s="134">
        <f t="shared" si="23"/>
        <v>0</v>
      </c>
    </row>
    <row r="1545" spans="3:7">
      <c r="C1545"/>
      <c r="G1545" s="134">
        <f t="shared" si="23"/>
        <v>0</v>
      </c>
    </row>
    <row r="1546" spans="3:7">
      <c r="C1546"/>
      <c r="G1546" s="134">
        <f t="shared" si="23"/>
        <v>0</v>
      </c>
    </row>
    <row r="1547" spans="3:7">
      <c r="C1547"/>
      <c r="G1547" s="134">
        <f t="shared" si="23"/>
        <v>0</v>
      </c>
    </row>
    <row r="1548" spans="3:7">
      <c r="C1548"/>
      <c r="G1548" s="134">
        <f t="shared" si="23"/>
        <v>0</v>
      </c>
    </row>
    <row r="1549" spans="3:7">
      <c r="C1549"/>
      <c r="G1549" s="134">
        <f t="shared" si="23"/>
        <v>0</v>
      </c>
    </row>
    <row r="1550" spans="3:7">
      <c r="C1550"/>
      <c r="G1550" s="134">
        <f t="shared" si="23"/>
        <v>0</v>
      </c>
    </row>
    <row r="1551" spans="3:7">
      <c r="C1551"/>
      <c r="G1551" s="134">
        <f t="shared" ref="G1551:G1614" si="24">+D1551-E1551</f>
        <v>0</v>
      </c>
    </row>
    <row r="1552" spans="3:7">
      <c r="C1552"/>
      <c r="G1552" s="134">
        <f t="shared" si="24"/>
        <v>0</v>
      </c>
    </row>
    <row r="1553" spans="3:7">
      <c r="C1553"/>
      <c r="G1553" s="134">
        <f t="shared" si="24"/>
        <v>0</v>
      </c>
    </row>
    <row r="1554" spans="3:7">
      <c r="C1554"/>
      <c r="G1554" s="134">
        <f t="shared" si="24"/>
        <v>0</v>
      </c>
    </row>
    <row r="1555" spans="3:7">
      <c r="C1555"/>
      <c r="G1555" s="134">
        <f t="shared" si="24"/>
        <v>0</v>
      </c>
    </row>
    <row r="1556" spans="3:7">
      <c r="C1556"/>
      <c r="G1556" s="134">
        <f t="shared" si="24"/>
        <v>0</v>
      </c>
    </row>
    <row r="1557" spans="3:7">
      <c r="C1557"/>
      <c r="G1557" s="134">
        <f t="shared" si="24"/>
        <v>0</v>
      </c>
    </row>
    <row r="1558" spans="3:7">
      <c r="C1558"/>
      <c r="G1558" s="134">
        <f t="shared" si="24"/>
        <v>0</v>
      </c>
    </row>
    <row r="1559" spans="3:7">
      <c r="C1559"/>
      <c r="G1559" s="134">
        <f t="shared" si="24"/>
        <v>0</v>
      </c>
    </row>
    <row r="1560" spans="3:7">
      <c r="C1560"/>
      <c r="G1560" s="134">
        <f t="shared" si="24"/>
        <v>0</v>
      </c>
    </row>
    <row r="1561" spans="3:7">
      <c r="C1561"/>
      <c r="G1561" s="134">
        <f t="shared" si="24"/>
        <v>0</v>
      </c>
    </row>
    <row r="1562" spans="3:7">
      <c r="C1562"/>
      <c r="G1562" s="134">
        <f t="shared" si="24"/>
        <v>0</v>
      </c>
    </row>
    <row r="1563" spans="3:7">
      <c r="C1563"/>
      <c r="G1563" s="134">
        <f t="shared" si="24"/>
        <v>0</v>
      </c>
    </row>
    <row r="1564" spans="3:7">
      <c r="C1564"/>
      <c r="G1564" s="134">
        <f t="shared" si="24"/>
        <v>0</v>
      </c>
    </row>
    <row r="1565" spans="3:7">
      <c r="C1565"/>
      <c r="G1565" s="134">
        <f t="shared" si="24"/>
        <v>0</v>
      </c>
    </row>
    <row r="1566" spans="3:7">
      <c r="C1566"/>
      <c r="G1566" s="134">
        <f t="shared" si="24"/>
        <v>0</v>
      </c>
    </row>
    <row r="1567" spans="3:7">
      <c r="C1567"/>
      <c r="G1567" s="134">
        <f t="shared" si="24"/>
        <v>0</v>
      </c>
    </row>
    <row r="1568" spans="3:7">
      <c r="C1568"/>
      <c r="G1568" s="134">
        <f t="shared" si="24"/>
        <v>0</v>
      </c>
    </row>
    <row r="1569" spans="3:7">
      <c r="C1569"/>
      <c r="G1569" s="134">
        <f t="shared" si="24"/>
        <v>0</v>
      </c>
    </row>
    <row r="1570" spans="3:7">
      <c r="C1570"/>
      <c r="G1570" s="134">
        <f t="shared" si="24"/>
        <v>0</v>
      </c>
    </row>
    <row r="1571" spans="3:7">
      <c r="C1571"/>
      <c r="G1571" s="134">
        <f t="shared" si="24"/>
        <v>0</v>
      </c>
    </row>
    <row r="1572" spans="3:7">
      <c r="C1572"/>
      <c r="G1572" s="134">
        <f t="shared" si="24"/>
        <v>0</v>
      </c>
    </row>
    <row r="1573" spans="3:7">
      <c r="C1573"/>
      <c r="G1573" s="134">
        <f t="shared" si="24"/>
        <v>0</v>
      </c>
    </row>
    <row r="1574" spans="3:7">
      <c r="C1574"/>
      <c r="G1574" s="134">
        <f t="shared" si="24"/>
        <v>0</v>
      </c>
    </row>
    <row r="1575" spans="3:7">
      <c r="C1575"/>
      <c r="G1575" s="134">
        <f t="shared" si="24"/>
        <v>0</v>
      </c>
    </row>
    <row r="1576" spans="3:7">
      <c r="C1576"/>
      <c r="G1576" s="134">
        <f t="shared" si="24"/>
        <v>0</v>
      </c>
    </row>
    <row r="1577" spans="3:7">
      <c r="C1577"/>
      <c r="G1577" s="134">
        <f t="shared" si="24"/>
        <v>0</v>
      </c>
    </row>
    <row r="1578" spans="3:7">
      <c r="C1578"/>
      <c r="G1578" s="134">
        <f t="shared" si="24"/>
        <v>0</v>
      </c>
    </row>
    <row r="1579" spans="3:7">
      <c r="C1579"/>
      <c r="G1579" s="134">
        <f t="shared" si="24"/>
        <v>0</v>
      </c>
    </row>
    <row r="1580" spans="3:7">
      <c r="C1580"/>
      <c r="G1580" s="134">
        <f t="shared" si="24"/>
        <v>0</v>
      </c>
    </row>
    <row r="1581" spans="3:7">
      <c r="C1581"/>
      <c r="G1581" s="134">
        <f t="shared" si="24"/>
        <v>0</v>
      </c>
    </row>
    <row r="1582" spans="3:7">
      <c r="C1582"/>
      <c r="G1582" s="134">
        <f t="shared" si="24"/>
        <v>0</v>
      </c>
    </row>
    <row r="1583" spans="3:7">
      <c r="C1583"/>
      <c r="G1583" s="134">
        <f t="shared" si="24"/>
        <v>0</v>
      </c>
    </row>
    <row r="1584" spans="3:7">
      <c r="C1584"/>
      <c r="G1584" s="134">
        <f t="shared" si="24"/>
        <v>0</v>
      </c>
    </row>
    <row r="1585" spans="3:7">
      <c r="C1585"/>
      <c r="G1585" s="134">
        <f t="shared" si="24"/>
        <v>0</v>
      </c>
    </row>
    <row r="1586" spans="3:7">
      <c r="C1586"/>
      <c r="G1586" s="134">
        <f t="shared" si="24"/>
        <v>0</v>
      </c>
    </row>
    <row r="1587" spans="3:7">
      <c r="C1587"/>
      <c r="G1587" s="134">
        <f t="shared" si="24"/>
        <v>0</v>
      </c>
    </row>
    <row r="1588" spans="3:7">
      <c r="C1588"/>
      <c r="G1588" s="134">
        <f t="shared" si="24"/>
        <v>0</v>
      </c>
    </row>
    <row r="1589" spans="3:7">
      <c r="C1589"/>
      <c r="G1589" s="134">
        <f t="shared" si="24"/>
        <v>0</v>
      </c>
    </row>
    <row r="1590" spans="3:7">
      <c r="C1590"/>
      <c r="G1590" s="134">
        <f t="shared" si="24"/>
        <v>0</v>
      </c>
    </row>
    <row r="1591" spans="3:7">
      <c r="C1591"/>
      <c r="G1591" s="134">
        <f t="shared" si="24"/>
        <v>0</v>
      </c>
    </row>
    <row r="1592" spans="3:7">
      <c r="C1592"/>
      <c r="G1592" s="134">
        <f t="shared" si="24"/>
        <v>0</v>
      </c>
    </row>
    <row r="1593" spans="3:7">
      <c r="C1593"/>
      <c r="G1593" s="134">
        <f t="shared" si="24"/>
        <v>0</v>
      </c>
    </row>
    <row r="1594" spans="3:7">
      <c r="C1594"/>
      <c r="G1594" s="134">
        <f t="shared" si="24"/>
        <v>0</v>
      </c>
    </row>
    <row r="1595" spans="3:7">
      <c r="C1595"/>
      <c r="G1595" s="134">
        <f t="shared" si="24"/>
        <v>0</v>
      </c>
    </row>
    <row r="1596" spans="3:7">
      <c r="C1596"/>
      <c r="G1596" s="134">
        <f t="shared" si="24"/>
        <v>0</v>
      </c>
    </row>
    <row r="1597" spans="3:7">
      <c r="C1597"/>
      <c r="G1597" s="134">
        <f t="shared" si="24"/>
        <v>0</v>
      </c>
    </row>
    <row r="1598" spans="3:7">
      <c r="C1598"/>
      <c r="G1598" s="134">
        <f t="shared" si="24"/>
        <v>0</v>
      </c>
    </row>
    <row r="1599" spans="3:7">
      <c r="C1599"/>
      <c r="G1599" s="134">
        <f t="shared" si="24"/>
        <v>0</v>
      </c>
    </row>
    <row r="1600" spans="3:7">
      <c r="C1600"/>
      <c r="G1600" s="134">
        <f t="shared" si="24"/>
        <v>0</v>
      </c>
    </row>
    <row r="1601" spans="3:7">
      <c r="C1601"/>
      <c r="G1601" s="134">
        <f t="shared" si="24"/>
        <v>0</v>
      </c>
    </row>
    <row r="1602" spans="3:7">
      <c r="C1602"/>
      <c r="G1602" s="134">
        <f t="shared" si="24"/>
        <v>0</v>
      </c>
    </row>
    <row r="1603" spans="3:7">
      <c r="C1603"/>
      <c r="G1603" s="134">
        <f t="shared" si="24"/>
        <v>0</v>
      </c>
    </row>
    <row r="1604" spans="3:7">
      <c r="C1604"/>
      <c r="G1604" s="134">
        <f t="shared" si="24"/>
        <v>0</v>
      </c>
    </row>
    <row r="1605" spans="3:7">
      <c r="C1605"/>
      <c r="G1605" s="134">
        <f t="shared" si="24"/>
        <v>0</v>
      </c>
    </row>
    <row r="1606" spans="3:7">
      <c r="C1606"/>
      <c r="G1606" s="134">
        <f t="shared" si="24"/>
        <v>0</v>
      </c>
    </row>
    <row r="1607" spans="3:7">
      <c r="C1607"/>
      <c r="G1607" s="134">
        <f t="shared" si="24"/>
        <v>0</v>
      </c>
    </row>
    <row r="1608" spans="3:7">
      <c r="C1608"/>
      <c r="G1608" s="134">
        <f t="shared" si="24"/>
        <v>0</v>
      </c>
    </row>
    <row r="1609" spans="3:7">
      <c r="C1609"/>
      <c r="G1609" s="134">
        <f t="shared" si="24"/>
        <v>0</v>
      </c>
    </row>
    <row r="1610" spans="3:7">
      <c r="C1610"/>
      <c r="G1610" s="134">
        <f t="shared" si="24"/>
        <v>0</v>
      </c>
    </row>
    <row r="1611" spans="3:7">
      <c r="C1611"/>
      <c r="G1611" s="134">
        <f t="shared" si="24"/>
        <v>0</v>
      </c>
    </row>
    <row r="1612" spans="3:7">
      <c r="C1612"/>
      <c r="G1612" s="134">
        <f t="shared" si="24"/>
        <v>0</v>
      </c>
    </row>
    <row r="1613" spans="3:7">
      <c r="C1613"/>
      <c r="G1613" s="134">
        <f t="shared" si="24"/>
        <v>0</v>
      </c>
    </row>
    <row r="1614" spans="3:7">
      <c r="C1614"/>
      <c r="G1614" s="134">
        <f t="shared" si="24"/>
        <v>0</v>
      </c>
    </row>
    <row r="1615" spans="3:7">
      <c r="C1615"/>
      <c r="G1615" s="134">
        <f t="shared" ref="G1615:G1678" si="25">+D1615-E1615</f>
        <v>0</v>
      </c>
    </row>
    <row r="1616" spans="3:7">
      <c r="C1616"/>
      <c r="G1616" s="134">
        <f t="shared" si="25"/>
        <v>0</v>
      </c>
    </row>
    <row r="1617" spans="3:7">
      <c r="C1617"/>
      <c r="G1617" s="134">
        <f t="shared" si="25"/>
        <v>0</v>
      </c>
    </row>
    <row r="1618" spans="3:7">
      <c r="C1618"/>
      <c r="G1618" s="134">
        <f t="shared" si="25"/>
        <v>0</v>
      </c>
    </row>
    <row r="1619" spans="3:7">
      <c r="C1619"/>
      <c r="G1619" s="134">
        <f t="shared" si="25"/>
        <v>0</v>
      </c>
    </row>
    <row r="1620" spans="3:7">
      <c r="C1620"/>
      <c r="G1620" s="134">
        <f t="shared" si="25"/>
        <v>0</v>
      </c>
    </row>
    <row r="1621" spans="3:7">
      <c r="C1621"/>
      <c r="G1621" s="134">
        <f t="shared" si="25"/>
        <v>0</v>
      </c>
    </row>
    <row r="1622" spans="3:7">
      <c r="C1622"/>
      <c r="G1622" s="134">
        <f t="shared" si="25"/>
        <v>0</v>
      </c>
    </row>
    <row r="1623" spans="3:7">
      <c r="C1623"/>
      <c r="G1623" s="134">
        <f t="shared" si="25"/>
        <v>0</v>
      </c>
    </row>
    <row r="1624" spans="3:7">
      <c r="C1624"/>
      <c r="G1624" s="134">
        <f t="shared" si="25"/>
        <v>0</v>
      </c>
    </row>
    <row r="1625" spans="3:7">
      <c r="C1625"/>
      <c r="G1625" s="134">
        <f t="shared" si="25"/>
        <v>0</v>
      </c>
    </row>
    <row r="1626" spans="3:7">
      <c r="C1626"/>
      <c r="G1626" s="134">
        <f t="shared" si="25"/>
        <v>0</v>
      </c>
    </row>
    <row r="1627" spans="3:7">
      <c r="C1627"/>
      <c r="G1627" s="134">
        <f t="shared" si="25"/>
        <v>0</v>
      </c>
    </row>
    <row r="1628" spans="3:7">
      <c r="C1628"/>
      <c r="G1628" s="134">
        <f t="shared" si="25"/>
        <v>0</v>
      </c>
    </row>
    <row r="1629" spans="3:7">
      <c r="C1629"/>
      <c r="G1629" s="134">
        <f t="shared" si="25"/>
        <v>0</v>
      </c>
    </row>
    <row r="1630" spans="3:7">
      <c r="C1630"/>
      <c r="G1630" s="134">
        <f t="shared" si="25"/>
        <v>0</v>
      </c>
    </row>
    <row r="1631" spans="3:7">
      <c r="C1631"/>
      <c r="G1631" s="134">
        <f t="shared" si="25"/>
        <v>0</v>
      </c>
    </row>
    <row r="1632" spans="3:7">
      <c r="C1632"/>
      <c r="G1632" s="134">
        <f t="shared" si="25"/>
        <v>0</v>
      </c>
    </row>
    <row r="1633" spans="3:7">
      <c r="C1633"/>
      <c r="G1633" s="134">
        <f t="shared" si="25"/>
        <v>0</v>
      </c>
    </row>
    <row r="1634" spans="3:7">
      <c r="C1634"/>
      <c r="G1634" s="134">
        <f t="shared" si="25"/>
        <v>0</v>
      </c>
    </row>
    <row r="1635" spans="3:7">
      <c r="C1635"/>
      <c r="G1635" s="134">
        <f t="shared" si="25"/>
        <v>0</v>
      </c>
    </row>
    <row r="1636" spans="3:7">
      <c r="C1636"/>
      <c r="G1636" s="134">
        <f t="shared" si="25"/>
        <v>0</v>
      </c>
    </row>
    <row r="1637" spans="3:7">
      <c r="C1637"/>
      <c r="G1637" s="134">
        <f t="shared" si="25"/>
        <v>0</v>
      </c>
    </row>
    <row r="1638" spans="3:7">
      <c r="C1638"/>
      <c r="G1638" s="134">
        <f t="shared" si="25"/>
        <v>0</v>
      </c>
    </row>
    <row r="1639" spans="3:7">
      <c r="C1639"/>
      <c r="G1639" s="134">
        <f t="shared" si="25"/>
        <v>0</v>
      </c>
    </row>
    <row r="1640" spans="3:7">
      <c r="C1640"/>
      <c r="G1640" s="134">
        <f t="shared" si="25"/>
        <v>0</v>
      </c>
    </row>
    <row r="1641" spans="3:7">
      <c r="C1641"/>
      <c r="G1641" s="134">
        <f t="shared" si="25"/>
        <v>0</v>
      </c>
    </row>
    <row r="1642" spans="3:7">
      <c r="C1642"/>
      <c r="G1642" s="134">
        <f t="shared" si="25"/>
        <v>0</v>
      </c>
    </row>
    <row r="1643" spans="3:7">
      <c r="C1643"/>
      <c r="G1643" s="134">
        <f t="shared" si="25"/>
        <v>0</v>
      </c>
    </row>
    <row r="1644" spans="3:7">
      <c r="C1644"/>
      <c r="G1644" s="134">
        <f t="shared" si="25"/>
        <v>0</v>
      </c>
    </row>
    <row r="1645" spans="3:7">
      <c r="C1645"/>
      <c r="G1645" s="134">
        <f t="shared" si="25"/>
        <v>0</v>
      </c>
    </row>
    <row r="1646" spans="3:7">
      <c r="C1646"/>
      <c r="G1646" s="134">
        <f t="shared" si="25"/>
        <v>0</v>
      </c>
    </row>
    <row r="1647" spans="3:7">
      <c r="C1647"/>
      <c r="G1647" s="134">
        <f t="shared" si="25"/>
        <v>0</v>
      </c>
    </row>
    <row r="1648" spans="3:7">
      <c r="C1648"/>
      <c r="G1648" s="134">
        <f t="shared" si="25"/>
        <v>0</v>
      </c>
    </row>
    <row r="1649" spans="3:7">
      <c r="C1649"/>
      <c r="G1649" s="134">
        <f t="shared" si="25"/>
        <v>0</v>
      </c>
    </row>
    <row r="1650" spans="3:7">
      <c r="C1650"/>
      <c r="G1650" s="134">
        <f t="shared" si="25"/>
        <v>0</v>
      </c>
    </row>
    <row r="1651" spans="3:7">
      <c r="C1651"/>
      <c r="G1651" s="134">
        <f t="shared" si="25"/>
        <v>0</v>
      </c>
    </row>
    <row r="1652" spans="3:7">
      <c r="C1652"/>
      <c r="G1652" s="134">
        <f t="shared" si="25"/>
        <v>0</v>
      </c>
    </row>
    <row r="1653" spans="3:7">
      <c r="C1653"/>
      <c r="G1653" s="134">
        <f t="shared" si="25"/>
        <v>0</v>
      </c>
    </row>
    <row r="1654" spans="3:7">
      <c r="C1654"/>
      <c r="G1654" s="134">
        <f t="shared" si="25"/>
        <v>0</v>
      </c>
    </row>
    <row r="1655" spans="3:7">
      <c r="C1655"/>
      <c r="G1655" s="134">
        <f t="shared" si="25"/>
        <v>0</v>
      </c>
    </row>
    <row r="1656" spans="3:7">
      <c r="C1656"/>
      <c r="G1656" s="134">
        <f t="shared" si="25"/>
        <v>0</v>
      </c>
    </row>
    <row r="1657" spans="3:7">
      <c r="C1657"/>
      <c r="G1657" s="134">
        <f t="shared" si="25"/>
        <v>0</v>
      </c>
    </row>
    <row r="1658" spans="3:7">
      <c r="C1658"/>
      <c r="G1658" s="134">
        <f t="shared" si="25"/>
        <v>0</v>
      </c>
    </row>
    <row r="1659" spans="3:7">
      <c r="C1659"/>
      <c r="G1659" s="134">
        <f t="shared" si="25"/>
        <v>0</v>
      </c>
    </row>
    <row r="1660" spans="3:7">
      <c r="C1660"/>
      <c r="G1660" s="134">
        <f t="shared" si="25"/>
        <v>0</v>
      </c>
    </row>
    <row r="1661" spans="3:7">
      <c r="C1661"/>
      <c r="G1661" s="134">
        <f t="shared" si="25"/>
        <v>0</v>
      </c>
    </row>
    <row r="1662" spans="3:7">
      <c r="C1662"/>
      <c r="G1662" s="134">
        <f t="shared" si="25"/>
        <v>0</v>
      </c>
    </row>
    <row r="1663" spans="3:7">
      <c r="C1663"/>
      <c r="G1663" s="134">
        <f t="shared" si="25"/>
        <v>0</v>
      </c>
    </row>
    <row r="1664" spans="3:7">
      <c r="C1664"/>
      <c r="G1664" s="134">
        <f t="shared" si="25"/>
        <v>0</v>
      </c>
    </row>
    <row r="1665" spans="3:7">
      <c r="C1665"/>
      <c r="G1665" s="134">
        <f t="shared" si="25"/>
        <v>0</v>
      </c>
    </row>
    <row r="1666" spans="3:7">
      <c r="C1666"/>
      <c r="G1666" s="134">
        <f t="shared" si="25"/>
        <v>0</v>
      </c>
    </row>
    <row r="1667" spans="3:7">
      <c r="C1667"/>
      <c r="G1667" s="134">
        <f t="shared" si="25"/>
        <v>0</v>
      </c>
    </row>
    <row r="1668" spans="3:7">
      <c r="C1668"/>
      <c r="G1668" s="134">
        <f t="shared" si="25"/>
        <v>0</v>
      </c>
    </row>
    <row r="1669" spans="3:7">
      <c r="C1669"/>
      <c r="G1669" s="134">
        <f t="shared" si="25"/>
        <v>0</v>
      </c>
    </row>
    <row r="1670" spans="3:7">
      <c r="C1670"/>
      <c r="G1670" s="134">
        <f t="shared" si="25"/>
        <v>0</v>
      </c>
    </row>
    <row r="1671" spans="3:7">
      <c r="C1671"/>
      <c r="G1671" s="134">
        <f t="shared" si="25"/>
        <v>0</v>
      </c>
    </row>
    <row r="1672" spans="3:7">
      <c r="C1672"/>
      <c r="G1672" s="134">
        <f t="shared" si="25"/>
        <v>0</v>
      </c>
    </row>
    <row r="1673" spans="3:7">
      <c r="C1673"/>
      <c r="G1673" s="134">
        <f t="shared" si="25"/>
        <v>0</v>
      </c>
    </row>
    <row r="1674" spans="3:7">
      <c r="C1674"/>
      <c r="G1674" s="134">
        <f t="shared" si="25"/>
        <v>0</v>
      </c>
    </row>
    <row r="1675" spans="3:7">
      <c r="C1675"/>
      <c r="G1675" s="134">
        <f t="shared" si="25"/>
        <v>0</v>
      </c>
    </row>
    <row r="1676" spans="3:7">
      <c r="C1676"/>
      <c r="G1676" s="134">
        <f t="shared" si="25"/>
        <v>0</v>
      </c>
    </row>
    <row r="1677" spans="3:7">
      <c r="C1677"/>
      <c r="G1677" s="134">
        <f t="shared" si="25"/>
        <v>0</v>
      </c>
    </row>
    <row r="1678" spans="3:7">
      <c r="C1678"/>
      <c r="G1678" s="134">
        <f t="shared" si="25"/>
        <v>0</v>
      </c>
    </row>
    <row r="1679" spans="3:7">
      <c r="C1679"/>
      <c r="G1679" s="134">
        <f t="shared" ref="G1679:G1742" si="26">+D1679-E1679</f>
        <v>0</v>
      </c>
    </row>
    <row r="1680" spans="3:7">
      <c r="C1680"/>
      <c r="G1680" s="134">
        <f t="shared" si="26"/>
        <v>0</v>
      </c>
    </row>
    <row r="1681" spans="3:7">
      <c r="C1681"/>
      <c r="G1681" s="134">
        <f t="shared" si="26"/>
        <v>0</v>
      </c>
    </row>
    <row r="1682" spans="3:7">
      <c r="C1682"/>
      <c r="G1682" s="134">
        <f t="shared" si="26"/>
        <v>0</v>
      </c>
    </row>
    <row r="1683" spans="3:7">
      <c r="C1683"/>
      <c r="G1683" s="134">
        <f t="shared" si="26"/>
        <v>0</v>
      </c>
    </row>
    <row r="1684" spans="3:7">
      <c r="C1684"/>
      <c r="G1684" s="134">
        <f t="shared" si="26"/>
        <v>0</v>
      </c>
    </row>
    <row r="1685" spans="3:7">
      <c r="C1685"/>
      <c r="G1685" s="134">
        <f t="shared" si="26"/>
        <v>0</v>
      </c>
    </row>
    <row r="1686" spans="3:7">
      <c r="C1686"/>
      <c r="G1686" s="134">
        <f t="shared" si="26"/>
        <v>0</v>
      </c>
    </row>
    <row r="1687" spans="3:7">
      <c r="C1687"/>
      <c r="G1687" s="134">
        <f t="shared" si="26"/>
        <v>0</v>
      </c>
    </row>
    <row r="1688" spans="3:7">
      <c r="C1688"/>
      <c r="G1688" s="134">
        <f t="shared" si="26"/>
        <v>0</v>
      </c>
    </row>
    <row r="1689" spans="3:7">
      <c r="C1689"/>
      <c r="G1689" s="134">
        <f t="shared" si="26"/>
        <v>0</v>
      </c>
    </row>
    <row r="1690" spans="3:7">
      <c r="C1690"/>
      <c r="G1690" s="134">
        <f t="shared" si="26"/>
        <v>0</v>
      </c>
    </row>
    <row r="1691" spans="3:7">
      <c r="C1691"/>
      <c r="G1691" s="134">
        <f t="shared" si="26"/>
        <v>0</v>
      </c>
    </row>
    <row r="1692" spans="3:7">
      <c r="C1692"/>
      <c r="G1692" s="134">
        <f t="shared" si="26"/>
        <v>0</v>
      </c>
    </row>
    <row r="1693" spans="3:7">
      <c r="C1693"/>
      <c r="G1693" s="134">
        <f t="shared" si="26"/>
        <v>0</v>
      </c>
    </row>
    <row r="1694" spans="3:7">
      <c r="C1694"/>
      <c r="G1694" s="134">
        <f t="shared" si="26"/>
        <v>0</v>
      </c>
    </row>
    <row r="1695" spans="3:7">
      <c r="C1695"/>
      <c r="G1695" s="134">
        <f t="shared" si="26"/>
        <v>0</v>
      </c>
    </row>
    <row r="1696" spans="3:7">
      <c r="C1696"/>
      <c r="G1696" s="134">
        <f t="shared" si="26"/>
        <v>0</v>
      </c>
    </row>
    <row r="1697" spans="3:7">
      <c r="C1697"/>
      <c r="G1697" s="134">
        <f t="shared" si="26"/>
        <v>0</v>
      </c>
    </row>
    <row r="1698" spans="3:7">
      <c r="C1698"/>
      <c r="G1698" s="134">
        <f t="shared" si="26"/>
        <v>0</v>
      </c>
    </row>
    <row r="1699" spans="3:7">
      <c r="C1699"/>
      <c r="G1699" s="134">
        <f t="shared" si="26"/>
        <v>0</v>
      </c>
    </row>
    <row r="1700" spans="3:7">
      <c r="C1700"/>
      <c r="G1700" s="134">
        <f t="shared" si="26"/>
        <v>0</v>
      </c>
    </row>
    <row r="1701" spans="3:7">
      <c r="C1701"/>
      <c r="G1701" s="134">
        <f t="shared" si="26"/>
        <v>0</v>
      </c>
    </row>
    <row r="1702" spans="3:7">
      <c r="C1702"/>
      <c r="G1702" s="134">
        <f t="shared" si="26"/>
        <v>0</v>
      </c>
    </row>
    <row r="1703" spans="3:7">
      <c r="C1703"/>
      <c r="G1703" s="134">
        <f t="shared" si="26"/>
        <v>0</v>
      </c>
    </row>
    <row r="1704" spans="3:7">
      <c r="C1704"/>
      <c r="G1704" s="134">
        <f t="shared" si="26"/>
        <v>0</v>
      </c>
    </row>
    <row r="1705" spans="3:7">
      <c r="C1705"/>
      <c r="G1705" s="134">
        <f t="shared" si="26"/>
        <v>0</v>
      </c>
    </row>
    <row r="1706" spans="3:7">
      <c r="C1706"/>
      <c r="G1706" s="134">
        <f t="shared" si="26"/>
        <v>0</v>
      </c>
    </row>
    <row r="1707" spans="3:7">
      <c r="C1707"/>
      <c r="G1707" s="134">
        <f t="shared" si="26"/>
        <v>0</v>
      </c>
    </row>
    <row r="1708" spans="3:7">
      <c r="C1708"/>
      <c r="G1708" s="134">
        <f t="shared" si="26"/>
        <v>0</v>
      </c>
    </row>
    <row r="1709" spans="3:7">
      <c r="C1709"/>
      <c r="G1709" s="134">
        <f t="shared" si="26"/>
        <v>0</v>
      </c>
    </row>
    <row r="1710" spans="3:7">
      <c r="C1710"/>
      <c r="G1710" s="134">
        <f t="shared" si="26"/>
        <v>0</v>
      </c>
    </row>
    <row r="1711" spans="3:7">
      <c r="C1711"/>
      <c r="G1711" s="134">
        <f t="shared" si="26"/>
        <v>0</v>
      </c>
    </row>
    <row r="1712" spans="3:7">
      <c r="C1712"/>
      <c r="G1712" s="134">
        <f t="shared" si="26"/>
        <v>0</v>
      </c>
    </row>
    <row r="1713" spans="3:7">
      <c r="C1713"/>
      <c r="G1713" s="134">
        <f t="shared" si="26"/>
        <v>0</v>
      </c>
    </row>
    <row r="1714" spans="3:7">
      <c r="C1714"/>
      <c r="G1714" s="134">
        <f t="shared" si="26"/>
        <v>0</v>
      </c>
    </row>
    <row r="1715" spans="3:7">
      <c r="C1715"/>
      <c r="G1715" s="134">
        <f t="shared" si="26"/>
        <v>0</v>
      </c>
    </row>
    <row r="1716" spans="3:7">
      <c r="C1716"/>
      <c r="G1716" s="134">
        <f t="shared" si="26"/>
        <v>0</v>
      </c>
    </row>
    <row r="1717" spans="3:7">
      <c r="C1717"/>
      <c r="G1717" s="134">
        <f t="shared" si="26"/>
        <v>0</v>
      </c>
    </row>
    <row r="1718" spans="3:7">
      <c r="C1718"/>
      <c r="G1718" s="134">
        <f t="shared" si="26"/>
        <v>0</v>
      </c>
    </row>
    <row r="1719" spans="3:7">
      <c r="C1719"/>
      <c r="G1719" s="134">
        <f t="shared" si="26"/>
        <v>0</v>
      </c>
    </row>
    <row r="1720" spans="3:7">
      <c r="C1720"/>
      <c r="G1720" s="134">
        <f t="shared" si="26"/>
        <v>0</v>
      </c>
    </row>
    <row r="1721" spans="3:7">
      <c r="C1721"/>
      <c r="G1721" s="134">
        <f t="shared" si="26"/>
        <v>0</v>
      </c>
    </row>
    <row r="1722" spans="3:7">
      <c r="C1722"/>
      <c r="G1722" s="134">
        <f t="shared" si="26"/>
        <v>0</v>
      </c>
    </row>
    <row r="1723" spans="3:7">
      <c r="C1723"/>
      <c r="G1723" s="134">
        <f t="shared" si="26"/>
        <v>0</v>
      </c>
    </row>
    <row r="1724" spans="3:7">
      <c r="C1724"/>
      <c r="G1724" s="134">
        <f t="shared" si="26"/>
        <v>0</v>
      </c>
    </row>
    <row r="1725" spans="3:7">
      <c r="C1725"/>
      <c r="G1725" s="134">
        <f t="shared" si="26"/>
        <v>0</v>
      </c>
    </row>
    <row r="1726" spans="3:7">
      <c r="C1726"/>
      <c r="G1726" s="134">
        <f t="shared" si="26"/>
        <v>0</v>
      </c>
    </row>
    <row r="1727" spans="3:7">
      <c r="C1727"/>
      <c r="G1727" s="134">
        <f t="shared" si="26"/>
        <v>0</v>
      </c>
    </row>
    <row r="1728" spans="3:7">
      <c r="C1728"/>
      <c r="G1728" s="134">
        <f t="shared" si="26"/>
        <v>0</v>
      </c>
    </row>
    <row r="1729" spans="3:7">
      <c r="C1729"/>
      <c r="G1729" s="134">
        <f t="shared" si="26"/>
        <v>0</v>
      </c>
    </row>
    <row r="1730" spans="3:7">
      <c r="C1730"/>
      <c r="G1730" s="134">
        <f t="shared" si="26"/>
        <v>0</v>
      </c>
    </row>
    <row r="1731" spans="3:7">
      <c r="C1731"/>
      <c r="G1731" s="134">
        <f t="shared" si="26"/>
        <v>0</v>
      </c>
    </row>
    <row r="1732" spans="3:7">
      <c r="C1732"/>
      <c r="G1732" s="134">
        <f t="shared" si="26"/>
        <v>0</v>
      </c>
    </row>
    <row r="1733" spans="3:7">
      <c r="C1733"/>
      <c r="G1733" s="134">
        <f t="shared" si="26"/>
        <v>0</v>
      </c>
    </row>
    <row r="1734" spans="3:7">
      <c r="C1734"/>
      <c r="G1734" s="134">
        <f t="shared" si="26"/>
        <v>0</v>
      </c>
    </row>
    <row r="1735" spans="3:7">
      <c r="C1735"/>
      <c r="G1735" s="134">
        <f t="shared" si="26"/>
        <v>0</v>
      </c>
    </row>
    <row r="1736" spans="3:7">
      <c r="C1736"/>
      <c r="G1736" s="134">
        <f t="shared" si="26"/>
        <v>0</v>
      </c>
    </row>
    <row r="1737" spans="3:7">
      <c r="C1737"/>
      <c r="G1737" s="134">
        <f t="shared" si="26"/>
        <v>0</v>
      </c>
    </row>
    <row r="1738" spans="3:7">
      <c r="C1738"/>
      <c r="G1738" s="134">
        <f t="shared" si="26"/>
        <v>0</v>
      </c>
    </row>
    <row r="1739" spans="3:7">
      <c r="C1739"/>
      <c r="G1739" s="134">
        <f t="shared" si="26"/>
        <v>0</v>
      </c>
    </row>
    <row r="1740" spans="3:7">
      <c r="C1740"/>
      <c r="G1740" s="134">
        <f t="shared" si="26"/>
        <v>0</v>
      </c>
    </row>
    <row r="1741" spans="3:7">
      <c r="C1741"/>
      <c r="G1741" s="134">
        <f t="shared" si="26"/>
        <v>0</v>
      </c>
    </row>
    <row r="1742" spans="3:7">
      <c r="C1742"/>
      <c r="G1742" s="134">
        <f t="shared" si="26"/>
        <v>0</v>
      </c>
    </row>
    <row r="1743" spans="3:7">
      <c r="C1743"/>
      <c r="G1743" s="134">
        <f t="shared" ref="G1743:G1806" si="27">+D1743-E1743</f>
        <v>0</v>
      </c>
    </row>
    <row r="1744" spans="3:7">
      <c r="C1744"/>
      <c r="G1744" s="134">
        <f t="shared" si="27"/>
        <v>0</v>
      </c>
    </row>
    <row r="1745" spans="3:7">
      <c r="C1745"/>
      <c r="G1745" s="134">
        <f t="shared" si="27"/>
        <v>0</v>
      </c>
    </row>
    <row r="1746" spans="3:7">
      <c r="C1746"/>
      <c r="G1746" s="134">
        <f t="shared" si="27"/>
        <v>0</v>
      </c>
    </row>
    <row r="1747" spans="3:7">
      <c r="C1747"/>
      <c r="G1747" s="134">
        <f t="shared" si="27"/>
        <v>0</v>
      </c>
    </row>
    <row r="1748" spans="3:7">
      <c r="C1748"/>
      <c r="G1748" s="134">
        <f t="shared" si="27"/>
        <v>0</v>
      </c>
    </row>
    <row r="1749" spans="3:7">
      <c r="C1749"/>
      <c r="G1749" s="134">
        <f t="shared" si="27"/>
        <v>0</v>
      </c>
    </row>
    <row r="1750" spans="3:7">
      <c r="C1750"/>
      <c r="G1750" s="134">
        <f t="shared" si="27"/>
        <v>0</v>
      </c>
    </row>
    <row r="1751" spans="3:7">
      <c r="C1751"/>
      <c r="G1751" s="134">
        <f t="shared" si="27"/>
        <v>0</v>
      </c>
    </row>
    <row r="1752" spans="3:7">
      <c r="C1752"/>
      <c r="G1752" s="134">
        <f t="shared" si="27"/>
        <v>0</v>
      </c>
    </row>
    <row r="1753" spans="3:7">
      <c r="C1753"/>
      <c r="G1753" s="134">
        <f t="shared" si="27"/>
        <v>0</v>
      </c>
    </row>
    <row r="1754" spans="3:7">
      <c r="C1754"/>
      <c r="G1754" s="134">
        <f t="shared" si="27"/>
        <v>0</v>
      </c>
    </row>
    <row r="1755" spans="3:7">
      <c r="C1755"/>
      <c r="G1755" s="134">
        <f t="shared" si="27"/>
        <v>0</v>
      </c>
    </row>
    <row r="1756" spans="3:7">
      <c r="C1756"/>
      <c r="G1756" s="134">
        <f t="shared" si="27"/>
        <v>0</v>
      </c>
    </row>
    <row r="1757" spans="3:7">
      <c r="C1757"/>
      <c r="G1757" s="134">
        <f t="shared" si="27"/>
        <v>0</v>
      </c>
    </row>
    <row r="1758" spans="3:7">
      <c r="C1758"/>
      <c r="G1758" s="134">
        <f t="shared" si="27"/>
        <v>0</v>
      </c>
    </row>
    <row r="1759" spans="3:7">
      <c r="C1759"/>
      <c r="G1759" s="134">
        <f t="shared" si="27"/>
        <v>0</v>
      </c>
    </row>
    <row r="1760" spans="3:7">
      <c r="C1760"/>
      <c r="G1760" s="134">
        <f t="shared" si="27"/>
        <v>0</v>
      </c>
    </row>
    <row r="1761" spans="3:7">
      <c r="C1761"/>
      <c r="G1761" s="134">
        <f t="shared" si="27"/>
        <v>0</v>
      </c>
    </row>
    <row r="1762" spans="3:7">
      <c r="C1762"/>
      <c r="G1762" s="134">
        <f t="shared" si="27"/>
        <v>0</v>
      </c>
    </row>
    <row r="1763" spans="3:7">
      <c r="C1763"/>
      <c r="G1763" s="134">
        <f t="shared" si="27"/>
        <v>0</v>
      </c>
    </row>
    <row r="1764" spans="3:7">
      <c r="C1764"/>
      <c r="G1764" s="134">
        <f t="shared" si="27"/>
        <v>0</v>
      </c>
    </row>
    <row r="1765" spans="3:7">
      <c r="C1765"/>
      <c r="G1765" s="134">
        <f t="shared" si="27"/>
        <v>0</v>
      </c>
    </row>
    <row r="1766" spans="3:7">
      <c r="C1766"/>
      <c r="G1766" s="134">
        <f t="shared" si="27"/>
        <v>0</v>
      </c>
    </row>
    <row r="1767" spans="3:7">
      <c r="C1767"/>
      <c r="G1767" s="134">
        <f t="shared" si="27"/>
        <v>0</v>
      </c>
    </row>
    <row r="1768" spans="3:7">
      <c r="C1768"/>
      <c r="G1768" s="134">
        <f t="shared" si="27"/>
        <v>0</v>
      </c>
    </row>
    <row r="1769" spans="3:7">
      <c r="C1769"/>
      <c r="G1769" s="134">
        <f t="shared" si="27"/>
        <v>0</v>
      </c>
    </row>
    <row r="1770" spans="3:7">
      <c r="C1770"/>
      <c r="G1770" s="134">
        <f t="shared" si="27"/>
        <v>0</v>
      </c>
    </row>
    <row r="1771" spans="3:7">
      <c r="C1771"/>
      <c r="G1771" s="134">
        <f t="shared" si="27"/>
        <v>0</v>
      </c>
    </row>
    <row r="1772" spans="3:7">
      <c r="C1772"/>
      <c r="G1772" s="134">
        <f t="shared" si="27"/>
        <v>0</v>
      </c>
    </row>
    <row r="1773" spans="3:7">
      <c r="C1773"/>
      <c r="G1773" s="134">
        <f t="shared" si="27"/>
        <v>0</v>
      </c>
    </row>
    <row r="1774" spans="3:7">
      <c r="C1774"/>
      <c r="G1774" s="134">
        <f t="shared" si="27"/>
        <v>0</v>
      </c>
    </row>
    <row r="1775" spans="3:7">
      <c r="C1775"/>
      <c r="G1775" s="134">
        <f t="shared" si="27"/>
        <v>0</v>
      </c>
    </row>
    <row r="1776" spans="3:7">
      <c r="C1776"/>
      <c r="G1776" s="134">
        <f t="shared" si="27"/>
        <v>0</v>
      </c>
    </row>
    <row r="1777" spans="3:7">
      <c r="C1777"/>
      <c r="G1777" s="134">
        <f t="shared" si="27"/>
        <v>0</v>
      </c>
    </row>
    <row r="1778" spans="3:7">
      <c r="C1778"/>
      <c r="G1778" s="134">
        <f t="shared" si="27"/>
        <v>0</v>
      </c>
    </row>
    <row r="1779" spans="3:7">
      <c r="C1779"/>
      <c r="G1779" s="134">
        <f t="shared" si="27"/>
        <v>0</v>
      </c>
    </row>
    <row r="1780" spans="3:7">
      <c r="C1780"/>
      <c r="G1780" s="134">
        <f t="shared" si="27"/>
        <v>0</v>
      </c>
    </row>
    <row r="1781" spans="3:7">
      <c r="C1781"/>
      <c r="G1781" s="134">
        <f t="shared" si="27"/>
        <v>0</v>
      </c>
    </row>
    <row r="1782" spans="3:7">
      <c r="C1782"/>
      <c r="G1782" s="134">
        <f t="shared" si="27"/>
        <v>0</v>
      </c>
    </row>
    <row r="1783" spans="3:7">
      <c r="C1783"/>
      <c r="G1783" s="134">
        <f t="shared" si="27"/>
        <v>0</v>
      </c>
    </row>
    <row r="1784" spans="3:7">
      <c r="C1784"/>
      <c r="G1784" s="134">
        <f t="shared" si="27"/>
        <v>0</v>
      </c>
    </row>
    <row r="1785" spans="3:7">
      <c r="C1785"/>
      <c r="G1785" s="134">
        <f t="shared" si="27"/>
        <v>0</v>
      </c>
    </row>
    <row r="1786" spans="3:7">
      <c r="C1786"/>
      <c r="G1786" s="134">
        <f t="shared" si="27"/>
        <v>0</v>
      </c>
    </row>
    <row r="1787" spans="3:7">
      <c r="C1787"/>
      <c r="G1787" s="134">
        <f t="shared" si="27"/>
        <v>0</v>
      </c>
    </row>
    <row r="1788" spans="3:7">
      <c r="C1788"/>
      <c r="G1788" s="134">
        <f t="shared" si="27"/>
        <v>0</v>
      </c>
    </row>
    <row r="1789" spans="3:7">
      <c r="C1789"/>
      <c r="G1789" s="134">
        <f t="shared" si="27"/>
        <v>0</v>
      </c>
    </row>
    <row r="1790" spans="3:7">
      <c r="C1790"/>
      <c r="G1790" s="134">
        <f t="shared" si="27"/>
        <v>0</v>
      </c>
    </row>
    <row r="1791" spans="3:7">
      <c r="C1791"/>
      <c r="G1791" s="134">
        <f t="shared" si="27"/>
        <v>0</v>
      </c>
    </row>
    <row r="1792" spans="3:7">
      <c r="C1792"/>
      <c r="G1792" s="134">
        <f t="shared" si="27"/>
        <v>0</v>
      </c>
    </row>
    <row r="1793" spans="3:7">
      <c r="C1793"/>
      <c r="G1793" s="134">
        <f t="shared" si="27"/>
        <v>0</v>
      </c>
    </row>
    <row r="1794" spans="3:7">
      <c r="C1794"/>
      <c r="G1794" s="134">
        <f t="shared" si="27"/>
        <v>0</v>
      </c>
    </row>
    <row r="1795" spans="3:7">
      <c r="C1795"/>
      <c r="G1795" s="134">
        <f t="shared" si="27"/>
        <v>0</v>
      </c>
    </row>
    <row r="1796" spans="3:7">
      <c r="C1796"/>
      <c r="G1796" s="134">
        <f t="shared" si="27"/>
        <v>0</v>
      </c>
    </row>
    <row r="1797" spans="3:7">
      <c r="C1797"/>
      <c r="G1797" s="134">
        <f t="shared" si="27"/>
        <v>0</v>
      </c>
    </row>
    <row r="1798" spans="3:7">
      <c r="C1798"/>
      <c r="G1798" s="134">
        <f t="shared" si="27"/>
        <v>0</v>
      </c>
    </row>
    <row r="1799" spans="3:7">
      <c r="C1799"/>
      <c r="G1799" s="134">
        <f t="shared" si="27"/>
        <v>0</v>
      </c>
    </row>
    <row r="1800" spans="3:7">
      <c r="C1800"/>
      <c r="G1800" s="134">
        <f t="shared" si="27"/>
        <v>0</v>
      </c>
    </row>
    <row r="1801" spans="3:7">
      <c r="C1801"/>
      <c r="G1801" s="134">
        <f t="shared" si="27"/>
        <v>0</v>
      </c>
    </row>
    <row r="1802" spans="3:7">
      <c r="C1802"/>
      <c r="G1802" s="134">
        <f t="shared" si="27"/>
        <v>0</v>
      </c>
    </row>
    <row r="1803" spans="3:7">
      <c r="C1803"/>
      <c r="G1803" s="134">
        <f t="shared" si="27"/>
        <v>0</v>
      </c>
    </row>
    <row r="1804" spans="3:7">
      <c r="C1804"/>
      <c r="G1804" s="134">
        <f t="shared" si="27"/>
        <v>0</v>
      </c>
    </row>
    <row r="1805" spans="3:7">
      <c r="C1805"/>
      <c r="G1805" s="134">
        <f t="shared" si="27"/>
        <v>0</v>
      </c>
    </row>
    <row r="1806" spans="3:7">
      <c r="C1806"/>
      <c r="G1806" s="134">
        <f t="shared" si="27"/>
        <v>0</v>
      </c>
    </row>
    <row r="1807" spans="3:7">
      <c r="C1807"/>
      <c r="G1807" s="134">
        <f t="shared" ref="G1807:G1870" si="28">+D1807-E1807</f>
        <v>0</v>
      </c>
    </row>
    <row r="1808" spans="3:7">
      <c r="C1808"/>
      <c r="G1808" s="134">
        <f t="shared" si="28"/>
        <v>0</v>
      </c>
    </row>
    <row r="1809" spans="3:7">
      <c r="C1809"/>
      <c r="G1809" s="134">
        <f t="shared" si="28"/>
        <v>0</v>
      </c>
    </row>
    <row r="1810" spans="3:7">
      <c r="C1810"/>
      <c r="G1810" s="134">
        <f t="shared" si="28"/>
        <v>0</v>
      </c>
    </row>
    <row r="1811" spans="3:7">
      <c r="C1811"/>
      <c r="G1811" s="134">
        <f t="shared" si="28"/>
        <v>0</v>
      </c>
    </row>
    <row r="1812" spans="3:7">
      <c r="C1812"/>
      <c r="G1812" s="134">
        <f t="shared" si="28"/>
        <v>0</v>
      </c>
    </row>
    <row r="1813" spans="3:7">
      <c r="C1813"/>
      <c r="G1813" s="134">
        <f t="shared" si="28"/>
        <v>0</v>
      </c>
    </row>
    <row r="1814" spans="3:7">
      <c r="C1814"/>
      <c r="G1814" s="134">
        <f t="shared" si="28"/>
        <v>0</v>
      </c>
    </row>
    <row r="1815" spans="3:7">
      <c r="C1815"/>
      <c r="G1815" s="134">
        <f t="shared" si="28"/>
        <v>0</v>
      </c>
    </row>
    <row r="1816" spans="3:7">
      <c r="C1816"/>
      <c r="G1816" s="134">
        <f t="shared" si="28"/>
        <v>0</v>
      </c>
    </row>
    <row r="1817" spans="3:7">
      <c r="C1817"/>
      <c r="G1817" s="134">
        <f t="shared" si="28"/>
        <v>0</v>
      </c>
    </row>
    <row r="1818" spans="3:7">
      <c r="C1818"/>
      <c r="G1818" s="134">
        <f t="shared" si="28"/>
        <v>0</v>
      </c>
    </row>
    <row r="1819" spans="3:7">
      <c r="C1819"/>
      <c r="G1819" s="134">
        <f t="shared" si="28"/>
        <v>0</v>
      </c>
    </row>
    <row r="1820" spans="3:7">
      <c r="C1820"/>
      <c r="G1820" s="134">
        <f t="shared" si="28"/>
        <v>0</v>
      </c>
    </row>
    <row r="1821" spans="3:7">
      <c r="C1821"/>
      <c r="G1821" s="134">
        <f t="shared" si="28"/>
        <v>0</v>
      </c>
    </row>
    <row r="1822" spans="3:7">
      <c r="C1822"/>
      <c r="G1822" s="134">
        <f t="shared" si="28"/>
        <v>0</v>
      </c>
    </row>
    <row r="1823" spans="3:7">
      <c r="C1823"/>
      <c r="G1823" s="134">
        <f t="shared" si="28"/>
        <v>0</v>
      </c>
    </row>
    <row r="1824" spans="3:7">
      <c r="C1824"/>
      <c r="G1824" s="134">
        <f t="shared" si="28"/>
        <v>0</v>
      </c>
    </row>
    <row r="1825" spans="3:7">
      <c r="C1825"/>
      <c r="G1825" s="134">
        <f t="shared" si="28"/>
        <v>0</v>
      </c>
    </row>
    <row r="1826" spans="3:7">
      <c r="C1826"/>
      <c r="G1826" s="134">
        <f t="shared" si="28"/>
        <v>0</v>
      </c>
    </row>
    <row r="1827" spans="3:7">
      <c r="C1827"/>
      <c r="G1827" s="134">
        <f t="shared" si="28"/>
        <v>0</v>
      </c>
    </row>
    <row r="1828" spans="3:7">
      <c r="C1828"/>
      <c r="G1828" s="134">
        <f t="shared" si="28"/>
        <v>0</v>
      </c>
    </row>
    <row r="1829" spans="3:7">
      <c r="C1829"/>
      <c r="G1829" s="134">
        <f t="shared" si="28"/>
        <v>0</v>
      </c>
    </row>
    <row r="1830" spans="3:7">
      <c r="C1830"/>
      <c r="G1830" s="134">
        <f t="shared" si="28"/>
        <v>0</v>
      </c>
    </row>
    <row r="1831" spans="3:7">
      <c r="C1831"/>
      <c r="G1831" s="134">
        <f t="shared" si="28"/>
        <v>0</v>
      </c>
    </row>
    <row r="1832" spans="3:7">
      <c r="C1832"/>
      <c r="G1832" s="134">
        <f t="shared" si="28"/>
        <v>0</v>
      </c>
    </row>
    <row r="1833" spans="3:7">
      <c r="C1833"/>
      <c r="G1833" s="134">
        <f t="shared" si="28"/>
        <v>0</v>
      </c>
    </row>
    <row r="1834" spans="3:7">
      <c r="C1834"/>
      <c r="G1834" s="134">
        <f t="shared" si="28"/>
        <v>0</v>
      </c>
    </row>
    <row r="1835" spans="3:7">
      <c r="C1835"/>
      <c r="G1835" s="134">
        <f t="shared" si="28"/>
        <v>0</v>
      </c>
    </row>
    <row r="1836" spans="3:7">
      <c r="C1836"/>
      <c r="G1836" s="134">
        <f t="shared" si="28"/>
        <v>0</v>
      </c>
    </row>
    <row r="1837" spans="3:7">
      <c r="C1837"/>
      <c r="G1837" s="134">
        <f t="shared" si="28"/>
        <v>0</v>
      </c>
    </row>
    <row r="1838" spans="3:7">
      <c r="C1838"/>
      <c r="G1838" s="134">
        <f t="shared" si="28"/>
        <v>0</v>
      </c>
    </row>
    <row r="1839" spans="3:7">
      <c r="C1839"/>
      <c r="G1839" s="134">
        <f t="shared" si="28"/>
        <v>0</v>
      </c>
    </row>
    <row r="1840" spans="3:7">
      <c r="C1840"/>
      <c r="G1840" s="134">
        <f t="shared" si="28"/>
        <v>0</v>
      </c>
    </row>
    <row r="1841" spans="3:7">
      <c r="C1841"/>
      <c r="G1841" s="134">
        <f t="shared" si="28"/>
        <v>0</v>
      </c>
    </row>
    <row r="1842" spans="3:7">
      <c r="C1842"/>
      <c r="G1842" s="134">
        <f t="shared" si="28"/>
        <v>0</v>
      </c>
    </row>
    <row r="1843" spans="3:7">
      <c r="C1843"/>
      <c r="G1843" s="134">
        <f t="shared" si="28"/>
        <v>0</v>
      </c>
    </row>
    <row r="1844" spans="3:7">
      <c r="C1844"/>
      <c r="G1844" s="134">
        <f t="shared" si="28"/>
        <v>0</v>
      </c>
    </row>
    <row r="1845" spans="3:7">
      <c r="C1845"/>
      <c r="G1845" s="134">
        <f t="shared" si="28"/>
        <v>0</v>
      </c>
    </row>
    <row r="1846" spans="3:7">
      <c r="C1846"/>
      <c r="G1846" s="134">
        <f t="shared" si="28"/>
        <v>0</v>
      </c>
    </row>
    <row r="1847" spans="3:7">
      <c r="C1847"/>
      <c r="G1847" s="134">
        <f t="shared" si="28"/>
        <v>0</v>
      </c>
    </row>
    <row r="1848" spans="3:7">
      <c r="C1848"/>
      <c r="G1848" s="134">
        <f t="shared" si="28"/>
        <v>0</v>
      </c>
    </row>
    <row r="1849" spans="3:7">
      <c r="C1849"/>
      <c r="G1849" s="134">
        <f t="shared" si="28"/>
        <v>0</v>
      </c>
    </row>
    <row r="1850" spans="3:7">
      <c r="C1850"/>
      <c r="G1850" s="134">
        <f t="shared" si="28"/>
        <v>0</v>
      </c>
    </row>
    <row r="1851" spans="3:7">
      <c r="C1851"/>
      <c r="G1851" s="134">
        <f t="shared" si="28"/>
        <v>0</v>
      </c>
    </row>
    <row r="1852" spans="3:7">
      <c r="C1852"/>
      <c r="G1852" s="134">
        <f t="shared" si="28"/>
        <v>0</v>
      </c>
    </row>
    <row r="1853" spans="3:7">
      <c r="C1853"/>
      <c r="G1853" s="134">
        <f t="shared" si="28"/>
        <v>0</v>
      </c>
    </row>
    <row r="1854" spans="3:7">
      <c r="C1854"/>
      <c r="G1854" s="134">
        <f t="shared" si="28"/>
        <v>0</v>
      </c>
    </row>
    <row r="1855" spans="3:7">
      <c r="C1855"/>
      <c r="G1855" s="134">
        <f t="shared" si="28"/>
        <v>0</v>
      </c>
    </row>
    <row r="1856" spans="3:7">
      <c r="C1856"/>
      <c r="G1856" s="134">
        <f t="shared" si="28"/>
        <v>0</v>
      </c>
    </row>
    <row r="1857" spans="3:7">
      <c r="C1857"/>
      <c r="G1857" s="134">
        <f t="shared" si="28"/>
        <v>0</v>
      </c>
    </row>
    <row r="1858" spans="3:7">
      <c r="C1858"/>
      <c r="G1858" s="134">
        <f t="shared" si="28"/>
        <v>0</v>
      </c>
    </row>
    <row r="1859" spans="3:7">
      <c r="C1859"/>
      <c r="G1859" s="134">
        <f t="shared" si="28"/>
        <v>0</v>
      </c>
    </row>
    <row r="1860" spans="3:7">
      <c r="C1860"/>
      <c r="G1860" s="134">
        <f t="shared" si="28"/>
        <v>0</v>
      </c>
    </row>
    <row r="1861" spans="3:7">
      <c r="C1861"/>
      <c r="G1861" s="134">
        <f t="shared" si="28"/>
        <v>0</v>
      </c>
    </row>
    <row r="1862" spans="3:7">
      <c r="C1862"/>
      <c r="G1862" s="134">
        <f t="shared" si="28"/>
        <v>0</v>
      </c>
    </row>
    <row r="1863" spans="3:7">
      <c r="C1863"/>
      <c r="G1863" s="134">
        <f t="shared" si="28"/>
        <v>0</v>
      </c>
    </row>
    <row r="1864" spans="3:7">
      <c r="C1864"/>
      <c r="G1864" s="134">
        <f t="shared" si="28"/>
        <v>0</v>
      </c>
    </row>
    <row r="1865" spans="3:7">
      <c r="C1865"/>
      <c r="G1865" s="134">
        <f t="shared" si="28"/>
        <v>0</v>
      </c>
    </row>
    <row r="1866" spans="3:7">
      <c r="C1866"/>
      <c r="G1866" s="134">
        <f t="shared" si="28"/>
        <v>0</v>
      </c>
    </row>
    <row r="1867" spans="3:7">
      <c r="C1867"/>
      <c r="G1867" s="134">
        <f t="shared" si="28"/>
        <v>0</v>
      </c>
    </row>
    <row r="1868" spans="3:7">
      <c r="C1868"/>
      <c r="G1868" s="134">
        <f t="shared" si="28"/>
        <v>0</v>
      </c>
    </row>
    <row r="1869" spans="3:7">
      <c r="C1869"/>
      <c r="G1869" s="134">
        <f t="shared" si="28"/>
        <v>0</v>
      </c>
    </row>
    <row r="1870" spans="3:7">
      <c r="C1870"/>
      <c r="G1870" s="134">
        <f t="shared" si="28"/>
        <v>0</v>
      </c>
    </row>
    <row r="1871" spans="3:7">
      <c r="C1871"/>
      <c r="G1871" s="134">
        <f t="shared" ref="G1871:G1934" si="29">+D1871-E1871</f>
        <v>0</v>
      </c>
    </row>
    <row r="1872" spans="3:7">
      <c r="C1872"/>
      <c r="G1872" s="134">
        <f t="shared" si="29"/>
        <v>0</v>
      </c>
    </row>
    <row r="1873" spans="3:7">
      <c r="C1873"/>
      <c r="G1873" s="134">
        <f t="shared" si="29"/>
        <v>0</v>
      </c>
    </row>
    <row r="1874" spans="3:7">
      <c r="C1874"/>
      <c r="G1874" s="134">
        <f t="shared" si="29"/>
        <v>0</v>
      </c>
    </row>
    <row r="1875" spans="3:7">
      <c r="C1875"/>
      <c r="G1875" s="134">
        <f t="shared" si="29"/>
        <v>0</v>
      </c>
    </row>
    <row r="1876" spans="3:7">
      <c r="C1876"/>
      <c r="G1876" s="134">
        <f t="shared" si="29"/>
        <v>0</v>
      </c>
    </row>
    <row r="1877" spans="3:7">
      <c r="C1877"/>
      <c r="G1877" s="134">
        <f t="shared" si="29"/>
        <v>0</v>
      </c>
    </row>
    <row r="1878" spans="3:7">
      <c r="C1878"/>
      <c r="G1878" s="134">
        <f t="shared" si="29"/>
        <v>0</v>
      </c>
    </row>
    <row r="1879" spans="3:7">
      <c r="C1879"/>
      <c r="G1879" s="134">
        <f t="shared" si="29"/>
        <v>0</v>
      </c>
    </row>
    <row r="1880" spans="3:7">
      <c r="C1880"/>
      <c r="G1880" s="134">
        <f t="shared" si="29"/>
        <v>0</v>
      </c>
    </row>
    <row r="1881" spans="3:7">
      <c r="C1881"/>
      <c r="G1881" s="134">
        <f t="shared" si="29"/>
        <v>0</v>
      </c>
    </row>
    <row r="1882" spans="3:7">
      <c r="C1882"/>
      <c r="G1882" s="134">
        <f t="shared" si="29"/>
        <v>0</v>
      </c>
    </row>
    <row r="1883" spans="3:7">
      <c r="C1883"/>
      <c r="G1883" s="134">
        <f t="shared" si="29"/>
        <v>0</v>
      </c>
    </row>
    <row r="1884" spans="3:7">
      <c r="C1884"/>
      <c r="G1884" s="134">
        <f t="shared" si="29"/>
        <v>0</v>
      </c>
    </row>
    <row r="1885" spans="3:7">
      <c r="C1885"/>
      <c r="G1885" s="134">
        <f t="shared" si="29"/>
        <v>0</v>
      </c>
    </row>
    <row r="1886" spans="3:7">
      <c r="C1886"/>
      <c r="G1886" s="134">
        <f t="shared" si="29"/>
        <v>0</v>
      </c>
    </row>
    <row r="1887" spans="3:7">
      <c r="C1887"/>
      <c r="G1887" s="134">
        <f t="shared" si="29"/>
        <v>0</v>
      </c>
    </row>
    <row r="1888" spans="3:7">
      <c r="C1888"/>
      <c r="G1888" s="134">
        <f t="shared" si="29"/>
        <v>0</v>
      </c>
    </row>
    <row r="1889" spans="3:7">
      <c r="C1889"/>
      <c r="G1889" s="134">
        <f t="shared" si="29"/>
        <v>0</v>
      </c>
    </row>
    <row r="1890" spans="3:7">
      <c r="C1890"/>
      <c r="G1890" s="134">
        <f t="shared" si="29"/>
        <v>0</v>
      </c>
    </row>
    <row r="1891" spans="3:7">
      <c r="C1891"/>
      <c r="G1891" s="134">
        <f t="shared" si="29"/>
        <v>0</v>
      </c>
    </row>
    <row r="1892" spans="3:7">
      <c r="C1892"/>
      <c r="G1892" s="134">
        <f t="shared" si="29"/>
        <v>0</v>
      </c>
    </row>
    <row r="1893" spans="3:7">
      <c r="C1893"/>
      <c r="G1893" s="134">
        <f t="shared" si="29"/>
        <v>0</v>
      </c>
    </row>
    <row r="1894" spans="3:7">
      <c r="C1894"/>
      <c r="G1894" s="134">
        <f t="shared" si="29"/>
        <v>0</v>
      </c>
    </row>
    <row r="1895" spans="3:7">
      <c r="C1895"/>
      <c r="G1895" s="134">
        <f t="shared" si="29"/>
        <v>0</v>
      </c>
    </row>
    <row r="1896" spans="3:7">
      <c r="C1896"/>
      <c r="G1896" s="134">
        <f t="shared" si="29"/>
        <v>0</v>
      </c>
    </row>
    <row r="1897" spans="3:7">
      <c r="C1897"/>
      <c r="G1897" s="134">
        <f t="shared" si="29"/>
        <v>0</v>
      </c>
    </row>
    <row r="1898" spans="3:7">
      <c r="C1898"/>
      <c r="G1898" s="134">
        <f t="shared" si="29"/>
        <v>0</v>
      </c>
    </row>
    <row r="1899" spans="3:7">
      <c r="C1899"/>
      <c r="G1899" s="134">
        <f t="shared" si="29"/>
        <v>0</v>
      </c>
    </row>
    <row r="1900" spans="3:7">
      <c r="C1900"/>
      <c r="G1900" s="134">
        <f t="shared" si="29"/>
        <v>0</v>
      </c>
    </row>
    <row r="1901" spans="3:7">
      <c r="C1901"/>
      <c r="G1901" s="134">
        <f t="shared" si="29"/>
        <v>0</v>
      </c>
    </row>
    <row r="1902" spans="3:7">
      <c r="C1902"/>
      <c r="G1902" s="134">
        <f t="shared" si="29"/>
        <v>0</v>
      </c>
    </row>
    <row r="1903" spans="3:7">
      <c r="C1903"/>
      <c r="G1903" s="134">
        <f t="shared" si="29"/>
        <v>0</v>
      </c>
    </row>
    <row r="1904" spans="3:7">
      <c r="C1904"/>
      <c r="G1904" s="134">
        <f t="shared" si="29"/>
        <v>0</v>
      </c>
    </row>
    <row r="1905" spans="3:7">
      <c r="C1905"/>
      <c r="G1905" s="134">
        <f t="shared" si="29"/>
        <v>0</v>
      </c>
    </row>
    <row r="1906" spans="3:7">
      <c r="C1906"/>
      <c r="G1906" s="134">
        <f t="shared" si="29"/>
        <v>0</v>
      </c>
    </row>
    <row r="1907" spans="3:7">
      <c r="C1907"/>
      <c r="G1907" s="134">
        <f t="shared" si="29"/>
        <v>0</v>
      </c>
    </row>
    <row r="1908" spans="3:7">
      <c r="C1908"/>
      <c r="G1908" s="134">
        <f t="shared" si="29"/>
        <v>0</v>
      </c>
    </row>
    <row r="1909" spans="3:7">
      <c r="C1909"/>
      <c r="G1909" s="134">
        <f t="shared" si="29"/>
        <v>0</v>
      </c>
    </row>
    <row r="1910" spans="3:7">
      <c r="C1910"/>
      <c r="G1910" s="134">
        <f t="shared" si="29"/>
        <v>0</v>
      </c>
    </row>
    <row r="1911" spans="3:7">
      <c r="C1911"/>
      <c r="G1911" s="134">
        <f t="shared" si="29"/>
        <v>0</v>
      </c>
    </row>
    <row r="1912" spans="3:7">
      <c r="C1912"/>
      <c r="G1912" s="134">
        <f t="shared" si="29"/>
        <v>0</v>
      </c>
    </row>
    <row r="1913" spans="3:7">
      <c r="C1913"/>
      <c r="G1913" s="134">
        <f t="shared" si="29"/>
        <v>0</v>
      </c>
    </row>
    <row r="1914" spans="3:7">
      <c r="C1914"/>
      <c r="G1914" s="134">
        <f t="shared" si="29"/>
        <v>0</v>
      </c>
    </row>
    <row r="1915" spans="3:7">
      <c r="C1915"/>
      <c r="G1915" s="134">
        <f t="shared" si="29"/>
        <v>0</v>
      </c>
    </row>
    <row r="1916" spans="3:7">
      <c r="C1916"/>
      <c r="G1916" s="134">
        <f t="shared" si="29"/>
        <v>0</v>
      </c>
    </row>
    <row r="1917" spans="3:7">
      <c r="C1917"/>
      <c r="G1917" s="134">
        <f t="shared" si="29"/>
        <v>0</v>
      </c>
    </row>
    <row r="1918" spans="3:7">
      <c r="C1918"/>
      <c r="G1918" s="134">
        <f t="shared" si="29"/>
        <v>0</v>
      </c>
    </row>
    <row r="1919" spans="3:7">
      <c r="C1919"/>
      <c r="G1919" s="134">
        <f t="shared" si="29"/>
        <v>0</v>
      </c>
    </row>
    <row r="1920" spans="3:7">
      <c r="C1920"/>
      <c r="G1920" s="134">
        <f t="shared" si="29"/>
        <v>0</v>
      </c>
    </row>
    <row r="1921" spans="3:7">
      <c r="C1921"/>
      <c r="G1921" s="134">
        <f t="shared" si="29"/>
        <v>0</v>
      </c>
    </row>
    <row r="1922" spans="3:7">
      <c r="C1922"/>
      <c r="G1922" s="134">
        <f t="shared" si="29"/>
        <v>0</v>
      </c>
    </row>
    <row r="1923" spans="3:7">
      <c r="C1923"/>
      <c r="G1923" s="134">
        <f t="shared" si="29"/>
        <v>0</v>
      </c>
    </row>
    <row r="1924" spans="3:7">
      <c r="C1924"/>
      <c r="G1924" s="134">
        <f t="shared" si="29"/>
        <v>0</v>
      </c>
    </row>
    <row r="1925" spans="3:7">
      <c r="C1925"/>
      <c r="G1925" s="134">
        <f t="shared" si="29"/>
        <v>0</v>
      </c>
    </row>
    <row r="1926" spans="3:7">
      <c r="C1926"/>
      <c r="G1926" s="134">
        <f t="shared" si="29"/>
        <v>0</v>
      </c>
    </row>
    <row r="1927" spans="3:7">
      <c r="C1927"/>
      <c r="G1927" s="134">
        <f t="shared" si="29"/>
        <v>0</v>
      </c>
    </row>
    <row r="1928" spans="3:7">
      <c r="C1928"/>
      <c r="G1928" s="134">
        <f t="shared" si="29"/>
        <v>0</v>
      </c>
    </row>
    <row r="1929" spans="3:7">
      <c r="C1929"/>
      <c r="G1929" s="134">
        <f t="shared" si="29"/>
        <v>0</v>
      </c>
    </row>
    <row r="1930" spans="3:7">
      <c r="C1930"/>
      <c r="G1930" s="134">
        <f t="shared" si="29"/>
        <v>0</v>
      </c>
    </row>
    <row r="1931" spans="3:7">
      <c r="C1931"/>
      <c r="G1931" s="134">
        <f t="shared" si="29"/>
        <v>0</v>
      </c>
    </row>
    <row r="1932" spans="3:7">
      <c r="C1932"/>
      <c r="G1932" s="134">
        <f t="shared" si="29"/>
        <v>0</v>
      </c>
    </row>
    <row r="1933" spans="3:7">
      <c r="C1933"/>
      <c r="G1933" s="134">
        <f t="shared" si="29"/>
        <v>0</v>
      </c>
    </row>
    <row r="1934" spans="3:7">
      <c r="C1934"/>
      <c r="G1934" s="134">
        <f t="shared" si="29"/>
        <v>0</v>
      </c>
    </row>
    <row r="1935" spans="3:7">
      <c r="C1935"/>
      <c r="G1935" s="134">
        <f t="shared" ref="G1935:G1998" si="30">+D1935-E1935</f>
        <v>0</v>
      </c>
    </row>
    <row r="1936" spans="3:7">
      <c r="C1936"/>
      <c r="G1936" s="134">
        <f t="shared" si="30"/>
        <v>0</v>
      </c>
    </row>
    <row r="1937" spans="3:7">
      <c r="C1937"/>
      <c r="G1937" s="134">
        <f t="shared" si="30"/>
        <v>0</v>
      </c>
    </row>
    <row r="1938" spans="3:7">
      <c r="C1938"/>
      <c r="G1938" s="134">
        <f t="shared" si="30"/>
        <v>0</v>
      </c>
    </row>
    <row r="1939" spans="3:7">
      <c r="C1939"/>
      <c r="G1939" s="134">
        <f t="shared" si="30"/>
        <v>0</v>
      </c>
    </row>
    <row r="1940" spans="3:7">
      <c r="C1940"/>
      <c r="G1940" s="134">
        <f t="shared" si="30"/>
        <v>0</v>
      </c>
    </row>
    <row r="1941" spans="3:7">
      <c r="C1941"/>
      <c r="G1941" s="134">
        <f t="shared" si="30"/>
        <v>0</v>
      </c>
    </row>
    <row r="1942" spans="3:7">
      <c r="C1942"/>
      <c r="G1942" s="134">
        <f t="shared" si="30"/>
        <v>0</v>
      </c>
    </row>
    <row r="1943" spans="3:7">
      <c r="C1943"/>
      <c r="G1943" s="134">
        <f t="shared" si="30"/>
        <v>0</v>
      </c>
    </row>
    <row r="1944" spans="3:7">
      <c r="C1944"/>
      <c r="G1944" s="134">
        <f t="shared" si="30"/>
        <v>0</v>
      </c>
    </row>
    <row r="1945" spans="3:7">
      <c r="C1945"/>
      <c r="G1945" s="134">
        <f t="shared" si="30"/>
        <v>0</v>
      </c>
    </row>
    <row r="1946" spans="3:7">
      <c r="C1946"/>
      <c r="G1946" s="134">
        <f t="shared" si="30"/>
        <v>0</v>
      </c>
    </row>
    <row r="1947" spans="3:7">
      <c r="C1947"/>
      <c r="G1947" s="134">
        <f t="shared" si="30"/>
        <v>0</v>
      </c>
    </row>
    <row r="1948" spans="3:7">
      <c r="C1948"/>
      <c r="G1948" s="134">
        <f t="shared" si="30"/>
        <v>0</v>
      </c>
    </row>
    <row r="1949" spans="3:7">
      <c r="C1949"/>
      <c r="G1949" s="134">
        <f t="shared" si="30"/>
        <v>0</v>
      </c>
    </row>
    <row r="1950" spans="3:7">
      <c r="C1950"/>
      <c r="G1950" s="134">
        <f t="shared" si="30"/>
        <v>0</v>
      </c>
    </row>
    <row r="1951" spans="3:7">
      <c r="C1951"/>
      <c r="G1951" s="134">
        <f t="shared" si="30"/>
        <v>0</v>
      </c>
    </row>
    <row r="1952" spans="3:7">
      <c r="C1952"/>
      <c r="G1952" s="134">
        <f t="shared" si="30"/>
        <v>0</v>
      </c>
    </row>
    <row r="1953" spans="3:7">
      <c r="C1953"/>
      <c r="G1953" s="134">
        <f t="shared" si="30"/>
        <v>0</v>
      </c>
    </row>
    <row r="1954" spans="3:7">
      <c r="C1954"/>
      <c r="G1954" s="134">
        <f t="shared" si="30"/>
        <v>0</v>
      </c>
    </row>
    <row r="1955" spans="3:7">
      <c r="C1955"/>
      <c r="G1955" s="134">
        <f t="shared" si="30"/>
        <v>0</v>
      </c>
    </row>
    <row r="1956" spans="3:7">
      <c r="C1956"/>
      <c r="G1956" s="134">
        <f t="shared" si="30"/>
        <v>0</v>
      </c>
    </row>
    <row r="1957" spans="3:7">
      <c r="C1957"/>
      <c r="G1957" s="134">
        <f t="shared" si="30"/>
        <v>0</v>
      </c>
    </row>
    <row r="1958" spans="3:7">
      <c r="C1958"/>
      <c r="G1958" s="134">
        <f t="shared" si="30"/>
        <v>0</v>
      </c>
    </row>
    <row r="1959" spans="3:7">
      <c r="C1959"/>
      <c r="G1959" s="134">
        <f t="shared" si="30"/>
        <v>0</v>
      </c>
    </row>
    <row r="1960" spans="3:7">
      <c r="C1960"/>
      <c r="G1960" s="134">
        <f t="shared" si="30"/>
        <v>0</v>
      </c>
    </row>
    <row r="1961" spans="3:7">
      <c r="C1961"/>
      <c r="G1961" s="134">
        <f t="shared" si="30"/>
        <v>0</v>
      </c>
    </row>
    <row r="1962" spans="3:7">
      <c r="C1962"/>
      <c r="G1962" s="134">
        <f t="shared" si="30"/>
        <v>0</v>
      </c>
    </row>
    <row r="1963" spans="3:7">
      <c r="C1963"/>
      <c r="G1963" s="134">
        <f t="shared" si="30"/>
        <v>0</v>
      </c>
    </row>
    <row r="1964" spans="3:7">
      <c r="C1964"/>
      <c r="G1964" s="134">
        <f t="shared" si="30"/>
        <v>0</v>
      </c>
    </row>
    <row r="1965" spans="3:7">
      <c r="C1965"/>
      <c r="G1965" s="134">
        <f t="shared" si="30"/>
        <v>0</v>
      </c>
    </row>
    <row r="1966" spans="3:7">
      <c r="C1966"/>
      <c r="G1966" s="134">
        <f t="shared" si="30"/>
        <v>0</v>
      </c>
    </row>
    <row r="1967" spans="3:7">
      <c r="C1967"/>
      <c r="G1967" s="134">
        <f t="shared" si="30"/>
        <v>0</v>
      </c>
    </row>
    <row r="1968" spans="3:7">
      <c r="C1968"/>
      <c r="G1968" s="134">
        <f t="shared" si="30"/>
        <v>0</v>
      </c>
    </row>
    <row r="1969" spans="3:7">
      <c r="C1969"/>
      <c r="G1969" s="134">
        <f t="shared" si="30"/>
        <v>0</v>
      </c>
    </row>
    <row r="1970" spans="3:7">
      <c r="C1970"/>
      <c r="G1970" s="134">
        <f t="shared" si="30"/>
        <v>0</v>
      </c>
    </row>
    <row r="1971" spans="3:7">
      <c r="C1971"/>
      <c r="G1971" s="134">
        <f t="shared" si="30"/>
        <v>0</v>
      </c>
    </row>
    <row r="1972" spans="3:7">
      <c r="C1972"/>
      <c r="G1972" s="134">
        <f t="shared" si="30"/>
        <v>0</v>
      </c>
    </row>
    <row r="1973" spans="3:7">
      <c r="C1973"/>
      <c r="G1973" s="134">
        <f t="shared" si="30"/>
        <v>0</v>
      </c>
    </row>
    <row r="1974" spans="3:7">
      <c r="C1974"/>
      <c r="G1974" s="134">
        <f t="shared" si="30"/>
        <v>0</v>
      </c>
    </row>
    <row r="1975" spans="3:7">
      <c r="C1975"/>
      <c r="G1975" s="134">
        <f t="shared" si="30"/>
        <v>0</v>
      </c>
    </row>
    <row r="1976" spans="3:7">
      <c r="C1976"/>
      <c r="G1976" s="134">
        <f t="shared" si="30"/>
        <v>0</v>
      </c>
    </row>
    <row r="1977" spans="3:7">
      <c r="C1977"/>
      <c r="G1977" s="134">
        <f t="shared" si="30"/>
        <v>0</v>
      </c>
    </row>
    <row r="1978" spans="3:7">
      <c r="C1978"/>
      <c r="G1978" s="134">
        <f t="shared" si="30"/>
        <v>0</v>
      </c>
    </row>
    <row r="1979" spans="3:7">
      <c r="C1979"/>
      <c r="G1979" s="134">
        <f t="shared" si="30"/>
        <v>0</v>
      </c>
    </row>
    <row r="1980" spans="3:7">
      <c r="C1980"/>
      <c r="G1980" s="134">
        <f t="shared" si="30"/>
        <v>0</v>
      </c>
    </row>
    <row r="1981" spans="3:7">
      <c r="C1981"/>
      <c r="G1981" s="134">
        <f t="shared" si="30"/>
        <v>0</v>
      </c>
    </row>
    <row r="1982" spans="3:7">
      <c r="C1982"/>
      <c r="G1982" s="134">
        <f t="shared" si="30"/>
        <v>0</v>
      </c>
    </row>
    <row r="1983" spans="3:7">
      <c r="C1983"/>
      <c r="G1983" s="134">
        <f t="shared" si="30"/>
        <v>0</v>
      </c>
    </row>
    <row r="1984" spans="3:7">
      <c r="C1984"/>
      <c r="G1984" s="134">
        <f t="shared" si="30"/>
        <v>0</v>
      </c>
    </row>
    <row r="1985" spans="3:7">
      <c r="C1985"/>
      <c r="G1985" s="134">
        <f t="shared" si="30"/>
        <v>0</v>
      </c>
    </row>
    <row r="1986" spans="3:7">
      <c r="C1986"/>
      <c r="G1986" s="134">
        <f t="shared" si="30"/>
        <v>0</v>
      </c>
    </row>
    <row r="1987" spans="3:7">
      <c r="C1987"/>
      <c r="G1987" s="134">
        <f t="shared" si="30"/>
        <v>0</v>
      </c>
    </row>
    <row r="1988" spans="3:7">
      <c r="C1988"/>
      <c r="G1988" s="134">
        <f t="shared" si="30"/>
        <v>0</v>
      </c>
    </row>
    <row r="1989" spans="3:7">
      <c r="C1989"/>
      <c r="G1989" s="134">
        <f t="shared" si="30"/>
        <v>0</v>
      </c>
    </row>
    <row r="1990" spans="3:7">
      <c r="C1990"/>
      <c r="G1990" s="134">
        <f t="shared" si="30"/>
        <v>0</v>
      </c>
    </row>
    <row r="1991" spans="3:7">
      <c r="C1991"/>
      <c r="G1991" s="134">
        <f t="shared" si="30"/>
        <v>0</v>
      </c>
    </row>
    <row r="1992" spans="3:7">
      <c r="C1992"/>
      <c r="G1992" s="134">
        <f t="shared" si="30"/>
        <v>0</v>
      </c>
    </row>
    <row r="1993" spans="3:7">
      <c r="C1993"/>
      <c r="G1993" s="134">
        <f t="shared" si="30"/>
        <v>0</v>
      </c>
    </row>
    <row r="1994" spans="3:7">
      <c r="C1994"/>
      <c r="G1994" s="134">
        <f t="shared" si="30"/>
        <v>0</v>
      </c>
    </row>
    <row r="1995" spans="3:7">
      <c r="C1995"/>
      <c r="G1995" s="134">
        <f t="shared" si="30"/>
        <v>0</v>
      </c>
    </row>
    <row r="1996" spans="3:7">
      <c r="C1996"/>
      <c r="G1996" s="134">
        <f t="shared" si="30"/>
        <v>0</v>
      </c>
    </row>
    <row r="1997" spans="3:7">
      <c r="C1997"/>
      <c r="G1997" s="134">
        <f t="shared" si="30"/>
        <v>0</v>
      </c>
    </row>
    <row r="1998" spans="3:7">
      <c r="C1998"/>
      <c r="G1998" s="134">
        <f t="shared" si="30"/>
        <v>0</v>
      </c>
    </row>
    <row r="1999" spans="3:7">
      <c r="C1999"/>
      <c r="G1999" s="134">
        <f t="shared" ref="G1999:G2062" si="31">+D1999-E1999</f>
        <v>0</v>
      </c>
    </row>
    <row r="2000" spans="3:7">
      <c r="C2000"/>
      <c r="G2000" s="134">
        <f t="shared" si="31"/>
        <v>0</v>
      </c>
    </row>
    <row r="2001" spans="3:7">
      <c r="C2001"/>
      <c r="G2001" s="134">
        <f t="shared" si="31"/>
        <v>0</v>
      </c>
    </row>
    <row r="2002" spans="3:7">
      <c r="C2002"/>
      <c r="G2002" s="134">
        <f t="shared" si="31"/>
        <v>0</v>
      </c>
    </row>
    <row r="2003" spans="3:7">
      <c r="C2003"/>
      <c r="G2003" s="134">
        <f t="shared" si="31"/>
        <v>0</v>
      </c>
    </row>
    <row r="2004" spans="3:7">
      <c r="C2004"/>
      <c r="G2004" s="134">
        <f t="shared" si="31"/>
        <v>0</v>
      </c>
    </row>
    <row r="2005" spans="3:7">
      <c r="C2005"/>
      <c r="G2005" s="134">
        <f t="shared" si="31"/>
        <v>0</v>
      </c>
    </row>
    <row r="2006" spans="3:7">
      <c r="C2006"/>
      <c r="G2006" s="134">
        <f t="shared" si="31"/>
        <v>0</v>
      </c>
    </row>
    <row r="2007" spans="3:7">
      <c r="C2007"/>
      <c r="G2007" s="134">
        <f t="shared" si="31"/>
        <v>0</v>
      </c>
    </row>
    <row r="2008" spans="3:7">
      <c r="C2008"/>
      <c r="G2008" s="134">
        <f t="shared" si="31"/>
        <v>0</v>
      </c>
    </row>
    <row r="2009" spans="3:7">
      <c r="C2009"/>
      <c r="G2009" s="134">
        <f t="shared" si="31"/>
        <v>0</v>
      </c>
    </row>
    <row r="2010" spans="3:7">
      <c r="C2010"/>
      <c r="G2010" s="134">
        <f t="shared" si="31"/>
        <v>0</v>
      </c>
    </row>
    <row r="2011" spans="3:7">
      <c r="C2011"/>
      <c r="G2011" s="134">
        <f t="shared" si="31"/>
        <v>0</v>
      </c>
    </row>
    <row r="2012" spans="3:7">
      <c r="C2012"/>
      <c r="G2012" s="134">
        <f t="shared" si="31"/>
        <v>0</v>
      </c>
    </row>
    <row r="2013" spans="3:7">
      <c r="C2013"/>
      <c r="G2013" s="134">
        <f t="shared" si="31"/>
        <v>0</v>
      </c>
    </row>
    <row r="2014" spans="3:7">
      <c r="C2014"/>
      <c r="G2014" s="134">
        <f t="shared" si="31"/>
        <v>0</v>
      </c>
    </row>
    <row r="2015" spans="3:7">
      <c r="C2015"/>
      <c r="G2015" s="134">
        <f t="shared" si="31"/>
        <v>0</v>
      </c>
    </row>
    <row r="2016" spans="3:7">
      <c r="C2016"/>
      <c r="G2016" s="134">
        <f t="shared" si="31"/>
        <v>0</v>
      </c>
    </row>
    <row r="2017" spans="3:7">
      <c r="C2017"/>
      <c r="G2017" s="134">
        <f t="shared" si="31"/>
        <v>0</v>
      </c>
    </row>
    <row r="2018" spans="3:7">
      <c r="C2018"/>
      <c r="G2018" s="134">
        <f t="shared" si="31"/>
        <v>0</v>
      </c>
    </row>
    <row r="2019" spans="3:7">
      <c r="C2019"/>
      <c r="G2019" s="134">
        <f t="shared" si="31"/>
        <v>0</v>
      </c>
    </row>
    <row r="2020" spans="3:7">
      <c r="C2020"/>
      <c r="G2020" s="134">
        <f t="shared" si="31"/>
        <v>0</v>
      </c>
    </row>
    <row r="2021" spans="3:7">
      <c r="C2021"/>
      <c r="G2021" s="134">
        <f t="shared" si="31"/>
        <v>0</v>
      </c>
    </row>
    <row r="2022" spans="3:7">
      <c r="C2022"/>
      <c r="G2022" s="134">
        <f t="shared" si="31"/>
        <v>0</v>
      </c>
    </row>
    <row r="2023" spans="3:7">
      <c r="C2023"/>
      <c r="G2023" s="134">
        <f t="shared" si="31"/>
        <v>0</v>
      </c>
    </row>
    <row r="2024" spans="3:7">
      <c r="C2024"/>
      <c r="G2024" s="134">
        <f t="shared" si="31"/>
        <v>0</v>
      </c>
    </row>
    <row r="2025" spans="3:7">
      <c r="C2025"/>
      <c r="G2025" s="134">
        <f t="shared" si="31"/>
        <v>0</v>
      </c>
    </row>
    <row r="2026" spans="3:7">
      <c r="C2026"/>
      <c r="G2026" s="134">
        <f t="shared" si="31"/>
        <v>0</v>
      </c>
    </row>
    <row r="2027" spans="3:7">
      <c r="C2027"/>
      <c r="G2027" s="134">
        <f t="shared" si="31"/>
        <v>0</v>
      </c>
    </row>
    <row r="2028" spans="3:7">
      <c r="C2028"/>
      <c r="G2028" s="134">
        <f t="shared" si="31"/>
        <v>0</v>
      </c>
    </row>
    <row r="2029" spans="3:7">
      <c r="C2029"/>
      <c r="G2029" s="134">
        <f t="shared" si="31"/>
        <v>0</v>
      </c>
    </row>
    <row r="2030" spans="3:7">
      <c r="C2030"/>
      <c r="G2030" s="134">
        <f t="shared" si="31"/>
        <v>0</v>
      </c>
    </row>
    <row r="2031" spans="3:7">
      <c r="C2031"/>
      <c r="G2031" s="134">
        <f t="shared" si="31"/>
        <v>0</v>
      </c>
    </row>
    <row r="2032" spans="3:7">
      <c r="C2032"/>
      <c r="G2032" s="134">
        <f t="shared" si="31"/>
        <v>0</v>
      </c>
    </row>
    <row r="2033" spans="3:7">
      <c r="C2033"/>
      <c r="G2033" s="134">
        <f t="shared" si="31"/>
        <v>0</v>
      </c>
    </row>
    <row r="2034" spans="3:7">
      <c r="C2034"/>
      <c r="G2034" s="134">
        <f t="shared" si="31"/>
        <v>0</v>
      </c>
    </row>
    <row r="2035" spans="3:7">
      <c r="C2035"/>
      <c r="G2035" s="134">
        <f t="shared" si="31"/>
        <v>0</v>
      </c>
    </row>
    <row r="2036" spans="3:7">
      <c r="C2036"/>
      <c r="G2036" s="134">
        <f t="shared" si="31"/>
        <v>0</v>
      </c>
    </row>
    <row r="2037" spans="3:7">
      <c r="C2037"/>
      <c r="G2037" s="134">
        <f t="shared" si="31"/>
        <v>0</v>
      </c>
    </row>
    <row r="2038" spans="3:7">
      <c r="C2038"/>
      <c r="G2038" s="134">
        <f t="shared" si="31"/>
        <v>0</v>
      </c>
    </row>
    <row r="2039" spans="3:7">
      <c r="C2039"/>
      <c r="G2039" s="134">
        <f t="shared" si="31"/>
        <v>0</v>
      </c>
    </row>
    <row r="2040" spans="3:7">
      <c r="C2040"/>
      <c r="G2040" s="134">
        <f t="shared" si="31"/>
        <v>0</v>
      </c>
    </row>
    <row r="2041" spans="3:7">
      <c r="C2041"/>
      <c r="G2041" s="134">
        <f t="shared" si="31"/>
        <v>0</v>
      </c>
    </row>
    <row r="2042" spans="3:7">
      <c r="C2042"/>
      <c r="G2042" s="134">
        <f t="shared" si="31"/>
        <v>0</v>
      </c>
    </row>
    <row r="2043" spans="3:7">
      <c r="C2043"/>
      <c r="G2043" s="134">
        <f t="shared" si="31"/>
        <v>0</v>
      </c>
    </row>
    <row r="2044" spans="3:7">
      <c r="C2044"/>
      <c r="G2044" s="134">
        <f t="shared" si="31"/>
        <v>0</v>
      </c>
    </row>
    <row r="2045" spans="3:7">
      <c r="C2045"/>
      <c r="G2045" s="134">
        <f t="shared" si="31"/>
        <v>0</v>
      </c>
    </row>
    <row r="2046" spans="3:7">
      <c r="C2046"/>
      <c r="G2046" s="134">
        <f t="shared" si="31"/>
        <v>0</v>
      </c>
    </row>
    <row r="2047" spans="3:7">
      <c r="C2047"/>
      <c r="G2047" s="134">
        <f t="shared" si="31"/>
        <v>0</v>
      </c>
    </row>
    <row r="2048" spans="3:7">
      <c r="C2048"/>
      <c r="G2048" s="134">
        <f t="shared" si="31"/>
        <v>0</v>
      </c>
    </row>
    <row r="2049" spans="3:7">
      <c r="C2049"/>
      <c r="G2049" s="134">
        <f t="shared" si="31"/>
        <v>0</v>
      </c>
    </row>
    <row r="2050" spans="3:7">
      <c r="C2050"/>
      <c r="G2050" s="134">
        <f t="shared" si="31"/>
        <v>0</v>
      </c>
    </row>
    <row r="2051" spans="3:7">
      <c r="C2051"/>
      <c r="G2051" s="134">
        <f t="shared" si="31"/>
        <v>0</v>
      </c>
    </row>
    <row r="2052" spans="3:7">
      <c r="C2052"/>
      <c r="G2052" s="134">
        <f t="shared" si="31"/>
        <v>0</v>
      </c>
    </row>
    <row r="2053" spans="3:7">
      <c r="C2053"/>
      <c r="G2053" s="134">
        <f t="shared" si="31"/>
        <v>0</v>
      </c>
    </row>
    <row r="2054" spans="3:7">
      <c r="C2054"/>
      <c r="G2054" s="134">
        <f t="shared" si="31"/>
        <v>0</v>
      </c>
    </row>
    <row r="2055" spans="3:7">
      <c r="C2055"/>
      <c r="G2055" s="134">
        <f t="shared" si="31"/>
        <v>0</v>
      </c>
    </row>
    <row r="2056" spans="3:7">
      <c r="C2056"/>
      <c r="G2056" s="134">
        <f t="shared" si="31"/>
        <v>0</v>
      </c>
    </row>
    <row r="2057" spans="3:7">
      <c r="C2057"/>
      <c r="G2057" s="134">
        <f t="shared" si="31"/>
        <v>0</v>
      </c>
    </row>
    <row r="2058" spans="3:7">
      <c r="C2058"/>
      <c r="G2058" s="134">
        <f t="shared" si="31"/>
        <v>0</v>
      </c>
    </row>
    <row r="2059" spans="3:7">
      <c r="C2059"/>
      <c r="G2059" s="134">
        <f t="shared" si="31"/>
        <v>0</v>
      </c>
    </row>
    <row r="2060" spans="3:7">
      <c r="C2060"/>
      <c r="G2060" s="134">
        <f t="shared" si="31"/>
        <v>0</v>
      </c>
    </row>
    <row r="2061" spans="3:7">
      <c r="C2061"/>
      <c r="G2061" s="134">
        <f t="shared" si="31"/>
        <v>0</v>
      </c>
    </row>
    <row r="2062" spans="3:7">
      <c r="C2062"/>
      <c r="G2062" s="134">
        <f t="shared" si="31"/>
        <v>0</v>
      </c>
    </row>
    <row r="2063" spans="3:7">
      <c r="C2063"/>
      <c r="G2063" s="134">
        <f t="shared" ref="G2063:G2126" si="32">+D2063-E2063</f>
        <v>0</v>
      </c>
    </row>
    <row r="2064" spans="3:7">
      <c r="C2064"/>
      <c r="G2064" s="134">
        <f t="shared" si="32"/>
        <v>0</v>
      </c>
    </row>
    <row r="2065" spans="3:7">
      <c r="C2065"/>
      <c r="G2065" s="134">
        <f t="shared" si="32"/>
        <v>0</v>
      </c>
    </row>
    <row r="2066" spans="3:7">
      <c r="C2066"/>
      <c r="G2066" s="134">
        <f t="shared" si="32"/>
        <v>0</v>
      </c>
    </row>
    <row r="2067" spans="3:7">
      <c r="C2067"/>
      <c r="G2067" s="134">
        <f t="shared" si="32"/>
        <v>0</v>
      </c>
    </row>
    <row r="2068" spans="3:7">
      <c r="C2068"/>
      <c r="G2068" s="134">
        <f t="shared" si="32"/>
        <v>0</v>
      </c>
    </row>
    <row r="2069" spans="3:7">
      <c r="C2069"/>
      <c r="G2069" s="134">
        <f t="shared" si="32"/>
        <v>0</v>
      </c>
    </row>
    <row r="2070" spans="3:7">
      <c r="C2070"/>
      <c r="G2070" s="134">
        <f t="shared" si="32"/>
        <v>0</v>
      </c>
    </row>
    <row r="2071" spans="3:7">
      <c r="C2071"/>
      <c r="G2071" s="134">
        <f t="shared" si="32"/>
        <v>0</v>
      </c>
    </row>
    <row r="2072" spans="3:7">
      <c r="C2072"/>
      <c r="G2072" s="134">
        <f t="shared" si="32"/>
        <v>0</v>
      </c>
    </row>
    <row r="2073" spans="3:7">
      <c r="C2073"/>
      <c r="G2073" s="134">
        <f t="shared" si="32"/>
        <v>0</v>
      </c>
    </row>
    <row r="2074" spans="3:7">
      <c r="C2074"/>
      <c r="G2074" s="134">
        <f t="shared" si="32"/>
        <v>0</v>
      </c>
    </row>
    <row r="2075" spans="3:7">
      <c r="C2075"/>
      <c r="G2075" s="134">
        <f t="shared" si="32"/>
        <v>0</v>
      </c>
    </row>
    <row r="2076" spans="3:7">
      <c r="C2076"/>
      <c r="G2076" s="134">
        <f t="shared" si="32"/>
        <v>0</v>
      </c>
    </row>
    <row r="2077" spans="3:7">
      <c r="C2077"/>
      <c r="G2077" s="134">
        <f t="shared" si="32"/>
        <v>0</v>
      </c>
    </row>
    <row r="2078" spans="3:7">
      <c r="C2078"/>
      <c r="G2078" s="134">
        <f t="shared" si="32"/>
        <v>0</v>
      </c>
    </row>
    <row r="2079" spans="3:7">
      <c r="C2079"/>
      <c r="G2079" s="134">
        <f t="shared" si="32"/>
        <v>0</v>
      </c>
    </row>
    <row r="2080" spans="3:7">
      <c r="C2080"/>
      <c r="G2080" s="134">
        <f t="shared" si="32"/>
        <v>0</v>
      </c>
    </row>
    <row r="2081" spans="3:7">
      <c r="C2081"/>
      <c r="G2081" s="134">
        <f t="shared" si="32"/>
        <v>0</v>
      </c>
    </row>
    <row r="2082" spans="3:7">
      <c r="C2082"/>
      <c r="G2082" s="134">
        <f t="shared" si="32"/>
        <v>0</v>
      </c>
    </row>
    <row r="2083" spans="3:7">
      <c r="C2083"/>
      <c r="G2083" s="134">
        <f t="shared" si="32"/>
        <v>0</v>
      </c>
    </row>
    <row r="2084" spans="3:7">
      <c r="C2084"/>
      <c r="G2084" s="134">
        <f t="shared" si="32"/>
        <v>0</v>
      </c>
    </row>
    <row r="2085" spans="3:7">
      <c r="C2085"/>
      <c r="G2085" s="134">
        <f t="shared" si="32"/>
        <v>0</v>
      </c>
    </row>
    <row r="2086" spans="3:7">
      <c r="C2086"/>
      <c r="G2086" s="134">
        <f t="shared" si="32"/>
        <v>0</v>
      </c>
    </row>
    <row r="2087" spans="3:7">
      <c r="C2087"/>
      <c r="G2087" s="134">
        <f t="shared" si="32"/>
        <v>0</v>
      </c>
    </row>
    <row r="2088" spans="3:7">
      <c r="C2088"/>
      <c r="G2088" s="134">
        <f t="shared" si="32"/>
        <v>0</v>
      </c>
    </row>
    <row r="2089" spans="3:7">
      <c r="C2089"/>
      <c r="G2089" s="134">
        <f t="shared" si="32"/>
        <v>0</v>
      </c>
    </row>
    <row r="2090" spans="3:7">
      <c r="C2090"/>
      <c r="G2090" s="134">
        <f t="shared" si="32"/>
        <v>0</v>
      </c>
    </row>
    <row r="2091" spans="3:7">
      <c r="C2091"/>
      <c r="G2091" s="134">
        <f t="shared" si="32"/>
        <v>0</v>
      </c>
    </row>
    <row r="2092" spans="3:7">
      <c r="C2092"/>
      <c r="G2092" s="134">
        <f t="shared" si="32"/>
        <v>0</v>
      </c>
    </row>
    <row r="2093" spans="3:7">
      <c r="C2093"/>
      <c r="G2093" s="134">
        <f t="shared" si="32"/>
        <v>0</v>
      </c>
    </row>
    <row r="2094" spans="3:7">
      <c r="C2094"/>
      <c r="G2094" s="134">
        <f t="shared" si="32"/>
        <v>0</v>
      </c>
    </row>
    <row r="2095" spans="3:7">
      <c r="C2095"/>
      <c r="G2095" s="134">
        <f t="shared" si="32"/>
        <v>0</v>
      </c>
    </row>
    <row r="2096" spans="3:7">
      <c r="C2096"/>
      <c r="G2096" s="134">
        <f t="shared" si="32"/>
        <v>0</v>
      </c>
    </row>
    <row r="2097" spans="3:7">
      <c r="C2097"/>
      <c r="G2097" s="134">
        <f t="shared" si="32"/>
        <v>0</v>
      </c>
    </row>
    <row r="2098" spans="3:7">
      <c r="C2098"/>
      <c r="G2098" s="134">
        <f t="shared" si="32"/>
        <v>0</v>
      </c>
    </row>
    <row r="2099" spans="3:7">
      <c r="C2099"/>
      <c r="G2099" s="134">
        <f t="shared" si="32"/>
        <v>0</v>
      </c>
    </row>
    <row r="2100" spans="3:7">
      <c r="C2100"/>
      <c r="G2100" s="134">
        <f t="shared" si="32"/>
        <v>0</v>
      </c>
    </row>
    <row r="2101" spans="3:7">
      <c r="C2101"/>
      <c r="G2101" s="134">
        <f t="shared" si="32"/>
        <v>0</v>
      </c>
    </row>
    <row r="2102" spans="3:7">
      <c r="C2102"/>
      <c r="G2102" s="134">
        <f t="shared" si="32"/>
        <v>0</v>
      </c>
    </row>
    <row r="2103" spans="3:7">
      <c r="C2103"/>
      <c r="G2103" s="134">
        <f t="shared" si="32"/>
        <v>0</v>
      </c>
    </row>
    <row r="2104" spans="3:7">
      <c r="C2104"/>
      <c r="G2104" s="134">
        <f t="shared" si="32"/>
        <v>0</v>
      </c>
    </row>
    <row r="2105" spans="3:7">
      <c r="C2105"/>
      <c r="G2105" s="134">
        <f t="shared" si="32"/>
        <v>0</v>
      </c>
    </row>
    <row r="2106" spans="3:7">
      <c r="C2106"/>
      <c r="G2106" s="134">
        <f t="shared" si="32"/>
        <v>0</v>
      </c>
    </row>
    <row r="2107" spans="3:7">
      <c r="C2107"/>
      <c r="G2107" s="134">
        <f t="shared" si="32"/>
        <v>0</v>
      </c>
    </row>
    <row r="2108" spans="3:7">
      <c r="C2108"/>
      <c r="G2108" s="134">
        <f t="shared" si="32"/>
        <v>0</v>
      </c>
    </row>
    <row r="2109" spans="3:7">
      <c r="C2109"/>
      <c r="G2109" s="134">
        <f t="shared" si="32"/>
        <v>0</v>
      </c>
    </row>
    <row r="2110" spans="3:7">
      <c r="C2110"/>
      <c r="G2110" s="134">
        <f t="shared" si="32"/>
        <v>0</v>
      </c>
    </row>
    <row r="2111" spans="3:7">
      <c r="C2111"/>
      <c r="G2111" s="134">
        <f t="shared" si="32"/>
        <v>0</v>
      </c>
    </row>
    <row r="2112" spans="3:7">
      <c r="C2112"/>
      <c r="G2112" s="134">
        <f t="shared" si="32"/>
        <v>0</v>
      </c>
    </row>
    <row r="2113" spans="3:7">
      <c r="C2113"/>
      <c r="G2113" s="134">
        <f t="shared" si="32"/>
        <v>0</v>
      </c>
    </row>
    <row r="2114" spans="3:7">
      <c r="C2114"/>
      <c r="G2114" s="134">
        <f t="shared" si="32"/>
        <v>0</v>
      </c>
    </row>
    <row r="2115" spans="3:7">
      <c r="C2115"/>
      <c r="G2115" s="134">
        <f t="shared" si="32"/>
        <v>0</v>
      </c>
    </row>
    <row r="2116" spans="3:7">
      <c r="C2116"/>
      <c r="G2116" s="134">
        <f t="shared" si="32"/>
        <v>0</v>
      </c>
    </row>
    <row r="2117" spans="3:7">
      <c r="C2117"/>
      <c r="G2117" s="134">
        <f t="shared" si="32"/>
        <v>0</v>
      </c>
    </row>
    <row r="2118" spans="3:7">
      <c r="C2118"/>
      <c r="G2118" s="134">
        <f t="shared" si="32"/>
        <v>0</v>
      </c>
    </row>
    <row r="2119" spans="3:7">
      <c r="C2119"/>
      <c r="G2119" s="134">
        <f t="shared" si="32"/>
        <v>0</v>
      </c>
    </row>
    <row r="2120" spans="3:7">
      <c r="C2120"/>
      <c r="G2120" s="134">
        <f t="shared" si="32"/>
        <v>0</v>
      </c>
    </row>
    <row r="2121" spans="3:7">
      <c r="C2121"/>
      <c r="G2121" s="134">
        <f t="shared" si="32"/>
        <v>0</v>
      </c>
    </row>
    <row r="2122" spans="3:7">
      <c r="C2122"/>
      <c r="G2122" s="134">
        <f t="shared" si="32"/>
        <v>0</v>
      </c>
    </row>
    <row r="2123" spans="3:7">
      <c r="C2123"/>
      <c r="G2123" s="134">
        <f t="shared" si="32"/>
        <v>0</v>
      </c>
    </row>
    <row r="2124" spans="3:7">
      <c r="C2124"/>
      <c r="G2124" s="134">
        <f t="shared" si="32"/>
        <v>0</v>
      </c>
    </row>
    <row r="2125" spans="3:7">
      <c r="C2125"/>
      <c r="G2125" s="134">
        <f t="shared" si="32"/>
        <v>0</v>
      </c>
    </row>
    <row r="2126" spans="3:7">
      <c r="C2126"/>
      <c r="G2126" s="134">
        <f t="shared" si="32"/>
        <v>0</v>
      </c>
    </row>
    <row r="2127" spans="3:7">
      <c r="C2127"/>
      <c r="G2127" s="134">
        <f t="shared" ref="G2127:G2190" si="33">+D2127-E2127</f>
        <v>0</v>
      </c>
    </row>
    <row r="2128" spans="3:7">
      <c r="C2128"/>
      <c r="G2128" s="134">
        <f t="shared" si="33"/>
        <v>0</v>
      </c>
    </row>
    <row r="2129" spans="3:7">
      <c r="C2129"/>
      <c r="G2129" s="134">
        <f t="shared" si="33"/>
        <v>0</v>
      </c>
    </row>
    <row r="2130" spans="3:7">
      <c r="C2130"/>
      <c r="G2130" s="134">
        <f t="shared" si="33"/>
        <v>0</v>
      </c>
    </row>
    <row r="2131" spans="3:7">
      <c r="C2131"/>
      <c r="G2131" s="134">
        <f t="shared" si="33"/>
        <v>0</v>
      </c>
    </row>
    <row r="2132" spans="3:7">
      <c r="C2132"/>
      <c r="G2132" s="134">
        <f t="shared" si="33"/>
        <v>0</v>
      </c>
    </row>
    <row r="2133" spans="3:7">
      <c r="C2133"/>
      <c r="G2133" s="134">
        <f t="shared" si="33"/>
        <v>0</v>
      </c>
    </row>
    <row r="2134" spans="3:7">
      <c r="C2134"/>
      <c r="G2134" s="134">
        <f t="shared" si="33"/>
        <v>0</v>
      </c>
    </row>
    <row r="2135" spans="3:7">
      <c r="C2135"/>
      <c r="G2135" s="134">
        <f t="shared" si="33"/>
        <v>0</v>
      </c>
    </row>
    <row r="2136" spans="3:7">
      <c r="C2136"/>
      <c r="G2136" s="134">
        <f t="shared" si="33"/>
        <v>0</v>
      </c>
    </row>
    <row r="2137" spans="3:7">
      <c r="C2137"/>
      <c r="G2137" s="134">
        <f t="shared" si="33"/>
        <v>0</v>
      </c>
    </row>
    <row r="2138" spans="3:7">
      <c r="C2138"/>
      <c r="G2138" s="134">
        <f t="shared" si="33"/>
        <v>0</v>
      </c>
    </row>
    <row r="2139" spans="3:7">
      <c r="C2139"/>
      <c r="G2139" s="134">
        <f t="shared" si="33"/>
        <v>0</v>
      </c>
    </row>
    <row r="2140" spans="3:7">
      <c r="C2140"/>
      <c r="G2140" s="134">
        <f t="shared" si="33"/>
        <v>0</v>
      </c>
    </row>
    <row r="2141" spans="3:7">
      <c r="C2141"/>
      <c r="G2141" s="134">
        <f t="shared" si="33"/>
        <v>0</v>
      </c>
    </row>
    <row r="2142" spans="3:7">
      <c r="C2142"/>
      <c r="G2142" s="134">
        <f t="shared" si="33"/>
        <v>0</v>
      </c>
    </row>
    <row r="2143" spans="3:7">
      <c r="C2143"/>
      <c r="G2143" s="134">
        <f t="shared" si="33"/>
        <v>0</v>
      </c>
    </row>
    <row r="2144" spans="3:7">
      <c r="C2144"/>
      <c r="G2144" s="134">
        <f t="shared" si="33"/>
        <v>0</v>
      </c>
    </row>
    <row r="2145" spans="3:7">
      <c r="C2145"/>
      <c r="G2145" s="134">
        <f t="shared" si="33"/>
        <v>0</v>
      </c>
    </row>
    <row r="2146" spans="3:7">
      <c r="C2146"/>
      <c r="G2146" s="134">
        <f t="shared" si="33"/>
        <v>0</v>
      </c>
    </row>
    <row r="2147" spans="3:7">
      <c r="C2147"/>
      <c r="G2147" s="134">
        <f t="shared" si="33"/>
        <v>0</v>
      </c>
    </row>
    <row r="2148" spans="3:7">
      <c r="C2148"/>
      <c r="G2148" s="134">
        <f t="shared" si="33"/>
        <v>0</v>
      </c>
    </row>
    <row r="2149" spans="3:7">
      <c r="C2149"/>
      <c r="G2149" s="134">
        <f t="shared" si="33"/>
        <v>0</v>
      </c>
    </row>
    <row r="2150" spans="3:7">
      <c r="C2150"/>
      <c r="G2150" s="134">
        <f t="shared" si="33"/>
        <v>0</v>
      </c>
    </row>
    <row r="2151" spans="3:7">
      <c r="C2151"/>
      <c r="G2151" s="134">
        <f t="shared" si="33"/>
        <v>0</v>
      </c>
    </row>
    <row r="2152" spans="3:7">
      <c r="C2152"/>
      <c r="G2152" s="134">
        <f t="shared" si="33"/>
        <v>0</v>
      </c>
    </row>
    <row r="2153" spans="3:7">
      <c r="C2153"/>
      <c r="G2153" s="134">
        <f t="shared" si="33"/>
        <v>0</v>
      </c>
    </row>
    <row r="2154" spans="3:7">
      <c r="C2154"/>
      <c r="G2154" s="134">
        <f t="shared" si="33"/>
        <v>0</v>
      </c>
    </row>
    <row r="2155" spans="3:7">
      <c r="C2155"/>
      <c r="G2155" s="134">
        <f t="shared" si="33"/>
        <v>0</v>
      </c>
    </row>
    <row r="2156" spans="3:7">
      <c r="C2156"/>
      <c r="G2156" s="134">
        <f t="shared" si="33"/>
        <v>0</v>
      </c>
    </row>
    <row r="2157" spans="3:7">
      <c r="C2157"/>
      <c r="G2157" s="134">
        <f t="shared" si="33"/>
        <v>0</v>
      </c>
    </row>
    <row r="2158" spans="3:7">
      <c r="C2158"/>
      <c r="G2158" s="134">
        <f t="shared" si="33"/>
        <v>0</v>
      </c>
    </row>
    <row r="2159" spans="3:7">
      <c r="C2159"/>
      <c r="G2159" s="134">
        <f t="shared" si="33"/>
        <v>0</v>
      </c>
    </row>
    <row r="2160" spans="3:7">
      <c r="C2160"/>
      <c r="G2160" s="134">
        <f t="shared" si="33"/>
        <v>0</v>
      </c>
    </row>
    <row r="2161" spans="3:7">
      <c r="C2161"/>
      <c r="G2161" s="134">
        <f t="shared" si="33"/>
        <v>0</v>
      </c>
    </row>
    <row r="2162" spans="3:7">
      <c r="C2162"/>
      <c r="G2162" s="134">
        <f t="shared" si="33"/>
        <v>0</v>
      </c>
    </row>
    <row r="2163" spans="3:7">
      <c r="C2163"/>
      <c r="G2163" s="134">
        <f t="shared" si="33"/>
        <v>0</v>
      </c>
    </row>
    <row r="2164" spans="3:7">
      <c r="C2164"/>
      <c r="G2164" s="134">
        <f t="shared" si="33"/>
        <v>0</v>
      </c>
    </row>
    <row r="2165" spans="3:7">
      <c r="C2165"/>
      <c r="G2165" s="134">
        <f t="shared" si="33"/>
        <v>0</v>
      </c>
    </row>
    <row r="2166" spans="3:7">
      <c r="C2166"/>
      <c r="G2166" s="134">
        <f t="shared" si="33"/>
        <v>0</v>
      </c>
    </row>
    <row r="2167" spans="3:7">
      <c r="C2167"/>
      <c r="G2167" s="134">
        <f t="shared" si="33"/>
        <v>0</v>
      </c>
    </row>
    <row r="2168" spans="3:7">
      <c r="C2168"/>
      <c r="G2168" s="134">
        <f t="shared" si="33"/>
        <v>0</v>
      </c>
    </row>
    <row r="2169" spans="3:7">
      <c r="C2169"/>
      <c r="G2169" s="134">
        <f t="shared" si="33"/>
        <v>0</v>
      </c>
    </row>
    <row r="2170" spans="3:7">
      <c r="C2170"/>
      <c r="G2170" s="134">
        <f t="shared" si="33"/>
        <v>0</v>
      </c>
    </row>
    <row r="2171" spans="3:7">
      <c r="C2171"/>
      <c r="G2171" s="134">
        <f t="shared" si="33"/>
        <v>0</v>
      </c>
    </row>
    <row r="2172" spans="3:7">
      <c r="C2172"/>
      <c r="G2172" s="134">
        <f t="shared" si="33"/>
        <v>0</v>
      </c>
    </row>
    <row r="2173" spans="3:7">
      <c r="C2173"/>
      <c r="G2173" s="134">
        <f t="shared" si="33"/>
        <v>0</v>
      </c>
    </row>
    <row r="2174" spans="3:7">
      <c r="C2174"/>
      <c r="G2174" s="134">
        <f t="shared" si="33"/>
        <v>0</v>
      </c>
    </row>
    <row r="2175" spans="3:7">
      <c r="C2175"/>
      <c r="G2175" s="134">
        <f t="shared" si="33"/>
        <v>0</v>
      </c>
    </row>
    <row r="2176" spans="3:7">
      <c r="C2176"/>
      <c r="G2176" s="134">
        <f t="shared" si="33"/>
        <v>0</v>
      </c>
    </row>
    <row r="2177" spans="3:7">
      <c r="C2177"/>
      <c r="G2177" s="134">
        <f t="shared" si="33"/>
        <v>0</v>
      </c>
    </row>
    <row r="2178" spans="3:7">
      <c r="C2178"/>
      <c r="G2178" s="134">
        <f t="shared" si="33"/>
        <v>0</v>
      </c>
    </row>
    <row r="2179" spans="3:7">
      <c r="C2179"/>
      <c r="G2179" s="134">
        <f t="shared" si="33"/>
        <v>0</v>
      </c>
    </row>
    <row r="2180" spans="3:7">
      <c r="C2180"/>
      <c r="G2180" s="134">
        <f t="shared" si="33"/>
        <v>0</v>
      </c>
    </row>
    <row r="2181" spans="3:7">
      <c r="C2181"/>
      <c r="G2181" s="134">
        <f t="shared" si="33"/>
        <v>0</v>
      </c>
    </row>
    <row r="2182" spans="3:7">
      <c r="C2182"/>
      <c r="G2182" s="134">
        <f t="shared" si="33"/>
        <v>0</v>
      </c>
    </row>
    <row r="2183" spans="3:7">
      <c r="C2183"/>
      <c r="G2183" s="134">
        <f t="shared" si="33"/>
        <v>0</v>
      </c>
    </row>
    <row r="2184" spans="3:7">
      <c r="C2184"/>
      <c r="G2184" s="134">
        <f t="shared" si="33"/>
        <v>0</v>
      </c>
    </row>
    <row r="2185" spans="3:7">
      <c r="C2185"/>
      <c r="G2185" s="134">
        <f t="shared" si="33"/>
        <v>0</v>
      </c>
    </row>
    <row r="2186" spans="3:7">
      <c r="C2186"/>
      <c r="G2186" s="134">
        <f t="shared" si="33"/>
        <v>0</v>
      </c>
    </row>
    <row r="2187" spans="3:7">
      <c r="C2187"/>
      <c r="G2187" s="134">
        <f t="shared" si="33"/>
        <v>0</v>
      </c>
    </row>
    <row r="2188" spans="3:7">
      <c r="C2188"/>
      <c r="G2188" s="134">
        <f t="shared" si="33"/>
        <v>0</v>
      </c>
    </row>
    <row r="2189" spans="3:7">
      <c r="C2189"/>
      <c r="G2189" s="134">
        <f t="shared" si="33"/>
        <v>0</v>
      </c>
    </row>
    <row r="2190" spans="3:7">
      <c r="C2190"/>
      <c r="G2190" s="134">
        <f t="shared" si="33"/>
        <v>0</v>
      </c>
    </row>
    <row r="2191" spans="3:7">
      <c r="C2191"/>
      <c r="G2191" s="134">
        <f t="shared" ref="G2191:G2254" si="34">+D2191-E2191</f>
        <v>0</v>
      </c>
    </row>
    <row r="2192" spans="3:7">
      <c r="C2192"/>
      <c r="G2192" s="134">
        <f t="shared" si="34"/>
        <v>0</v>
      </c>
    </row>
    <row r="2193" spans="3:7">
      <c r="C2193"/>
      <c r="G2193" s="134">
        <f t="shared" si="34"/>
        <v>0</v>
      </c>
    </row>
    <row r="2194" spans="3:7">
      <c r="C2194"/>
      <c r="G2194" s="134">
        <f t="shared" si="34"/>
        <v>0</v>
      </c>
    </row>
    <row r="2195" spans="3:7">
      <c r="C2195"/>
      <c r="G2195" s="134">
        <f t="shared" si="34"/>
        <v>0</v>
      </c>
    </row>
    <row r="2196" spans="3:7">
      <c r="C2196"/>
      <c r="G2196" s="134">
        <f t="shared" si="34"/>
        <v>0</v>
      </c>
    </row>
    <row r="2197" spans="3:7">
      <c r="C2197"/>
      <c r="G2197" s="134">
        <f t="shared" si="34"/>
        <v>0</v>
      </c>
    </row>
    <row r="2198" spans="3:7">
      <c r="C2198"/>
      <c r="G2198" s="134">
        <f t="shared" si="34"/>
        <v>0</v>
      </c>
    </row>
    <row r="2199" spans="3:7">
      <c r="C2199"/>
      <c r="G2199" s="134">
        <f t="shared" si="34"/>
        <v>0</v>
      </c>
    </row>
    <row r="2200" spans="3:7">
      <c r="C2200"/>
      <c r="G2200" s="134">
        <f t="shared" si="34"/>
        <v>0</v>
      </c>
    </row>
    <row r="2201" spans="3:7">
      <c r="C2201"/>
      <c r="G2201" s="134">
        <f t="shared" si="34"/>
        <v>0</v>
      </c>
    </row>
    <row r="2202" spans="3:7">
      <c r="C2202"/>
      <c r="G2202" s="134">
        <f t="shared" si="34"/>
        <v>0</v>
      </c>
    </row>
    <row r="2203" spans="3:7">
      <c r="C2203"/>
      <c r="G2203" s="134">
        <f t="shared" si="34"/>
        <v>0</v>
      </c>
    </row>
    <row r="2204" spans="3:7">
      <c r="C2204"/>
      <c r="G2204" s="134">
        <f t="shared" si="34"/>
        <v>0</v>
      </c>
    </row>
    <row r="2205" spans="3:7">
      <c r="C2205"/>
      <c r="G2205" s="134">
        <f t="shared" si="34"/>
        <v>0</v>
      </c>
    </row>
    <row r="2206" spans="3:7">
      <c r="C2206"/>
      <c r="G2206" s="134">
        <f t="shared" si="34"/>
        <v>0</v>
      </c>
    </row>
    <row r="2207" spans="3:7">
      <c r="C2207"/>
      <c r="G2207" s="134">
        <f t="shared" si="34"/>
        <v>0</v>
      </c>
    </row>
    <row r="2208" spans="3:7">
      <c r="C2208"/>
      <c r="G2208" s="134">
        <f t="shared" si="34"/>
        <v>0</v>
      </c>
    </row>
    <row r="2209" spans="3:7">
      <c r="C2209"/>
      <c r="G2209" s="134">
        <f t="shared" si="34"/>
        <v>0</v>
      </c>
    </row>
    <row r="2210" spans="3:7">
      <c r="C2210"/>
      <c r="G2210" s="134">
        <f t="shared" si="34"/>
        <v>0</v>
      </c>
    </row>
    <row r="2211" spans="3:7">
      <c r="C2211"/>
      <c r="G2211" s="134">
        <f t="shared" si="34"/>
        <v>0</v>
      </c>
    </row>
    <row r="2212" spans="3:7">
      <c r="C2212"/>
      <c r="G2212" s="134">
        <f t="shared" si="34"/>
        <v>0</v>
      </c>
    </row>
    <row r="2213" spans="3:7">
      <c r="C2213"/>
      <c r="G2213" s="134">
        <f t="shared" si="34"/>
        <v>0</v>
      </c>
    </row>
    <row r="2214" spans="3:7">
      <c r="C2214"/>
      <c r="G2214" s="134">
        <f t="shared" si="34"/>
        <v>0</v>
      </c>
    </row>
    <row r="2215" spans="3:7">
      <c r="C2215"/>
      <c r="G2215" s="134">
        <f t="shared" si="34"/>
        <v>0</v>
      </c>
    </row>
    <row r="2216" spans="3:7">
      <c r="C2216"/>
      <c r="G2216" s="134">
        <f t="shared" si="34"/>
        <v>0</v>
      </c>
    </row>
    <row r="2217" spans="3:7">
      <c r="C2217"/>
      <c r="G2217" s="134">
        <f t="shared" si="34"/>
        <v>0</v>
      </c>
    </row>
    <row r="2218" spans="3:7">
      <c r="C2218"/>
      <c r="G2218" s="134">
        <f t="shared" si="34"/>
        <v>0</v>
      </c>
    </row>
    <row r="2219" spans="3:7">
      <c r="C2219"/>
      <c r="G2219" s="134">
        <f t="shared" si="34"/>
        <v>0</v>
      </c>
    </row>
    <row r="2220" spans="3:7">
      <c r="C2220"/>
      <c r="G2220" s="134">
        <f t="shared" si="34"/>
        <v>0</v>
      </c>
    </row>
    <row r="2221" spans="3:7">
      <c r="C2221"/>
      <c r="G2221" s="134">
        <f t="shared" si="34"/>
        <v>0</v>
      </c>
    </row>
    <row r="2222" spans="3:7">
      <c r="C2222"/>
      <c r="G2222" s="134">
        <f t="shared" si="34"/>
        <v>0</v>
      </c>
    </row>
    <row r="2223" spans="3:7">
      <c r="C2223"/>
      <c r="G2223" s="134">
        <f t="shared" si="34"/>
        <v>0</v>
      </c>
    </row>
    <row r="2224" spans="3:7">
      <c r="C2224"/>
      <c r="G2224" s="134">
        <f t="shared" si="34"/>
        <v>0</v>
      </c>
    </row>
    <row r="2225" spans="3:7">
      <c r="C2225"/>
      <c r="G2225" s="134">
        <f t="shared" si="34"/>
        <v>0</v>
      </c>
    </row>
    <row r="2226" spans="3:7">
      <c r="C2226"/>
      <c r="G2226" s="134">
        <f t="shared" si="34"/>
        <v>0</v>
      </c>
    </row>
    <row r="2227" spans="3:7">
      <c r="C2227"/>
      <c r="G2227" s="134">
        <f t="shared" si="34"/>
        <v>0</v>
      </c>
    </row>
    <row r="2228" spans="3:7">
      <c r="C2228"/>
      <c r="G2228" s="134">
        <f t="shared" si="34"/>
        <v>0</v>
      </c>
    </row>
    <row r="2229" spans="3:7">
      <c r="C2229"/>
      <c r="G2229" s="134">
        <f t="shared" si="34"/>
        <v>0</v>
      </c>
    </row>
    <row r="2230" spans="3:7">
      <c r="C2230"/>
      <c r="G2230" s="134">
        <f t="shared" si="34"/>
        <v>0</v>
      </c>
    </row>
    <row r="2231" spans="3:7">
      <c r="C2231"/>
      <c r="G2231" s="134">
        <f t="shared" si="34"/>
        <v>0</v>
      </c>
    </row>
    <row r="2232" spans="3:7">
      <c r="C2232"/>
      <c r="G2232" s="134">
        <f t="shared" si="34"/>
        <v>0</v>
      </c>
    </row>
    <row r="2233" spans="3:7">
      <c r="C2233"/>
      <c r="G2233" s="134">
        <f t="shared" si="34"/>
        <v>0</v>
      </c>
    </row>
    <row r="2234" spans="3:7">
      <c r="C2234"/>
      <c r="G2234" s="134">
        <f t="shared" si="34"/>
        <v>0</v>
      </c>
    </row>
    <row r="2235" spans="3:7">
      <c r="C2235"/>
      <c r="G2235" s="134">
        <f t="shared" si="34"/>
        <v>0</v>
      </c>
    </row>
    <row r="2236" spans="3:7">
      <c r="C2236"/>
      <c r="G2236" s="134">
        <f t="shared" si="34"/>
        <v>0</v>
      </c>
    </row>
    <row r="2237" spans="3:7">
      <c r="C2237"/>
      <c r="G2237" s="134">
        <f t="shared" si="34"/>
        <v>0</v>
      </c>
    </row>
    <row r="2238" spans="3:7">
      <c r="C2238"/>
      <c r="G2238" s="134">
        <f t="shared" si="34"/>
        <v>0</v>
      </c>
    </row>
    <row r="2239" spans="3:7">
      <c r="C2239"/>
      <c r="G2239" s="134">
        <f t="shared" si="34"/>
        <v>0</v>
      </c>
    </row>
    <row r="2240" spans="3:7">
      <c r="C2240"/>
      <c r="G2240" s="134">
        <f t="shared" si="34"/>
        <v>0</v>
      </c>
    </row>
    <row r="2241" spans="3:7">
      <c r="C2241"/>
      <c r="G2241" s="134">
        <f t="shared" si="34"/>
        <v>0</v>
      </c>
    </row>
    <row r="2242" spans="3:7">
      <c r="C2242"/>
      <c r="G2242" s="134">
        <f t="shared" si="34"/>
        <v>0</v>
      </c>
    </row>
    <row r="2243" spans="3:7">
      <c r="C2243"/>
      <c r="G2243" s="134">
        <f t="shared" si="34"/>
        <v>0</v>
      </c>
    </row>
    <row r="2244" spans="3:7">
      <c r="C2244"/>
      <c r="G2244" s="134">
        <f t="shared" si="34"/>
        <v>0</v>
      </c>
    </row>
    <row r="2245" spans="3:7">
      <c r="C2245"/>
      <c r="G2245" s="134">
        <f t="shared" si="34"/>
        <v>0</v>
      </c>
    </row>
    <row r="2246" spans="3:7">
      <c r="C2246"/>
      <c r="G2246" s="134">
        <f t="shared" si="34"/>
        <v>0</v>
      </c>
    </row>
    <row r="2247" spans="3:7">
      <c r="C2247"/>
      <c r="G2247" s="134">
        <f t="shared" si="34"/>
        <v>0</v>
      </c>
    </row>
    <row r="2248" spans="3:7">
      <c r="C2248"/>
      <c r="G2248" s="134">
        <f t="shared" si="34"/>
        <v>0</v>
      </c>
    </row>
    <row r="2249" spans="3:7">
      <c r="C2249"/>
      <c r="G2249" s="134">
        <f t="shared" si="34"/>
        <v>0</v>
      </c>
    </row>
    <row r="2250" spans="3:7">
      <c r="C2250"/>
      <c r="G2250" s="134">
        <f t="shared" si="34"/>
        <v>0</v>
      </c>
    </row>
    <row r="2251" spans="3:7">
      <c r="C2251"/>
      <c r="G2251" s="134">
        <f t="shared" si="34"/>
        <v>0</v>
      </c>
    </row>
    <row r="2252" spans="3:7">
      <c r="C2252"/>
      <c r="G2252" s="134">
        <f t="shared" si="34"/>
        <v>0</v>
      </c>
    </row>
    <row r="2253" spans="3:7">
      <c r="C2253"/>
      <c r="G2253" s="134">
        <f t="shared" si="34"/>
        <v>0</v>
      </c>
    </row>
    <row r="2254" spans="3:7">
      <c r="C2254"/>
      <c r="G2254" s="134">
        <f t="shared" si="34"/>
        <v>0</v>
      </c>
    </row>
    <row r="2255" spans="3:7">
      <c r="C2255"/>
      <c r="G2255" s="134">
        <f t="shared" ref="G2255:G2318" si="35">+D2255-E2255</f>
        <v>0</v>
      </c>
    </row>
    <row r="2256" spans="3:7">
      <c r="C2256"/>
      <c r="G2256" s="134">
        <f t="shared" si="35"/>
        <v>0</v>
      </c>
    </row>
    <row r="2257" spans="3:7">
      <c r="C2257"/>
      <c r="G2257" s="134">
        <f t="shared" si="35"/>
        <v>0</v>
      </c>
    </row>
    <row r="2258" spans="3:7">
      <c r="C2258"/>
      <c r="G2258" s="134">
        <f t="shared" si="35"/>
        <v>0</v>
      </c>
    </row>
    <row r="2259" spans="3:7">
      <c r="C2259"/>
      <c r="G2259" s="134">
        <f t="shared" si="35"/>
        <v>0</v>
      </c>
    </row>
    <row r="2260" spans="3:7">
      <c r="C2260"/>
      <c r="G2260" s="134">
        <f t="shared" si="35"/>
        <v>0</v>
      </c>
    </row>
    <row r="2261" spans="3:7">
      <c r="C2261"/>
      <c r="G2261" s="134">
        <f t="shared" si="35"/>
        <v>0</v>
      </c>
    </row>
    <row r="2262" spans="3:7">
      <c r="C2262"/>
      <c r="G2262" s="134">
        <f t="shared" si="35"/>
        <v>0</v>
      </c>
    </row>
    <row r="2263" spans="3:7">
      <c r="C2263"/>
      <c r="G2263" s="134">
        <f t="shared" si="35"/>
        <v>0</v>
      </c>
    </row>
    <row r="2264" spans="3:7">
      <c r="C2264"/>
      <c r="G2264" s="134">
        <f t="shared" si="35"/>
        <v>0</v>
      </c>
    </row>
    <row r="2265" spans="3:7">
      <c r="C2265"/>
      <c r="G2265" s="134">
        <f t="shared" si="35"/>
        <v>0</v>
      </c>
    </row>
    <row r="2266" spans="3:7">
      <c r="C2266"/>
      <c r="G2266" s="134">
        <f t="shared" si="35"/>
        <v>0</v>
      </c>
    </row>
    <row r="2267" spans="3:7">
      <c r="C2267"/>
      <c r="G2267" s="134">
        <f t="shared" si="35"/>
        <v>0</v>
      </c>
    </row>
    <row r="2268" spans="3:7">
      <c r="C2268"/>
      <c r="G2268" s="134">
        <f t="shared" si="35"/>
        <v>0</v>
      </c>
    </row>
    <row r="2269" spans="3:7">
      <c r="C2269"/>
      <c r="G2269" s="134">
        <f t="shared" si="35"/>
        <v>0</v>
      </c>
    </row>
    <row r="2270" spans="3:7">
      <c r="C2270"/>
      <c r="G2270" s="134">
        <f t="shared" si="35"/>
        <v>0</v>
      </c>
    </row>
    <row r="2271" spans="3:7">
      <c r="C2271"/>
      <c r="G2271" s="134">
        <f t="shared" si="35"/>
        <v>0</v>
      </c>
    </row>
    <row r="2272" spans="3:7">
      <c r="C2272"/>
      <c r="G2272" s="134">
        <f t="shared" si="35"/>
        <v>0</v>
      </c>
    </row>
    <row r="2273" spans="3:7">
      <c r="C2273"/>
      <c r="G2273" s="134">
        <f t="shared" si="35"/>
        <v>0</v>
      </c>
    </row>
    <row r="2274" spans="3:7">
      <c r="C2274"/>
      <c r="G2274" s="134">
        <f t="shared" si="35"/>
        <v>0</v>
      </c>
    </row>
    <row r="2275" spans="3:7">
      <c r="C2275"/>
      <c r="G2275" s="134">
        <f t="shared" si="35"/>
        <v>0</v>
      </c>
    </row>
    <row r="2276" spans="3:7">
      <c r="C2276"/>
      <c r="G2276" s="134">
        <f t="shared" si="35"/>
        <v>0</v>
      </c>
    </row>
    <row r="2277" spans="3:7">
      <c r="C2277"/>
      <c r="G2277" s="134">
        <f t="shared" si="35"/>
        <v>0</v>
      </c>
    </row>
    <row r="2278" spans="3:7">
      <c r="C2278"/>
      <c r="G2278" s="134">
        <f t="shared" si="35"/>
        <v>0</v>
      </c>
    </row>
    <row r="2279" spans="3:7">
      <c r="C2279"/>
      <c r="G2279" s="134">
        <f t="shared" si="35"/>
        <v>0</v>
      </c>
    </row>
    <row r="2280" spans="3:7">
      <c r="C2280"/>
      <c r="G2280" s="134">
        <f t="shared" si="35"/>
        <v>0</v>
      </c>
    </row>
    <row r="2281" spans="3:7">
      <c r="C2281"/>
      <c r="G2281" s="134">
        <f t="shared" si="35"/>
        <v>0</v>
      </c>
    </row>
    <row r="2282" spans="3:7">
      <c r="C2282"/>
      <c r="G2282" s="134">
        <f t="shared" si="35"/>
        <v>0</v>
      </c>
    </row>
    <row r="2283" spans="3:7">
      <c r="C2283"/>
      <c r="G2283" s="134">
        <f t="shared" si="35"/>
        <v>0</v>
      </c>
    </row>
    <row r="2284" spans="3:7">
      <c r="C2284"/>
      <c r="G2284" s="134">
        <f t="shared" si="35"/>
        <v>0</v>
      </c>
    </row>
    <row r="2285" spans="3:7">
      <c r="C2285"/>
      <c r="G2285" s="134">
        <f t="shared" si="35"/>
        <v>0</v>
      </c>
    </row>
    <row r="2286" spans="3:7">
      <c r="C2286"/>
      <c r="G2286" s="134">
        <f t="shared" si="35"/>
        <v>0</v>
      </c>
    </row>
    <row r="2287" spans="3:7">
      <c r="C2287"/>
      <c r="G2287" s="134">
        <f t="shared" si="35"/>
        <v>0</v>
      </c>
    </row>
    <row r="2288" spans="3:7">
      <c r="C2288"/>
      <c r="G2288" s="134">
        <f t="shared" si="35"/>
        <v>0</v>
      </c>
    </row>
    <row r="2289" spans="3:7">
      <c r="C2289"/>
      <c r="G2289" s="134">
        <f t="shared" si="35"/>
        <v>0</v>
      </c>
    </row>
    <row r="2290" spans="3:7">
      <c r="C2290"/>
      <c r="G2290" s="134">
        <f t="shared" si="35"/>
        <v>0</v>
      </c>
    </row>
    <row r="2291" spans="3:7">
      <c r="C2291"/>
      <c r="G2291" s="134">
        <f t="shared" si="35"/>
        <v>0</v>
      </c>
    </row>
    <row r="2292" spans="3:7">
      <c r="C2292"/>
      <c r="G2292" s="134">
        <f t="shared" si="35"/>
        <v>0</v>
      </c>
    </row>
    <row r="2293" spans="3:7">
      <c r="C2293"/>
      <c r="G2293" s="134">
        <f t="shared" si="35"/>
        <v>0</v>
      </c>
    </row>
    <row r="2294" spans="3:7">
      <c r="C2294"/>
      <c r="G2294" s="134">
        <f t="shared" si="35"/>
        <v>0</v>
      </c>
    </row>
    <row r="2295" spans="3:7">
      <c r="C2295"/>
      <c r="G2295" s="134">
        <f t="shared" si="35"/>
        <v>0</v>
      </c>
    </row>
    <row r="2296" spans="3:7">
      <c r="C2296"/>
      <c r="G2296" s="134">
        <f t="shared" si="35"/>
        <v>0</v>
      </c>
    </row>
    <row r="2297" spans="3:7">
      <c r="C2297"/>
      <c r="G2297" s="134">
        <f t="shared" si="35"/>
        <v>0</v>
      </c>
    </row>
    <row r="2298" spans="3:7">
      <c r="C2298"/>
      <c r="G2298" s="134">
        <f t="shared" si="35"/>
        <v>0</v>
      </c>
    </row>
    <row r="2299" spans="3:7">
      <c r="C2299"/>
      <c r="G2299" s="134">
        <f t="shared" si="35"/>
        <v>0</v>
      </c>
    </row>
    <row r="2300" spans="3:7">
      <c r="C2300"/>
      <c r="G2300" s="134">
        <f t="shared" si="35"/>
        <v>0</v>
      </c>
    </row>
    <row r="2301" spans="3:7">
      <c r="C2301"/>
      <c r="G2301" s="134">
        <f t="shared" si="35"/>
        <v>0</v>
      </c>
    </row>
    <row r="2302" spans="3:7">
      <c r="C2302"/>
      <c r="G2302" s="134">
        <f t="shared" si="35"/>
        <v>0</v>
      </c>
    </row>
    <row r="2303" spans="3:7">
      <c r="C2303"/>
      <c r="G2303" s="134">
        <f t="shared" si="35"/>
        <v>0</v>
      </c>
    </row>
    <row r="2304" spans="3:7">
      <c r="C2304"/>
      <c r="G2304" s="134">
        <f t="shared" si="35"/>
        <v>0</v>
      </c>
    </row>
    <row r="2305" spans="3:7">
      <c r="C2305"/>
      <c r="G2305" s="134">
        <f t="shared" si="35"/>
        <v>0</v>
      </c>
    </row>
    <row r="2306" spans="3:7">
      <c r="C2306"/>
      <c r="G2306" s="134">
        <f t="shared" si="35"/>
        <v>0</v>
      </c>
    </row>
    <row r="2307" spans="3:7">
      <c r="C2307"/>
      <c r="G2307" s="134">
        <f t="shared" si="35"/>
        <v>0</v>
      </c>
    </row>
    <row r="2308" spans="3:7">
      <c r="C2308"/>
      <c r="G2308" s="134">
        <f t="shared" si="35"/>
        <v>0</v>
      </c>
    </row>
    <row r="2309" spans="3:7">
      <c r="C2309"/>
      <c r="G2309" s="134">
        <f t="shared" si="35"/>
        <v>0</v>
      </c>
    </row>
    <row r="2310" spans="3:7">
      <c r="C2310"/>
      <c r="G2310" s="134">
        <f t="shared" si="35"/>
        <v>0</v>
      </c>
    </row>
    <row r="2311" spans="3:7">
      <c r="C2311"/>
      <c r="G2311" s="134">
        <f t="shared" si="35"/>
        <v>0</v>
      </c>
    </row>
    <row r="2312" spans="3:7">
      <c r="C2312"/>
      <c r="G2312" s="134">
        <f t="shared" si="35"/>
        <v>0</v>
      </c>
    </row>
    <row r="2313" spans="3:7">
      <c r="C2313"/>
      <c r="G2313" s="134">
        <f t="shared" si="35"/>
        <v>0</v>
      </c>
    </row>
    <row r="2314" spans="3:7">
      <c r="C2314"/>
      <c r="G2314" s="134">
        <f t="shared" si="35"/>
        <v>0</v>
      </c>
    </row>
    <row r="2315" spans="3:7">
      <c r="C2315"/>
      <c r="G2315" s="134">
        <f t="shared" si="35"/>
        <v>0</v>
      </c>
    </row>
    <row r="2316" spans="3:7">
      <c r="C2316"/>
      <c r="G2316" s="134">
        <f t="shared" si="35"/>
        <v>0</v>
      </c>
    </row>
    <row r="2317" spans="3:7">
      <c r="C2317"/>
      <c r="G2317" s="134">
        <f t="shared" si="35"/>
        <v>0</v>
      </c>
    </row>
    <row r="2318" spans="3:7">
      <c r="C2318"/>
      <c r="G2318" s="134">
        <f t="shared" si="35"/>
        <v>0</v>
      </c>
    </row>
    <row r="2319" spans="3:7">
      <c r="C2319"/>
      <c r="G2319" s="134">
        <f t="shared" ref="G2319:G2382" si="36">+D2319-E2319</f>
        <v>0</v>
      </c>
    </row>
    <row r="2320" spans="3:7">
      <c r="C2320"/>
      <c r="G2320" s="134">
        <f t="shared" si="36"/>
        <v>0</v>
      </c>
    </row>
    <row r="2321" spans="3:7">
      <c r="C2321"/>
      <c r="G2321" s="134">
        <f t="shared" si="36"/>
        <v>0</v>
      </c>
    </row>
    <row r="2322" spans="3:7">
      <c r="C2322"/>
      <c r="G2322" s="134">
        <f t="shared" si="36"/>
        <v>0</v>
      </c>
    </row>
    <row r="2323" spans="3:7">
      <c r="C2323"/>
      <c r="G2323" s="134">
        <f t="shared" si="36"/>
        <v>0</v>
      </c>
    </row>
    <row r="2324" spans="3:7">
      <c r="C2324"/>
      <c r="G2324" s="134">
        <f t="shared" si="36"/>
        <v>0</v>
      </c>
    </row>
    <row r="2325" spans="3:7">
      <c r="C2325"/>
      <c r="G2325" s="134">
        <f t="shared" si="36"/>
        <v>0</v>
      </c>
    </row>
    <row r="2326" spans="3:7">
      <c r="C2326"/>
      <c r="G2326" s="134">
        <f t="shared" si="36"/>
        <v>0</v>
      </c>
    </row>
    <row r="2327" spans="3:7">
      <c r="C2327"/>
      <c r="G2327" s="134">
        <f t="shared" si="36"/>
        <v>0</v>
      </c>
    </row>
    <row r="2328" spans="3:7">
      <c r="C2328"/>
      <c r="G2328" s="134">
        <f t="shared" si="36"/>
        <v>0</v>
      </c>
    </row>
    <row r="2329" spans="3:7">
      <c r="C2329"/>
      <c r="G2329" s="134">
        <f t="shared" si="36"/>
        <v>0</v>
      </c>
    </row>
    <row r="2330" spans="3:7">
      <c r="C2330"/>
      <c r="G2330" s="134">
        <f t="shared" si="36"/>
        <v>0</v>
      </c>
    </row>
    <row r="2331" spans="3:7">
      <c r="C2331"/>
      <c r="G2331" s="134">
        <f t="shared" si="36"/>
        <v>0</v>
      </c>
    </row>
    <row r="2332" spans="3:7">
      <c r="C2332"/>
      <c r="G2332" s="134">
        <f t="shared" si="36"/>
        <v>0</v>
      </c>
    </row>
    <row r="2333" spans="3:7">
      <c r="C2333"/>
      <c r="G2333" s="134">
        <f t="shared" si="36"/>
        <v>0</v>
      </c>
    </row>
    <row r="2334" spans="3:7">
      <c r="C2334"/>
      <c r="G2334" s="134">
        <f t="shared" si="36"/>
        <v>0</v>
      </c>
    </row>
    <row r="2335" spans="3:7">
      <c r="C2335"/>
      <c r="G2335" s="134">
        <f t="shared" si="36"/>
        <v>0</v>
      </c>
    </row>
    <row r="2336" spans="3:7">
      <c r="C2336"/>
      <c r="G2336" s="134">
        <f t="shared" si="36"/>
        <v>0</v>
      </c>
    </row>
    <row r="2337" spans="3:7">
      <c r="C2337"/>
      <c r="G2337" s="134">
        <f t="shared" si="36"/>
        <v>0</v>
      </c>
    </row>
    <row r="2338" spans="3:7">
      <c r="C2338"/>
      <c r="G2338" s="134">
        <f t="shared" si="36"/>
        <v>0</v>
      </c>
    </row>
    <row r="2339" spans="3:7">
      <c r="C2339"/>
      <c r="G2339" s="134">
        <f t="shared" si="36"/>
        <v>0</v>
      </c>
    </row>
    <row r="2340" spans="3:7">
      <c r="C2340"/>
      <c r="G2340" s="134">
        <f t="shared" si="36"/>
        <v>0</v>
      </c>
    </row>
    <row r="2341" spans="3:7">
      <c r="C2341"/>
      <c r="G2341" s="134">
        <f t="shared" si="36"/>
        <v>0</v>
      </c>
    </row>
    <row r="2342" spans="3:7">
      <c r="C2342"/>
      <c r="G2342" s="134">
        <f t="shared" si="36"/>
        <v>0</v>
      </c>
    </row>
    <row r="2343" spans="3:7">
      <c r="C2343"/>
      <c r="G2343" s="134">
        <f t="shared" si="36"/>
        <v>0</v>
      </c>
    </row>
    <row r="2344" spans="3:7">
      <c r="C2344"/>
      <c r="G2344" s="134">
        <f t="shared" si="36"/>
        <v>0</v>
      </c>
    </row>
    <row r="2345" spans="3:7">
      <c r="C2345"/>
      <c r="G2345" s="134">
        <f t="shared" si="36"/>
        <v>0</v>
      </c>
    </row>
    <row r="2346" spans="3:7">
      <c r="C2346"/>
      <c r="G2346" s="134">
        <f t="shared" si="36"/>
        <v>0</v>
      </c>
    </row>
    <row r="2347" spans="3:7">
      <c r="C2347"/>
      <c r="G2347" s="134">
        <f t="shared" si="36"/>
        <v>0</v>
      </c>
    </row>
    <row r="2348" spans="3:7">
      <c r="C2348"/>
      <c r="G2348" s="134">
        <f t="shared" si="36"/>
        <v>0</v>
      </c>
    </row>
    <row r="2349" spans="3:7">
      <c r="C2349"/>
      <c r="G2349" s="134">
        <f t="shared" si="36"/>
        <v>0</v>
      </c>
    </row>
    <row r="2350" spans="3:7">
      <c r="C2350"/>
      <c r="G2350" s="134">
        <f t="shared" si="36"/>
        <v>0</v>
      </c>
    </row>
    <row r="2351" spans="3:7">
      <c r="C2351"/>
      <c r="G2351" s="134">
        <f t="shared" si="36"/>
        <v>0</v>
      </c>
    </row>
    <row r="2352" spans="3:7">
      <c r="C2352"/>
      <c r="G2352" s="134">
        <f t="shared" si="36"/>
        <v>0</v>
      </c>
    </row>
    <row r="2353" spans="3:7">
      <c r="C2353"/>
      <c r="G2353" s="134">
        <f t="shared" si="36"/>
        <v>0</v>
      </c>
    </row>
    <row r="2354" spans="3:7">
      <c r="C2354"/>
      <c r="G2354" s="134">
        <f t="shared" si="36"/>
        <v>0</v>
      </c>
    </row>
    <row r="2355" spans="3:7">
      <c r="C2355"/>
      <c r="G2355" s="134">
        <f t="shared" si="36"/>
        <v>0</v>
      </c>
    </row>
    <row r="2356" spans="3:7">
      <c r="C2356"/>
      <c r="G2356" s="134">
        <f t="shared" si="36"/>
        <v>0</v>
      </c>
    </row>
    <row r="2357" spans="3:7">
      <c r="C2357"/>
      <c r="G2357" s="134">
        <f t="shared" si="36"/>
        <v>0</v>
      </c>
    </row>
    <row r="2358" spans="3:7">
      <c r="C2358"/>
      <c r="G2358" s="134">
        <f t="shared" si="36"/>
        <v>0</v>
      </c>
    </row>
    <row r="2359" spans="3:7">
      <c r="C2359"/>
      <c r="G2359" s="134">
        <f t="shared" si="36"/>
        <v>0</v>
      </c>
    </row>
    <row r="2360" spans="3:7">
      <c r="C2360"/>
      <c r="G2360" s="134">
        <f t="shared" si="36"/>
        <v>0</v>
      </c>
    </row>
    <row r="2361" spans="3:7">
      <c r="C2361"/>
      <c r="G2361" s="134">
        <f t="shared" si="36"/>
        <v>0</v>
      </c>
    </row>
    <row r="2362" spans="3:7">
      <c r="C2362"/>
      <c r="G2362" s="134">
        <f t="shared" si="36"/>
        <v>0</v>
      </c>
    </row>
    <row r="2363" spans="3:7">
      <c r="C2363"/>
      <c r="G2363" s="134">
        <f t="shared" si="36"/>
        <v>0</v>
      </c>
    </row>
    <row r="2364" spans="3:7">
      <c r="C2364"/>
      <c r="G2364" s="134">
        <f t="shared" si="36"/>
        <v>0</v>
      </c>
    </row>
    <row r="2365" spans="3:7">
      <c r="C2365"/>
      <c r="G2365" s="134">
        <f t="shared" si="36"/>
        <v>0</v>
      </c>
    </row>
    <row r="2366" spans="3:7">
      <c r="C2366"/>
      <c r="G2366" s="134">
        <f t="shared" si="36"/>
        <v>0</v>
      </c>
    </row>
    <row r="2367" spans="3:7">
      <c r="C2367"/>
      <c r="G2367" s="134">
        <f t="shared" si="36"/>
        <v>0</v>
      </c>
    </row>
    <row r="2368" spans="3:7">
      <c r="C2368"/>
      <c r="G2368" s="134">
        <f t="shared" si="36"/>
        <v>0</v>
      </c>
    </row>
    <row r="2369" spans="3:7">
      <c r="C2369"/>
      <c r="G2369" s="134">
        <f t="shared" si="36"/>
        <v>0</v>
      </c>
    </row>
    <row r="2370" spans="3:7">
      <c r="C2370"/>
      <c r="G2370" s="134">
        <f t="shared" si="36"/>
        <v>0</v>
      </c>
    </row>
    <row r="2371" spans="3:7">
      <c r="C2371"/>
      <c r="G2371" s="134">
        <f t="shared" si="36"/>
        <v>0</v>
      </c>
    </row>
    <row r="2372" spans="3:7">
      <c r="C2372"/>
      <c r="G2372" s="134">
        <f t="shared" si="36"/>
        <v>0</v>
      </c>
    </row>
    <row r="2373" spans="3:7">
      <c r="C2373"/>
      <c r="G2373" s="134">
        <f t="shared" si="36"/>
        <v>0</v>
      </c>
    </row>
    <row r="2374" spans="3:7">
      <c r="C2374"/>
      <c r="G2374" s="134">
        <f t="shared" si="36"/>
        <v>0</v>
      </c>
    </row>
    <row r="2375" spans="3:7">
      <c r="C2375"/>
      <c r="G2375" s="134">
        <f t="shared" si="36"/>
        <v>0</v>
      </c>
    </row>
    <row r="2376" spans="3:7">
      <c r="C2376"/>
      <c r="G2376" s="134">
        <f t="shared" si="36"/>
        <v>0</v>
      </c>
    </row>
    <row r="2377" spans="3:7">
      <c r="C2377"/>
      <c r="G2377" s="134">
        <f t="shared" si="36"/>
        <v>0</v>
      </c>
    </row>
    <row r="2378" spans="3:7">
      <c r="C2378"/>
      <c r="G2378" s="134">
        <f t="shared" si="36"/>
        <v>0</v>
      </c>
    </row>
    <row r="2379" spans="3:7">
      <c r="C2379"/>
      <c r="G2379" s="134">
        <f t="shared" si="36"/>
        <v>0</v>
      </c>
    </row>
    <row r="2380" spans="3:7">
      <c r="C2380"/>
      <c r="G2380" s="134">
        <f t="shared" si="36"/>
        <v>0</v>
      </c>
    </row>
    <row r="2381" spans="3:7">
      <c r="C2381"/>
      <c r="G2381" s="134">
        <f t="shared" si="36"/>
        <v>0</v>
      </c>
    </row>
    <row r="2382" spans="3:7">
      <c r="C2382"/>
      <c r="G2382" s="134">
        <f t="shared" si="36"/>
        <v>0</v>
      </c>
    </row>
    <row r="2383" spans="3:7">
      <c r="C2383"/>
      <c r="G2383" s="134">
        <f t="shared" ref="G2383:G2446" si="37">+D2383-E2383</f>
        <v>0</v>
      </c>
    </row>
    <row r="2384" spans="3:7">
      <c r="C2384"/>
      <c r="G2384" s="134">
        <f t="shared" si="37"/>
        <v>0</v>
      </c>
    </row>
    <row r="2385" spans="3:7">
      <c r="C2385"/>
      <c r="G2385" s="134">
        <f t="shared" si="37"/>
        <v>0</v>
      </c>
    </row>
    <row r="2386" spans="3:7">
      <c r="C2386"/>
      <c r="G2386" s="134">
        <f t="shared" si="37"/>
        <v>0</v>
      </c>
    </row>
    <row r="2387" spans="3:7">
      <c r="C2387"/>
      <c r="G2387" s="134">
        <f t="shared" si="37"/>
        <v>0</v>
      </c>
    </row>
    <row r="2388" spans="3:7">
      <c r="C2388"/>
      <c r="G2388" s="134">
        <f t="shared" si="37"/>
        <v>0</v>
      </c>
    </row>
    <row r="2389" spans="3:7">
      <c r="C2389"/>
      <c r="G2389" s="134">
        <f t="shared" si="37"/>
        <v>0</v>
      </c>
    </row>
    <row r="2390" spans="3:7">
      <c r="C2390"/>
      <c r="G2390" s="134">
        <f t="shared" si="37"/>
        <v>0</v>
      </c>
    </row>
    <row r="2391" spans="3:7">
      <c r="C2391"/>
      <c r="G2391" s="134">
        <f t="shared" si="37"/>
        <v>0</v>
      </c>
    </row>
    <row r="2392" spans="3:7">
      <c r="C2392"/>
      <c r="G2392" s="134">
        <f t="shared" si="37"/>
        <v>0</v>
      </c>
    </row>
    <row r="2393" spans="3:7">
      <c r="C2393"/>
      <c r="G2393" s="134">
        <f t="shared" si="37"/>
        <v>0</v>
      </c>
    </row>
    <row r="2394" spans="3:7">
      <c r="C2394"/>
      <c r="G2394" s="134">
        <f t="shared" si="37"/>
        <v>0</v>
      </c>
    </row>
    <row r="2395" spans="3:7">
      <c r="C2395"/>
      <c r="G2395" s="134">
        <f t="shared" si="37"/>
        <v>0</v>
      </c>
    </row>
    <row r="2396" spans="3:7">
      <c r="C2396"/>
      <c r="G2396" s="134">
        <f t="shared" si="37"/>
        <v>0</v>
      </c>
    </row>
    <row r="2397" spans="3:7">
      <c r="C2397"/>
      <c r="G2397" s="134">
        <f t="shared" si="37"/>
        <v>0</v>
      </c>
    </row>
    <row r="2398" spans="3:7">
      <c r="C2398"/>
      <c r="G2398" s="134">
        <f t="shared" si="37"/>
        <v>0</v>
      </c>
    </row>
    <row r="2399" spans="3:7">
      <c r="C2399"/>
      <c r="G2399" s="134">
        <f t="shared" si="37"/>
        <v>0</v>
      </c>
    </row>
    <row r="2400" spans="3:7">
      <c r="C2400"/>
      <c r="G2400" s="134">
        <f t="shared" si="37"/>
        <v>0</v>
      </c>
    </row>
    <row r="2401" spans="3:7">
      <c r="C2401"/>
      <c r="G2401" s="134">
        <f t="shared" si="37"/>
        <v>0</v>
      </c>
    </row>
    <row r="2402" spans="3:7">
      <c r="C2402"/>
      <c r="G2402" s="134">
        <f t="shared" si="37"/>
        <v>0</v>
      </c>
    </row>
    <row r="2403" spans="3:7">
      <c r="C2403"/>
      <c r="G2403" s="134">
        <f t="shared" si="37"/>
        <v>0</v>
      </c>
    </row>
    <row r="2404" spans="3:7">
      <c r="C2404"/>
      <c r="G2404" s="134">
        <f t="shared" si="37"/>
        <v>0</v>
      </c>
    </row>
    <row r="2405" spans="3:7">
      <c r="C2405"/>
      <c r="G2405" s="134">
        <f t="shared" si="37"/>
        <v>0</v>
      </c>
    </row>
    <row r="2406" spans="3:7">
      <c r="C2406"/>
      <c r="G2406" s="134">
        <f t="shared" si="37"/>
        <v>0</v>
      </c>
    </row>
    <row r="2407" spans="3:7">
      <c r="C2407"/>
      <c r="G2407" s="134">
        <f t="shared" si="37"/>
        <v>0</v>
      </c>
    </row>
    <row r="2408" spans="3:7">
      <c r="C2408"/>
      <c r="G2408" s="134">
        <f t="shared" si="37"/>
        <v>0</v>
      </c>
    </row>
    <row r="2409" spans="3:7">
      <c r="C2409"/>
      <c r="G2409" s="134">
        <f t="shared" si="37"/>
        <v>0</v>
      </c>
    </row>
    <row r="2410" spans="3:7">
      <c r="C2410"/>
      <c r="G2410" s="134">
        <f t="shared" si="37"/>
        <v>0</v>
      </c>
    </row>
    <row r="2411" spans="3:7">
      <c r="C2411"/>
      <c r="G2411" s="134">
        <f t="shared" si="37"/>
        <v>0</v>
      </c>
    </row>
    <row r="2412" spans="3:7">
      <c r="C2412"/>
      <c r="G2412" s="134">
        <f t="shared" si="37"/>
        <v>0</v>
      </c>
    </row>
    <row r="2413" spans="3:7">
      <c r="C2413"/>
      <c r="G2413" s="134">
        <f t="shared" si="37"/>
        <v>0</v>
      </c>
    </row>
    <row r="2414" spans="3:7">
      <c r="C2414"/>
      <c r="G2414" s="134">
        <f t="shared" si="37"/>
        <v>0</v>
      </c>
    </row>
    <row r="2415" spans="3:7">
      <c r="C2415"/>
      <c r="G2415" s="134">
        <f t="shared" si="37"/>
        <v>0</v>
      </c>
    </row>
    <row r="2416" spans="3:7">
      <c r="C2416"/>
      <c r="G2416" s="134">
        <f t="shared" si="37"/>
        <v>0</v>
      </c>
    </row>
    <row r="2417" spans="3:7">
      <c r="C2417"/>
      <c r="G2417" s="134">
        <f t="shared" si="37"/>
        <v>0</v>
      </c>
    </row>
    <row r="2418" spans="3:7">
      <c r="C2418"/>
      <c r="G2418" s="134">
        <f t="shared" si="37"/>
        <v>0</v>
      </c>
    </row>
    <row r="2419" spans="3:7">
      <c r="C2419"/>
      <c r="G2419" s="134">
        <f t="shared" si="37"/>
        <v>0</v>
      </c>
    </row>
    <row r="2420" spans="3:7">
      <c r="C2420"/>
      <c r="G2420" s="134">
        <f t="shared" si="37"/>
        <v>0</v>
      </c>
    </row>
    <row r="2421" spans="3:7">
      <c r="C2421"/>
      <c r="G2421" s="134">
        <f t="shared" si="37"/>
        <v>0</v>
      </c>
    </row>
    <row r="2422" spans="3:7">
      <c r="C2422"/>
      <c r="G2422" s="134">
        <f t="shared" si="37"/>
        <v>0</v>
      </c>
    </row>
    <row r="2423" spans="3:7">
      <c r="C2423"/>
      <c r="G2423" s="134">
        <f t="shared" si="37"/>
        <v>0</v>
      </c>
    </row>
    <row r="2424" spans="3:7">
      <c r="C2424"/>
      <c r="G2424" s="134">
        <f t="shared" si="37"/>
        <v>0</v>
      </c>
    </row>
    <row r="2425" spans="3:7">
      <c r="C2425"/>
      <c r="G2425" s="134">
        <f t="shared" si="37"/>
        <v>0</v>
      </c>
    </row>
    <row r="2426" spans="3:7">
      <c r="C2426"/>
      <c r="G2426" s="134">
        <f t="shared" si="37"/>
        <v>0</v>
      </c>
    </row>
    <row r="2427" spans="3:7">
      <c r="C2427"/>
      <c r="G2427" s="134">
        <f t="shared" si="37"/>
        <v>0</v>
      </c>
    </row>
    <row r="2428" spans="3:7">
      <c r="C2428"/>
      <c r="G2428" s="134">
        <f t="shared" si="37"/>
        <v>0</v>
      </c>
    </row>
    <row r="2429" spans="3:7">
      <c r="C2429"/>
      <c r="G2429" s="134">
        <f t="shared" si="37"/>
        <v>0</v>
      </c>
    </row>
    <row r="2430" spans="3:7">
      <c r="C2430"/>
      <c r="G2430" s="134">
        <f t="shared" si="37"/>
        <v>0</v>
      </c>
    </row>
    <row r="2431" spans="3:7">
      <c r="C2431"/>
      <c r="G2431" s="134">
        <f t="shared" si="37"/>
        <v>0</v>
      </c>
    </row>
    <row r="2432" spans="3:7">
      <c r="C2432"/>
      <c r="G2432" s="134">
        <f t="shared" si="37"/>
        <v>0</v>
      </c>
    </row>
    <row r="2433" spans="3:7">
      <c r="C2433"/>
      <c r="G2433" s="134">
        <f t="shared" si="37"/>
        <v>0</v>
      </c>
    </row>
    <row r="2434" spans="3:7">
      <c r="C2434"/>
      <c r="G2434" s="134">
        <f t="shared" si="37"/>
        <v>0</v>
      </c>
    </row>
    <row r="2435" spans="3:7">
      <c r="C2435"/>
      <c r="G2435" s="134">
        <f t="shared" si="37"/>
        <v>0</v>
      </c>
    </row>
    <row r="2436" spans="3:7">
      <c r="C2436"/>
      <c r="G2436" s="134">
        <f t="shared" si="37"/>
        <v>0</v>
      </c>
    </row>
    <row r="2437" spans="3:7">
      <c r="C2437"/>
      <c r="G2437" s="134">
        <f t="shared" si="37"/>
        <v>0</v>
      </c>
    </row>
    <row r="2438" spans="3:7">
      <c r="C2438"/>
      <c r="G2438" s="134">
        <f t="shared" si="37"/>
        <v>0</v>
      </c>
    </row>
    <row r="2439" spans="3:7">
      <c r="C2439"/>
      <c r="G2439" s="134">
        <f t="shared" si="37"/>
        <v>0</v>
      </c>
    </row>
    <row r="2440" spans="3:7">
      <c r="C2440"/>
      <c r="G2440" s="134">
        <f t="shared" si="37"/>
        <v>0</v>
      </c>
    </row>
    <row r="2441" spans="3:7">
      <c r="C2441"/>
      <c r="G2441" s="134">
        <f t="shared" si="37"/>
        <v>0</v>
      </c>
    </row>
    <row r="2442" spans="3:7">
      <c r="C2442"/>
      <c r="G2442" s="134">
        <f t="shared" si="37"/>
        <v>0</v>
      </c>
    </row>
    <row r="2443" spans="3:7">
      <c r="C2443"/>
      <c r="G2443" s="134">
        <f t="shared" si="37"/>
        <v>0</v>
      </c>
    </row>
    <row r="2444" spans="3:7">
      <c r="C2444"/>
      <c r="G2444" s="134">
        <f t="shared" si="37"/>
        <v>0</v>
      </c>
    </row>
    <row r="2445" spans="3:7">
      <c r="C2445"/>
      <c r="G2445" s="134">
        <f t="shared" si="37"/>
        <v>0</v>
      </c>
    </row>
    <row r="2446" spans="3:7">
      <c r="C2446"/>
      <c r="G2446" s="134">
        <f t="shared" si="37"/>
        <v>0</v>
      </c>
    </row>
    <row r="2447" spans="3:7">
      <c r="C2447"/>
      <c r="G2447" s="134">
        <f t="shared" ref="G2447:G2510" si="38">+D2447-E2447</f>
        <v>0</v>
      </c>
    </row>
    <row r="2448" spans="3:7">
      <c r="C2448"/>
      <c r="G2448" s="134">
        <f t="shared" si="38"/>
        <v>0</v>
      </c>
    </row>
    <row r="2449" spans="3:7">
      <c r="C2449"/>
      <c r="G2449" s="134">
        <f t="shared" si="38"/>
        <v>0</v>
      </c>
    </row>
    <row r="2450" spans="3:7">
      <c r="C2450"/>
      <c r="G2450" s="134">
        <f t="shared" si="38"/>
        <v>0</v>
      </c>
    </row>
    <row r="2451" spans="3:7">
      <c r="C2451"/>
      <c r="G2451" s="134">
        <f t="shared" si="38"/>
        <v>0</v>
      </c>
    </row>
    <row r="2452" spans="3:7">
      <c r="C2452"/>
      <c r="G2452" s="134">
        <f t="shared" si="38"/>
        <v>0</v>
      </c>
    </row>
    <row r="2453" spans="3:7">
      <c r="C2453"/>
      <c r="G2453" s="134">
        <f t="shared" si="38"/>
        <v>0</v>
      </c>
    </row>
    <row r="2454" spans="3:7">
      <c r="C2454"/>
      <c r="G2454" s="134">
        <f t="shared" si="38"/>
        <v>0</v>
      </c>
    </row>
    <row r="2455" spans="3:7">
      <c r="C2455"/>
      <c r="G2455" s="134">
        <f t="shared" si="38"/>
        <v>0</v>
      </c>
    </row>
    <row r="2456" spans="3:7">
      <c r="C2456"/>
      <c r="G2456" s="134">
        <f t="shared" si="38"/>
        <v>0</v>
      </c>
    </row>
    <row r="2457" spans="3:7">
      <c r="C2457"/>
      <c r="G2457" s="134">
        <f t="shared" si="38"/>
        <v>0</v>
      </c>
    </row>
    <row r="2458" spans="3:7">
      <c r="C2458"/>
      <c r="G2458" s="134">
        <f t="shared" si="38"/>
        <v>0</v>
      </c>
    </row>
    <row r="2459" spans="3:7">
      <c r="C2459"/>
      <c r="G2459" s="134">
        <f t="shared" si="38"/>
        <v>0</v>
      </c>
    </row>
    <row r="2460" spans="3:7">
      <c r="C2460"/>
      <c r="G2460" s="134">
        <f t="shared" si="38"/>
        <v>0</v>
      </c>
    </row>
    <row r="2461" spans="3:7">
      <c r="C2461"/>
      <c r="G2461" s="134">
        <f t="shared" si="38"/>
        <v>0</v>
      </c>
    </row>
    <row r="2462" spans="3:7">
      <c r="C2462"/>
      <c r="G2462" s="134">
        <f t="shared" si="38"/>
        <v>0</v>
      </c>
    </row>
    <row r="2463" spans="3:7">
      <c r="C2463"/>
      <c r="G2463" s="134">
        <f t="shared" si="38"/>
        <v>0</v>
      </c>
    </row>
    <row r="2464" spans="3:7">
      <c r="C2464"/>
      <c r="G2464" s="134">
        <f t="shared" si="38"/>
        <v>0</v>
      </c>
    </row>
    <row r="2465" spans="3:7">
      <c r="C2465"/>
      <c r="G2465" s="134">
        <f t="shared" si="38"/>
        <v>0</v>
      </c>
    </row>
    <row r="2466" spans="3:7">
      <c r="C2466"/>
      <c r="G2466" s="134">
        <f t="shared" si="38"/>
        <v>0</v>
      </c>
    </row>
    <row r="2467" spans="3:7">
      <c r="C2467"/>
      <c r="G2467" s="134">
        <f t="shared" si="38"/>
        <v>0</v>
      </c>
    </row>
    <row r="2468" spans="3:7">
      <c r="C2468"/>
      <c r="G2468" s="134">
        <f t="shared" si="38"/>
        <v>0</v>
      </c>
    </row>
    <row r="2469" spans="3:7">
      <c r="C2469"/>
      <c r="G2469" s="134">
        <f t="shared" si="38"/>
        <v>0</v>
      </c>
    </row>
    <row r="2470" spans="3:7">
      <c r="C2470"/>
      <c r="G2470" s="134">
        <f t="shared" si="38"/>
        <v>0</v>
      </c>
    </row>
    <row r="2471" spans="3:7">
      <c r="C2471"/>
      <c r="G2471" s="134">
        <f t="shared" si="38"/>
        <v>0</v>
      </c>
    </row>
    <row r="2472" spans="3:7">
      <c r="C2472"/>
      <c r="G2472" s="134">
        <f t="shared" si="38"/>
        <v>0</v>
      </c>
    </row>
    <row r="2473" spans="3:7">
      <c r="C2473"/>
      <c r="G2473" s="134">
        <f t="shared" si="38"/>
        <v>0</v>
      </c>
    </row>
    <row r="2474" spans="3:7">
      <c r="C2474"/>
      <c r="G2474" s="134">
        <f t="shared" si="38"/>
        <v>0</v>
      </c>
    </row>
    <row r="2475" spans="3:7">
      <c r="C2475"/>
      <c r="G2475" s="134">
        <f t="shared" si="38"/>
        <v>0</v>
      </c>
    </row>
    <row r="2476" spans="3:7">
      <c r="C2476"/>
      <c r="G2476" s="134">
        <f t="shared" si="38"/>
        <v>0</v>
      </c>
    </row>
    <row r="2477" spans="3:7">
      <c r="C2477"/>
      <c r="G2477" s="134">
        <f t="shared" si="38"/>
        <v>0</v>
      </c>
    </row>
    <row r="2478" spans="3:7">
      <c r="C2478"/>
      <c r="G2478" s="134">
        <f t="shared" si="38"/>
        <v>0</v>
      </c>
    </row>
    <row r="2479" spans="3:7">
      <c r="C2479"/>
      <c r="G2479" s="134">
        <f t="shared" si="38"/>
        <v>0</v>
      </c>
    </row>
    <row r="2480" spans="3:7">
      <c r="C2480"/>
      <c r="G2480" s="134">
        <f t="shared" si="38"/>
        <v>0</v>
      </c>
    </row>
    <row r="2481" spans="3:7">
      <c r="C2481"/>
      <c r="G2481" s="134">
        <f t="shared" si="38"/>
        <v>0</v>
      </c>
    </row>
    <row r="2482" spans="3:7">
      <c r="C2482"/>
      <c r="G2482" s="134">
        <f t="shared" si="38"/>
        <v>0</v>
      </c>
    </row>
    <row r="2483" spans="3:7">
      <c r="C2483"/>
      <c r="G2483" s="134">
        <f t="shared" si="38"/>
        <v>0</v>
      </c>
    </row>
    <row r="2484" spans="3:7">
      <c r="C2484"/>
      <c r="G2484" s="134">
        <f t="shared" si="38"/>
        <v>0</v>
      </c>
    </row>
    <row r="2485" spans="3:7">
      <c r="C2485"/>
      <c r="G2485" s="134">
        <f t="shared" si="38"/>
        <v>0</v>
      </c>
    </row>
    <row r="2486" spans="3:7">
      <c r="C2486"/>
      <c r="G2486" s="134">
        <f t="shared" si="38"/>
        <v>0</v>
      </c>
    </row>
    <row r="2487" spans="3:7">
      <c r="C2487"/>
      <c r="G2487" s="134">
        <f t="shared" si="38"/>
        <v>0</v>
      </c>
    </row>
    <row r="2488" spans="3:7">
      <c r="C2488"/>
      <c r="G2488" s="134">
        <f t="shared" si="38"/>
        <v>0</v>
      </c>
    </row>
    <row r="2489" spans="3:7">
      <c r="C2489"/>
      <c r="G2489" s="134">
        <f t="shared" si="38"/>
        <v>0</v>
      </c>
    </row>
    <row r="2490" spans="3:7">
      <c r="C2490"/>
      <c r="G2490" s="134">
        <f t="shared" si="38"/>
        <v>0</v>
      </c>
    </row>
    <row r="2491" spans="3:7">
      <c r="C2491"/>
      <c r="G2491" s="134">
        <f t="shared" si="38"/>
        <v>0</v>
      </c>
    </row>
    <row r="2492" spans="3:7">
      <c r="C2492"/>
      <c r="G2492" s="134">
        <f t="shared" si="38"/>
        <v>0</v>
      </c>
    </row>
    <row r="2493" spans="3:7">
      <c r="C2493"/>
      <c r="G2493" s="134">
        <f t="shared" si="38"/>
        <v>0</v>
      </c>
    </row>
    <row r="2494" spans="3:7">
      <c r="C2494"/>
      <c r="G2494" s="134">
        <f t="shared" si="38"/>
        <v>0</v>
      </c>
    </row>
    <row r="2495" spans="3:7">
      <c r="C2495"/>
      <c r="G2495" s="134">
        <f t="shared" si="38"/>
        <v>0</v>
      </c>
    </row>
    <row r="2496" spans="3:7">
      <c r="C2496"/>
      <c r="G2496" s="134">
        <f t="shared" si="38"/>
        <v>0</v>
      </c>
    </row>
    <row r="2497" spans="3:7">
      <c r="C2497"/>
      <c r="G2497" s="134">
        <f t="shared" si="38"/>
        <v>0</v>
      </c>
    </row>
    <row r="2498" spans="3:7">
      <c r="C2498"/>
      <c r="G2498" s="134">
        <f t="shared" si="38"/>
        <v>0</v>
      </c>
    </row>
    <row r="2499" spans="3:7">
      <c r="C2499"/>
      <c r="G2499" s="134">
        <f t="shared" si="38"/>
        <v>0</v>
      </c>
    </row>
    <row r="2500" spans="3:7">
      <c r="C2500"/>
      <c r="G2500" s="134">
        <f t="shared" si="38"/>
        <v>0</v>
      </c>
    </row>
    <row r="2501" spans="3:7">
      <c r="C2501"/>
      <c r="G2501" s="134">
        <f t="shared" si="38"/>
        <v>0</v>
      </c>
    </row>
    <row r="2502" spans="3:7">
      <c r="C2502"/>
      <c r="G2502" s="134">
        <f t="shared" si="38"/>
        <v>0</v>
      </c>
    </row>
    <row r="2503" spans="3:7">
      <c r="C2503"/>
      <c r="G2503" s="134">
        <f t="shared" si="38"/>
        <v>0</v>
      </c>
    </row>
    <row r="2504" spans="3:7">
      <c r="C2504"/>
      <c r="G2504" s="134">
        <f t="shared" si="38"/>
        <v>0</v>
      </c>
    </row>
    <row r="2505" spans="3:7">
      <c r="C2505"/>
      <c r="G2505" s="134">
        <f t="shared" si="38"/>
        <v>0</v>
      </c>
    </row>
    <row r="2506" spans="3:7">
      <c r="C2506"/>
      <c r="G2506" s="134">
        <f t="shared" si="38"/>
        <v>0</v>
      </c>
    </row>
    <row r="2507" spans="3:7">
      <c r="C2507"/>
      <c r="G2507" s="134">
        <f t="shared" si="38"/>
        <v>0</v>
      </c>
    </row>
    <row r="2508" spans="3:7">
      <c r="C2508"/>
      <c r="G2508" s="134">
        <f t="shared" si="38"/>
        <v>0</v>
      </c>
    </row>
    <row r="2509" spans="3:7">
      <c r="C2509"/>
      <c r="G2509" s="134">
        <f t="shared" si="38"/>
        <v>0</v>
      </c>
    </row>
    <row r="2510" spans="3:7">
      <c r="C2510"/>
      <c r="G2510" s="134">
        <f t="shared" si="38"/>
        <v>0</v>
      </c>
    </row>
    <row r="2511" spans="3:7">
      <c r="C2511"/>
      <c r="G2511" s="134">
        <f t="shared" ref="G2511:G2574" si="39">+D2511-E2511</f>
        <v>0</v>
      </c>
    </row>
    <row r="2512" spans="3:7">
      <c r="C2512"/>
      <c r="G2512" s="134">
        <f t="shared" si="39"/>
        <v>0</v>
      </c>
    </row>
    <row r="2513" spans="3:7">
      <c r="C2513"/>
      <c r="G2513" s="134">
        <f t="shared" si="39"/>
        <v>0</v>
      </c>
    </row>
    <row r="2514" spans="3:7">
      <c r="C2514"/>
      <c r="G2514" s="134">
        <f t="shared" si="39"/>
        <v>0</v>
      </c>
    </row>
    <row r="2515" spans="3:7">
      <c r="C2515"/>
      <c r="G2515" s="134">
        <f t="shared" si="39"/>
        <v>0</v>
      </c>
    </row>
    <row r="2516" spans="3:7">
      <c r="C2516"/>
      <c r="G2516" s="134">
        <f t="shared" si="39"/>
        <v>0</v>
      </c>
    </row>
    <row r="2517" spans="3:7">
      <c r="C2517"/>
      <c r="G2517" s="134">
        <f t="shared" si="39"/>
        <v>0</v>
      </c>
    </row>
    <row r="2518" spans="3:7">
      <c r="C2518"/>
      <c r="G2518" s="134">
        <f t="shared" si="39"/>
        <v>0</v>
      </c>
    </row>
    <row r="2519" spans="3:7">
      <c r="C2519"/>
      <c r="G2519" s="134">
        <f t="shared" si="39"/>
        <v>0</v>
      </c>
    </row>
    <row r="2520" spans="3:7">
      <c r="C2520"/>
      <c r="G2520" s="134">
        <f t="shared" si="39"/>
        <v>0</v>
      </c>
    </row>
    <row r="2521" spans="3:7">
      <c r="C2521"/>
      <c r="G2521" s="134">
        <f t="shared" si="39"/>
        <v>0</v>
      </c>
    </row>
    <row r="2522" spans="3:7">
      <c r="C2522"/>
      <c r="G2522" s="134">
        <f t="shared" si="39"/>
        <v>0</v>
      </c>
    </row>
    <row r="2523" spans="3:7">
      <c r="C2523"/>
      <c r="G2523" s="134">
        <f t="shared" si="39"/>
        <v>0</v>
      </c>
    </row>
    <row r="2524" spans="3:7">
      <c r="C2524"/>
      <c r="G2524" s="134">
        <f t="shared" si="39"/>
        <v>0</v>
      </c>
    </row>
    <row r="2525" spans="3:7">
      <c r="C2525"/>
      <c r="G2525" s="134">
        <f t="shared" si="39"/>
        <v>0</v>
      </c>
    </row>
    <row r="2526" spans="3:7">
      <c r="C2526"/>
      <c r="G2526" s="134">
        <f t="shared" si="39"/>
        <v>0</v>
      </c>
    </row>
    <row r="2527" spans="3:7">
      <c r="C2527"/>
      <c r="G2527" s="134">
        <f t="shared" si="39"/>
        <v>0</v>
      </c>
    </row>
    <row r="2528" spans="3:7">
      <c r="C2528"/>
      <c r="G2528" s="134">
        <f t="shared" si="39"/>
        <v>0</v>
      </c>
    </row>
    <row r="2529" spans="3:7">
      <c r="C2529"/>
      <c r="G2529" s="134">
        <f t="shared" si="39"/>
        <v>0</v>
      </c>
    </row>
    <row r="2530" spans="3:7">
      <c r="C2530"/>
      <c r="G2530" s="134">
        <f t="shared" si="39"/>
        <v>0</v>
      </c>
    </row>
    <row r="2531" spans="3:7">
      <c r="C2531"/>
      <c r="G2531" s="134">
        <f t="shared" si="39"/>
        <v>0</v>
      </c>
    </row>
    <row r="2532" spans="3:7">
      <c r="C2532"/>
      <c r="G2532" s="134">
        <f t="shared" si="39"/>
        <v>0</v>
      </c>
    </row>
    <row r="2533" spans="3:7">
      <c r="C2533"/>
      <c r="G2533" s="134">
        <f t="shared" si="39"/>
        <v>0</v>
      </c>
    </row>
    <row r="2534" spans="3:7">
      <c r="C2534"/>
      <c r="G2534" s="134">
        <f t="shared" si="39"/>
        <v>0</v>
      </c>
    </row>
    <row r="2535" spans="3:7">
      <c r="C2535"/>
      <c r="G2535" s="134">
        <f t="shared" si="39"/>
        <v>0</v>
      </c>
    </row>
    <row r="2536" spans="3:7">
      <c r="C2536"/>
      <c r="G2536" s="134">
        <f t="shared" si="39"/>
        <v>0</v>
      </c>
    </row>
    <row r="2537" spans="3:7">
      <c r="C2537"/>
      <c r="G2537" s="134">
        <f t="shared" si="39"/>
        <v>0</v>
      </c>
    </row>
    <row r="2538" spans="3:7">
      <c r="C2538"/>
      <c r="G2538" s="134">
        <f t="shared" si="39"/>
        <v>0</v>
      </c>
    </row>
    <row r="2539" spans="3:7">
      <c r="C2539"/>
      <c r="G2539" s="134">
        <f t="shared" si="39"/>
        <v>0</v>
      </c>
    </row>
    <row r="2540" spans="3:7">
      <c r="C2540"/>
      <c r="G2540" s="134">
        <f t="shared" si="39"/>
        <v>0</v>
      </c>
    </row>
    <row r="2541" spans="3:7">
      <c r="C2541"/>
      <c r="G2541" s="134">
        <f t="shared" si="39"/>
        <v>0</v>
      </c>
    </row>
    <row r="2542" spans="3:7">
      <c r="C2542"/>
      <c r="G2542" s="134">
        <f t="shared" si="39"/>
        <v>0</v>
      </c>
    </row>
    <row r="2543" spans="3:7">
      <c r="C2543"/>
      <c r="G2543" s="134">
        <f t="shared" si="39"/>
        <v>0</v>
      </c>
    </row>
    <row r="2544" spans="3:7">
      <c r="C2544"/>
      <c r="G2544" s="134">
        <f t="shared" si="39"/>
        <v>0</v>
      </c>
    </row>
    <row r="2545" spans="3:7">
      <c r="C2545"/>
      <c r="G2545" s="134">
        <f t="shared" si="39"/>
        <v>0</v>
      </c>
    </row>
    <row r="2546" spans="3:7">
      <c r="C2546"/>
      <c r="G2546" s="134">
        <f t="shared" si="39"/>
        <v>0</v>
      </c>
    </row>
    <row r="2547" spans="3:7">
      <c r="C2547"/>
      <c r="G2547" s="134">
        <f t="shared" si="39"/>
        <v>0</v>
      </c>
    </row>
    <row r="2548" spans="3:7">
      <c r="C2548"/>
      <c r="G2548" s="134">
        <f t="shared" si="39"/>
        <v>0</v>
      </c>
    </row>
    <row r="2549" spans="3:7">
      <c r="C2549"/>
      <c r="G2549" s="134">
        <f t="shared" si="39"/>
        <v>0</v>
      </c>
    </row>
    <row r="2550" spans="3:7">
      <c r="C2550"/>
      <c r="G2550" s="134">
        <f t="shared" si="39"/>
        <v>0</v>
      </c>
    </row>
    <row r="2551" spans="3:7">
      <c r="C2551"/>
      <c r="G2551" s="134">
        <f t="shared" si="39"/>
        <v>0</v>
      </c>
    </row>
    <row r="2552" spans="3:7">
      <c r="C2552"/>
      <c r="G2552" s="134">
        <f t="shared" si="39"/>
        <v>0</v>
      </c>
    </row>
    <row r="2553" spans="3:7">
      <c r="C2553"/>
      <c r="G2553" s="134">
        <f t="shared" si="39"/>
        <v>0</v>
      </c>
    </row>
    <row r="2554" spans="3:7">
      <c r="C2554"/>
      <c r="G2554" s="134">
        <f t="shared" si="39"/>
        <v>0</v>
      </c>
    </row>
    <row r="2555" spans="3:7">
      <c r="C2555"/>
      <c r="G2555" s="134">
        <f t="shared" si="39"/>
        <v>0</v>
      </c>
    </row>
    <row r="2556" spans="3:7">
      <c r="C2556"/>
      <c r="G2556" s="134">
        <f t="shared" si="39"/>
        <v>0</v>
      </c>
    </row>
    <row r="2557" spans="3:7">
      <c r="C2557"/>
      <c r="G2557" s="134">
        <f t="shared" si="39"/>
        <v>0</v>
      </c>
    </row>
    <row r="2558" spans="3:7">
      <c r="C2558"/>
      <c r="G2558" s="134">
        <f t="shared" si="39"/>
        <v>0</v>
      </c>
    </row>
    <row r="2559" spans="3:7">
      <c r="C2559"/>
      <c r="G2559" s="134">
        <f t="shared" si="39"/>
        <v>0</v>
      </c>
    </row>
    <row r="2560" spans="3:7">
      <c r="C2560"/>
      <c r="G2560" s="134">
        <f t="shared" si="39"/>
        <v>0</v>
      </c>
    </row>
    <row r="2561" spans="3:7">
      <c r="C2561"/>
      <c r="G2561" s="134">
        <f t="shared" si="39"/>
        <v>0</v>
      </c>
    </row>
    <row r="2562" spans="3:7">
      <c r="C2562"/>
      <c r="G2562" s="134">
        <f t="shared" si="39"/>
        <v>0</v>
      </c>
    </row>
    <row r="2563" spans="3:7">
      <c r="C2563"/>
      <c r="G2563" s="134">
        <f t="shared" si="39"/>
        <v>0</v>
      </c>
    </row>
    <row r="2564" spans="3:7">
      <c r="C2564"/>
      <c r="G2564" s="134">
        <f t="shared" si="39"/>
        <v>0</v>
      </c>
    </row>
    <row r="2565" spans="3:7">
      <c r="C2565"/>
      <c r="G2565" s="134">
        <f t="shared" si="39"/>
        <v>0</v>
      </c>
    </row>
    <row r="2566" spans="3:7">
      <c r="C2566"/>
      <c r="G2566" s="134">
        <f t="shared" si="39"/>
        <v>0</v>
      </c>
    </row>
    <row r="2567" spans="3:7">
      <c r="C2567"/>
      <c r="G2567" s="134">
        <f t="shared" si="39"/>
        <v>0</v>
      </c>
    </row>
    <row r="2568" spans="3:7">
      <c r="C2568"/>
      <c r="G2568" s="134">
        <f t="shared" si="39"/>
        <v>0</v>
      </c>
    </row>
    <row r="2569" spans="3:7">
      <c r="C2569"/>
      <c r="G2569" s="134">
        <f t="shared" si="39"/>
        <v>0</v>
      </c>
    </row>
    <row r="2570" spans="3:7">
      <c r="C2570"/>
      <c r="G2570" s="134">
        <f t="shared" si="39"/>
        <v>0</v>
      </c>
    </row>
    <row r="2571" spans="3:7">
      <c r="C2571"/>
      <c r="G2571" s="134">
        <f t="shared" si="39"/>
        <v>0</v>
      </c>
    </row>
    <row r="2572" spans="3:7">
      <c r="C2572"/>
      <c r="G2572" s="134">
        <f t="shared" si="39"/>
        <v>0</v>
      </c>
    </row>
    <row r="2573" spans="3:7">
      <c r="C2573"/>
      <c r="G2573" s="134">
        <f t="shared" si="39"/>
        <v>0</v>
      </c>
    </row>
    <row r="2574" spans="3:7">
      <c r="C2574"/>
      <c r="G2574" s="134">
        <f t="shared" si="39"/>
        <v>0</v>
      </c>
    </row>
    <row r="2575" spans="3:7">
      <c r="C2575"/>
      <c r="G2575" s="134">
        <f t="shared" ref="G2575:G2638" si="40">+D2575-E2575</f>
        <v>0</v>
      </c>
    </row>
    <row r="2576" spans="3:7">
      <c r="C2576"/>
      <c r="G2576" s="134">
        <f t="shared" si="40"/>
        <v>0</v>
      </c>
    </row>
    <row r="2577" spans="3:7">
      <c r="C2577"/>
      <c r="G2577" s="134">
        <f t="shared" si="40"/>
        <v>0</v>
      </c>
    </row>
    <row r="2578" spans="3:7">
      <c r="C2578"/>
      <c r="G2578" s="134">
        <f t="shared" si="40"/>
        <v>0</v>
      </c>
    </row>
    <row r="2579" spans="3:7">
      <c r="C2579"/>
      <c r="G2579" s="134">
        <f t="shared" si="40"/>
        <v>0</v>
      </c>
    </row>
    <row r="2580" spans="3:7">
      <c r="C2580"/>
      <c r="G2580" s="134">
        <f t="shared" si="40"/>
        <v>0</v>
      </c>
    </row>
    <row r="2581" spans="3:7">
      <c r="C2581"/>
      <c r="G2581" s="134">
        <f t="shared" si="40"/>
        <v>0</v>
      </c>
    </row>
    <row r="2582" spans="3:7">
      <c r="C2582"/>
      <c r="G2582" s="134">
        <f t="shared" si="40"/>
        <v>0</v>
      </c>
    </row>
    <row r="2583" spans="3:7">
      <c r="C2583"/>
      <c r="G2583" s="134">
        <f t="shared" si="40"/>
        <v>0</v>
      </c>
    </row>
    <row r="2584" spans="3:7">
      <c r="C2584"/>
      <c r="G2584" s="134">
        <f t="shared" si="40"/>
        <v>0</v>
      </c>
    </row>
    <row r="2585" spans="3:7">
      <c r="C2585"/>
      <c r="G2585" s="134">
        <f t="shared" si="40"/>
        <v>0</v>
      </c>
    </row>
    <row r="2586" spans="3:7">
      <c r="C2586"/>
      <c r="G2586" s="134">
        <f t="shared" si="40"/>
        <v>0</v>
      </c>
    </row>
    <row r="2587" spans="3:7">
      <c r="C2587"/>
      <c r="G2587" s="134">
        <f t="shared" si="40"/>
        <v>0</v>
      </c>
    </row>
    <row r="2588" spans="3:7">
      <c r="C2588"/>
      <c r="G2588" s="134">
        <f t="shared" si="40"/>
        <v>0</v>
      </c>
    </row>
    <row r="2589" spans="3:7">
      <c r="C2589"/>
      <c r="G2589" s="134">
        <f t="shared" si="40"/>
        <v>0</v>
      </c>
    </row>
    <row r="2590" spans="3:7">
      <c r="C2590"/>
      <c r="G2590" s="134">
        <f t="shared" si="40"/>
        <v>0</v>
      </c>
    </row>
    <row r="2591" spans="3:7">
      <c r="C2591"/>
      <c r="G2591" s="134">
        <f t="shared" si="40"/>
        <v>0</v>
      </c>
    </row>
    <row r="2592" spans="3:7">
      <c r="C2592"/>
      <c r="G2592" s="134">
        <f t="shared" si="40"/>
        <v>0</v>
      </c>
    </row>
    <row r="2593" spans="3:7">
      <c r="C2593"/>
      <c r="G2593" s="134">
        <f t="shared" si="40"/>
        <v>0</v>
      </c>
    </row>
    <row r="2594" spans="3:7">
      <c r="C2594"/>
      <c r="G2594" s="134">
        <f t="shared" si="40"/>
        <v>0</v>
      </c>
    </row>
    <row r="2595" spans="3:7">
      <c r="C2595"/>
      <c r="G2595" s="134">
        <f t="shared" si="40"/>
        <v>0</v>
      </c>
    </row>
    <row r="2596" spans="3:7">
      <c r="C2596"/>
      <c r="G2596" s="134">
        <f t="shared" si="40"/>
        <v>0</v>
      </c>
    </row>
    <row r="2597" spans="3:7">
      <c r="C2597"/>
      <c r="G2597" s="134">
        <f t="shared" si="40"/>
        <v>0</v>
      </c>
    </row>
    <row r="2598" spans="3:7">
      <c r="C2598"/>
      <c r="G2598" s="134">
        <f t="shared" si="40"/>
        <v>0</v>
      </c>
    </row>
    <row r="2599" spans="3:7">
      <c r="C2599"/>
      <c r="G2599" s="134">
        <f t="shared" si="40"/>
        <v>0</v>
      </c>
    </row>
    <row r="2600" spans="3:7">
      <c r="C2600"/>
      <c r="G2600" s="134">
        <f t="shared" si="40"/>
        <v>0</v>
      </c>
    </row>
    <row r="2601" spans="3:7">
      <c r="C2601"/>
      <c r="G2601" s="134">
        <f t="shared" si="40"/>
        <v>0</v>
      </c>
    </row>
    <row r="2602" spans="3:7">
      <c r="C2602"/>
      <c r="G2602" s="134">
        <f t="shared" si="40"/>
        <v>0</v>
      </c>
    </row>
    <row r="2603" spans="3:7">
      <c r="C2603"/>
      <c r="G2603" s="134">
        <f t="shared" si="40"/>
        <v>0</v>
      </c>
    </row>
    <row r="2604" spans="3:7">
      <c r="C2604"/>
      <c r="G2604" s="134">
        <f t="shared" si="40"/>
        <v>0</v>
      </c>
    </row>
    <row r="2605" spans="3:7">
      <c r="C2605"/>
      <c r="G2605" s="134">
        <f t="shared" si="40"/>
        <v>0</v>
      </c>
    </row>
    <row r="2606" spans="3:7">
      <c r="C2606"/>
      <c r="G2606" s="134">
        <f t="shared" si="40"/>
        <v>0</v>
      </c>
    </row>
    <row r="2607" spans="3:7">
      <c r="C2607"/>
      <c r="G2607" s="134">
        <f t="shared" si="40"/>
        <v>0</v>
      </c>
    </row>
    <row r="2608" spans="3:7">
      <c r="C2608"/>
      <c r="G2608" s="134">
        <f t="shared" si="40"/>
        <v>0</v>
      </c>
    </row>
    <row r="2609" spans="3:7">
      <c r="C2609"/>
      <c r="G2609" s="134">
        <f t="shared" si="40"/>
        <v>0</v>
      </c>
    </row>
    <row r="2610" spans="3:7">
      <c r="C2610"/>
      <c r="G2610" s="134">
        <f t="shared" si="40"/>
        <v>0</v>
      </c>
    </row>
    <row r="2611" spans="3:7">
      <c r="C2611"/>
      <c r="G2611" s="134">
        <f t="shared" si="40"/>
        <v>0</v>
      </c>
    </row>
    <row r="2612" spans="3:7">
      <c r="C2612"/>
      <c r="G2612" s="134">
        <f t="shared" si="40"/>
        <v>0</v>
      </c>
    </row>
    <row r="2613" spans="3:7">
      <c r="C2613"/>
      <c r="G2613" s="134">
        <f t="shared" si="40"/>
        <v>0</v>
      </c>
    </row>
    <row r="2614" spans="3:7">
      <c r="C2614"/>
      <c r="G2614" s="134">
        <f t="shared" si="40"/>
        <v>0</v>
      </c>
    </row>
    <row r="2615" spans="3:7">
      <c r="C2615"/>
      <c r="G2615" s="134">
        <f t="shared" si="40"/>
        <v>0</v>
      </c>
    </row>
    <row r="2616" spans="3:7">
      <c r="C2616"/>
      <c r="G2616" s="134">
        <f t="shared" si="40"/>
        <v>0</v>
      </c>
    </row>
    <row r="2617" spans="3:7">
      <c r="C2617"/>
      <c r="G2617" s="134">
        <f t="shared" si="40"/>
        <v>0</v>
      </c>
    </row>
    <row r="2618" spans="3:7">
      <c r="C2618"/>
      <c r="G2618" s="134">
        <f t="shared" si="40"/>
        <v>0</v>
      </c>
    </row>
    <row r="2619" spans="3:7">
      <c r="C2619"/>
      <c r="G2619" s="134">
        <f t="shared" si="40"/>
        <v>0</v>
      </c>
    </row>
    <row r="2620" spans="3:7">
      <c r="C2620"/>
      <c r="G2620" s="134">
        <f t="shared" si="40"/>
        <v>0</v>
      </c>
    </row>
    <row r="2621" spans="3:7">
      <c r="C2621"/>
      <c r="G2621" s="134">
        <f t="shared" si="40"/>
        <v>0</v>
      </c>
    </row>
    <row r="2622" spans="3:7">
      <c r="C2622"/>
      <c r="G2622" s="134">
        <f t="shared" si="40"/>
        <v>0</v>
      </c>
    </row>
    <row r="2623" spans="3:7">
      <c r="C2623"/>
      <c r="G2623" s="134">
        <f t="shared" si="40"/>
        <v>0</v>
      </c>
    </row>
    <row r="2624" spans="3:7">
      <c r="C2624"/>
      <c r="G2624" s="134">
        <f t="shared" si="40"/>
        <v>0</v>
      </c>
    </row>
    <row r="2625" spans="3:7">
      <c r="C2625"/>
      <c r="G2625" s="134">
        <f t="shared" si="40"/>
        <v>0</v>
      </c>
    </row>
    <row r="2626" spans="3:7">
      <c r="C2626"/>
      <c r="G2626" s="134">
        <f t="shared" si="40"/>
        <v>0</v>
      </c>
    </row>
    <row r="2627" spans="3:7">
      <c r="C2627"/>
      <c r="G2627" s="134">
        <f t="shared" si="40"/>
        <v>0</v>
      </c>
    </row>
    <row r="2628" spans="3:7">
      <c r="C2628"/>
      <c r="G2628" s="134">
        <f t="shared" si="40"/>
        <v>0</v>
      </c>
    </row>
    <row r="2629" spans="3:7">
      <c r="C2629"/>
      <c r="G2629" s="134">
        <f t="shared" si="40"/>
        <v>0</v>
      </c>
    </row>
    <row r="2630" spans="3:7">
      <c r="C2630"/>
      <c r="G2630" s="134">
        <f t="shared" si="40"/>
        <v>0</v>
      </c>
    </row>
    <row r="2631" spans="3:7">
      <c r="C2631"/>
      <c r="G2631" s="134">
        <f t="shared" si="40"/>
        <v>0</v>
      </c>
    </row>
    <row r="2632" spans="3:7">
      <c r="C2632"/>
      <c r="G2632" s="134">
        <f t="shared" si="40"/>
        <v>0</v>
      </c>
    </row>
    <row r="2633" spans="3:7">
      <c r="C2633"/>
      <c r="G2633" s="134">
        <f t="shared" si="40"/>
        <v>0</v>
      </c>
    </row>
    <row r="2634" spans="3:7">
      <c r="C2634"/>
      <c r="G2634" s="134">
        <f t="shared" si="40"/>
        <v>0</v>
      </c>
    </row>
    <row r="2635" spans="3:7">
      <c r="C2635"/>
      <c r="G2635" s="134">
        <f t="shared" si="40"/>
        <v>0</v>
      </c>
    </row>
    <row r="2636" spans="3:7">
      <c r="C2636"/>
      <c r="G2636" s="134">
        <f t="shared" si="40"/>
        <v>0</v>
      </c>
    </row>
    <row r="2637" spans="3:7">
      <c r="C2637"/>
      <c r="G2637" s="134">
        <f t="shared" si="40"/>
        <v>0</v>
      </c>
    </row>
    <row r="2638" spans="3:7">
      <c r="C2638"/>
      <c r="G2638" s="134">
        <f t="shared" si="40"/>
        <v>0</v>
      </c>
    </row>
    <row r="2639" spans="3:7">
      <c r="C2639"/>
      <c r="G2639" s="134">
        <f t="shared" ref="G2639:G2702" si="41">+D2639-E2639</f>
        <v>0</v>
      </c>
    </row>
    <row r="2640" spans="3:7">
      <c r="C2640"/>
      <c r="G2640" s="134">
        <f t="shared" si="41"/>
        <v>0</v>
      </c>
    </row>
    <row r="2641" spans="3:7">
      <c r="C2641"/>
      <c r="G2641" s="134">
        <f t="shared" si="41"/>
        <v>0</v>
      </c>
    </row>
    <row r="2642" spans="3:7">
      <c r="C2642"/>
      <c r="G2642" s="134">
        <f t="shared" si="41"/>
        <v>0</v>
      </c>
    </row>
    <row r="2643" spans="3:7">
      <c r="C2643"/>
      <c r="G2643" s="134">
        <f t="shared" si="41"/>
        <v>0</v>
      </c>
    </row>
    <row r="2644" spans="3:7">
      <c r="C2644"/>
      <c r="G2644" s="134">
        <f t="shared" si="41"/>
        <v>0</v>
      </c>
    </row>
    <row r="2645" spans="3:7">
      <c r="C2645"/>
      <c r="G2645" s="134">
        <f t="shared" si="41"/>
        <v>0</v>
      </c>
    </row>
    <row r="2646" spans="3:7">
      <c r="C2646"/>
      <c r="G2646" s="134">
        <f t="shared" si="41"/>
        <v>0</v>
      </c>
    </row>
    <row r="2647" spans="3:7">
      <c r="C2647"/>
      <c r="G2647" s="134">
        <f t="shared" si="41"/>
        <v>0</v>
      </c>
    </row>
    <row r="2648" spans="3:7">
      <c r="C2648"/>
      <c r="G2648" s="134">
        <f t="shared" si="41"/>
        <v>0</v>
      </c>
    </row>
    <row r="2649" spans="3:7">
      <c r="C2649"/>
      <c r="G2649" s="134">
        <f t="shared" si="41"/>
        <v>0</v>
      </c>
    </row>
    <row r="2650" spans="3:7">
      <c r="C2650"/>
      <c r="G2650" s="134">
        <f t="shared" si="41"/>
        <v>0</v>
      </c>
    </row>
    <row r="2651" spans="3:7">
      <c r="C2651"/>
      <c r="G2651" s="134">
        <f t="shared" si="41"/>
        <v>0</v>
      </c>
    </row>
    <row r="2652" spans="3:7">
      <c r="C2652"/>
      <c r="G2652" s="134">
        <f t="shared" si="41"/>
        <v>0</v>
      </c>
    </row>
    <row r="2653" spans="3:7">
      <c r="C2653"/>
      <c r="G2653" s="134">
        <f t="shared" si="41"/>
        <v>0</v>
      </c>
    </row>
    <row r="2654" spans="3:7">
      <c r="C2654"/>
      <c r="G2654" s="134">
        <f t="shared" si="41"/>
        <v>0</v>
      </c>
    </row>
    <row r="2655" spans="3:7">
      <c r="C2655"/>
      <c r="G2655" s="134">
        <f t="shared" si="41"/>
        <v>0</v>
      </c>
    </row>
    <row r="2656" spans="3:7">
      <c r="C2656"/>
      <c r="G2656" s="134">
        <f t="shared" si="41"/>
        <v>0</v>
      </c>
    </row>
    <row r="2657" spans="3:7">
      <c r="C2657"/>
      <c r="G2657" s="134">
        <f t="shared" si="41"/>
        <v>0</v>
      </c>
    </row>
    <row r="2658" spans="3:7">
      <c r="C2658"/>
      <c r="G2658" s="134">
        <f t="shared" si="41"/>
        <v>0</v>
      </c>
    </row>
    <row r="2659" spans="3:7">
      <c r="C2659"/>
      <c r="G2659" s="134">
        <f t="shared" si="41"/>
        <v>0</v>
      </c>
    </row>
    <row r="2660" spans="3:7">
      <c r="C2660"/>
      <c r="G2660" s="134">
        <f t="shared" si="41"/>
        <v>0</v>
      </c>
    </row>
    <row r="2661" spans="3:7">
      <c r="C2661"/>
      <c r="G2661" s="134">
        <f t="shared" si="41"/>
        <v>0</v>
      </c>
    </row>
    <row r="2662" spans="3:7">
      <c r="C2662"/>
      <c r="G2662" s="134">
        <f t="shared" si="41"/>
        <v>0</v>
      </c>
    </row>
    <row r="2663" spans="3:7">
      <c r="C2663"/>
      <c r="G2663" s="134">
        <f t="shared" si="41"/>
        <v>0</v>
      </c>
    </row>
    <row r="2664" spans="3:7">
      <c r="C2664"/>
      <c r="G2664" s="134">
        <f t="shared" si="41"/>
        <v>0</v>
      </c>
    </row>
    <row r="2665" spans="3:7">
      <c r="C2665"/>
      <c r="G2665" s="134">
        <f t="shared" si="41"/>
        <v>0</v>
      </c>
    </row>
    <row r="2666" spans="3:7">
      <c r="C2666"/>
      <c r="G2666" s="134">
        <f t="shared" si="41"/>
        <v>0</v>
      </c>
    </row>
    <row r="2667" spans="3:7">
      <c r="C2667"/>
      <c r="G2667" s="134">
        <f t="shared" si="41"/>
        <v>0</v>
      </c>
    </row>
    <row r="2668" spans="3:7">
      <c r="C2668"/>
      <c r="G2668" s="134">
        <f t="shared" si="41"/>
        <v>0</v>
      </c>
    </row>
    <row r="2669" spans="3:7">
      <c r="C2669"/>
      <c r="G2669" s="134">
        <f t="shared" si="41"/>
        <v>0</v>
      </c>
    </row>
    <row r="2670" spans="3:7">
      <c r="C2670"/>
      <c r="G2670" s="134">
        <f t="shared" si="41"/>
        <v>0</v>
      </c>
    </row>
    <row r="2671" spans="3:7">
      <c r="C2671"/>
      <c r="G2671" s="134">
        <f t="shared" si="41"/>
        <v>0</v>
      </c>
    </row>
    <row r="2672" spans="3:7">
      <c r="C2672"/>
      <c r="G2672" s="134">
        <f t="shared" si="41"/>
        <v>0</v>
      </c>
    </row>
    <row r="2673" spans="3:7">
      <c r="C2673"/>
      <c r="G2673" s="134">
        <f t="shared" si="41"/>
        <v>0</v>
      </c>
    </row>
    <row r="2674" spans="3:7">
      <c r="C2674"/>
      <c r="G2674" s="134">
        <f t="shared" si="41"/>
        <v>0</v>
      </c>
    </row>
    <row r="2675" spans="3:7">
      <c r="C2675"/>
      <c r="G2675" s="134">
        <f t="shared" si="41"/>
        <v>0</v>
      </c>
    </row>
    <row r="2676" spans="3:7">
      <c r="C2676"/>
      <c r="G2676" s="134">
        <f t="shared" si="41"/>
        <v>0</v>
      </c>
    </row>
    <row r="2677" spans="3:7">
      <c r="C2677"/>
      <c r="G2677" s="134">
        <f t="shared" si="41"/>
        <v>0</v>
      </c>
    </row>
    <row r="2678" spans="3:7">
      <c r="C2678"/>
      <c r="G2678" s="134">
        <f t="shared" si="41"/>
        <v>0</v>
      </c>
    </row>
    <row r="2679" spans="3:7">
      <c r="C2679"/>
      <c r="G2679" s="134">
        <f t="shared" si="41"/>
        <v>0</v>
      </c>
    </row>
    <row r="2680" spans="3:7">
      <c r="C2680"/>
      <c r="G2680" s="134">
        <f t="shared" si="41"/>
        <v>0</v>
      </c>
    </row>
    <row r="2681" spans="3:7">
      <c r="C2681"/>
      <c r="G2681" s="134">
        <f t="shared" si="41"/>
        <v>0</v>
      </c>
    </row>
    <row r="2682" spans="3:7">
      <c r="C2682"/>
      <c r="G2682" s="134">
        <f t="shared" si="41"/>
        <v>0</v>
      </c>
    </row>
    <row r="2683" spans="3:7">
      <c r="C2683"/>
      <c r="G2683" s="134">
        <f t="shared" si="41"/>
        <v>0</v>
      </c>
    </row>
    <row r="2684" spans="3:7">
      <c r="C2684"/>
      <c r="G2684" s="134">
        <f t="shared" si="41"/>
        <v>0</v>
      </c>
    </row>
    <row r="2685" spans="3:7">
      <c r="C2685"/>
      <c r="G2685" s="134">
        <f t="shared" si="41"/>
        <v>0</v>
      </c>
    </row>
    <row r="2686" spans="3:7">
      <c r="C2686"/>
      <c r="G2686" s="134">
        <f t="shared" si="41"/>
        <v>0</v>
      </c>
    </row>
    <row r="2687" spans="3:7">
      <c r="C2687"/>
      <c r="G2687" s="134">
        <f t="shared" si="41"/>
        <v>0</v>
      </c>
    </row>
    <row r="2688" spans="3:7">
      <c r="C2688"/>
      <c r="G2688" s="134">
        <f t="shared" si="41"/>
        <v>0</v>
      </c>
    </row>
    <row r="2689" spans="3:7">
      <c r="C2689"/>
      <c r="G2689" s="134">
        <f t="shared" si="41"/>
        <v>0</v>
      </c>
    </row>
    <row r="2690" spans="3:7">
      <c r="C2690"/>
      <c r="G2690" s="134">
        <f t="shared" si="41"/>
        <v>0</v>
      </c>
    </row>
    <row r="2691" spans="3:7">
      <c r="C2691"/>
      <c r="G2691" s="134">
        <f t="shared" si="41"/>
        <v>0</v>
      </c>
    </row>
    <row r="2692" spans="3:7">
      <c r="C2692"/>
      <c r="G2692" s="134">
        <f t="shared" si="41"/>
        <v>0</v>
      </c>
    </row>
    <row r="2693" spans="3:7">
      <c r="C2693"/>
      <c r="G2693" s="134">
        <f t="shared" si="41"/>
        <v>0</v>
      </c>
    </row>
    <row r="2694" spans="3:7">
      <c r="C2694"/>
      <c r="G2694" s="134">
        <f t="shared" si="41"/>
        <v>0</v>
      </c>
    </row>
    <row r="2695" spans="3:7">
      <c r="C2695"/>
      <c r="G2695" s="134">
        <f t="shared" si="41"/>
        <v>0</v>
      </c>
    </row>
    <row r="2696" spans="3:7">
      <c r="C2696"/>
      <c r="G2696" s="134">
        <f t="shared" si="41"/>
        <v>0</v>
      </c>
    </row>
    <row r="2697" spans="3:7">
      <c r="C2697"/>
      <c r="G2697" s="134">
        <f t="shared" si="41"/>
        <v>0</v>
      </c>
    </row>
    <row r="2698" spans="3:7">
      <c r="C2698"/>
      <c r="G2698" s="134">
        <f t="shared" si="41"/>
        <v>0</v>
      </c>
    </row>
    <row r="2699" spans="3:7">
      <c r="C2699"/>
      <c r="G2699" s="134">
        <f t="shared" si="41"/>
        <v>0</v>
      </c>
    </row>
    <row r="2700" spans="3:7">
      <c r="C2700"/>
      <c r="G2700" s="134">
        <f t="shared" si="41"/>
        <v>0</v>
      </c>
    </row>
    <row r="2701" spans="3:7">
      <c r="C2701"/>
      <c r="G2701" s="134">
        <f t="shared" si="41"/>
        <v>0</v>
      </c>
    </row>
    <row r="2702" spans="3:7">
      <c r="C2702"/>
      <c r="G2702" s="134">
        <f t="shared" si="41"/>
        <v>0</v>
      </c>
    </row>
    <row r="2703" spans="3:7">
      <c r="C2703"/>
      <c r="G2703" s="134">
        <f t="shared" ref="G2703:G2766" si="42">+D2703-E2703</f>
        <v>0</v>
      </c>
    </row>
    <row r="2704" spans="3:7">
      <c r="C2704"/>
      <c r="G2704" s="134">
        <f t="shared" si="42"/>
        <v>0</v>
      </c>
    </row>
    <row r="2705" spans="3:7">
      <c r="C2705"/>
      <c r="G2705" s="134">
        <f t="shared" si="42"/>
        <v>0</v>
      </c>
    </row>
    <row r="2706" spans="3:7">
      <c r="C2706"/>
      <c r="G2706" s="134">
        <f t="shared" si="42"/>
        <v>0</v>
      </c>
    </row>
    <row r="2707" spans="3:7">
      <c r="C2707"/>
      <c r="G2707" s="134">
        <f t="shared" si="42"/>
        <v>0</v>
      </c>
    </row>
    <row r="2708" spans="3:7">
      <c r="C2708"/>
      <c r="G2708" s="134">
        <f t="shared" si="42"/>
        <v>0</v>
      </c>
    </row>
    <row r="2709" spans="3:7">
      <c r="C2709"/>
      <c r="G2709" s="134">
        <f t="shared" si="42"/>
        <v>0</v>
      </c>
    </row>
    <row r="2710" spans="3:7">
      <c r="C2710"/>
      <c r="G2710" s="134">
        <f t="shared" si="42"/>
        <v>0</v>
      </c>
    </row>
    <row r="2711" spans="3:7">
      <c r="C2711"/>
      <c r="G2711" s="134">
        <f t="shared" si="42"/>
        <v>0</v>
      </c>
    </row>
    <row r="2712" spans="3:7">
      <c r="C2712"/>
      <c r="G2712" s="134">
        <f t="shared" si="42"/>
        <v>0</v>
      </c>
    </row>
    <row r="2713" spans="3:7">
      <c r="C2713"/>
      <c r="G2713" s="134">
        <f t="shared" si="42"/>
        <v>0</v>
      </c>
    </row>
    <row r="2714" spans="3:7">
      <c r="C2714"/>
      <c r="G2714" s="134">
        <f t="shared" si="42"/>
        <v>0</v>
      </c>
    </row>
    <row r="2715" spans="3:7">
      <c r="C2715"/>
      <c r="G2715" s="134">
        <f t="shared" si="42"/>
        <v>0</v>
      </c>
    </row>
    <row r="2716" spans="3:7">
      <c r="C2716"/>
      <c r="G2716" s="134">
        <f t="shared" si="42"/>
        <v>0</v>
      </c>
    </row>
    <row r="2717" spans="3:7">
      <c r="C2717"/>
      <c r="G2717" s="134">
        <f t="shared" si="42"/>
        <v>0</v>
      </c>
    </row>
    <row r="2718" spans="3:7">
      <c r="C2718"/>
      <c r="G2718" s="134">
        <f t="shared" si="42"/>
        <v>0</v>
      </c>
    </row>
    <row r="2719" spans="3:7">
      <c r="C2719"/>
      <c r="G2719" s="134">
        <f t="shared" si="42"/>
        <v>0</v>
      </c>
    </row>
    <row r="2720" spans="3:7">
      <c r="C2720"/>
      <c r="G2720" s="134">
        <f t="shared" si="42"/>
        <v>0</v>
      </c>
    </row>
    <row r="2721" spans="3:7">
      <c r="C2721"/>
      <c r="G2721" s="134">
        <f t="shared" si="42"/>
        <v>0</v>
      </c>
    </row>
    <row r="2722" spans="3:7">
      <c r="C2722"/>
      <c r="G2722" s="134">
        <f t="shared" si="42"/>
        <v>0</v>
      </c>
    </row>
    <row r="2723" spans="3:7">
      <c r="C2723"/>
      <c r="G2723" s="134">
        <f t="shared" si="42"/>
        <v>0</v>
      </c>
    </row>
    <row r="2724" spans="3:7">
      <c r="C2724"/>
      <c r="G2724" s="134">
        <f t="shared" si="42"/>
        <v>0</v>
      </c>
    </row>
    <row r="2725" spans="3:7">
      <c r="C2725"/>
      <c r="G2725" s="134">
        <f t="shared" si="42"/>
        <v>0</v>
      </c>
    </row>
    <row r="2726" spans="3:7">
      <c r="C2726"/>
      <c r="G2726" s="134">
        <f t="shared" si="42"/>
        <v>0</v>
      </c>
    </row>
    <row r="2727" spans="3:7">
      <c r="C2727"/>
      <c r="G2727" s="134">
        <f t="shared" si="42"/>
        <v>0</v>
      </c>
    </row>
    <row r="2728" spans="3:7">
      <c r="C2728"/>
      <c r="G2728" s="134">
        <f t="shared" si="42"/>
        <v>0</v>
      </c>
    </row>
    <row r="2729" spans="3:7">
      <c r="C2729"/>
      <c r="G2729" s="134">
        <f t="shared" si="42"/>
        <v>0</v>
      </c>
    </row>
    <row r="2730" spans="3:7">
      <c r="C2730"/>
      <c r="G2730" s="134">
        <f t="shared" si="42"/>
        <v>0</v>
      </c>
    </row>
    <row r="2731" spans="3:7">
      <c r="C2731"/>
      <c r="G2731" s="134">
        <f t="shared" si="42"/>
        <v>0</v>
      </c>
    </row>
    <row r="2732" spans="3:7">
      <c r="C2732"/>
      <c r="G2732" s="134">
        <f t="shared" si="42"/>
        <v>0</v>
      </c>
    </row>
    <row r="2733" spans="3:7">
      <c r="C2733"/>
      <c r="G2733" s="134">
        <f t="shared" si="42"/>
        <v>0</v>
      </c>
    </row>
    <row r="2734" spans="3:7">
      <c r="C2734"/>
      <c r="G2734" s="134">
        <f t="shared" si="42"/>
        <v>0</v>
      </c>
    </row>
    <row r="2735" spans="3:7">
      <c r="C2735"/>
      <c r="G2735" s="134">
        <f t="shared" si="42"/>
        <v>0</v>
      </c>
    </row>
    <row r="2736" spans="3:7">
      <c r="C2736"/>
      <c r="G2736" s="134">
        <f t="shared" si="42"/>
        <v>0</v>
      </c>
    </row>
    <row r="2737" spans="3:7">
      <c r="C2737"/>
      <c r="G2737" s="134">
        <f t="shared" si="42"/>
        <v>0</v>
      </c>
    </row>
    <row r="2738" spans="3:7">
      <c r="C2738"/>
      <c r="G2738" s="134">
        <f t="shared" si="42"/>
        <v>0</v>
      </c>
    </row>
    <row r="2739" spans="3:7">
      <c r="C2739"/>
      <c r="G2739" s="134">
        <f t="shared" si="42"/>
        <v>0</v>
      </c>
    </row>
    <row r="2740" spans="3:7">
      <c r="C2740"/>
      <c r="G2740" s="134">
        <f t="shared" si="42"/>
        <v>0</v>
      </c>
    </row>
    <row r="2741" spans="3:7">
      <c r="C2741"/>
      <c r="G2741" s="134">
        <f t="shared" si="42"/>
        <v>0</v>
      </c>
    </row>
    <row r="2742" spans="3:7">
      <c r="C2742"/>
      <c r="G2742" s="134">
        <f t="shared" si="42"/>
        <v>0</v>
      </c>
    </row>
    <row r="2743" spans="3:7">
      <c r="C2743"/>
      <c r="G2743" s="134">
        <f t="shared" si="42"/>
        <v>0</v>
      </c>
    </row>
    <row r="2744" spans="3:7">
      <c r="C2744"/>
      <c r="G2744" s="134">
        <f t="shared" si="42"/>
        <v>0</v>
      </c>
    </row>
    <row r="2745" spans="3:7">
      <c r="C2745"/>
      <c r="G2745" s="134">
        <f t="shared" si="42"/>
        <v>0</v>
      </c>
    </row>
    <row r="2746" spans="3:7">
      <c r="C2746"/>
      <c r="G2746" s="134">
        <f t="shared" si="42"/>
        <v>0</v>
      </c>
    </row>
    <row r="2747" spans="3:7">
      <c r="C2747"/>
      <c r="G2747" s="134">
        <f t="shared" si="42"/>
        <v>0</v>
      </c>
    </row>
    <row r="2748" spans="3:7">
      <c r="C2748"/>
      <c r="G2748" s="134">
        <f t="shared" si="42"/>
        <v>0</v>
      </c>
    </row>
    <row r="2749" spans="3:7">
      <c r="C2749"/>
      <c r="G2749" s="134">
        <f t="shared" si="42"/>
        <v>0</v>
      </c>
    </row>
    <row r="2750" spans="3:7">
      <c r="C2750"/>
      <c r="G2750" s="134">
        <f t="shared" si="42"/>
        <v>0</v>
      </c>
    </row>
    <row r="2751" spans="3:7">
      <c r="C2751"/>
      <c r="G2751" s="134">
        <f t="shared" si="42"/>
        <v>0</v>
      </c>
    </row>
    <row r="2752" spans="3:7">
      <c r="C2752"/>
      <c r="G2752" s="134">
        <f t="shared" si="42"/>
        <v>0</v>
      </c>
    </row>
    <row r="2753" spans="3:7">
      <c r="C2753"/>
      <c r="G2753" s="134">
        <f t="shared" si="42"/>
        <v>0</v>
      </c>
    </row>
    <row r="2754" spans="3:7">
      <c r="C2754"/>
      <c r="G2754" s="134">
        <f t="shared" si="42"/>
        <v>0</v>
      </c>
    </row>
    <row r="2755" spans="3:7">
      <c r="C2755"/>
      <c r="G2755" s="134">
        <f t="shared" si="42"/>
        <v>0</v>
      </c>
    </row>
    <row r="2756" spans="3:7">
      <c r="C2756"/>
      <c r="G2756" s="134">
        <f t="shared" si="42"/>
        <v>0</v>
      </c>
    </row>
    <row r="2757" spans="3:7">
      <c r="C2757"/>
      <c r="G2757" s="134">
        <f t="shared" si="42"/>
        <v>0</v>
      </c>
    </row>
    <row r="2758" spans="3:7">
      <c r="C2758"/>
      <c r="G2758" s="134">
        <f t="shared" si="42"/>
        <v>0</v>
      </c>
    </row>
    <row r="2759" spans="3:7">
      <c r="C2759"/>
      <c r="G2759" s="134">
        <f t="shared" si="42"/>
        <v>0</v>
      </c>
    </row>
    <row r="2760" spans="3:7">
      <c r="C2760"/>
      <c r="G2760" s="134">
        <f t="shared" si="42"/>
        <v>0</v>
      </c>
    </row>
    <row r="2761" spans="3:7">
      <c r="C2761"/>
      <c r="G2761" s="134">
        <f t="shared" si="42"/>
        <v>0</v>
      </c>
    </row>
    <row r="2762" spans="3:7">
      <c r="C2762"/>
      <c r="G2762" s="134">
        <f t="shared" si="42"/>
        <v>0</v>
      </c>
    </row>
    <row r="2763" spans="3:7">
      <c r="C2763"/>
      <c r="G2763" s="134">
        <f t="shared" si="42"/>
        <v>0</v>
      </c>
    </row>
    <row r="2764" spans="3:7">
      <c r="C2764"/>
      <c r="G2764" s="134">
        <f t="shared" si="42"/>
        <v>0</v>
      </c>
    </row>
    <row r="2765" spans="3:7">
      <c r="C2765"/>
      <c r="G2765" s="134">
        <f t="shared" si="42"/>
        <v>0</v>
      </c>
    </row>
    <row r="2766" spans="3:7">
      <c r="C2766"/>
      <c r="G2766" s="134">
        <f t="shared" si="42"/>
        <v>0</v>
      </c>
    </row>
    <row r="2767" spans="3:7">
      <c r="C2767"/>
      <c r="G2767" s="134">
        <f t="shared" ref="G2767:G2830" si="43">+D2767-E2767</f>
        <v>0</v>
      </c>
    </row>
    <row r="2768" spans="3:7">
      <c r="C2768"/>
      <c r="G2768" s="134">
        <f t="shared" si="43"/>
        <v>0</v>
      </c>
    </row>
    <row r="2769" spans="3:7">
      <c r="C2769"/>
      <c r="G2769" s="134">
        <f t="shared" si="43"/>
        <v>0</v>
      </c>
    </row>
    <row r="2770" spans="3:7">
      <c r="C2770"/>
      <c r="G2770" s="134">
        <f t="shared" si="43"/>
        <v>0</v>
      </c>
    </row>
    <row r="2771" spans="3:7">
      <c r="C2771"/>
      <c r="G2771" s="134">
        <f t="shared" si="43"/>
        <v>0</v>
      </c>
    </row>
    <row r="2772" spans="3:7">
      <c r="C2772"/>
      <c r="G2772" s="134">
        <f t="shared" si="43"/>
        <v>0</v>
      </c>
    </row>
    <row r="2773" spans="3:7">
      <c r="C2773"/>
      <c r="G2773" s="134">
        <f t="shared" si="43"/>
        <v>0</v>
      </c>
    </row>
    <row r="2774" spans="3:7">
      <c r="C2774"/>
      <c r="G2774" s="134">
        <f t="shared" si="43"/>
        <v>0</v>
      </c>
    </row>
    <row r="2775" spans="3:7">
      <c r="C2775"/>
      <c r="G2775" s="134">
        <f t="shared" si="43"/>
        <v>0</v>
      </c>
    </row>
    <row r="2776" spans="3:7">
      <c r="C2776"/>
      <c r="G2776" s="134">
        <f t="shared" si="43"/>
        <v>0</v>
      </c>
    </row>
    <row r="2777" spans="3:7">
      <c r="C2777"/>
      <c r="G2777" s="134">
        <f t="shared" si="43"/>
        <v>0</v>
      </c>
    </row>
    <row r="2778" spans="3:7">
      <c r="C2778"/>
      <c r="G2778" s="134">
        <f t="shared" si="43"/>
        <v>0</v>
      </c>
    </row>
    <row r="2779" spans="3:7">
      <c r="C2779"/>
      <c r="G2779" s="134">
        <f t="shared" si="43"/>
        <v>0</v>
      </c>
    </row>
    <row r="2780" spans="3:7">
      <c r="C2780"/>
      <c r="G2780" s="134">
        <f t="shared" si="43"/>
        <v>0</v>
      </c>
    </row>
    <row r="2781" spans="3:7">
      <c r="C2781"/>
      <c r="G2781" s="134">
        <f t="shared" si="43"/>
        <v>0</v>
      </c>
    </row>
    <row r="2782" spans="3:7">
      <c r="C2782"/>
      <c r="G2782" s="134">
        <f t="shared" si="43"/>
        <v>0</v>
      </c>
    </row>
    <row r="2783" spans="3:7">
      <c r="C2783"/>
      <c r="G2783" s="134">
        <f t="shared" si="43"/>
        <v>0</v>
      </c>
    </row>
    <row r="2784" spans="3:7">
      <c r="C2784"/>
      <c r="G2784" s="134">
        <f t="shared" si="43"/>
        <v>0</v>
      </c>
    </row>
    <row r="2785" spans="3:7">
      <c r="C2785"/>
      <c r="G2785" s="134">
        <f t="shared" si="43"/>
        <v>0</v>
      </c>
    </row>
    <row r="2786" spans="3:7">
      <c r="C2786"/>
      <c r="G2786" s="134">
        <f t="shared" si="43"/>
        <v>0</v>
      </c>
    </row>
    <row r="2787" spans="3:7">
      <c r="C2787"/>
      <c r="G2787" s="134">
        <f t="shared" si="43"/>
        <v>0</v>
      </c>
    </row>
    <row r="2788" spans="3:7">
      <c r="C2788"/>
      <c r="G2788" s="134">
        <f t="shared" si="43"/>
        <v>0</v>
      </c>
    </row>
    <row r="2789" spans="3:7">
      <c r="C2789"/>
      <c r="G2789" s="134">
        <f t="shared" si="43"/>
        <v>0</v>
      </c>
    </row>
    <row r="2790" spans="3:7">
      <c r="C2790"/>
      <c r="G2790" s="134">
        <f t="shared" si="43"/>
        <v>0</v>
      </c>
    </row>
    <row r="2791" spans="3:7">
      <c r="C2791"/>
      <c r="G2791" s="134">
        <f t="shared" si="43"/>
        <v>0</v>
      </c>
    </row>
    <row r="2792" spans="3:7">
      <c r="C2792"/>
      <c r="G2792" s="134">
        <f t="shared" si="43"/>
        <v>0</v>
      </c>
    </row>
    <row r="2793" spans="3:7">
      <c r="C2793"/>
      <c r="G2793" s="134">
        <f t="shared" si="43"/>
        <v>0</v>
      </c>
    </row>
    <row r="2794" spans="3:7">
      <c r="C2794"/>
      <c r="G2794" s="134">
        <f t="shared" si="43"/>
        <v>0</v>
      </c>
    </row>
    <row r="2795" spans="3:7">
      <c r="C2795"/>
      <c r="G2795" s="134">
        <f t="shared" si="43"/>
        <v>0</v>
      </c>
    </row>
    <row r="2796" spans="3:7">
      <c r="C2796"/>
      <c r="G2796" s="134">
        <f t="shared" si="43"/>
        <v>0</v>
      </c>
    </row>
    <row r="2797" spans="3:7">
      <c r="C2797"/>
      <c r="G2797" s="134">
        <f t="shared" si="43"/>
        <v>0</v>
      </c>
    </row>
    <row r="2798" spans="3:7">
      <c r="C2798"/>
      <c r="G2798" s="134">
        <f t="shared" si="43"/>
        <v>0</v>
      </c>
    </row>
    <row r="2799" spans="3:7">
      <c r="C2799"/>
      <c r="G2799" s="134">
        <f t="shared" si="43"/>
        <v>0</v>
      </c>
    </row>
    <row r="2800" spans="3:7">
      <c r="C2800"/>
      <c r="G2800" s="134">
        <f t="shared" si="43"/>
        <v>0</v>
      </c>
    </row>
    <row r="2801" spans="3:7">
      <c r="C2801"/>
      <c r="G2801" s="134">
        <f t="shared" si="43"/>
        <v>0</v>
      </c>
    </row>
    <row r="2802" spans="3:7">
      <c r="C2802"/>
      <c r="G2802" s="134">
        <f t="shared" si="43"/>
        <v>0</v>
      </c>
    </row>
    <row r="2803" spans="3:7">
      <c r="C2803"/>
      <c r="G2803" s="134">
        <f t="shared" si="43"/>
        <v>0</v>
      </c>
    </row>
    <row r="2804" spans="3:7">
      <c r="C2804"/>
      <c r="G2804" s="134">
        <f t="shared" si="43"/>
        <v>0</v>
      </c>
    </row>
    <row r="2805" spans="3:7">
      <c r="C2805"/>
      <c r="G2805" s="134">
        <f t="shared" si="43"/>
        <v>0</v>
      </c>
    </row>
    <row r="2806" spans="3:7">
      <c r="C2806"/>
      <c r="G2806" s="134">
        <f t="shared" si="43"/>
        <v>0</v>
      </c>
    </row>
    <row r="2807" spans="3:7">
      <c r="C2807"/>
      <c r="G2807" s="134">
        <f t="shared" si="43"/>
        <v>0</v>
      </c>
    </row>
    <row r="2808" spans="3:7">
      <c r="C2808"/>
      <c r="G2808" s="134">
        <f t="shared" si="43"/>
        <v>0</v>
      </c>
    </row>
    <row r="2809" spans="3:7">
      <c r="C2809"/>
      <c r="G2809" s="134">
        <f t="shared" si="43"/>
        <v>0</v>
      </c>
    </row>
    <row r="2810" spans="3:7">
      <c r="C2810"/>
      <c r="G2810" s="134">
        <f t="shared" si="43"/>
        <v>0</v>
      </c>
    </row>
    <row r="2811" spans="3:7">
      <c r="C2811"/>
      <c r="G2811" s="134">
        <f t="shared" si="43"/>
        <v>0</v>
      </c>
    </row>
    <row r="2812" spans="3:7">
      <c r="C2812"/>
      <c r="G2812" s="134">
        <f t="shared" si="43"/>
        <v>0</v>
      </c>
    </row>
    <row r="2813" spans="3:7">
      <c r="C2813"/>
      <c r="G2813" s="134">
        <f t="shared" si="43"/>
        <v>0</v>
      </c>
    </row>
    <row r="2814" spans="3:7">
      <c r="C2814"/>
      <c r="G2814" s="134">
        <f t="shared" si="43"/>
        <v>0</v>
      </c>
    </row>
    <row r="2815" spans="3:7">
      <c r="C2815"/>
      <c r="G2815" s="134">
        <f t="shared" si="43"/>
        <v>0</v>
      </c>
    </row>
    <row r="2816" spans="3:7">
      <c r="C2816"/>
      <c r="G2816" s="134">
        <f t="shared" si="43"/>
        <v>0</v>
      </c>
    </row>
    <row r="2817" spans="3:7">
      <c r="C2817"/>
      <c r="G2817" s="134">
        <f t="shared" si="43"/>
        <v>0</v>
      </c>
    </row>
    <row r="2818" spans="3:7">
      <c r="C2818"/>
      <c r="G2818" s="134">
        <f t="shared" si="43"/>
        <v>0</v>
      </c>
    </row>
    <row r="2819" spans="3:7">
      <c r="C2819"/>
      <c r="G2819" s="134">
        <f t="shared" si="43"/>
        <v>0</v>
      </c>
    </row>
    <row r="2820" spans="3:7">
      <c r="C2820"/>
      <c r="G2820" s="134">
        <f t="shared" si="43"/>
        <v>0</v>
      </c>
    </row>
    <row r="2821" spans="3:7">
      <c r="C2821"/>
      <c r="G2821" s="134">
        <f t="shared" si="43"/>
        <v>0</v>
      </c>
    </row>
    <row r="2822" spans="3:7">
      <c r="C2822"/>
      <c r="G2822" s="134">
        <f t="shared" si="43"/>
        <v>0</v>
      </c>
    </row>
    <row r="2823" spans="3:7">
      <c r="C2823"/>
      <c r="G2823" s="134">
        <f t="shared" si="43"/>
        <v>0</v>
      </c>
    </row>
    <row r="2824" spans="3:7">
      <c r="C2824"/>
      <c r="G2824" s="134">
        <f t="shared" si="43"/>
        <v>0</v>
      </c>
    </row>
    <row r="2825" spans="3:7">
      <c r="C2825"/>
      <c r="G2825" s="134">
        <f t="shared" si="43"/>
        <v>0</v>
      </c>
    </row>
    <row r="2826" spans="3:7">
      <c r="C2826"/>
      <c r="G2826" s="134">
        <f t="shared" si="43"/>
        <v>0</v>
      </c>
    </row>
    <row r="2827" spans="3:7">
      <c r="C2827"/>
      <c r="G2827" s="134">
        <f t="shared" si="43"/>
        <v>0</v>
      </c>
    </row>
    <row r="2828" spans="3:7">
      <c r="C2828"/>
      <c r="G2828" s="134">
        <f t="shared" si="43"/>
        <v>0</v>
      </c>
    </row>
    <row r="2829" spans="3:7">
      <c r="C2829"/>
      <c r="G2829" s="134">
        <f t="shared" si="43"/>
        <v>0</v>
      </c>
    </row>
    <row r="2830" spans="3:7">
      <c r="C2830"/>
      <c r="G2830" s="134">
        <f t="shared" si="43"/>
        <v>0</v>
      </c>
    </row>
    <row r="2831" spans="3:7">
      <c r="C2831"/>
      <c r="G2831" s="134">
        <f t="shared" ref="G2831:G2894" si="44">+D2831-E2831</f>
        <v>0</v>
      </c>
    </row>
    <row r="2832" spans="3:7">
      <c r="C2832"/>
      <c r="G2832" s="134">
        <f t="shared" si="44"/>
        <v>0</v>
      </c>
    </row>
    <row r="2833" spans="3:7">
      <c r="C2833"/>
      <c r="G2833" s="134">
        <f t="shared" si="44"/>
        <v>0</v>
      </c>
    </row>
    <row r="2834" spans="3:7">
      <c r="C2834"/>
      <c r="G2834" s="134">
        <f t="shared" si="44"/>
        <v>0</v>
      </c>
    </row>
    <row r="2835" spans="3:7">
      <c r="C2835"/>
      <c r="G2835" s="134">
        <f t="shared" si="44"/>
        <v>0</v>
      </c>
    </row>
    <row r="2836" spans="3:7">
      <c r="C2836"/>
      <c r="G2836" s="134">
        <f t="shared" si="44"/>
        <v>0</v>
      </c>
    </row>
    <row r="2837" spans="3:7">
      <c r="C2837"/>
      <c r="G2837" s="134">
        <f t="shared" si="44"/>
        <v>0</v>
      </c>
    </row>
    <row r="2838" spans="3:7">
      <c r="C2838"/>
      <c r="G2838" s="134">
        <f t="shared" si="44"/>
        <v>0</v>
      </c>
    </row>
    <row r="2839" spans="3:7">
      <c r="C2839"/>
      <c r="G2839" s="134">
        <f t="shared" si="44"/>
        <v>0</v>
      </c>
    </row>
    <row r="2840" spans="3:7">
      <c r="C2840"/>
      <c r="G2840" s="134">
        <f t="shared" si="44"/>
        <v>0</v>
      </c>
    </row>
    <row r="2841" spans="3:7">
      <c r="C2841"/>
      <c r="G2841" s="134">
        <f t="shared" si="44"/>
        <v>0</v>
      </c>
    </row>
    <row r="2842" spans="3:7">
      <c r="C2842"/>
      <c r="G2842" s="134">
        <f t="shared" si="44"/>
        <v>0</v>
      </c>
    </row>
    <row r="2843" spans="3:7">
      <c r="C2843"/>
      <c r="G2843" s="134">
        <f t="shared" si="44"/>
        <v>0</v>
      </c>
    </row>
    <row r="2844" spans="3:7">
      <c r="C2844"/>
      <c r="G2844" s="134">
        <f t="shared" si="44"/>
        <v>0</v>
      </c>
    </row>
    <row r="2845" spans="3:7">
      <c r="C2845"/>
      <c r="G2845" s="134">
        <f t="shared" si="44"/>
        <v>0</v>
      </c>
    </row>
    <row r="2846" spans="3:7">
      <c r="C2846"/>
      <c r="G2846" s="134">
        <f t="shared" si="44"/>
        <v>0</v>
      </c>
    </row>
    <row r="2847" spans="3:7">
      <c r="C2847"/>
      <c r="G2847" s="134">
        <f t="shared" si="44"/>
        <v>0</v>
      </c>
    </row>
    <row r="2848" spans="3:7">
      <c r="C2848"/>
      <c r="G2848" s="134">
        <f t="shared" si="44"/>
        <v>0</v>
      </c>
    </row>
    <row r="2849" spans="3:7">
      <c r="C2849"/>
      <c r="G2849" s="134">
        <f t="shared" si="44"/>
        <v>0</v>
      </c>
    </row>
    <row r="2850" spans="3:7">
      <c r="C2850"/>
      <c r="G2850" s="134">
        <f t="shared" si="44"/>
        <v>0</v>
      </c>
    </row>
    <row r="2851" spans="3:7">
      <c r="C2851"/>
      <c r="G2851" s="134">
        <f t="shared" si="44"/>
        <v>0</v>
      </c>
    </row>
    <row r="2852" spans="3:7">
      <c r="C2852"/>
      <c r="G2852" s="134">
        <f t="shared" si="44"/>
        <v>0</v>
      </c>
    </row>
    <row r="2853" spans="3:7">
      <c r="C2853"/>
      <c r="G2853" s="134">
        <f t="shared" si="44"/>
        <v>0</v>
      </c>
    </row>
    <row r="2854" spans="3:7">
      <c r="C2854"/>
      <c r="G2854" s="134">
        <f t="shared" si="44"/>
        <v>0</v>
      </c>
    </row>
    <row r="2855" spans="3:7">
      <c r="C2855"/>
      <c r="G2855" s="134">
        <f t="shared" si="44"/>
        <v>0</v>
      </c>
    </row>
    <row r="2856" spans="3:7">
      <c r="C2856"/>
      <c r="G2856" s="134">
        <f t="shared" si="44"/>
        <v>0</v>
      </c>
    </row>
    <row r="2857" spans="3:7">
      <c r="C2857"/>
      <c r="G2857" s="134">
        <f t="shared" si="44"/>
        <v>0</v>
      </c>
    </row>
    <row r="2858" spans="3:7">
      <c r="C2858"/>
      <c r="G2858" s="134">
        <f t="shared" si="44"/>
        <v>0</v>
      </c>
    </row>
    <row r="2859" spans="3:7">
      <c r="C2859"/>
      <c r="G2859" s="134">
        <f t="shared" si="44"/>
        <v>0</v>
      </c>
    </row>
    <row r="2860" spans="3:7">
      <c r="C2860"/>
      <c r="G2860" s="134">
        <f t="shared" si="44"/>
        <v>0</v>
      </c>
    </row>
    <row r="2861" spans="3:7">
      <c r="C2861"/>
      <c r="G2861" s="134">
        <f t="shared" si="44"/>
        <v>0</v>
      </c>
    </row>
    <row r="2862" spans="3:7">
      <c r="C2862"/>
      <c r="G2862" s="134">
        <f t="shared" si="44"/>
        <v>0</v>
      </c>
    </row>
    <row r="2863" spans="3:7">
      <c r="C2863"/>
      <c r="G2863" s="134">
        <f t="shared" si="44"/>
        <v>0</v>
      </c>
    </row>
    <row r="2864" spans="3:7">
      <c r="C2864"/>
      <c r="G2864" s="134">
        <f t="shared" si="44"/>
        <v>0</v>
      </c>
    </row>
    <row r="2865" spans="3:7">
      <c r="C2865"/>
      <c r="G2865" s="134">
        <f t="shared" si="44"/>
        <v>0</v>
      </c>
    </row>
    <row r="2866" spans="3:7">
      <c r="C2866"/>
      <c r="G2866" s="134">
        <f t="shared" si="44"/>
        <v>0</v>
      </c>
    </row>
    <row r="2867" spans="3:7">
      <c r="C2867"/>
      <c r="G2867" s="134">
        <f t="shared" si="44"/>
        <v>0</v>
      </c>
    </row>
    <row r="2868" spans="3:7">
      <c r="C2868"/>
      <c r="G2868" s="134">
        <f t="shared" si="44"/>
        <v>0</v>
      </c>
    </row>
    <row r="2869" spans="3:7">
      <c r="C2869"/>
      <c r="G2869" s="134">
        <f t="shared" si="44"/>
        <v>0</v>
      </c>
    </row>
    <row r="2870" spans="3:7">
      <c r="C2870"/>
      <c r="G2870" s="134">
        <f t="shared" si="44"/>
        <v>0</v>
      </c>
    </row>
    <row r="2871" spans="3:7">
      <c r="C2871"/>
      <c r="G2871" s="134">
        <f t="shared" si="44"/>
        <v>0</v>
      </c>
    </row>
    <row r="2872" spans="3:7">
      <c r="C2872"/>
      <c r="G2872" s="134">
        <f t="shared" si="44"/>
        <v>0</v>
      </c>
    </row>
    <row r="2873" spans="3:7">
      <c r="C2873"/>
      <c r="G2873" s="134">
        <f t="shared" si="44"/>
        <v>0</v>
      </c>
    </row>
    <row r="2874" spans="3:7">
      <c r="C2874"/>
      <c r="G2874" s="134">
        <f t="shared" si="44"/>
        <v>0</v>
      </c>
    </row>
    <row r="2875" spans="3:7">
      <c r="C2875"/>
      <c r="G2875" s="134">
        <f t="shared" si="44"/>
        <v>0</v>
      </c>
    </row>
    <row r="2876" spans="3:7">
      <c r="C2876"/>
      <c r="G2876" s="134">
        <f t="shared" si="44"/>
        <v>0</v>
      </c>
    </row>
    <row r="2877" spans="3:7">
      <c r="C2877"/>
      <c r="G2877" s="134">
        <f t="shared" si="44"/>
        <v>0</v>
      </c>
    </row>
    <row r="2878" spans="3:7">
      <c r="C2878"/>
      <c r="G2878" s="134">
        <f t="shared" si="44"/>
        <v>0</v>
      </c>
    </row>
    <row r="2879" spans="3:7">
      <c r="C2879"/>
      <c r="G2879" s="134">
        <f t="shared" si="44"/>
        <v>0</v>
      </c>
    </row>
    <row r="2880" spans="3:7">
      <c r="C2880"/>
      <c r="G2880" s="134">
        <f t="shared" si="44"/>
        <v>0</v>
      </c>
    </row>
    <row r="2881" spans="3:7">
      <c r="C2881"/>
      <c r="G2881" s="134">
        <f t="shared" si="44"/>
        <v>0</v>
      </c>
    </row>
    <row r="2882" spans="3:7">
      <c r="C2882"/>
      <c r="G2882" s="134">
        <f t="shared" si="44"/>
        <v>0</v>
      </c>
    </row>
    <row r="2883" spans="3:7">
      <c r="C2883"/>
      <c r="G2883" s="134">
        <f t="shared" si="44"/>
        <v>0</v>
      </c>
    </row>
    <row r="2884" spans="3:7">
      <c r="C2884"/>
      <c r="G2884" s="134">
        <f t="shared" si="44"/>
        <v>0</v>
      </c>
    </row>
    <row r="2885" spans="3:7">
      <c r="C2885"/>
      <c r="G2885" s="134">
        <f t="shared" si="44"/>
        <v>0</v>
      </c>
    </row>
    <row r="2886" spans="3:7">
      <c r="C2886"/>
      <c r="G2886" s="134">
        <f t="shared" si="44"/>
        <v>0</v>
      </c>
    </row>
    <row r="2887" spans="3:7">
      <c r="C2887"/>
      <c r="G2887" s="134">
        <f t="shared" si="44"/>
        <v>0</v>
      </c>
    </row>
    <row r="2888" spans="3:7">
      <c r="C2888"/>
      <c r="G2888" s="134">
        <f t="shared" si="44"/>
        <v>0</v>
      </c>
    </row>
    <row r="2889" spans="3:7">
      <c r="C2889"/>
      <c r="G2889" s="134">
        <f t="shared" si="44"/>
        <v>0</v>
      </c>
    </row>
    <row r="2890" spans="3:7">
      <c r="C2890"/>
      <c r="G2890" s="134">
        <f t="shared" si="44"/>
        <v>0</v>
      </c>
    </row>
    <row r="2891" spans="3:7">
      <c r="C2891"/>
      <c r="G2891" s="134">
        <f t="shared" si="44"/>
        <v>0</v>
      </c>
    </row>
    <row r="2892" spans="3:7">
      <c r="C2892"/>
      <c r="G2892" s="134">
        <f t="shared" si="44"/>
        <v>0</v>
      </c>
    </row>
    <row r="2893" spans="3:7">
      <c r="C2893"/>
      <c r="G2893" s="134">
        <f t="shared" si="44"/>
        <v>0</v>
      </c>
    </row>
    <row r="2894" spans="3:7">
      <c r="C2894"/>
      <c r="G2894" s="134">
        <f t="shared" si="44"/>
        <v>0</v>
      </c>
    </row>
    <row r="2895" spans="3:7">
      <c r="C2895"/>
      <c r="G2895" s="134">
        <f t="shared" ref="G2895:G2958" si="45">+D2895-E2895</f>
        <v>0</v>
      </c>
    </row>
    <row r="2896" spans="3:7">
      <c r="C2896"/>
      <c r="G2896" s="134">
        <f t="shared" si="45"/>
        <v>0</v>
      </c>
    </row>
    <row r="2897" spans="3:7">
      <c r="C2897"/>
      <c r="G2897" s="134">
        <f t="shared" si="45"/>
        <v>0</v>
      </c>
    </row>
    <row r="2898" spans="3:7">
      <c r="C2898"/>
      <c r="G2898" s="134">
        <f t="shared" si="45"/>
        <v>0</v>
      </c>
    </row>
    <row r="2899" spans="3:7">
      <c r="C2899"/>
      <c r="G2899" s="134">
        <f t="shared" si="45"/>
        <v>0</v>
      </c>
    </row>
    <row r="2900" spans="3:7">
      <c r="C2900"/>
      <c r="G2900" s="134">
        <f t="shared" si="45"/>
        <v>0</v>
      </c>
    </row>
    <row r="2901" spans="3:7">
      <c r="C2901"/>
      <c r="G2901" s="134">
        <f t="shared" si="45"/>
        <v>0</v>
      </c>
    </row>
    <row r="2902" spans="3:7">
      <c r="C2902"/>
      <c r="G2902" s="134">
        <f t="shared" si="45"/>
        <v>0</v>
      </c>
    </row>
    <row r="2903" spans="3:7">
      <c r="C2903"/>
      <c r="G2903" s="134">
        <f t="shared" si="45"/>
        <v>0</v>
      </c>
    </row>
    <row r="2904" spans="3:7">
      <c r="C2904"/>
      <c r="G2904" s="134">
        <f t="shared" si="45"/>
        <v>0</v>
      </c>
    </row>
    <row r="2905" spans="3:7">
      <c r="C2905"/>
      <c r="G2905" s="134">
        <f t="shared" si="45"/>
        <v>0</v>
      </c>
    </row>
    <row r="2906" spans="3:7">
      <c r="C2906"/>
      <c r="G2906" s="134">
        <f t="shared" si="45"/>
        <v>0</v>
      </c>
    </row>
    <row r="2907" spans="3:7">
      <c r="C2907"/>
      <c r="G2907" s="134">
        <f t="shared" si="45"/>
        <v>0</v>
      </c>
    </row>
    <row r="2908" spans="3:7">
      <c r="C2908"/>
      <c r="G2908" s="134">
        <f t="shared" si="45"/>
        <v>0</v>
      </c>
    </row>
    <row r="2909" spans="3:7">
      <c r="C2909"/>
      <c r="G2909" s="134">
        <f t="shared" si="45"/>
        <v>0</v>
      </c>
    </row>
    <row r="2910" spans="3:7">
      <c r="C2910"/>
      <c r="G2910" s="134">
        <f t="shared" si="45"/>
        <v>0</v>
      </c>
    </row>
    <row r="2911" spans="3:7">
      <c r="C2911"/>
      <c r="G2911" s="134">
        <f t="shared" si="45"/>
        <v>0</v>
      </c>
    </row>
    <row r="2912" spans="3:7">
      <c r="C2912"/>
      <c r="G2912" s="134">
        <f t="shared" si="45"/>
        <v>0</v>
      </c>
    </row>
    <row r="2913" spans="3:7">
      <c r="C2913"/>
      <c r="G2913" s="134">
        <f t="shared" si="45"/>
        <v>0</v>
      </c>
    </row>
    <row r="2914" spans="3:7">
      <c r="C2914"/>
      <c r="G2914" s="134">
        <f t="shared" si="45"/>
        <v>0</v>
      </c>
    </row>
    <row r="2915" spans="3:7">
      <c r="C2915"/>
      <c r="G2915" s="134">
        <f t="shared" si="45"/>
        <v>0</v>
      </c>
    </row>
    <row r="2916" spans="3:7">
      <c r="C2916"/>
      <c r="G2916" s="134">
        <f t="shared" si="45"/>
        <v>0</v>
      </c>
    </row>
    <row r="2917" spans="3:7">
      <c r="C2917"/>
      <c r="G2917" s="134">
        <f t="shared" si="45"/>
        <v>0</v>
      </c>
    </row>
    <row r="2918" spans="3:7">
      <c r="C2918"/>
      <c r="G2918" s="134">
        <f t="shared" si="45"/>
        <v>0</v>
      </c>
    </row>
    <row r="2919" spans="3:7">
      <c r="C2919"/>
      <c r="G2919" s="134">
        <f t="shared" si="45"/>
        <v>0</v>
      </c>
    </row>
    <row r="2920" spans="3:7">
      <c r="C2920"/>
      <c r="G2920" s="134">
        <f t="shared" si="45"/>
        <v>0</v>
      </c>
    </row>
    <row r="2921" spans="3:7">
      <c r="C2921"/>
      <c r="G2921" s="134">
        <f t="shared" si="45"/>
        <v>0</v>
      </c>
    </row>
    <row r="2922" spans="3:7">
      <c r="C2922"/>
      <c r="G2922" s="134">
        <f t="shared" si="45"/>
        <v>0</v>
      </c>
    </row>
    <row r="2923" spans="3:7">
      <c r="C2923"/>
      <c r="G2923" s="134">
        <f t="shared" si="45"/>
        <v>0</v>
      </c>
    </row>
    <row r="2924" spans="3:7">
      <c r="C2924"/>
      <c r="G2924" s="134">
        <f t="shared" si="45"/>
        <v>0</v>
      </c>
    </row>
    <row r="2925" spans="3:7">
      <c r="C2925"/>
      <c r="G2925" s="134">
        <f t="shared" si="45"/>
        <v>0</v>
      </c>
    </row>
    <row r="2926" spans="3:7">
      <c r="C2926"/>
      <c r="G2926" s="134">
        <f t="shared" si="45"/>
        <v>0</v>
      </c>
    </row>
    <row r="2927" spans="3:7">
      <c r="C2927"/>
      <c r="G2927" s="134">
        <f t="shared" si="45"/>
        <v>0</v>
      </c>
    </row>
    <row r="2928" spans="3:7">
      <c r="C2928"/>
      <c r="G2928" s="134">
        <f t="shared" si="45"/>
        <v>0</v>
      </c>
    </row>
    <row r="2929" spans="3:7">
      <c r="C2929"/>
      <c r="G2929" s="134">
        <f t="shared" si="45"/>
        <v>0</v>
      </c>
    </row>
    <row r="2930" spans="3:7">
      <c r="C2930"/>
      <c r="G2930" s="134">
        <f t="shared" si="45"/>
        <v>0</v>
      </c>
    </row>
    <row r="2931" spans="3:7">
      <c r="C2931"/>
      <c r="G2931" s="134">
        <f t="shared" si="45"/>
        <v>0</v>
      </c>
    </row>
    <row r="2932" spans="3:7">
      <c r="C2932"/>
      <c r="G2932" s="134">
        <f t="shared" si="45"/>
        <v>0</v>
      </c>
    </row>
    <row r="2933" spans="3:7">
      <c r="C2933"/>
      <c r="G2933" s="134">
        <f t="shared" si="45"/>
        <v>0</v>
      </c>
    </row>
    <row r="2934" spans="3:7">
      <c r="C2934"/>
      <c r="G2934" s="134">
        <f t="shared" si="45"/>
        <v>0</v>
      </c>
    </row>
    <row r="2935" spans="3:7">
      <c r="C2935"/>
      <c r="G2935" s="134">
        <f t="shared" si="45"/>
        <v>0</v>
      </c>
    </row>
    <row r="2936" spans="3:7">
      <c r="C2936"/>
      <c r="G2936" s="134">
        <f t="shared" si="45"/>
        <v>0</v>
      </c>
    </row>
    <row r="2937" spans="3:7">
      <c r="C2937"/>
      <c r="G2937" s="134">
        <f t="shared" si="45"/>
        <v>0</v>
      </c>
    </row>
    <row r="2938" spans="3:7">
      <c r="C2938"/>
      <c r="G2938" s="134">
        <f t="shared" si="45"/>
        <v>0</v>
      </c>
    </row>
    <row r="2939" spans="3:7">
      <c r="C2939"/>
      <c r="G2939" s="134">
        <f t="shared" si="45"/>
        <v>0</v>
      </c>
    </row>
    <row r="2940" spans="3:7">
      <c r="C2940"/>
      <c r="G2940" s="134">
        <f t="shared" si="45"/>
        <v>0</v>
      </c>
    </row>
    <row r="2941" spans="3:7">
      <c r="C2941"/>
      <c r="G2941" s="134">
        <f t="shared" si="45"/>
        <v>0</v>
      </c>
    </row>
    <row r="2942" spans="3:7">
      <c r="C2942"/>
      <c r="G2942" s="134">
        <f t="shared" si="45"/>
        <v>0</v>
      </c>
    </row>
    <row r="2943" spans="3:7">
      <c r="C2943"/>
      <c r="G2943" s="134">
        <f t="shared" si="45"/>
        <v>0</v>
      </c>
    </row>
    <row r="2944" spans="3:7">
      <c r="C2944"/>
      <c r="G2944" s="134">
        <f t="shared" si="45"/>
        <v>0</v>
      </c>
    </row>
    <row r="2945" spans="3:7">
      <c r="C2945"/>
      <c r="G2945" s="134">
        <f t="shared" si="45"/>
        <v>0</v>
      </c>
    </row>
    <row r="2946" spans="3:7">
      <c r="C2946"/>
      <c r="G2946" s="134">
        <f t="shared" si="45"/>
        <v>0</v>
      </c>
    </row>
    <row r="2947" spans="3:7">
      <c r="C2947"/>
      <c r="G2947" s="134">
        <f t="shared" si="45"/>
        <v>0</v>
      </c>
    </row>
    <row r="2948" spans="3:7">
      <c r="C2948"/>
      <c r="G2948" s="134">
        <f t="shared" si="45"/>
        <v>0</v>
      </c>
    </row>
    <row r="2949" spans="3:7">
      <c r="C2949"/>
      <c r="G2949" s="134">
        <f t="shared" si="45"/>
        <v>0</v>
      </c>
    </row>
    <row r="2950" spans="3:7">
      <c r="C2950"/>
      <c r="G2950" s="134">
        <f t="shared" si="45"/>
        <v>0</v>
      </c>
    </row>
    <row r="2951" spans="3:7">
      <c r="C2951"/>
      <c r="G2951" s="134">
        <f t="shared" si="45"/>
        <v>0</v>
      </c>
    </row>
    <row r="2952" spans="3:7">
      <c r="C2952"/>
      <c r="G2952" s="134">
        <f t="shared" si="45"/>
        <v>0</v>
      </c>
    </row>
    <row r="2953" spans="3:7">
      <c r="C2953"/>
      <c r="G2953" s="134">
        <f t="shared" si="45"/>
        <v>0</v>
      </c>
    </row>
    <row r="2954" spans="3:7">
      <c r="C2954"/>
      <c r="G2954" s="134">
        <f t="shared" si="45"/>
        <v>0</v>
      </c>
    </row>
    <row r="2955" spans="3:7">
      <c r="C2955"/>
      <c r="G2955" s="134">
        <f t="shared" si="45"/>
        <v>0</v>
      </c>
    </row>
    <row r="2956" spans="3:7">
      <c r="C2956"/>
      <c r="G2956" s="134">
        <f t="shared" si="45"/>
        <v>0</v>
      </c>
    </row>
    <row r="2957" spans="3:7">
      <c r="C2957"/>
      <c r="G2957" s="134">
        <f t="shared" si="45"/>
        <v>0</v>
      </c>
    </row>
    <row r="2958" spans="3:7">
      <c r="C2958"/>
      <c r="G2958" s="134">
        <f t="shared" si="45"/>
        <v>0</v>
      </c>
    </row>
    <row r="2959" spans="3:7">
      <c r="C2959"/>
      <c r="G2959" s="134">
        <f t="shared" ref="G2959:G3022" si="46">+D2959-E2959</f>
        <v>0</v>
      </c>
    </row>
    <row r="2960" spans="3:7">
      <c r="C2960"/>
      <c r="G2960" s="134">
        <f t="shared" si="46"/>
        <v>0</v>
      </c>
    </row>
    <row r="2961" spans="3:7">
      <c r="C2961"/>
      <c r="G2961" s="134">
        <f t="shared" si="46"/>
        <v>0</v>
      </c>
    </row>
    <row r="2962" spans="3:7">
      <c r="C2962"/>
      <c r="G2962" s="134">
        <f t="shared" si="46"/>
        <v>0</v>
      </c>
    </row>
    <row r="2963" spans="3:7">
      <c r="C2963"/>
      <c r="G2963" s="134">
        <f t="shared" si="46"/>
        <v>0</v>
      </c>
    </row>
    <row r="2964" spans="3:7">
      <c r="C2964"/>
      <c r="G2964" s="134">
        <f t="shared" si="46"/>
        <v>0</v>
      </c>
    </row>
    <row r="2965" spans="3:7">
      <c r="C2965"/>
      <c r="G2965" s="134">
        <f t="shared" si="46"/>
        <v>0</v>
      </c>
    </row>
    <row r="2966" spans="3:7">
      <c r="C2966"/>
      <c r="G2966" s="134">
        <f t="shared" si="46"/>
        <v>0</v>
      </c>
    </row>
    <row r="2967" spans="3:7">
      <c r="C2967"/>
      <c r="G2967" s="134">
        <f t="shared" si="46"/>
        <v>0</v>
      </c>
    </row>
    <row r="2968" spans="3:7">
      <c r="C2968"/>
      <c r="G2968" s="134">
        <f t="shared" si="46"/>
        <v>0</v>
      </c>
    </row>
    <row r="2969" spans="3:7">
      <c r="C2969"/>
      <c r="G2969" s="134">
        <f t="shared" si="46"/>
        <v>0</v>
      </c>
    </row>
    <row r="2970" spans="3:7">
      <c r="C2970"/>
      <c r="G2970" s="134">
        <f t="shared" si="46"/>
        <v>0</v>
      </c>
    </row>
    <row r="2971" spans="3:7">
      <c r="C2971"/>
      <c r="G2971" s="134">
        <f t="shared" si="46"/>
        <v>0</v>
      </c>
    </row>
    <row r="2972" spans="3:7">
      <c r="C2972"/>
      <c r="G2972" s="134">
        <f t="shared" si="46"/>
        <v>0</v>
      </c>
    </row>
    <row r="2973" spans="3:7">
      <c r="C2973"/>
      <c r="G2973" s="134">
        <f t="shared" si="46"/>
        <v>0</v>
      </c>
    </row>
    <row r="2974" spans="3:7">
      <c r="C2974"/>
      <c r="G2974" s="134">
        <f t="shared" si="46"/>
        <v>0</v>
      </c>
    </row>
    <row r="2975" spans="3:7">
      <c r="C2975"/>
      <c r="G2975" s="134">
        <f t="shared" si="46"/>
        <v>0</v>
      </c>
    </row>
    <row r="2976" spans="3:7">
      <c r="C2976"/>
      <c r="G2976" s="134">
        <f t="shared" si="46"/>
        <v>0</v>
      </c>
    </row>
    <row r="2977" spans="3:7">
      <c r="C2977"/>
      <c r="G2977" s="134">
        <f t="shared" si="46"/>
        <v>0</v>
      </c>
    </row>
    <row r="2978" spans="3:7">
      <c r="C2978"/>
      <c r="G2978" s="134">
        <f t="shared" si="46"/>
        <v>0</v>
      </c>
    </row>
    <row r="2979" spans="3:7">
      <c r="C2979"/>
      <c r="G2979" s="134">
        <f t="shared" si="46"/>
        <v>0</v>
      </c>
    </row>
    <row r="2980" spans="3:7">
      <c r="C2980"/>
      <c r="G2980" s="134">
        <f t="shared" si="46"/>
        <v>0</v>
      </c>
    </row>
    <row r="2981" spans="3:7">
      <c r="C2981"/>
      <c r="G2981" s="134">
        <f t="shared" si="46"/>
        <v>0</v>
      </c>
    </row>
    <row r="2982" spans="3:7">
      <c r="C2982"/>
      <c r="G2982" s="134">
        <f t="shared" si="46"/>
        <v>0</v>
      </c>
    </row>
    <row r="2983" spans="3:7">
      <c r="C2983"/>
      <c r="G2983" s="134">
        <f t="shared" si="46"/>
        <v>0</v>
      </c>
    </row>
    <row r="2984" spans="3:7">
      <c r="C2984"/>
      <c r="G2984" s="134">
        <f t="shared" si="46"/>
        <v>0</v>
      </c>
    </row>
    <row r="2985" spans="3:7">
      <c r="C2985"/>
      <c r="G2985" s="134">
        <f t="shared" si="46"/>
        <v>0</v>
      </c>
    </row>
    <row r="2986" spans="3:7">
      <c r="C2986"/>
      <c r="G2986" s="134">
        <f t="shared" si="46"/>
        <v>0</v>
      </c>
    </row>
    <row r="2987" spans="3:7">
      <c r="C2987"/>
      <c r="G2987" s="134">
        <f t="shared" si="46"/>
        <v>0</v>
      </c>
    </row>
    <row r="2988" spans="3:7">
      <c r="C2988"/>
      <c r="G2988" s="134">
        <f t="shared" si="46"/>
        <v>0</v>
      </c>
    </row>
    <row r="2989" spans="3:7">
      <c r="C2989"/>
      <c r="G2989" s="134">
        <f t="shared" si="46"/>
        <v>0</v>
      </c>
    </row>
    <row r="2990" spans="3:7">
      <c r="C2990"/>
      <c r="G2990" s="134">
        <f t="shared" si="46"/>
        <v>0</v>
      </c>
    </row>
    <row r="2991" spans="3:7">
      <c r="C2991"/>
      <c r="G2991" s="134">
        <f t="shared" si="46"/>
        <v>0</v>
      </c>
    </row>
    <row r="2992" spans="3:7">
      <c r="C2992"/>
      <c r="G2992" s="134">
        <f t="shared" si="46"/>
        <v>0</v>
      </c>
    </row>
    <row r="2993" spans="3:7">
      <c r="C2993"/>
      <c r="G2993" s="134">
        <f t="shared" si="46"/>
        <v>0</v>
      </c>
    </row>
    <row r="2994" spans="3:7">
      <c r="C2994"/>
      <c r="G2994" s="134">
        <f t="shared" si="46"/>
        <v>0</v>
      </c>
    </row>
    <row r="2995" spans="3:7">
      <c r="C2995"/>
      <c r="G2995" s="134">
        <f t="shared" si="46"/>
        <v>0</v>
      </c>
    </row>
    <row r="2996" spans="3:7">
      <c r="C2996"/>
      <c r="G2996" s="134">
        <f t="shared" si="46"/>
        <v>0</v>
      </c>
    </row>
    <row r="2997" spans="3:7">
      <c r="C2997"/>
      <c r="G2997" s="134">
        <f t="shared" si="46"/>
        <v>0</v>
      </c>
    </row>
    <row r="2998" spans="3:7">
      <c r="C2998"/>
      <c r="G2998" s="134">
        <f t="shared" si="46"/>
        <v>0</v>
      </c>
    </row>
    <row r="2999" spans="3:7">
      <c r="C2999"/>
      <c r="G2999" s="134">
        <f t="shared" si="46"/>
        <v>0</v>
      </c>
    </row>
    <row r="3000" spans="3:7">
      <c r="C3000"/>
      <c r="G3000" s="134">
        <f t="shared" si="46"/>
        <v>0</v>
      </c>
    </row>
    <row r="3001" spans="3:7">
      <c r="C3001"/>
      <c r="G3001" s="134">
        <f t="shared" si="46"/>
        <v>0</v>
      </c>
    </row>
    <row r="3002" spans="3:7">
      <c r="C3002"/>
      <c r="G3002" s="134">
        <f t="shared" si="46"/>
        <v>0</v>
      </c>
    </row>
    <row r="3003" spans="3:7">
      <c r="C3003"/>
      <c r="G3003" s="134">
        <f t="shared" si="46"/>
        <v>0</v>
      </c>
    </row>
    <row r="3004" spans="3:7">
      <c r="C3004"/>
      <c r="G3004" s="134">
        <f t="shared" si="46"/>
        <v>0</v>
      </c>
    </row>
    <row r="3005" spans="3:7">
      <c r="C3005"/>
      <c r="G3005" s="134">
        <f t="shared" si="46"/>
        <v>0</v>
      </c>
    </row>
    <row r="3006" spans="3:7">
      <c r="C3006"/>
      <c r="G3006" s="134">
        <f t="shared" si="46"/>
        <v>0</v>
      </c>
    </row>
    <row r="3007" spans="3:7">
      <c r="C3007"/>
      <c r="G3007" s="134">
        <f t="shared" si="46"/>
        <v>0</v>
      </c>
    </row>
    <row r="3008" spans="3:7">
      <c r="C3008"/>
      <c r="G3008" s="134">
        <f t="shared" si="46"/>
        <v>0</v>
      </c>
    </row>
    <row r="3009" spans="3:7">
      <c r="C3009"/>
      <c r="G3009" s="134">
        <f t="shared" si="46"/>
        <v>0</v>
      </c>
    </row>
    <row r="3010" spans="3:7">
      <c r="C3010"/>
      <c r="G3010" s="134">
        <f t="shared" si="46"/>
        <v>0</v>
      </c>
    </row>
    <row r="3011" spans="3:7">
      <c r="C3011"/>
      <c r="G3011" s="134">
        <f t="shared" si="46"/>
        <v>0</v>
      </c>
    </row>
    <row r="3012" spans="3:7">
      <c r="C3012"/>
      <c r="G3012" s="134">
        <f t="shared" si="46"/>
        <v>0</v>
      </c>
    </row>
    <row r="3013" spans="3:7">
      <c r="C3013"/>
      <c r="G3013" s="134">
        <f t="shared" si="46"/>
        <v>0</v>
      </c>
    </row>
    <row r="3014" spans="3:7">
      <c r="C3014"/>
      <c r="G3014" s="134">
        <f t="shared" si="46"/>
        <v>0</v>
      </c>
    </row>
    <row r="3015" spans="3:7">
      <c r="C3015"/>
      <c r="G3015" s="134">
        <f t="shared" si="46"/>
        <v>0</v>
      </c>
    </row>
    <row r="3016" spans="3:7">
      <c r="C3016"/>
      <c r="G3016" s="134">
        <f t="shared" si="46"/>
        <v>0</v>
      </c>
    </row>
    <row r="3017" spans="3:7">
      <c r="C3017"/>
      <c r="G3017" s="134">
        <f t="shared" si="46"/>
        <v>0</v>
      </c>
    </row>
    <row r="3018" spans="3:7">
      <c r="C3018"/>
      <c r="G3018" s="134">
        <f t="shared" si="46"/>
        <v>0</v>
      </c>
    </row>
    <row r="3019" spans="3:7">
      <c r="C3019"/>
      <c r="G3019" s="134">
        <f t="shared" si="46"/>
        <v>0</v>
      </c>
    </row>
    <row r="3020" spans="3:7">
      <c r="C3020"/>
      <c r="G3020" s="134">
        <f t="shared" si="46"/>
        <v>0</v>
      </c>
    </row>
    <row r="3021" spans="3:7">
      <c r="C3021"/>
      <c r="G3021" s="134">
        <f t="shared" si="46"/>
        <v>0</v>
      </c>
    </row>
    <row r="3022" spans="3:7">
      <c r="C3022"/>
      <c r="G3022" s="134">
        <f t="shared" si="46"/>
        <v>0</v>
      </c>
    </row>
    <row r="3023" spans="3:7">
      <c r="C3023"/>
      <c r="G3023" s="134">
        <f t="shared" ref="G3023:G3086" si="47">+D3023-E3023</f>
        <v>0</v>
      </c>
    </row>
    <row r="3024" spans="3:7">
      <c r="C3024"/>
      <c r="G3024" s="134">
        <f t="shared" si="47"/>
        <v>0</v>
      </c>
    </row>
    <row r="3025" spans="3:7">
      <c r="C3025"/>
      <c r="G3025" s="134">
        <f t="shared" si="47"/>
        <v>0</v>
      </c>
    </row>
    <row r="3026" spans="3:7">
      <c r="C3026"/>
      <c r="G3026" s="134">
        <f t="shared" si="47"/>
        <v>0</v>
      </c>
    </row>
    <row r="3027" spans="3:7">
      <c r="C3027"/>
      <c r="G3027" s="134">
        <f t="shared" si="47"/>
        <v>0</v>
      </c>
    </row>
    <row r="3028" spans="3:7">
      <c r="C3028"/>
      <c r="G3028" s="134">
        <f t="shared" si="47"/>
        <v>0</v>
      </c>
    </row>
    <row r="3029" spans="3:7">
      <c r="C3029"/>
      <c r="G3029" s="134">
        <f t="shared" si="47"/>
        <v>0</v>
      </c>
    </row>
    <row r="3030" spans="3:7">
      <c r="C3030"/>
      <c r="G3030" s="134">
        <f t="shared" si="47"/>
        <v>0</v>
      </c>
    </row>
    <row r="3031" spans="3:7">
      <c r="C3031"/>
      <c r="G3031" s="134">
        <f t="shared" si="47"/>
        <v>0</v>
      </c>
    </row>
    <row r="3032" spans="3:7">
      <c r="C3032"/>
      <c r="G3032" s="134">
        <f t="shared" si="47"/>
        <v>0</v>
      </c>
    </row>
    <row r="3033" spans="3:7">
      <c r="C3033"/>
      <c r="G3033" s="134">
        <f t="shared" si="47"/>
        <v>0</v>
      </c>
    </row>
    <row r="3034" spans="3:7">
      <c r="C3034"/>
      <c r="G3034" s="134">
        <f t="shared" si="47"/>
        <v>0</v>
      </c>
    </row>
    <row r="3035" spans="3:7">
      <c r="C3035"/>
      <c r="G3035" s="134">
        <f t="shared" si="47"/>
        <v>0</v>
      </c>
    </row>
    <row r="3036" spans="3:7">
      <c r="C3036"/>
      <c r="G3036" s="134">
        <f t="shared" si="47"/>
        <v>0</v>
      </c>
    </row>
    <row r="3037" spans="3:7">
      <c r="C3037"/>
      <c r="G3037" s="134">
        <f t="shared" si="47"/>
        <v>0</v>
      </c>
    </row>
    <row r="3038" spans="3:7">
      <c r="C3038"/>
      <c r="G3038" s="134">
        <f t="shared" si="47"/>
        <v>0</v>
      </c>
    </row>
    <row r="3039" spans="3:7">
      <c r="C3039"/>
      <c r="G3039" s="134">
        <f t="shared" si="47"/>
        <v>0</v>
      </c>
    </row>
    <row r="3040" spans="3:7">
      <c r="C3040"/>
      <c r="G3040" s="134">
        <f t="shared" si="47"/>
        <v>0</v>
      </c>
    </row>
    <row r="3041" spans="3:7">
      <c r="C3041"/>
      <c r="G3041" s="134">
        <f t="shared" si="47"/>
        <v>0</v>
      </c>
    </row>
    <row r="3042" spans="3:7">
      <c r="C3042"/>
      <c r="G3042" s="134">
        <f t="shared" si="47"/>
        <v>0</v>
      </c>
    </row>
    <row r="3043" spans="3:7">
      <c r="C3043"/>
      <c r="G3043" s="134">
        <f t="shared" si="47"/>
        <v>0</v>
      </c>
    </row>
    <row r="3044" spans="3:7">
      <c r="C3044"/>
      <c r="G3044" s="134">
        <f t="shared" si="47"/>
        <v>0</v>
      </c>
    </row>
    <row r="3045" spans="3:7">
      <c r="C3045"/>
      <c r="G3045" s="134">
        <f t="shared" si="47"/>
        <v>0</v>
      </c>
    </row>
    <row r="3046" spans="3:7">
      <c r="C3046"/>
      <c r="G3046" s="134">
        <f t="shared" si="47"/>
        <v>0</v>
      </c>
    </row>
    <row r="3047" spans="3:7">
      <c r="C3047"/>
      <c r="G3047" s="134">
        <f t="shared" si="47"/>
        <v>0</v>
      </c>
    </row>
    <row r="3048" spans="3:7">
      <c r="C3048"/>
      <c r="G3048" s="134">
        <f t="shared" si="47"/>
        <v>0</v>
      </c>
    </row>
    <row r="3049" spans="3:7">
      <c r="C3049"/>
      <c r="G3049" s="134">
        <f t="shared" si="47"/>
        <v>0</v>
      </c>
    </row>
    <row r="3050" spans="3:7">
      <c r="C3050"/>
      <c r="G3050" s="134">
        <f t="shared" si="47"/>
        <v>0</v>
      </c>
    </row>
    <row r="3051" spans="3:7">
      <c r="C3051"/>
      <c r="G3051" s="134">
        <f t="shared" si="47"/>
        <v>0</v>
      </c>
    </row>
    <row r="3052" spans="3:7">
      <c r="C3052"/>
      <c r="G3052" s="134">
        <f t="shared" si="47"/>
        <v>0</v>
      </c>
    </row>
    <row r="3053" spans="3:7">
      <c r="C3053"/>
      <c r="G3053" s="134">
        <f t="shared" si="47"/>
        <v>0</v>
      </c>
    </row>
    <row r="3054" spans="3:7">
      <c r="C3054"/>
      <c r="G3054" s="134">
        <f t="shared" si="47"/>
        <v>0</v>
      </c>
    </row>
    <row r="3055" spans="3:7">
      <c r="C3055"/>
      <c r="G3055" s="134">
        <f t="shared" si="47"/>
        <v>0</v>
      </c>
    </row>
    <row r="3056" spans="3:7">
      <c r="C3056"/>
      <c r="G3056" s="134">
        <f t="shared" si="47"/>
        <v>0</v>
      </c>
    </row>
    <row r="3057" spans="3:7">
      <c r="C3057"/>
      <c r="G3057" s="134">
        <f t="shared" si="47"/>
        <v>0</v>
      </c>
    </row>
    <row r="3058" spans="3:7">
      <c r="C3058"/>
      <c r="G3058" s="134">
        <f t="shared" si="47"/>
        <v>0</v>
      </c>
    </row>
    <row r="3059" spans="3:7">
      <c r="C3059"/>
      <c r="G3059" s="134">
        <f t="shared" si="47"/>
        <v>0</v>
      </c>
    </row>
    <row r="3060" spans="3:7">
      <c r="C3060"/>
      <c r="G3060" s="134">
        <f t="shared" si="47"/>
        <v>0</v>
      </c>
    </row>
    <row r="3061" spans="3:7">
      <c r="C3061"/>
      <c r="G3061" s="134">
        <f t="shared" si="47"/>
        <v>0</v>
      </c>
    </row>
    <row r="3062" spans="3:7">
      <c r="C3062"/>
      <c r="G3062" s="134">
        <f t="shared" si="47"/>
        <v>0</v>
      </c>
    </row>
    <row r="3063" spans="3:7">
      <c r="C3063"/>
      <c r="G3063" s="134">
        <f t="shared" si="47"/>
        <v>0</v>
      </c>
    </row>
    <row r="3064" spans="3:7">
      <c r="C3064"/>
      <c r="G3064" s="134">
        <f t="shared" si="47"/>
        <v>0</v>
      </c>
    </row>
    <row r="3065" spans="3:7">
      <c r="C3065"/>
      <c r="G3065" s="134">
        <f t="shared" si="47"/>
        <v>0</v>
      </c>
    </row>
    <row r="3066" spans="3:7">
      <c r="C3066"/>
      <c r="G3066" s="134">
        <f t="shared" si="47"/>
        <v>0</v>
      </c>
    </row>
    <row r="3067" spans="3:7">
      <c r="C3067"/>
      <c r="G3067" s="134">
        <f t="shared" si="47"/>
        <v>0</v>
      </c>
    </row>
    <row r="3068" spans="3:7">
      <c r="C3068"/>
      <c r="G3068" s="134">
        <f t="shared" si="47"/>
        <v>0</v>
      </c>
    </row>
    <row r="3069" spans="3:7">
      <c r="C3069"/>
      <c r="G3069" s="134">
        <f t="shared" si="47"/>
        <v>0</v>
      </c>
    </row>
    <row r="3070" spans="3:7">
      <c r="C3070"/>
      <c r="G3070" s="134">
        <f t="shared" si="47"/>
        <v>0</v>
      </c>
    </row>
    <row r="3071" spans="3:7">
      <c r="C3071"/>
      <c r="G3071" s="134">
        <f t="shared" si="47"/>
        <v>0</v>
      </c>
    </row>
    <row r="3072" spans="3:7">
      <c r="C3072"/>
      <c r="G3072" s="134">
        <f t="shared" si="47"/>
        <v>0</v>
      </c>
    </row>
    <row r="3073" spans="3:7">
      <c r="C3073"/>
      <c r="G3073" s="134">
        <f t="shared" si="47"/>
        <v>0</v>
      </c>
    </row>
    <row r="3074" spans="3:7">
      <c r="C3074"/>
      <c r="G3074" s="134">
        <f t="shared" si="47"/>
        <v>0</v>
      </c>
    </row>
    <row r="3075" spans="3:7">
      <c r="C3075"/>
      <c r="G3075" s="134">
        <f t="shared" si="47"/>
        <v>0</v>
      </c>
    </row>
    <row r="3076" spans="3:7">
      <c r="C3076"/>
      <c r="G3076" s="134">
        <f t="shared" si="47"/>
        <v>0</v>
      </c>
    </row>
    <row r="3077" spans="3:7">
      <c r="C3077"/>
      <c r="G3077" s="134">
        <f t="shared" si="47"/>
        <v>0</v>
      </c>
    </row>
    <row r="3078" spans="3:7">
      <c r="C3078"/>
      <c r="G3078" s="134">
        <f t="shared" si="47"/>
        <v>0</v>
      </c>
    </row>
    <row r="3079" spans="3:7">
      <c r="C3079"/>
      <c r="G3079" s="134">
        <f t="shared" si="47"/>
        <v>0</v>
      </c>
    </row>
    <row r="3080" spans="3:7">
      <c r="C3080"/>
      <c r="G3080" s="134">
        <f t="shared" si="47"/>
        <v>0</v>
      </c>
    </row>
    <row r="3081" spans="3:7">
      <c r="C3081"/>
      <c r="G3081" s="134">
        <f t="shared" si="47"/>
        <v>0</v>
      </c>
    </row>
    <row r="3082" spans="3:7">
      <c r="C3082"/>
      <c r="G3082" s="134">
        <f t="shared" si="47"/>
        <v>0</v>
      </c>
    </row>
    <row r="3083" spans="3:7">
      <c r="C3083"/>
      <c r="G3083" s="134">
        <f t="shared" si="47"/>
        <v>0</v>
      </c>
    </row>
    <row r="3084" spans="3:7">
      <c r="C3084"/>
      <c r="G3084" s="134">
        <f t="shared" si="47"/>
        <v>0</v>
      </c>
    </row>
    <row r="3085" spans="3:7">
      <c r="C3085"/>
      <c r="G3085" s="134">
        <f t="shared" si="47"/>
        <v>0</v>
      </c>
    </row>
    <row r="3086" spans="3:7">
      <c r="C3086"/>
      <c r="G3086" s="134">
        <f t="shared" si="47"/>
        <v>0</v>
      </c>
    </row>
    <row r="3087" spans="3:7">
      <c r="C3087"/>
      <c r="G3087" s="134">
        <f t="shared" ref="G3087:G3150" si="48">+D3087-E3087</f>
        <v>0</v>
      </c>
    </row>
    <row r="3088" spans="3:7">
      <c r="C3088"/>
      <c r="G3088" s="134">
        <f t="shared" si="48"/>
        <v>0</v>
      </c>
    </row>
    <row r="3089" spans="3:7">
      <c r="C3089"/>
      <c r="G3089" s="134">
        <f t="shared" si="48"/>
        <v>0</v>
      </c>
    </row>
    <row r="3090" spans="3:7">
      <c r="C3090"/>
      <c r="G3090" s="134">
        <f t="shared" si="48"/>
        <v>0</v>
      </c>
    </row>
    <row r="3091" spans="3:7">
      <c r="C3091"/>
      <c r="G3091" s="134">
        <f t="shared" si="48"/>
        <v>0</v>
      </c>
    </row>
    <row r="3092" spans="3:7">
      <c r="C3092"/>
      <c r="G3092" s="134">
        <f t="shared" si="48"/>
        <v>0</v>
      </c>
    </row>
    <row r="3093" spans="3:7">
      <c r="C3093"/>
      <c r="G3093" s="134">
        <f t="shared" si="48"/>
        <v>0</v>
      </c>
    </row>
    <row r="3094" spans="3:7">
      <c r="C3094"/>
      <c r="G3094" s="134">
        <f t="shared" si="48"/>
        <v>0</v>
      </c>
    </row>
    <row r="3095" spans="3:7">
      <c r="C3095"/>
      <c r="G3095" s="134">
        <f t="shared" si="48"/>
        <v>0</v>
      </c>
    </row>
    <row r="3096" spans="3:7">
      <c r="C3096"/>
      <c r="G3096" s="134">
        <f t="shared" si="48"/>
        <v>0</v>
      </c>
    </row>
    <row r="3097" spans="3:7">
      <c r="C3097"/>
      <c r="G3097" s="134">
        <f t="shared" si="48"/>
        <v>0</v>
      </c>
    </row>
    <row r="3098" spans="3:7">
      <c r="C3098"/>
      <c r="G3098" s="134">
        <f t="shared" si="48"/>
        <v>0</v>
      </c>
    </row>
    <row r="3099" spans="3:7">
      <c r="C3099"/>
      <c r="G3099" s="134">
        <f t="shared" si="48"/>
        <v>0</v>
      </c>
    </row>
    <row r="3100" spans="3:7">
      <c r="C3100"/>
      <c r="G3100" s="134">
        <f t="shared" si="48"/>
        <v>0</v>
      </c>
    </row>
    <row r="3101" spans="3:7">
      <c r="C3101"/>
      <c r="G3101" s="134">
        <f t="shared" si="48"/>
        <v>0</v>
      </c>
    </row>
    <row r="3102" spans="3:7">
      <c r="C3102"/>
      <c r="G3102" s="134">
        <f t="shared" si="48"/>
        <v>0</v>
      </c>
    </row>
    <row r="3103" spans="3:7">
      <c r="C3103"/>
      <c r="G3103" s="134">
        <f t="shared" si="48"/>
        <v>0</v>
      </c>
    </row>
    <row r="3104" spans="3:7">
      <c r="C3104"/>
      <c r="G3104" s="134">
        <f t="shared" si="48"/>
        <v>0</v>
      </c>
    </row>
    <row r="3105" spans="3:7">
      <c r="C3105"/>
      <c r="G3105" s="134">
        <f t="shared" si="48"/>
        <v>0</v>
      </c>
    </row>
    <row r="3106" spans="3:7">
      <c r="C3106"/>
      <c r="G3106" s="134">
        <f t="shared" si="48"/>
        <v>0</v>
      </c>
    </row>
    <row r="3107" spans="3:7">
      <c r="C3107"/>
      <c r="G3107" s="134">
        <f t="shared" si="48"/>
        <v>0</v>
      </c>
    </row>
    <row r="3108" spans="3:7">
      <c r="C3108"/>
      <c r="G3108" s="134">
        <f t="shared" si="48"/>
        <v>0</v>
      </c>
    </row>
    <row r="3109" spans="3:7">
      <c r="C3109"/>
      <c r="G3109" s="134">
        <f t="shared" si="48"/>
        <v>0</v>
      </c>
    </row>
    <row r="3110" spans="3:7">
      <c r="C3110"/>
      <c r="G3110" s="134">
        <f t="shared" si="48"/>
        <v>0</v>
      </c>
    </row>
    <row r="3111" spans="3:7">
      <c r="C3111"/>
      <c r="G3111" s="134">
        <f t="shared" si="48"/>
        <v>0</v>
      </c>
    </row>
    <row r="3112" spans="3:7">
      <c r="C3112"/>
      <c r="G3112" s="134">
        <f t="shared" si="48"/>
        <v>0</v>
      </c>
    </row>
    <row r="3113" spans="3:7">
      <c r="C3113"/>
      <c r="G3113" s="134">
        <f t="shared" si="48"/>
        <v>0</v>
      </c>
    </row>
    <row r="3114" spans="3:7">
      <c r="C3114"/>
      <c r="G3114" s="134">
        <f t="shared" si="48"/>
        <v>0</v>
      </c>
    </row>
    <row r="3115" spans="3:7">
      <c r="C3115"/>
      <c r="G3115" s="134">
        <f t="shared" si="48"/>
        <v>0</v>
      </c>
    </row>
    <row r="3116" spans="3:7">
      <c r="C3116"/>
      <c r="G3116" s="134">
        <f t="shared" si="48"/>
        <v>0</v>
      </c>
    </row>
    <row r="3117" spans="3:7">
      <c r="C3117"/>
      <c r="G3117" s="134">
        <f t="shared" si="48"/>
        <v>0</v>
      </c>
    </row>
    <row r="3118" spans="3:7">
      <c r="C3118"/>
      <c r="G3118" s="134">
        <f t="shared" si="48"/>
        <v>0</v>
      </c>
    </row>
    <row r="3119" spans="3:7">
      <c r="C3119"/>
      <c r="G3119" s="134">
        <f t="shared" si="48"/>
        <v>0</v>
      </c>
    </row>
    <row r="3120" spans="3:7">
      <c r="C3120"/>
      <c r="G3120" s="134">
        <f t="shared" si="48"/>
        <v>0</v>
      </c>
    </row>
    <row r="3121" spans="3:7">
      <c r="C3121"/>
      <c r="G3121" s="134">
        <f t="shared" si="48"/>
        <v>0</v>
      </c>
    </row>
    <row r="3122" spans="3:7">
      <c r="C3122"/>
      <c r="G3122" s="134">
        <f t="shared" si="48"/>
        <v>0</v>
      </c>
    </row>
    <row r="3123" spans="3:7">
      <c r="C3123"/>
      <c r="G3123" s="134">
        <f t="shared" si="48"/>
        <v>0</v>
      </c>
    </row>
    <row r="3124" spans="3:7">
      <c r="C3124"/>
      <c r="G3124" s="134">
        <f t="shared" si="48"/>
        <v>0</v>
      </c>
    </row>
    <row r="3125" spans="3:7">
      <c r="C3125"/>
      <c r="G3125" s="134">
        <f t="shared" si="48"/>
        <v>0</v>
      </c>
    </row>
    <row r="3126" spans="3:7">
      <c r="C3126"/>
      <c r="G3126" s="134">
        <f t="shared" si="48"/>
        <v>0</v>
      </c>
    </row>
    <row r="3127" spans="3:7">
      <c r="C3127"/>
      <c r="G3127" s="134">
        <f t="shared" si="48"/>
        <v>0</v>
      </c>
    </row>
    <row r="3128" spans="3:7">
      <c r="C3128"/>
      <c r="G3128" s="134">
        <f t="shared" si="48"/>
        <v>0</v>
      </c>
    </row>
    <row r="3129" spans="3:7">
      <c r="C3129"/>
      <c r="G3129" s="134">
        <f t="shared" si="48"/>
        <v>0</v>
      </c>
    </row>
    <row r="3130" spans="3:7">
      <c r="C3130"/>
      <c r="G3130" s="134">
        <f t="shared" si="48"/>
        <v>0</v>
      </c>
    </row>
    <row r="3131" spans="3:7">
      <c r="C3131"/>
      <c r="G3131" s="134">
        <f t="shared" si="48"/>
        <v>0</v>
      </c>
    </row>
    <row r="3132" spans="3:7">
      <c r="C3132"/>
      <c r="G3132" s="134">
        <f t="shared" si="48"/>
        <v>0</v>
      </c>
    </row>
    <row r="3133" spans="3:7">
      <c r="C3133"/>
      <c r="G3133" s="134">
        <f t="shared" si="48"/>
        <v>0</v>
      </c>
    </row>
    <row r="3134" spans="3:7">
      <c r="C3134"/>
      <c r="G3134" s="134">
        <f t="shared" si="48"/>
        <v>0</v>
      </c>
    </row>
    <row r="3135" spans="3:7">
      <c r="C3135"/>
      <c r="G3135" s="134">
        <f t="shared" si="48"/>
        <v>0</v>
      </c>
    </row>
    <row r="3136" spans="3:7">
      <c r="C3136"/>
      <c r="G3136" s="134">
        <f t="shared" si="48"/>
        <v>0</v>
      </c>
    </row>
    <row r="3137" spans="3:7">
      <c r="C3137"/>
      <c r="G3137" s="134">
        <f t="shared" si="48"/>
        <v>0</v>
      </c>
    </row>
    <row r="3138" spans="3:7">
      <c r="C3138"/>
      <c r="G3138" s="134">
        <f t="shared" si="48"/>
        <v>0</v>
      </c>
    </row>
    <row r="3139" spans="3:7">
      <c r="C3139"/>
      <c r="G3139" s="134">
        <f t="shared" si="48"/>
        <v>0</v>
      </c>
    </row>
    <row r="3140" spans="3:7">
      <c r="C3140"/>
      <c r="G3140" s="134">
        <f t="shared" si="48"/>
        <v>0</v>
      </c>
    </row>
    <row r="3141" spans="3:7">
      <c r="C3141"/>
      <c r="G3141" s="134">
        <f t="shared" si="48"/>
        <v>0</v>
      </c>
    </row>
    <row r="3142" spans="3:7">
      <c r="C3142"/>
      <c r="G3142" s="134">
        <f t="shared" si="48"/>
        <v>0</v>
      </c>
    </row>
    <row r="3143" spans="3:7">
      <c r="C3143"/>
      <c r="G3143" s="134">
        <f t="shared" si="48"/>
        <v>0</v>
      </c>
    </row>
    <row r="3144" spans="3:7">
      <c r="C3144"/>
      <c r="G3144" s="134">
        <f t="shared" si="48"/>
        <v>0</v>
      </c>
    </row>
    <row r="3145" spans="3:7">
      <c r="C3145"/>
      <c r="G3145" s="134">
        <f t="shared" si="48"/>
        <v>0</v>
      </c>
    </row>
    <row r="3146" spans="3:7">
      <c r="C3146"/>
      <c r="G3146" s="134">
        <f t="shared" si="48"/>
        <v>0</v>
      </c>
    </row>
    <row r="3147" spans="3:7">
      <c r="C3147"/>
      <c r="G3147" s="134">
        <f t="shared" si="48"/>
        <v>0</v>
      </c>
    </row>
    <row r="3148" spans="3:7">
      <c r="C3148"/>
      <c r="G3148" s="134">
        <f t="shared" si="48"/>
        <v>0</v>
      </c>
    </row>
    <row r="3149" spans="3:7">
      <c r="C3149"/>
      <c r="G3149" s="134">
        <f t="shared" si="48"/>
        <v>0</v>
      </c>
    </row>
    <row r="3150" spans="3:7">
      <c r="C3150"/>
      <c r="G3150" s="134">
        <f t="shared" si="48"/>
        <v>0</v>
      </c>
    </row>
    <row r="3151" spans="3:7">
      <c r="C3151"/>
      <c r="G3151" s="134">
        <f t="shared" ref="G3151:G3214" si="49">+D3151-E3151</f>
        <v>0</v>
      </c>
    </row>
    <row r="3152" spans="3:7">
      <c r="C3152"/>
      <c r="G3152" s="134">
        <f t="shared" si="49"/>
        <v>0</v>
      </c>
    </row>
    <row r="3153" spans="3:7">
      <c r="C3153"/>
      <c r="G3153" s="134">
        <f t="shared" si="49"/>
        <v>0</v>
      </c>
    </row>
    <row r="3154" spans="3:7">
      <c r="C3154"/>
      <c r="G3154" s="134">
        <f t="shared" si="49"/>
        <v>0</v>
      </c>
    </row>
    <row r="3155" spans="3:7">
      <c r="C3155"/>
      <c r="G3155" s="134">
        <f t="shared" si="49"/>
        <v>0</v>
      </c>
    </row>
    <row r="3156" spans="3:7">
      <c r="C3156"/>
      <c r="G3156" s="134">
        <f t="shared" si="49"/>
        <v>0</v>
      </c>
    </row>
    <row r="3157" spans="3:7">
      <c r="C3157"/>
      <c r="G3157" s="134">
        <f t="shared" si="49"/>
        <v>0</v>
      </c>
    </row>
    <row r="3158" spans="3:7">
      <c r="C3158"/>
      <c r="G3158" s="134">
        <f t="shared" si="49"/>
        <v>0</v>
      </c>
    </row>
    <row r="3159" spans="3:7">
      <c r="C3159"/>
      <c r="G3159" s="134">
        <f t="shared" si="49"/>
        <v>0</v>
      </c>
    </row>
    <row r="3160" spans="3:7">
      <c r="C3160"/>
      <c r="G3160" s="134">
        <f t="shared" si="49"/>
        <v>0</v>
      </c>
    </row>
    <row r="3161" spans="3:7">
      <c r="C3161"/>
      <c r="G3161" s="134">
        <f t="shared" si="49"/>
        <v>0</v>
      </c>
    </row>
    <row r="3162" spans="3:7">
      <c r="C3162"/>
      <c r="G3162" s="134">
        <f t="shared" si="49"/>
        <v>0</v>
      </c>
    </row>
    <row r="3163" spans="3:7">
      <c r="C3163"/>
      <c r="G3163" s="134">
        <f t="shared" si="49"/>
        <v>0</v>
      </c>
    </row>
    <row r="3164" spans="3:7">
      <c r="C3164"/>
      <c r="G3164" s="134">
        <f t="shared" si="49"/>
        <v>0</v>
      </c>
    </row>
    <row r="3165" spans="3:7">
      <c r="C3165"/>
      <c r="G3165" s="134">
        <f t="shared" si="49"/>
        <v>0</v>
      </c>
    </row>
    <row r="3166" spans="3:7">
      <c r="C3166"/>
      <c r="G3166" s="134">
        <f t="shared" si="49"/>
        <v>0</v>
      </c>
    </row>
    <row r="3167" spans="3:7">
      <c r="C3167"/>
      <c r="G3167" s="134">
        <f t="shared" si="49"/>
        <v>0</v>
      </c>
    </row>
    <row r="3168" spans="3:7">
      <c r="C3168"/>
      <c r="G3168" s="134">
        <f t="shared" si="49"/>
        <v>0</v>
      </c>
    </row>
    <row r="3169" spans="3:7">
      <c r="C3169"/>
      <c r="G3169" s="134">
        <f t="shared" si="49"/>
        <v>0</v>
      </c>
    </row>
    <row r="3170" spans="3:7">
      <c r="C3170"/>
      <c r="G3170" s="134">
        <f t="shared" si="49"/>
        <v>0</v>
      </c>
    </row>
    <row r="3171" spans="3:7">
      <c r="C3171"/>
      <c r="G3171" s="134">
        <f t="shared" si="49"/>
        <v>0</v>
      </c>
    </row>
    <row r="3172" spans="3:7">
      <c r="C3172"/>
      <c r="G3172" s="134">
        <f t="shared" si="49"/>
        <v>0</v>
      </c>
    </row>
    <row r="3173" spans="3:7">
      <c r="C3173"/>
      <c r="G3173" s="134">
        <f t="shared" si="49"/>
        <v>0</v>
      </c>
    </row>
    <row r="3174" spans="3:7">
      <c r="C3174"/>
      <c r="G3174" s="134">
        <f t="shared" si="49"/>
        <v>0</v>
      </c>
    </row>
    <row r="3175" spans="3:7">
      <c r="C3175"/>
      <c r="G3175" s="134">
        <f t="shared" si="49"/>
        <v>0</v>
      </c>
    </row>
    <row r="3176" spans="3:7">
      <c r="C3176"/>
      <c r="G3176" s="134">
        <f t="shared" si="49"/>
        <v>0</v>
      </c>
    </row>
    <row r="3177" spans="3:7">
      <c r="C3177"/>
      <c r="G3177" s="134">
        <f t="shared" si="49"/>
        <v>0</v>
      </c>
    </row>
    <row r="3178" spans="3:7">
      <c r="C3178"/>
      <c r="G3178" s="134">
        <f t="shared" si="49"/>
        <v>0</v>
      </c>
    </row>
    <row r="3179" spans="3:7">
      <c r="C3179"/>
      <c r="G3179" s="134">
        <f t="shared" si="49"/>
        <v>0</v>
      </c>
    </row>
    <row r="3180" spans="3:7">
      <c r="C3180"/>
      <c r="G3180" s="134">
        <f t="shared" si="49"/>
        <v>0</v>
      </c>
    </row>
    <row r="3181" spans="3:7">
      <c r="C3181"/>
      <c r="G3181" s="134">
        <f t="shared" si="49"/>
        <v>0</v>
      </c>
    </row>
    <row r="3182" spans="3:7">
      <c r="C3182"/>
      <c r="G3182" s="134">
        <f t="shared" si="49"/>
        <v>0</v>
      </c>
    </row>
    <row r="3183" spans="3:7">
      <c r="C3183"/>
      <c r="G3183" s="134">
        <f t="shared" si="49"/>
        <v>0</v>
      </c>
    </row>
    <row r="3184" spans="3:7">
      <c r="C3184"/>
      <c r="G3184" s="134">
        <f t="shared" si="49"/>
        <v>0</v>
      </c>
    </row>
    <row r="3185" spans="3:7">
      <c r="C3185"/>
      <c r="G3185" s="134">
        <f t="shared" si="49"/>
        <v>0</v>
      </c>
    </row>
    <row r="3186" spans="3:7">
      <c r="C3186"/>
      <c r="G3186" s="134">
        <f t="shared" si="49"/>
        <v>0</v>
      </c>
    </row>
    <row r="3187" spans="3:7">
      <c r="C3187"/>
      <c r="G3187" s="134">
        <f t="shared" si="49"/>
        <v>0</v>
      </c>
    </row>
    <row r="3188" spans="3:7">
      <c r="C3188"/>
      <c r="G3188" s="134">
        <f t="shared" si="49"/>
        <v>0</v>
      </c>
    </row>
    <row r="3189" spans="3:7">
      <c r="C3189"/>
      <c r="G3189" s="134">
        <f t="shared" si="49"/>
        <v>0</v>
      </c>
    </row>
    <row r="3190" spans="3:7">
      <c r="C3190"/>
      <c r="G3190" s="134">
        <f t="shared" si="49"/>
        <v>0</v>
      </c>
    </row>
    <row r="3191" spans="3:7">
      <c r="C3191"/>
      <c r="G3191" s="134">
        <f t="shared" si="49"/>
        <v>0</v>
      </c>
    </row>
    <row r="3192" spans="3:7">
      <c r="C3192"/>
      <c r="G3192" s="134">
        <f t="shared" si="49"/>
        <v>0</v>
      </c>
    </row>
    <row r="3193" spans="3:7">
      <c r="C3193"/>
      <c r="G3193" s="134">
        <f t="shared" si="49"/>
        <v>0</v>
      </c>
    </row>
    <row r="3194" spans="3:7">
      <c r="C3194"/>
      <c r="G3194" s="134">
        <f t="shared" si="49"/>
        <v>0</v>
      </c>
    </row>
    <row r="3195" spans="3:7">
      <c r="C3195"/>
      <c r="G3195" s="134">
        <f t="shared" si="49"/>
        <v>0</v>
      </c>
    </row>
    <row r="3196" spans="3:7">
      <c r="C3196"/>
      <c r="G3196" s="134">
        <f t="shared" si="49"/>
        <v>0</v>
      </c>
    </row>
    <row r="3197" spans="3:7">
      <c r="C3197"/>
      <c r="G3197" s="134">
        <f t="shared" si="49"/>
        <v>0</v>
      </c>
    </row>
    <row r="3198" spans="3:7">
      <c r="C3198"/>
      <c r="G3198" s="134">
        <f t="shared" si="49"/>
        <v>0</v>
      </c>
    </row>
    <row r="3199" spans="3:7">
      <c r="C3199"/>
      <c r="G3199" s="134">
        <f t="shared" si="49"/>
        <v>0</v>
      </c>
    </row>
    <row r="3200" spans="3:7">
      <c r="C3200"/>
      <c r="G3200" s="134">
        <f t="shared" si="49"/>
        <v>0</v>
      </c>
    </row>
    <row r="3201" spans="3:7">
      <c r="C3201"/>
      <c r="G3201" s="134">
        <f t="shared" si="49"/>
        <v>0</v>
      </c>
    </row>
    <row r="3202" spans="3:7">
      <c r="C3202"/>
      <c r="G3202" s="134">
        <f t="shared" si="49"/>
        <v>0</v>
      </c>
    </row>
    <row r="3203" spans="3:7">
      <c r="C3203"/>
      <c r="G3203" s="134">
        <f t="shared" si="49"/>
        <v>0</v>
      </c>
    </row>
    <row r="3204" spans="3:7">
      <c r="C3204"/>
      <c r="G3204" s="134">
        <f t="shared" si="49"/>
        <v>0</v>
      </c>
    </row>
    <row r="3205" spans="3:7">
      <c r="C3205"/>
      <c r="G3205" s="134">
        <f t="shared" si="49"/>
        <v>0</v>
      </c>
    </row>
    <row r="3206" spans="3:7">
      <c r="C3206"/>
      <c r="G3206" s="134">
        <f t="shared" si="49"/>
        <v>0</v>
      </c>
    </row>
    <row r="3207" spans="3:7">
      <c r="C3207"/>
      <c r="G3207" s="134">
        <f t="shared" si="49"/>
        <v>0</v>
      </c>
    </row>
    <row r="3208" spans="3:7">
      <c r="C3208"/>
      <c r="G3208" s="134">
        <f t="shared" si="49"/>
        <v>0</v>
      </c>
    </row>
    <row r="3209" spans="3:7">
      <c r="C3209"/>
      <c r="G3209" s="134">
        <f t="shared" si="49"/>
        <v>0</v>
      </c>
    </row>
    <row r="3210" spans="3:7">
      <c r="C3210"/>
      <c r="G3210" s="134">
        <f t="shared" si="49"/>
        <v>0</v>
      </c>
    </row>
    <row r="3211" spans="3:7">
      <c r="C3211"/>
      <c r="G3211" s="134">
        <f t="shared" si="49"/>
        <v>0</v>
      </c>
    </row>
    <row r="3212" spans="3:7">
      <c r="C3212"/>
      <c r="G3212" s="134">
        <f t="shared" si="49"/>
        <v>0</v>
      </c>
    </row>
    <row r="3213" spans="3:7">
      <c r="C3213"/>
      <c r="G3213" s="134">
        <f t="shared" si="49"/>
        <v>0</v>
      </c>
    </row>
    <row r="3214" spans="3:7">
      <c r="C3214"/>
      <c r="G3214" s="134">
        <f t="shared" si="49"/>
        <v>0</v>
      </c>
    </row>
    <row r="3215" spans="3:7">
      <c r="C3215"/>
      <c r="G3215" s="134">
        <f t="shared" ref="G3215:G3278" si="50">+D3215-E3215</f>
        <v>0</v>
      </c>
    </row>
    <row r="3216" spans="3:7">
      <c r="C3216"/>
      <c r="G3216" s="134">
        <f t="shared" si="50"/>
        <v>0</v>
      </c>
    </row>
    <row r="3217" spans="3:7">
      <c r="C3217"/>
      <c r="G3217" s="134">
        <f t="shared" si="50"/>
        <v>0</v>
      </c>
    </row>
    <row r="3218" spans="3:7">
      <c r="C3218"/>
      <c r="G3218" s="134">
        <f t="shared" si="50"/>
        <v>0</v>
      </c>
    </row>
    <row r="3219" spans="3:7">
      <c r="C3219"/>
      <c r="G3219" s="134">
        <f t="shared" si="50"/>
        <v>0</v>
      </c>
    </row>
    <row r="3220" spans="3:7">
      <c r="C3220"/>
      <c r="G3220" s="134">
        <f t="shared" si="50"/>
        <v>0</v>
      </c>
    </row>
    <row r="3221" spans="3:7">
      <c r="C3221"/>
      <c r="G3221" s="134">
        <f t="shared" si="50"/>
        <v>0</v>
      </c>
    </row>
    <row r="3222" spans="3:7">
      <c r="C3222"/>
      <c r="G3222" s="134">
        <f t="shared" si="50"/>
        <v>0</v>
      </c>
    </row>
    <row r="3223" spans="3:7">
      <c r="C3223"/>
      <c r="G3223" s="134">
        <f t="shared" si="50"/>
        <v>0</v>
      </c>
    </row>
    <row r="3224" spans="3:7">
      <c r="C3224"/>
      <c r="G3224" s="134">
        <f t="shared" si="50"/>
        <v>0</v>
      </c>
    </row>
    <row r="3225" spans="3:7">
      <c r="C3225"/>
      <c r="G3225" s="134">
        <f t="shared" si="50"/>
        <v>0</v>
      </c>
    </row>
    <row r="3226" spans="3:7">
      <c r="C3226"/>
      <c r="G3226" s="134">
        <f t="shared" si="50"/>
        <v>0</v>
      </c>
    </row>
    <row r="3227" spans="3:7">
      <c r="C3227"/>
      <c r="G3227" s="134">
        <f t="shared" si="50"/>
        <v>0</v>
      </c>
    </row>
    <row r="3228" spans="3:7">
      <c r="C3228"/>
      <c r="G3228" s="134">
        <f t="shared" si="50"/>
        <v>0</v>
      </c>
    </row>
    <row r="3229" spans="3:7">
      <c r="C3229"/>
      <c r="G3229" s="134">
        <f t="shared" si="50"/>
        <v>0</v>
      </c>
    </row>
    <row r="3230" spans="3:7">
      <c r="C3230"/>
      <c r="G3230" s="134">
        <f t="shared" si="50"/>
        <v>0</v>
      </c>
    </row>
    <row r="3231" spans="3:7">
      <c r="C3231"/>
      <c r="G3231" s="134">
        <f t="shared" si="50"/>
        <v>0</v>
      </c>
    </row>
    <row r="3232" spans="3:7">
      <c r="C3232"/>
      <c r="G3232" s="134">
        <f t="shared" si="50"/>
        <v>0</v>
      </c>
    </row>
    <row r="3233" spans="3:7">
      <c r="C3233"/>
      <c r="G3233" s="134">
        <f t="shared" si="50"/>
        <v>0</v>
      </c>
    </row>
    <row r="3234" spans="3:7">
      <c r="C3234"/>
      <c r="G3234" s="134">
        <f t="shared" si="50"/>
        <v>0</v>
      </c>
    </row>
    <row r="3235" spans="3:7">
      <c r="C3235"/>
      <c r="G3235" s="134">
        <f t="shared" si="50"/>
        <v>0</v>
      </c>
    </row>
    <row r="3236" spans="3:7">
      <c r="C3236"/>
      <c r="G3236" s="134">
        <f t="shared" si="50"/>
        <v>0</v>
      </c>
    </row>
    <row r="3237" spans="3:7">
      <c r="C3237"/>
      <c r="G3237" s="134">
        <f t="shared" si="50"/>
        <v>0</v>
      </c>
    </row>
    <row r="3238" spans="3:7">
      <c r="C3238"/>
      <c r="G3238" s="134">
        <f t="shared" si="50"/>
        <v>0</v>
      </c>
    </row>
    <row r="3239" spans="3:7">
      <c r="C3239"/>
      <c r="G3239" s="134">
        <f t="shared" si="50"/>
        <v>0</v>
      </c>
    </row>
    <row r="3240" spans="3:7">
      <c r="C3240"/>
      <c r="G3240" s="134">
        <f t="shared" si="50"/>
        <v>0</v>
      </c>
    </row>
    <row r="3241" spans="3:7">
      <c r="C3241"/>
      <c r="G3241" s="134">
        <f t="shared" si="50"/>
        <v>0</v>
      </c>
    </row>
    <row r="3242" spans="3:7">
      <c r="C3242"/>
      <c r="G3242" s="134">
        <f t="shared" si="50"/>
        <v>0</v>
      </c>
    </row>
    <row r="3243" spans="3:7">
      <c r="C3243"/>
      <c r="G3243" s="134">
        <f t="shared" si="50"/>
        <v>0</v>
      </c>
    </row>
    <row r="3244" spans="3:7">
      <c r="C3244"/>
      <c r="G3244" s="134">
        <f t="shared" si="50"/>
        <v>0</v>
      </c>
    </row>
    <row r="3245" spans="3:7">
      <c r="C3245"/>
      <c r="G3245" s="134">
        <f t="shared" si="50"/>
        <v>0</v>
      </c>
    </row>
    <row r="3246" spans="3:7">
      <c r="C3246"/>
      <c r="G3246" s="134">
        <f t="shared" si="50"/>
        <v>0</v>
      </c>
    </row>
    <row r="3247" spans="3:7">
      <c r="C3247"/>
      <c r="G3247" s="134">
        <f t="shared" si="50"/>
        <v>0</v>
      </c>
    </row>
    <row r="3248" spans="3:7">
      <c r="C3248"/>
      <c r="G3248" s="134">
        <f t="shared" si="50"/>
        <v>0</v>
      </c>
    </row>
    <row r="3249" spans="3:7">
      <c r="C3249"/>
      <c r="G3249" s="134">
        <f t="shared" si="50"/>
        <v>0</v>
      </c>
    </row>
    <row r="3250" spans="3:7">
      <c r="C3250"/>
      <c r="G3250" s="134">
        <f t="shared" si="50"/>
        <v>0</v>
      </c>
    </row>
    <row r="3251" spans="3:7">
      <c r="C3251"/>
      <c r="G3251" s="134">
        <f t="shared" si="50"/>
        <v>0</v>
      </c>
    </row>
    <row r="3252" spans="3:7">
      <c r="C3252"/>
      <c r="G3252" s="134">
        <f t="shared" si="50"/>
        <v>0</v>
      </c>
    </row>
    <row r="3253" spans="3:7">
      <c r="C3253"/>
      <c r="G3253" s="134">
        <f t="shared" si="50"/>
        <v>0</v>
      </c>
    </row>
    <row r="3254" spans="3:7">
      <c r="C3254"/>
      <c r="G3254" s="134">
        <f t="shared" si="50"/>
        <v>0</v>
      </c>
    </row>
    <row r="3255" spans="3:7">
      <c r="C3255"/>
      <c r="G3255" s="134">
        <f t="shared" si="50"/>
        <v>0</v>
      </c>
    </row>
    <row r="3256" spans="3:7">
      <c r="C3256"/>
      <c r="G3256" s="134">
        <f t="shared" si="50"/>
        <v>0</v>
      </c>
    </row>
    <row r="3257" spans="3:7">
      <c r="C3257"/>
      <c r="G3257" s="134">
        <f t="shared" si="50"/>
        <v>0</v>
      </c>
    </row>
    <row r="3258" spans="3:7">
      <c r="C3258"/>
      <c r="G3258" s="134">
        <f t="shared" si="50"/>
        <v>0</v>
      </c>
    </row>
    <row r="3259" spans="3:7">
      <c r="C3259"/>
      <c r="G3259" s="134">
        <f t="shared" si="50"/>
        <v>0</v>
      </c>
    </row>
    <row r="3260" spans="3:7">
      <c r="C3260"/>
      <c r="G3260" s="134">
        <f t="shared" si="50"/>
        <v>0</v>
      </c>
    </row>
    <row r="3261" spans="3:7">
      <c r="C3261"/>
      <c r="G3261" s="134">
        <f t="shared" si="50"/>
        <v>0</v>
      </c>
    </row>
    <row r="3262" spans="3:7">
      <c r="C3262"/>
      <c r="G3262" s="134">
        <f t="shared" si="50"/>
        <v>0</v>
      </c>
    </row>
    <row r="3263" spans="3:7">
      <c r="C3263"/>
      <c r="G3263" s="134">
        <f t="shared" si="50"/>
        <v>0</v>
      </c>
    </row>
    <row r="3264" spans="3:7">
      <c r="C3264"/>
      <c r="G3264" s="134">
        <f t="shared" si="50"/>
        <v>0</v>
      </c>
    </row>
    <row r="3265" spans="3:7">
      <c r="C3265"/>
      <c r="G3265" s="134">
        <f t="shared" si="50"/>
        <v>0</v>
      </c>
    </row>
    <row r="3266" spans="3:7">
      <c r="C3266"/>
      <c r="G3266" s="134">
        <f t="shared" si="50"/>
        <v>0</v>
      </c>
    </row>
    <row r="3267" spans="3:7">
      <c r="C3267"/>
      <c r="G3267" s="134">
        <f t="shared" si="50"/>
        <v>0</v>
      </c>
    </row>
    <row r="3268" spans="3:7">
      <c r="C3268"/>
      <c r="G3268" s="134">
        <f t="shared" si="50"/>
        <v>0</v>
      </c>
    </row>
    <row r="3269" spans="3:7">
      <c r="C3269"/>
      <c r="G3269" s="134">
        <f t="shared" si="50"/>
        <v>0</v>
      </c>
    </row>
    <row r="3270" spans="3:7">
      <c r="C3270"/>
      <c r="G3270" s="134">
        <f t="shared" si="50"/>
        <v>0</v>
      </c>
    </row>
    <row r="3271" spans="3:7">
      <c r="C3271"/>
      <c r="G3271" s="134">
        <f t="shared" si="50"/>
        <v>0</v>
      </c>
    </row>
    <row r="3272" spans="3:7">
      <c r="C3272"/>
      <c r="G3272" s="134">
        <f t="shared" si="50"/>
        <v>0</v>
      </c>
    </row>
    <row r="3273" spans="3:7">
      <c r="C3273"/>
      <c r="G3273" s="134">
        <f t="shared" si="50"/>
        <v>0</v>
      </c>
    </row>
    <row r="3274" spans="3:7">
      <c r="C3274"/>
      <c r="G3274" s="134">
        <f t="shared" si="50"/>
        <v>0</v>
      </c>
    </row>
    <row r="3275" spans="3:7">
      <c r="C3275"/>
      <c r="G3275" s="134">
        <f t="shared" si="50"/>
        <v>0</v>
      </c>
    </row>
    <row r="3276" spans="3:7">
      <c r="C3276"/>
      <c r="G3276" s="134">
        <f t="shared" si="50"/>
        <v>0</v>
      </c>
    </row>
    <row r="3277" spans="3:7">
      <c r="C3277"/>
      <c r="G3277" s="134">
        <f t="shared" si="50"/>
        <v>0</v>
      </c>
    </row>
    <row r="3278" spans="3:7">
      <c r="C3278"/>
      <c r="G3278" s="134">
        <f t="shared" si="50"/>
        <v>0</v>
      </c>
    </row>
    <row r="3279" spans="3:7">
      <c r="C3279"/>
      <c r="G3279" s="134">
        <f t="shared" ref="G3279:G3342" si="51">+D3279-E3279</f>
        <v>0</v>
      </c>
    </row>
    <row r="3280" spans="3:7">
      <c r="C3280"/>
      <c r="G3280" s="134">
        <f t="shared" si="51"/>
        <v>0</v>
      </c>
    </row>
    <row r="3281" spans="3:7">
      <c r="C3281"/>
      <c r="G3281" s="134">
        <f t="shared" si="51"/>
        <v>0</v>
      </c>
    </row>
    <row r="3282" spans="3:7">
      <c r="C3282"/>
      <c r="G3282" s="134">
        <f t="shared" si="51"/>
        <v>0</v>
      </c>
    </row>
    <row r="3283" spans="3:7">
      <c r="C3283"/>
      <c r="G3283" s="134">
        <f t="shared" si="51"/>
        <v>0</v>
      </c>
    </row>
    <row r="3284" spans="3:7">
      <c r="C3284"/>
      <c r="G3284" s="134">
        <f t="shared" si="51"/>
        <v>0</v>
      </c>
    </row>
    <row r="3285" spans="3:7">
      <c r="C3285"/>
      <c r="G3285" s="134">
        <f t="shared" si="51"/>
        <v>0</v>
      </c>
    </row>
    <row r="3286" spans="3:7">
      <c r="C3286"/>
      <c r="G3286" s="134">
        <f t="shared" si="51"/>
        <v>0</v>
      </c>
    </row>
    <row r="3287" spans="3:7">
      <c r="C3287"/>
      <c r="G3287" s="134">
        <f t="shared" si="51"/>
        <v>0</v>
      </c>
    </row>
    <row r="3288" spans="3:7">
      <c r="C3288"/>
      <c r="G3288" s="134">
        <f t="shared" si="51"/>
        <v>0</v>
      </c>
    </row>
    <row r="3289" spans="3:7">
      <c r="C3289"/>
      <c r="G3289" s="134">
        <f t="shared" si="51"/>
        <v>0</v>
      </c>
    </row>
    <row r="3290" spans="3:7">
      <c r="C3290"/>
      <c r="G3290" s="134">
        <f t="shared" si="51"/>
        <v>0</v>
      </c>
    </row>
    <row r="3291" spans="3:7">
      <c r="C3291"/>
      <c r="G3291" s="134">
        <f t="shared" si="51"/>
        <v>0</v>
      </c>
    </row>
    <row r="3292" spans="3:7">
      <c r="C3292"/>
      <c r="G3292" s="134">
        <f t="shared" si="51"/>
        <v>0</v>
      </c>
    </row>
    <row r="3293" spans="3:7">
      <c r="C3293"/>
      <c r="G3293" s="134">
        <f t="shared" si="51"/>
        <v>0</v>
      </c>
    </row>
    <row r="3294" spans="3:7">
      <c r="C3294"/>
      <c r="G3294" s="134">
        <f t="shared" si="51"/>
        <v>0</v>
      </c>
    </row>
    <row r="3295" spans="3:7">
      <c r="C3295"/>
      <c r="G3295" s="134">
        <f t="shared" si="51"/>
        <v>0</v>
      </c>
    </row>
    <row r="3296" spans="3:7">
      <c r="C3296"/>
      <c r="G3296" s="134">
        <f t="shared" si="51"/>
        <v>0</v>
      </c>
    </row>
    <row r="3297" spans="3:7">
      <c r="C3297"/>
      <c r="G3297" s="134">
        <f t="shared" si="51"/>
        <v>0</v>
      </c>
    </row>
    <row r="3298" spans="3:7">
      <c r="C3298"/>
      <c r="G3298" s="134">
        <f t="shared" si="51"/>
        <v>0</v>
      </c>
    </row>
    <row r="3299" spans="3:7">
      <c r="C3299"/>
      <c r="G3299" s="134">
        <f t="shared" si="51"/>
        <v>0</v>
      </c>
    </row>
    <row r="3300" spans="3:7">
      <c r="C3300"/>
      <c r="G3300" s="134">
        <f t="shared" si="51"/>
        <v>0</v>
      </c>
    </row>
    <row r="3301" spans="3:7">
      <c r="C3301"/>
      <c r="G3301" s="134">
        <f t="shared" si="51"/>
        <v>0</v>
      </c>
    </row>
    <row r="3302" spans="3:7">
      <c r="C3302"/>
      <c r="G3302" s="134">
        <f t="shared" si="51"/>
        <v>0</v>
      </c>
    </row>
    <row r="3303" spans="3:7">
      <c r="C3303"/>
      <c r="G3303" s="134">
        <f t="shared" si="51"/>
        <v>0</v>
      </c>
    </row>
    <row r="3304" spans="3:7">
      <c r="C3304"/>
      <c r="G3304" s="134">
        <f t="shared" si="51"/>
        <v>0</v>
      </c>
    </row>
    <row r="3305" spans="3:7">
      <c r="C3305"/>
      <c r="G3305" s="134">
        <f t="shared" si="51"/>
        <v>0</v>
      </c>
    </row>
    <row r="3306" spans="3:7">
      <c r="C3306"/>
      <c r="G3306" s="134">
        <f t="shared" si="51"/>
        <v>0</v>
      </c>
    </row>
    <row r="3307" spans="3:7">
      <c r="C3307"/>
      <c r="G3307" s="134">
        <f t="shared" si="51"/>
        <v>0</v>
      </c>
    </row>
    <row r="3308" spans="3:7">
      <c r="C3308"/>
      <c r="G3308" s="134">
        <f t="shared" si="51"/>
        <v>0</v>
      </c>
    </row>
    <row r="3309" spans="3:7">
      <c r="C3309"/>
      <c r="G3309" s="134">
        <f t="shared" si="51"/>
        <v>0</v>
      </c>
    </row>
    <row r="3310" spans="3:7">
      <c r="C3310"/>
      <c r="G3310" s="134">
        <f t="shared" si="51"/>
        <v>0</v>
      </c>
    </row>
    <row r="3311" spans="3:7">
      <c r="C3311"/>
      <c r="G3311" s="134">
        <f t="shared" si="51"/>
        <v>0</v>
      </c>
    </row>
    <row r="3312" spans="3:7">
      <c r="C3312"/>
      <c r="G3312" s="134">
        <f t="shared" si="51"/>
        <v>0</v>
      </c>
    </row>
    <row r="3313" spans="3:7">
      <c r="C3313"/>
      <c r="G3313" s="134">
        <f t="shared" si="51"/>
        <v>0</v>
      </c>
    </row>
    <row r="3314" spans="3:7">
      <c r="C3314"/>
      <c r="G3314" s="134">
        <f t="shared" si="51"/>
        <v>0</v>
      </c>
    </row>
    <row r="3315" spans="3:7">
      <c r="C3315"/>
      <c r="G3315" s="134">
        <f t="shared" si="51"/>
        <v>0</v>
      </c>
    </row>
    <row r="3316" spans="3:7">
      <c r="C3316"/>
      <c r="G3316" s="134">
        <f t="shared" si="51"/>
        <v>0</v>
      </c>
    </row>
    <row r="3317" spans="3:7">
      <c r="C3317"/>
      <c r="G3317" s="134">
        <f t="shared" si="51"/>
        <v>0</v>
      </c>
    </row>
    <row r="3318" spans="3:7">
      <c r="C3318"/>
      <c r="G3318" s="134">
        <f t="shared" si="51"/>
        <v>0</v>
      </c>
    </row>
    <row r="3319" spans="3:7">
      <c r="C3319"/>
      <c r="G3319" s="134">
        <f t="shared" si="51"/>
        <v>0</v>
      </c>
    </row>
    <row r="3320" spans="3:7">
      <c r="C3320"/>
      <c r="G3320" s="134">
        <f t="shared" si="51"/>
        <v>0</v>
      </c>
    </row>
    <row r="3321" spans="3:7">
      <c r="C3321"/>
      <c r="G3321" s="134">
        <f t="shared" si="51"/>
        <v>0</v>
      </c>
    </row>
    <row r="3322" spans="3:7">
      <c r="C3322"/>
      <c r="G3322" s="134">
        <f t="shared" si="51"/>
        <v>0</v>
      </c>
    </row>
    <row r="3323" spans="3:7">
      <c r="C3323"/>
      <c r="G3323" s="134">
        <f t="shared" si="51"/>
        <v>0</v>
      </c>
    </row>
    <row r="3324" spans="3:7">
      <c r="C3324"/>
      <c r="G3324" s="134">
        <f t="shared" si="51"/>
        <v>0</v>
      </c>
    </row>
    <row r="3325" spans="3:7">
      <c r="C3325"/>
      <c r="G3325" s="134">
        <f t="shared" si="51"/>
        <v>0</v>
      </c>
    </row>
    <row r="3326" spans="3:7">
      <c r="C3326"/>
      <c r="G3326" s="134">
        <f t="shared" si="51"/>
        <v>0</v>
      </c>
    </row>
    <row r="3327" spans="3:7">
      <c r="C3327"/>
      <c r="G3327" s="134">
        <f t="shared" si="51"/>
        <v>0</v>
      </c>
    </row>
    <row r="3328" spans="3:7">
      <c r="C3328"/>
      <c r="G3328" s="134">
        <f t="shared" si="51"/>
        <v>0</v>
      </c>
    </row>
    <row r="3329" spans="3:7">
      <c r="C3329"/>
      <c r="G3329" s="134">
        <f t="shared" si="51"/>
        <v>0</v>
      </c>
    </row>
    <row r="3330" spans="3:7">
      <c r="C3330"/>
      <c r="G3330" s="134">
        <f t="shared" si="51"/>
        <v>0</v>
      </c>
    </row>
    <row r="3331" spans="3:7">
      <c r="C3331"/>
      <c r="G3331" s="134">
        <f t="shared" si="51"/>
        <v>0</v>
      </c>
    </row>
    <row r="3332" spans="3:7">
      <c r="C3332"/>
      <c r="G3332" s="134">
        <f t="shared" si="51"/>
        <v>0</v>
      </c>
    </row>
    <row r="3333" spans="3:7">
      <c r="C3333"/>
      <c r="G3333" s="134">
        <f t="shared" si="51"/>
        <v>0</v>
      </c>
    </row>
    <row r="3334" spans="3:7">
      <c r="C3334"/>
      <c r="G3334" s="134">
        <f t="shared" si="51"/>
        <v>0</v>
      </c>
    </row>
    <row r="3335" spans="3:7">
      <c r="C3335"/>
      <c r="G3335" s="134">
        <f t="shared" si="51"/>
        <v>0</v>
      </c>
    </row>
    <row r="3336" spans="3:7">
      <c r="C3336"/>
      <c r="G3336" s="134">
        <f t="shared" si="51"/>
        <v>0</v>
      </c>
    </row>
    <row r="3337" spans="3:7">
      <c r="C3337"/>
      <c r="G3337" s="134">
        <f t="shared" si="51"/>
        <v>0</v>
      </c>
    </row>
    <row r="3338" spans="3:7">
      <c r="C3338"/>
      <c r="G3338" s="134">
        <f t="shared" si="51"/>
        <v>0</v>
      </c>
    </row>
    <row r="3339" spans="3:7">
      <c r="C3339"/>
      <c r="G3339" s="134">
        <f t="shared" si="51"/>
        <v>0</v>
      </c>
    </row>
    <row r="3340" spans="3:7">
      <c r="C3340"/>
      <c r="G3340" s="134">
        <f t="shared" si="51"/>
        <v>0</v>
      </c>
    </row>
    <row r="3341" spans="3:7">
      <c r="C3341"/>
      <c r="G3341" s="134">
        <f t="shared" si="51"/>
        <v>0</v>
      </c>
    </row>
    <row r="3342" spans="3:7">
      <c r="C3342"/>
      <c r="G3342" s="134">
        <f t="shared" si="51"/>
        <v>0</v>
      </c>
    </row>
    <row r="3343" spans="3:7">
      <c r="C3343"/>
      <c r="G3343" s="134">
        <f t="shared" ref="G3343:G3406" si="52">+D3343-E3343</f>
        <v>0</v>
      </c>
    </row>
    <row r="3344" spans="3:7">
      <c r="C3344"/>
      <c r="G3344" s="134">
        <f t="shared" si="52"/>
        <v>0</v>
      </c>
    </row>
    <row r="3345" spans="3:7">
      <c r="C3345"/>
      <c r="G3345" s="134">
        <f t="shared" si="52"/>
        <v>0</v>
      </c>
    </row>
    <row r="3346" spans="3:7">
      <c r="C3346"/>
      <c r="G3346" s="134">
        <f t="shared" si="52"/>
        <v>0</v>
      </c>
    </row>
    <row r="3347" spans="3:7">
      <c r="C3347"/>
      <c r="G3347" s="134">
        <f t="shared" si="52"/>
        <v>0</v>
      </c>
    </row>
    <row r="3348" spans="3:7">
      <c r="C3348"/>
      <c r="G3348" s="134">
        <f t="shared" si="52"/>
        <v>0</v>
      </c>
    </row>
    <row r="3349" spans="3:7">
      <c r="C3349"/>
      <c r="G3349" s="134">
        <f t="shared" si="52"/>
        <v>0</v>
      </c>
    </row>
    <row r="3350" spans="3:7">
      <c r="C3350"/>
      <c r="G3350" s="134">
        <f t="shared" si="52"/>
        <v>0</v>
      </c>
    </row>
    <row r="3351" spans="3:7">
      <c r="C3351"/>
      <c r="G3351" s="134">
        <f t="shared" si="52"/>
        <v>0</v>
      </c>
    </row>
    <row r="3352" spans="3:7">
      <c r="C3352"/>
      <c r="G3352" s="134">
        <f t="shared" si="52"/>
        <v>0</v>
      </c>
    </row>
    <row r="3353" spans="3:7">
      <c r="C3353"/>
      <c r="G3353" s="134">
        <f t="shared" si="52"/>
        <v>0</v>
      </c>
    </row>
    <row r="3354" spans="3:7">
      <c r="C3354"/>
      <c r="G3354" s="134">
        <f t="shared" si="52"/>
        <v>0</v>
      </c>
    </row>
    <row r="3355" spans="3:7">
      <c r="C3355"/>
      <c r="G3355" s="134">
        <f t="shared" si="52"/>
        <v>0</v>
      </c>
    </row>
    <row r="3356" spans="3:7">
      <c r="C3356"/>
      <c r="G3356" s="134">
        <f t="shared" si="52"/>
        <v>0</v>
      </c>
    </row>
    <row r="3357" spans="3:7">
      <c r="C3357"/>
      <c r="G3357" s="134">
        <f t="shared" si="52"/>
        <v>0</v>
      </c>
    </row>
    <row r="3358" spans="3:7">
      <c r="C3358"/>
      <c r="G3358" s="134">
        <f t="shared" si="52"/>
        <v>0</v>
      </c>
    </row>
    <row r="3359" spans="3:7">
      <c r="C3359"/>
      <c r="G3359" s="134">
        <f t="shared" si="52"/>
        <v>0</v>
      </c>
    </row>
    <row r="3360" spans="3:7">
      <c r="C3360"/>
      <c r="G3360" s="134">
        <f t="shared" si="52"/>
        <v>0</v>
      </c>
    </row>
    <row r="3361" spans="3:7">
      <c r="C3361"/>
      <c r="G3361" s="134">
        <f t="shared" si="52"/>
        <v>0</v>
      </c>
    </row>
    <row r="3362" spans="3:7">
      <c r="C3362"/>
      <c r="G3362" s="134">
        <f t="shared" si="52"/>
        <v>0</v>
      </c>
    </row>
    <row r="3363" spans="3:7">
      <c r="C3363"/>
      <c r="G3363" s="134">
        <f t="shared" si="52"/>
        <v>0</v>
      </c>
    </row>
    <row r="3364" spans="3:7">
      <c r="C3364"/>
      <c r="G3364" s="134">
        <f t="shared" si="52"/>
        <v>0</v>
      </c>
    </row>
    <row r="3365" spans="3:7">
      <c r="C3365"/>
      <c r="G3365" s="134">
        <f t="shared" si="52"/>
        <v>0</v>
      </c>
    </row>
    <row r="3366" spans="3:7">
      <c r="C3366"/>
      <c r="G3366" s="134">
        <f t="shared" si="52"/>
        <v>0</v>
      </c>
    </row>
    <row r="3367" spans="3:7">
      <c r="C3367"/>
      <c r="G3367" s="134">
        <f t="shared" si="52"/>
        <v>0</v>
      </c>
    </row>
    <row r="3368" spans="3:7">
      <c r="C3368"/>
      <c r="G3368" s="134">
        <f t="shared" si="52"/>
        <v>0</v>
      </c>
    </row>
    <row r="3369" spans="3:7">
      <c r="C3369"/>
      <c r="G3369" s="134">
        <f t="shared" si="52"/>
        <v>0</v>
      </c>
    </row>
    <row r="3370" spans="3:7">
      <c r="C3370"/>
      <c r="G3370" s="134">
        <f t="shared" si="52"/>
        <v>0</v>
      </c>
    </row>
    <row r="3371" spans="3:7">
      <c r="C3371"/>
      <c r="G3371" s="134">
        <f t="shared" si="52"/>
        <v>0</v>
      </c>
    </row>
    <row r="3372" spans="3:7">
      <c r="C3372"/>
      <c r="G3372" s="134">
        <f t="shared" si="52"/>
        <v>0</v>
      </c>
    </row>
    <row r="3373" spans="3:7">
      <c r="C3373"/>
      <c r="G3373" s="134">
        <f t="shared" si="52"/>
        <v>0</v>
      </c>
    </row>
    <row r="3374" spans="3:7">
      <c r="C3374"/>
      <c r="G3374" s="134">
        <f t="shared" si="52"/>
        <v>0</v>
      </c>
    </row>
    <row r="3375" spans="3:7">
      <c r="C3375"/>
      <c r="G3375" s="134">
        <f t="shared" si="52"/>
        <v>0</v>
      </c>
    </row>
    <row r="3376" spans="3:7">
      <c r="C3376"/>
      <c r="G3376" s="134">
        <f t="shared" si="52"/>
        <v>0</v>
      </c>
    </row>
    <row r="3377" spans="3:7">
      <c r="C3377"/>
      <c r="G3377" s="134">
        <f t="shared" si="52"/>
        <v>0</v>
      </c>
    </row>
    <row r="3378" spans="3:7">
      <c r="C3378"/>
      <c r="G3378" s="134">
        <f t="shared" si="52"/>
        <v>0</v>
      </c>
    </row>
    <row r="3379" spans="3:7">
      <c r="C3379"/>
      <c r="G3379" s="134">
        <f t="shared" si="52"/>
        <v>0</v>
      </c>
    </row>
    <row r="3380" spans="3:7">
      <c r="C3380"/>
      <c r="G3380" s="134">
        <f t="shared" si="52"/>
        <v>0</v>
      </c>
    </row>
    <row r="3381" spans="3:7">
      <c r="C3381"/>
      <c r="G3381" s="134">
        <f t="shared" si="52"/>
        <v>0</v>
      </c>
    </row>
    <row r="3382" spans="3:7">
      <c r="C3382"/>
      <c r="G3382" s="134">
        <f t="shared" si="52"/>
        <v>0</v>
      </c>
    </row>
    <row r="3383" spans="3:7">
      <c r="C3383"/>
      <c r="G3383" s="134">
        <f t="shared" si="52"/>
        <v>0</v>
      </c>
    </row>
    <row r="3384" spans="3:7">
      <c r="C3384"/>
      <c r="G3384" s="134">
        <f t="shared" si="52"/>
        <v>0</v>
      </c>
    </row>
    <row r="3385" spans="3:7">
      <c r="C3385"/>
      <c r="G3385" s="134">
        <f t="shared" si="52"/>
        <v>0</v>
      </c>
    </row>
    <row r="3386" spans="3:7">
      <c r="C3386"/>
      <c r="G3386" s="134">
        <f t="shared" si="52"/>
        <v>0</v>
      </c>
    </row>
    <row r="3387" spans="3:7">
      <c r="C3387"/>
      <c r="G3387" s="134">
        <f t="shared" si="52"/>
        <v>0</v>
      </c>
    </row>
    <row r="3388" spans="3:7">
      <c r="C3388"/>
      <c r="G3388" s="134">
        <f t="shared" si="52"/>
        <v>0</v>
      </c>
    </row>
    <row r="3389" spans="3:7">
      <c r="C3389"/>
      <c r="G3389" s="134">
        <f t="shared" si="52"/>
        <v>0</v>
      </c>
    </row>
    <row r="3390" spans="3:7">
      <c r="C3390"/>
      <c r="G3390" s="134">
        <f t="shared" si="52"/>
        <v>0</v>
      </c>
    </row>
    <row r="3391" spans="3:7">
      <c r="C3391"/>
      <c r="G3391" s="134">
        <f t="shared" si="52"/>
        <v>0</v>
      </c>
    </row>
    <row r="3392" spans="3:7">
      <c r="C3392"/>
      <c r="G3392" s="134">
        <f t="shared" si="52"/>
        <v>0</v>
      </c>
    </row>
    <row r="3393" spans="3:7">
      <c r="C3393"/>
      <c r="G3393" s="134">
        <f t="shared" si="52"/>
        <v>0</v>
      </c>
    </row>
    <row r="3394" spans="3:7">
      <c r="C3394"/>
      <c r="G3394" s="134">
        <f t="shared" si="52"/>
        <v>0</v>
      </c>
    </row>
    <row r="3395" spans="3:7">
      <c r="C3395"/>
      <c r="G3395" s="134">
        <f t="shared" si="52"/>
        <v>0</v>
      </c>
    </row>
    <row r="3396" spans="3:7">
      <c r="C3396"/>
      <c r="G3396" s="134">
        <f t="shared" si="52"/>
        <v>0</v>
      </c>
    </row>
    <row r="3397" spans="3:7">
      <c r="C3397"/>
      <c r="G3397" s="134">
        <f t="shared" si="52"/>
        <v>0</v>
      </c>
    </row>
    <row r="3398" spans="3:7">
      <c r="C3398"/>
      <c r="G3398" s="134">
        <f t="shared" si="52"/>
        <v>0</v>
      </c>
    </row>
    <row r="3399" spans="3:7">
      <c r="C3399"/>
      <c r="G3399" s="134">
        <f t="shared" si="52"/>
        <v>0</v>
      </c>
    </row>
    <row r="3400" spans="3:7">
      <c r="C3400"/>
      <c r="G3400" s="134">
        <f t="shared" si="52"/>
        <v>0</v>
      </c>
    </row>
    <row r="3401" spans="3:7">
      <c r="C3401"/>
      <c r="G3401" s="134">
        <f t="shared" si="52"/>
        <v>0</v>
      </c>
    </row>
    <row r="3402" spans="3:7">
      <c r="C3402"/>
      <c r="G3402" s="134">
        <f t="shared" si="52"/>
        <v>0</v>
      </c>
    </row>
    <row r="3403" spans="3:7">
      <c r="C3403"/>
      <c r="G3403" s="134">
        <f t="shared" si="52"/>
        <v>0</v>
      </c>
    </row>
    <row r="3404" spans="3:7">
      <c r="C3404"/>
      <c r="G3404" s="134">
        <f t="shared" si="52"/>
        <v>0</v>
      </c>
    </row>
    <row r="3405" spans="3:7">
      <c r="C3405"/>
      <c r="G3405" s="134">
        <f t="shared" si="52"/>
        <v>0</v>
      </c>
    </row>
    <row r="3406" spans="3:7">
      <c r="C3406"/>
      <c r="G3406" s="134">
        <f t="shared" si="52"/>
        <v>0</v>
      </c>
    </row>
    <row r="3407" spans="3:7">
      <c r="C3407"/>
      <c r="G3407" s="134">
        <f t="shared" ref="G3407:G3470" si="53">+D3407-E3407</f>
        <v>0</v>
      </c>
    </row>
    <row r="3408" spans="3:7">
      <c r="C3408"/>
      <c r="G3408" s="134">
        <f t="shared" si="53"/>
        <v>0</v>
      </c>
    </row>
    <row r="3409" spans="3:7">
      <c r="C3409"/>
      <c r="G3409" s="134">
        <f t="shared" si="53"/>
        <v>0</v>
      </c>
    </row>
    <row r="3410" spans="3:7">
      <c r="C3410"/>
      <c r="G3410" s="134">
        <f t="shared" si="53"/>
        <v>0</v>
      </c>
    </row>
    <row r="3411" spans="3:7">
      <c r="C3411"/>
      <c r="G3411" s="134">
        <f t="shared" si="53"/>
        <v>0</v>
      </c>
    </row>
    <row r="3412" spans="3:7">
      <c r="C3412"/>
      <c r="G3412" s="134">
        <f t="shared" si="53"/>
        <v>0</v>
      </c>
    </row>
    <row r="3413" spans="3:7">
      <c r="C3413"/>
      <c r="G3413" s="134">
        <f t="shared" si="53"/>
        <v>0</v>
      </c>
    </row>
    <row r="3414" spans="3:7">
      <c r="C3414"/>
      <c r="G3414" s="134">
        <f t="shared" si="53"/>
        <v>0</v>
      </c>
    </row>
    <row r="3415" spans="3:7">
      <c r="C3415"/>
      <c r="G3415" s="134">
        <f t="shared" si="53"/>
        <v>0</v>
      </c>
    </row>
    <row r="3416" spans="3:7">
      <c r="C3416"/>
      <c r="G3416" s="134">
        <f t="shared" si="53"/>
        <v>0</v>
      </c>
    </row>
    <row r="3417" spans="3:7">
      <c r="C3417"/>
      <c r="G3417" s="134">
        <f t="shared" si="53"/>
        <v>0</v>
      </c>
    </row>
    <row r="3418" spans="3:7">
      <c r="C3418"/>
      <c r="G3418" s="134">
        <f t="shared" si="53"/>
        <v>0</v>
      </c>
    </row>
    <row r="3419" spans="3:7">
      <c r="C3419"/>
      <c r="G3419" s="134">
        <f t="shared" si="53"/>
        <v>0</v>
      </c>
    </row>
    <row r="3420" spans="3:7">
      <c r="C3420"/>
      <c r="G3420" s="134">
        <f t="shared" si="53"/>
        <v>0</v>
      </c>
    </row>
    <row r="3421" spans="3:7">
      <c r="C3421"/>
      <c r="G3421" s="134">
        <f t="shared" si="53"/>
        <v>0</v>
      </c>
    </row>
    <row r="3422" spans="3:7">
      <c r="C3422"/>
      <c r="G3422" s="134">
        <f t="shared" si="53"/>
        <v>0</v>
      </c>
    </row>
    <row r="3423" spans="3:7">
      <c r="C3423"/>
      <c r="G3423" s="134">
        <f t="shared" si="53"/>
        <v>0</v>
      </c>
    </row>
    <row r="3424" spans="3:7">
      <c r="C3424"/>
      <c r="G3424" s="134">
        <f t="shared" si="53"/>
        <v>0</v>
      </c>
    </row>
    <row r="3425" spans="3:7">
      <c r="C3425"/>
      <c r="G3425" s="134">
        <f t="shared" si="53"/>
        <v>0</v>
      </c>
    </row>
    <row r="3426" spans="3:7">
      <c r="C3426"/>
      <c r="G3426" s="134">
        <f t="shared" si="53"/>
        <v>0</v>
      </c>
    </row>
    <row r="3427" spans="3:7">
      <c r="C3427"/>
      <c r="G3427" s="134">
        <f t="shared" si="53"/>
        <v>0</v>
      </c>
    </row>
    <row r="3428" spans="3:7">
      <c r="C3428"/>
      <c r="G3428" s="134">
        <f t="shared" si="53"/>
        <v>0</v>
      </c>
    </row>
    <row r="3429" spans="3:7">
      <c r="C3429"/>
      <c r="G3429" s="134">
        <f t="shared" si="53"/>
        <v>0</v>
      </c>
    </row>
    <row r="3430" spans="3:7">
      <c r="C3430"/>
      <c r="G3430" s="134">
        <f t="shared" si="53"/>
        <v>0</v>
      </c>
    </row>
    <row r="3431" spans="3:7">
      <c r="C3431"/>
      <c r="G3431" s="134">
        <f t="shared" si="53"/>
        <v>0</v>
      </c>
    </row>
    <row r="3432" spans="3:7">
      <c r="C3432"/>
      <c r="G3432" s="134">
        <f t="shared" si="53"/>
        <v>0</v>
      </c>
    </row>
    <row r="3433" spans="3:7">
      <c r="C3433"/>
      <c r="G3433" s="134">
        <f t="shared" si="53"/>
        <v>0</v>
      </c>
    </row>
    <row r="3434" spans="3:7">
      <c r="C3434"/>
      <c r="G3434" s="134">
        <f t="shared" si="53"/>
        <v>0</v>
      </c>
    </row>
    <row r="3435" spans="3:7">
      <c r="C3435"/>
      <c r="G3435" s="134">
        <f t="shared" si="53"/>
        <v>0</v>
      </c>
    </row>
    <row r="3436" spans="3:7">
      <c r="C3436"/>
      <c r="G3436" s="134">
        <f t="shared" si="53"/>
        <v>0</v>
      </c>
    </row>
    <row r="3437" spans="3:7">
      <c r="C3437"/>
      <c r="G3437" s="134">
        <f t="shared" si="53"/>
        <v>0</v>
      </c>
    </row>
    <row r="3438" spans="3:7">
      <c r="C3438"/>
      <c r="G3438" s="134">
        <f t="shared" si="53"/>
        <v>0</v>
      </c>
    </row>
    <row r="3439" spans="3:7">
      <c r="C3439"/>
      <c r="G3439" s="134">
        <f t="shared" si="53"/>
        <v>0</v>
      </c>
    </row>
    <row r="3440" spans="3:7">
      <c r="C3440"/>
      <c r="G3440" s="134">
        <f t="shared" si="53"/>
        <v>0</v>
      </c>
    </row>
    <row r="3441" spans="3:7">
      <c r="C3441"/>
      <c r="G3441" s="134">
        <f t="shared" si="53"/>
        <v>0</v>
      </c>
    </row>
    <row r="3442" spans="3:7">
      <c r="C3442"/>
      <c r="G3442" s="134">
        <f t="shared" si="53"/>
        <v>0</v>
      </c>
    </row>
    <row r="3443" spans="3:7">
      <c r="C3443"/>
      <c r="G3443" s="134">
        <f t="shared" si="53"/>
        <v>0</v>
      </c>
    </row>
    <row r="3444" spans="3:7">
      <c r="C3444"/>
      <c r="G3444" s="134">
        <f t="shared" si="53"/>
        <v>0</v>
      </c>
    </row>
    <row r="3445" spans="3:7">
      <c r="C3445"/>
      <c r="G3445" s="134">
        <f t="shared" si="53"/>
        <v>0</v>
      </c>
    </row>
    <row r="3446" spans="3:7">
      <c r="C3446"/>
      <c r="G3446" s="134">
        <f t="shared" si="53"/>
        <v>0</v>
      </c>
    </row>
    <row r="3447" spans="3:7">
      <c r="C3447"/>
      <c r="G3447" s="134">
        <f t="shared" si="53"/>
        <v>0</v>
      </c>
    </row>
    <row r="3448" spans="3:7">
      <c r="C3448"/>
      <c r="G3448" s="134">
        <f t="shared" si="53"/>
        <v>0</v>
      </c>
    </row>
    <row r="3449" spans="3:7">
      <c r="C3449"/>
      <c r="G3449" s="134">
        <f t="shared" si="53"/>
        <v>0</v>
      </c>
    </row>
    <row r="3450" spans="3:7">
      <c r="C3450"/>
      <c r="G3450" s="134">
        <f t="shared" si="53"/>
        <v>0</v>
      </c>
    </row>
    <row r="3451" spans="3:7">
      <c r="C3451"/>
      <c r="G3451" s="134">
        <f t="shared" si="53"/>
        <v>0</v>
      </c>
    </row>
    <row r="3452" spans="3:7">
      <c r="C3452"/>
      <c r="G3452" s="134">
        <f t="shared" si="53"/>
        <v>0</v>
      </c>
    </row>
    <row r="3453" spans="3:7">
      <c r="C3453"/>
      <c r="G3453" s="134">
        <f t="shared" si="53"/>
        <v>0</v>
      </c>
    </row>
    <row r="3454" spans="3:7">
      <c r="C3454"/>
      <c r="G3454" s="134">
        <f t="shared" si="53"/>
        <v>0</v>
      </c>
    </row>
    <row r="3455" spans="3:7">
      <c r="C3455"/>
      <c r="G3455" s="134">
        <f t="shared" si="53"/>
        <v>0</v>
      </c>
    </row>
    <row r="3456" spans="3:7">
      <c r="C3456"/>
      <c r="G3456" s="134">
        <f t="shared" si="53"/>
        <v>0</v>
      </c>
    </row>
    <row r="3457" spans="3:7">
      <c r="C3457"/>
      <c r="G3457" s="134">
        <f t="shared" si="53"/>
        <v>0</v>
      </c>
    </row>
    <row r="3458" spans="3:7">
      <c r="C3458"/>
      <c r="G3458" s="134">
        <f t="shared" si="53"/>
        <v>0</v>
      </c>
    </row>
    <row r="3459" spans="3:7">
      <c r="C3459"/>
      <c r="G3459" s="134">
        <f t="shared" si="53"/>
        <v>0</v>
      </c>
    </row>
    <row r="3460" spans="3:7">
      <c r="C3460"/>
      <c r="G3460" s="134">
        <f t="shared" si="53"/>
        <v>0</v>
      </c>
    </row>
    <row r="3461" spans="3:7">
      <c r="C3461"/>
      <c r="G3461" s="134">
        <f t="shared" si="53"/>
        <v>0</v>
      </c>
    </row>
    <row r="3462" spans="3:7">
      <c r="C3462"/>
      <c r="G3462" s="134">
        <f t="shared" si="53"/>
        <v>0</v>
      </c>
    </row>
    <row r="3463" spans="3:7">
      <c r="C3463"/>
      <c r="G3463" s="134">
        <f t="shared" si="53"/>
        <v>0</v>
      </c>
    </row>
    <row r="3464" spans="3:7">
      <c r="C3464"/>
      <c r="G3464" s="134">
        <f t="shared" si="53"/>
        <v>0</v>
      </c>
    </row>
    <row r="3465" spans="3:7">
      <c r="C3465"/>
      <c r="G3465" s="134">
        <f t="shared" si="53"/>
        <v>0</v>
      </c>
    </row>
    <row r="3466" spans="3:7">
      <c r="C3466"/>
      <c r="G3466" s="134">
        <f t="shared" si="53"/>
        <v>0</v>
      </c>
    </row>
    <row r="3467" spans="3:7">
      <c r="C3467"/>
      <c r="G3467" s="134">
        <f t="shared" si="53"/>
        <v>0</v>
      </c>
    </row>
    <row r="3468" spans="3:7">
      <c r="C3468"/>
      <c r="G3468" s="134">
        <f t="shared" si="53"/>
        <v>0</v>
      </c>
    </row>
    <row r="3469" spans="3:7">
      <c r="C3469"/>
      <c r="G3469" s="134">
        <f t="shared" si="53"/>
        <v>0</v>
      </c>
    </row>
    <row r="3470" spans="3:7">
      <c r="C3470"/>
      <c r="G3470" s="134">
        <f t="shared" si="53"/>
        <v>0</v>
      </c>
    </row>
    <row r="3471" spans="3:7">
      <c r="C3471"/>
      <c r="G3471" s="134">
        <f t="shared" ref="G3471:G3534" si="54">+D3471-E3471</f>
        <v>0</v>
      </c>
    </row>
    <row r="3472" spans="3:7">
      <c r="C3472"/>
      <c r="G3472" s="134">
        <f t="shared" si="54"/>
        <v>0</v>
      </c>
    </row>
    <row r="3473" spans="3:7">
      <c r="C3473"/>
      <c r="G3473" s="134">
        <f t="shared" si="54"/>
        <v>0</v>
      </c>
    </row>
    <row r="3474" spans="3:7">
      <c r="C3474"/>
      <c r="G3474" s="134">
        <f t="shared" si="54"/>
        <v>0</v>
      </c>
    </row>
    <row r="3475" spans="3:7">
      <c r="C3475"/>
      <c r="G3475" s="134">
        <f t="shared" si="54"/>
        <v>0</v>
      </c>
    </row>
    <row r="3476" spans="3:7">
      <c r="C3476"/>
      <c r="G3476" s="134">
        <f t="shared" si="54"/>
        <v>0</v>
      </c>
    </row>
    <row r="3477" spans="3:7">
      <c r="C3477"/>
      <c r="G3477" s="134">
        <f t="shared" si="54"/>
        <v>0</v>
      </c>
    </row>
    <row r="3478" spans="3:7">
      <c r="C3478"/>
      <c r="G3478" s="134">
        <f t="shared" si="54"/>
        <v>0</v>
      </c>
    </row>
    <row r="3479" spans="3:7">
      <c r="C3479"/>
      <c r="G3479" s="134">
        <f t="shared" si="54"/>
        <v>0</v>
      </c>
    </row>
    <row r="3480" spans="3:7">
      <c r="C3480"/>
      <c r="G3480" s="134">
        <f t="shared" si="54"/>
        <v>0</v>
      </c>
    </row>
    <row r="3481" spans="3:7">
      <c r="C3481"/>
      <c r="G3481" s="134">
        <f t="shared" si="54"/>
        <v>0</v>
      </c>
    </row>
    <row r="3482" spans="3:7">
      <c r="C3482"/>
      <c r="G3482" s="134">
        <f t="shared" si="54"/>
        <v>0</v>
      </c>
    </row>
    <row r="3483" spans="3:7">
      <c r="C3483"/>
      <c r="G3483" s="134">
        <f t="shared" si="54"/>
        <v>0</v>
      </c>
    </row>
    <row r="3484" spans="3:7">
      <c r="C3484"/>
      <c r="G3484" s="134">
        <f t="shared" si="54"/>
        <v>0</v>
      </c>
    </row>
    <row r="3485" spans="3:7">
      <c r="C3485"/>
      <c r="G3485" s="134">
        <f t="shared" si="54"/>
        <v>0</v>
      </c>
    </row>
    <row r="3486" spans="3:7">
      <c r="C3486"/>
      <c r="G3486" s="134">
        <f t="shared" si="54"/>
        <v>0</v>
      </c>
    </row>
    <row r="3487" spans="3:7">
      <c r="C3487"/>
      <c r="G3487" s="134">
        <f t="shared" si="54"/>
        <v>0</v>
      </c>
    </row>
    <row r="3488" spans="3:7">
      <c r="C3488"/>
      <c r="G3488" s="134">
        <f t="shared" si="54"/>
        <v>0</v>
      </c>
    </row>
    <row r="3489" spans="3:7">
      <c r="C3489"/>
      <c r="G3489" s="134">
        <f t="shared" si="54"/>
        <v>0</v>
      </c>
    </row>
    <row r="3490" spans="3:7">
      <c r="C3490"/>
      <c r="G3490" s="134">
        <f t="shared" si="54"/>
        <v>0</v>
      </c>
    </row>
    <row r="3491" spans="3:7">
      <c r="C3491"/>
      <c r="G3491" s="134">
        <f t="shared" si="54"/>
        <v>0</v>
      </c>
    </row>
    <row r="3492" spans="3:7">
      <c r="C3492"/>
      <c r="G3492" s="134">
        <f t="shared" si="54"/>
        <v>0</v>
      </c>
    </row>
    <row r="3493" spans="3:7">
      <c r="C3493"/>
      <c r="G3493" s="134">
        <f t="shared" si="54"/>
        <v>0</v>
      </c>
    </row>
    <row r="3494" spans="3:7">
      <c r="C3494"/>
      <c r="G3494" s="134">
        <f t="shared" si="54"/>
        <v>0</v>
      </c>
    </row>
    <row r="3495" spans="3:7">
      <c r="C3495"/>
      <c r="G3495" s="134">
        <f t="shared" si="54"/>
        <v>0</v>
      </c>
    </row>
    <row r="3496" spans="3:7">
      <c r="C3496"/>
      <c r="G3496" s="134">
        <f t="shared" si="54"/>
        <v>0</v>
      </c>
    </row>
    <row r="3497" spans="3:7">
      <c r="C3497"/>
      <c r="G3497" s="134">
        <f t="shared" si="54"/>
        <v>0</v>
      </c>
    </row>
    <row r="3498" spans="3:7">
      <c r="C3498"/>
      <c r="G3498" s="134">
        <f t="shared" si="54"/>
        <v>0</v>
      </c>
    </row>
    <row r="3499" spans="3:7">
      <c r="C3499"/>
      <c r="G3499" s="134">
        <f t="shared" si="54"/>
        <v>0</v>
      </c>
    </row>
    <row r="3500" spans="3:7">
      <c r="C3500"/>
      <c r="G3500" s="134">
        <f t="shared" si="54"/>
        <v>0</v>
      </c>
    </row>
    <row r="3501" spans="3:7">
      <c r="C3501"/>
      <c r="G3501" s="134">
        <f t="shared" si="54"/>
        <v>0</v>
      </c>
    </row>
    <row r="3502" spans="3:7">
      <c r="C3502"/>
      <c r="G3502" s="134">
        <f t="shared" si="54"/>
        <v>0</v>
      </c>
    </row>
    <row r="3503" spans="3:7">
      <c r="C3503"/>
      <c r="G3503" s="134">
        <f t="shared" si="54"/>
        <v>0</v>
      </c>
    </row>
    <row r="3504" spans="3:7">
      <c r="C3504"/>
      <c r="G3504" s="134">
        <f t="shared" si="54"/>
        <v>0</v>
      </c>
    </row>
    <row r="3505" spans="3:7">
      <c r="C3505"/>
      <c r="G3505" s="134">
        <f t="shared" si="54"/>
        <v>0</v>
      </c>
    </row>
    <row r="3506" spans="3:7">
      <c r="C3506"/>
      <c r="G3506" s="134">
        <f t="shared" si="54"/>
        <v>0</v>
      </c>
    </row>
    <row r="3507" spans="3:7">
      <c r="C3507"/>
      <c r="G3507" s="134">
        <f t="shared" si="54"/>
        <v>0</v>
      </c>
    </row>
    <row r="3508" spans="3:7">
      <c r="C3508"/>
      <c r="G3508" s="134">
        <f t="shared" si="54"/>
        <v>0</v>
      </c>
    </row>
    <row r="3509" spans="3:7">
      <c r="C3509"/>
      <c r="G3509" s="134">
        <f t="shared" si="54"/>
        <v>0</v>
      </c>
    </row>
    <row r="3510" spans="3:7">
      <c r="C3510"/>
      <c r="G3510" s="134">
        <f t="shared" si="54"/>
        <v>0</v>
      </c>
    </row>
    <row r="3511" spans="3:7">
      <c r="C3511"/>
      <c r="G3511" s="134">
        <f t="shared" si="54"/>
        <v>0</v>
      </c>
    </row>
    <row r="3512" spans="3:7">
      <c r="C3512"/>
      <c r="G3512" s="134">
        <f t="shared" si="54"/>
        <v>0</v>
      </c>
    </row>
    <row r="3513" spans="3:7">
      <c r="C3513"/>
      <c r="G3513" s="134">
        <f t="shared" si="54"/>
        <v>0</v>
      </c>
    </row>
    <row r="3514" spans="3:7">
      <c r="C3514"/>
      <c r="G3514" s="134">
        <f t="shared" si="54"/>
        <v>0</v>
      </c>
    </row>
    <row r="3515" spans="3:7">
      <c r="C3515"/>
      <c r="G3515" s="134">
        <f t="shared" si="54"/>
        <v>0</v>
      </c>
    </row>
    <row r="3516" spans="3:7">
      <c r="C3516"/>
      <c r="G3516" s="134">
        <f t="shared" si="54"/>
        <v>0</v>
      </c>
    </row>
    <row r="3517" spans="3:7">
      <c r="C3517"/>
      <c r="G3517" s="134">
        <f t="shared" si="54"/>
        <v>0</v>
      </c>
    </row>
    <row r="3518" spans="3:7">
      <c r="C3518"/>
      <c r="G3518" s="134">
        <f t="shared" si="54"/>
        <v>0</v>
      </c>
    </row>
    <row r="3519" spans="3:7">
      <c r="C3519"/>
      <c r="G3519" s="134">
        <f t="shared" si="54"/>
        <v>0</v>
      </c>
    </row>
    <row r="3520" spans="3:7">
      <c r="C3520"/>
      <c r="G3520" s="134">
        <f t="shared" si="54"/>
        <v>0</v>
      </c>
    </row>
    <row r="3521" spans="3:7">
      <c r="C3521"/>
      <c r="G3521" s="134">
        <f t="shared" si="54"/>
        <v>0</v>
      </c>
    </row>
    <row r="3522" spans="3:7">
      <c r="C3522"/>
      <c r="G3522" s="134">
        <f t="shared" si="54"/>
        <v>0</v>
      </c>
    </row>
    <row r="3523" spans="3:7">
      <c r="C3523"/>
      <c r="G3523" s="134">
        <f t="shared" si="54"/>
        <v>0</v>
      </c>
    </row>
    <row r="3524" spans="3:7">
      <c r="C3524"/>
      <c r="G3524" s="134">
        <f t="shared" si="54"/>
        <v>0</v>
      </c>
    </row>
    <row r="3525" spans="3:7">
      <c r="C3525"/>
      <c r="G3525" s="134">
        <f t="shared" si="54"/>
        <v>0</v>
      </c>
    </row>
    <row r="3526" spans="3:7">
      <c r="C3526"/>
      <c r="G3526" s="134">
        <f t="shared" si="54"/>
        <v>0</v>
      </c>
    </row>
    <row r="3527" spans="3:7">
      <c r="C3527"/>
      <c r="G3527" s="134">
        <f t="shared" si="54"/>
        <v>0</v>
      </c>
    </row>
    <row r="3528" spans="3:7">
      <c r="C3528"/>
      <c r="G3528" s="134">
        <f t="shared" si="54"/>
        <v>0</v>
      </c>
    </row>
    <row r="3529" spans="3:7">
      <c r="C3529"/>
      <c r="G3529" s="134">
        <f t="shared" si="54"/>
        <v>0</v>
      </c>
    </row>
    <row r="3530" spans="3:7">
      <c r="C3530"/>
      <c r="G3530" s="134">
        <f t="shared" si="54"/>
        <v>0</v>
      </c>
    </row>
    <row r="3531" spans="3:7">
      <c r="C3531"/>
      <c r="G3531" s="134">
        <f t="shared" si="54"/>
        <v>0</v>
      </c>
    </row>
    <row r="3532" spans="3:7">
      <c r="C3532"/>
      <c r="G3532" s="134">
        <f t="shared" si="54"/>
        <v>0</v>
      </c>
    </row>
    <row r="3533" spans="3:7">
      <c r="C3533"/>
      <c r="G3533" s="134">
        <f t="shared" si="54"/>
        <v>0</v>
      </c>
    </row>
    <row r="3534" spans="3:7">
      <c r="C3534"/>
      <c r="G3534" s="134">
        <f t="shared" si="54"/>
        <v>0</v>
      </c>
    </row>
    <row r="3535" spans="3:7">
      <c r="C3535"/>
      <c r="G3535" s="134">
        <f t="shared" ref="G3535:G3598" si="55">+D3535-E3535</f>
        <v>0</v>
      </c>
    </row>
    <row r="3536" spans="3:7">
      <c r="C3536"/>
      <c r="G3536" s="134">
        <f t="shared" si="55"/>
        <v>0</v>
      </c>
    </row>
    <row r="3537" spans="3:7">
      <c r="C3537"/>
      <c r="G3537" s="134">
        <f t="shared" si="55"/>
        <v>0</v>
      </c>
    </row>
    <row r="3538" spans="3:7">
      <c r="C3538"/>
      <c r="G3538" s="134">
        <f t="shared" si="55"/>
        <v>0</v>
      </c>
    </row>
    <row r="3539" spans="3:7">
      <c r="C3539"/>
      <c r="G3539" s="134">
        <f t="shared" si="55"/>
        <v>0</v>
      </c>
    </row>
    <row r="3540" spans="3:7">
      <c r="C3540"/>
      <c r="G3540" s="134">
        <f t="shared" si="55"/>
        <v>0</v>
      </c>
    </row>
    <row r="3541" spans="3:7">
      <c r="C3541"/>
      <c r="G3541" s="134">
        <f t="shared" si="55"/>
        <v>0</v>
      </c>
    </row>
    <row r="3542" spans="3:7">
      <c r="C3542"/>
      <c r="G3542" s="134">
        <f t="shared" si="55"/>
        <v>0</v>
      </c>
    </row>
    <row r="3543" spans="3:7">
      <c r="C3543"/>
      <c r="G3543" s="134">
        <f t="shared" si="55"/>
        <v>0</v>
      </c>
    </row>
    <row r="3544" spans="3:7">
      <c r="C3544"/>
      <c r="G3544" s="134">
        <f t="shared" si="55"/>
        <v>0</v>
      </c>
    </row>
    <row r="3545" spans="3:7">
      <c r="C3545"/>
      <c r="G3545" s="134">
        <f t="shared" si="55"/>
        <v>0</v>
      </c>
    </row>
    <row r="3546" spans="3:7">
      <c r="C3546"/>
      <c r="G3546" s="134">
        <f t="shared" si="55"/>
        <v>0</v>
      </c>
    </row>
    <row r="3547" spans="3:7">
      <c r="C3547"/>
      <c r="G3547" s="134">
        <f t="shared" si="55"/>
        <v>0</v>
      </c>
    </row>
    <row r="3548" spans="3:7">
      <c r="C3548"/>
      <c r="G3548" s="134">
        <f t="shared" si="55"/>
        <v>0</v>
      </c>
    </row>
    <row r="3549" spans="3:7">
      <c r="C3549"/>
      <c r="G3549" s="134">
        <f t="shared" si="55"/>
        <v>0</v>
      </c>
    </row>
    <row r="3550" spans="3:7">
      <c r="C3550"/>
      <c r="G3550" s="134">
        <f t="shared" si="55"/>
        <v>0</v>
      </c>
    </row>
    <row r="3551" spans="3:7">
      <c r="C3551"/>
      <c r="G3551" s="134">
        <f t="shared" si="55"/>
        <v>0</v>
      </c>
    </row>
    <row r="3552" spans="3:7">
      <c r="C3552"/>
      <c r="G3552" s="134">
        <f t="shared" si="55"/>
        <v>0</v>
      </c>
    </row>
    <row r="3553" spans="3:7">
      <c r="C3553"/>
      <c r="G3553" s="134">
        <f t="shared" si="55"/>
        <v>0</v>
      </c>
    </row>
    <row r="3554" spans="3:7">
      <c r="C3554"/>
      <c r="G3554" s="134">
        <f t="shared" si="55"/>
        <v>0</v>
      </c>
    </row>
    <row r="3555" spans="3:7">
      <c r="C3555"/>
      <c r="G3555" s="134">
        <f t="shared" si="55"/>
        <v>0</v>
      </c>
    </row>
    <row r="3556" spans="3:7">
      <c r="C3556"/>
      <c r="G3556" s="134">
        <f t="shared" si="55"/>
        <v>0</v>
      </c>
    </row>
    <row r="3557" spans="3:7">
      <c r="C3557"/>
      <c r="G3557" s="134">
        <f t="shared" si="55"/>
        <v>0</v>
      </c>
    </row>
    <row r="3558" spans="3:7">
      <c r="C3558"/>
      <c r="G3558" s="134">
        <f t="shared" si="55"/>
        <v>0</v>
      </c>
    </row>
    <row r="3559" spans="3:7">
      <c r="C3559"/>
      <c r="G3559" s="134">
        <f t="shared" si="55"/>
        <v>0</v>
      </c>
    </row>
    <row r="3560" spans="3:7">
      <c r="C3560"/>
      <c r="G3560" s="134">
        <f t="shared" si="55"/>
        <v>0</v>
      </c>
    </row>
    <row r="3561" spans="3:7">
      <c r="C3561"/>
      <c r="G3561" s="134">
        <f t="shared" si="55"/>
        <v>0</v>
      </c>
    </row>
    <row r="3562" spans="3:7">
      <c r="C3562"/>
      <c r="G3562" s="134">
        <f t="shared" si="55"/>
        <v>0</v>
      </c>
    </row>
    <row r="3563" spans="3:7">
      <c r="C3563"/>
      <c r="G3563" s="134">
        <f t="shared" si="55"/>
        <v>0</v>
      </c>
    </row>
    <row r="3564" spans="3:7">
      <c r="C3564"/>
      <c r="G3564" s="134">
        <f t="shared" si="55"/>
        <v>0</v>
      </c>
    </row>
    <row r="3565" spans="3:7">
      <c r="C3565"/>
      <c r="G3565" s="134">
        <f t="shared" si="55"/>
        <v>0</v>
      </c>
    </row>
    <row r="3566" spans="3:7">
      <c r="C3566"/>
      <c r="G3566" s="134">
        <f t="shared" si="55"/>
        <v>0</v>
      </c>
    </row>
    <row r="3567" spans="3:7">
      <c r="C3567"/>
      <c r="G3567" s="134">
        <f t="shared" si="55"/>
        <v>0</v>
      </c>
    </row>
    <row r="3568" spans="3:7">
      <c r="C3568"/>
      <c r="G3568" s="134">
        <f t="shared" si="55"/>
        <v>0</v>
      </c>
    </row>
    <row r="3569" spans="3:7">
      <c r="C3569"/>
      <c r="G3569" s="134">
        <f t="shared" si="55"/>
        <v>0</v>
      </c>
    </row>
    <row r="3570" spans="3:7">
      <c r="C3570"/>
      <c r="G3570" s="134">
        <f t="shared" si="55"/>
        <v>0</v>
      </c>
    </row>
    <row r="3571" spans="3:7">
      <c r="C3571"/>
      <c r="G3571" s="134">
        <f t="shared" si="55"/>
        <v>0</v>
      </c>
    </row>
    <row r="3572" spans="3:7">
      <c r="C3572"/>
      <c r="G3572" s="134">
        <f t="shared" si="55"/>
        <v>0</v>
      </c>
    </row>
    <row r="3573" spans="3:7">
      <c r="C3573"/>
      <c r="G3573" s="134">
        <f t="shared" si="55"/>
        <v>0</v>
      </c>
    </row>
    <row r="3574" spans="3:7">
      <c r="C3574"/>
      <c r="G3574" s="134">
        <f t="shared" si="55"/>
        <v>0</v>
      </c>
    </row>
    <row r="3575" spans="3:7">
      <c r="C3575"/>
      <c r="G3575" s="134">
        <f t="shared" si="55"/>
        <v>0</v>
      </c>
    </row>
    <row r="3576" spans="3:7">
      <c r="C3576"/>
      <c r="G3576" s="134">
        <f t="shared" si="55"/>
        <v>0</v>
      </c>
    </row>
    <row r="3577" spans="3:7">
      <c r="C3577"/>
      <c r="G3577" s="134">
        <f t="shared" si="55"/>
        <v>0</v>
      </c>
    </row>
    <row r="3578" spans="3:7">
      <c r="C3578"/>
      <c r="G3578" s="134">
        <f t="shared" si="55"/>
        <v>0</v>
      </c>
    </row>
    <row r="3579" spans="3:7">
      <c r="C3579"/>
      <c r="G3579" s="134">
        <f t="shared" si="55"/>
        <v>0</v>
      </c>
    </row>
    <row r="3580" spans="3:7">
      <c r="C3580"/>
      <c r="G3580" s="134">
        <f t="shared" si="55"/>
        <v>0</v>
      </c>
    </row>
    <row r="3581" spans="3:7">
      <c r="C3581"/>
      <c r="G3581" s="134">
        <f t="shared" si="55"/>
        <v>0</v>
      </c>
    </row>
    <row r="3582" spans="3:7">
      <c r="C3582"/>
      <c r="G3582" s="134">
        <f t="shared" si="55"/>
        <v>0</v>
      </c>
    </row>
    <row r="3583" spans="3:7">
      <c r="C3583"/>
      <c r="G3583" s="134">
        <f t="shared" si="55"/>
        <v>0</v>
      </c>
    </row>
    <row r="3584" spans="3:7">
      <c r="C3584"/>
      <c r="G3584" s="134">
        <f t="shared" si="55"/>
        <v>0</v>
      </c>
    </row>
    <row r="3585" spans="3:7">
      <c r="C3585"/>
      <c r="G3585" s="134">
        <f t="shared" si="55"/>
        <v>0</v>
      </c>
    </row>
    <row r="3586" spans="3:7">
      <c r="C3586"/>
      <c r="G3586" s="134">
        <f t="shared" si="55"/>
        <v>0</v>
      </c>
    </row>
    <row r="3587" spans="3:7">
      <c r="C3587"/>
      <c r="G3587" s="134">
        <f t="shared" si="55"/>
        <v>0</v>
      </c>
    </row>
    <row r="3588" spans="3:7">
      <c r="C3588"/>
      <c r="G3588" s="134">
        <f t="shared" si="55"/>
        <v>0</v>
      </c>
    </row>
    <row r="3589" spans="3:7">
      <c r="C3589"/>
      <c r="G3589" s="134">
        <f t="shared" si="55"/>
        <v>0</v>
      </c>
    </row>
    <row r="3590" spans="3:7">
      <c r="C3590"/>
      <c r="G3590" s="134">
        <f t="shared" si="55"/>
        <v>0</v>
      </c>
    </row>
    <row r="3591" spans="3:7">
      <c r="C3591"/>
      <c r="G3591" s="134">
        <f t="shared" si="55"/>
        <v>0</v>
      </c>
    </row>
    <row r="3592" spans="3:7">
      <c r="C3592"/>
      <c r="G3592" s="134">
        <f t="shared" si="55"/>
        <v>0</v>
      </c>
    </row>
    <row r="3593" spans="3:7">
      <c r="C3593"/>
      <c r="G3593" s="134">
        <f t="shared" si="55"/>
        <v>0</v>
      </c>
    </row>
    <row r="3594" spans="3:7">
      <c r="C3594"/>
      <c r="G3594" s="134">
        <f t="shared" si="55"/>
        <v>0</v>
      </c>
    </row>
    <row r="3595" spans="3:7">
      <c r="C3595"/>
      <c r="G3595" s="134">
        <f t="shared" si="55"/>
        <v>0</v>
      </c>
    </row>
    <row r="3596" spans="3:7">
      <c r="C3596"/>
      <c r="G3596" s="134">
        <f t="shared" si="55"/>
        <v>0</v>
      </c>
    </row>
    <row r="3597" spans="3:7">
      <c r="C3597"/>
      <c r="G3597" s="134">
        <f t="shared" si="55"/>
        <v>0</v>
      </c>
    </row>
    <row r="3598" spans="3:7">
      <c r="C3598"/>
      <c r="G3598" s="134">
        <f t="shared" si="55"/>
        <v>0</v>
      </c>
    </row>
    <row r="3599" spans="3:7">
      <c r="C3599"/>
      <c r="G3599" s="134">
        <f t="shared" ref="G3599:G3662" si="56">+D3599-E3599</f>
        <v>0</v>
      </c>
    </row>
    <row r="3600" spans="3:7">
      <c r="C3600"/>
      <c r="G3600" s="134">
        <f t="shared" si="56"/>
        <v>0</v>
      </c>
    </row>
    <row r="3601" spans="3:7">
      <c r="C3601"/>
      <c r="G3601" s="134">
        <f t="shared" si="56"/>
        <v>0</v>
      </c>
    </row>
    <row r="3602" spans="3:7">
      <c r="C3602"/>
      <c r="G3602" s="134">
        <f t="shared" si="56"/>
        <v>0</v>
      </c>
    </row>
    <row r="3603" spans="3:7">
      <c r="C3603"/>
      <c r="G3603" s="134">
        <f t="shared" si="56"/>
        <v>0</v>
      </c>
    </row>
    <row r="3604" spans="3:7">
      <c r="C3604"/>
      <c r="G3604" s="134">
        <f t="shared" si="56"/>
        <v>0</v>
      </c>
    </row>
    <row r="3605" spans="3:7">
      <c r="C3605"/>
      <c r="G3605" s="134">
        <f t="shared" si="56"/>
        <v>0</v>
      </c>
    </row>
    <row r="3606" spans="3:7">
      <c r="C3606"/>
      <c r="G3606" s="134">
        <f t="shared" si="56"/>
        <v>0</v>
      </c>
    </row>
    <row r="3607" spans="3:7">
      <c r="C3607"/>
      <c r="G3607" s="134">
        <f t="shared" si="56"/>
        <v>0</v>
      </c>
    </row>
    <row r="3608" spans="3:7">
      <c r="C3608"/>
      <c r="G3608" s="134">
        <f t="shared" si="56"/>
        <v>0</v>
      </c>
    </row>
    <row r="3609" spans="3:7">
      <c r="C3609"/>
      <c r="G3609" s="134">
        <f t="shared" si="56"/>
        <v>0</v>
      </c>
    </row>
    <row r="3610" spans="3:7">
      <c r="C3610"/>
      <c r="G3610" s="134">
        <f t="shared" si="56"/>
        <v>0</v>
      </c>
    </row>
    <row r="3611" spans="3:7">
      <c r="C3611"/>
      <c r="G3611" s="134">
        <f t="shared" si="56"/>
        <v>0</v>
      </c>
    </row>
    <row r="3612" spans="3:7">
      <c r="C3612"/>
      <c r="G3612" s="134">
        <f t="shared" si="56"/>
        <v>0</v>
      </c>
    </row>
    <row r="3613" spans="3:7">
      <c r="C3613"/>
      <c r="G3613" s="134">
        <f t="shared" si="56"/>
        <v>0</v>
      </c>
    </row>
    <row r="3614" spans="3:7">
      <c r="C3614"/>
      <c r="G3614" s="134">
        <f t="shared" si="56"/>
        <v>0</v>
      </c>
    </row>
    <row r="3615" spans="3:7">
      <c r="C3615"/>
      <c r="G3615" s="134">
        <f t="shared" si="56"/>
        <v>0</v>
      </c>
    </row>
    <row r="3616" spans="3:7">
      <c r="C3616"/>
      <c r="G3616" s="134">
        <f t="shared" si="56"/>
        <v>0</v>
      </c>
    </row>
    <row r="3617" spans="3:7">
      <c r="C3617"/>
      <c r="G3617" s="134">
        <f t="shared" si="56"/>
        <v>0</v>
      </c>
    </row>
    <row r="3618" spans="3:7">
      <c r="C3618"/>
      <c r="G3618" s="134">
        <f t="shared" si="56"/>
        <v>0</v>
      </c>
    </row>
    <row r="3619" spans="3:7">
      <c r="C3619"/>
      <c r="G3619" s="134">
        <f t="shared" si="56"/>
        <v>0</v>
      </c>
    </row>
    <row r="3620" spans="3:7">
      <c r="C3620"/>
      <c r="G3620" s="134">
        <f t="shared" si="56"/>
        <v>0</v>
      </c>
    </row>
    <row r="3621" spans="3:7">
      <c r="C3621"/>
      <c r="G3621" s="134">
        <f t="shared" si="56"/>
        <v>0</v>
      </c>
    </row>
    <row r="3622" spans="3:7">
      <c r="C3622"/>
      <c r="G3622" s="134">
        <f t="shared" si="56"/>
        <v>0</v>
      </c>
    </row>
    <row r="3623" spans="3:7">
      <c r="C3623"/>
      <c r="G3623" s="134">
        <f t="shared" si="56"/>
        <v>0</v>
      </c>
    </row>
    <row r="3624" spans="3:7">
      <c r="C3624"/>
      <c r="G3624" s="134">
        <f t="shared" si="56"/>
        <v>0</v>
      </c>
    </row>
    <row r="3625" spans="3:7">
      <c r="C3625"/>
      <c r="G3625" s="134">
        <f t="shared" si="56"/>
        <v>0</v>
      </c>
    </row>
    <row r="3626" spans="3:7">
      <c r="C3626"/>
      <c r="G3626" s="134">
        <f t="shared" si="56"/>
        <v>0</v>
      </c>
    </row>
    <row r="3627" spans="3:7">
      <c r="C3627"/>
      <c r="G3627" s="134">
        <f t="shared" si="56"/>
        <v>0</v>
      </c>
    </row>
    <row r="3628" spans="3:7">
      <c r="C3628"/>
      <c r="G3628" s="134">
        <f t="shared" si="56"/>
        <v>0</v>
      </c>
    </row>
    <row r="3629" spans="3:7">
      <c r="C3629"/>
      <c r="G3629" s="134">
        <f t="shared" si="56"/>
        <v>0</v>
      </c>
    </row>
    <row r="3630" spans="3:7">
      <c r="C3630"/>
      <c r="G3630" s="134">
        <f t="shared" si="56"/>
        <v>0</v>
      </c>
    </row>
    <row r="3631" spans="3:7">
      <c r="C3631"/>
      <c r="G3631" s="134">
        <f t="shared" si="56"/>
        <v>0</v>
      </c>
    </row>
    <row r="3632" spans="3:7">
      <c r="C3632"/>
      <c r="G3632" s="134">
        <f t="shared" si="56"/>
        <v>0</v>
      </c>
    </row>
    <row r="3633" spans="3:7">
      <c r="C3633"/>
      <c r="G3633" s="134">
        <f t="shared" si="56"/>
        <v>0</v>
      </c>
    </row>
    <row r="3634" spans="3:7">
      <c r="C3634"/>
      <c r="G3634" s="134">
        <f t="shared" si="56"/>
        <v>0</v>
      </c>
    </row>
    <row r="3635" spans="3:7">
      <c r="C3635"/>
      <c r="G3635" s="134">
        <f t="shared" si="56"/>
        <v>0</v>
      </c>
    </row>
    <row r="3636" spans="3:7">
      <c r="C3636"/>
      <c r="G3636" s="134">
        <f t="shared" si="56"/>
        <v>0</v>
      </c>
    </row>
    <row r="3637" spans="3:7">
      <c r="C3637"/>
      <c r="G3637" s="134">
        <f t="shared" si="56"/>
        <v>0</v>
      </c>
    </row>
    <row r="3638" spans="3:7">
      <c r="C3638"/>
      <c r="G3638" s="134">
        <f t="shared" si="56"/>
        <v>0</v>
      </c>
    </row>
    <row r="3639" spans="3:7">
      <c r="C3639"/>
      <c r="G3639" s="134">
        <f t="shared" si="56"/>
        <v>0</v>
      </c>
    </row>
    <row r="3640" spans="3:7">
      <c r="C3640"/>
      <c r="G3640" s="134">
        <f t="shared" si="56"/>
        <v>0</v>
      </c>
    </row>
    <row r="3641" spans="3:7">
      <c r="C3641"/>
      <c r="G3641" s="134">
        <f t="shared" si="56"/>
        <v>0</v>
      </c>
    </row>
    <row r="3642" spans="3:7">
      <c r="C3642"/>
      <c r="G3642" s="134">
        <f t="shared" si="56"/>
        <v>0</v>
      </c>
    </row>
    <row r="3643" spans="3:7">
      <c r="C3643"/>
      <c r="G3643" s="134">
        <f t="shared" si="56"/>
        <v>0</v>
      </c>
    </row>
    <row r="3644" spans="3:7">
      <c r="C3644"/>
      <c r="G3644" s="134">
        <f t="shared" si="56"/>
        <v>0</v>
      </c>
    </row>
    <row r="3645" spans="3:7">
      <c r="C3645"/>
      <c r="G3645" s="134">
        <f t="shared" si="56"/>
        <v>0</v>
      </c>
    </row>
    <row r="3646" spans="3:7">
      <c r="C3646"/>
      <c r="G3646" s="134">
        <f t="shared" si="56"/>
        <v>0</v>
      </c>
    </row>
    <row r="3647" spans="3:7">
      <c r="C3647"/>
      <c r="G3647" s="134">
        <f t="shared" si="56"/>
        <v>0</v>
      </c>
    </row>
    <row r="3648" spans="3:7">
      <c r="C3648"/>
      <c r="G3648" s="134">
        <f t="shared" si="56"/>
        <v>0</v>
      </c>
    </row>
    <row r="3649" spans="3:7">
      <c r="C3649"/>
      <c r="G3649" s="134">
        <f t="shared" si="56"/>
        <v>0</v>
      </c>
    </row>
    <row r="3650" spans="3:7">
      <c r="C3650"/>
      <c r="G3650" s="134">
        <f t="shared" si="56"/>
        <v>0</v>
      </c>
    </row>
    <row r="3651" spans="3:7">
      <c r="C3651"/>
      <c r="G3651" s="134">
        <f t="shared" si="56"/>
        <v>0</v>
      </c>
    </row>
    <row r="3652" spans="3:7">
      <c r="C3652"/>
      <c r="G3652" s="134">
        <f t="shared" si="56"/>
        <v>0</v>
      </c>
    </row>
    <row r="3653" spans="3:7">
      <c r="C3653"/>
      <c r="G3653" s="134">
        <f t="shared" si="56"/>
        <v>0</v>
      </c>
    </row>
    <row r="3654" spans="3:7">
      <c r="C3654"/>
      <c r="G3654" s="134">
        <f t="shared" si="56"/>
        <v>0</v>
      </c>
    </row>
    <row r="3655" spans="3:7">
      <c r="C3655"/>
      <c r="G3655" s="134">
        <f t="shared" si="56"/>
        <v>0</v>
      </c>
    </row>
    <row r="3656" spans="3:7">
      <c r="C3656"/>
      <c r="G3656" s="134">
        <f t="shared" si="56"/>
        <v>0</v>
      </c>
    </row>
    <row r="3657" spans="3:7">
      <c r="C3657"/>
      <c r="G3657" s="134">
        <f t="shared" si="56"/>
        <v>0</v>
      </c>
    </row>
    <row r="3658" spans="3:7">
      <c r="C3658"/>
      <c r="G3658" s="134">
        <f t="shared" si="56"/>
        <v>0</v>
      </c>
    </row>
    <row r="3659" spans="3:7">
      <c r="C3659"/>
      <c r="G3659" s="134">
        <f t="shared" si="56"/>
        <v>0</v>
      </c>
    </row>
    <row r="3660" spans="3:7">
      <c r="C3660"/>
      <c r="G3660" s="134">
        <f t="shared" si="56"/>
        <v>0</v>
      </c>
    </row>
    <row r="3661" spans="3:7">
      <c r="C3661"/>
      <c r="G3661" s="134">
        <f t="shared" si="56"/>
        <v>0</v>
      </c>
    </row>
    <row r="3662" spans="3:7">
      <c r="C3662"/>
      <c r="G3662" s="134">
        <f t="shared" si="56"/>
        <v>0</v>
      </c>
    </row>
    <row r="3663" spans="3:7">
      <c r="C3663"/>
      <c r="G3663" s="134">
        <f t="shared" ref="G3663:G3726" si="57">+D3663-E3663</f>
        <v>0</v>
      </c>
    </row>
    <row r="3664" spans="3:7">
      <c r="C3664"/>
      <c r="G3664" s="134">
        <f t="shared" si="57"/>
        <v>0</v>
      </c>
    </row>
    <row r="3665" spans="3:7">
      <c r="C3665"/>
      <c r="G3665" s="134">
        <f t="shared" si="57"/>
        <v>0</v>
      </c>
    </row>
    <row r="3666" spans="3:7">
      <c r="C3666"/>
      <c r="G3666" s="134">
        <f t="shared" si="57"/>
        <v>0</v>
      </c>
    </row>
    <row r="3667" spans="3:7">
      <c r="C3667"/>
      <c r="G3667" s="134">
        <f t="shared" si="57"/>
        <v>0</v>
      </c>
    </row>
    <row r="3668" spans="3:7">
      <c r="C3668"/>
      <c r="G3668" s="134">
        <f t="shared" si="57"/>
        <v>0</v>
      </c>
    </row>
    <row r="3669" spans="3:7">
      <c r="C3669"/>
      <c r="G3669" s="134">
        <f t="shared" si="57"/>
        <v>0</v>
      </c>
    </row>
    <row r="3670" spans="3:7">
      <c r="C3670"/>
      <c r="G3670" s="134">
        <f t="shared" si="57"/>
        <v>0</v>
      </c>
    </row>
    <row r="3671" spans="3:7">
      <c r="C3671"/>
      <c r="G3671" s="134">
        <f t="shared" si="57"/>
        <v>0</v>
      </c>
    </row>
    <row r="3672" spans="3:7">
      <c r="C3672"/>
      <c r="G3672" s="134">
        <f t="shared" si="57"/>
        <v>0</v>
      </c>
    </row>
    <row r="3673" spans="3:7">
      <c r="C3673"/>
      <c r="G3673" s="134">
        <f t="shared" si="57"/>
        <v>0</v>
      </c>
    </row>
    <row r="3674" spans="3:7">
      <c r="C3674"/>
      <c r="G3674" s="134">
        <f t="shared" si="57"/>
        <v>0</v>
      </c>
    </row>
    <row r="3675" spans="3:7">
      <c r="C3675"/>
      <c r="G3675" s="134">
        <f t="shared" si="57"/>
        <v>0</v>
      </c>
    </row>
    <row r="3676" spans="3:7">
      <c r="C3676"/>
      <c r="G3676" s="134">
        <f t="shared" si="57"/>
        <v>0</v>
      </c>
    </row>
    <row r="3677" spans="3:7">
      <c r="C3677"/>
      <c r="G3677" s="134">
        <f t="shared" si="57"/>
        <v>0</v>
      </c>
    </row>
    <row r="3678" spans="3:7">
      <c r="C3678"/>
      <c r="G3678" s="134">
        <f t="shared" si="57"/>
        <v>0</v>
      </c>
    </row>
    <row r="3679" spans="3:7">
      <c r="C3679"/>
      <c r="G3679" s="134">
        <f t="shared" si="57"/>
        <v>0</v>
      </c>
    </row>
    <row r="3680" spans="3:7">
      <c r="C3680"/>
      <c r="G3680" s="134">
        <f t="shared" si="57"/>
        <v>0</v>
      </c>
    </row>
    <row r="3681" spans="3:7">
      <c r="C3681"/>
      <c r="G3681" s="134">
        <f t="shared" si="57"/>
        <v>0</v>
      </c>
    </row>
    <row r="3682" spans="3:7">
      <c r="C3682"/>
      <c r="G3682" s="134">
        <f t="shared" si="57"/>
        <v>0</v>
      </c>
    </row>
    <row r="3683" spans="3:7">
      <c r="C3683"/>
      <c r="G3683" s="134">
        <f t="shared" si="57"/>
        <v>0</v>
      </c>
    </row>
    <row r="3684" spans="3:7">
      <c r="C3684"/>
      <c r="G3684" s="134">
        <f t="shared" si="57"/>
        <v>0</v>
      </c>
    </row>
    <row r="3685" spans="3:7">
      <c r="C3685"/>
      <c r="G3685" s="134">
        <f t="shared" si="57"/>
        <v>0</v>
      </c>
    </row>
    <row r="3686" spans="3:7">
      <c r="C3686"/>
      <c r="G3686" s="134">
        <f t="shared" si="57"/>
        <v>0</v>
      </c>
    </row>
    <row r="3687" spans="3:7">
      <c r="C3687"/>
      <c r="G3687" s="134">
        <f t="shared" si="57"/>
        <v>0</v>
      </c>
    </row>
    <row r="3688" spans="3:7">
      <c r="C3688"/>
      <c r="G3688" s="134">
        <f t="shared" si="57"/>
        <v>0</v>
      </c>
    </row>
    <row r="3689" spans="3:7">
      <c r="C3689"/>
      <c r="G3689" s="134">
        <f t="shared" si="57"/>
        <v>0</v>
      </c>
    </row>
    <row r="3690" spans="3:7">
      <c r="C3690"/>
      <c r="G3690" s="134">
        <f t="shared" si="57"/>
        <v>0</v>
      </c>
    </row>
    <row r="3691" spans="3:7">
      <c r="C3691"/>
      <c r="G3691" s="134">
        <f t="shared" si="57"/>
        <v>0</v>
      </c>
    </row>
    <row r="3692" spans="3:7">
      <c r="C3692"/>
      <c r="G3692" s="134">
        <f t="shared" si="57"/>
        <v>0</v>
      </c>
    </row>
    <row r="3693" spans="3:7">
      <c r="C3693"/>
      <c r="G3693" s="134">
        <f t="shared" si="57"/>
        <v>0</v>
      </c>
    </row>
    <row r="3694" spans="3:7">
      <c r="C3694"/>
      <c r="G3694" s="134">
        <f t="shared" si="57"/>
        <v>0</v>
      </c>
    </row>
    <row r="3695" spans="3:7">
      <c r="C3695"/>
      <c r="G3695" s="134">
        <f t="shared" si="57"/>
        <v>0</v>
      </c>
    </row>
    <row r="3696" spans="3:7">
      <c r="C3696"/>
      <c r="G3696" s="134">
        <f t="shared" si="57"/>
        <v>0</v>
      </c>
    </row>
    <row r="3697" spans="3:7">
      <c r="C3697"/>
      <c r="G3697" s="134">
        <f t="shared" si="57"/>
        <v>0</v>
      </c>
    </row>
    <row r="3698" spans="3:7">
      <c r="C3698"/>
      <c r="G3698" s="134">
        <f t="shared" si="57"/>
        <v>0</v>
      </c>
    </row>
    <row r="3699" spans="3:7">
      <c r="C3699"/>
      <c r="G3699" s="134">
        <f t="shared" si="57"/>
        <v>0</v>
      </c>
    </row>
    <row r="3700" spans="3:7">
      <c r="C3700"/>
      <c r="G3700" s="134">
        <f t="shared" si="57"/>
        <v>0</v>
      </c>
    </row>
    <row r="3701" spans="3:7">
      <c r="C3701"/>
      <c r="G3701" s="134">
        <f t="shared" si="57"/>
        <v>0</v>
      </c>
    </row>
    <row r="3702" spans="3:7">
      <c r="C3702"/>
      <c r="G3702" s="134">
        <f t="shared" si="57"/>
        <v>0</v>
      </c>
    </row>
    <row r="3703" spans="3:7">
      <c r="C3703"/>
      <c r="G3703" s="134">
        <f t="shared" si="57"/>
        <v>0</v>
      </c>
    </row>
    <row r="3704" spans="3:7">
      <c r="C3704"/>
      <c r="G3704" s="134">
        <f t="shared" si="57"/>
        <v>0</v>
      </c>
    </row>
    <row r="3705" spans="3:7">
      <c r="C3705"/>
      <c r="G3705" s="134">
        <f t="shared" si="57"/>
        <v>0</v>
      </c>
    </row>
    <row r="3706" spans="3:7">
      <c r="C3706"/>
      <c r="G3706" s="134">
        <f t="shared" si="57"/>
        <v>0</v>
      </c>
    </row>
    <row r="3707" spans="3:7">
      <c r="C3707"/>
      <c r="G3707" s="134">
        <f t="shared" si="57"/>
        <v>0</v>
      </c>
    </row>
    <row r="3708" spans="3:7">
      <c r="C3708"/>
      <c r="G3708" s="134">
        <f t="shared" si="57"/>
        <v>0</v>
      </c>
    </row>
    <row r="3709" spans="3:7">
      <c r="C3709"/>
      <c r="G3709" s="134">
        <f t="shared" si="57"/>
        <v>0</v>
      </c>
    </row>
    <row r="3710" spans="3:7">
      <c r="C3710"/>
      <c r="G3710" s="134">
        <f t="shared" si="57"/>
        <v>0</v>
      </c>
    </row>
    <row r="3711" spans="3:7">
      <c r="C3711"/>
      <c r="G3711" s="134">
        <f t="shared" si="57"/>
        <v>0</v>
      </c>
    </row>
    <row r="3712" spans="3:7">
      <c r="C3712"/>
      <c r="G3712" s="134">
        <f t="shared" si="57"/>
        <v>0</v>
      </c>
    </row>
    <row r="3713" spans="3:7">
      <c r="C3713"/>
      <c r="G3713" s="134">
        <f t="shared" si="57"/>
        <v>0</v>
      </c>
    </row>
    <row r="3714" spans="3:7">
      <c r="C3714"/>
      <c r="G3714" s="134">
        <f t="shared" si="57"/>
        <v>0</v>
      </c>
    </row>
    <row r="3715" spans="3:7">
      <c r="C3715"/>
      <c r="G3715" s="134">
        <f t="shared" si="57"/>
        <v>0</v>
      </c>
    </row>
    <row r="3716" spans="3:7">
      <c r="C3716"/>
      <c r="G3716" s="134">
        <f t="shared" si="57"/>
        <v>0</v>
      </c>
    </row>
    <row r="3717" spans="3:7">
      <c r="C3717"/>
      <c r="G3717" s="134">
        <f t="shared" si="57"/>
        <v>0</v>
      </c>
    </row>
    <row r="3718" spans="3:7">
      <c r="C3718"/>
      <c r="G3718" s="134">
        <f t="shared" si="57"/>
        <v>0</v>
      </c>
    </row>
    <row r="3719" spans="3:7">
      <c r="C3719"/>
      <c r="G3719" s="134">
        <f t="shared" si="57"/>
        <v>0</v>
      </c>
    </row>
    <row r="3720" spans="3:7">
      <c r="C3720"/>
      <c r="G3720" s="134">
        <f t="shared" si="57"/>
        <v>0</v>
      </c>
    </row>
    <row r="3721" spans="3:7">
      <c r="C3721"/>
      <c r="G3721" s="134">
        <f t="shared" si="57"/>
        <v>0</v>
      </c>
    </row>
    <row r="3722" spans="3:7">
      <c r="C3722"/>
      <c r="G3722" s="134">
        <f t="shared" si="57"/>
        <v>0</v>
      </c>
    </row>
    <row r="3723" spans="3:7">
      <c r="C3723"/>
      <c r="G3723" s="134">
        <f t="shared" si="57"/>
        <v>0</v>
      </c>
    </row>
    <row r="3724" spans="3:7">
      <c r="C3724"/>
      <c r="G3724" s="134">
        <f t="shared" si="57"/>
        <v>0</v>
      </c>
    </row>
    <row r="3725" spans="3:7">
      <c r="C3725"/>
      <c r="G3725" s="134">
        <f t="shared" si="57"/>
        <v>0</v>
      </c>
    </row>
    <row r="3726" spans="3:7">
      <c r="C3726"/>
      <c r="G3726" s="134">
        <f t="shared" si="57"/>
        <v>0</v>
      </c>
    </row>
    <row r="3727" spans="3:7">
      <c r="C3727"/>
      <c r="G3727" s="134">
        <f t="shared" ref="G3727:G3764" si="58">+D3727-E3727</f>
        <v>0</v>
      </c>
    </row>
    <row r="3728" spans="3:7">
      <c r="C3728"/>
      <c r="G3728" s="134">
        <f t="shared" si="58"/>
        <v>0</v>
      </c>
    </row>
    <row r="3729" spans="3:7">
      <c r="C3729"/>
      <c r="G3729" s="134">
        <f t="shared" si="58"/>
        <v>0</v>
      </c>
    </row>
    <row r="3730" spans="3:7">
      <c r="C3730"/>
      <c r="G3730" s="134">
        <f t="shared" si="58"/>
        <v>0</v>
      </c>
    </row>
    <row r="3731" spans="3:7">
      <c r="C3731"/>
      <c r="G3731" s="134">
        <f t="shared" si="58"/>
        <v>0</v>
      </c>
    </row>
    <row r="3732" spans="3:7">
      <c r="C3732"/>
      <c r="G3732" s="134">
        <f t="shared" si="58"/>
        <v>0</v>
      </c>
    </row>
    <row r="3733" spans="3:7">
      <c r="C3733"/>
      <c r="G3733" s="134">
        <f t="shared" si="58"/>
        <v>0</v>
      </c>
    </row>
    <row r="3734" spans="3:7">
      <c r="C3734"/>
      <c r="G3734" s="134">
        <f t="shared" si="58"/>
        <v>0</v>
      </c>
    </row>
    <row r="3735" spans="3:7">
      <c r="C3735"/>
      <c r="G3735" s="134">
        <f t="shared" si="58"/>
        <v>0</v>
      </c>
    </row>
    <row r="3736" spans="3:7">
      <c r="C3736"/>
      <c r="G3736" s="134">
        <f t="shared" si="58"/>
        <v>0</v>
      </c>
    </row>
    <row r="3737" spans="3:7">
      <c r="C3737"/>
      <c r="G3737" s="134">
        <f t="shared" si="58"/>
        <v>0</v>
      </c>
    </row>
    <row r="3738" spans="3:7">
      <c r="C3738"/>
      <c r="G3738" s="134">
        <f t="shared" si="58"/>
        <v>0</v>
      </c>
    </row>
    <row r="3739" spans="3:7">
      <c r="C3739"/>
      <c r="G3739" s="134">
        <f t="shared" si="58"/>
        <v>0</v>
      </c>
    </row>
    <row r="3740" spans="3:7">
      <c r="C3740"/>
      <c r="G3740" s="134">
        <f t="shared" si="58"/>
        <v>0</v>
      </c>
    </row>
    <row r="3741" spans="3:7">
      <c r="C3741"/>
      <c r="G3741" s="134">
        <f t="shared" si="58"/>
        <v>0</v>
      </c>
    </row>
    <row r="3742" spans="3:7">
      <c r="C3742"/>
      <c r="G3742" s="134">
        <f t="shared" si="58"/>
        <v>0</v>
      </c>
    </row>
    <row r="3743" spans="3:7">
      <c r="C3743"/>
      <c r="G3743" s="134">
        <f t="shared" si="58"/>
        <v>0</v>
      </c>
    </row>
    <row r="3744" spans="3:7">
      <c r="C3744"/>
      <c r="G3744" s="134">
        <f t="shared" si="58"/>
        <v>0</v>
      </c>
    </row>
    <row r="3745" spans="3:7">
      <c r="C3745"/>
      <c r="G3745" s="134">
        <f t="shared" si="58"/>
        <v>0</v>
      </c>
    </row>
    <row r="3746" spans="3:7">
      <c r="C3746"/>
      <c r="G3746" s="134">
        <f t="shared" si="58"/>
        <v>0</v>
      </c>
    </row>
    <row r="3747" spans="3:7">
      <c r="C3747"/>
      <c r="G3747" s="134">
        <f t="shared" si="58"/>
        <v>0</v>
      </c>
    </row>
    <row r="3748" spans="3:7">
      <c r="C3748"/>
      <c r="G3748" s="134">
        <f t="shared" si="58"/>
        <v>0</v>
      </c>
    </row>
    <row r="3749" spans="3:7">
      <c r="C3749"/>
      <c r="G3749" s="134">
        <f t="shared" si="58"/>
        <v>0</v>
      </c>
    </row>
    <row r="3750" spans="3:7">
      <c r="C3750"/>
      <c r="G3750" s="134">
        <f t="shared" si="58"/>
        <v>0</v>
      </c>
    </row>
    <row r="3751" spans="3:7">
      <c r="C3751"/>
      <c r="G3751" s="134">
        <f t="shared" si="58"/>
        <v>0</v>
      </c>
    </row>
    <row r="3752" spans="3:7">
      <c r="C3752"/>
      <c r="G3752" s="134">
        <f t="shared" si="58"/>
        <v>0</v>
      </c>
    </row>
    <row r="3753" spans="3:7">
      <c r="C3753"/>
      <c r="G3753" s="134">
        <f t="shared" si="58"/>
        <v>0</v>
      </c>
    </row>
    <row r="3754" spans="3:7">
      <c r="C3754"/>
      <c r="G3754" s="134">
        <f t="shared" si="58"/>
        <v>0</v>
      </c>
    </row>
    <row r="3755" spans="3:7">
      <c r="C3755"/>
      <c r="G3755" s="134">
        <f t="shared" si="58"/>
        <v>0</v>
      </c>
    </row>
    <row r="3756" spans="3:7">
      <c r="C3756"/>
      <c r="G3756" s="134">
        <f t="shared" si="58"/>
        <v>0</v>
      </c>
    </row>
    <row r="3757" spans="3:7">
      <c r="C3757"/>
      <c r="G3757" s="134">
        <f t="shared" si="58"/>
        <v>0</v>
      </c>
    </row>
    <row r="3758" spans="3:7">
      <c r="C3758"/>
      <c r="G3758" s="134">
        <f t="shared" si="58"/>
        <v>0</v>
      </c>
    </row>
    <row r="3759" spans="3:7">
      <c r="C3759"/>
      <c r="G3759" s="134">
        <f t="shared" si="58"/>
        <v>0</v>
      </c>
    </row>
    <row r="3760" spans="3:7">
      <c r="C3760"/>
      <c r="G3760" s="134">
        <f t="shared" si="58"/>
        <v>0</v>
      </c>
    </row>
    <row r="3761" spans="3:7">
      <c r="C3761"/>
      <c r="G3761" s="134">
        <f t="shared" si="58"/>
        <v>0</v>
      </c>
    </row>
    <row r="3762" spans="3:7">
      <c r="C3762"/>
      <c r="G3762" s="134">
        <f t="shared" si="58"/>
        <v>0</v>
      </c>
    </row>
    <row r="3763" spans="3:7">
      <c r="C3763"/>
      <c r="G3763" s="134">
        <f t="shared" si="58"/>
        <v>0</v>
      </c>
    </row>
    <row r="3764" spans="3:7">
      <c r="C3764"/>
      <c r="G3764" s="134">
        <f t="shared" si="58"/>
        <v>0</v>
      </c>
    </row>
    <row r="3765" spans="3:7">
      <c r="C3765"/>
      <c r="G3765" s="134"/>
    </row>
    <row r="3766" spans="3:7">
      <c r="C3766"/>
      <c r="G3766" s="134"/>
    </row>
    <row r="3767" spans="3:7">
      <c r="C3767"/>
      <c r="G3767" s="134"/>
    </row>
    <row r="3768" spans="3:7">
      <c r="C3768"/>
      <c r="G3768" s="134"/>
    </row>
    <row r="3769" spans="3:7">
      <c r="C3769"/>
      <c r="G3769" s="134"/>
    </row>
    <row r="3770" spans="3:7">
      <c r="C3770"/>
      <c r="G3770" s="134"/>
    </row>
    <row r="3771" spans="3:7">
      <c r="C3771"/>
      <c r="G3771" s="134"/>
    </row>
    <row r="3772" spans="3:7">
      <c r="C3772"/>
      <c r="G3772" s="134"/>
    </row>
    <row r="3773" spans="3:7">
      <c r="C3773"/>
      <c r="G3773" s="134"/>
    </row>
    <row r="3774" spans="3:7">
      <c r="C3774"/>
      <c r="G3774" s="134"/>
    </row>
    <row r="3775" spans="3:7">
      <c r="C3775"/>
      <c r="G3775" s="134"/>
    </row>
    <row r="3776" spans="3:7">
      <c r="C3776"/>
      <c r="G3776" s="134"/>
    </row>
    <row r="3777" spans="3:7">
      <c r="C3777"/>
      <c r="G3777" s="134"/>
    </row>
    <row r="3778" spans="3:7">
      <c r="C3778"/>
      <c r="G3778" s="134"/>
    </row>
    <row r="3779" spans="3:7">
      <c r="C3779"/>
      <c r="G3779" s="134"/>
    </row>
    <row r="3780" spans="3:7">
      <c r="C3780"/>
      <c r="G3780" s="134"/>
    </row>
    <row r="3781" spans="3:7">
      <c r="C3781"/>
      <c r="G3781" s="134"/>
    </row>
    <row r="3782" spans="3:7">
      <c r="C3782"/>
      <c r="G3782" s="134"/>
    </row>
    <row r="3783" spans="3:7">
      <c r="C3783"/>
      <c r="G3783" s="134"/>
    </row>
    <row r="3784" spans="3:7">
      <c r="C3784"/>
      <c r="G3784" s="134"/>
    </row>
    <row r="3785" spans="3:7">
      <c r="C3785"/>
      <c r="G3785" s="134"/>
    </row>
    <row r="3786" spans="3:7">
      <c r="C3786"/>
      <c r="G3786" s="134"/>
    </row>
    <row r="3787" spans="3:7">
      <c r="C3787"/>
      <c r="G3787" s="134"/>
    </row>
    <row r="3788" spans="3:7">
      <c r="C3788"/>
      <c r="G3788" s="134"/>
    </row>
    <row r="3789" spans="3:7">
      <c r="C3789"/>
      <c r="G3789" s="134"/>
    </row>
    <row r="3790" spans="3:7">
      <c r="C3790"/>
      <c r="G3790" s="134"/>
    </row>
    <row r="3791" spans="3:7">
      <c r="C3791"/>
      <c r="G3791" s="134"/>
    </row>
    <row r="3792" spans="3:7">
      <c r="C3792"/>
      <c r="G3792" s="134"/>
    </row>
  </sheetData>
  <phoneticPr fontId="5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K4530"/>
  <sheetViews>
    <sheetView workbookViewId="0"/>
  </sheetViews>
  <sheetFormatPr defaultColWidth="9.140625" defaultRowHeight="12.75"/>
  <cols>
    <col min="1" max="1" width="9" bestFit="1" customWidth="1"/>
    <col min="2" max="2" width="40.28515625" style="4" customWidth="1"/>
    <col min="4" max="5" width="14" bestFit="1" customWidth="1"/>
    <col min="7" max="7" width="12.5703125" bestFit="1" customWidth="1"/>
  </cols>
  <sheetData>
    <row r="1" spans="1:11">
      <c r="A1" s="152" t="s">
        <v>1670</v>
      </c>
      <c r="B1" s="153"/>
      <c r="C1" s="152"/>
      <c r="D1" s="152"/>
      <c r="E1" s="152"/>
      <c r="F1" s="152"/>
      <c r="G1" s="152"/>
      <c r="H1" s="152"/>
      <c r="I1" s="152"/>
      <c r="J1" s="152"/>
      <c r="K1" s="152"/>
    </row>
    <row r="2" spans="1:11">
      <c r="A2" s="2"/>
      <c r="B2" s="4" t="s">
        <v>1728</v>
      </c>
      <c r="C2" s="2"/>
      <c r="D2" s="2"/>
      <c r="E2" s="2"/>
      <c r="F2" s="2"/>
      <c r="G2" s="2"/>
      <c r="H2" s="2"/>
      <c r="I2" s="2"/>
      <c r="J2" s="2"/>
      <c r="K2" s="2"/>
    </row>
    <row r="3" spans="1:11">
      <c r="A3" s="2"/>
      <c r="B3" s="4" t="s">
        <v>1181</v>
      </c>
      <c r="C3" s="2"/>
      <c r="D3" s="2"/>
      <c r="E3" s="2"/>
      <c r="F3" s="2"/>
      <c r="G3" s="152"/>
      <c r="H3" s="152"/>
      <c r="I3" s="152" t="s">
        <v>455</v>
      </c>
      <c r="J3" s="152" t="s">
        <v>455</v>
      </c>
      <c r="K3" s="152" t="s">
        <v>455</v>
      </c>
    </row>
    <row r="4" spans="1:11">
      <c r="A4" s="2"/>
      <c r="B4" s="4" t="s">
        <v>1182</v>
      </c>
      <c r="C4" s="2"/>
      <c r="D4" s="2"/>
      <c r="E4" s="2"/>
      <c r="F4" s="2"/>
      <c r="G4" s="152"/>
      <c r="H4" s="152"/>
      <c r="I4" s="152" t="s">
        <v>455</v>
      </c>
      <c r="J4" s="152" t="s">
        <v>455</v>
      </c>
      <c r="K4" s="152" t="s">
        <v>455</v>
      </c>
    </row>
    <row r="5" spans="1:11">
      <c r="A5" s="2"/>
      <c r="B5" s="4" t="s">
        <v>1391</v>
      </c>
      <c r="C5" s="2"/>
      <c r="D5" s="2"/>
      <c r="E5" s="2"/>
      <c r="F5" s="2"/>
      <c r="G5" s="152"/>
      <c r="H5" s="152"/>
      <c r="I5" s="152" t="s">
        <v>455</v>
      </c>
      <c r="J5" s="152" t="s">
        <v>455</v>
      </c>
      <c r="K5" s="152" t="s">
        <v>455</v>
      </c>
    </row>
    <row r="6" spans="1:11">
      <c r="A6" s="2"/>
      <c r="B6" s="4" t="s">
        <v>1183</v>
      </c>
      <c r="C6" s="2"/>
      <c r="D6" s="2"/>
      <c r="E6" s="2"/>
      <c r="F6" s="2"/>
      <c r="G6" s="152"/>
      <c r="H6" s="152"/>
      <c r="I6" s="152" t="s">
        <v>455</v>
      </c>
      <c r="J6" s="152" t="s">
        <v>455</v>
      </c>
      <c r="K6" s="152" t="s">
        <v>455</v>
      </c>
    </row>
    <row r="7" spans="1:11">
      <c r="A7" s="2"/>
      <c r="B7" s="4" t="s">
        <v>1184</v>
      </c>
      <c r="C7" s="2"/>
      <c r="D7" s="2"/>
      <c r="E7" s="2"/>
      <c r="F7" s="2"/>
      <c r="G7" s="152"/>
      <c r="H7" s="152"/>
      <c r="I7" s="152" t="s">
        <v>455</v>
      </c>
      <c r="J7" s="152" t="s">
        <v>455</v>
      </c>
      <c r="K7" s="152" t="s">
        <v>455</v>
      </c>
    </row>
    <row r="8" spans="1:11">
      <c r="A8" s="2"/>
      <c r="B8" s="4" t="s">
        <v>1185</v>
      </c>
      <c r="C8" s="2"/>
      <c r="D8" s="2"/>
      <c r="E8" s="2"/>
      <c r="F8" s="2"/>
      <c r="G8" s="152"/>
      <c r="H8" s="152"/>
      <c r="I8" s="152" t="s">
        <v>455</v>
      </c>
      <c r="J8" s="152" t="s">
        <v>455</v>
      </c>
      <c r="K8" s="152" t="s">
        <v>455</v>
      </c>
    </row>
    <row r="9" spans="1:11">
      <c r="A9" s="2"/>
      <c r="B9" s="4" t="s">
        <v>1186</v>
      </c>
      <c r="C9" s="2"/>
      <c r="D9" s="2"/>
      <c r="E9" s="2"/>
      <c r="F9" s="2"/>
      <c r="G9" s="152"/>
      <c r="H9" s="152"/>
      <c r="I9" s="152" t="s">
        <v>455</v>
      </c>
      <c r="J9" s="152" t="s">
        <v>455</v>
      </c>
      <c r="K9" s="152" t="s">
        <v>455</v>
      </c>
    </row>
    <row r="10" spans="1:11">
      <c r="A10" s="2"/>
      <c r="B10" s="4" t="s">
        <v>1729</v>
      </c>
      <c r="C10" s="2"/>
      <c r="D10" s="2"/>
      <c r="E10" s="2"/>
      <c r="F10" s="2"/>
      <c r="G10" s="152"/>
      <c r="H10" s="152"/>
      <c r="I10" s="152" t="s">
        <v>455</v>
      </c>
      <c r="J10" s="152" t="s">
        <v>455</v>
      </c>
      <c r="K10" s="152" t="s">
        <v>455</v>
      </c>
    </row>
    <row r="11" spans="1:11">
      <c r="A11" s="2"/>
      <c r="C11" s="2"/>
      <c r="D11" s="2"/>
      <c r="E11" s="2"/>
      <c r="F11" s="2"/>
      <c r="G11" s="152"/>
      <c r="H11" s="152"/>
      <c r="I11" s="152" t="s">
        <v>455</v>
      </c>
      <c r="J11" s="152" t="s">
        <v>455</v>
      </c>
      <c r="K11" s="152" t="s">
        <v>455</v>
      </c>
    </row>
    <row r="12" spans="1:11">
      <c r="A12" s="2">
        <v>11010101</v>
      </c>
      <c r="B12" s="4" t="s">
        <v>1394</v>
      </c>
      <c r="C12" s="2" t="s">
        <v>1393</v>
      </c>
      <c r="D12" s="180">
        <v>123406.1</v>
      </c>
      <c r="E12" s="2">
        <v>0</v>
      </c>
      <c r="F12" s="2" t="s">
        <v>1393</v>
      </c>
      <c r="G12" s="152">
        <f>D12-E12</f>
        <v>123406.1</v>
      </c>
      <c r="H12" s="152"/>
      <c r="I12" s="152" t="s">
        <v>455</v>
      </c>
      <c r="J12" s="152" t="s">
        <v>455</v>
      </c>
      <c r="K12" s="152" t="s">
        <v>455</v>
      </c>
    </row>
    <row r="13" spans="1:11" ht="25.5">
      <c r="A13" s="2">
        <v>11010151</v>
      </c>
      <c r="B13" s="4" t="s">
        <v>1395</v>
      </c>
      <c r="C13" s="2" t="s">
        <v>1393</v>
      </c>
      <c r="D13" s="2">
        <v>0</v>
      </c>
      <c r="E13" s="180">
        <v>86093.56</v>
      </c>
      <c r="F13" s="2" t="s">
        <v>1393</v>
      </c>
      <c r="G13" s="152">
        <f t="shared" ref="G13:G76" si="0">D13-E13</f>
        <v>-86093.56</v>
      </c>
      <c r="H13" s="152"/>
      <c r="I13" s="152" t="s">
        <v>455</v>
      </c>
      <c r="J13" s="152" t="s">
        <v>455</v>
      </c>
      <c r="K13" s="152" t="s">
        <v>455</v>
      </c>
    </row>
    <row r="14" spans="1:11" ht="25.5">
      <c r="A14" s="2">
        <v>11010301</v>
      </c>
      <c r="B14" s="4" t="s">
        <v>949</v>
      </c>
      <c r="C14" s="2" t="s">
        <v>1393</v>
      </c>
      <c r="D14" s="180">
        <v>684320.88</v>
      </c>
      <c r="E14" s="2">
        <v>0</v>
      </c>
      <c r="F14" s="2" t="s">
        <v>1393</v>
      </c>
      <c r="G14" s="152">
        <f t="shared" si="0"/>
        <v>684320.88</v>
      </c>
      <c r="H14" s="152"/>
      <c r="I14" s="152" t="s">
        <v>455</v>
      </c>
      <c r="J14" s="152" t="s">
        <v>455</v>
      </c>
      <c r="K14" s="152" t="s">
        <v>455</v>
      </c>
    </row>
    <row r="15" spans="1:11" ht="38.25">
      <c r="A15" s="2">
        <v>11010351</v>
      </c>
      <c r="B15" s="4" t="s">
        <v>950</v>
      </c>
      <c r="C15" s="2" t="s">
        <v>1393</v>
      </c>
      <c r="D15" s="2">
        <v>0</v>
      </c>
      <c r="E15" s="180">
        <v>476768.51</v>
      </c>
      <c r="F15" s="2" t="s">
        <v>1393</v>
      </c>
      <c r="G15" s="152">
        <f t="shared" si="0"/>
        <v>-476768.51</v>
      </c>
      <c r="H15" s="152"/>
      <c r="I15" s="152" t="s">
        <v>455</v>
      </c>
      <c r="J15" s="152" t="s">
        <v>455</v>
      </c>
      <c r="K15" s="152" t="s">
        <v>455</v>
      </c>
    </row>
    <row r="16" spans="1:11">
      <c r="A16" s="2">
        <v>11010501</v>
      </c>
      <c r="B16" s="4" t="s">
        <v>1398</v>
      </c>
      <c r="C16" s="2" t="s">
        <v>1393</v>
      </c>
      <c r="D16" s="180">
        <v>1041.9000000000001</v>
      </c>
      <c r="E16" s="2">
        <v>0</v>
      </c>
      <c r="F16" s="2" t="s">
        <v>1393</v>
      </c>
      <c r="G16" s="152">
        <f t="shared" si="0"/>
        <v>1041.9000000000001</v>
      </c>
      <c r="H16" s="152"/>
      <c r="I16" s="152" t="s">
        <v>455</v>
      </c>
      <c r="J16" s="152" t="s">
        <v>455</v>
      </c>
      <c r="K16" s="152" t="s">
        <v>455</v>
      </c>
    </row>
    <row r="17" spans="1:11">
      <c r="A17" s="2">
        <v>11010503</v>
      </c>
      <c r="B17" s="4" t="s">
        <v>1400</v>
      </c>
      <c r="C17" s="2" t="s">
        <v>1393</v>
      </c>
      <c r="D17" s="180">
        <v>7344.68</v>
      </c>
      <c r="E17" s="2">
        <v>0</v>
      </c>
      <c r="F17" s="2" t="s">
        <v>1393</v>
      </c>
      <c r="G17" s="152">
        <f t="shared" si="0"/>
        <v>7344.68</v>
      </c>
      <c r="H17" s="152"/>
      <c r="I17" s="152" t="s">
        <v>455</v>
      </c>
      <c r="J17" s="152" t="s">
        <v>455</v>
      </c>
      <c r="K17" s="152" t="s">
        <v>455</v>
      </c>
    </row>
    <row r="18" spans="1:11" ht="25.5">
      <c r="A18" s="2">
        <v>11010551</v>
      </c>
      <c r="B18" s="4" t="s">
        <v>1401</v>
      </c>
      <c r="C18" s="2" t="s">
        <v>1393</v>
      </c>
      <c r="D18" s="2">
        <v>0</v>
      </c>
      <c r="E18" s="180">
        <v>1041.9000000000001</v>
      </c>
      <c r="F18" s="2" t="s">
        <v>1393</v>
      </c>
      <c r="G18" s="152">
        <f t="shared" si="0"/>
        <v>-1041.9000000000001</v>
      </c>
      <c r="H18" s="152"/>
      <c r="I18" s="152" t="s">
        <v>455</v>
      </c>
      <c r="J18" s="152" t="s">
        <v>455</v>
      </c>
      <c r="K18" s="152" t="s">
        <v>455</v>
      </c>
    </row>
    <row r="19" spans="1:11" ht="25.5">
      <c r="A19" s="2">
        <v>11010553</v>
      </c>
      <c r="B19" s="4" t="s">
        <v>1403</v>
      </c>
      <c r="C19" s="2" t="s">
        <v>1393</v>
      </c>
      <c r="D19" s="2">
        <v>0</v>
      </c>
      <c r="E19" s="180">
        <v>6123.17</v>
      </c>
      <c r="F19" s="2" t="s">
        <v>1393</v>
      </c>
      <c r="G19" s="152">
        <f t="shared" si="0"/>
        <v>-6123.17</v>
      </c>
      <c r="H19" s="152"/>
      <c r="I19" s="152" t="s">
        <v>455</v>
      </c>
      <c r="J19" s="152" t="s">
        <v>455</v>
      </c>
      <c r="K19" s="152" t="s">
        <v>455</v>
      </c>
    </row>
    <row r="20" spans="1:11" ht="25.5">
      <c r="A20" s="2">
        <v>11010601</v>
      </c>
      <c r="B20" s="4" t="s">
        <v>951</v>
      </c>
      <c r="C20" s="2" t="s">
        <v>1393</v>
      </c>
      <c r="D20" s="180">
        <v>119968.11</v>
      </c>
      <c r="E20" s="180">
        <v>118887.19</v>
      </c>
      <c r="F20" s="2" t="s">
        <v>1393</v>
      </c>
      <c r="G20" s="152">
        <f t="shared" si="0"/>
        <v>1080.9199999999983</v>
      </c>
      <c r="H20" s="152"/>
      <c r="I20" s="152" t="s">
        <v>455</v>
      </c>
      <c r="J20" s="152" t="s">
        <v>455</v>
      </c>
      <c r="K20" s="152" t="s">
        <v>455</v>
      </c>
    </row>
    <row r="21" spans="1:11" ht="25.5">
      <c r="A21" s="2">
        <v>11010701</v>
      </c>
      <c r="B21" s="4" t="s">
        <v>952</v>
      </c>
      <c r="C21" s="2" t="s">
        <v>1393</v>
      </c>
      <c r="D21" s="180">
        <v>23790.29</v>
      </c>
      <c r="E21" s="2">
        <v>0</v>
      </c>
      <c r="F21" s="2" t="s">
        <v>1393</v>
      </c>
      <c r="G21" s="152">
        <f t="shared" si="0"/>
        <v>23790.29</v>
      </c>
      <c r="H21" s="152"/>
      <c r="I21" s="152" t="s">
        <v>455</v>
      </c>
      <c r="J21" s="152" t="s">
        <v>455</v>
      </c>
      <c r="K21" s="152" t="s">
        <v>455</v>
      </c>
    </row>
    <row r="22" spans="1:11" ht="25.5">
      <c r="A22" s="2">
        <v>11010702</v>
      </c>
      <c r="B22" s="4" t="s">
        <v>953</v>
      </c>
      <c r="C22" s="2" t="s">
        <v>1393</v>
      </c>
      <c r="D22" s="180">
        <v>345593.34</v>
      </c>
      <c r="E22" s="2">
        <v>0</v>
      </c>
      <c r="F22" s="2" t="s">
        <v>1393</v>
      </c>
      <c r="G22" s="152">
        <f t="shared" si="0"/>
        <v>345593.34</v>
      </c>
      <c r="H22" s="152"/>
      <c r="I22" s="152" t="s">
        <v>455</v>
      </c>
      <c r="J22" s="152" t="s">
        <v>455</v>
      </c>
      <c r="K22" s="152" t="s">
        <v>455</v>
      </c>
    </row>
    <row r="23" spans="1:11">
      <c r="A23" s="2">
        <v>11010708</v>
      </c>
      <c r="B23" s="4" t="s">
        <v>1404</v>
      </c>
      <c r="C23" s="2" t="s">
        <v>1393</v>
      </c>
      <c r="D23" s="180">
        <v>16510</v>
      </c>
      <c r="E23" s="2">
        <v>0</v>
      </c>
      <c r="F23" s="2" t="s">
        <v>1393</v>
      </c>
      <c r="G23" s="152">
        <f t="shared" si="0"/>
        <v>16510</v>
      </c>
      <c r="H23" s="152"/>
      <c r="I23" s="152" t="s">
        <v>455</v>
      </c>
      <c r="J23" s="152" t="s">
        <v>455</v>
      </c>
      <c r="K23" s="152" t="s">
        <v>455</v>
      </c>
    </row>
    <row r="24" spans="1:11">
      <c r="A24" s="2">
        <v>11010709</v>
      </c>
      <c r="B24" s="4" t="s">
        <v>954</v>
      </c>
      <c r="C24" s="2" t="s">
        <v>1393</v>
      </c>
      <c r="D24" s="180">
        <v>143420.1</v>
      </c>
      <c r="E24" s="2">
        <v>0</v>
      </c>
      <c r="F24" s="2" t="s">
        <v>1393</v>
      </c>
      <c r="G24" s="152">
        <f t="shared" si="0"/>
        <v>143420.1</v>
      </c>
      <c r="H24" s="152"/>
      <c r="I24" s="152" t="s">
        <v>455</v>
      </c>
      <c r="J24" s="152" t="s">
        <v>455</v>
      </c>
      <c r="K24" s="152" t="s">
        <v>455</v>
      </c>
    </row>
    <row r="25" spans="1:11" ht="25.5">
      <c r="A25" s="2">
        <v>11010751</v>
      </c>
      <c r="B25" s="4" t="s">
        <v>955</v>
      </c>
      <c r="C25" s="2" t="s">
        <v>1393</v>
      </c>
      <c r="D25" s="2">
        <v>0</v>
      </c>
      <c r="E25" s="180">
        <v>20548.37</v>
      </c>
      <c r="F25" s="2" t="s">
        <v>1393</v>
      </c>
      <c r="G25" s="152">
        <f t="shared" si="0"/>
        <v>-20548.37</v>
      </c>
      <c r="H25" s="152"/>
      <c r="I25" s="152" t="s">
        <v>455</v>
      </c>
      <c r="J25" s="152" t="s">
        <v>455</v>
      </c>
      <c r="K25" s="152" t="s">
        <v>455</v>
      </c>
    </row>
    <row r="26" spans="1:11" ht="25.5">
      <c r="A26" s="2">
        <v>11010752</v>
      </c>
      <c r="B26" s="4" t="s">
        <v>956</v>
      </c>
      <c r="C26" s="2" t="s">
        <v>1393</v>
      </c>
      <c r="D26" s="2">
        <v>0</v>
      </c>
      <c r="E26" s="180">
        <v>324667.83</v>
      </c>
      <c r="F26" s="2" t="s">
        <v>1393</v>
      </c>
      <c r="G26" s="152">
        <f t="shared" si="0"/>
        <v>-324667.83</v>
      </c>
      <c r="H26" s="152"/>
      <c r="I26" s="152" t="s">
        <v>455</v>
      </c>
      <c r="J26" s="152" t="s">
        <v>455</v>
      </c>
      <c r="K26" s="152" t="s">
        <v>455</v>
      </c>
    </row>
    <row r="27" spans="1:11" ht="25.5">
      <c r="A27" s="2">
        <v>11010758</v>
      </c>
      <c r="B27" s="4" t="s">
        <v>1405</v>
      </c>
      <c r="C27" s="2" t="s">
        <v>1393</v>
      </c>
      <c r="D27" s="2">
        <v>0</v>
      </c>
      <c r="E27" s="180">
        <v>6751</v>
      </c>
      <c r="F27" s="2" t="s">
        <v>1393</v>
      </c>
      <c r="G27" s="152">
        <f t="shared" si="0"/>
        <v>-6751</v>
      </c>
      <c r="H27" s="152"/>
      <c r="I27" s="152" t="s">
        <v>455</v>
      </c>
      <c r="J27" s="152" t="s">
        <v>455</v>
      </c>
      <c r="K27" s="152" t="s">
        <v>455</v>
      </c>
    </row>
    <row r="28" spans="1:11" ht="25.5">
      <c r="A28" s="2">
        <v>11010759</v>
      </c>
      <c r="B28" s="4" t="s">
        <v>957</v>
      </c>
      <c r="C28" s="2" t="s">
        <v>1393</v>
      </c>
      <c r="D28" s="2">
        <v>0</v>
      </c>
      <c r="E28" s="180">
        <v>134108</v>
      </c>
      <c r="F28" s="2" t="s">
        <v>1393</v>
      </c>
      <c r="G28" s="152">
        <f t="shared" si="0"/>
        <v>-134108</v>
      </c>
      <c r="H28" s="152"/>
      <c r="I28" s="152" t="s">
        <v>455</v>
      </c>
      <c r="J28" s="152" t="s">
        <v>455</v>
      </c>
      <c r="K28" s="152" t="s">
        <v>455</v>
      </c>
    </row>
    <row r="29" spans="1:11">
      <c r="A29" s="2">
        <v>11020101</v>
      </c>
      <c r="B29" s="4" t="s">
        <v>958</v>
      </c>
      <c r="C29" s="2" t="s">
        <v>1393</v>
      </c>
      <c r="D29" s="180">
        <v>4845896.21</v>
      </c>
      <c r="E29" s="2">
        <v>0</v>
      </c>
      <c r="F29" s="2" t="s">
        <v>1393</v>
      </c>
      <c r="G29" s="152">
        <f t="shared" si="0"/>
        <v>4845896.21</v>
      </c>
      <c r="H29" s="152"/>
      <c r="I29" s="152" t="s">
        <v>455</v>
      </c>
      <c r="J29" s="152" t="s">
        <v>455</v>
      </c>
      <c r="K29" s="152" t="s">
        <v>455</v>
      </c>
    </row>
    <row r="30" spans="1:11">
      <c r="A30" s="2">
        <v>11020201</v>
      </c>
      <c r="B30" s="4" t="s">
        <v>959</v>
      </c>
      <c r="C30" s="2" t="s">
        <v>1393</v>
      </c>
      <c r="D30" s="180">
        <v>20195464.140000001</v>
      </c>
      <c r="E30" s="180">
        <v>10672.35</v>
      </c>
      <c r="F30" s="2" t="s">
        <v>1393</v>
      </c>
      <c r="G30" s="152">
        <f t="shared" si="0"/>
        <v>20184791.789999999</v>
      </c>
      <c r="H30" s="152"/>
      <c r="I30" s="152" t="s">
        <v>455</v>
      </c>
      <c r="J30" s="152" t="s">
        <v>455</v>
      </c>
      <c r="K30" s="152" t="s">
        <v>455</v>
      </c>
    </row>
    <row r="31" spans="1:11" ht="25.5">
      <c r="A31" s="2">
        <v>11020301</v>
      </c>
      <c r="B31" s="4" t="s">
        <v>960</v>
      </c>
      <c r="C31" s="2" t="s">
        <v>1393</v>
      </c>
      <c r="D31" s="180">
        <v>54285470.25</v>
      </c>
      <c r="E31" s="2">
        <v>0</v>
      </c>
      <c r="F31" s="2" t="s">
        <v>1393</v>
      </c>
      <c r="G31" s="152">
        <f t="shared" si="0"/>
        <v>54285470.25</v>
      </c>
      <c r="H31" s="152"/>
      <c r="I31" s="152" t="s">
        <v>455</v>
      </c>
      <c r="J31" s="152" t="s">
        <v>455</v>
      </c>
      <c r="K31" s="152" t="s">
        <v>455</v>
      </c>
    </row>
    <row r="32" spans="1:11" ht="25.5">
      <c r="A32" s="2">
        <v>11020351</v>
      </c>
      <c r="B32" s="4" t="s">
        <v>961</v>
      </c>
      <c r="C32" s="2" t="s">
        <v>1393</v>
      </c>
      <c r="D32" s="2">
        <v>0</v>
      </c>
      <c r="E32" s="180">
        <v>13500804.619999999</v>
      </c>
      <c r="F32" s="2" t="s">
        <v>1393</v>
      </c>
      <c r="G32" s="152">
        <f t="shared" si="0"/>
        <v>-13500804.619999999</v>
      </c>
      <c r="H32" s="152"/>
      <c r="I32" s="152" t="s">
        <v>455</v>
      </c>
      <c r="J32" s="152" t="s">
        <v>455</v>
      </c>
      <c r="K32" s="152" t="s">
        <v>455</v>
      </c>
    </row>
    <row r="33" spans="1:11" ht="25.5">
      <c r="A33" s="2">
        <v>11020401</v>
      </c>
      <c r="B33" s="4" t="s">
        <v>962</v>
      </c>
      <c r="C33" s="2" t="s">
        <v>1393</v>
      </c>
      <c r="D33" s="180">
        <v>97079313.569999993</v>
      </c>
      <c r="E33" s="2">
        <v>900</v>
      </c>
      <c r="F33" s="2" t="s">
        <v>1393</v>
      </c>
      <c r="G33" s="152">
        <f t="shared" si="0"/>
        <v>97078413.569999993</v>
      </c>
      <c r="H33" s="152"/>
      <c r="I33" s="152" t="s">
        <v>455</v>
      </c>
      <c r="J33" s="152" t="s">
        <v>455</v>
      </c>
      <c r="K33" s="152" t="s">
        <v>455</v>
      </c>
    </row>
    <row r="34" spans="1:11" ht="25.5">
      <c r="A34" s="2">
        <v>11020451</v>
      </c>
      <c r="B34" s="4" t="s">
        <v>963</v>
      </c>
      <c r="C34" s="2" t="s">
        <v>1393</v>
      </c>
      <c r="D34" s="2">
        <v>0</v>
      </c>
      <c r="E34" s="180">
        <v>27258146.949999999</v>
      </c>
      <c r="F34" s="2" t="s">
        <v>1393</v>
      </c>
      <c r="G34" s="152">
        <f t="shared" si="0"/>
        <v>-27258146.949999999</v>
      </c>
      <c r="H34" s="152"/>
      <c r="I34" s="152" t="s">
        <v>455</v>
      </c>
      <c r="J34" s="152" t="s">
        <v>455</v>
      </c>
      <c r="K34" s="152" t="s">
        <v>455</v>
      </c>
    </row>
    <row r="35" spans="1:11" ht="25.5">
      <c r="A35" s="2">
        <v>11020501</v>
      </c>
      <c r="B35" s="4" t="s">
        <v>964</v>
      </c>
      <c r="C35" s="2" t="s">
        <v>1393</v>
      </c>
      <c r="D35" s="180">
        <v>4080844.79</v>
      </c>
      <c r="E35" s="2">
        <v>0</v>
      </c>
      <c r="F35" s="2" t="s">
        <v>1393</v>
      </c>
      <c r="G35" s="152">
        <f t="shared" si="0"/>
        <v>4080844.79</v>
      </c>
      <c r="H35" s="152"/>
      <c r="I35" s="152" t="s">
        <v>455</v>
      </c>
      <c r="J35" s="152" t="s">
        <v>455</v>
      </c>
      <c r="K35" s="152" t="s">
        <v>455</v>
      </c>
    </row>
    <row r="36" spans="1:11" ht="38.25">
      <c r="A36" s="2">
        <v>11020551</v>
      </c>
      <c r="B36" s="4" t="s">
        <v>965</v>
      </c>
      <c r="C36" s="2" t="s">
        <v>1393</v>
      </c>
      <c r="D36" s="2">
        <v>0</v>
      </c>
      <c r="E36" s="180">
        <v>738913.84</v>
      </c>
      <c r="F36" s="2" t="s">
        <v>1393</v>
      </c>
      <c r="G36" s="152">
        <f t="shared" si="0"/>
        <v>-738913.84</v>
      </c>
      <c r="H36" s="152"/>
      <c r="I36" s="152" t="s">
        <v>455</v>
      </c>
      <c r="J36" s="152" t="s">
        <v>455</v>
      </c>
      <c r="K36" s="152" t="s">
        <v>455</v>
      </c>
    </row>
    <row r="37" spans="1:11" ht="25.5">
      <c r="A37" s="2">
        <v>11020601</v>
      </c>
      <c r="B37" s="4" t="s">
        <v>966</v>
      </c>
      <c r="C37" s="2" t="s">
        <v>1393</v>
      </c>
      <c r="D37" s="180">
        <v>10038117.539999999</v>
      </c>
      <c r="E37" s="2">
        <v>900</v>
      </c>
      <c r="F37" s="2" t="s">
        <v>1393</v>
      </c>
      <c r="G37" s="152">
        <f t="shared" si="0"/>
        <v>10037217.539999999</v>
      </c>
      <c r="H37" s="152"/>
      <c r="I37" s="152" t="s">
        <v>455</v>
      </c>
      <c r="J37" s="152" t="s">
        <v>455</v>
      </c>
      <c r="K37" s="152" t="s">
        <v>455</v>
      </c>
    </row>
    <row r="38" spans="1:11" ht="38.25">
      <c r="A38" s="2">
        <v>11020651</v>
      </c>
      <c r="B38" s="4" t="s">
        <v>967</v>
      </c>
      <c r="C38" s="2" t="s">
        <v>1393</v>
      </c>
      <c r="D38" s="2">
        <v>0</v>
      </c>
      <c r="E38" s="180">
        <v>3088329.2</v>
      </c>
      <c r="F38" s="2" t="s">
        <v>1393</v>
      </c>
      <c r="G38" s="152">
        <f t="shared" si="0"/>
        <v>-3088329.2</v>
      </c>
      <c r="H38" s="152"/>
      <c r="I38" s="152" t="s">
        <v>455</v>
      </c>
      <c r="J38" s="152" t="s">
        <v>455</v>
      </c>
      <c r="K38" s="152" t="s">
        <v>455</v>
      </c>
    </row>
    <row r="39" spans="1:11">
      <c r="A39" s="2">
        <v>11020701</v>
      </c>
      <c r="B39" s="4" t="s">
        <v>968</v>
      </c>
      <c r="C39" s="2" t="s">
        <v>1393</v>
      </c>
      <c r="D39" s="180">
        <v>2145289.0099999998</v>
      </c>
      <c r="E39" s="180">
        <v>14175.2</v>
      </c>
      <c r="F39" s="2" t="s">
        <v>1393</v>
      </c>
      <c r="G39" s="152">
        <f t="shared" si="0"/>
        <v>2131113.8099999996</v>
      </c>
      <c r="H39" s="152"/>
      <c r="I39" s="152" t="s">
        <v>455</v>
      </c>
      <c r="J39" s="152" t="s">
        <v>455</v>
      </c>
      <c r="K39" s="152" t="s">
        <v>455</v>
      </c>
    </row>
    <row r="40" spans="1:11" ht="25.5">
      <c r="A40" s="2">
        <v>11020740</v>
      </c>
      <c r="B40" s="4" t="s">
        <v>1406</v>
      </c>
      <c r="C40" s="2" t="s">
        <v>1393</v>
      </c>
      <c r="D40" s="180">
        <v>95946.44</v>
      </c>
      <c r="E40" s="2">
        <v>0</v>
      </c>
      <c r="F40" s="2" t="s">
        <v>1393</v>
      </c>
      <c r="G40" s="152">
        <f t="shared" si="0"/>
        <v>95946.44</v>
      </c>
      <c r="H40" s="152"/>
      <c r="I40" s="152" t="s">
        <v>455</v>
      </c>
      <c r="J40" s="152" t="s">
        <v>455</v>
      </c>
      <c r="K40" s="152" t="s">
        <v>455</v>
      </c>
    </row>
    <row r="41" spans="1:11" ht="25.5">
      <c r="A41" s="2">
        <v>11020751</v>
      </c>
      <c r="B41" s="4" t="s">
        <v>1407</v>
      </c>
      <c r="C41" s="2" t="s">
        <v>1393</v>
      </c>
      <c r="D41" s="180">
        <v>14175.2</v>
      </c>
      <c r="E41" s="180">
        <v>1352614.06</v>
      </c>
      <c r="F41" s="2" t="s">
        <v>1393</v>
      </c>
      <c r="G41" s="152">
        <f t="shared" si="0"/>
        <v>-1338438.8600000001</v>
      </c>
      <c r="H41" s="152"/>
      <c r="I41" s="152" t="s">
        <v>455</v>
      </c>
      <c r="J41" s="152" t="s">
        <v>455</v>
      </c>
      <c r="K41" s="152" t="s">
        <v>455</v>
      </c>
    </row>
    <row r="42" spans="1:11" ht="25.5">
      <c r="A42" s="2">
        <v>11020790</v>
      </c>
      <c r="B42" s="4" t="s">
        <v>1408</v>
      </c>
      <c r="C42" s="2" t="s">
        <v>1393</v>
      </c>
      <c r="D42" s="2">
        <v>0</v>
      </c>
      <c r="E42" s="180">
        <v>71159.520000000004</v>
      </c>
      <c r="F42" s="2" t="s">
        <v>1393</v>
      </c>
      <c r="G42" s="152">
        <f t="shared" si="0"/>
        <v>-71159.520000000004</v>
      </c>
      <c r="H42" s="152"/>
      <c r="I42" s="152" t="s">
        <v>455</v>
      </c>
      <c r="J42" s="152" t="s">
        <v>455</v>
      </c>
      <c r="K42" s="152" t="s">
        <v>455</v>
      </c>
    </row>
    <row r="43" spans="1:11" ht="25.5">
      <c r="A43" s="2">
        <v>11020801</v>
      </c>
      <c r="B43" s="4" t="s">
        <v>1409</v>
      </c>
      <c r="C43" s="2" t="s">
        <v>1393</v>
      </c>
      <c r="D43" s="180">
        <v>1303147.81</v>
      </c>
      <c r="E43" s="180">
        <v>7046.6</v>
      </c>
      <c r="F43" s="2" t="s">
        <v>1393</v>
      </c>
      <c r="G43" s="152">
        <f t="shared" si="0"/>
        <v>1296101.21</v>
      </c>
      <c r="H43" s="152"/>
      <c r="I43" s="152" t="s">
        <v>455</v>
      </c>
      <c r="J43" s="152" t="s">
        <v>455</v>
      </c>
      <c r="K43" s="152" t="s">
        <v>455</v>
      </c>
    </row>
    <row r="44" spans="1:11" ht="38.25">
      <c r="A44" s="2">
        <v>11020851</v>
      </c>
      <c r="B44" s="4" t="s">
        <v>1410</v>
      </c>
      <c r="C44" s="2" t="s">
        <v>1393</v>
      </c>
      <c r="D44" s="180">
        <v>7046.6</v>
      </c>
      <c r="E44" s="180">
        <v>1081150.97</v>
      </c>
      <c r="F44" s="2" t="s">
        <v>1393</v>
      </c>
      <c r="G44" s="152">
        <f t="shared" si="0"/>
        <v>-1074104.3699999999</v>
      </c>
      <c r="H44" s="152"/>
      <c r="I44" s="152" t="s">
        <v>455</v>
      </c>
      <c r="J44" s="152" t="s">
        <v>455</v>
      </c>
      <c r="K44" s="152" t="s">
        <v>455</v>
      </c>
    </row>
    <row r="45" spans="1:11">
      <c r="A45" s="2">
        <v>11020901</v>
      </c>
      <c r="B45" s="4" t="s">
        <v>969</v>
      </c>
      <c r="C45" s="2" t="s">
        <v>1393</v>
      </c>
      <c r="D45" s="180">
        <v>4110124.25</v>
      </c>
      <c r="E45" s="180">
        <v>26505.78</v>
      </c>
      <c r="F45" s="2" t="s">
        <v>1393</v>
      </c>
      <c r="G45" s="152">
        <f t="shared" si="0"/>
        <v>4083618.47</v>
      </c>
      <c r="H45" s="152"/>
      <c r="I45" s="152" t="s">
        <v>455</v>
      </c>
      <c r="J45" s="152" t="s">
        <v>455</v>
      </c>
      <c r="K45" s="152" t="s">
        <v>455</v>
      </c>
    </row>
    <row r="46" spans="1:11" ht="25.5">
      <c r="A46" s="2">
        <v>11020951</v>
      </c>
      <c r="B46" s="4" t="s">
        <v>970</v>
      </c>
      <c r="C46" s="2" t="s">
        <v>1393</v>
      </c>
      <c r="D46" s="180">
        <v>25249.759999999998</v>
      </c>
      <c r="E46" s="180">
        <v>3644642.78</v>
      </c>
      <c r="F46" s="2" t="s">
        <v>1393</v>
      </c>
      <c r="G46" s="152">
        <f t="shared" si="0"/>
        <v>-3619393.02</v>
      </c>
      <c r="H46" s="152"/>
      <c r="I46" s="152" t="s">
        <v>455</v>
      </c>
      <c r="J46" s="152" t="s">
        <v>455</v>
      </c>
      <c r="K46" s="152" t="s">
        <v>455</v>
      </c>
    </row>
    <row r="47" spans="1:11">
      <c r="A47" s="2">
        <v>11021001</v>
      </c>
      <c r="B47" s="4" t="s">
        <v>971</v>
      </c>
      <c r="C47" s="2" t="s">
        <v>1393</v>
      </c>
      <c r="D47" s="180">
        <v>10888950.699999999</v>
      </c>
      <c r="E47" s="2">
        <v>0</v>
      </c>
      <c r="F47" s="2" t="s">
        <v>1393</v>
      </c>
      <c r="G47" s="152">
        <f t="shared" si="0"/>
        <v>10888950.699999999</v>
      </c>
      <c r="H47" s="152"/>
      <c r="I47" s="152" t="s">
        <v>455</v>
      </c>
      <c r="J47" s="152" t="s">
        <v>455</v>
      </c>
      <c r="K47" s="152" t="s">
        <v>455</v>
      </c>
    </row>
    <row r="48" spans="1:11" ht="51">
      <c r="A48" s="2">
        <v>11021101</v>
      </c>
      <c r="B48" s="4" t="s">
        <v>972</v>
      </c>
      <c r="C48" s="2" t="s">
        <v>1393</v>
      </c>
      <c r="D48" s="180">
        <v>722926.84</v>
      </c>
      <c r="E48" s="180">
        <v>28751.09</v>
      </c>
      <c r="F48" s="2" t="s">
        <v>1393</v>
      </c>
      <c r="G48" s="152">
        <f t="shared" si="0"/>
        <v>694175.75</v>
      </c>
      <c r="H48" s="152"/>
      <c r="I48" s="152" t="s">
        <v>455</v>
      </c>
      <c r="J48" s="152" t="s">
        <v>455</v>
      </c>
      <c r="K48" s="152" t="s">
        <v>455</v>
      </c>
    </row>
    <row r="49" spans="1:11" ht="51">
      <c r="A49" s="2">
        <v>11021151</v>
      </c>
      <c r="B49" s="4" t="s">
        <v>931</v>
      </c>
      <c r="C49" s="2" t="s">
        <v>1393</v>
      </c>
      <c r="D49" s="180">
        <v>28751.09</v>
      </c>
      <c r="E49" s="180">
        <v>618615.39</v>
      </c>
      <c r="F49" s="2" t="s">
        <v>1393</v>
      </c>
      <c r="G49" s="152">
        <f t="shared" si="0"/>
        <v>-589864.30000000005</v>
      </c>
      <c r="H49" s="152"/>
      <c r="I49" s="152" t="s">
        <v>455</v>
      </c>
      <c r="J49" s="152" t="s">
        <v>455</v>
      </c>
      <c r="K49" s="152" t="s">
        <v>455</v>
      </c>
    </row>
    <row r="50" spans="1:11">
      <c r="A50" s="2">
        <v>11021201</v>
      </c>
      <c r="B50" s="4" t="s">
        <v>973</v>
      </c>
      <c r="C50" s="2" t="s">
        <v>1393</v>
      </c>
      <c r="D50" s="180">
        <v>491773.49</v>
      </c>
      <c r="E50" s="2">
        <v>0</v>
      </c>
      <c r="F50" s="2" t="s">
        <v>1393</v>
      </c>
      <c r="G50" s="152">
        <f t="shared" si="0"/>
        <v>491773.49</v>
      </c>
      <c r="H50" s="152"/>
      <c r="I50" s="152" t="s">
        <v>455</v>
      </c>
      <c r="J50" s="152" t="s">
        <v>455</v>
      </c>
      <c r="K50" s="152" t="s">
        <v>455</v>
      </c>
    </row>
    <row r="51" spans="1:11">
      <c r="A51" s="2">
        <v>11021240</v>
      </c>
      <c r="B51" s="4" t="s">
        <v>1411</v>
      </c>
      <c r="C51" s="2" t="s">
        <v>1393</v>
      </c>
      <c r="D51" s="180">
        <v>54704.2</v>
      </c>
      <c r="E51" s="2">
        <v>0</v>
      </c>
      <c r="F51" s="2" t="s">
        <v>1393</v>
      </c>
      <c r="G51" s="152">
        <f t="shared" si="0"/>
        <v>54704.2</v>
      </c>
      <c r="H51" s="152"/>
      <c r="I51" s="152" t="s">
        <v>455</v>
      </c>
      <c r="J51" s="152" t="s">
        <v>455</v>
      </c>
      <c r="K51" s="152" t="s">
        <v>455</v>
      </c>
    </row>
    <row r="52" spans="1:11">
      <c r="A52" s="2">
        <v>11021251</v>
      </c>
      <c r="B52" s="4" t="s">
        <v>974</v>
      </c>
      <c r="C52" s="2" t="s">
        <v>1393</v>
      </c>
      <c r="D52" s="2">
        <v>0</v>
      </c>
      <c r="E52" s="180">
        <v>488718.51</v>
      </c>
      <c r="F52" s="2" t="s">
        <v>1393</v>
      </c>
      <c r="G52" s="152">
        <f t="shared" si="0"/>
        <v>-488718.51</v>
      </c>
      <c r="H52" s="152"/>
      <c r="I52" s="152" t="s">
        <v>455</v>
      </c>
      <c r="J52" s="152" t="s">
        <v>455</v>
      </c>
      <c r="K52" s="152" t="s">
        <v>455</v>
      </c>
    </row>
    <row r="53" spans="1:11" ht="25.5">
      <c r="A53" s="2">
        <v>11021290</v>
      </c>
      <c r="B53" s="4" t="s">
        <v>1412</v>
      </c>
      <c r="C53" s="2" t="s">
        <v>1393</v>
      </c>
      <c r="D53" s="180">
        <v>9576.4</v>
      </c>
      <c r="E53" s="180">
        <v>64280.6</v>
      </c>
      <c r="F53" s="2" t="s">
        <v>1393</v>
      </c>
      <c r="G53" s="152">
        <f t="shared" si="0"/>
        <v>-54704.2</v>
      </c>
      <c r="H53" s="152"/>
      <c r="I53" s="152" t="s">
        <v>455</v>
      </c>
      <c r="J53" s="152" t="s">
        <v>455</v>
      </c>
      <c r="K53" s="152" t="s">
        <v>455</v>
      </c>
    </row>
    <row r="54" spans="1:11">
      <c r="A54" s="2">
        <v>11021301</v>
      </c>
      <c r="B54" s="4" t="s">
        <v>975</v>
      </c>
      <c r="C54" s="2" t="s">
        <v>1393</v>
      </c>
      <c r="D54" s="180">
        <v>1188512.75</v>
      </c>
      <c r="E54" s="180">
        <v>9060.25</v>
      </c>
      <c r="F54" s="2" t="s">
        <v>1393</v>
      </c>
      <c r="G54" s="152">
        <f t="shared" si="0"/>
        <v>1179452.5</v>
      </c>
      <c r="H54" s="152"/>
      <c r="I54" s="152" t="s">
        <v>455</v>
      </c>
      <c r="J54" s="152" t="s">
        <v>455</v>
      </c>
      <c r="K54" s="152" t="s">
        <v>455</v>
      </c>
    </row>
    <row r="55" spans="1:11" ht="38.25">
      <c r="A55" s="2">
        <v>11021340</v>
      </c>
      <c r="B55" s="4" t="s">
        <v>1413</v>
      </c>
      <c r="C55" s="2" t="s">
        <v>1393</v>
      </c>
      <c r="D55" s="180">
        <v>83076.58</v>
      </c>
      <c r="E55" s="180">
        <v>47221.91</v>
      </c>
      <c r="F55" s="2" t="s">
        <v>1393</v>
      </c>
      <c r="G55" s="152">
        <f t="shared" si="0"/>
        <v>35854.67</v>
      </c>
      <c r="H55" s="152"/>
      <c r="I55" s="152" t="s">
        <v>455</v>
      </c>
      <c r="J55" s="152" t="s">
        <v>455</v>
      </c>
      <c r="K55" s="152" t="s">
        <v>455</v>
      </c>
    </row>
    <row r="56" spans="1:11" ht="25.5">
      <c r="A56" s="2">
        <v>11021341</v>
      </c>
      <c r="B56" s="4" t="s">
        <v>1414</v>
      </c>
      <c r="C56" s="2" t="s">
        <v>1393</v>
      </c>
      <c r="D56" s="180">
        <v>185624.77</v>
      </c>
      <c r="E56" s="180">
        <v>185624.77</v>
      </c>
      <c r="F56" s="2" t="s">
        <v>1393</v>
      </c>
      <c r="G56" s="152">
        <f t="shared" si="0"/>
        <v>0</v>
      </c>
      <c r="H56" s="152"/>
      <c r="I56" s="152"/>
      <c r="J56" s="152"/>
      <c r="K56" s="152"/>
    </row>
    <row r="57" spans="1:11" ht="51">
      <c r="A57" s="2">
        <v>11021342</v>
      </c>
      <c r="B57" s="4" t="s">
        <v>1415</v>
      </c>
      <c r="C57" s="2" t="s">
        <v>1393</v>
      </c>
      <c r="D57" s="180">
        <v>11000</v>
      </c>
      <c r="E57" s="180">
        <v>6000</v>
      </c>
      <c r="F57" s="2" t="s">
        <v>1393</v>
      </c>
      <c r="G57" s="152">
        <f t="shared" si="0"/>
        <v>5000</v>
      </c>
      <c r="H57" s="152"/>
      <c r="I57" s="152"/>
      <c r="J57" s="152"/>
      <c r="K57" s="152"/>
    </row>
    <row r="58" spans="1:11">
      <c r="A58" s="2">
        <v>11021343</v>
      </c>
      <c r="B58" s="4" t="s">
        <v>1416</v>
      </c>
      <c r="C58" s="2" t="s">
        <v>1393</v>
      </c>
      <c r="D58" s="180">
        <v>8552.51</v>
      </c>
      <c r="E58" s="2">
        <v>0</v>
      </c>
      <c r="F58" s="2" t="s">
        <v>1393</v>
      </c>
      <c r="G58" s="152">
        <f t="shared" si="0"/>
        <v>8552.51</v>
      </c>
      <c r="H58" s="152"/>
      <c r="I58" s="152"/>
      <c r="J58" s="152"/>
      <c r="K58" s="152"/>
    </row>
    <row r="59" spans="1:11" ht="25.5">
      <c r="A59" s="2">
        <v>11021351</v>
      </c>
      <c r="B59" s="4" t="s">
        <v>976</v>
      </c>
      <c r="C59" s="2" t="s">
        <v>1393</v>
      </c>
      <c r="D59" s="180">
        <v>8750.3799999999992</v>
      </c>
      <c r="E59" s="180">
        <v>1070087.8999999999</v>
      </c>
      <c r="F59" s="2" t="s">
        <v>1393</v>
      </c>
      <c r="G59" s="152">
        <f t="shared" si="0"/>
        <v>-1061337.52</v>
      </c>
      <c r="H59" s="152"/>
      <c r="I59" s="152"/>
      <c r="J59" s="152"/>
      <c r="K59" s="152"/>
    </row>
    <row r="60" spans="1:11" ht="38.25">
      <c r="A60" s="2">
        <v>11021390</v>
      </c>
      <c r="B60" s="4" t="s">
        <v>1417</v>
      </c>
      <c r="C60" s="2" t="s">
        <v>1393</v>
      </c>
      <c r="D60" s="180">
        <v>38381.61</v>
      </c>
      <c r="E60" s="180">
        <v>72849.289999999994</v>
      </c>
      <c r="F60" s="2" t="s">
        <v>1393</v>
      </c>
      <c r="G60" s="152">
        <f t="shared" si="0"/>
        <v>-34467.679999999993</v>
      </c>
      <c r="H60" s="152"/>
      <c r="I60" s="152"/>
      <c r="J60" s="152"/>
      <c r="K60" s="152"/>
    </row>
    <row r="61" spans="1:11" ht="25.5">
      <c r="A61" s="2">
        <v>11021391</v>
      </c>
      <c r="B61" s="4" t="s">
        <v>1418</v>
      </c>
      <c r="C61" s="2" t="s">
        <v>1393</v>
      </c>
      <c r="D61" s="180">
        <v>150585.1</v>
      </c>
      <c r="E61" s="180">
        <v>150585.1</v>
      </c>
      <c r="F61" s="2" t="s">
        <v>1393</v>
      </c>
      <c r="G61" s="152">
        <f t="shared" si="0"/>
        <v>0</v>
      </c>
      <c r="H61" s="152"/>
      <c r="I61" s="152"/>
      <c r="J61" s="152"/>
      <c r="K61" s="152"/>
    </row>
    <row r="62" spans="1:11" ht="38.25">
      <c r="A62" s="2">
        <v>11021392</v>
      </c>
      <c r="B62" s="4" t="s">
        <v>1419</v>
      </c>
      <c r="C62" s="2" t="s">
        <v>1393</v>
      </c>
      <c r="D62" s="180">
        <v>6000</v>
      </c>
      <c r="E62" s="180">
        <v>11000</v>
      </c>
      <c r="F62" s="2" t="s">
        <v>1393</v>
      </c>
      <c r="G62" s="152">
        <f t="shared" si="0"/>
        <v>-5000</v>
      </c>
      <c r="H62" s="152"/>
      <c r="I62" s="152"/>
      <c r="J62" s="152"/>
      <c r="K62" s="152"/>
    </row>
    <row r="63" spans="1:11" ht="25.5">
      <c r="A63" s="2">
        <v>11021393</v>
      </c>
      <c r="B63" s="4" t="s">
        <v>1420</v>
      </c>
      <c r="C63" s="2" t="s">
        <v>1393</v>
      </c>
      <c r="D63" s="2">
        <v>0</v>
      </c>
      <c r="E63" s="180">
        <v>7705.01</v>
      </c>
      <c r="F63" s="2" t="s">
        <v>1393</v>
      </c>
      <c r="G63" s="152">
        <f t="shared" si="0"/>
        <v>-7705.01</v>
      </c>
      <c r="H63" s="152"/>
      <c r="I63" s="152"/>
      <c r="J63" s="152"/>
      <c r="K63" s="152"/>
    </row>
    <row r="64" spans="1:11" ht="25.5">
      <c r="A64" s="2">
        <v>11021401</v>
      </c>
      <c r="B64" s="4" t="s">
        <v>1421</v>
      </c>
      <c r="C64" s="2" t="s">
        <v>1393</v>
      </c>
      <c r="D64" s="180">
        <v>7337360.7400000002</v>
      </c>
      <c r="E64" s="180">
        <v>780537.56</v>
      </c>
      <c r="F64" s="2" t="s">
        <v>1393</v>
      </c>
      <c r="G64" s="152">
        <f t="shared" si="0"/>
        <v>6556823.1799999997</v>
      </c>
      <c r="H64" s="152"/>
      <c r="I64" s="152"/>
      <c r="J64" s="152"/>
      <c r="K64" s="152"/>
    </row>
    <row r="65" spans="1:11" ht="25.5">
      <c r="A65" s="2">
        <v>11021402</v>
      </c>
      <c r="B65" s="4" t="s">
        <v>1422</v>
      </c>
      <c r="C65" s="2" t="s">
        <v>1393</v>
      </c>
      <c r="D65" s="180">
        <v>731264.55</v>
      </c>
      <c r="E65" s="180">
        <v>591925.94999999995</v>
      </c>
      <c r="F65" s="2" t="s">
        <v>1393</v>
      </c>
      <c r="G65" s="152">
        <f t="shared" si="0"/>
        <v>139338.60000000009</v>
      </c>
      <c r="H65" s="152"/>
      <c r="I65" s="152"/>
      <c r="J65" s="152"/>
      <c r="K65" s="152"/>
    </row>
    <row r="66" spans="1:11">
      <c r="A66" s="2">
        <v>11030101</v>
      </c>
      <c r="B66" s="4" t="s">
        <v>1423</v>
      </c>
      <c r="C66" s="2" t="s">
        <v>1393</v>
      </c>
      <c r="D66" s="180">
        <v>1000</v>
      </c>
      <c r="E66" s="2">
        <v>0</v>
      </c>
      <c r="F66" s="2" t="s">
        <v>1393</v>
      </c>
      <c r="G66" s="152">
        <f t="shared" si="0"/>
        <v>1000</v>
      </c>
      <c r="H66" s="152"/>
      <c r="I66" s="152"/>
      <c r="J66" s="152"/>
      <c r="K66" s="152"/>
    </row>
    <row r="67" spans="1:11">
      <c r="A67" s="2">
        <v>11030202</v>
      </c>
      <c r="B67" s="4" t="s">
        <v>1425</v>
      </c>
      <c r="C67" s="2" t="s">
        <v>1393</v>
      </c>
      <c r="D67" s="180">
        <v>13393.36</v>
      </c>
      <c r="E67" s="180">
        <v>6437.06</v>
      </c>
      <c r="F67" s="2" t="s">
        <v>1393</v>
      </c>
      <c r="G67" s="152">
        <f t="shared" si="0"/>
        <v>6956.3</v>
      </c>
      <c r="H67" s="152"/>
      <c r="I67" s="152"/>
      <c r="J67" s="152"/>
      <c r="K67" s="152"/>
    </row>
    <row r="68" spans="1:11">
      <c r="A68" s="2">
        <v>11030301</v>
      </c>
      <c r="B68" s="4" t="s">
        <v>1427</v>
      </c>
      <c r="C68" s="2" t="s">
        <v>1393</v>
      </c>
      <c r="D68" s="180">
        <v>45897.83</v>
      </c>
      <c r="E68" s="180">
        <v>43669.8</v>
      </c>
      <c r="F68" s="2" t="s">
        <v>1393</v>
      </c>
      <c r="G68" s="152">
        <f t="shared" si="0"/>
        <v>2228.0299999999988</v>
      </c>
      <c r="H68" s="152"/>
      <c r="I68" s="152"/>
      <c r="J68" s="152"/>
      <c r="K68" s="152"/>
    </row>
    <row r="69" spans="1:11">
      <c r="A69" s="2">
        <v>12010101</v>
      </c>
      <c r="B69" s="4" t="s">
        <v>977</v>
      </c>
      <c r="C69" s="2" t="s">
        <v>1393</v>
      </c>
      <c r="D69" s="180">
        <v>57082.85</v>
      </c>
      <c r="E69" s="180">
        <v>26645.55</v>
      </c>
      <c r="F69" s="2" t="s">
        <v>1393</v>
      </c>
      <c r="G69" s="152">
        <f t="shared" si="0"/>
        <v>30437.3</v>
      </c>
      <c r="H69" s="152"/>
      <c r="I69" s="152"/>
      <c r="J69" s="152"/>
      <c r="K69" s="152"/>
    </row>
    <row r="70" spans="1:11">
      <c r="A70" s="2">
        <v>12010201</v>
      </c>
      <c r="B70" s="4" t="s">
        <v>978</v>
      </c>
      <c r="C70" s="2" t="s">
        <v>1393</v>
      </c>
      <c r="D70" s="180">
        <v>151563.25</v>
      </c>
      <c r="E70" s="180">
        <v>76512.87</v>
      </c>
      <c r="F70" s="2" t="s">
        <v>1393</v>
      </c>
      <c r="G70" s="152">
        <f t="shared" si="0"/>
        <v>75050.38</v>
      </c>
      <c r="H70" s="152"/>
      <c r="I70" s="152"/>
      <c r="J70" s="152"/>
      <c r="K70" s="152"/>
    </row>
    <row r="71" spans="1:11">
      <c r="A71" s="2">
        <v>12020101</v>
      </c>
      <c r="B71" s="4" t="s">
        <v>979</v>
      </c>
      <c r="C71" s="2" t="s">
        <v>1393</v>
      </c>
      <c r="D71" s="180">
        <v>15699772.02</v>
      </c>
      <c r="E71" s="180">
        <v>13698031.199999999</v>
      </c>
      <c r="F71" s="2" t="s">
        <v>1393</v>
      </c>
      <c r="G71" s="152">
        <f t="shared" si="0"/>
        <v>2001740.8200000003</v>
      </c>
      <c r="H71" s="2"/>
      <c r="I71" s="2"/>
      <c r="J71" s="2"/>
      <c r="K71" s="2"/>
    </row>
    <row r="72" spans="1:11" ht="25.5">
      <c r="A72" s="2">
        <v>12020141</v>
      </c>
      <c r="B72" s="4" t="s">
        <v>980</v>
      </c>
      <c r="C72" s="2" t="s">
        <v>1393</v>
      </c>
      <c r="D72" s="180">
        <v>33700.639999999999</v>
      </c>
      <c r="E72" s="180">
        <v>504054.26</v>
      </c>
      <c r="F72" s="2" t="s">
        <v>1393</v>
      </c>
      <c r="G72" s="152">
        <f t="shared" si="0"/>
        <v>-470353.62</v>
      </c>
      <c r="H72" s="2"/>
      <c r="I72" s="2"/>
      <c r="J72" s="2"/>
      <c r="K72" s="2"/>
    </row>
    <row r="73" spans="1:11">
      <c r="A73" s="2">
        <v>12020401</v>
      </c>
      <c r="B73" s="4" t="s">
        <v>982</v>
      </c>
      <c r="C73" s="2" t="s">
        <v>1393</v>
      </c>
      <c r="D73" s="180">
        <v>34170073.509999998</v>
      </c>
      <c r="E73" s="180">
        <v>33925376.490000002</v>
      </c>
      <c r="F73" s="2" t="s">
        <v>1393</v>
      </c>
      <c r="G73" s="152">
        <f t="shared" si="0"/>
        <v>244697.01999999583</v>
      </c>
      <c r="H73" s="2"/>
      <c r="I73" s="2"/>
      <c r="J73" s="2"/>
      <c r="K73" s="2"/>
    </row>
    <row r="74" spans="1:11">
      <c r="A74" s="2">
        <v>12020501</v>
      </c>
      <c r="B74" s="4" t="s">
        <v>983</v>
      </c>
      <c r="C74" s="2" t="s">
        <v>1393</v>
      </c>
      <c r="D74" s="180">
        <v>17243164.600000001</v>
      </c>
      <c r="E74" s="180">
        <v>14926943.369999999</v>
      </c>
      <c r="F74" s="2" t="s">
        <v>1393</v>
      </c>
      <c r="G74" s="152">
        <f t="shared" si="0"/>
        <v>2316221.2300000023</v>
      </c>
      <c r="H74" s="2"/>
      <c r="I74" s="2"/>
      <c r="J74" s="2"/>
      <c r="K74" s="2"/>
    </row>
    <row r="75" spans="1:11" ht="25.5">
      <c r="A75" s="2">
        <v>12020601</v>
      </c>
      <c r="B75" s="4" t="s">
        <v>984</v>
      </c>
      <c r="C75" s="2" t="s">
        <v>1393</v>
      </c>
      <c r="D75" s="180">
        <v>2345458.34</v>
      </c>
      <c r="E75" s="180">
        <v>1859559.55</v>
      </c>
      <c r="F75" s="2" t="s">
        <v>1393</v>
      </c>
      <c r="G75" s="152">
        <f t="shared" si="0"/>
        <v>485898.7899999998</v>
      </c>
      <c r="H75" s="2"/>
      <c r="I75" s="2"/>
      <c r="J75" s="2"/>
      <c r="K75" s="2"/>
    </row>
    <row r="76" spans="1:11" ht="25.5">
      <c r="A76" s="2">
        <v>12020641</v>
      </c>
      <c r="B76" s="4" t="s">
        <v>1432</v>
      </c>
      <c r="C76" s="2" t="s">
        <v>1393</v>
      </c>
      <c r="D76" s="2">
        <v>0</v>
      </c>
      <c r="E76" s="180">
        <v>18602.849999999999</v>
      </c>
      <c r="F76" s="2" t="s">
        <v>1393</v>
      </c>
      <c r="G76" s="152">
        <f t="shared" si="0"/>
        <v>-18602.849999999999</v>
      </c>
      <c r="H76" s="2"/>
      <c r="I76" s="2"/>
      <c r="J76" s="2"/>
      <c r="K76" s="2"/>
    </row>
    <row r="77" spans="1:11" ht="25.5">
      <c r="A77" s="2">
        <v>12020801</v>
      </c>
      <c r="B77" s="4" t="s">
        <v>985</v>
      </c>
      <c r="C77" s="2" t="s">
        <v>1393</v>
      </c>
      <c r="D77" s="180">
        <v>12940.09</v>
      </c>
      <c r="E77" s="180">
        <v>12940.09</v>
      </c>
      <c r="F77" s="2" t="s">
        <v>1393</v>
      </c>
      <c r="G77" s="152">
        <f t="shared" ref="G77:G140" si="1">D77-E77</f>
        <v>0</v>
      </c>
      <c r="H77" s="2"/>
      <c r="I77" s="2"/>
      <c r="J77" s="2"/>
      <c r="K77" s="2"/>
    </row>
    <row r="78" spans="1:11">
      <c r="A78" s="2">
        <v>12020809</v>
      </c>
      <c r="B78" s="4" t="s">
        <v>986</v>
      </c>
      <c r="C78" s="2" t="s">
        <v>1393</v>
      </c>
      <c r="D78" s="180">
        <v>6511.59</v>
      </c>
      <c r="E78" s="2">
        <v>68.13</v>
      </c>
      <c r="F78" s="2" t="s">
        <v>1393</v>
      </c>
      <c r="G78" s="152">
        <f t="shared" si="1"/>
        <v>6443.46</v>
      </c>
      <c r="H78" s="2"/>
      <c r="I78" s="2"/>
      <c r="J78" s="2"/>
      <c r="K78" s="2"/>
    </row>
    <row r="79" spans="1:11">
      <c r="A79" s="2">
        <v>12021001</v>
      </c>
      <c r="B79" s="4" t="s">
        <v>987</v>
      </c>
      <c r="C79" s="2" t="s">
        <v>1393</v>
      </c>
      <c r="D79" s="180">
        <v>13122434.24</v>
      </c>
      <c r="E79" s="180">
        <v>9502168.25</v>
      </c>
      <c r="F79" s="2" t="s">
        <v>1393</v>
      </c>
      <c r="G79" s="152">
        <f t="shared" si="1"/>
        <v>3620265.99</v>
      </c>
      <c r="H79" s="2"/>
      <c r="I79" s="2"/>
      <c r="J79" s="2"/>
      <c r="K79" s="2"/>
    </row>
    <row r="80" spans="1:11" ht="25.5">
      <c r="A80" s="2">
        <v>12021002</v>
      </c>
      <c r="B80" s="4" t="s">
        <v>1210</v>
      </c>
      <c r="C80" s="2" t="s">
        <v>1393</v>
      </c>
      <c r="D80" s="180">
        <v>18301.919999999998</v>
      </c>
      <c r="E80" s="180">
        <v>10070.11</v>
      </c>
      <c r="F80" s="2" t="s">
        <v>1393</v>
      </c>
      <c r="G80" s="152">
        <f t="shared" si="1"/>
        <v>8231.8099999999977</v>
      </c>
      <c r="H80" s="2"/>
      <c r="I80" s="2"/>
      <c r="J80" s="2"/>
      <c r="K80" s="2"/>
    </row>
    <row r="81" spans="1:11">
      <c r="A81" s="2">
        <v>12021003</v>
      </c>
      <c r="B81" s="4" t="s">
        <v>988</v>
      </c>
      <c r="C81" s="2" t="s">
        <v>1393</v>
      </c>
      <c r="D81" s="180">
        <v>2890769.63</v>
      </c>
      <c r="E81" s="180">
        <v>2248330.94</v>
      </c>
      <c r="F81" s="2" t="s">
        <v>1393</v>
      </c>
      <c r="G81" s="152">
        <f t="shared" si="1"/>
        <v>642438.68999999994</v>
      </c>
      <c r="H81" s="2"/>
      <c r="I81" s="2"/>
      <c r="J81" s="2"/>
      <c r="K81" s="2"/>
    </row>
    <row r="82" spans="1:11" ht="25.5">
      <c r="A82" s="2">
        <v>12021004</v>
      </c>
      <c r="B82" s="4" t="s">
        <v>1434</v>
      </c>
      <c r="C82" s="2" t="s">
        <v>1393</v>
      </c>
      <c r="D82" s="2">
        <v>324</v>
      </c>
      <c r="E82" s="2">
        <v>324</v>
      </c>
      <c r="F82" s="2" t="s">
        <v>1393</v>
      </c>
      <c r="G82" s="152">
        <f t="shared" si="1"/>
        <v>0</v>
      </c>
      <c r="H82" s="2"/>
      <c r="I82" s="2"/>
      <c r="J82" s="2"/>
      <c r="K82" s="2"/>
    </row>
    <row r="83" spans="1:11" ht="25.5">
      <c r="A83" s="2">
        <v>12021005</v>
      </c>
      <c r="B83" s="4" t="s">
        <v>1730</v>
      </c>
      <c r="C83" s="2" t="s">
        <v>1393</v>
      </c>
      <c r="D83" s="2">
        <v>590.07000000000005</v>
      </c>
      <c r="E83" s="2">
        <v>590.07000000000005</v>
      </c>
      <c r="F83" s="2" t="s">
        <v>1393</v>
      </c>
      <c r="G83" s="152">
        <f t="shared" si="1"/>
        <v>0</v>
      </c>
      <c r="H83" s="2"/>
      <c r="I83" s="2"/>
      <c r="J83" s="2"/>
      <c r="K83" s="2"/>
    </row>
    <row r="84" spans="1:11" ht="25.5">
      <c r="A84" s="2">
        <v>12021007</v>
      </c>
      <c r="B84" s="4" t="s">
        <v>1436</v>
      </c>
      <c r="C84" s="2" t="s">
        <v>1393</v>
      </c>
      <c r="D84" s="2">
        <v>13.78</v>
      </c>
      <c r="E84" s="2">
        <v>13.78</v>
      </c>
      <c r="F84" s="2" t="s">
        <v>1393</v>
      </c>
      <c r="G84" s="152">
        <f t="shared" si="1"/>
        <v>0</v>
      </c>
      <c r="H84" s="2"/>
      <c r="I84" s="2"/>
      <c r="J84" s="2"/>
      <c r="K84" s="2"/>
    </row>
    <row r="85" spans="1:11">
      <c r="A85" s="2">
        <v>12021009</v>
      </c>
      <c r="B85" s="4" t="s">
        <v>1644</v>
      </c>
      <c r="C85" s="2" t="s">
        <v>1393</v>
      </c>
      <c r="D85" s="180">
        <v>803717.91</v>
      </c>
      <c r="E85" s="180">
        <v>80362.06</v>
      </c>
      <c r="F85" s="2" t="s">
        <v>1393</v>
      </c>
      <c r="G85" s="152">
        <f t="shared" si="1"/>
        <v>723355.85000000009</v>
      </c>
      <c r="H85" s="2"/>
      <c r="I85" s="2"/>
      <c r="J85" s="2"/>
      <c r="K85" s="2"/>
    </row>
    <row r="86" spans="1:11">
      <c r="A86" s="2">
        <v>12021010</v>
      </c>
      <c r="B86" s="4" t="s">
        <v>1731</v>
      </c>
      <c r="C86" s="2" t="s">
        <v>1393</v>
      </c>
      <c r="D86" s="2">
        <v>921.13</v>
      </c>
      <c r="E86" s="2">
        <v>0</v>
      </c>
      <c r="F86" s="2" t="s">
        <v>1393</v>
      </c>
      <c r="G86" s="152">
        <f t="shared" si="1"/>
        <v>921.13</v>
      </c>
      <c r="H86" s="2"/>
      <c r="I86" s="2"/>
      <c r="J86" s="2"/>
      <c r="K86" s="2"/>
    </row>
    <row r="87" spans="1:11" ht="25.5">
      <c r="A87" s="2">
        <v>12021041</v>
      </c>
      <c r="B87" s="4" t="s">
        <v>989</v>
      </c>
      <c r="C87" s="2" t="s">
        <v>1393</v>
      </c>
      <c r="D87" s="180">
        <v>31028.41</v>
      </c>
      <c r="E87" s="180">
        <v>2243166.13</v>
      </c>
      <c r="F87" s="2" t="s">
        <v>1393</v>
      </c>
      <c r="G87" s="152">
        <f t="shared" si="1"/>
        <v>-2212137.7199999997</v>
      </c>
      <c r="H87" s="2"/>
      <c r="I87" s="2"/>
      <c r="J87" s="2"/>
      <c r="K87" s="2"/>
    </row>
    <row r="88" spans="1:11" ht="25.5">
      <c r="A88" s="2">
        <v>12021042</v>
      </c>
      <c r="B88" s="4" t="s">
        <v>1697</v>
      </c>
      <c r="C88" s="2" t="s">
        <v>1393</v>
      </c>
      <c r="D88" s="2">
        <v>0</v>
      </c>
      <c r="E88" s="180">
        <v>5250</v>
      </c>
      <c r="F88" s="2" t="s">
        <v>1393</v>
      </c>
      <c r="G88" s="152">
        <f t="shared" si="1"/>
        <v>-5250</v>
      </c>
      <c r="H88" s="2"/>
      <c r="I88" s="2"/>
      <c r="J88" s="2"/>
      <c r="K88" s="2"/>
    </row>
    <row r="89" spans="1:11" ht="25.5">
      <c r="A89" s="2">
        <v>12021043</v>
      </c>
      <c r="B89" s="4" t="s">
        <v>1438</v>
      </c>
      <c r="C89" s="2" t="s">
        <v>1393</v>
      </c>
      <c r="D89" s="2">
        <v>0</v>
      </c>
      <c r="E89" s="180">
        <v>40302.050000000003</v>
      </c>
      <c r="F89" s="2" t="s">
        <v>1393</v>
      </c>
      <c r="G89" s="152">
        <f t="shared" si="1"/>
        <v>-40302.050000000003</v>
      </c>
      <c r="H89" s="2"/>
      <c r="I89" s="2"/>
      <c r="J89" s="2"/>
      <c r="K89" s="2"/>
    </row>
    <row r="90" spans="1:11" ht="25.5">
      <c r="A90" s="2">
        <v>12021044</v>
      </c>
      <c r="B90" s="4" t="s">
        <v>1698</v>
      </c>
      <c r="C90" s="2" t="s">
        <v>1393</v>
      </c>
      <c r="D90" s="2">
        <v>0</v>
      </c>
      <c r="E90" s="180">
        <v>133914.48000000001</v>
      </c>
      <c r="F90" s="2" t="s">
        <v>1393</v>
      </c>
      <c r="G90" s="152">
        <f t="shared" si="1"/>
        <v>-133914.48000000001</v>
      </c>
      <c r="H90" s="2"/>
      <c r="I90" s="2"/>
      <c r="J90" s="2"/>
      <c r="K90" s="2"/>
    </row>
    <row r="91" spans="1:11" ht="25.5">
      <c r="A91" s="2">
        <v>12021045</v>
      </c>
      <c r="B91" s="4" t="s">
        <v>1699</v>
      </c>
      <c r="C91" s="2" t="s">
        <v>1393</v>
      </c>
      <c r="D91" s="2">
        <v>0</v>
      </c>
      <c r="E91" s="180">
        <v>4903.2</v>
      </c>
      <c r="F91" s="2" t="s">
        <v>1393</v>
      </c>
      <c r="G91" s="152">
        <f t="shared" si="1"/>
        <v>-4903.2</v>
      </c>
      <c r="H91" s="2"/>
      <c r="I91" s="2"/>
      <c r="J91" s="2"/>
      <c r="K91" s="2"/>
    </row>
    <row r="92" spans="1:11" ht="25.5">
      <c r="A92" s="2">
        <v>12021046</v>
      </c>
      <c r="B92" s="4" t="s">
        <v>1700</v>
      </c>
      <c r="C92" s="2" t="s">
        <v>1393</v>
      </c>
      <c r="D92" s="2">
        <v>0</v>
      </c>
      <c r="E92" s="180">
        <v>46469.31</v>
      </c>
      <c r="F92" s="2" t="s">
        <v>1393</v>
      </c>
      <c r="G92" s="152">
        <f t="shared" si="1"/>
        <v>-46469.31</v>
      </c>
      <c r="H92" s="2"/>
      <c r="I92" s="2"/>
      <c r="J92" s="2"/>
      <c r="K92" s="2"/>
    </row>
    <row r="93" spans="1:11" ht="25.5">
      <c r="A93" s="2">
        <v>12021101</v>
      </c>
      <c r="B93" s="4" t="s">
        <v>1439</v>
      </c>
      <c r="C93" s="2" t="s">
        <v>1393</v>
      </c>
      <c r="D93" s="180">
        <v>17613308.719999999</v>
      </c>
      <c r="E93" s="180">
        <v>9921254.4100000001</v>
      </c>
      <c r="F93" s="2" t="s">
        <v>1393</v>
      </c>
      <c r="G93" s="152">
        <f t="shared" si="1"/>
        <v>7692054.3099999987</v>
      </c>
      <c r="H93" s="2"/>
      <c r="I93" s="2"/>
      <c r="J93" s="2"/>
      <c r="K93" s="2"/>
    </row>
    <row r="94" spans="1:11">
      <c r="A94" s="2">
        <v>12021102</v>
      </c>
      <c r="B94" s="4" t="s">
        <v>990</v>
      </c>
      <c r="C94" s="2" t="s">
        <v>1393</v>
      </c>
      <c r="D94" s="180">
        <v>952931.37</v>
      </c>
      <c r="E94" s="180">
        <v>423863.73</v>
      </c>
      <c r="F94" s="2" t="s">
        <v>1393</v>
      </c>
      <c r="G94" s="152">
        <f t="shared" si="1"/>
        <v>529067.64</v>
      </c>
      <c r="H94" s="2"/>
      <c r="I94" s="2"/>
      <c r="J94" s="2"/>
      <c r="K94" s="2"/>
    </row>
    <row r="95" spans="1:11" ht="25.5">
      <c r="A95" s="2">
        <v>12030202</v>
      </c>
      <c r="B95" s="4" t="s">
        <v>1732</v>
      </c>
      <c r="C95" s="2" t="s">
        <v>1393</v>
      </c>
      <c r="D95" s="180">
        <v>9971.33</v>
      </c>
      <c r="E95" s="2">
        <v>0</v>
      </c>
      <c r="F95" s="2" t="s">
        <v>1393</v>
      </c>
      <c r="G95" s="152">
        <f t="shared" si="1"/>
        <v>9971.33</v>
      </c>
      <c r="H95" s="2"/>
      <c r="I95" s="2"/>
      <c r="J95" s="2"/>
      <c r="K95" s="2"/>
    </row>
    <row r="96" spans="1:11">
      <c r="A96" s="2">
        <v>12030203</v>
      </c>
      <c r="B96" s="4" t="s">
        <v>991</v>
      </c>
      <c r="C96" s="2" t="s">
        <v>1393</v>
      </c>
      <c r="D96" s="180">
        <v>1546999.17</v>
      </c>
      <c r="E96" s="2">
        <v>0</v>
      </c>
      <c r="F96" s="2" t="s">
        <v>1393</v>
      </c>
      <c r="G96" s="152">
        <f t="shared" si="1"/>
        <v>1546999.17</v>
      </c>
      <c r="H96" s="2"/>
      <c r="I96" s="2"/>
      <c r="J96" s="2"/>
      <c r="K96" s="2"/>
    </row>
    <row r="97" spans="1:11" ht="38.25">
      <c r="A97" s="2">
        <v>12030204</v>
      </c>
      <c r="B97" s="4" t="s">
        <v>1733</v>
      </c>
      <c r="C97" s="2" t="s">
        <v>1393</v>
      </c>
      <c r="D97" s="180">
        <v>266627.28000000003</v>
      </c>
      <c r="E97" s="2">
        <v>0</v>
      </c>
      <c r="F97" s="2" t="s">
        <v>1393</v>
      </c>
      <c r="G97" s="152">
        <f t="shared" si="1"/>
        <v>266627.28000000003</v>
      </c>
      <c r="H97" s="2"/>
      <c r="I97" s="2"/>
      <c r="J97" s="2"/>
      <c r="K97" s="2"/>
    </row>
    <row r="98" spans="1:11" ht="38.25">
      <c r="A98" s="2">
        <v>12030205</v>
      </c>
      <c r="B98" s="4" t="s">
        <v>1734</v>
      </c>
      <c r="C98" s="2" t="s">
        <v>1393</v>
      </c>
      <c r="D98" s="2">
        <v>597.95000000000005</v>
      </c>
      <c r="E98" s="2">
        <v>0</v>
      </c>
      <c r="F98" s="2" t="s">
        <v>1393</v>
      </c>
      <c r="G98" s="152">
        <f t="shared" si="1"/>
        <v>597.95000000000005</v>
      </c>
      <c r="H98" s="2"/>
      <c r="I98" s="2"/>
      <c r="J98" s="2"/>
      <c r="K98" s="2"/>
    </row>
    <row r="99" spans="1:11">
      <c r="A99" s="2">
        <v>12030241</v>
      </c>
      <c r="B99" s="4" t="s">
        <v>1188</v>
      </c>
      <c r="C99" s="2" t="s">
        <v>1393</v>
      </c>
      <c r="D99" s="2">
        <v>0</v>
      </c>
      <c r="E99" s="180">
        <v>3365.8</v>
      </c>
      <c r="F99" s="2" t="s">
        <v>1393</v>
      </c>
      <c r="G99" s="152">
        <f t="shared" si="1"/>
        <v>-3365.8</v>
      </c>
      <c r="H99" s="2"/>
      <c r="I99" s="2"/>
      <c r="J99" s="2"/>
      <c r="K99" s="2"/>
    </row>
    <row r="100" spans="1:11">
      <c r="A100" s="2">
        <v>12040101</v>
      </c>
      <c r="B100" s="4" t="s">
        <v>992</v>
      </c>
      <c r="C100" s="2" t="s">
        <v>1393</v>
      </c>
      <c r="D100" s="180">
        <v>175272.54</v>
      </c>
      <c r="E100" s="180">
        <v>165788.44</v>
      </c>
      <c r="F100" s="2" t="s">
        <v>1393</v>
      </c>
      <c r="G100" s="152">
        <f t="shared" si="1"/>
        <v>9484.1000000000058</v>
      </c>
      <c r="H100" s="2"/>
      <c r="I100" s="2"/>
      <c r="J100" s="2"/>
      <c r="K100" s="2"/>
    </row>
    <row r="101" spans="1:11">
      <c r="A101" s="2">
        <v>12040102</v>
      </c>
      <c r="B101" s="4" t="s">
        <v>1441</v>
      </c>
      <c r="C101" s="2" t="s">
        <v>1393</v>
      </c>
      <c r="D101" s="180">
        <v>2250.7800000000002</v>
      </c>
      <c r="E101" s="180">
        <v>2250.7800000000002</v>
      </c>
      <c r="F101" s="2" t="s">
        <v>1393</v>
      </c>
      <c r="G101" s="152">
        <f t="shared" si="1"/>
        <v>0</v>
      </c>
      <c r="H101" s="2"/>
      <c r="I101" s="2"/>
      <c r="J101" s="2"/>
      <c r="K101" s="2"/>
    </row>
    <row r="102" spans="1:11">
      <c r="A102" s="2">
        <v>12040112</v>
      </c>
      <c r="B102" s="4" t="s">
        <v>993</v>
      </c>
      <c r="C102" s="2" t="s">
        <v>1393</v>
      </c>
      <c r="D102" s="180">
        <v>62895.1</v>
      </c>
      <c r="E102" s="180">
        <v>55902.57</v>
      </c>
      <c r="F102" s="2" t="s">
        <v>1393</v>
      </c>
      <c r="G102" s="152">
        <f t="shared" si="1"/>
        <v>6992.5299999999988</v>
      </c>
      <c r="H102" s="2"/>
      <c r="I102" s="2"/>
      <c r="J102" s="2"/>
      <c r="K102" s="2"/>
    </row>
    <row r="103" spans="1:11">
      <c r="A103" s="2">
        <v>12040201</v>
      </c>
      <c r="B103" s="4" t="s">
        <v>1442</v>
      </c>
      <c r="C103" s="2" t="s">
        <v>1393</v>
      </c>
      <c r="D103" s="180">
        <v>75901030.829999998</v>
      </c>
      <c r="E103" s="180">
        <v>64943016.899999999</v>
      </c>
      <c r="F103" s="2" t="s">
        <v>1393</v>
      </c>
      <c r="G103" s="152">
        <f t="shared" si="1"/>
        <v>10958013.93</v>
      </c>
      <c r="H103" s="2"/>
      <c r="I103" s="2"/>
      <c r="J103" s="2"/>
      <c r="K103" s="2"/>
    </row>
    <row r="104" spans="1:11" ht="25.5">
      <c r="A104" s="2">
        <v>12040204</v>
      </c>
      <c r="B104" s="4" t="s">
        <v>1701</v>
      </c>
      <c r="C104" s="2" t="s">
        <v>1393</v>
      </c>
      <c r="D104" s="180">
        <v>281643</v>
      </c>
      <c r="E104" s="180">
        <v>281643</v>
      </c>
      <c r="F104" s="2" t="s">
        <v>1393</v>
      </c>
      <c r="G104" s="152">
        <f t="shared" si="1"/>
        <v>0</v>
      </c>
      <c r="H104" s="2"/>
      <c r="I104" s="2"/>
      <c r="J104" s="2"/>
      <c r="K104" s="2"/>
    </row>
    <row r="105" spans="1:11">
      <c r="A105" s="2">
        <v>12040205</v>
      </c>
      <c r="B105" s="4" t="s">
        <v>1444</v>
      </c>
      <c r="C105" s="2" t="s">
        <v>1393</v>
      </c>
      <c r="D105" s="180">
        <v>126616.07</v>
      </c>
      <c r="E105" s="180">
        <v>116929.35</v>
      </c>
      <c r="F105" s="2" t="s">
        <v>1393</v>
      </c>
      <c r="G105" s="152">
        <f t="shared" si="1"/>
        <v>9686.7200000000012</v>
      </c>
      <c r="H105" s="2"/>
      <c r="I105" s="2"/>
      <c r="J105" s="2"/>
      <c r="K105" s="2"/>
    </row>
    <row r="106" spans="1:11">
      <c r="A106" s="2">
        <v>12040206</v>
      </c>
      <c r="B106" s="4" t="s">
        <v>1445</v>
      </c>
      <c r="C106" s="2" t="s">
        <v>1393</v>
      </c>
      <c r="D106" s="2">
        <v>274.12</v>
      </c>
      <c r="E106" s="2">
        <v>230.42</v>
      </c>
      <c r="F106" s="2" t="s">
        <v>1393</v>
      </c>
      <c r="G106" s="152">
        <f t="shared" si="1"/>
        <v>43.700000000000017</v>
      </c>
      <c r="H106" s="2"/>
      <c r="I106" s="2"/>
      <c r="J106" s="2"/>
      <c r="K106" s="2"/>
    </row>
    <row r="107" spans="1:11">
      <c r="A107" s="2">
        <v>12040210</v>
      </c>
      <c r="B107" s="4" t="s">
        <v>994</v>
      </c>
      <c r="C107" s="2" t="s">
        <v>1393</v>
      </c>
      <c r="D107" s="180">
        <v>76010251.230000004</v>
      </c>
      <c r="E107" s="180">
        <v>76010251.230000004</v>
      </c>
      <c r="F107" s="2" t="s">
        <v>1393</v>
      </c>
      <c r="G107" s="152">
        <f t="shared" si="1"/>
        <v>0</v>
      </c>
      <c r="H107" s="2"/>
      <c r="I107" s="2"/>
      <c r="J107" s="2"/>
      <c r="K107" s="2"/>
    </row>
    <row r="108" spans="1:11" ht="25.5">
      <c r="A108" s="2">
        <v>12040211</v>
      </c>
      <c r="B108" s="4" t="s">
        <v>1447</v>
      </c>
      <c r="C108" s="2" t="s">
        <v>1393</v>
      </c>
      <c r="D108" s="180">
        <v>428984.06</v>
      </c>
      <c r="E108" s="2">
        <v>101.08</v>
      </c>
      <c r="F108" s="2" t="s">
        <v>1393</v>
      </c>
      <c r="G108" s="152">
        <f t="shared" si="1"/>
        <v>428882.98</v>
      </c>
      <c r="H108" s="2"/>
      <c r="I108" s="2"/>
      <c r="J108" s="2"/>
      <c r="K108" s="2"/>
    </row>
    <row r="109" spans="1:11" ht="25.5">
      <c r="A109" s="2">
        <v>12040212</v>
      </c>
      <c r="B109" s="4" t="s">
        <v>1703</v>
      </c>
      <c r="C109" s="2" t="s">
        <v>1393</v>
      </c>
      <c r="D109" s="180">
        <v>36130.730000000003</v>
      </c>
      <c r="E109" s="180">
        <v>36130.730000000003</v>
      </c>
      <c r="F109" s="2" t="s">
        <v>1393</v>
      </c>
      <c r="G109" s="152">
        <f t="shared" si="1"/>
        <v>0</v>
      </c>
      <c r="H109" s="2"/>
      <c r="I109" s="2"/>
      <c r="J109" s="2"/>
      <c r="K109" s="2"/>
    </row>
    <row r="110" spans="1:11" ht="25.5">
      <c r="A110" s="2">
        <v>12040213</v>
      </c>
      <c r="B110" s="4" t="s">
        <v>1735</v>
      </c>
      <c r="C110" s="2" t="s">
        <v>1393</v>
      </c>
      <c r="D110" s="180">
        <v>24254.26</v>
      </c>
      <c r="E110" s="2">
        <v>0</v>
      </c>
      <c r="F110" s="2" t="s">
        <v>1393</v>
      </c>
      <c r="G110" s="152">
        <f t="shared" si="1"/>
        <v>24254.26</v>
      </c>
      <c r="H110" s="2"/>
      <c r="I110" s="2"/>
      <c r="J110" s="2"/>
      <c r="K110" s="2"/>
    </row>
    <row r="111" spans="1:11">
      <c r="A111" s="2">
        <v>12040220</v>
      </c>
      <c r="B111" s="4" t="s">
        <v>995</v>
      </c>
      <c r="C111" s="2" t="s">
        <v>1393</v>
      </c>
      <c r="D111" s="180">
        <v>68919253.560000002</v>
      </c>
      <c r="E111" s="180">
        <v>68919253.560000002</v>
      </c>
      <c r="F111" s="2" t="s">
        <v>1393</v>
      </c>
      <c r="G111" s="152">
        <f t="shared" si="1"/>
        <v>0</v>
      </c>
      <c r="H111" s="2"/>
      <c r="I111" s="2"/>
      <c r="J111" s="2"/>
      <c r="K111" s="2"/>
    </row>
    <row r="112" spans="1:11">
      <c r="A112" s="2">
        <v>12040230</v>
      </c>
      <c r="B112" s="4" t="s">
        <v>996</v>
      </c>
      <c r="C112" s="2" t="s">
        <v>1393</v>
      </c>
      <c r="D112" s="180">
        <v>918587.87</v>
      </c>
      <c r="E112" s="180">
        <v>918587.87</v>
      </c>
      <c r="F112" s="2" t="s">
        <v>1393</v>
      </c>
      <c r="G112" s="152">
        <f t="shared" si="1"/>
        <v>0</v>
      </c>
      <c r="H112" s="2"/>
      <c r="I112" s="2"/>
      <c r="J112" s="2"/>
      <c r="K112" s="2"/>
    </row>
    <row r="113" spans="1:11">
      <c r="A113" s="2">
        <v>12040301</v>
      </c>
      <c r="B113" s="4" t="s">
        <v>997</v>
      </c>
      <c r="C113" s="2" t="s">
        <v>1393</v>
      </c>
      <c r="D113" s="180">
        <v>3935.35</v>
      </c>
      <c r="E113" s="2">
        <v>291.81</v>
      </c>
      <c r="F113" s="2" t="s">
        <v>1393</v>
      </c>
      <c r="G113" s="152">
        <f t="shared" si="1"/>
        <v>3643.54</v>
      </c>
      <c r="H113" s="2"/>
      <c r="I113" s="2"/>
      <c r="J113" s="2"/>
      <c r="K113" s="2"/>
    </row>
    <row r="114" spans="1:11">
      <c r="A114" s="2">
        <v>12040303</v>
      </c>
      <c r="B114" s="4" t="s">
        <v>1647</v>
      </c>
      <c r="C114" s="2" t="s">
        <v>1393</v>
      </c>
      <c r="D114" s="180">
        <v>10901.2</v>
      </c>
      <c r="E114" s="2">
        <v>279.91000000000003</v>
      </c>
      <c r="F114" s="2" t="s">
        <v>1393</v>
      </c>
      <c r="G114" s="152">
        <f t="shared" si="1"/>
        <v>10621.29</v>
      </c>
      <c r="H114" s="2"/>
      <c r="I114" s="2"/>
      <c r="J114" s="2"/>
      <c r="K114" s="2"/>
    </row>
    <row r="115" spans="1:11">
      <c r="A115" s="2">
        <v>13010101</v>
      </c>
      <c r="B115" s="4" t="s">
        <v>1449</v>
      </c>
      <c r="C115" s="2" t="s">
        <v>1393</v>
      </c>
      <c r="D115" s="180">
        <v>795370.23</v>
      </c>
      <c r="E115" s="180">
        <v>400949.85</v>
      </c>
      <c r="F115" s="2" t="s">
        <v>1393</v>
      </c>
      <c r="G115" s="152">
        <f t="shared" si="1"/>
        <v>394420.38</v>
      </c>
      <c r="H115" s="2"/>
      <c r="I115" s="2"/>
      <c r="J115" s="2"/>
      <c r="K115" s="2"/>
    </row>
    <row r="116" spans="1:11">
      <c r="A116" s="2">
        <v>13020101</v>
      </c>
      <c r="B116" s="4" t="s">
        <v>998</v>
      </c>
      <c r="C116" s="2" t="s">
        <v>1393</v>
      </c>
      <c r="D116" s="180">
        <v>231027.24</v>
      </c>
      <c r="E116" s="180">
        <v>120172</v>
      </c>
      <c r="F116" s="2" t="s">
        <v>1393</v>
      </c>
      <c r="G116" s="152">
        <f t="shared" si="1"/>
        <v>110855.23999999999</v>
      </c>
      <c r="H116" s="2"/>
      <c r="I116" s="2"/>
      <c r="J116" s="2"/>
      <c r="K116" s="2"/>
    </row>
    <row r="117" spans="1:11">
      <c r="A117" s="2">
        <v>20010101</v>
      </c>
      <c r="B117" s="4" t="s">
        <v>1451</v>
      </c>
      <c r="C117" s="2" t="s">
        <v>1393</v>
      </c>
      <c r="D117" s="2">
        <v>0</v>
      </c>
      <c r="E117" s="180">
        <v>46727128.729999997</v>
      </c>
      <c r="F117" s="2" t="s">
        <v>1393</v>
      </c>
      <c r="G117" s="152">
        <f t="shared" si="1"/>
        <v>-46727128.729999997</v>
      </c>
      <c r="H117" s="2"/>
      <c r="I117" s="2"/>
      <c r="J117" s="2"/>
      <c r="K117" s="2"/>
    </row>
    <row r="118" spans="1:11">
      <c r="A118" s="2">
        <v>20010201</v>
      </c>
      <c r="B118" s="4" t="s">
        <v>999</v>
      </c>
      <c r="C118" s="2" t="s">
        <v>1393</v>
      </c>
      <c r="D118" s="180">
        <v>9706306.5500000007</v>
      </c>
      <c r="E118" s="180">
        <v>7861.73</v>
      </c>
      <c r="F118" s="2" t="s">
        <v>1393</v>
      </c>
      <c r="G118" s="152">
        <f t="shared" si="1"/>
        <v>9698444.8200000003</v>
      </c>
      <c r="H118" s="2"/>
      <c r="I118" s="2"/>
      <c r="J118" s="2"/>
      <c r="K118" s="2"/>
    </row>
    <row r="119" spans="1:11" ht="25.5">
      <c r="A119" s="2">
        <v>20020101</v>
      </c>
      <c r="B119" s="4" t="s">
        <v>1705</v>
      </c>
      <c r="C119" s="2" t="s">
        <v>1393</v>
      </c>
      <c r="D119" s="180">
        <v>3962177.6</v>
      </c>
      <c r="E119" s="180">
        <v>99866211.909999996</v>
      </c>
      <c r="F119" s="2" t="s">
        <v>1393</v>
      </c>
      <c r="G119" s="152">
        <f t="shared" si="1"/>
        <v>-95904034.310000002</v>
      </c>
      <c r="H119" s="2"/>
      <c r="I119" s="2"/>
      <c r="J119" s="2"/>
      <c r="K119" s="2"/>
    </row>
    <row r="120" spans="1:11">
      <c r="A120" s="2">
        <v>20030104</v>
      </c>
      <c r="B120" s="4" t="s">
        <v>1736</v>
      </c>
      <c r="C120" s="2" t="s">
        <v>1393</v>
      </c>
      <c r="D120" s="2">
        <v>0</v>
      </c>
      <c r="E120" s="180">
        <v>454232.62</v>
      </c>
      <c r="F120" s="2" t="s">
        <v>1393</v>
      </c>
      <c r="G120" s="152">
        <f t="shared" si="1"/>
        <v>-454232.62</v>
      </c>
      <c r="H120" s="2"/>
      <c r="I120" s="2"/>
      <c r="J120" s="2"/>
      <c r="K120" s="2"/>
    </row>
    <row r="121" spans="1:11" ht="25.5">
      <c r="A121" s="2">
        <v>20030201</v>
      </c>
      <c r="B121" s="4" t="s">
        <v>1453</v>
      </c>
      <c r="C121" s="2" t="s">
        <v>1393</v>
      </c>
      <c r="D121" s="180">
        <v>956320.74</v>
      </c>
      <c r="E121" s="180">
        <v>18487698.609999999</v>
      </c>
      <c r="F121" s="2" t="s">
        <v>1393</v>
      </c>
      <c r="G121" s="152">
        <f t="shared" si="1"/>
        <v>-17531377.870000001</v>
      </c>
      <c r="H121" s="2"/>
      <c r="I121" s="2"/>
      <c r="J121" s="2"/>
      <c r="K121" s="2"/>
    </row>
    <row r="122" spans="1:11" ht="25.5">
      <c r="A122" s="2">
        <v>20030202</v>
      </c>
      <c r="B122" s="4" t="s">
        <v>1454</v>
      </c>
      <c r="C122" s="2" t="s">
        <v>1393</v>
      </c>
      <c r="D122" s="180">
        <v>1085448.77</v>
      </c>
      <c r="E122" s="180">
        <v>12817705.57</v>
      </c>
      <c r="F122" s="2" t="s">
        <v>1393</v>
      </c>
      <c r="G122" s="152">
        <f t="shared" si="1"/>
        <v>-11732256.800000001</v>
      </c>
      <c r="H122" s="2"/>
      <c r="I122" s="2"/>
      <c r="J122" s="2"/>
      <c r="K122" s="2"/>
    </row>
    <row r="123" spans="1:11" ht="25.5">
      <c r="A123" s="2">
        <v>20040101</v>
      </c>
      <c r="B123" s="4" t="s">
        <v>1456</v>
      </c>
      <c r="C123" s="2" t="s">
        <v>1393</v>
      </c>
      <c r="D123" s="180">
        <v>14390.72</v>
      </c>
      <c r="E123" s="180">
        <v>78586.240000000005</v>
      </c>
      <c r="F123" s="2" t="s">
        <v>1393</v>
      </c>
      <c r="G123" s="152">
        <f t="shared" si="1"/>
        <v>-64195.520000000004</v>
      </c>
      <c r="H123" s="2"/>
      <c r="I123" s="2"/>
      <c r="J123" s="2"/>
      <c r="K123" s="2"/>
    </row>
    <row r="124" spans="1:11" ht="25.5">
      <c r="A124" s="2">
        <v>20040102</v>
      </c>
      <c r="B124" s="4" t="s">
        <v>1457</v>
      </c>
      <c r="C124" s="2" t="s">
        <v>1393</v>
      </c>
      <c r="D124" s="180">
        <v>1946.71</v>
      </c>
      <c r="E124" s="180">
        <v>1294784.2</v>
      </c>
      <c r="F124" s="2" t="s">
        <v>1393</v>
      </c>
      <c r="G124" s="152">
        <f t="shared" si="1"/>
        <v>-1292837.49</v>
      </c>
      <c r="H124" s="2"/>
      <c r="I124" s="2"/>
      <c r="J124" s="2"/>
      <c r="K124" s="2"/>
    </row>
    <row r="125" spans="1:11" ht="25.5">
      <c r="A125" s="2">
        <v>20040103</v>
      </c>
      <c r="B125" s="4" t="s">
        <v>1000</v>
      </c>
      <c r="C125" s="2" t="s">
        <v>1393</v>
      </c>
      <c r="D125" s="180">
        <v>7004.29</v>
      </c>
      <c r="E125" s="180">
        <v>7004.29</v>
      </c>
      <c r="F125" s="2" t="s">
        <v>1393</v>
      </c>
      <c r="G125" s="152">
        <f t="shared" si="1"/>
        <v>0</v>
      </c>
      <c r="H125" s="2"/>
      <c r="I125" s="2"/>
      <c r="J125" s="2"/>
      <c r="K125" s="2"/>
    </row>
    <row r="126" spans="1:11">
      <c r="A126" s="2">
        <v>20050101</v>
      </c>
      <c r="B126" s="4" t="s">
        <v>1001</v>
      </c>
      <c r="C126" s="2" t="s">
        <v>1393</v>
      </c>
      <c r="D126" s="180">
        <v>4435.67</v>
      </c>
      <c r="E126" s="180">
        <v>130111.02</v>
      </c>
      <c r="F126" s="2" t="s">
        <v>1393</v>
      </c>
      <c r="G126" s="152">
        <f t="shared" si="1"/>
        <v>-125675.35</v>
      </c>
      <c r="H126" s="2"/>
      <c r="I126" s="2"/>
      <c r="J126" s="2"/>
      <c r="K126" s="2"/>
    </row>
    <row r="127" spans="1:11">
      <c r="A127" s="2">
        <v>20070101</v>
      </c>
      <c r="B127" s="4" t="s">
        <v>1458</v>
      </c>
      <c r="C127" s="2" t="s">
        <v>1393</v>
      </c>
      <c r="D127" s="180">
        <v>260308.47</v>
      </c>
      <c r="E127" s="180">
        <v>260308.47</v>
      </c>
      <c r="F127" s="2" t="s">
        <v>1393</v>
      </c>
      <c r="G127" s="152">
        <f t="shared" si="1"/>
        <v>0</v>
      </c>
      <c r="H127" s="2"/>
      <c r="I127" s="2"/>
      <c r="J127" s="2"/>
      <c r="K127" s="2"/>
    </row>
    <row r="128" spans="1:11">
      <c r="A128" s="2">
        <v>20070102</v>
      </c>
      <c r="B128" s="4" t="s">
        <v>1459</v>
      </c>
      <c r="C128" s="2" t="s">
        <v>1393</v>
      </c>
      <c r="D128" s="180">
        <v>855214.37</v>
      </c>
      <c r="E128" s="180">
        <v>160904.94</v>
      </c>
      <c r="F128" s="2" t="s">
        <v>1393</v>
      </c>
      <c r="G128" s="152">
        <f t="shared" si="1"/>
        <v>694309.42999999993</v>
      </c>
      <c r="H128" s="2"/>
      <c r="I128" s="2"/>
      <c r="J128" s="2"/>
      <c r="K128" s="2"/>
    </row>
    <row r="129" spans="1:11">
      <c r="A129" s="2">
        <v>20070103</v>
      </c>
      <c r="B129" s="4" t="s">
        <v>1460</v>
      </c>
      <c r="C129" s="2" t="s">
        <v>1393</v>
      </c>
      <c r="D129" s="180">
        <v>761381.56</v>
      </c>
      <c r="E129" s="2">
        <v>0</v>
      </c>
      <c r="F129" s="2" t="s">
        <v>1393</v>
      </c>
      <c r="G129" s="152">
        <f t="shared" si="1"/>
        <v>761381.56</v>
      </c>
      <c r="H129" s="2"/>
      <c r="I129" s="2"/>
      <c r="J129" s="2"/>
      <c r="K129" s="2"/>
    </row>
    <row r="130" spans="1:11">
      <c r="A130" s="2">
        <v>20070110</v>
      </c>
      <c r="B130" s="4" t="s">
        <v>1189</v>
      </c>
      <c r="C130" s="2" t="s">
        <v>1393</v>
      </c>
      <c r="D130" s="180">
        <v>15369.6</v>
      </c>
      <c r="E130" s="180">
        <v>15369.6</v>
      </c>
      <c r="F130" s="2" t="s">
        <v>1393</v>
      </c>
      <c r="G130" s="152">
        <f t="shared" si="1"/>
        <v>0</v>
      </c>
      <c r="H130" s="2"/>
      <c r="I130" s="2"/>
      <c r="J130" s="2"/>
      <c r="K130" s="2"/>
    </row>
    <row r="131" spans="1:11">
      <c r="A131" s="2">
        <v>20070111</v>
      </c>
      <c r="B131" s="4" t="s">
        <v>1211</v>
      </c>
      <c r="C131" s="2" t="s">
        <v>1393</v>
      </c>
      <c r="D131" s="180">
        <v>48165.37</v>
      </c>
      <c r="E131" s="180">
        <v>48165.37</v>
      </c>
      <c r="F131" s="2" t="s">
        <v>1393</v>
      </c>
      <c r="G131" s="152">
        <f t="shared" si="1"/>
        <v>0</v>
      </c>
      <c r="H131" s="2"/>
      <c r="I131" s="2"/>
      <c r="J131" s="2"/>
      <c r="K131" s="2"/>
    </row>
    <row r="132" spans="1:11">
      <c r="A132" s="2">
        <v>20070112</v>
      </c>
      <c r="B132" s="4" t="s">
        <v>1462</v>
      </c>
      <c r="C132" s="2" t="s">
        <v>1393</v>
      </c>
      <c r="D132" s="180">
        <v>77898.23</v>
      </c>
      <c r="E132" s="180">
        <v>77898.23</v>
      </c>
      <c r="F132" s="2" t="s">
        <v>1393</v>
      </c>
      <c r="G132" s="152">
        <f t="shared" si="1"/>
        <v>0</v>
      </c>
      <c r="H132" s="2"/>
      <c r="I132" s="2"/>
      <c r="J132" s="2"/>
      <c r="K132" s="2"/>
    </row>
    <row r="133" spans="1:11">
      <c r="A133" s="2">
        <v>20070115</v>
      </c>
      <c r="B133" s="4" t="s">
        <v>1706</v>
      </c>
      <c r="C133" s="2" t="s">
        <v>1393</v>
      </c>
      <c r="D133" s="180">
        <v>297567.95</v>
      </c>
      <c r="E133" s="180">
        <v>297567.95</v>
      </c>
      <c r="F133" s="2" t="s">
        <v>1393</v>
      </c>
      <c r="G133" s="152">
        <f t="shared" si="1"/>
        <v>0</v>
      </c>
      <c r="H133" s="2"/>
      <c r="I133" s="2"/>
      <c r="J133" s="2"/>
      <c r="K133" s="2"/>
    </row>
    <row r="134" spans="1:11">
      <c r="A134" s="2">
        <v>20080101</v>
      </c>
      <c r="B134" s="4" t="s">
        <v>1003</v>
      </c>
      <c r="C134" s="2" t="s">
        <v>1393</v>
      </c>
      <c r="D134" s="180">
        <v>681423.92</v>
      </c>
      <c r="E134" s="180">
        <v>681423.92</v>
      </c>
      <c r="F134" s="2" t="s">
        <v>1393</v>
      </c>
      <c r="G134" s="152">
        <f t="shared" si="1"/>
        <v>0</v>
      </c>
      <c r="H134" s="2"/>
      <c r="I134" s="2"/>
      <c r="J134" s="2"/>
      <c r="K134" s="2"/>
    </row>
    <row r="135" spans="1:11">
      <c r="A135" s="2">
        <v>20080102</v>
      </c>
      <c r="B135" s="4" t="s">
        <v>1648</v>
      </c>
      <c r="C135" s="2" t="s">
        <v>1393</v>
      </c>
      <c r="D135" s="180">
        <v>46594.3</v>
      </c>
      <c r="E135" s="180">
        <v>46594.3</v>
      </c>
      <c r="F135" s="2" t="s">
        <v>1393</v>
      </c>
      <c r="G135" s="152">
        <f t="shared" si="1"/>
        <v>0</v>
      </c>
      <c r="H135" s="2"/>
      <c r="I135" s="2"/>
      <c r="J135" s="2"/>
      <c r="K135" s="2"/>
    </row>
    <row r="136" spans="1:11" ht="25.5">
      <c r="A136" s="2">
        <v>21010101</v>
      </c>
      <c r="B136" s="4" t="s">
        <v>1004</v>
      </c>
      <c r="C136" s="2" t="s">
        <v>1393</v>
      </c>
      <c r="D136" s="2">
        <v>0</v>
      </c>
      <c r="E136" s="180">
        <v>110198.87</v>
      </c>
      <c r="F136" s="2" t="s">
        <v>1393</v>
      </c>
      <c r="G136" s="152">
        <f t="shared" si="1"/>
        <v>-110198.87</v>
      </c>
      <c r="H136" s="2"/>
      <c r="I136" s="2"/>
      <c r="J136" s="2"/>
      <c r="K136" s="2"/>
    </row>
    <row r="137" spans="1:11" ht="25.5">
      <c r="A137" s="2">
        <v>21020101</v>
      </c>
      <c r="B137" s="4" t="s">
        <v>1005</v>
      </c>
      <c r="C137" s="2" t="s">
        <v>1393</v>
      </c>
      <c r="D137" s="180">
        <v>1637066.87</v>
      </c>
      <c r="E137" s="180">
        <v>2317653.8199999998</v>
      </c>
      <c r="F137" s="2" t="s">
        <v>1393</v>
      </c>
      <c r="G137" s="152">
        <f t="shared" si="1"/>
        <v>-680586.94999999972</v>
      </c>
      <c r="H137" s="2"/>
      <c r="I137" s="2"/>
      <c r="J137" s="2"/>
      <c r="K137" s="2"/>
    </row>
    <row r="138" spans="1:11" ht="25.5">
      <c r="A138" s="2">
        <v>21020102</v>
      </c>
      <c r="B138" s="4" t="s">
        <v>1006</v>
      </c>
      <c r="C138" s="2" t="s">
        <v>1393</v>
      </c>
      <c r="D138" s="2">
        <v>400</v>
      </c>
      <c r="E138" s="180">
        <v>16466.5</v>
      </c>
      <c r="F138" s="2" t="s">
        <v>1393</v>
      </c>
      <c r="G138" s="152">
        <f t="shared" si="1"/>
        <v>-16066.5</v>
      </c>
      <c r="H138" s="2"/>
      <c r="I138" s="2"/>
      <c r="J138" s="2"/>
      <c r="K138" s="2"/>
    </row>
    <row r="139" spans="1:11" ht="25.5">
      <c r="A139" s="2">
        <v>21020106</v>
      </c>
      <c r="B139" s="4" t="s">
        <v>1465</v>
      </c>
      <c r="C139" s="2" t="s">
        <v>1393</v>
      </c>
      <c r="D139" s="180">
        <v>276129.21999999997</v>
      </c>
      <c r="E139" s="180">
        <v>424380.92</v>
      </c>
      <c r="F139" s="2" t="s">
        <v>1393</v>
      </c>
      <c r="G139" s="152">
        <f t="shared" si="1"/>
        <v>-148251.70000000001</v>
      </c>
      <c r="H139" s="2"/>
      <c r="I139" s="2"/>
      <c r="J139" s="2"/>
      <c r="K139" s="2"/>
    </row>
    <row r="140" spans="1:11" ht="38.25">
      <c r="A140" s="2">
        <v>21020107</v>
      </c>
      <c r="B140" s="4" t="s">
        <v>1466</v>
      </c>
      <c r="C140" s="2" t="s">
        <v>1393</v>
      </c>
      <c r="D140" s="2">
        <v>0</v>
      </c>
      <c r="E140" s="180">
        <v>296062.13</v>
      </c>
      <c r="F140" s="2" t="s">
        <v>1393</v>
      </c>
      <c r="G140" s="152">
        <f t="shared" si="1"/>
        <v>-296062.13</v>
      </c>
      <c r="H140" s="2"/>
      <c r="I140" s="2"/>
      <c r="J140" s="2"/>
      <c r="K140" s="2"/>
    </row>
    <row r="141" spans="1:11">
      <c r="A141" s="2">
        <v>21030101</v>
      </c>
      <c r="B141" s="4" t="s">
        <v>1007</v>
      </c>
      <c r="C141" s="2" t="s">
        <v>1393</v>
      </c>
      <c r="D141" s="180">
        <v>68222.929999999993</v>
      </c>
      <c r="E141" s="180">
        <v>726730.8</v>
      </c>
      <c r="F141" s="2" t="s">
        <v>1393</v>
      </c>
      <c r="G141" s="152">
        <f t="shared" ref="G141:G204" si="2">D141-E141</f>
        <v>-658507.87000000011</v>
      </c>
      <c r="H141" s="2"/>
      <c r="I141" s="2"/>
      <c r="J141" s="2"/>
      <c r="K141" s="2"/>
    </row>
    <row r="142" spans="1:11" ht="25.5">
      <c r="A142" s="2">
        <v>21030102</v>
      </c>
      <c r="B142" s="4" t="s">
        <v>1467</v>
      </c>
      <c r="C142" s="2" t="s">
        <v>1393</v>
      </c>
      <c r="D142" s="2">
        <v>0</v>
      </c>
      <c r="E142" s="180">
        <v>547279.96</v>
      </c>
      <c r="F142" s="2" t="s">
        <v>1393</v>
      </c>
      <c r="G142" s="152">
        <f t="shared" si="2"/>
        <v>-547279.96</v>
      </c>
      <c r="H142" s="2"/>
      <c r="I142" s="2"/>
      <c r="J142" s="2"/>
      <c r="K142" s="2"/>
    </row>
    <row r="143" spans="1:11" ht="25.5">
      <c r="A143" s="2">
        <v>21030103</v>
      </c>
      <c r="B143" s="4" t="s">
        <v>1008</v>
      </c>
      <c r="C143" s="2" t="s">
        <v>1393</v>
      </c>
      <c r="D143" s="2">
        <v>74.84</v>
      </c>
      <c r="E143" s="180">
        <v>46183.42</v>
      </c>
      <c r="F143" s="2" t="s">
        <v>1393</v>
      </c>
      <c r="G143" s="152">
        <f t="shared" si="2"/>
        <v>-46108.58</v>
      </c>
      <c r="H143" s="2"/>
      <c r="I143" s="2"/>
      <c r="J143" s="2"/>
      <c r="K143" s="2"/>
    </row>
    <row r="144" spans="1:11" ht="25.5">
      <c r="A144" s="2">
        <v>21030105</v>
      </c>
      <c r="B144" s="4" t="s">
        <v>1009</v>
      </c>
      <c r="C144" s="2" t="s">
        <v>1393</v>
      </c>
      <c r="D144" s="180">
        <v>4212.13</v>
      </c>
      <c r="E144" s="180">
        <v>575588.71</v>
      </c>
      <c r="F144" s="2" t="s">
        <v>1393</v>
      </c>
      <c r="G144" s="152">
        <f t="shared" si="2"/>
        <v>-571376.57999999996</v>
      </c>
      <c r="H144" s="2"/>
      <c r="I144" s="2"/>
      <c r="J144" s="2"/>
      <c r="K144" s="2"/>
    </row>
    <row r="145" spans="1:11">
      <c r="A145" s="2">
        <v>21030106</v>
      </c>
      <c r="B145" s="4" t="s">
        <v>1010</v>
      </c>
      <c r="C145" s="2" t="s">
        <v>1393</v>
      </c>
      <c r="D145" s="180">
        <v>66604.460000000006</v>
      </c>
      <c r="E145" s="180">
        <v>618393.36</v>
      </c>
      <c r="F145" s="2" t="s">
        <v>1393</v>
      </c>
      <c r="G145" s="152">
        <f t="shared" si="2"/>
        <v>-551788.9</v>
      </c>
      <c r="H145" s="2"/>
      <c r="I145" s="2"/>
      <c r="J145" s="2"/>
      <c r="K145" s="2"/>
    </row>
    <row r="146" spans="1:11">
      <c r="A146" s="2">
        <v>21030109</v>
      </c>
      <c r="B146" s="4" t="s">
        <v>1011</v>
      </c>
      <c r="C146" s="2" t="s">
        <v>1393</v>
      </c>
      <c r="D146" s="180">
        <v>82281.22</v>
      </c>
      <c r="E146" s="180">
        <v>393155.26</v>
      </c>
      <c r="F146" s="2" t="s">
        <v>1393</v>
      </c>
      <c r="G146" s="152">
        <f t="shared" si="2"/>
        <v>-310874.04000000004</v>
      </c>
      <c r="H146" s="2"/>
      <c r="I146" s="2"/>
      <c r="J146" s="2"/>
      <c r="K146" s="2"/>
    </row>
    <row r="147" spans="1:11" ht="25.5">
      <c r="A147" s="2">
        <v>21030111</v>
      </c>
      <c r="B147" s="4" t="s">
        <v>1012</v>
      </c>
      <c r="C147" s="2" t="s">
        <v>1393</v>
      </c>
      <c r="D147" s="180">
        <v>48660.23</v>
      </c>
      <c r="E147" s="180">
        <v>555773.11</v>
      </c>
      <c r="F147" s="2" t="s">
        <v>1393</v>
      </c>
      <c r="G147" s="152">
        <f t="shared" si="2"/>
        <v>-507112.88</v>
      </c>
      <c r="H147" s="2"/>
      <c r="I147" s="2"/>
      <c r="J147" s="2"/>
      <c r="K147" s="2"/>
    </row>
    <row r="148" spans="1:11" ht="25.5">
      <c r="A148" s="2">
        <v>21030112</v>
      </c>
      <c r="B148" s="4" t="s">
        <v>1013</v>
      </c>
      <c r="C148" s="2" t="s">
        <v>1393</v>
      </c>
      <c r="D148" s="180">
        <v>44203.43</v>
      </c>
      <c r="E148" s="180">
        <v>359601.91</v>
      </c>
      <c r="F148" s="2" t="s">
        <v>1393</v>
      </c>
      <c r="G148" s="152">
        <f t="shared" si="2"/>
        <v>-315398.48</v>
      </c>
      <c r="H148" s="2"/>
      <c r="I148" s="2"/>
      <c r="J148" s="2"/>
      <c r="K148" s="2"/>
    </row>
    <row r="149" spans="1:11" ht="25.5">
      <c r="A149" s="2">
        <v>21030114</v>
      </c>
      <c r="B149" s="4" t="s">
        <v>1014</v>
      </c>
      <c r="C149" s="2" t="s">
        <v>1393</v>
      </c>
      <c r="D149" s="180">
        <v>2227.41</v>
      </c>
      <c r="E149" s="180">
        <v>54428.13</v>
      </c>
      <c r="F149" s="2" t="s">
        <v>1393</v>
      </c>
      <c r="G149" s="152">
        <f t="shared" si="2"/>
        <v>-52200.72</v>
      </c>
      <c r="H149" s="2"/>
      <c r="I149" s="2"/>
      <c r="J149" s="2"/>
      <c r="K149" s="2"/>
    </row>
    <row r="150" spans="1:11" ht="25.5">
      <c r="A150" s="2">
        <v>21030115</v>
      </c>
      <c r="B150" s="4" t="s">
        <v>1737</v>
      </c>
      <c r="C150" s="2" t="s">
        <v>1393</v>
      </c>
      <c r="D150" s="180">
        <v>31802.400000000001</v>
      </c>
      <c r="E150" s="180">
        <v>245879.22</v>
      </c>
      <c r="F150" s="2" t="s">
        <v>1393</v>
      </c>
      <c r="G150" s="152">
        <f t="shared" si="2"/>
        <v>-214076.82</v>
      </c>
      <c r="H150" s="2"/>
      <c r="I150" s="2"/>
      <c r="J150" s="2"/>
      <c r="K150" s="2"/>
    </row>
    <row r="151" spans="1:11">
      <c r="A151" s="2">
        <v>23020101</v>
      </c>
      <c r="B151" s="4" t="s">
        <v>1470</v>
      </c>
      <c r="C151" s="2" t="s">
        <v>1393</v>
      </c>
      <c r="D151" s="180">
        <v>198144.4</v>
      </c>
      <c r="E151" s="180">
        <v>1471887.02</v>
      </c>
      <c r="F151" s="2" t="s">
        <v>1393</v>
      </c>
      <c r="G151" s="152">
        <f t="shared" si="2"/>
        <v>-1273742.6200000001</v>
      </c>
      <c r="H151" s="2"/>
      <c r="I151" s="2"/>
      <c r="J151" s="2"/>
      <c r="K151" s="2"/>
    </row>
    <row r="152" spans="1:11" ht="25.5">
      <c r="A152" s="2">
        <v>23020102</v>
      </c>
      <c r="B152" s="4" t="s">
        <v>1471</v>
      </c>
      <c r="C152" s="2" t="s">
        <v>1393</v>
      </c>
      <c r="D152" s="180">
        <v>297119.09999999998</v>
      </c>
      <c r="E152" s="180">
        <v>2328338.0099999998</v>
      </c>
      <c r="F152" s="2" t="s">
        <v>1393</v>
      </c>
      <c r="G152" s="152">
        <f t="shared" si="2"/>
        <v>-2031218.9099999997</v>
      </c>
      <c r="H152" s="2"/>
      <c r="I152" s="2"/>
      <c r="J152" s="2"/>
      <c r="K152" s="2"/>
    </row>
    <row r="153" spans="1:11">
      <c r="A153" s="2">
        <v>23030101</v>
      </c>
      <c r="B153" s="4" t="s">
        <v>1472</v>
      </c>
      <c r="C153" s="2" t="s">
        <v>1393</v>
      </c>
      <c r="D153" s="2">
        <v>99.38</v>
      </c>
      <c r="E153" s="2">
        <v>99.38</v>
      </c>
      <c r="F153" s="2" t="s">
        <v>1393</v>
      </c>
      <c r="G153" s="152">
        <f t="shared" si="2"/>
        <v>0</v>
      </c>
      <c r="H153" s="2"/>
      <c r="I153" s="2"/>
      <c r="J153" s="2"/>
      <c r="K153" s="2"/>
    </row>
    <row r="154" spans="1:11">
      <c r="A154" s="2">
        <v>23040101</v>
      </c>
      <c r="B154" s="4" t="s">
        <v>1473</v>
      </c>
      <c r="C154" s="2" t="s">
        <v>1393</v>
      </c>
      <c r="D154" s="180">
        <v>543182.30000000005</v>
      </c>
      <c r="E154" s="180">
        <v>637143.5</v>
      </c>
      <c r="F154" s="2" t="s">
        <v>1393</v>
      </c>
      <c r="G154" s="152">
        <f t="shared" si="2"/>
        <v>-93961.199999999953</v>
      </c>
      <c r="H154" s="2"/>
      <c r="I154" s="2"/>
      <c r="J154" s="2"/>
      <c r="K154" s="2"/>
    </row>
    <row r="155" spans="1:11">
      <c r="A155" s="2">
        <v>23050101</v>
      </c>
      <c r="B155" s="4" t="s">
        <v>1015</v>
      </c>
      <c r="C155" s="2" t="s">
        <v>1393</v>
      </c>
      <c r="D155" s="180">
        <v>46488851.219999999</v>
      </c>
      <c r="E155" s="180">
        <v>56062395.390000001</v>
      </c>
      <c r="F155" s="2" t="s">
        <v>1393</v>
      </c>
      <c r="G155" s="152">
        <f t="shared" si="2"/>
        <v>-9573544.1700000018</v>
      </c>
      <c r="H155" s="2"/>
      <c r="I155" s="2"/>
      <c r="J155" s="2"/>
      <c r="K155" s="2"/>
    </row>
    <row r="156" spans="1:11">
      <c r="A156" s="2">
        <v>23050102</v>
      </c>
      <c r="B156" s="4" t="s">
        <v>1474</v>
      </c>
      <c r="C156" s="2" t="s">
        <v>1393</v>
      </c>
      <c r="D156" s="180">
        <v>9620.4500000000007</v>
      </c>
      <c r="E156" s="180">
        <v>5950.3</v>
      </c>
      <c r="F156" s="2" t="s">
        <v>1393</v>
      </c>
      <c r="G156" s="152">
        <f t="shared" si="2"/>
        <v>3670.1500000000005</v>
      </c>
      <c r="H156" s="2"/>
      <c r="I156" s="2"/>
      <c r="J156" s="2"/>
      <c r="K156" s="2"/>
    </row>
    <row r="157" spans="1:11">
      <c r="A157" s="2">
        <v>23090101</v>
      </c>
      <c r="B157" s="4" t="s">
        <v>1017</v>
      </c>
      <c r="C157" s="2" t="s">
        <v>1393</v>
      </c>
      <c r="D157" s="180">
        <v>679102.72</v>
      </c>
      <c r="E157" s="180">
        <v>1707767.97</v>
      </c>
      <c r="F157" s="2" t="s">
        <v>1393</v>
      </c>
      <c r="G157" s="152">
        <f t="shared" si="2"/>
        <v>-1028665.25</v>
      </c>
      <c r="H157" s="2"/>
      <c r="I157" s="2"/>
      <c r="J157" s="2"/>
      <c r="K157" s="2"/>
    </row>
    <row r="158" spans="1:11">
      <c r="A158" s="2">
        <v>23090102</v>
      </c>
      <c r="B158" s="4" t="s">
        <v>1476</v>
      </c>
      <c r="C158" s="2" t="s">
        <v>1393</v>
      </c>
      <c r="D158" s="180">
        <v>1078.94</v>
      </c>
      <c r="E158" s="180">
        <v>1078.94</v>
      </c>
      <c r="F158" s="2" t="s">
        <v>1393</v>
      </c>
      <c r="G158" s="152">
        <f t="shared" si="2"/>
        <v>0</v>
      </c>
      <c r="H158" s="2"/>
      <c r="I158" s="2"/>
      <c r="J158" s="2"/>
      <c r="K158" s="2"/>
    </row>
    <row r="159" spans="1:11" ht="25.5">
      <c r="A159" s="2">
        <v>23090109</v>
      </c>
      <c r="B159" s="4" t="s">
        <v>1738</v>
      </c>
      <c r="C159" s="2" t="s">
        <v>1393</v>
      </c>
      <c r="D159" s="2">
        <v>0</v>
      </c>
      <c r="E159" s="2">
        <v>663.1</v>
      </c>
      <c r="F159" s="2" t="s">
        <v>1393</v>
      </c>
      <c r="G159" s="152">
        <f t="shared" si="2"/>
        <v>-663.1</v>
      </c>
      <c r="H159" s="2"/>
      <c r="I159" s="2"/>
      <c r="J159" s="2"/>
      <c r="K159" s="2"/>
    </row>
    <row r="160" spans="1:11" ht="25.5">
      <c r="A160" s="2">
        <v>23100101</v>
      </c>
      <c r="B160" s="4" t="s">
        <v>1018</v>
      </c>
      <c r="C160" s="2" t="s">
        <v>1393</v>
      </c>
      <c r="D160" s="180">
        <v>102766.65</v>
      </c>
      <c r="E160" s="180">
        <v>189459.87</v>
      </c>
      <c r="F160" s="2" t="s">
        <v>1393</v>
      </c>
      <c r="G160" s="152">
        <f t="shared" si="2"/>
        <v>-86693.22</v>
      </c>
      <c r="H160" s="2"/>
      <c r="I160" s="2"/>
      <c r="J160" s="2"/>
      <c r="K160" s="2"/>
    </row>
    <row r="161" spans="1:11" ht="25.5">
      <c r="A161" s="2">
        <v>23110101</v>
      </c>
      <c r="B161" s="4" t="s">
        <v>1019</v>
      </c>
      <c r="C161" s="2" t="s">
        <v>1393</v>
      </c>
      <c r="D161" s="180">
        <v>20185.64</v>
      </c>
      <c r="E161" s="180">
        <v>34491.449999999997</v>
      </c>
      <c r="F161" s="2" t="s">
        <v>1393</v>
      </c>
      <c r="G161" s="152">
        <f t="shared" si="2"/>
        <v>-14305.809999999998</v>
      </c>
      <c r="H161" s="2"/>
      <c r="I161" s="2"/>
      <c r="J161" s="2"/>
      <c r="K161" s="2"/>
    </row>
    <row r="162" spans="1:11">
      <c r="A162" s="2">
        <v>23120101</v>
      </c>
      <c r="B162" s="4" t="s">
        <v>1020</v>
      </c>
      <c r="C162" s="2" t="s">
        <v>1393</v>
      </c>
      <c r="D162" s="180">
        <v>90653.37</v>
      </c>
      <c r="E162" s="180">
        <v>90653.37</v>
      </c>
      <c r="F162" s="2" t="s">
        <v>1393</v>
      </c>
      <c r="G162" s="152">
        <f t="shared" si="2"/>
        <v>0</v>
      </c>
      <c r="H162" s="2"/>
      <c r="I162" s="2"/>
      <c r="J162" s="2"/>
      <c r="K162" s="2"/>
    </row>
    <row r="163" spans="1:11">
      <c r="A163" s="2">
        <v>23120102</v>
      </c>
      <c r="B163" s="4" t="s">
        <v>1477</v>
      </c>
      <c r="C163" s="2" t="s">
        <v>1393</v>
      </c>
      <c r="D163" s="180">
        <v>382074.51</v>
      </c>
      <c r="E163" s="180">
        <v>382366.34</v>
      </c>
      <c r="F163" s="2" t="s">
        <v>1393</v>
      </c>
      <c r="G163" s="152">
        <f t="shared" si="2"/>
        <v>-291.8300000000163</v>
      </c>
      <c r="H163" s="2"/>
      <c r="I163" s="2"/>
      <c r="J163" s="2"/>
      <c r="K163" s="2"/>
    </row>
    <row r="164" spans="1:11">
      <c r="A164" s="2">
        <v>23120103</v>
      </c>
      <c r="B164" s="4" t="s">
        <v>1649</v>
      </c>
      <c r="C164" s="2" t="s">
        <v>1393</v>
      </c>
      <c r="D164" s="180">
        <v>2678320.4700000002</v>
      </c>
      <c r="E164" s="180">
        <v>2788424.79</v>
      </c>
      <c r="F164" s="2" t="s">
        <v>1393</v>
      </c>
      <c r="G164" s="152">
        <f t="shared" si="2"/>
        <v>-110104.31999999983</v>
      </c>
      <c r="H164" s="2"/>
      <c r="I164" s="2"/>
      <c r="J164" s="2"/>
      <c r="K164" s="2"/>
    </row>
    <row r="165" spans="1:11" ht="25.5">
      <c r="A165" s="2">
        <v>23120104</v>
      </c>
      <c r="B165" s="4" t="s">
        <v>1650</v>
      </c>
      <c r="C165" s="2" t="s">
        <v>1393</v>
      </c>
      <c r="D165" s="180">
        <v>1795.08</v>
      </c>
      <c r="E165" s="180">
        <v>1795.08</v>
      </c>
      <c r="F165" s="2" t="s">
        <v>1393</v>
      </c>
      <c r="G165" s="152">
        <f t="shared" si="2"/>
        <v>0</v>
      </c>
      <c r="H165" s="2"/>
      <c r="I165" s="2"/>
      <c r="J165" s="2"/>
      <c r="K165" s="2"/>
    </row>
    <row r="166" spans="1:11" ht="25.5">
      <c r="A166" s="2">
        <v>23120111</v>
      </c>
      <c r="B166" s="4" t="s">
        <v>1021</v>
      </c>
      <c r="C166" s="2" t="s">
        <v>1393</v>
      </c>
      <c r="D166" s="180">
        <v>324991.40999999997</v>
      </c>
      <c r="E166" s="180">
        <v>337223.23</v>
      </c>
      <c r="F166" s="2" t="s">
        <v>1393</v>
      </c>
      <c r="G166" s="152">
        <f t="shared" si="2"/>
        <v>-12231.820000000007</v>
      </c>
      <c r="H166" s="2"/>
      <c r="I166" s="2"/>
      <c r="J166" s="2"/>
      <c r="K166" s="2"/>
    </row>
    <row r="167" spans="1:11" ht="25.5">
      <c r="A167" s="2">
        <v>23120112</v>
      </c>
      <c r="B167" s="4" t="s">
        <v>1212</v>
      </c>
      <c r="C167" s="2" t="s">
        <v>1393</v>
      </c>
      <c r="D167" s="180">
        <v>1485148.88</v>
      </c>
      <c r="E167" s="180">
        <v>1716005.1</v>
      </c>
      <c r="F167" s="2" t="s">
        <v>1393</v>
      </c>
      <c r="G167" s="152">
        <f t="shared" si="2"/>
        <v>-230856.2200000002</v>
      </c>
      <c r="H167" s="2"/>
      <c r="I167" s="2"/>
      <c r="J167" s="2"/>
      <c r="K167" s="2"/>
    </row>
    <row r="168" spans="1:11">
      <c r="A168" s="2">
        <v>23120121</v>
      </c>
      <c r="B168" s="4" t="s">
        <v>1022</v>
      </c>
      <c r="C168" s="2" t="s">
        <v>1393</v>
      </c>
      <c r="D168" s="180">
        <v>1194829.74</v>
      </c>
      <c r="E168" s="180">
        <v>1424822.03</v>
      </c>
      <c r="F168" s="2" t="s">
        <v>1393</v>
      </c>
      <c r="G168" s="152">
        <f t="shared" si="2"/>
        <v>-229992.29000000004</v>
      </c>
      <c r="H168" s="2"/>
      <c r="I168" s="2"/>
      <c r="J168" s="2"/>
      <c r="K168" s="2"/>
    </row>
    <row r="169" spans="1:11">
      <c r="A169" s="2">
        <v>23120125</v>
      </c>
      <c r="B169" s="4" t="s">
        <v>1480</v>
      </c>
      <c r="C169" s="2" t="s">
        <v>1393</v>
      </c>
      <c r="D169" s="2">
        <v>4.72</v>
      </c>
      <c r="E169" s="2">
        <v>4.72</v>
      </c>
      <c r="F169" s="2" t="s">
        <v>1393</v>
      </c>
      <c r="G169" s="152">
        <f t="shared" si="2"/>
        <v>0</v>
      </c>
      <c r="H169" s="2"/>
      <c r="I169" s="2"/>
      <c r="J169" s="2"/>
      <c r="K169" s="2"/>
    </row>
    <row r="170" spans="1:11" ht="25.5">
      <c r="A170" s="2">
        <v>23120131</v>
      </c>
      <c r="B170" s="4" t="s">
        <v>1707</v>
      </c>
      <c r="C170" s="2" t="s">
        <v>1393</v>
      </c>
      <c r="D170" s="180">
        <v>1058</v>
      </c>
      <c r="E170" s="180">
        <v>2226</v>
      </c>
      <c r="F170" s="2" t="s">
        <v>1393</v>
      </c>
      <c r="G170" s="152">
        <f t="shared" si="2"/>
        <v>-1168</v>
      </c>
      <c r="H170" s="2"/>
      <c r="I170" s="2"/>
      <c r="J170" s="2"/>
      <c r="K170" s="2"/>
    </row>
    <row r="171" spans="1:11">
      <c r="A171" s="2">
        <v>23120188</v>
      </c>
      <c r="B171" s="4" t="s">
        <v>1024</v>
      </c>
      <c r="C171" s="2" t="s">
        <v>1393</v>
      </c>
      <c r="D171" s="180">
        <v>2682014.44</v>
      </c>
      <c r="E171" s="180">
        <v>2707733.13</v>
      </c>
      <c r="F171" s="2" t="s">
        <v>1393</v>
      </c>
      <c r="G171" s="152">
        <f t="shared" si="2"/>
        <v>-25718.689999999944</v>
      </c>
      <c r="H171" s="2"/>
      <c r="I171" s="2"/>
      <c r="J171" s="2"/>
      <c r="K171" s="2"/>
    </row>
    <row r="172" spans="1:11">
      <c r="A172" s="2">
        <v>23130101</v>
      </c>
      <c r="B172" s="4" t="s">
        <v>1025</v>
      </c>
      <c r="C172" s="2" t="s">
        <v>1393</v>
      </c>
      <c r="D172" s="180">
        <v>30528.2</v>
      </c>
      <c r="E172" s="180">
        <v>33665.620000000003</v>
      </c>
      <c r="F172" s="2" t="s">
        <v>1393</v>
      </c>
      <c r="G172" s="152">
        <f t="shared" si="2"/>
        <v>-3137.4200000000019</v>
      </c>
      <c r="H172" s="2"/>
      <c r="I172" s="2"/>
      <c r="J172" s="2"/>
      <c r="K172" s="2"/>
    </row>
    <row r="173" spans="1:11">
      <c r="A173" s="2">
        <v>23130102</v>
      </c>
      <c r="B173" s="4" t="s">
        <v>1026</v>
      </c>
      <c r="C173" s="2" t="s">
        <v>1393</v>
      </c>
      <c r="D173" s="180">
        <v>4107249.24</v>
      </c>
      <c r="E173" s="180">
        <v>4678656.79</v>
      </c>
      <c r="F173" s="2" t="s">
        <v>1393</v>
      </c>
      <c r="G173" s="152">
        <f t="shared" si="2"/>
        <v>-571407.54999999981</v>
      </c>
      <c r="H173" s="2"/>
      <c r="I173" s="2"/>
      <c r="J173" s="2"/>
      <c r="K173" s="2"/>
    </row>
    <row r="174" spans="1:11">
      <c r="A174" s="2">
        <v>23130103</v>
      </c>
      <c r="B174" s="4" t="s">
        <v>1027</v>
      </c>
      <c r="C174" s="2" t="s">
        <v>1393</v>
      </c>
      <c r="D174" s="180">
        <v>191912.71</v>
      </c>
      <c r="E174" s="180">
        <v>196626.23</v>
      </c>
      <c r="F174" s="2" t="s">
        <v>1393</v>
      </c>
      <c r="G174" s="152">
        <f t="shared" si="2"/>
        <v>-4713.5200000000186</v>
      </c>
      <c r="H174" s="2"/>
      <c r="I174" s="2"/>
      <c r="J174" s="2"/>
      <c r="K174" s="2"/>
    </row>
    <row r="175" spans="1:11">
      <c r="A175" s="2">
        <v>23130105</v>
      </c>
      <c r="B175" s="4" t="s">
        <v>1482</v>
      </c>
      <c r="C175" s="2" t="s">
        <v>1393</v>
      </c>
      <c r="D175" s="180">
        <v>15900.15</v>
      </c>
      <c r="E175" s="180">
        <v>18447.95</v>
      </c>
      <c r="F175" s="2" t="s">
        <v>1393</v>
      </c>
      <c r="G175" s="152">
        <f t="shared" si="2"/>
        <v>-2547.8000000000011</v>
      </c>
      <c r="H175" s="2"/>
      <c r="I175" s="2"/>
      <c r="J175" s="2"/>
      <c r="K175" s="2"/>
    </row>
    <row r="176" spans="1:11" ht="25.5">
      <c r="A176" s="2">
        <v>23140100</v>
      </c>
      <c r="B176" s="4" t="s">
        <v>1028</v>
      </c>
      <c r="C176" s="2" t="s">
        <v>1393</v>
      </c>
      <c r="D176" s="180">
        <v>72452.710000000006</v>
      </c>
      <c r="E176" s="180">
        <v>125396.83</v>
      </c>
      <c r="F176" s="2" t="s">
        <v>1393</v>
      </c>
      <c r="G176" s="152">
        <f t="shared" si="2"/>
        <v>-52944.119999999995</v>
      </c>
      <c r="H176" s="2"/>
      <c r="I176" s="2"/>
      <c r="J176" s="2"/>
      <c r="K176" s="2"/>
    </row>
    <row r="177" spans="1:11">
      <c r="A177" s="2">
        <v>23140101</v>
      </c>
      <c r="B177" s="4" t="s">
        <v>1029</v>
      </c>
      <c r="C177" s="2" t="s">
        <v>1393</v>
      </c>
      <c r="D177" s="180">
        <v>11722174.65</v>
      </c>
      <c r="E177" s="180">
        <v>11722810.24</v>
      </c>
      <c r="F177" s="2" t="s">
        <v>1393</v>
      </c>
      <c r="G177" s="152">
        <f t="shared" si="2"/>
        <v>-635.58999999985099</v>
      </c>
      <c r="H177" s="2"/>
      <c r="I177" s="2"/>
      <c r="J177" s="2"/>
      <c r="K177" s="2"/>
    </row>
    <row r="178" spans="1:11" ht="25.5">
      <c r="A178" s="2">
        <v>23140102</v>
      </c>
      <c r="B178" s="4" t="s">
        <v>1030</v>
      </c>
      <c r="C178" s="2" t="s">
        <v>1393</v>
      </c>
      <c r="D178" s="180">
        <v>606556.19999999995</v>
      </c>
      <c r="E178" s="180">
        <v>1278507.3600000001</v>
      </c>
      <c r="F178" s="2" t="s">
        <v>1393</v>
      </c>
      <c r="G178" s="152">
        <f t="shared" si="2"/>
        <v>-671951.16000000015</v>
      </c>
      <c r="H178" s="2"/>
      <c r="I178" s="2"/>
      <c r="J178" s="2"/>
      <c r="K178" s="2"/>
    </row>
    <row r="179" spans="1:11">
      <c r="A179" s="2">
        <v>23150101</v>
      </c>
      <c r="B179" s="4" t="s">
        <v>1031</v>
      </c>
      <c r="C179" s="2" t="s">
        <v>1393</v>
      </c>
      <c r="D179" s="180">
        <v>233238.1</v>
      </c>
      <c r="E179" s="180">
        <v>843854.72</v>
      </c>
      <c r="F179" s="2" t="s">
        <v>1393</v>
      </c>
      <c r="G179" s="152">
        <f t="shared" si="2"/>
        <v>-610616.62</v>
      </c>
      <c r="H179" s="2"/>
      <c r="I179" s="2"/>
      <c r="J179" s="2"/>
      <c r="K179" s="2"/>
    </row>
    <row r="180" spans="1:11">
      <c r="A180" s="2">
        <v>23150102</v>
      </c>
      <c r="B180" s="4" t="s">
        <v>1483</v>
      </c>
      <c r="C180" s="2" t="s">
        <v>1393</v>
      </c>
      <c r="D180" s="180">
        <v>1604873.94</v>
      </c>
      <c r="E180" s="180">
        <v>1662426.69</v>
      </c>
      <c r="F180" s="2" t="s">
        <v>1393</v>
      </c>
      <c r="G180" s="152">
        <f t="shared" si="2"/>
        <v>-57552.75</v>
      </c>
      <c r="H180" s="2"/>
      <c r="I180" s="2"/>
      <c r="J180" s="2"/>
      <c r="K180" s="2"/>
    </row>
    <row r="181" spans="1:11">
      <c r="A181" s="2">
        <v>23150103</v>
      </c>
      <c r="B181" s="4" t="s">
        <v>1484</v>
      </c>
      <c r="C181" s="2" t="s">
        <v>1393</v>
      </c>
      <c r="D181" s="180">
        <v>1087.5</v>
      </c>
      <c r="E181" s="180">
        <v>3187.5</v>
      </c>
      <c r="F181" s="2" t="s">
        <v>1393</v>
      </c>
      <c r="G181" s="152">
        <f t="shared" si="2"/>
        <v>-2100</v>
      </c>
      <c r="H181" s="2"/>
      <c r="I181" s="2"/>
      <c r="J181" s="2"/>
      <c r="K181" s="2"/>
    </row>
    <row r="182" spans="1:11">
      <c r="A182" s="2">
        <v>23150104</v>
      </c>
      <c r="B182" s="4" t="s">
        <v>1485</v>
      </c>
      <c r="C182" s="2" t="s">
        <v>1393</v>
      </c>
      <c r="D182" s="180">
        <v>278160.55</v>
      </c>
      <c r="E182" s="180">
        <v>1067629.3700000001</v>
      </c>
      <c r="F182" s="2" t="s">
        <v>1393</v>
      </c>
      <c r="G182" s="152">
        <f t="shared" si="2"/>
        <v>-789468.82000000007</v>
      </c>
      <c r="H182" s="2"/>
      <c r="I182" s="2"/>
      <c r="J182" s="2"/>
      <c r="K182" s="2"/>
    </row>
    <row r="183" spans="1:11">
      <c r="A183" s="2">
        <v>23150105</v>
      </c>
      <c r="B183" s="4" t="s">
        <v>1033</v>
      </c>
      <c r="C183" s="2" t="s">
        <v>1393</v>
      </c>
      <c r="D183" s="180">
        <v>69189.5</v>
      </c>
      <c r="E183" s="180">
        <v>69189.5</v>
      </c>
      <c r="F183" s="2" t="s">
        <v>1393</v>
      </c>
      <c r="G183" s="152">
        <f t="shared" si="2"/>
        <v>0</v>
      </c>
      <c r="H183" s="2"/>
      <c r="I183" s="2"/>
      <c r="J183" s="2"/>
      <c r="K183" s="2"/>
    </row>
    <row r="184" spans="1:11">
      <c r="A184" s="2">
        <v>23150106</v>
      </c>
      <c r="B184" s="4" t="s">
        <v>1034</v>
      </c>
      <c r="C184" s="2" t="s">
        <v>1393</v>
      </c>
      <c r="D184" s="180">
        <v>37264.53</v>
      </c>
      <c r="E184" s="180">
        <v>39937.08</v>
      </c>
      <c r="F184" s="2" t="s">
        <v>1393</v>
      </c>
      <c r="G184" s="152">
        <f t="shared" si="2"/>
        <v>-2672.5500000000029</v>
      </c>
      <c r="H184" s="2"/>
      <c r="I184" s="2"/>
      <c r="J184" s="2"/>
      <c r="K184" s="2"/>
    </row>
    <row r="185" spans="1:11">
      <c r="A185" s="2">
        <v>23150107</v>
      </c>
      <c r="B185" s="4" t="s">
        <v>1035</v>
      </c>
      <c r="C185" s="2" t="s">
        <v>1393</v>
      </c>
      <c r="D185" s="180">
        <v>1111702.2</v>
      </c>
      <c r="E185" s="180">
        <v>1210946.28</v>
      </c>
      <c r="F185" s="2" t="s">
        <v>1393</v>
      </c>
      <c r="G185" s="152">
        <f t="shared" si="2"/>
        <v>-99244.080000000075</v>
      </c>
      <c r="H185" s="2"/>
      <c r="I185" s="2"/>
      <c r="J185" s="2"/>
      <c r="K185" s="2"/>
    </row>
    <row r="186" spans="1:11">
      <c r="A186" s="2">
        <v>23150108</v>
      </c>
      <c r="B186" s="4" t="s">
        <v>1486</v>
      </c>
      <c r="C186" s="2" t="s">
        <v>1393</v>
      </c>
      <c r="D186" s="180">
        <v>23838.18</v>
      </c>
      <c r="E186" s="180">
        <v>497851.05</v>
      </c>
      <c r="F186" s="2" t="s">
        <v>1393</v>
      </c>
      <c r="G186" s="152">
        <f t="shared" si="2"/>
        <v>-474012.87</v>
      </c>
      <c r="H186" s="2"/>
      <c r="I186" s="2"/>
      <c r="J186" s="2"/>
      <c r="K186" s="2"/>
    </row>
    <row r="187" spans="1:11" ht="25.5">
      <c r="A187" s="2">
        <v>23150109</v>
      </c>
      <c r="B187" s="4" t="s">
        <v>1032</v>
      </c>
      <c r="C187" s="2" t="s">
        <v>1393</v>
      </c>
      <c r="D187" s="180">
        <v>303758.23</v>
      </c>
      <c r="E187" s="180">
        <v>325585.06</v>
      </c>
      <c r="F187" s="2" t="s">
        <v>1393</v>
      </c>
      <c r="G187" s="152">
        <f t="shared" si="2"/>
        <v>-21826.830000000016</v>
      </c>
      <c r="H187" s="2"/>
      <c r="I187" s="2"/>
      <c r="J187" s="2"/>
      <c r="K187" s="2"/>
    </row>
    <row r="188" spans="1:11">
      <c r="A188" s="2">
        <v>23150110</v>
      </c>
      <c r="B188" s="4" t="s">
        <v>1487</v>
      </c>
      <c r="C188" s="2" t="s">
        <v>1393</v>
      </c>
      <c r="D188" s="2">
        <v>413.34</v>
      </c>
      <c r="E188" s="2">
        <v>413.34</v>
      </c>
      <c r="F188" s="2" t="s">
        <v>1393</v>
      </c>
      <c r="G188" s="152">
        <f t="shared" si="2"/>
        <v>0</v>
      </c>
      <c r="H188" s="2"/>
      <c r="I188" s="2"/>
      <c r="J188" s="2"/>
      <c r="K188" s="2"/>
    </row>
    <row r="189" spans="1:11">
      <c r="A189" s="2">
        <v>23150111</v>
      </c>
      <c r="B189" s="4" t="s">
        <v>1739</v>
      </c>
      <c r="C189" s="2" t="s">
        <v>1393</v>
      </c>
      <c r="D189" s="2">
        <v>0</v>
      </c>
      <c r="E189" s="180">
        <v>3010.55</v>
      </c>
      <c r="F189" s="2" t="s">
        <v>1393</v>
      </c>
      <c r="G189" s="152">
        <f t="shared" si="2"/>
        <v>-3010.55</v>
      </c>
      <c r="H189" s="2"/>
      <c r="I189" s="2"/>
      <c r="J189" s="2"/>
      <c r="K189" s="2"/>
    </row>
    <row r="190" spans="1:11">
      <c r="A190" s="2">
        <v>23150120</v>
      </c>
      <c r="B190" s="4" t="s">
        <v>1488</v>
      </c>
      <c r="C190" s="2" t="s">
        <v>1393</v>
      </c>
      <c r="D190" s="2">
        <v>0</v>
      </c>
      <c r="E190" s="180">
        <v>1301.81</v>
      </c>
      <c r="F190" s="2" t="s">
        <v>1393</v>
      </c>
      <c r="G190" s="152">
        <f t="shared" si="2"/>
        <v>-1301.81</v>
      </c>
      <c r="H190" s="2"/>
      <c r="I190" s="2"/>
      <c r="J190" s="2"/>
      <c r="K190" s="2"/>
    </row>
    <row r="191" spans="1:11" ht="25.5">
      <c r="A191" s="2">
        <v>23150151</v>
      </c>
      <c r="B191" s="4" t="s">
        <v>1036</v>
      </c>
      <c r="C191" s="2" t="s">
        <v>1393</v>
      </c>
      <c r="D191" s="180">
        <v>481287.96</v>
      </c>
      <c r="E191" s="180">
        <v>488282.37</v>
      </c>
      <c r="F191" s="2" t="s">
        <v>1393</v>
      </c>
      <c r="G191" s="152">
        <f t="shared" si="2"/>
        <v>-6994.4099999999744</v>
      </c>
      <c r="H191" s="2"/>
      <c r="I191" s="2"/>
      <c r="J191" s="2"/>
      <c r="K191" s="2"/>
    </row>
    <row r="192" spans="1:11">
      <c r="A192" s="2">
        <v>23150188</v>
      </c>
      <c r="B192" s="4" t="s">
        <v>1037</v>
      </c>
      <c r="C192" s="2" t="s">
        <v>1393</v>
      </c>
      <c r="D192" s="180">
        <v>1540754.33</v>
      </c>
      <c r="E192" s="180">
        <v>1576880.01</v>
      </c>
      <c r="F192" s="2" t="s">
        <v>1393</v>
      </c>
      <c r="G192" s="152">
        <f t="shared" si="2"/>
        <v>-36125.679999999935</v>
      </c>
      <c r="H192" s="2"/>
      <c r="I192" s="2"/>
      <c r="J192" s="2"/>
      <c r="K192" s="2"/>
    </row>
    <row r="193" spans="1:11" ht="25.5">
      <c r="A193" s="2">
        <v>23160116</v>
      </c>
      <c r="B193" s="4" t="s">
        <v>1039</v>
      </c>
      <c r="C193" s="2" t="s">
        <v>1393</v>
      </c>
      <c r="D193" s="180">
        <v>3598.4</v>
      </c>
      <c r="E193" s="180">
        <v>3598.4</v>
      </c>
      <c r="F193" s="2" t="s">
        <v>1393</v>
      </c>
      <c r="G193" s="152">
        <f t="shared" si="2"/>
        <v>0</v>
      </c>
      <c r="H193" s="2"/>
      <c r="I193" s="2"/>
      <c r="J193" s="2"/>
      <c r="K193" s="2"/>
    </row>
    <row r="194" spans="1:11" ht="25.5">
      <c r="A194" s="2">
        <v>23160117</v>
      </c>
      <c r="B194" s="4" t="s">
        <v>1040</v>
      </c>
      <c r="C194" s="2" t="s">
        <v>1393</v>
      </c>
      <c r="D194" s="180">
        <v>30897.95</v>
      </c>
      <c r="E194" s="180">
        <v>30897.95</v>
      </c>
      <c r="F194" s="2" t="s">
        <v>1393</v>
      </c>
      <c r="G194" s="152">
        <f t="shared" si="2"/>
        <v>0</v>
      </c>
      <c r="H194" s="2"/>
      <c r="I194" s="2"/>
      <c r="J194" s="2"/>
      <c r="K194" s="2"/>
    </row>
    <row r="195" spans="1:11" ht="25.5">
      <c r="A195" s="2">
        <v>23160118</v>
      </c>
      <c r="B195" s="4" t="s">
        <v>1041</v>
      </c>
      <c r="C195" s="2" t="s">
        <v>1393</v>
      </c>
      <c r="D195" s="2">
        <v>0</v>
      </c>
      <c r="E195" s="180">
        <v>17903.580000000002</v>
      </c>
      <c r="F195" s="2" t="s">
        <v>1393</v>
      </c>
      <c r="G195" s="152">
        <f t="shared" si="2"/>
        <v>-17903.580000000002</v>
      </c>
      <c r="H195" s="2"/>
      <c r="I195" s="2"/>
      <c r="J195" s="2"/>
      <c r="K195" s="2"/>
    </row>
    <row r="196" spans="1:11" ht="25.5">
      <c r="A196" s="2">
        <v>23160119</v>
      </c>
      <c r="B196" s="4" t="s">
        <v>1042</v>
      </c>
      <c r="C196" s="2" t="s">
        <v>1393</v>
      </c>
      <c r="D196" s="2">
        <v>0</v>
      </c>
      <c r="E196" s="180">
        <v>45046</v>
      </c>
      <c r="F196" s="2" t="s">
        <v>1393</v>
      </c>
      <c r="G196" s="152">
        <f t="shared" si="2"/>
        <v>-45046</v>
      </c>
      <c r="H196" s="2"/>
      <c r="I196" s="2"/>
      <c r="J196" s="2"/>
      <c r="K196" s="2"/>
    </row>
    <row r="197" spans="1:11" ht="25.5">
      <c r="A197" s="2">
        <v>23160120</v>
      </c>
      <c r="B197" s="4" t="s">
        <v>1043</v>
      </c>
      <c r="C197" s="2" t="s">
        <v>1393</v>
      </c>
      <c r="D197" s="180">
        <v>9515.7999999999993</v>
      </c>
      <c r="E197" s="180">
        <v>41731.800000000003</v>
      </c>
      <c r="F197" s="2" t="s">
        <v>1393</v>
      </c>
      <c r="G197" s="152">
        <f t="shared" si="2"/>
        <v>-32216.000000000004</v>
      </c>
      <c r="H197" s="2"/>
      <c r="I197" s="2"/>
      <c r="J197" s="2"/>
      <c r="K197" s="2"/>
    </row>
    <row r="198" spans="1:11" ht="25.5">
      <c r="A198" s="2">
        <v>23160121</v>
      </c>
      <c r="B198" s="4" t="s">
        <v>1190</v>
      </c>
      <c r="C198" s="2" t="s">
        <v>1393</v>
      </c>
      <c r="D198" s="180">
        <v>18009.41</v>
      </c>
      <c r="E198" s="180">
        <v>24949.71</v>
      </c>
      <c r="F198" s="2" t="s">
        <v>1393</v>
      </c>
      <c r="G198" s="152">
        <f t="shared" si="2"/>
        <v>-6940.2999999999993</v>
      </c>
      <c r="H198" s="2"/>
      <c r="I198" s="2"/>
      <c r="J198" s="2"/>
      <c r="K198" s="2"/>
    </row>
    <row r="199" spans="1:11" ht="25.5">
      <c r="A199" s="2">
        <v>23160122</v>
      </c>
      <c r="B199" s="4" t="s">
        <v>1213</v>
      </c>
      <c r="C199" s="2" t="s">
        <v>1393</v>
      </c>
      <c r="D199" s="180">
        <v>81978.929999999993</v>
      </c>
      <c r="E199" s="180">
        <v>95861.32</v>
      </c>
      <c r="F199" s="2" t="s">
        <v>1393</v>
      </c>
      <c r="G199" s="152">
        <f t="shared" si="2"/>
        <v>-13882.390000000014</v>
      </c>
      <c r="H199" s="2"/>
      <c r="I199" s="2"/>
      <c r="J199" s="2"/>
      <c r="K199" s="2"/>
    </row>
    <row r="200" spans="1:11" ht="25.5">
      <c r="A200" s="2">
        <v>23160123</v>
      </c>
      <c r="B200" s="4" t="s">
        <v>1489</v>
      </c>
      <c r="C200" s="2" t="s">
        <v>1393</v>
      </c>
      <c r="D200" s="180">
        <v>67282.12</v>
      </c>
      <c r="E200" s="180">
        <v>104314.34</v>
      </c>
      <c r="F200" s="2" t="s">
        <v>1393</v>
      </c>
      <c r="G200" s="152">
        <f t="shared" si="2"/>
        <v>-37032.22</v>
      </c>
      <c r="H200" s="2"/>
      <c r="I200" s="2"/>
      <c r="J200" s="2"/>
      <c r="K200" s="2"/>
    </row>
    <row r="201" spans="1:11" ht="25.5">
      <c r="A201" s="2">
        <v>23160124</v>
      </c>
      <c r="B201" s="4" t="s">
        <v>1490</v>
      </c>
      <c r="C201" s="2" t="s">
        <v>1393</v>
      </c>
      <c r="D201" s="180">
        <v>56484.77</v>
      </c>
      <c r="E201" s="180">
        <v>135843.98000000001</v>
      </c>
      <c r="F201" s="2" t="s">
        <v>1393</v>
      </c>
      <c r="G201" s="152">
        <f t="shared" si="2"/>
        <v>-79359.210000000021</v>
      </c>
      <c r="H201" s="2"/>
      <c r="I201" s="2"/>
      <c r="J201" s="2"/>
      <c r="K201" s="2"/>
    </row>
    <row r="202" spans="1:11" ht="25.5">
      <c r="A202" s="2">
        <v>23160125</v>
      </c>
      <c r="B202" s="4" t="s">
        <v>1651</v>
      </c>
      <c r="C202" s="2" t="s">
        <v>1393</v>
      </c>
      <c r="D202" s="180">
        <v>78266.740000000005</v>
      </c>
      <c r="E202" s="180">
        <v>78266.740000000005</v>
      </c>
      <c r="F202" s="2" t="s">
        <v>1393</v>
      </c>
      <c r="G202" s="152">
        <f t="shared" si="2"/>
        <v>0</v>
      </c>
      <c r="H202" s="2"/>
      <c r="I202" s="2"/>
      <c r="J202" s="2"/>
      <c r="K202" s="2"/>
    </row>
    <row r="203" spans="1:11" ht="25.5">
      <c r="A203" s="2">
        <v>23160126</v>
      </c>
      <c r="B203" s="4" t="s">
        <v>1708</v>
      </c>
      <c r="C203" s="2" t="s">
        <v>1393</v>
      </c>
      <c r="D203" s="180">
        <v>5730237.2800000003</v>
      </c>
      <c r="E203" s="180">
        <v>6006201.1900000004</v>
      </c>
      <c r="F203" s="2" t="s">
        <v>1393</v>
      </c>
      <c r="G203" s="152">
        <f t="shared" si="2"/>
        <v>-275963.91000000015</v>
      </c>
      <c r="H203" s="2"/>
      <c r="I203" s="2"/>
      <c r="J203" s="2"/>
      <c r="K203" s="2"/>
    </row>
    <row r="204" spans="1:11" ht="25.5">
      <c r="A204" s="2">
        <v>23160127</v>
      </c>
      <c r="B204" s="4" t="s">
        <v>1740</v>
      </c>
      <c r="C204" s="2" t="s">
        <v>1393</v>
      </c>
      <c r="D204" s="2">
        <v>0</v>
      </c>
      <c r="E204" s="180">
        <v>7748173.7999999998</v>
      </c>
      <c r="F204" s="2" t="s">
        <v>1393</v>
      </c>
      <c r="G204" s="152">
        <f t="shared" si="2"/>
        <v>-7748173.7999999998</v>
      </c>
      <c r="H204" s="2"/>
      <c r="I204" s="2"/>
      <c r="J204" s="2"/>
      <c r="K204" s="2"/>
    </row>
    <row r="205" spans="1:11">
      <c r="A205" s="2">
        <v>23160201</v>
      </c>
      <c r="B205" s="4" t="s">
        <v>1044</v>
      </c>
      <c r="C205" s="2" t="s">
        <v>1393</v>
      </c>
      <c r="D205" s="180">
        <v>93782.399999999994</v>
      </c>
      <c r="E205" s="180">
        <v>229740.41</v>
      </c>
      <c r="F205" s="2" t="s">
        <v>1393</v>
      </c>
      <c r="G205" s="152">
        <f t="shared" ref="G205:G268" si="3">D205-E205</f>
        <v>-135958.01</v>
      </c>
      <c r="H205" s="2"/>
      <c r="I205" s="2"/>
      <c r="J205" s="2"/>
      <c r="K205" s="2"/>
    </row>
    <row r="206" spans="1:11">
      <c r="A206" s="2">
        <v>24010101</v>
      </c>
      <c r="B206" s="4" t="s">
        <v>1491</v>
      </c>
      <c r="C206" s="2" t="s">
        <v>1393</v>
      </c>
      <c r="D206" s="180">
        <v>1564.11</v>
      </c>
      <c r="E206" s="180">
        <v>1784.1</v>
      </c>
      <c r="F206" s="2" t="s">
        <v>1393</v>
      </c>
      <c r="G206" s="152">
        <f t="shared" si="3"/>
        <v>-219.99</v>
      </c>
      <c r="H206" s="2"/>
      <c r="I206" s="2"/>
      <c r="J206" s="2"/>
      <c r="K206" s="2"/>
    </row>
    <row r="207" spans="1:11">
      <c r="A207" s="2">
        <v>24020101</v>
      </c>
      <c r="B207" s="4" t="s">
        <v>1045</v>
      </c>
      <c r="C207" s="2" t="s">
        <v>1393</v>
      </c>
      <c r="D207" s="180">
        <v>266476.21000000002</v>
      </c>
      <c r="E207" s="180">
        <v>516390.08</v>
      </c>
      <c r="F207" s="2" t="s">
        <v>1393</v>
      </c>
      <c r="G207" s="152">
        <f t="shared" si="3"/>
        <v>-249913.87</v>
      </c>
      <c r="H207" s="2"/>
      <c r="I207" s="2"/>
      <c r="J207" s="2"/>
      <c r="K207" s="2"/>
    </row>
    <row r="208" spans="1:11">
      <c r="A208" s="2">
        <v>30010101</v>
      </c>
      <c r="B208" s="4" t="s">
        <v>1046</v>
      </c>
      <c r="C208" s="2" t="s">
        <v>1393</v>
      </c>
      <c r="D208" s="180">
        <v>452601.57</v>
      </c>
      <c r="E208" s="180">
        <v>8741546.4199999999</v>
      </c>
      <c r="F208" s="2" t="s">
        <v>1393</v>
      </c>
      <c r="G208" s="152">
        <f t="shared" si="3"/>
        <v>-8288944.8499999996</v>
      </c>
      <c r="H208" s="2"/>
      <c r="I208" s="2"/>
      <c r="J208" s="2"/>
      <c r="K208" s="2"/>
    </row>
    <row r="209" spans="1:11">
      <c r="A209" s="2">
        <v>30010102</v>
      </c>
      <c r="B209" s="4" t="s">
        <v>1047</v>
      </c>
      <c r="C209" s="2" t="s">
        <v>1393</v>
      </c>
      <c r="D209" s="180">
        <v>91411.71</v>
      </c>
      <c r="E209" s="180">
        <v>999082.71</v>
      </c>
      <c r="F209" s="2" t="s">
        <v>1393</v>
      </c>
      <c r="G209" s="152">
        <f t="shared" si="3"/>
        <v>-907671</v>
      </c>
      <c r="H209" s="2"/>
      <c r="I209" s="2"/>
      <c r="J209" s="2"/>
      <c r="K209" s="2"/>
    </row>
    <row r="210" spans="1:11">
      <c r="A210" s="2">
        <v>30010103</v>
      </c>
      <c r="B210" s="4" t="s">
        <v>1492</v>
      </c>
      <c r="C210" s="2" t="s">
        <v>1393</v>
      </c>
      <c r="D210" s="180">
        <v>51924.94</v>
      </c>
      <c r="E210" s="180">
        <v>941598.81</v>
      </c>
      <c r="F210" s="2" t="s">
        <v>1393</v>
      </c>
      <c r="G210" s="152">
        <f t="shared" si="3"/>
        <v>-889673.87000000011</v>
      </c>
      <c r="H210" s="2"/>
      <c r="I210" s="2"/>
      <c r="J210" s="2"/>
      <c r="K210" s="2"/>
    </row>
    <row r="211" spans="1:11">
      <c r="A211" s="2">
        <v>30010104</v>
      </c>
      <c r="B211" s="4" t="s">
        <v>1493</v>
      </c>
      <c r="C211" s="2" t="s">
        <v>1393</v>
      </c>
      <c r="D211" s="180">
        <v>6245.7</v>
      </c>
      <c r="E211" s="180">
        <v>172621.12</v>
      </c>
      <c r="F211" s="2" t="s">
        <v>1393</v>
      </c>
      <c r="G211" s="152">
        <f t="shared" si="3"/>
        <v>-166375.41999999998</v>
      </c>
      <c r="H211" s="2"/>
      <c r="I211" s="2"/>
      <c r="J211" s="2"/>
      <c r="K211" s="2"/>
    </row>
    <row r="212" spans="1:11" ht="25.5">
      <c r="A212" s="2">
        <v>30010106</v>
      </c>
      <c r="B212" s="4" t="s">
        <v>1741</v>
      </c>
      <c r="C212" s="2" t="s">
        <v>1393</v>
      </c>
      <c r="D212" s="2">
        <v>0</v>
      </c>
      <c r="E212" s="180">
        <v>5338.43</v>
      </c>
      <c r="F212" s="2" t="s">
        <v>1393</v>
      </c>
      <c r="G212" s="152">
        <f t="shared" si="3"/>
        <v>-5338.43</v>
      </c>
      <c r="H212" s="2"/>
      <c r="I212" s="2"/>
      <c r="J212" s="2"/>
      <c r="K212" s="2"/>
    </row>
    <row r="213" spans="1:11" ht="25.5">
      <c r="A213" s="2">
        <v>30010188</v>
      </c>
      <c r="B213" s="4" t="s">
        <v>1048</v>
      </c>
      <c r="C213" s="2" t="s">
        <v>1393</v>
      </c>
      <c r="D213" s="180">
        <v>1150</v>
      </c>
      <c r="E213" s="180">
        <v>27615</v>
      </c>
      <c r="F213" s="2" t="s">
        <v>1393</v>
      </c>
      <c r="G213" s="152">
        <f t="shared" si="3"/>
        <v>-26465</v>
      </c>
      <c r="H213" s="2"/>
      <c r="I213" s="2"/>
      <c r="J213" s="2"/>
      <c r="K213" s="2"/>
    </row>
    <row r="214" spans="1:11">
      <c r="A214" s="2">
        <v>30010201</v>
      </c>
      <c r="B214" s="4" t="s">
        <v>1049</v>
      </c>
      <c r="C214" s="2" t="s">
        <v>1393</v>
      </c>
      <c r="D214" s="180">
        <v>707967.83</v>
      </c>
      <c r="E214" s="180">
        <v>8097745.79</v>
      </c>
      <c r="F214" s="2" t="s">
        <v>1393</v>
      </c>
      <c r="G214" s="152">
        <f t="shared" si="3"/>
        <v>-7389777.96</v>
      </c>
      <c r="H214" s="2"/>
      <c r="I214" s="2"/>
      <c r="J214" s="2"/>
      <c r="K214" s="2"/>
    </row>
    <row r="215" spans="1:11" ht="25.5">
      <c r="A215" s="2">
        <v>30010301</v>
      </c>
      <c r="B215" s="4" t="s">
        <v>1050</v>
      </c>
      <c r="C215" s="2" t="s">
        <v>1393</v>
      </c>
      <c r="D215" s="180">
        <v>277424.03000000003</v>
      </c>
      <c r="E215" s="180">
        <v>3369917.62</v>
      </c>
      <c r="F215" s="2" t="s">
        <v>1393</v>
      </c>
      <c r="G215" s="152">
        <f t="shared" si="3"/>
        <v>-3092493.59</v>
      </c>
      <c r="H215" s="2"/>
      <c r="I215" s="2"/>
      <c r="J215" s="2"/>
      <c r="K215" s="2"/>
    </row>
    <row r="216" spans="1:11">
      <c r="A216" s="2">
        <v>30010303</v>
      </c>
      <c r="B216" s="4" t="s">
        <v>1051</v>
      </c>
      <c r="C216" s="2" t="s">
        <v>1393</v>
      </c>
      <c r="D216" s="2">
        <v>580.45000000000005</v>
      </c>
      <c r="E216" s="180">
        <v>15342.01</v>
      </c>
      <c r="F216" s="2" t="s">
        <v>1393</v>
      </c>
      <c r="G216" s="152">
        <f t="shared" si="3"/>
        <v>-14761.56</v>
      </c>
      <c r="H216" s="2"/>
      <c r="I216" s="2"/>
      <c r="J216" s="2"/>
      <c r="K216" s="2"/>
    </row>
    <row r="217" spans="1:11" ht="25.5">
      <c r="A217" s="2">
        <v>30010308</v>
      </c>
      <c r="B217" s="4" t="s">
        <v>1495</v>
      </c>
      <c r="C217" s="2" t="s">
        <v>1393</v>
      </c>
      <c r="D217" s="2">
        <v>0</v>
      </c>
      <c r="E217" s="180">
        <v>2171266.9700000002</v>
      </c>
      <c r="F217" s="2" t="s">
        <v>1393</v>
      </c>
      <c r="G217" s="152">
        <f t="shared" si="3"/>
        <v>-2171266.9700000002</v>
      </c>
      <c r="H217" s="2"/>
      <c r="I217" s="2"/>
      <c r="J217" s="2"/>
      <c r="K217" s="2"/>
    </row>
    <row r="218" spans="1:11" ht="25.5">
      <c r="A218" s="2">
        <v>30010309</v>
      </c>
      <c r="B218" s="4" t="s">
        <v>1496</v>
      </c>
      <c r="C218" s="2" t="s">
        <v>1393</v>
      </c>
      <c r="D218" s="2">
        <v>0</v>
      </c>
      <c r="E218" s="180">
        <v>840145.7</v>
      </c>
      <c r="F218" s="2" t="s">
        <v>1393</v>
      </c>
      <c r="G218" s="152">
        <f t="shared" si="3"/>
        <v>-840145.7</v>
      </c>
      <c r="H218" s="2"/>
      <c r="I218" s="2"/>
      <c r="J218" s="2"/>
      <c r="K218" s="2"/>
    </row>
    <row r="219" spans="1:11">
      <c r="A219" s="2">
        <v>30010310</v>
      </c>
      <c r="B219" s="4" t="s">
        <v>1652</v>
      </c>
      <c r="C219" s="2" t="s">
        <v>1393</v>
      </c>
      <c r="D219" s="2">
        <v>0</v>
      </c>
      <c r="E219" s="180">
        <v>11138591.57</v>
      </c>
      <c r="F219" s="2" t="s">
        <v>1393</v>
      </c>
      <c r="G219" s="152">
        <f t="shared" si="3"/>
        <v>-11138591.57</v>
      </c>
      <c r="H219" s="2"/>
      <c r="I219" s="2"/>
      <c r="J219" s="2"/>
      <c r="K219" s="2"/>
    </row>
    <row r="220" spans="1:11">
      <c r="A220" s="2">
        <v>30010312</v>
      </c>
      <c r="B220" s="4" t="s">
        <v>1498</v>
      </c>
      <c r="C220" s="2" t="s">
        <v>1393</v>
      </c>
      <c r="D220" s="2">
        <v>560.01</v>
      </c>
      <c r="E220" s="180">
        <v>4315344.58</v>
      </c>
      <c r="F220" s="2" t="s">
        <v>1393</v>
      </c>
      <c r="G220" s="152">
        <f t="shared" si="3"/>
        <v>-4314784.57</v>
      </c>
      <c r="H220" s="2"/>
      <c r="I220" s="2"/>
      <c r="J220" s="2"/>
      <c r="K220" s="2"/>
    </row>
    <row r="221" spans="1:11">
      <c r="A221" s="2">
        <v>30010313</v>
      </c>
      <c r="B221" s="4" t="s">
        <v>1499</v>
      </c>
      <c r="C221" s="2" t="s">
        <v>1393</v>
      </c>
      <c r="D221" s="2">
        <v>0</v>
      </c>
      <c r="E221" s="180">
        <v>60289.7</v>
      </c>
      <c r="F221" s="2" t="s">
        <v>1393</v>
      </c>
      <c r="G221" s="152">
        <f t="shared" si="3"/>
        <v>-60289.7</v>
      </c>
      <c r="H221" s="2"/>
      <c r="I221" s="2"/>
      <c r="J221" s="2"/>
      <c r="K221" s="2"/>
    </row>
    <row r="222" spans="1:11" ht="25.5">
      <c r="A222" s="2">
        <v>30010314</v>
      </c>
      <c r="B222" s="4" t="s">
        <v>1742</v>
      </c>
      <c r="C222" s="2" t="s">
        <v>1393</v>
      </c>
      <c r="D222" s="180">
        <v>129459</v>
      </c>
      <c r="E222" s="180">
        <v>12140681.83</v>
      </c>
      <c r="F222" s="2" t="s">
        <v>1393</v>
      </c>
      <c r="G222" s="152">
        <f t="shared" si="3"/>
        <v>-12011222.83</v>
      </c>
      <c r="H222" s="2"/>
      <c r="I222" s="2"/>
      <c r="J222" s="2"/>
      <c r="K222" s="2"/>
    </row>
    <row r="223" spans="1:11" ht="25.5">
      <c r="A223" s="2">
        <v>30010315</v>
      </c>
      <c r="B223" s="4" t="s">
        <v>1743</v>
      </c>
      <c r="C223" s="2" t="s">
        <v>1393</v>
      </c>
      <c r="D223" s="180">
        <v>42426.61</v>
      </c>
      <c r="E223" s="180">
        <v>1069886.32</v>
      </c>
      <c r="F223" s="2" t="s">
        <v>1393</v>
      </c>
      <c r="G223" s="152">
        <f t="shared" si="3"/>
        <v>-1027459.7100000001</v>
      </c>
      <c r="H223" s="2"/>
      <c r="I223" s="2"/>
      <c r="J223" s="2"/>
      <c r="K223" s="2"/>
    </row>
    <row r="224" spans="1:11">
      <c r="A224" s="2">
        <v>30010388</v>
      </c>
      <c r="B224" s="4" t="s">
        <v>1052</v>
      </c>
      <c r="C224" s="2" t="s">
        <v>1393</v>
      </c>
      <c r="D224" s="2">
        <v>692.6</v>
      </c>
      <c r="E224" s="180">
        <v>17679.53</v>
      </c>
      <c r="F224" s="2" t="s">
        <v>1393</v>
      </c>
      <c r="G224" s="152">
        <f t="shared" si="3"/>
        <v>-16986.93</v>
      </c>
      <c r="H224" s="2"/>
      <c r="I224" s="2"/>
      <c r="J224" s="2"/>
      <c r="K224" s="2"/>
    </row>
    <row r="225" spans="1:11" ht="25.5">
      <c r="A225" s="2">
        <v>30010401</v>
      </c>
      <c r="B225" s="4" t="s">
        <v>1500</v>
      </c>
      <c r="C225" s="2" t="s">
        <v>1393</v>
      </c>
      <c r="D225" s="2">
        <v>0</v>
      </c>
      <c r="E225" s="180">
        <v>150000</v>
      </c>
      <c r="F225" s="2" t="s">
        <v>1393</v>
      </c>
      <c r="G225" s="152">
        <f t="shared" si="3"/>
        <v>-150000</v>
      </c>
      <c r="H225" s="2"/>
      <c r="I225" s="2"/>
      <c r="J225" s="2"/>
      <c r="K225" s="2"/>
    </row>
    <row r="226" spans="1:11">
      <c r="A226" s="2">
        <v>30010488</v>
      </c>
      <c r="B226" s="4" t="s">
        <v>1053</v>
      </c>
      <c r="C226" s="2" t="s">
        <v>1393</v>
      </c>
      <c r="D226" s="180">
        <v>4562</v>
      </c>
      <c r="E226" s="180">
        <v>78069.37</v>
      </c>
      <c r="F226" s="2" t="s">
        <v>1393</v>
      </c>
      <c r="G226" s="152">
        <f t="shared" si="3"/>
        <v>-73507.37</v>
      </c>
      <c r="H226" s="2"/>
      <c r="I226" s="2"/>
      <c r="J226" s="2"/>
      <c r="K226" s="2"/>
    </row>
    <row r="227" spans="1:11" ht="25.5">
      <c r="A227" s="2">
        <v>30010499</v>
      </c>
      <c r="B227" s="4" t="s">
        <v>1501</v>
      </c>
      <c r="C227" s="2" t="s">
        <v>1393</v>
      </c>
      <c r="D227" s="2">
        <v>10.67</v>
      </c>
      <c r="E227" s="2">
        <v>28.87</v>
      </c>
      <c r="F227" s="2" t="s">
        <v>1393</v>
      </c>
      <c r="G227" s="152">
        <f t="shared" si="3"/>
        <v>-18.200000000000003</v>
      </c>
      <c r="H227" s="2"/>
      <c r="I227" s="2"/>
      <c r="J227" s="2"/>
      <c r="K227" s="2"/>
    </row>
    <row r="228" spans="1:11" ht="38.25">
      <c r="A228" s="2">
        <v>30020201</v>
      </c>
      <c r="B228" s="4" t="s">
        <v>1054</v>
      </c>
      <c r="C228" s="2" t="s">
        <v>1393</v>
      </c>
      <c r="D228" s="2">
        <v>0</v>
      </c>
      <c r="E228" s="180">
        <v>4794595.8899999997</v>
      </c>
      <c r="F228" s="2" t="s">
        <v>1393</v>
      </c>
      <c r="G228" s="152">
        <f t="shared" si="3"/>
        <v>-4794595.8899999997</v>
      </c>
      <c r="H228" s="2"/>
      <c r="I228" s="2"/>
      <c r="J228" s="2"/>
      <c r="K228" s="2"/>
    </row>
    <row r="229" spans="1:11">
      <c r="A229" s="2">
        <v>30040101</v>
      </c>
      <c r="B229" s="4" t="s">
        <v>1055</v>
      </c>
      <c r="C229" s="2" t="s">
        <v>1393</v>
      </c>
      <c r="D229" s="180">
        <v>236237.6</v>
      </c>
      <c r="E229" s="180">
        <v>1704053.97</v>
      </c>
      <c r="F229" s="2" t="s">
        <v>1393</v>
      </c>
      <c r="G229" s="152">
        <f t="shared" si="3"/>
        <v>-1467816.3699999999</v>
      </c>
      <c r="H229" s="2"/>
      <c r="I229" s="2"/>
      <c r="J229" s="2"/>
      <c r="K229" s="2"/>
    </row>
    <row r="230" spans="1:11">
      <c r="A230" s="2">
        <v>30040102</v>
      </c>
      <c r="B230" s="4" t="s">
        <v>1056</v>
      </c>
      <c r="C230" s="2" t="s">
        <v>1393</v>
      </c>
      <c r="D230" s="180">
        <v>373332.7</v>
      </c>
      <c r="E230" s="180">
        <v>7084806.7699999996</v>
      </c>
      <c r="F230" s="2" t="s">
        <v>1393</v>
      </c>
      <c r="G230" s="152">
        <f t="shared" si="3"/>
        <v>-6711474.0699999994</v>
      </c>
      <c r="H230" s="2"/>
      <c r="I230" s="2"/>
      <c r="J230" s="2"/>
      <c r="K230" s="2"/>
    </row>
    <row r="231" spans="1:11">
      <c r="A231" s="2">
        <v>30040103</v>
      </c>
      <c r="B231" s="4" t="s">
        <v>1057</v>
      </c>
      <c r="C231" s="2" t="s">
        <v>1393</v>
      </c>
      <c r="D231" s="180">
        <v>26752.61</v>
      </c>
      <c r="E231" s="180">
        <v>595134.61</v>
      </c>
      <c r="F231" s="2" t="s">
        <v>1393</v>
      </c>
      <c r="G231" s="152">
        <f t="shared" si="3"/>
        <v>-568382</v>
      </c>
      <c r="H231" s="2"/>
      <c r="I231" s="2"/>
      <c r="J231" s="2"/>
      <c r="K231" s="2"/>
    </row>
    <row r="232" spans="1:11" ht="25.5">
      <c r="A232" s="2">
        <v>30040202</v>
      </c>
      <c r="B232" s="4" t="s">
        <v>1058</v>
      </c>
      <c r="C232" s="2" t="s">
        <v>1393</v>
      </c>
      <c r="D232" s="180">
        <v>15148.73</v>
      </c>
      <c r="E232" s="180">
        <v>397921.1</v>
      </c>
      <c r="F232" s="2" t="s">
        <v>1393</v>
      </c>
      <c r="G232" s="152">
        <f t="shared" si="3"/>
        <v>-382772.37</v>
      </c>
      <c r="H232" s="2"/>
      <c r="I232" s="2"/>
      <c r="J232" s="2"/>
      <c r="K232" s="2"/>
    </row>
    <row r="233" spans="1:11">
      <c r="A233" s="2">
        <v>30040203</v>
      </c>
      <c r="B233" s="4" t="s">
        <v>1059</v>
      </c>
      <c r="C233" s="2" t="s">
        <v>1393</v>
      </c>
      <c r="D233" s="2">
        <v>697.77</v>
      </c>
      <c r="E233" s="180">
        <v>8819.65</v>
      </c>
      <c r="F233" s="2" t="s">
        <v>1393</v>
      </c>
      <c r="G233" s="152">
        <f t="shared" si="3"/>
        <v>-8121.8799999999992</v>
      </c>
      <c r="H233" s="2"/>
      <c r="I233" s="2"/>
      <c r="J233" s="2"/>
      <c r="K233" s="2"/>
    </row>
    <row r="234" spans="1:11" ht="25.5">
      <c r="A234" s="2">
        <v>30040204</v>
      </c>
      <c r="B234" s="4" t="s">
        <v>1060</v>
      </c>
      <c r="C234" s="2" t="s">
        <v>1393</v>
      </c>
      <c r="D234" s="2">
        <v>0</v>
      </c>
      <c r="E234" s="2">
        <v>473.8</v>
      </c>
      <c r="F234" s="2" t="s">
        <v>1393</v>
      </c>
      <c r="G234" s="152">
        <f t="shared" si="3"/>
        <v>-473.8</v>
      </c>
      <c r="H234" s="2"/>
      <c r="I234" s="2"/>
      <c r="J234" s="2"/>
      <c r="K234" s="2"/>
    </row>
    <row r="235" spans="1:11">
      <c r="A235" s="2">
        <v>30040205</v>
      </c>
      <c r="B235" s="4" t="s">
        <v>1061</v>
      </c>
      <c r="C235" s="2" t="s">
        <v>1393</v>
      </c>
      <c r="D235" s="2">
        <v>0</v>
      </c>
      <c r="E235" s="180">
        <v>23408.97</v>
      </c>
      <c r="F235" s="2" t="s">
        <v>1393</v>
      </c>
      <c r="G235" s="152">
        <f t="shared" si="3"/>
        <v>-23408.97</v>
      </c>
      <c r="H235" s="2"/>
      <c r="I235" s="2"/>
      <c r="J235" s="2"/>
      <c r="K235" s="2"/>
    </row>
    <row r="236" spans="1:11">
      <c r="A236" s="2">
        <v>30040207</v>
      </c>
      <c r="B236" s="4" t="s">
        <v>1192</v>
      </c>
      <c r="C236" s="2" t="s">
        <v>1393</v>
      </c>
      <c r="D236" s="2">
        <v>0</v>
      </c>
      <c r="E236" s="180">
        <v>65221.43</v>
      </c>
      <c r="F236" s="2" t="s">
        <v>1393</v>
      </c>
      <c r="G236" s="152">
        <f t="shared" si="3"/>
        <v>-65221.43</v>
      </c>
      <c r="H236" s="2"/>
      <c r="I236" s="2"/>
      <c r="J236" s="2"/>
      <c r="K236" s="2"/>
    </row>
    <row r="237" spans="1:11" ht="25.5">
      <c r="A237" s="2">
        <v>30040208</v>
      </c>
      <c r="B237" s="4" t="s">
        <v>1062</v>
      </c>
      <c r="C237" s="2" t="s">
        <v>1393</v>
      </c>
      <c r="D237" s="180">
        <v>3475.63</v>
      </c>
      <c r="E237" s="180">
        <v>42253.599999999999</v>
      </c>
      <c r="F237" s="2" t="s">
        <v>1393</v>
      </c>
      <c r="G237" s="152">
        <f t="shared" si="3"/>
        <v>-38777.97</v>
      </c>
      <c r="H237" s="2"/>
      <c r="I237" s="2"/>
      <c r="J237" s="2"/>
      <c r="K237" s="2"/>
    </row>
    <row r="238" spans="1:11">
      <c r="A238" s="2">
        <v>30040210</v>
      </c>
      <c r="B238" s="4" t="s">
        <v>1064</v>
      </c>
      <c r="C238" s="2" t="s">
        <v>1393</v>
      </c>
      <c r="D238" s="180">
        <v>4050</v>
      </c>
      <c r="E238" s="180">
        <v>28422.87</v>
      </c>
      <c r="F238" s="2" t="s">
        <v>1393</v>
      </c>
      <c r="G238" s="152">
        <f t="shared" si="3"/>
        <v>-24372.87</v>
      </c>
      <c r="H238" s="2"/>
      <c r="I238" s="2"/>
      <c r="J238" s="2"/>
      <c r="K238" s="2"/>
    </row>
    <row r="239" spans="1:11" ht="25.5">
      <c r="A239" s="2">
        <v>30040211</v>
      </c>
      <c r="B239" s="4" t="s">
        <v>1504</v>
      </c>
      <c r="C239" s="2" t="s">
        <v>1393</v>
      </c>
      <c r="D239" s="180">
        <v>10167.709999999999</v>
      </c>
      <c r="E239" s="180">
        <v>108714.68</v>
      </c>
      <c r="F239" s="2" t="s">
        <v>1393</v>
      </c>
      <c r="G239" s="152">
        <f t="shared" si="3"/>
        <v>-98546.97</v>
      </c>
      <c r="H239" s="2"/>
      <c r="I239" s="2"/>
      <c r="J239" s="2"/>
      <c r="K239" s="2"/>
    </row>
    <row r="240" spans="1:11">
      <c r="A240" s="2">
        <v>30040213</v>
      </c>
      <c r="B240" s="4" t="s">
        <v>1744</v>
      </c>
      <c r="C240" s="2" t="s">
        <v>1393</v>
      </c>
      <c r="D240" s="2">
        <v>0</v>
      </c>
      <c r="E240" s="180">
        <v>23740</v>
      </c>
      <c r="F240" s="2" t="s">
        <v>1393</v>
      </c>
      <c r="G240" s="152">
        <f t="shared" si="3"/>
        <v>-23740</v>
      </c>
      <c r="H240" s="2"/>
      <c r="I240" s="2"/>
      <c r="J240" s="2"/>
      <c r="K240" s="2"/>
    </row>
    <row r="241" spans="1:11">
      <c r="A241" s="2">
        <v>30040288</v>
      </c>
      <c r="B241" s="4" t="s">
        <v>1053</v>
      </c>
      <c r="C241" s="2" t="s">
        <v>1393</v>
      </c>
      <c r="D241" s="180">
        <v>12953.27</v>
      </c>
      <c r="E241" s="180">
        <v>314340.2</v>
      </c>
      <c r="F241" s="2" t="s">
        <v>1393</v>
      </c>
      <c r="G241" s="152">
        <f t="shared" si="3"/>
        <v>-301386.93</v>
      </c>
      <c r="H241" s="2"/>
      <c r="I241" s="2"/>
      <c r="J241" s="2"/>
      <c r="K241" s="2"/>
    </row>
    <row r="242" spans="1:11" ht="25.5">
      <c r="A242" s="2">
        <v>30040401</v>
      </c>
      <c r="B242" s="4" t="s">
        <v>1066</v>
      </c>
      <c r="C242" s="2" t="s">
        <v>1393</v>
      </c>
      <c r="D242" s="2">
        <v>0</v>
      </c>
      <c r="E242" s="180">
        <v>1025.27</v>
      </c>
      <c r="F242" s="2" t="s">
        <v>1393</v>
      </c>
      <c r="G242" s="152">
        <f t="shared" si="3"/>
        <v>-1025.27</v>
      </c>
      <c r="H242" s="2"/>
      <c r="I242" s="2"/>
      <c r="J242" s="2"/>
      <c r="K242" s="2"/>
    </row>
    <row r="243" spans="1:11" ht="25.5">
      <c r="A243" s="2">
        <v>30040402</v>
      </c>
      <c r="B243" s="4" t="s">
        <v>1067</v>
      </c>
      <c r="C243" s="2" t="s">
        <v>1393</v>
      </c>
      <c r="D243" s="180">
        <v>5492.26</v>
      </c>
      <c r="E243" s="180">
        <v>915636.43</v>
      </c>
      <c r="F243" s="2" t="s">
        <v>1393</v>
      </c>
      <c r="G243" s="152">
        <f t="shared" si="3"/>
        <v>-910144.17</v>
      </c>
      <c r="H243" s="2"/>
      <c r="I243" s="2"/>
      <c r="J243" s="2"/>
      <c r="K243" s="2"/>
    </row>
    <row r="244" spans="1:11" ht="25.5">
      <c r="A244" s="2">
        <v>30040403</v>
      </c>
      <c r="B244" s="4" t="s">
        <v>1068</v>
      </c>
      <c r="C244" s="2" t="s">
        <v>1393</v>
      </c>
      <c r="D244" s="2">
        <v>0</v>
      </c>
      <c r="E244" s="180">
        <v>7745.05</v>
      </c>
      <c r="F244" s="2" t="s">
        <v>1393</v>
      </c>
      <c r="G244" s="152">
        <f t="shared" si="3"/>
        <v>-7745.05</v>
      </c>
      <c r="H244" s="2"/>
      <c r="I244" s="2"/>
      <c r="J244" s="2"/>
      <c r="K244" s="2"/>
    </row>
    <row r="245" spans="1:11" ht="25.5">
      <c r="A245" s="2">
        <v>30040405</v>
      </c>
      <c r="B245" s="4" t="s">
        <v>1070</v>
      </c>
      <c r="C245" s="2" t="s">
        <v>1393</v>
      </c>
      <c r="D245" s="2">
        <v>0</v>
      </c>
      <c r="E245" s="180">
        <v>297483.34000000003</v>
      </c>
      <c r="F245" s="2" t="s">
        <v>1393</v>
      </c>
      <c r="G245" s="152">
        <f t="shared" si="3"/>
        <v>-297483.34000000003</v>
      </c>
      <c r="H245" s="2"/>
      <c r="I245" s="2"/>
      <c r="J245" s="2"/>
      <c r="K245" s="2"/>
    </row>
    <row r="246" spans="1:11" ht="25.5">
      <c r="A246" s="2">
        <v>30040406</v>
      </c>
      <c r="B246" s="4" t="s">
        <v>1071</v>
      </c>
      <c r="C246" s="2" t="s">
        <v>1393</v>
      </c>
      <c r="D246" s="2">
        <v>0</v>
      </c>
      <c r="E246" s="180">
        <v>24967.07</v>
      </c>
      <c r="F246" s="2" t="s">
        <v>1393</v>
      </c>
      <c r="G246" s="152">
        <f t="shared" si="3"/>
        <v>-24967.07</v>
      </c>
      <c r="H246" s="2"/>
      <c r="I246" s="2"/>
      <c r="J246" s="2"/>
      <c r="K246" s="2"/>
    </row>
    <row r="247" spans="1:11">
      <c r="A247" s="2">
        <v>30040588</v>
      </c>
      <c r="B247" s="4" t="s">
        <v>1072</v>
      </c>
      <c r="C247" s="2" t="s">
        <v>1393</v>
      </c>
      <c r="D247" s="2">
        <v>0</v>
      </c>
      <c r="E247" s="180">
        <v>2340.9899999999998</v>
      </c>
      <c r="F247" s="2" t="s">
        <v>1393</v>
      </c>
      <c r="G247" s="152">
        <f t="shared" si="3"/>
        <v>-2340.9899999999998</v>
      </c>
      <c r="H247" s="2"/>
      <c r="I247" s="2"/>
      <c r="J247" s="2"/>
      <c r="K247" s="2"/>
    </row>
    <row r="248" spans="1:11">
      <c r="A248" s="2">
        <v>30040601</v>
      </c>
      <c r="B248" s="4" t="s">
        <v>1073</v>
      </c>
      <c r="C248" s="2" t="s">
        <v>1393</v>
      </c>
      <c r="D248" s="180">
        <v>1438.52</v>
      </c>
      <c r="E248" s="180">
        <v>21706.57</v>
      </c>
      <c r="F248" s="2" t="s">
        <v>1393</v>
      </c>
      <c r="G248" s="152">
        <f t="shared" si="3"/>
        <v>-20268.05</v>
      </c>
      <c r="H248" s="2"/>
      <c r="I248" s="2"/>
      <c r="J248" s="2"/>
      <c r="K248" s="2"/>
    </row>
    <row r="249" spans="1:11" ht="25.5">
      <c r="A249" s="2">
        <v>30040603</v>
      </c>
      <c r="B249" s="4" t="s">
        <v>1074</v>
      </c>
      <c r="C249" s="2" t="s">
        <v>1393</v>
      </c>
      <c r="D249" s="2">
        <v>0</v>
      </c>
      <c r="E249" s="180">
        <v>4077.89</v>
      </c>
      <c r="F249" s="2" t="s">
        <v>1393</v>
      </c>
      <c r="G249" s="152">
        <f t="shared" si="3"/>
        <v>-4077.89</v>
      </c>
      <c r="H249" s="2"/>
      <c r="I249" s="2"/>
      <c r="J249" s="2"/>
      <c r="K249" s="2"/>
    </row>
    <row r="250" spans="1:11">
      <c r="A250" s="2">
        <v>30040606</v>
      </c>
      <c r="B250" s="4" t="s">
        <v>1506</v>
      </c>
      <c r="C250" s="2" t="s">
        <v>1393</v>
      </c>
      <c r="D250" s="180">
        <v>8127.53</v>
      </c>
      <c r="E250" s="180">
        <v>40283.46</v>
      </c>
      <c r="F250" s="2" t="s">
        <v>1393</v>
      </c>
      <c r="G250" s="152">
        <f t="shared" si="3"/>
        <v>-32155.93</v>
      </c>
      <c r="H250" s="2"/>
      <c r="I250" s="2"/>
      <c r="J250" s="2"/>
      <c r="K250" s="2"/>
    </row>
    <row r="251" spans="1:11" ht="25.5">
      <c r="A251" s="2">
        <v>30040688</v>
      </c>
      <c r="B251" s="4" t="s">
        <v>1075</v>
      </c>
      <c r="C251" s="2" t="s">
        <v>1393</v>
      </c>
      <c r="D251" s="2">
        <v>81.96</v>
      </c>
      <c r="E251" s="180">
        <v>136858.26999999999</v>
      </c>
      <c r="F251" s="2" t="s">
        <v>1393</v>
      </c>
      <c r="G251" s="152">
        <f t="shared" si="3"/>
        <v>-136776.31</v>
      </c>
      <c r="H251" s="2"/>
      <c r="I251" s="2"/>
      <c r="J251" s="2"/>
      <c r="K251" s="2"/>
    </row>
    <row r="252" spans="1:11" ht="25.5">
      <c r="A252" s="2">
        <v>30050501</v>
      </c>
      <c r="B252" s="4" t="s">
        <v>1076</v>
      </c>
      <c r="C252" s="2" t="s">
        <v>1393</v>
      </c>
      <c r="D252" s="180">
        <v>180221.07</v>
      </c>
      <c r="E252" s="180">
        <v>202998.08</v>
      </c>
      <c r="F252" s="2" t="s">
        <v>1393</v>
      </c>
      <c r="G252" s="152">
        <f t="shared" si="3"/>
        <v>-22777.00999999998</v>
      </c>
      <c r="H252" s="2"/>
      <c r="I252" s="2"/>
      <c r="J252" s="2"/>
      <c r="K252" s="2"/>
    </row>
    <row r="253" spans="1:11">
      <c r="A253" s="2">
        <v>30050688</v>
      </c>
      <c r="B253" s="4" t="s">
        <v>1654</v>
      </c>
      <c r="C253" s="2" t="s">
        <v>1393</v>
      </c>
      <c r="D253" s="2">
        <v>0</v>
      </c>
      <c r="E253" s="180">
        <v>15235.76</v>
      </c>
      <c r="F253" s="2" t="s">
        <v>1393</v>
      </c>
      <c r="G253" s="152">
        <f t="shared" si="3"/>
        <v>-15235.76</v>
      </c>
      <c r="H253" s="2"/>
      <c r="I253" s="2"/>
      <c r="J253" s="2"/>
      <c r="K253" s="2"/>
    </row>
    <row r="254" spans="1:11">
      <c r="A254" s="2">
        <v>30050699</v>
      </c>
      <c r="B254" s="4" t="s">
        <v>1745</v>
      </c>
      <c r="C254" s="2" t="s">
        <v>1393</v>
      </c>
      <c r="D254" s="180">
        <v>3883.96</v>
      </c>
      <c r="E254" s="180">
        <v>3883.96</v>
      </c>
      <c r="F254" s="2" t="s">
        <v>1393</v>
      </c>
      <c r="G254" s="152">
        <f t="shared" si="3"/>
        <v>0</v>
      </c>
      <c r="H254" s="2"/>
      <c r="I254" s="2"/>
      <c r="J254" s="2"/>
      <c r="K254" s="2"/>
    </row>
    <row r="255" spans="1:11">
      <c r="A255" s="2">
        <v>40060101</v>
      </c>
      <c r="B255" s="4" t="s">
        <v>1077</v>
      </c>
      <c r="C255" s="2" t="s">
        <v>1393</v>
      </c>
      <c r="D255" s="180">
        <v>45980.44</v>
      </c>
      <c r="E255" s="180">
        <v>1044.01</v>
      </c>
      <c r="F255" s="2" t="s">
        <v>1393</v>
      </c>
      <c r="G255" s="152">
        <f t="shared" si="3"/>
        <v>44936.43</v>
      </c>
      <c r="H255" s="2"/>
      <c r="I255" s="2"/>
      <c r="J255" s="2"/>
      <c r="K255" s="2"/>
    </row>
    <row r="256" spans="1:11">
      <c r="A256" s="2">
        <v>40060102</v>
      </c>
      <c r="B256" s="4" t="s">
        <v>1078</v>
      </c>
      <c r="C256" s="2" t="s">
        <v>1393</v>
      </c>
      <c r="D256" s="180">
        <v>222191.35999999999</v>
      </c>
      <c r="E256" s="180">
        <v>41660.639999999999</v>
      </c>
      <c r="F256" s="2" t="s">
        <v>1393</v>
      </c>
      <c r="G256" s="152">
        <f t="shared" si="3"/>
        <v>180530.71999999997</v>
      </c>
      <c r="H256" s="2"/>
      <c r="I256" s="2"/>
      <c r="J256" s="2"/>
      <c r="K256" s="2"/>
    </row>
    <row r="257" spans="1:11" ht="25.5">
      <c r="A257" s="2">
        <v>40060103</v>
      </c>
      <c r="B257" s="4" t="s">
        <v>1509</v>
      </c>
      <c r="C257" s="2" t="s">
        <v>1393</v>
      </c>
      <c r="D257" s="180">
        <v>89194.32</v>
      </c>
      <c r="E257" s="2">
        <v>0</v>
      </c>
      <c r="F257" s="2" t="s">
        <v>1393</v>
      </c>
      <c r="G257" s="152">
        <f t="shared" si="3"/>
        <v>89194.32</v>
      </c>
      <c r="H257" s="2"/>
      <c r="I257" s="2"/>
      <c r="J257" s="2"/>
      <c r="K257" s="2"/>
    </row>
    <row r="258" spans="1:11">
      <c r="A258" s="2">
        <v>40060188</v>
      </c>
      <c r="B258" s="4" t="s">
        <v>1079</v>
      </c>
      <c r="C258" s="2" t="s">
        <v>1393</v>
      </c>
      <c r="D258" s="180">
        <v>15847.11</v>
      </c>
      <c r="E258" s="2">
        <v>140.4</v>
      </c>
      <c r="F258" s="2" t="s">
        <v>1393</v>
      </c>
      <c r="G258" s="152">
        <f t="shared" si="3"/>
        <v>15706.710000000001</v>
      </c>
      <c r="H258" s="2"/>
      <c r="I258" s="2"/>
      <c r="J258" s="2"/>
      <c r="K258" s="2"/>
    </row>
    <row r="259" spans="1:11">
      <c r="A259" s="2">
        <v>40060201</v>
      </c>
      <c r="B259" s="4" t="s">
        <v>1080</v>
      </c>
      <c r="C259" s="2" t="s">
        <v>1393</v>
      </c>
      <c r="D259" s="2">
        <v>220.05</v>
      </c>
      <c r="E259" s="2">
        <v>0</v>
      </c>
      <c r="F259" s="2" t="s">
        <v>1393</v>
      </c>
      <c r="G259" s="152">
        <f t="shared" si="3"/>
        <v>220.05</v>
      </c>
      <c r="H259" s="2"/>
      <c r="I259" s="2"/>
      <c r="J259" s="2"/>
      <c r="K259" s="2"/>
    </row>
    <row r="260" spans="1:11">
      <c r="A260" s="2">
        <v>40060202</v>
      </c>
      <c r="B260" s="4" t="s">
        <v>1510</v>
      </c>
      <c r="C260" s="2" t="s">
        <v>1393</v>
      </c>
      <c r="D260" s="180">
        <v>19924.71</v>
      </c>
      <c r="E260" s="2">
        <v>47</v>
      </c>
      <c r="F260" s="2" t="s">
        <v>1393</v>
      </c>
      <c r="G260" s="152">
        <f t="shared" si="3"/>
        <v>19877.71</v>
      </c>
      <c r="H260" s="2"/>
      <c r="I260" s="2"/>
      <c r="J260" s="2"/>
      <c r="K260" s="2"/>
    </row>
    <row r="261" spans="1:11">
      <c r="A261" s="2">
        <v>40060203</v>
      </c>
      <c r="B261" s="4" t="s">
        <v>1511</v>
      </c>
      <c r="C261" s="2" t="s">
        <v>1393</v>
      </c>
      <c r="D261" s="180">
        <v>25393.42</v>
      </c>
      <c r="E261" s="180">
        <v>9790.6</v>
      </c>
      <c r="F261" s="2" t="s">
        <v>1393</v>
      </c>
      <c r="G261" s="152">
        <f t="shared" si="3"/>
        <v>15602.819999999998</v>
      </c>
      <c r="H261" s="2"/>
      <c r="I261" s="2"/>
      <c r="J261" s="2"/>
      <c r="K261" s="2"/>
    </row>
    <row r="262" spans="1:11">
      <c r="A262" s="2">
        <v>40060204</v>
      </c>
      <c r="B262" s="4" t="s">
        <v>1081</v>
      </c>
      <c r="C262" s="2" t="s">
        <v>1393</v>
      </c>
      <c r="D262" s="180">
        <v>43622.14</v>
      </c>
      <c r="E262" s="180">
        <v>2201.06</v>
      </c>
      <c r="F262" s="2" t="s">
        <v>1393</v>
      </c>
      <c r="G262" s="152">
        <f t="shared" si="3"/>
        <v>41421.08</v>
      </c>
      <c r="H262" s="2"/>
      <c r="I262" s="2"/>
      <c r="J262" s="2"/>
      <c r="K262" s="2"/>
    </row>
    <row r="263" spans="1:11" ht="25.5">
      <c r="A263" s="2">
        <v>40060205</v>
      </c>
      <c r="B263" s="4" t="s">
        <v>1082</v>
      </c>
      <c r="C263" s="2" t="s">
        <v>1393</v>
      </c>
      <c r="D263" s="180">
        <v>19542.73</v>
      </c>
      <c r="E263" s="2">
        <v>90.42</v>
      </c>
      <c r="F263" s="2" t="s">
        <v>1393</v>
      </c>
      <c r="G263" s="152">
        <f t="shared" si="3"/>
        <v>19452.310000000001</v>
      </c>
      <c r="H263" s="2"/>
      <c r="I263" s="2"/>
      <c r="J263" s="2"/>
      <c r="K263" s="2"/>
    </row>
    <row r="264" spans="1:11">
      <c r="A264" s="2">
        <v>40060207</v>
      </c>
      <c r="B264" s="4" t="s">
        <v>1084</v>
      </c>
      <c r="C264" s="2" t="s">
        <v>1393</v>
      </c>
      <c r="D264" s="2">
        <v>19.04</v>
      </c>
      <c r="E264" s="2">
        <v>0.04</v>
      </c>
      <c r="F264" s="2" t="s">
        <v>1393</v>
      </c>
      <c r="G264" s="152">
        <f t="shared" si="3"/>
        <v>19</v>
      </c>
      <c r="H264" s="2"/>
      <c r="I264" s="2"/>
      <c r="J264" s="2"/>
      <c r="K264" s="2"/>
    </row>
    <row r="265" spans="1:11" ht="25.5">
      <c r="A265" s="2">
        <v>40060208</v>
      </c>
      <c r="B265" s="4" t="s">
        <v>1085</v>
      </c>
      <c r="C265" s="2" t="s">
        <v>1393</v>
      </c>
      <c r="D265" s="180">
        <v>8779.91</v>
      </c>
      <c r="E265" s="2">
        <v>0</v>
      </c>
      <c r="F265" s="2" t="s">
        <v>1393</v>
      </c>
      <c r="G265" s="152">
        <f t="shared" si="3"/>
        <v>8779.91</v>
      </c>
      <c r="H265" s="2"/>
      <c r="I265" s="2"/>
      <c r="J265" s="2"/>
      <c r="K265" s="2"/>
    </row>
    <row r="266" spans="1:11">
      <c r="A266" s="2">
        <v>40060209</v>
      </c>
      <c r="B266" s="4" t="s">
        <v>1086</v>
      </c>
      <c r="C266" s="2" t="s">
        <v>1393</v>
      </c>
      <c r="D266" s="180">
        <v>8438.84</v>
      </c>
      <c r="E266" s="2">
        <v>19.91</v>
      </c>
      <c r="F266" s="2" t="s">
        <v>1393</v>
      </c>
      <c r="G266" s="152">
        <f t="shared" si="3"/>
        <v>8418.93</v>
      </c>
      <c r="H266" s="2"/>
      <c r="I266" s="2"/>
      <c r="J266" s="2"/>
      <c r="K266" s="2"/>
    </row>
    <row r="267" spans="1:11">
      <c r="A267" s="2">
        <v>40060210</v>
      </c>
      <c r="B267" s="4" t="s">
        <v>1087</v>
      </c>
      <c r="C267" s="2" t="s">
        <v>1393</v>
      </c>
      <c r="D267" s="180">
        <v>11743.72</v>
      </c>
      <c r="E267" s="2">
        <v>0</v>
      </c>
      <c r="F267" s="2" t="s">
        <v>1393</v>
      </c>
      <c r="G267" s="152">
        <f t="shared" si="3"/>
        <v>11743.72</v>
      </c>
      <c r="H267" s="2"/>
      <c r="I267" s="2"/>
      <c r="J267" s="2"/>
      <c r="K267" s="2"/>
    </row>
    <row r="268" spans="1:11" ht="25.5">
      <c r="A268" s="2">
        <v>40060211</v>
      </c>
      <c r="B268" s="4" t="s">
        <v>1088</v>
      </c>
      <c r="C268" s="2" t="s">
        <v>1393</v>
      </c>
      <c r="D268" s="180">
        <v>27202.65</v>
      </c>
      <c r="E268" s="2">
        <v>64.17</v>
      </c>
      <c r="F268" s="2" t="s">
        <v>1393</v>
      </c>
      <c r="G268" s="152">
        <f t="shared" si="3"/>
        <v>27138.480000000003</v>
      </c>
      <c r="H268" s="2"/>
      <c r="I268" s="2"/>
      <c r="J268" s="2"/>
      <c r="K268" s="2"/>
    </row>
    <row r="269" spans="1:11">
      <c r="A269" s="2">
        <v>40060212</v>
      </c>
      <c r="B269" s="4" t="s">
        <v>1089</v>
      </c>
      <c r="C269" s="2" t="s">
        <v>1393</v>
      </c>
      <c r="D269" s="180">
        <v>90484.479999999996</v>
      </c>
      <c r="E269" s="2">
        <v>0</v>
      </c>
      <c r="F269" s="2" t="s">
        <v>1393</v>
      </c>
      <c r="G269" s="152">
        <f t="shared" ref="G269:G332" si="4">D269-E269</f>
        <v>90484.479999999996</v>
      </c>
      <c r="H269" s="2"/>
      <c r="I269" s="2"/>
      <c r="J269" s="2"/>
      <c r="K269" s="2"/>
    </row>
    <row r="270" spans="1:11" ht="25.5">
      <c r="A270" s="2">
        <v>40060213</v>
      </c>
      <c r="B270" s="4" t="s">
        <v>1090</v>
      </c>
      <c r="C270" s="2" t="s">
        <v>1393</v>
      </c>
      <c r="D270" s="180">
        <v>5595.87</v>
      </c>
      <c r="E270" s="2">
        <v>0</v>
      </c>
      <c r="F270" s="2" t="s">
        <v>1393</v>
      </c>
      <c r="G270" s="152">
        <f t="shared" si="4"/>
        <v>5595.87</v>
      </c>
      <c r="H270" s="2"/>
      <c r="I270" s="2"/>
      <c r="J270" s="2"/>
      <c r="K270" s="2"/>
    </row>
    <row r="271" spans="1:11" ht="25.5">
      <c r="A271" s="2">
        <v>40060214</v>
      </c>
      <c r="B271" s="4" t="s">
        <v>1709</v>
      </c>
      <c r="C271" s="2" t="s">
        <v>1393</v>
      </c>
      <c r="D271" s="180">
        <v>1200</v>
      </c>
      <c r="E271" s="2">
        <v>0</v>
      </c>
      <c r="F271" s="2" t="s">
        <v>1393</v>
      </c>
      <c r="G271" s="152">
        <f t="shared" si="4"/>
        <v>1200</v>
      </c>
      <c r="H271" s="2"/>
      <c r="I271" s="2"/>
      <c r="J271" s="2"/>
      <c r="K271" s="2"/>
    </row>
    <row r="272" spans="1:11">
      <c r="A272" s="2">
        <v>40060288</v>
      </c>
      <c r="B272" s="4" t="s">
        <v>1091</v>
      </c>
      <c r="C272" s="2" t="s">
        <v>1393</v>
      </c>
      <c r="D272" s="180">
        <v>57295.21</v>
      </c>
      <c r="E272" s="180">
        <v>11807.36</v>
      </c>
      <c r="F272" s="2" t="s">
        <v>1393</v>
      </c>
      <c r="G272" s="152">
        <f t="shared" si="4"/>
        <v>45487.85</v>
      </c>
      <c r="H272" s="2"/>
      <c r="I272" s="2"/>
      <c r="J272" s="2"/>
      <c r="K272" s="2"/>
    </row>
    <row r="273" spans="1:11" ht="25.5">
      <c r="A273" s="2">
        <v>40070101</v>
      </c>
      <c r="B273" s="4" t="s">
        <v>1092</v>
      </c>
      <c r="C273" s="2" t="s">
        <v>1393</v>
      </c>
      <c r="D273" s="180">
        <v>124800</v>
      </c>
      <c r="E273" s="2">
        <v>0</v>
      </c>
      <c r="F273" s="2" t="s">
        <v>1393</v>
      </c>
      <c r="G273" s="152">
        <f t="shared" si="4"/>
        <v>124800</v>
      </c>
      <c r="H273" s="2"/>
      <c r="I273" s="2"/>
      <c r="J273" s="2"/>
      <c r="K273" s="2"/>
    </row>
    <row r="274" spans="1:11" ht="25.5">
      <c r="A274" s="2">
        <v>40070102</v>
      </c>
      <c r="B274" s="4" t="s">
        <v>1515</v>
      </c>
      <c r="C274" s="2" t="s">
        <v>1393</v>
      </c>
      <c r="D274" s="2">
        <v>468.56</v>
      </c>
      <c r="E274" s="2">
        <v>468.56</v>
      </c>
      <c r="F274" s="2" t="s">
        <v>1393</v>
      </c>
      <c r="G274" s="152">
        <f t="shared" si="4"/>
        <v>0</v>
      </c>
      <c r="H274" s="2"/>
      <c r="I274" s="2"/>
      <c r="J274" s="2"/>
      <c r="K274" s="2"/>
    </row>
    <row r="275" spans="1:11" ht="25.5">
      <c r="A275" s="2">
        <v>40070103</v>
      </c>
      <c r="B275" s="4" t="s">
        <v>1516</v>
      </c>
      <c r="C275" s="2" t="s">
        <v>1393</v>
      </c>
      <c r="D275" s="180">
        <v>4020088.01</v>
      </c>
      <c r="E275" s="180">
        <v>282972.77</v>
      </c>
      <c r="F275" s="2" t="s">
        <v>1393</v>
      </c>
      <c r="G275" s="152">
        <f t="shared" si="4"/>
        <v>3737115.2399999998</v>
      </c>
      <c r="H275" s="2"/>
      <c r="I275" s="2"/>
      <c r="J275" s="2"/>
      <c r="K275" s="2"/>
    </row>
    <row r="276" spans="1:11" ht="25.5">
      <c r="A276" s="2">
        <v>40070106</v>
      </c>
      <c r="B276" s="4" t="s">
        <v>1518</v>
      </c>
      <c r="C276" s="2" t="s">
        <v>1393</v>
      </c>
      <c r="D276" s="180">
        <v>1879345.85</v>
      </c>
      <c r="E276" s="2">
        <v>0</v>
      </c>
      <c r="F276" s="2" t="s">
        <v>1393</v>
      </c>
      <c r="G276" s="152">
        <f t="shared" si="4"/>
        <v>1879345.85</v>
      </c>
      <c r="H276" s="2"/>
      <c r="I276" s="2"/>
      <c r="J276" s="2"/>
      <c r="K276" s="2"/>
    </row>
    <row r="277" spans="1:11">
      <c r="A277" s="2">
        <v>40070111</v>
      </c>
      <c r="B277" s="4" t="s">
        <v>1519</v>
      </c>
      <c r="C277" s="2" t="s">
        <v>1393</v>
      </c>
      <c r="D277" s="180">
        <v>23676.400000000001</v>
      </c>
      <c r="E277" s="2">
        <v>0</v>
      </c>
      <c r="F277" s="2" t="s">
        <v>1393</v>
      </c>
      <c r="G277" s="152">
        <f t="shared" si="4"/>
        <v>23676.400000000001</v>
      </c>
      <c r="H277" s="2"/>
      <c r="I277" s="2"/>
      <c r="J277" s="2"/>
      <c r="K277" s="2"/>
    </row>
    <row r="278" spans="1:11" ht="25.5">
      <c r="A278" s="2">
        <v>40070112</v>
      </c>
      <c r="B278" s="4" t="s">
        <v>1746</v>
      </c>
      <c r="C278" s="2" t="s">
        <v>1393</v>
      </c>
      <c r="D278" s="180">
        <v>10348047.289999999</v>
      </c>
      <c r="E278" s="180">
        <v>49646.2</v>
      </c>
      <c r="F278" s="2" t="s">
        <v>1393</v>
      </c>
      <c r="G278" s="152">
        <f t="shared" si="4"/>
        <v>10298401.09</v>
      </c>
      <c r="H278" s="2"/>
      <c r="I278" s="2"/>
      <c r="J278" s="2"/>
      <c r="K278" s="2"/>
    </row>
    <row r="279" spans="1:11" ht="25.5">
      <c r="A279" s="2">
        <v>40070114</v>
      </c>
      <c r="B279" s="4" t="s">
        <v>1747</v>
      </c>
      <c r="C279" s="2" t="s">
        <v>1393</v>
      </c>
      <c r="D279" s="180">
        <v>669001.49</v>
      </c>
      <c r="E279" s="2">
        <v>0</v>
      </c>
      <c r="F279" s="2" t="s">
        <v>1393</v>
      </c>
      <c r="G279" s="152">
        <f t="shared" si="4"/>
        <v>669001.49</v>
      </c>
      <c r="H279" s="2"/>
      <c r="I279" s="2"/>
      <c r="J279" s="2"/>
      <c r="K279" s="2"/>
    </row>
    <row r="280" spans="1:11">
      <c r="A280" s="2">
        <v>40070115</v>
      </c>
      <c r="B280" s="4" t="s">
        <v>1748</v>
      </c>
      <c r="C280" s="2" t="s">
        <v>1393</v>
      </c>
      <c r="D280" s="180">
        <v>1154591.98</v>
      </c>
      <c r="E280" s="180">
        <v>4377.37</v>
      </c>
      <c r="F280" s="2" t="s">
        <v>1393</v>
      </c>
      <c r="G280" s="152">
        <f t="shared" si="4"/>
        <v>1150214.6099999999</v>
      </c>
      <c r="H280" s="2"/>
      <c r="I280" s="2"/>
      <c r="J280" s="2"/>
      <c r="K280" s="2"/>
    </row>
    <row r="281" spans="1:11">
      <c r="A281" s="2">
        <v>40070201</v>
      </c>
      <c r="B281" s="4" t="s">
        <v>1093</v>
      </c>
      <c r="C281" s="2" t="s">
        <v>1393</v>
      </c>
      <c r="D281" s="180">
        <v>15389.42</v>
      </c>
      <c r="E281" s="2">
        <v>36.299999999999997</v>
      </c>
      <c r="F281" s="2" t="s">
        <v>1393</v>
      </c>
      <c r="G281" s="152">
        <f t="shared" si="4"/>
        <v>15353.12</v>
      </c>
      <c r="H281" s="2"/>
      <c r="I281" s="2"/>
      <c r="J281" s="2"/>
      <c r="K281" s="2"/>
    </row>
    <row r="282" spans="1:11">
      <c r="A282" s="2">
        <v>40070202</v>
      </c>
      <c r="B282" s="4" t="s">
        <v>1094</v>
      </c>
      <c r="C282" s="2" t="s">
        <v>1393</v>
      </c>
      <c r="D282" s="180">
        <v>496133.18</v>
      </c>
      <c r="E282" s="180">
        <v>2806</v>
      </c>
      <c r="F282" s="2" t="s">
        <v>1393</v>
      </c>
      <c r="G282" s="152">
        <f t="shared" si="4"/>
        <v>493327.18</v>
      </c>
      <c r="H282" s="2"/>
      <c r="I282" s="2"/>
      <c r="J282" s="2"/>
      <c r="K282" s="2"/>
    </row>
    <row r="283" spans="1:11" ht="25.5">
      <c r="A283" s="2">
        <v>40070203</v>
      </c>
      <c r="B283" s="4" t="s">
        <v>1095</v>
      </c>
      <c r="C283" s="2" t="s">
        <v>1393</v>
      </c>
      <c r="D283" s="180">
        <v>984580.99</v>
      </c>
      <c r="E283" s="180">
        <v>33757.33</v>
      </c>
      <c r="F283" s="2" t="s">
        <v>1393</v>
      </c>
      <c r="G283" s="152">
        <f t="shared" si="4"/>
        <v>950823.66</v>
      </c>
      <c r="H283" s="2"/>
      <c r="I283" s="2"/>
      <c r="J283" s="2"/>
      <c r="K283" s="2"/>
    </row>
    <row r="284" spans="1:11">
      <c r="A284" s="2">
        <v>40070204</v>
      </c>
      <c r="B284" s="4" t="s">
        <v>1096</v>
      </c>
      <c r="C284" s="2" t="s">
        <v>1393</v>
      </c>
      <c r="D284" s="180">
        <v>1725239.12</v>
      </c>
      <c r="E284" s="180">
        <v>3543.85</v>
      </c>
      <c r="F284" s="2" t="s">
        <v>1393</v>
      </c>
      <c r="G284" s="152">
        <f t="shared" si="4"/>
        <v>1721695.27</v>
      </c>
      <c r="H284" s="2"/>
      <c r="I284" s="2"/>
      <c r="J284" s="2"/>
      <c r="K284" s="2"/>
    </row>
    <row r="285" spans="1:11">
      <c r="A285" s="2">
        <v>40070205</v>
      </c>
      <c r="B285" s="4" t="s">
        <v>1710</v>
      </c>
      <c r="C285" s="2" t="s">
        <v>1393</v>
      </c>
      <c r="D285" s="180">
        <v>10885.66</v>
      </c>
      <c r="E285" s="2">
        <v>755.95</v>
      </c>
      <c r="F285" s="2" t="s">
        <v>1393</v>
      </c>
      <c r="G285" s="152">
        <f t="shared" si="4"/>
        <v>10129.709999999999</v>
      </c>
      <c r="H285" s="2"/>
      <c r="I285" s="2"/>
      <c r="J285" s="2"/>
      <c r="K285" s="2"/>
    </row>
    <row r="286" spans="1:11">
      <c r="A286" s="2">
        <v>40070208</v>
      </c>
      <c r="B286" s="4" t="s">
        <v>1655</v>
      </c>
      <c r="C286" s="2" t="s">
        <v>1393</v>
      </c>
      <c r="D286" s="180">
        <v>8778430.8399999999</v>
      </c>
      <c r="E286" s="180">
        <v>356343.26</v>
      </c>
      <c r="F286" s="2" t="s">
        <v>1393</v>
      </c>
      <c r="G286" s="152">
        <f t="shared" si="4"/>
        <v>8422087.5800000001</v>
      </c>
      <c r="H286" s="2"/>
      <c r="I286" s="2"/>
      <c r="J286" s="2"/>
      <c r="K286" s="2"/>
    </row>
    <row r="287" spans="1:11">
      <c r="A287" s="2">
        <v>40070288</v>
      </c>
      <c r="B287" s="4" t="s">
        <v>1193</v>
      </c>
      <c r="C287" s="2" t="s">
        <v>1393</v>
      </c>
      <c r="D287" s="180">
        <v>5150</v>
      </c>
      <c r="E287" s="2">
        <v>915</v>
      </c>
      <c r="F287" s="2" t="s">
        <v>1393</v>
      </c>
      <c r="G287" s="152">
        <f t="shared" si="4"/>
        <v>4235</v>
      </c>
      <c r="H287" s="2"/>
      <c r="I287" s="2"/>
      <c r="J287" s="2"/>
      <c r="K287" s="2"/>
    </row>
    <row r="288" spans="1:11">
      <c r="A288" s="2">
        <v>40070301</v>
      </c>
      <c r="B288" s="4" t="s">
        <v>1098</v>
      </c>
      <c r="C288" s="2" t="s">
        <v>1393</v>
      </c>
      <c r="D288" s="180">
        <v>210526.3</v>
      </c>
      <c r="E288" s="180">
        <v>16984.78</v>
      </c>
      <c r="F288" s="2" t="s">
        <v>1393</v>
      </c>
      <c r="G288" s="152">
        <f t="shared" si="4"/>
        <v>193541.52</v>
      </c>
      <c r="H288" s="2"/>
      <c r="I288" s="2"/>
      <c r="J288" s="2"/>
      <c r="K288" s="2"/>
    </row>
    <row r="289" spans="1:11" ht="25.5">
      <c r="A289" s="2">
        <v>40070401</v>
      </c>
      <c r="B289" s="4" t="s">
        <v>1656</v>
      </c>
      <c r="C289" s="2" t="s">
        <v>1393</v>
      </c>
      <c r="D289" s="180">
        <v>127332.61</v>
      </c>
      <c r="E289" s="2">
        <v>0</v>
      </c>
      <c r="F289" s="2" t="s">
        <v>1393</v>
      </c>
      <c r="G289" s="152">
        <f t="shared" si="4"/>
        <v>127332.61</v>
      </c>
      <c r="H289" s="2"/>
      <c r="I289" s="2"/>
      <c r="J289" s="2"/>
      <c r="K289" s="2"/>
    </row>
    <row r="290" spans="1:11" ht="25.5">
      <c r="A290" s="2">
        <v>40070402</v>
      </c>
      <c r="B290" s="4" t="s">
        <v>1523</v>
      </c>
      <c r="C290" s="2" t="s">
        <v>1393</v>
      </c>
      <c r="D290" s="180">
        <v>837564.69</v>
      </c>
      <c r="E290" s="2">
        <v>0</v>
      </c>
      <c r="F290" s="2" t="s">
        <v>1393</v>
      </c>
      <c r="G290" s="152">
        <f t="shared" si="4"/>
        <v>837564.69</v>
      </c>
      <c r="H290" s="2"/>
      <c r="I290" s="2"/>
      <c r="J290" s="2"/>
      <c r="K290" s="2"/>
    </row>
    <row r="291" spans="1:11">
      <c r="A291" s="2">
        <v>40070403</v>
      </c>
      <c r="B291" s="4" t="s">
        <v>1100</v>
      </c>
      <c r="C291" s="2" t="s">
        <v>1393</v>
      </c>
      <c r="D291" s="180">
        <v>385694.36</v>
      </c>
      <c r="E291" s="2">
        <v>0</v>
      </c>
      <c r="F291" s="2" t="s">
        <v>1393</v>
      </c>
      <c r="G291" s="152">
        <f t="shared" si="4"/>
        <v>385694.36</v>
      </c>
      <c r="H291" s="2"/>
      <c r="I291" s="2"/>
      <c r="J291" s="2"/>
      <c r="K291" s="2"/>
    </row>
    <row r="292" spans="1:11" ht="38.25">
      <c r="A292" s="2">
        <v>40070488</v>
      </c>
      <c r="B292" s="4" t="s">
        <v>1657</v>
      </c>
      <c r="C292" s="2" t="s">
        <v>1393</v>
      </c>
      <c r="D292" s="180">
        <v>25262.71</v>
      </c>
      <c r="E292" s="180">
        <v>2430.4</v>
      </c>
      <c r="F292" s="2" t="s">
        <v>1393</v>
      </c>
      <c r="G292" s="152">
        <f t="shared" si="4"/>
        <v>22832.309999999998</v>
      </c>
      <c r="H292" s="2"/>
      <c r="I292" s="2"/>
      <c r="J292" s="2"/>
      <c r="K292" s="2"/>
    </row>
    <row r="293" spans="1:11">
      <c r="A293" s="2">
        <v>40070501</v>
      </c>
      <c r="B293" s="4" t="s">
        <v>1101</v>
      </c>
      <c r="C293" s="2" t="s">
        <v>1393</v>
      </c>
      <c r="D293" s="180">
        <v>115043.08</v>
      </c>
      <c r="E293" s="180">
        <v>5505.01</v>
      </c>
      <c r="F293" s="2" t="s">
        <v>1393</v>
      </c>
      <c r="G293" s="152">
        <f t="shared" si="4"/>
        <v>109538.07</v>
      </c>
      <c r="H293" s="2"/>
      <c r="I293" s="2"/>
      <c r="J293" s="2"/>
      <c r="K293" s="2"/>
    </row>
    <row r="294" spans="1:11">
      <c r="A294" s="2">
        <v>40070502</v>
      </c>
      <c r="B294" s="4" t="s">
        <v>1102</v>
      </c>
      <c r="C294" s="2" t="s">
        <v>1393</v>
      </c>
      <c r="D294" s="180">
        <v>128667.15</v>
      </c>
      <c r="E294" s="180">
        <v>30682.89</v>
      </c>
      <c r="F294" s="2" t="s">
        <v>1393</v>
      </c>
      <c r="G294" s="152">
        <f t="shared" si="4"/>
        <v>97984.26</v>
      </c>
      <c r="H294" s="2"/>
      <c r="I294" s="2"/>
      <c r="J294" s="2"/>
      <c r="K294" s="2"/>
    </row>
    <row r="295" spans="1:11">
      <c r="A295" s="2">
        <v>40070503</v>
      </c>
      <c r="B295" s="4" t="s">
        <v>1525</v>
      </c>
      <c r="C295" s="2" t="s">
        <v>1393</v>
      </c>
      <c r="D295" s="180">
        <v>56883.040000000001</v>
      </c>
      <c r="E295" s="2">
        <v>134.19</v>
      </c>
      <c r="F295" s="2" t="s">
        <v>1393</v>
      </c>
      <c r="G295" s="152">
        <f t="shared" si="4"/>
        <v>56748.85</v>
      </c>
      <c r="H295" s="2"/>
      <c r="I295" s="2"/>
      <c r="J295" s="2"/>
      <c r="K295" s="2"/>
    </row>
    <row r="296" spans="1:11">
      <c r="A296" s="2">
        <v>40070504</v>
      </c>
      <c r="B296" s="4" t="s">
        <v>1103</v>
      </c>
      <c r="C296" s="2" t="s">
        <v>1393</v>
      </c>
      <c r="D296" s="180">
        <v>106277.25</v>
      </c>
      <c r="E296" s="2">
        <v>250.71</v>
      </c>
      <c r="F296" s="2" t="s">
        <v>1393</v>
      </c>
      <c r="G296" s="152">
        <f t="shared" si="4"/>
        <v>106026.54</v>
      </c>
      <c r="H296" s="2"/>
      <c r="I296" s="2"/>
      <c r="J296" s="2"/>
      <c r="K296" s="2"/>
    </row>
    <row r="297" spans="1:11" ht="25.5">
      <c r="A297" s="2">
        <v>40070601</v>
      </c>
      <c r="B297" s="4" t="s">
        <v>1658</v>
      </c>
      <c r="C297" s="2" t="s">
        <v>1393</v>
      </c>
      <c r="D297" s="180">
        <v>2908659.51</v>
      </c>
      <c r="E297" s="2">
        <v>0</v>
      </c>
      <c r="F297" s="2" t="s">
        <v>1393</v>
      </c>
      <c r="G297" s="152">
        <f t="shared" si="4"/>
        <v>2908659.51</v>
      </c>
      <c r="H297" s="2"/>
      <c r="I297" s="2"/>
      <c r="J297" s="2"/>
      <c r="K297" s="2"/>
    </row>
    <row r="298" spans="1:11" ht="25.5">
      <c r="A298" s="2">
        <v>40070602</v>
      </c>
      <c r="B298" s="4" t="s">
        <v>1527</v>
      </c>
      <c r="C298" s="2" t="s">
        <v>1393</v>
      </c>
      <c r="D298" s="180">
        <v>1092069.75</v>
      </c>
      <c r="E298" s="2">
        <v>0</v>
      </c>
      <c r="F298" s="2" t="s">
        <v>1393</v>
      </c>
      <c r="G298" s="152">
        <f t="shared" si="4"/>
        <v>1092069.75</v>
      </c>
      <c r="H298" s="2"/>
      <c r="I298" s="2"/>
      <c r="J298" s="2"/>
      <c r="K298" s="2"/>
    </row>
    <row r="299" spans="1:11">
      <c r="A299" s="2">
        <v>40070603</v>
      </c>
      <c r="B299" s="4" t="s">
        <v>1711</v>
      </c>
      <c r="C299" s="2" t="s">
        <v>1393</v>
      </c>
      <c r="D299" s="180">
        <v>98513.57</v>
      </c>
      <c r="E299" s="2">
        <v>0</v>
      </c>
      <c r="F299" s="2" t="s">
        <v>1393</v>
      </c>
      <c r="G299" s="152">
        <f t="shared" si="4"/>
        <v>98513.57</v>
      </c>
      <c r="H299" s="2"/>
      <c r="I299" s="2"/>
      <c r="J299" s="2"/>
      <c r="K299" s="2"/>
    </row>
    <row r="300" spans="1:11" ht="38.25">
      <c r="A300" s="2">
        <v>40070609</v>
      </c>
      <c r="B300" s="4" t="s">
        <v>1659</v>
      </c>
      <c r="C300" s="2" t="s">
        <v>1393</v>
      </c>
      <c r="D300" s="180">
        <v>8029.48</v>
      </c>
      <c r="E300" s="2">
        <v>0</v>
      </c>
      <c r="F300" s="2" t="s">
        <v>1393</v>
      </c>
      <c r="G300" s="152">
        <f t="shared" si="4"/>
        <v>8029.48</v>
      </c>
      <c r="H300" s="2"/>
      <c r="I300" s="2"/>
      <c r="J300" s="2"/>
      <c r="K300" s="2"/>
    </row>
    <row r="301" spans="1:11">
      <c r="A301" s="2">
        <v>40070610</v>
      </c>
      <c r="B301" s="4" t="s">
        <v>1530</v>
      </c>
      <c r="C301" s="2" t="s">
        <v>1393</v>
      </c>
      <c r="D301" s="180">
        <v>200986.26</v>
      </c>
      <c r="E301" s="180">
        <v>9772.15</v>
      </c>
      <c r="F301" s="2" t="s">
        <v>1393</v>
      </c>
      <c r="G301" s="152">
        <f t="shared" si="4"/>
        <v>191214.11000000002</v>
      </c>
      <c r="H301" s="2"/>
      <c r="I301" s="2"/>
      <c r="J301" s="2"/>
      <c r="K301" s="2"/>
    </row>
    <row r="302" spans="1:11">
      <c r="A302" s="2">
        <v>40070701</v>
      </c>
      <c r="B302" s="4" t="s">
        <v>1104</v>
      </c>
      <c r="C302" s="2" t="s">
        <v>1393</v>
      </c>
      <c r="D302" s="180">
        <v>137331.57999999999</v>
      </c>
      <c r="E302" s="180">
        <v>17693.64</v>
      </c>
      <c r="F302" s="2" t="s">
        <v>1393</v>
      </c>
      <c r="G302" s="152">
        <f t="shared" si="4"/>
        <v>119637.93999999999</v>
      </c>
      <c r="H302" s="2"/>
      <c r="I302" s="2"/>
      <c r="J302" s="2"/>
      <c r="K302" s="2"/>
    </row>
    <row r="303" spans="1:11">
      <c r="A303" s="2">
        <v>40070702</v>
      </c>
      <c r="B303" s="4" t="s">
        <v>1105</v>
      </c>
      <c r="C303" s="2" t="s">
        <v>1393</v>
      </c>
      <c r="D303" s="180">
        <v>791874.57</v>
      </c>
      <c r="E303" s="180">
        <v>27161.86</v>
      </c>
      <c r="F303" s="2" t="s">
        <v>1393</v>
      </c>
      <c r="G303" s="152">
        <f t="shared" si="4"/>
        <v>764712.71</v>
      </c>
      <c r="H303" s="2"/>
      <c r="I303" s="2"/>
      <c r="J303" s="2"/>
      <c r="K303" s="2"/>
    </row>
    <row r="304" spans="1:11">
      <c r="A304" s="2">
        <v>40070703</v>
      </c>
      <c r="B304" s="4" t="s">
        <v>1106</v>
      </c>
      <c r="C304" s="2" t="s">
        <v>1393</v>
      </c>
      <c r="D304" s="180">
        <v>745186.47</v>
      </c>
      <c r="E304" s="180">
        <v>50252.86</v>
      </c>
      <c r="F304" s="2" t="s">
        <v>1393</v>
      </c>
      <c r="G304" s="152">
        <f t="shared" si="4"/>
        <v>694933.61</v>
      </c>
      <c r="H304" s="2"/>
      <c r="I304" s="2"/>
      <c r="J304" s="2"/>
      <c r="K304" s="2"/>
    </row>
    <row r="305" spans="1:11">
      <c r="A305" s="2">
        <v>40070704</v>
      </c>
      <c r="B305" s="4" t="s">
        <v>1107</v>
      </c>
      <c r="C305" s="2" t="s">
        <v>1393</v>
      </c>
      <c r="D305" s="180">
        <v>480894.66</v>
      </c>
      <c r="E305" s="180">
        <v>4159.4799999999996</v>
      </c>
      <c r="F305" s="2" t="s">
        <v>1393</v>
      </c>
      <c r="G305" s="152">
        <f t="shared" si="4"/>
        <v>476735.18</v>
      </c>
      <c r="H305" s="2"/>
      <c r="I305" s="2"/>
      <c r="J305" s="2"/>
      <c r="K305" s="2"/>
    </row>
    <row r="306" spans="1:11" ht="25.5">
      <c r="A306" s="2">
        <v>40070801</v>
      </c>
      <c r="B306" s="4" t="s">
        <v>1108</v>
      </c>
      <c r="C306" s="2" t="s">
        <v>1393</v>
      </c>
      <c r="D306" s="180">
        <v>237379.03</v>
      </c>
      <c r="E306" s="180">
        <v>12607.89</v>
      </c>
      <c r="F306" s="2" t="s">
        <v>1393</v>
      </c>
      <c r="G306" s="152">
        <f t="shared" si="4"/>
        <v>224771.14</v>
      </c>
      <c r="H306" s="2"/>
      <c r="I306" s="2"/>
      <c r="J306" s="2"/>
      <c r="K306" s="2"/>
    </row>
    <row r="307" spans="1:11" ht="25.5">
      <c r="A307" s="2">
        <v>40070802</v>
      </c>
      <c r="B307" s="4" t="s">
        <v>1109</v>
      </c>
      <c r="C307" s="2" t="s">
        <v>1393</v>
      </c>
      <c r="D307" s="180">
        <v>414866.3</v>
      </c>
      <c r="E307" s="180">
        <v>53402.36</v>
      </c>
      <c r="F307" s="2" t="s">
        <v>1393</v>
      </c>
      <c r="G307" s="152">
        <f t="shared" si="4"/>
        <v>361463.94</v>
      </c>
      <c r="H307" s="2"/>
      <c r="I307" s="2"/>
      <c r="J307" s="2"/>
      <c r="K307" s="2"/>
    </row>
    <row r="308" spans="1:11" ht="25.5">
      <c r="A308" s="2">
        <v>40070804</v>
      </c>
      <c r="B308" s="4" t="s">
        <v>1110</v>
      </c>
      <c r="C308" s="2" t="s">
        <v>1393</v>
      </c>
      <c r="D308" s="180">
        <v>459469.87</v>
      </c>
      <c r="E308" s="180">
        <v>83001.289999999994</v>
      </c>
      <c r="F308" s="2" t="s">
        <v>1393</v>
      </c>
      <c r="G308" s="152">
        <f t="shared" si="4"/>
        <v>376468.58</v>
      </c>
      <c r="H308" s="2"/>
      <c r="I308" s="2"/>
      <c r="J308" s="2"/>
      <c r="K308" s="2"/>
    </row>
    <row r="309" spans="1:11" ht="25.5">
      <c r="A309" s="2">
        <v>40070805</v>
      </c>
      <c r="B309" s="4" t="s">
        <v>1532</v>
      </c>
      <c r="C309" s="2" t="s">
        <v>1393</v>
      </c>
      <c r="D309" s="180">
        <v>118166.24</v>
      </c>
      <c r="E309" s="180">
        <v>9502.1</v>
      </c>
      <c r="F309" s="2" t="s">
        <v>1393</v>
      </c>
      <c r="G309" s="152">
        <f t="shared" si="4"/>
        <v>108664.14</v>
      </c>
      <c r="H309" s="2"/>
      <c r="I309" s="2"/>
      <c r="J309" s="2"/>
      <c r="K309" s="2"/>
    </row>
    <row r="310" spans="1:11" ht="38.25">
      <c r="A310" s="2">
        <v>40070806</v>
      </c>
      <c r="B310" s="4" t="s">
        <v>1533</v>
      </c>
      <c r="C310" s="2" t="s">
        <v>1393</v>
      </c>
      <c r="D310" s="180">
        <v>37396.25</v>
      </c>
      <c r="E310" s="2">
        <v>0</v>
      </c>
      <c r="F310" s="2" t="s">
        <v>1393</v>
      </c>
      <c r="G310" s="152">
        <f t="shared" si="4"/>
        <v>37396.25</v>
      </c>
      <c r="H310" s="2"/>
      <c r="I310" s="2"/>
      <c r="J310" s="2"/>
      <c r="K310" s="2"/>
    </row>
    <row r="311" spans="1:11" ht="38.25">
      <c r="A311" s="2">
        <v>40070807</v>
      </c>
      <c r="B311" s="4" t="s">
        <v>1534</v>
      </c>
      <c r="C311" s="2" t="s">
        <v>1393</v>
      </c>
      <c r="D311" s="180">
        <v>6388.88</v>
      </c>
      <c r="E311" s="2">
        <v>366</v>
      </c>
      <c r="F311" s="2" t="s">
        <v>1393</v>
      </c>
      <c r="G311" s="152">
        <f t="shared" si="4"/>
        <v>6022.88</v>
      </c>
      <c r="H311" s="2"/>
      <c r="I311" s="2"/>
      <c r="J311" s="2"/>
      <c r="K311" s="2"/>
    </row>
    <row r="312" spans="1:11" ht="25.5">
      <c r="A312" s="2">
        <v>40070809</v>
      </c>
      <c r="B312" s="4" t="s">
        <v>1111</v>
      </c>
      <c r="C312" s="2" t="s">
        <v>1393</v>
      </c>
      <c r="D312" s="180">
        <v>66749.8</v>
      </c>
      <c r="E312" s="2">
        <v>457.79</v>
      </c>
      <c r="F312" s="2" t="s">
        <v>1393</v>
      </c>
      <c r="G312" s="152">
        <f t="shared" si="4"/>
        <v>66292.010000000009</v>
      </c>
      <c r="H312" s="2"/>
      <c r="I312" s="2"/>
      <c r="J312" s="2"/>
      <c r="K312" s="2"/>
    </row>
    <row r="313" spans="1:11" ht="25.5">
      <c r="A313" s="2">
        <v>40070810</v>
      </c>
      <c r="B313" s="4" t="s">
        <v>1535</v>
      </c>
      <c r="C313" s="2" t="s">
        <v>1393</v>
      </c>
      <c r="D313" s="180">
        <v>53534.5</v>
      </c>
      <c r="E313" s="180">
        <v>4750.8900000000003</v>
      </c>
      <c r="F313" s="2" t="s">
        <v>1393</v>
      </c>
      <c r="G313" s="152">
        <f t="shared" si="4"/>
        <v>48783.61</v>
      </c>
      <c r="H313" s="2"/>
      <c r="I313" s="2"/>
      <c r="J313" s="2"/>
      <c r="K313" s="2"/>
    </row>
    <row r="314" spans="1:11">
      <c r="A314" s="2">
        <v>40070811</v>
      </c>
      <c r="B314" s="4" t="s">
        <v>1536</v>
      </c>
      <c r="C314" s="2" t="s">
        <v>1393</v>
      </c>
      <c r="D314" s="180">
        <v>90294.35</v>
      </c>
      <c r="E314" s="180">
        <v>9214.84</v>
      </c>
      <c r="F314" s="2" t="s">
        <v>1393</v>
      </c>
      <c r="G314" s="152">
        <f t="shared" si="4"/>
        <v>81079.510000000009</v>
      </c>
      <c r="H314" s="2"/>
      <c r="I314" s="2"/>
      <c r="J314" s="2"/>
      <c r="K314" s="2"/>
    </row>
    <row r="315" spans="1:11">
      <c r="A315" s="2">
        <v>40070888</v>
      </c>
      <c r="B315" s="4" t="s">
        <v>1112</v>
      </c>
      <c r="C315" s="2" t="s">
        <v>1393</v>
      </c>
      <c r="D315" s="180">
        <v>45198.3</v>
      </c>
      <c r="E315" s="180">
        <v>11900.16</v>
      </c>
      <c r="F315" s="2" t="s">
        <v>1393</v>
      </c>
      <c r="G315" s="152">
        <f t="shared" si="4"/>
        <v>33298.14</v>
      </c>
      <c r="H315" s="2"/>
      <c r="I315" s="2"/>
      <c r="J315" s="2"/>
      <c r="K315" s="2"/>
    </row>
    <row r="316" spans="1:11" ht="25.5">
      <c r="A316" s="2">
        <v>40070901</v>
      </c>
      <c r="B316" s="4" t="s">
        <v>1660</v>
      </c>
      <c r="C316" s="2" t="s">
        <v>1393</v>
      </c>
      <c r="D316" s="180">
        <v>44439.25</v>
      </c>
      <c r="E316" s="2">
        <v>104.83</v>
      </c>
      <c r="F316" s="2" t="s">
        <v>1393</v>
      </c>
      <c r="G316" s="152">
        <f t="shared" si="4"/>
        <v>44334.42</v>
      </c>
      <c r="H316" s="2"/>
      <c r="I316" s="2"/>
      <c r="J316" s="2"/>
      <c r="K316" s="2"/>
    </row>
    <row r="317" spans="1:11" ht="25.5">
      <c r="A317" s="2">
        <v>40070902</v>
      </c>
      <c r="B317" s="4" t="s">
        <v>1114</v>
      </c>
      <c r="C317" s="2" t="s">
        <v>1393</v>
      </c>
      <c r="D317" s="180">
        <v>20290.77</v>
      </c>
      <c r="E317" s="2">
        <v>533.97</v>
      </c>
      <c r="F317" s="2" t="s">
        <v>1393</v>
      </c>
      <c r="G317" s="152">
        <f t="shared" si="4"/>
        <v>19756.8</v>
      </c>
      <c r="H317" s="2"/>
      <c r="I317" s="2"/>
      <c r="J317" s="2"/>
      <c r="K317" s="2"/>
    </row>
    <row r="318" spans="1:11" ht="25.5">
      <c r="A318" s="2">
        <v>40071001</v>
      </c>
      <c r="B318" s="4" t="s">
        <v>1115</v>
      </c>
      <c r="C318" s="2" t="s">
        <v>1393</v>
      </c>
      <c r="D318" s="180">
        <v>107253.01</v>
      </c>
      <c r="E318" s="2">
        <v>253.01</v>
      </c>
      <c r="F318" s="2" t="s">
        <v>1393</v>
      </c>
      <c r="G318" s="152">
        <f t="shared" si="4"/>
        <v>107000</v>
      </c>
      <c r="H318" s="2"/>
      <c r="I318" s="2"/>
      <c r="J318" s="2"/>
      <c r="K318" s="2"/>
    </row>
    <row r="319" spans="1:11" ht="25.5">
      <c r="A319" s="2">
        <v>40071002</v>
      </c>
      <c r="B319" s="4" t="s">
        <v>1116</v>
      </c>
      <c r="C319" s="2" t="s">
        <v>1393</v>
      </c>
      <c r="D319" s="180">
        <v>198160</v>
      </c>
      <c r="E319" s="2">
        <v>0</v>
      </c>
      <c r="F319" s="2" t="s">
        <v>1393</v>
      </c>
      <c r="G319" s="152">
        <f t="shared" si="4"/>
        <v>198160</v>
      </c>
      <c r="H319" s="2"/>
      <c r="I319" s="2"/>
      <c r="J319" s="2"/>
      <c r="K319" s="2"/>
    </row>
    <row r="320" spans="1:11" ht="25.5">
      <c r="A320" s="2">
        <v>40071003</v>
      </c>
      <c r="B320" s="4" t="s">
        <v>1117</v>
      </c>
      <c r="C320" s="2" t="s">
        <v>1393</v>
      </c>
      <c r="D320" s="180">
        <v>35082.76</v>
      </c>
      <c r="E320" s="2">
        <v>82.76</v>
      </c>
      <c r="F320" s="2" t="s">
        <v>1393</v>
      </c>
      <c r="G320" s="152">
        <f t="shared" si="4"/>
        <v>35000</v>
      </c>
      <c r="H320" s="2"/>
      <c r="I320" s="2"/>
      <c r="J320" s="2"/>
      <c r="K320" s="2"/>
    </row>
    <row r="321" spans="1:11" ht="25.5">
      <c r="A321" s="2">
        <v>40071004</v>
      </c>
      <c r="B321" s="4" t="s">
        <v>1118</v>
      </c>
      <c r="C321" s="2" t="s">
        <v>1393</v>
      </c>
      <c r="D321" s="180">
        <v>6415.13</v>
      </c>
      <c r="E321" s="2">
        <v>15.13</v>
      </c>
      <c r="F321" s="2" t="s">
        <v>1393</v>
      </c>
      <c r="G321" s="152">
        <f t="shared" si="4"/>
        <v>6400</v>
      </c>
      <c r="H321" s="2"/>
      <c r="I321" s="2"/>
      <c r="J321" s="2"/>
      <c r="K321" s="2"/>
    </row>
    <row r="322" spans="1:11">
      <c r="A322" s="2">
        <v>40071005</v>
      </c>
      <c r="B322" s="4" t="s">
        <v>1119</v>
      </c>
      <c r="C322" s="2" t="s">
        <v>1393</v>
      </c>
      <c r="D322" s="180">
        <v>28449.11</v>
      </c>
      <c r="E322" s="2">
        <v>67.11</v>
      </c>
      <c r="F322" s="2" t="s">
        <v>1393</v>
      </c>
      <c r="G322" s="152">
        <f t="shared" si="4"/>
        <v>28382</v>
      </c>
      <c r="H322" s="2"/>
      <c r="I322" s="2"/>
      <c r="J322" s="2"/>
      <c r="K322" s="2"/>
    </row>
    <row r="323" spans="1:11">
      <c r="A323" s="2">
        <v>40071006</v>
      </c>
      <c r="B323" s="4" t="s">
        <v>1540</v>
      </c>
      <c r="C323" s="2" t="s">
        <v>1393</v>
      </c>
      <c r="D323" s="180">
        <v>7533.65</v>
      </c>
      <c r="E323" s="2">
        <v>17.77</v>
      </c>
      <c r="F323" s="2" t="s">
        <v>1393</v>
      </c>
      <c r="G323" s="152">
        <f t="shared" si="4"/>
        <v>7515.8799999999992</v>
      </c>
      <c r="H323" s="2"/>
      <c r="I323" s="2"/>
      <c r="J323" s="2"/>
      <c r="K323" s="2"/>
    </row>
    <row r="324" spans="1:11" ht="25.5">
      <c r="A324" s="2">
        <v>40071101</v>
      </c>
      <c r="B324" s="4" t="s">
        <v>1120</v>
      </c>
      <c r="C324" s="2" t="s">
        <v>1393</v>
      </c>
      <c r="D324" s="180">
        <v>8116.84</v>
      </c>
      <c r="E324" s="2">
        <v>434.17</v>
      </c>
      <c r="F324" s="2" t="s">
        <v>1393</v>
      </c>
      <c r="G324" s="152">
        <f t="shared" si="4"/>
        <v>7682.67</v>
      </c>
      <c r="H324" s="2"/>
      <c r="I324" s="2"/>
      <c r="J324" s="2"/>
      <c r="K324" s="2"/>
    </row>
    <row r="325" spans="1:11" ht="25.5">
      <c r="A325" s="2">
        <v>40071104</v>
      </c>
      <c r="B325" s="4" t="s">
        <v>1121</v>
      </c>
      <c r="C325" s="2" t="s">
        <v>1393</v>
      </c>
      <c r="D325" s="180">
        <v>23202.67</v>
      </c>
      <c r="E325" s="2">
        <v>54.73</v>
      </c>
      <c r="F325" s="2" t="s">
        <v>1393</v>
      </c>
      <c r="G325" s="152">
        <f t="shared" si="4"/>
        <v>23147.94</v>
      </c>
      <c r="H325" s="2"/>
      <c r="I325" s="2"/>
      <c r="J325" s="2"/>
      <c r="K325" s="2"/>
    </row>
    <row r="326" spans="1:11" ht="25.5">
      <c r="A326" s="2">
        <v>40071106</v>
      </c>
      <c r="B326" s="4" t="s">
        <v>1122</v>
      </c>
      <c r="C326" s="2" t="s">
        <v>1393</v>
      </c>
      <c r="D326" s="180">
        <v>15420.87</v>
      </c>
      <c r="E326" s="2">
        <v>0</v>
      </c>
      <c r="F326" s="2" t="s">
        <v>1393</v>
      </c>
      <c r="G326" s="152">
        <f t="shared" si="4"/>
        <v>15420.87</v>
      </c>
      <c r="H326" s="2"/>
      <c r="I326" s="2"/>
      <c r="J326" s="2"/>
      <c r="K326" s="2"/>
    </row>
    <row r="327" spans="1:11">
      <c r="A327" s="2">
        <v>40071107</v>
      </c>
      <c r="B327" s="4" t="s">
        <v>1541</v>
      </c>
      <c r="C327" s="2" t="s">
        <v>1393</v>
      </c>
      <c r="D327" s="180">
        <v>951301.4</v>
      </c>
      <c r="E327" s="180">
        <v>17299.8</v>
      </c>
      <c r="F327" s="2" t="s">
        <v>1393</v>
      </c>
      <c r="G327" s="152">
        <f t="shared" si="4"/>
        <v>934001.6</v>
      </c>
      <c r="H327" s="2"/>
      <c r="I327" s="2"/>
      <c r="J327" s="2"/>
      <c r="K327" s="2"/>
    </row>
    <row r="328" spans="1:11">
      <c r="A328" s="2">
        <v>40071109</v>
      </c>
      <c r="B328" s="4" t="s">
        <v>1542</v>
      </c>
      <c r="C328" s="2" t="s">
        <v>1393</v>
      </c>
      <c r="D328" s="180">
        <v>2299</v>
      </c>
      <c r="E328" s="2">
        <v>0</v>
      </c>
      <c r="F328" s="2" t="s">
        <v>1393</v>
      </c>
      <c r="G328" s="152">
        <f t="shared" si="4"/>
        <v>2299</v>
      </c>
      <c r="H328" s="2"/>
      <c r="I328" s="2"/>
      <c r="J328" s="2"/>
      <c r="K328" s="2"/>
    </row>
    <row r="329" spans="1:11" ht="38.25">
      <c r="A329" s="2">
        <v>40071110</v>
      </c>
      <c r="B329" s="4" t="s">
        <v>1543</v>
      </c>
      <c r="C329" s="2" t="s">
        <v>1393</v>
      </c>
      <c r="D329" s="180">
        <v>538303.93999999994</v>
      </c>
      <c r="E329" s="180">
        <v>9495</v>
      </c>
      <c r="F329" s="2" t="s">
        <v>1393</v>
      </c>
      <c r="G329" s="152">
        <f t="shared" si="4"/>
        <v>528808.93999999994</v>
      </c>
      <c r="H329" s="2"/>
      <c r="I329" s="2"/>
      <c r="J329" s="2"/>
      <c r="K329" s="2"/>
    </row>
    <row r="330" spans="1:11" ht="25.5">
      <c r="A330" s="2">
        <v>40071111</v>
      </c>
      <c r="B330" s="4" t="s">
        <v>1661</v>
      </c>
      <c r="C330" s="2" t="s">
        <v>1393</v>
      </c>
      <c r="D330" s="180">
        <v>537871.49</v>
      </c>
      <c r="E330" s="180">
        <v>3089.7</v>
      </c>
      <c r="F330" s="2" t="s">
        <v>1393</v>
      </c>
      <c r="G330" s="152">
        <f t="shared" si="4"/>
        <v>534781.79</v>
      </c>
      <c r="H330" s="2"/>
      <c r="I330" s="2"/>
      <c r="J330" s="2"/>
      <c r="K330" s="2"/>
    </row>
    <row r="331" spans="1:11">
      <c r="A331" s="2">
        <v>40071188</v>
      </c>
      <c r="B331" s="4" t="s">
        <v>1124</v>
      </c>
      <c r="C331" s="2" t="s">
        <v>1393</v>
      </c>
      <c r="D331" s="180">
        <v>146325.38</v>
      </c>
      <c r="E331" s="180">
        <v>3164.66</v>
      </c>
      <c r="F331" s="2" t="s">
        <v>1393</v>
      </c>
      <c r="G331" s="152">
        <f t="shared" si="4"/>
        <v>143160.72</v>
      </c>
      <c r="H331" s="2"/>
      <c r="I331" s="2"/>
      <c r="J331" s="2"/>
      <c r="K331" s="2"/>
    </row>
    <row r="332" spans="1:11">
      <c r="A332" s="2">
        <v>40080101</v>
      </c>
      <c r="B332" s="4" t="s">
        <v>1544</v>
      </c>
      <c r="C332" s="2" t="s">
        <v>1393</v>
      </c>
      <c r="D332" s="180">
        <v>40360.9</v>
      </c>
      <c r="E332" s="2">
        <v>0</v>
      </c>
      <c r="F332" s="2" t="s">
        <v>1393</v>
      </c>
      <c r="G332" s="152">
        <f t="shared" si="4"/>
        <v>40360.9</v>
      </c>
      <c r="H332" s="2"/>
      <c r="I332" s="2"/>
      <c r="J332" s="2"/>
      <c r="K332" s="2"/>
    </row>
    <row r="333" spans="1:11">
      <c r="A333" s="2">
        <v>40080301</v>
      </c>
      <c r="B333" s="4" t="s">
        <v>1546</v>
      </c>
      <c r="C333" s="2" t="s">
        <v>1393</v>
      </c>
      <c r="D333" s="180">
        <v>30848.080000000002</v>
      </c>
      <c r="E333" s="2">
        <v>203.94</v>
      </c>
      <c r="F333" s="2" t="s">
        <v>1393</v>
      </c>
      <c r="G333" s="152">
        <f t="shared" ref="G333:G396" si="5">D333-E333</f>
        <v>30644.140000000003</v>
      </c>
      <c r="H333" s="2"/>
      <c r="I333" s="2"/>
      <c r="J333" s="2"/>
      <c r="K333" s="2"/>
    </row>
    <row r="334" spans="1:11">
      <c r="A334" s="2">
        <v>40080302</v>
      </c>
      <c r="B334" s="4" t="s">
        <v>1125</v>
      </c>
      <c r="C334" s="2" t="s">
        <v>1393</v>
      </c>
      <c r="D334" s="180">
        <v>32226.639999999999</v>
      </c>
      <c r="E334" s="180">
        <v>3190.8</v>
      </c>
      <c r="F334" s="2" t="s">
        <v>1393</v>
      </c>
      <c r="G334" s="152">
        <f t="shared" si="5"/>
        <v>29035.84</v>
      </c>
      <c r="H334" s="2"/>
      <c r="I334" s="2"/>
      <c r="J334" s="2"/>
      <c r="K334" s="2"/>
    </row>
    <row r="335" spans="1:11" ht="25.5">
      <c r="A335" s="2">
        <v>40090101</v>
      </c>
      <c r="B335" s="4" t="s">
        <v>1126</v>
      </c>
      <c r="C335" s="2" t="s">
        <v>1393</v>
      </c>
      <c r="D335" s="180">
        <v>9739975.0600000005</v>
      </c>
      <c r="E335" s="180">
        <v>11447.03</v>
      </c>
      <c r="F335" s="2" t="s">
        <v>1393</v>
      </c>
      <c r="G335" s="152">
        <f t="shared" si="5"/>
        <v>9728528.0300000012</v>
      </c>
      <c r="H335" s="2"/>
      <c r="I335" s="2"/>
      <c r="J335" s="2"/>
      <c r="K335" s="2"/>
    </row>
    <row r="336" spans="1:11" ht="25.5">
      <c r="A336" s="2">
        <v>40090102</v>
      </c>
      <c r="B336" s="4" t="s">
        <v>1127</v>
      </c>
      <c r="C336" s="2" t="s">
        <v>1393</v>
      </c>
      <c r="D336" s="180">
        <v>47263.77</v>
      </c>
      <c r="E336" s="2">
        <v>53.77</v>
      </c>
      <c r="F336" s="2" t="s">
        <v>1393</v>
      </c>
      <c r="G336" s="152">
        <f t="shared" si="5"/>
        <v>47210</v>
      </c>
      <c r="H336" s="2"/>
      <c r="I336" s="2"/>
      <c r="J336" s="2"/>
      <c r="K336" s="2"/>
    </row>
    <row r="337" spans="1:11" ht="25.5">
      <c r="A337" s="2">
        <v>40090103</v>
      </c>
      <c r="B337" s="4" t="s">
        <v>1549</v>
      </c>
      <c r="C337" s="2" t="s">
        <v>1393</v>
      </c>
      <c r="D337" s="180">
        <v>1158232.1200000001</v>
      </c>
      <c r="E337" s="180">
        <v>2798.67</v>
      </c>
      <c r="F337" s="2" t="s">
        <v>1393</v>
      </c>
      <c r="G337" s="152">
        <f t="shared" si="5"/>
        <v>1155433.4500000002</v>
      </c>
      <c r="H337" s="2"/>
      <c r="I337" s="2"/>
      <c r="J337" s="2"/>
      <c r="K337" s="2"/>
    </row>
    <row r="338" spans="1:11" ht="25.5">
      <c r="A338" s="2">
        <v>40090130</v>
      </c>
      <c r="B338" s="4" t="s">
        <v>1128</v>
      </c>
      <c r="C338" s="2" t="s">
        <v>1393</v>
      </c>
      <c r="D338" s="180">
        <v>165167.67999999999</v>
      </c>
      <c r="E338" s="2">
        <v>87.45</v>
      </c>
      <c r="F338" s="2" t="s">
        <v>1393</v>
      </c>
      <c r="G338" s="152">
        <f t="shared" si="5"/>
        <v>165080.22999999998</v>
      </c>
      <c r="H338" s="2"/>
      <c r="I338" s="2"/>
      <c r="J338" s="2"/>
      <c r="K338" s="2"/>
    </row>
    <row r="339" spans="1:11" ht="25.5">
      <c r="A339" s="2">
        <v>40090150</v>
      </c>
      <c r="B339" s="4" t="s">
        <v>1129</v>
      </c>
      <c r="C339" s="2" t="s">
        <v>1393</v>
      </c>
      <c r="D339" s="180">
        <v>9787.24</v>
      </c>
      <c r="E339" s="180">
        <v>115065.43</v>
      </c>
      <c r="F339" s="2" t="s">
        <v>1393</v>
      </c>
      <c r="G339" s="152">
        <f t="shared" si="5"/>
        <v>-105278.18999999999</v>
      </c>
      <c r="H339" s="2"/>
      <c r="I339" s="2"/>
      <c r="J339" s="2"/>
      <c r="K339" s="2"/>
    </row>
    <row r="340" spans="1:11" ht="25.5">
      <c r="A340" s="2">
        <v>40090201</v>
      </c>
      <c r="B340" s="4" t="s">
        <v>1130</v>
      </c>
      <c r="C340" s="2" t="s">
        <v>1393</v>
      </c>
      <c r="D340" s="180">
        <v>2873353.76</v>
      </c>
      <c r="E340" s="180">
        <v>2553.84</v>
      </c>
      <c r="F340" s="2" t="s">
        <v>1393</v>
      </c>
      <c r="G340" s="152">
        <f t="shared" si="5"/>
        <v>2870799.92</v>
      </c>
      <c r="H340" s="2"/>
      <c r="I340" s="2"/>
      <c r="J340" s="2"/>
      <c r="K340" s="2"/>
    </row>
    <row r="341" spans="1:11">
      <c r="A341" s="2">
        <v>40090202</v>
      </c>
      <c r="B341" s="4" t="s">
        <v>1131</v>
      </c>
      <c r="C341" s="2" t="s">
        <v>1393</v>
      </c>
      <c r="D341" s="180">
        <v>101546.29</v>
      </c>
      <c r="E341" s="180">
        <v>1491.56</v>
      </c>
      <c r="F341" s="2" t="s">
        <v>1393</v>
      </c>
      <c r="G341" s="152">
        <f t="shared" si="5"/>
        <v>100054.73</v>
      </c>
      <c r="H341" s="2"/>
      <c r="I341" s="2"/>
      <c r="J341" s="2"/>
      <c r="K341" s="2"/>
    </row>
    <row r="342" spans="1:11">
      <c r="A342" s="2">
        <v>40090230</v>
      </c>
      <c r="B342" s="4" t="s">
        <v>1551</v>
      </c>
      <c r="C342" s="2" t="s">
        <v>1393</v>
      </c>
      <c r="D342" s="180">
        <v>53475.72</v>
      </c>
      <c r="E342" s="2">
        <v>28.45</v>
      </c>
      <c r="F342" s="2" t="s">
        <v>1393</v>
      </c>
      <c r="G342" s="152">
        <f t="shared" si="5"/>
        <v>53447.270000000004</v>
      </c>
      <c r="H342" s="2"/>
      <c r="I342" s="2"/>
      <c r="J342" s="2"/>
      <c r="K342" s="2"/>
    </row>
    <row r="343" spans="1:11" ht="25.5">
      <c r="A343" s="2">
        <v>40090250</v>
      </c>
      <c r="B343" s="4" t="s">
        <v>1132</v>
      </c>
      <c r="C343" s="2" t="s">
        <v>1393</v>
      </c>
      <c r="D343" s="180">
        <v>2923.52</v>
      </c>
      <c r="E343" s="180">
        <v>31175.040000000001</v>
      </c>
      <c r="F343" s="2" t="s">
        <v>1393</v>
      </c>
      <c r="G343" s="152">
        <f t="shared" si="5"/>
        <v>-28251.52</v>
      </c>
      <c r="H343" s="2"/>
      <c r="I343" s="2"/>
      <c r="J343" s="2"/>
      <c r="K343" s="2"/>
    </row>
    <row r="344" spans="1:11" ht="25.5">
      <c r="A344" s="2">
        <v>40090401</v>
      </c>
      <c r="B344" s="4" t="s">
        <v>1553</v>
      </c>
      <c r="C344" s="2" t="s">
        <v>1393</v>
      </c>
      <c r="D344" s="180">
        <v>53953.36</v>
      </c>
      <c r="E344" s="2">
        <v>0</v>
      </c>
      <c r="F344" s="2" t="s">
        <v>1393</v>
      </c>
      <c r="G344" s="152">
        <f t="shared" si="5"/>
        <v>53953.36</v>
      </c>
      <c r="H344" s="2"/>
      <c r="I344" s="2"/>
      <c r="J344" s="2"/>
      <c r="K344" s="2"/>
    </row>
    <row r="345" spans="1:11" ht="25.5">
      <c r="A345" s="2">
        <v>40090403</v>
      </c>
      <c r="B345" s="4" t="s">
        <v>1123</v>
      </c>
      <c r="C345" s="2" t="s">
        <v>1393</v>
      </c>
      <c r="D345" s="180">
        <v>12544.33</v>
      </c>
      <c r="E345" s="2">
        <v>0</v>
      </c>
      <c r="F345" s="2" t="s">
        <v>1393</v>
      </c>
      <c r="G345" s="152">
        <f t="shared" si="5"/>
        <v>12544.33</v>
      </c>
      <c r="H345" s="2"/>
      <c r="I345" s="2"/>
      <c r="J345" s="2"/>
      <c r="K345" s="2"/>
    </row>
    <row r="346" spans="1:11" ht="25.5">
      <c r="A346" s="2">
        <v>40090404</v>
      </c>
      <c r="B346" s="4" t="s">
        <v>1662</v>
      </c>
      <c r="C346" s="2" t="s">
        <v>1393</v>
      </c>
      <c r="D346" s="180">
        <v>48417.04</v>
      </c>
      <c r="E346" s="180">
        <v>1839.22</v>
      </c>
      <c r="F346" s="2" t="s">
        <v>1393</v>
      </c>
      <c r="G346" s="152">
        <f t="shared" si="5"/>
        <v>46577.82</v>
      </c>
      <c r="H346" s="2"/>
      <c r="I346" s="2"/>
      <c r="J346" s="2"/>
      <c r="K346" s="2"/>
    </row>
    <row r="347" spans="1:11" ht="25.5">
      <c r="A347" s="2">
        <v>40090405</v>
      </c>
      <c r="B347" s="4" t="s">
        <v>1554</v>
      </c>
      <c r="C347" s="2" t="s">
        <v>1393</v>
      </c>
      <c r="D347" s="180">
        <v>4081.65</v>
      </c>
      <c r="E347" s="2">
        <v>0</v>
      </c>
      <c r="F347" s="2" t="s">
        <v>1393</v>
      </c>
      <c r="G347" s="152">
        <f t="shared" si="5"/>
        <v>4081.65</v>
      </c>
      <c r="H347" s="2"/>
      <c r="I347" s="2"/>
      <c r="J347" s="2"/>
      <c r="K347" s="2"/>
    </row>
    <row r="348" spans="1:11">
      <c r="A348" s="2">
        <v>40090406</v>
      </c>
      <c r="B348" s="4" t="s">
        <v>1555</v>
      </c>
      <c r="C348" s="2" t="s">
        <v>1393</v>
      </c>
      <c r="D348" s="180">
        <v>83519.360000000001</v>
      </c>
      <c r="E348" s="2">
        <v>165.23</v>
      </c>
      <c r="F348" s="2" t="s">
        <v>1393</v>
      </c>
      <c r="G348" s="152">
        <f t="shared" si="5"/>
        <v>83354.13</v>
      </c>
      <c r="H348" s="2"/>
      <c r="I348" s="2"/>
      <c r="J348" s="2"/>
      <c r="K348" s="2"/>
    </row>
    <row r="349" spans="1:11">
      <c r="A349" s="2">
        <v>40090488</v>
      </c>
      <c r="B349" s="4" t="s">
        <v>1556</v>
      </c>
      <c r="C349" s="2" t="s">
        <v>1393</v>
      </c>
      <c r="D349" s="180">
        <v>7498</v>
      </c>
      <c r="E349" s="2">
        <v>0</v>
      </c>
      <c r="F349" s="2" t="s">
        <v>1393</v>
      </c>
      <c r="G349" s="152">
        <f t="shared" si="5"/>
        <v>7498</v>
      </c>
      <c r="H349" s="2"/>
      <c r="I349" s="2"/>
      <c r="J349" s="2"/>
      <c r="K349" s="2"/>
    </row>
    <row r="350" spans="1:11" ht="25.5">
      <c r="A350" s="2">
        <v>40100111</v>
      </c>
      <c r="B350" s="4" t="s">
        <v>1557</v>
      </c>
      <c r="C350" s="2" t="s">
        <v>1393</v>
      </c>
      <c r="D350" s="180">
        <v>24681.22</v>
      </c>
      <c r="E350" s="2">
        <v>0</v>
      </c>
      <c r="F350" s="2" t="s">
        <v>1393</v>
      </c>
      <c r="G350" s="152">
        <f t="shared" si="5"/>
        <v>24681.22</v>
      </c>
      <c r="H350" s="2"/>
      <c r="I350" s="2"/>
      <c r="J350" s="2"/>
      <c r="K350" s="2"/>
    </row>
    <row r="351" spans="1:11" ht="38.25">
      <c r="A351" s="2">
        <v>40100131</v>
      </c>
      <c r="B351" s="4" t="s">
        <v>1133</v>
      </c>
      <c r="C351" s="2" t="s">
        <v>1393</v>
      </c>
      <c r="D351" s="180">
        <v>79373</v>
      </c>
      <c r="E351" s="2">
        <v>187.24</v>
      </c>
      <c r="F351" s="2" t="s">
        <v>1393</v>
      </c>
      <c r="G351" s="152">
        <f t="shared" si="5"/>
        <v>79185.759999999995</v>
      </c>
      <c r="H351" s="2"/>
      <c r="I351" s="2"/>
      <c r="J351" s="2"/>
      <c r="K351" s="2"/>
    </row>
    <row r="352" spans="1:11" ht="25.5">
      <c r="A352" s="2">
        <v>40100152</v>
      </c>
      <c r="B352" s="4" t="s">
        <v>1559</v>
      </c>
      <c r="C352" s="2" t="s">
        <v>1393</v>
      </c>
      <c r="D352" s="2">
        <v>172.98</v>
      </c>
      <c r="E352" s="2">
        <v>0</v>
      </c>
      <c r="F352" s="2" t="s">
        <v>1393</v>
      </c>
      <c r="G352" s="152">
        <f t="shared" si="5"/>
        <v>172.98</v>
      </c>
      <c r="H352" s="2"/>
      <c r="I352" s="2"/>
      <c r="J352" s="2"/>
      <c r="K352" s="2"/>
    </row>
    <row r="353" spans="1:11" ht="25.5">
      <c r="A353" s="2">
        <v>40100153</v>
      </c>
      <c r="B353" s="4" t="s">
        <v>1214</v>
      </c>
      <c r="C353" s="2" t="s">
        <v>1393</v>
      </c>
      <c r="D353" s="180">
        <v>1468.94</v>
      </c>
      <c r="E353" s="2">
        <v>0</v>
      </c>
      <c r="F353" s="2" t="s">
        <v>1393</v>
      </c>
      <c r="G353" s="152">
        <f t="shared" si="5"/>
        <v>1468.94</v>
      </c>
      <c r="H353" s="2"/>
      <c r="I353" s="2"/>
      <c r="J353" s="2"/>
      <c r="K353" s="2"/>
    </row>
    <row r="354" spans="1:11" ht="25.5">
      <c r="A354" s="2">
        <v>40100171</v>
      </c>
      <c r="B354" s="4" t="s">
        <v>1134</v>
      </c>
      <c r="C354" s="2" t="s">
        <v>1393</v>
      </c>
      <c r="D354" s="180">
        <v>2092.84</v>
      </c>
      <c r="E354" s="2">
        <v>0</v>
      </c>
      <c r="F354" s="2" t="s">
        <v>1393</v>
      </c>
      <c r="G354" s="152">
        <f t="shared" si="5"/>
        <v>2092.84</v>
      </c>
      <c r="H354" s="2"/>
      <c r="I354" s="2"/>
      <c r="J354" s="2"/>
      <c r="K354" s="2"/>
    </row>
    <row r="355" spans="1:11" ht="25.5">
      <c r="A355" s="2">
        <v>40100172</v>
      </c>
      <c r="B355" s="4" t="s">
        <v>1135</v>
      </c>
      <c r="C355" s="2" t="s">
        <v>1393</v>
      </c>
      <c r="D355" s="180">
        <v>17232.34</v>
      </c>
      <c r="E355" s="2">
        <v>40.65</v>
      </c>
      <c r="F355" s="2" t="s">
        <v>1393</v>
      </c>
      <c r="G355" s="152">
        <f t="shared" si="5"/>
        <v>17191.689999999999</v>
      </c>
      <c r="H355" s="2"/>
      <c r="I355" s="2"/>
      <c r="J355" s="2"/>
      <c r="K355" s="2"/>
    </row>
    <row r="356" spans="1:11" ht="25.5">
      <c r="A356" s="2">
        <v>40100178</v>
      </c>
      <c r="B356" s="4" t="s">
        <v>1560</v>
      </c>
      <c r="C356" s="2" t="s">
        <v>1393</v>
      </c>
      <c r="D356" s="2">
        <v>825.5</v>
      </c>
      <c r="E356" s="2">
        <v>0</v>
      </c>
      <c r="F356" s="2" t="s">
        <v>1393</v>
      </c>
      <c r="G356" s="152">
        <f t="shared" si="5"/>
        <v>825.5</v>
      </c>
      <c r="H356" s="2"/>
      <c r="I356" s="2"/>
      <c r="J356" s="2"/>
      <c r="K356" s="2"/>
    </row>
    <row r="357" spans="1:11" ht="25.5">
      <c r="A357" s="2">
        <v>40100179</v>
      </c>
      <c r="B357" s="4" t="s">
        <v>1136</v>
      </c>
      <c r="C357" s="2" t="s">
        <v>1393</v>
      </c>
      <c r="D357" s="180">
        <v>16743.59</v>
      </c>
      <c r="E357" s="2">
        <v>39.5</v>
      </c>
      <c r="F357" s="2" t="s">
        <v>1393</v>
      </c>
      <c r="G357" s="152">
        <f t="shared" si="5"/>
        <v>16704.09</v>
      </c>
      <c r="H357" s="2"/>
      <c r="I357" s="2"/>
      <c r="J357" s="2"/>
      <c r="K357" s="2"/>
    </row>
    <row r="358" spans="1:11" ht="25.5">
      <c r="A358" s="2">
        <v>40100203</v>
      </c>
      <c r="B358" s="4" t="s">
        <v>1137</v>
      </c>
      <c r="C358" s="2" t="s">
        <v>1393</v>
      </c>
      <c r="D358" s="180">
        <v>1633548.69</v>
      </c>
      <c r="E358" s="180">
        <v>3853.51</v>
      </c>
      <c r="F358" s="2" t="s">
        <v>1393</v>
      </c>
      <c r="G358" s="152">
        <f t="shared" si="5"/>
        <v>1629695.18</v>
      </c>
      <c r="H358" s="2"/>
      <c r="I358" s="2"/>
      <c r="J358" s="2"/>
      <c r="K358" s="2"/>
    </row>
    <row r="359" spans="1:11" ht="25.5">
      <c r="A359" s="2">
        <v>40100204</v>
      </c>
      <c r="B359" s="4" t="s">
        <v>1138</v>
      </c>
      <c r="C359" s="2" t="s">
        <v>1393</v>
      </c>
      <c r="D359" s="180">
        <v>2934630.38</v>
      </c>
      <c r="E359" s="2">
        <v>0</v>
      </c>
      <c r="F359" s="2" t="s">
        <v>1393</v>
      </c>
      <c r="G359" s="152">
        <f t="shared" si="5"/>
        <v>2934630.38</v>
      </c>
      <c r="H359" s="2"/>
      <c r="I359" s="2"/>
      <c r="J359" s="2"/>
      <c r="K359" s="2"/>
    </row>
    <row r="360" spans="1:11" ht="38.25">
      <c r="A360" s="2">
        <v>40100205</v>
      </c>
      <c r="B360" s="4" t="s">
        <v>1139</v>
      </c>
      <c r="C360" s="2" t="s">
        <v>1393</v>
      </c>
      <c r="D360" s="180">
        <v>123941.98</v>
      </c>
      <c r="E360" s="2">
        <v>292.38</v>
      </c>
      <c r="F360" s="2" t="s">
        <v>1393</v>
      </c>
      <c r="G360" s="152">
        <f t="shared" si="5"/>
        <v>123649.59999999999</v>
      </c>
      <c r="H360" s="2"/>
      <c r="I360" s="2"/>
      <c r="J360" s="2"/>
      <c r="K360" s="2"/>
    </row>
    <row r="361" spans="1:11" ht="25.5">
      <c r="A361" s="2">
        <v>40100206</v>
      </c>
      <c r="B361" s="4" t="s">
        <v>1140</v>
      </c>
      <c r="C361" s="2" t="s">
        <v>1393</v>
      </c>
      <c r="D361" s="180">
        <v>302544.68</v>
      </c>
      <c r="E361" s="2">
        <v>0</v>
      </c>
      <c r="F361" s="2" t="s">
        <v>1393</v>
      </c>
      <c r="G361" s="152">
        <f t="shared" si="5"/>
        <v>302544.68</v>
      </c>
      <c r="H361" s="2"/>
      <c r="I361" s="2"/>
      <c r="J361" s="2"/>
      <c r="K361" s="2"/>
    </row>
    <row r="362" spans="1:11">
      <c r="A362" s="2">
        <v>40100207</v>
      </c>
      <c r="B362" s="4" t="s">
        <v>1141</v>
      </c>
      <c r="C362" s="2" t="s">
        <v>1393</v>
      </c>
      <c r="D362" s="180">
        <v>183498.88</v>
      </c>
      <c r="E362" s="2">
        <v>432.87</v>
      </c>
      <c r="F362" s="2" t="s">
        <v>1393</v>
      </c>
      <c r="G362" s="152">
        <f t="shared" si="5"/>
        <v>183066.01</v>
      </c>
      <c r="H362" s="2"/>
      <c r="I362" s="2"/>
      <c r="J362" s="2"/>
      <c r="K362" s="2"/>
    </row>
    <row r="363" spans="1:11" ht="38.25">
      <c r="A363" s="2">
        <v>40100208</v>
      </c>
      <c r="B363" s="4" t="s">
        <v>1561</v>
      </c>
      <c r="C363" s="2" t="s">
        <v>1393</v>
      </c>
      <c r="D363" s="180">
        <v>68830.929999999993</v>
      </c>
      <c r="E363" s="2">
        <v>0</v>
      </c>
      <c r="F363" s="2" t="s">
        <v>1393</v>
      </c>
      <c r="G363" s="152">
        <f t="shared" si="5"/>
        <v>68830.929999999993</v>
      </c>
      <c r="H363" s="2"/>
      <c r="I363" s="2"/>
      <c r="J363" s="2"/>
      <c r="K363" s="2"/>
    </row>
    <row r="364" spans="1:11">
      <c r="A364" s="2">
        <v>40100209</v>
      </c>
      <c r="B364" s="4" t="s">
        <v>1142</v>
      </c>
      <c r="C364" s="2" t="s">
        <v>1393</v>
      </c>
      <c r="D364" s="180">
        <v>126988.14</v>
      </c>
      <c r="E364" s="2">
        <v>299.56</v>
      </c>
      <c r="F364" s="2" t="s">
        <v>1393</v>
      </c>
      <c r="G364" s="152">
        <f t="shared" si="5"/>
        <v>126688.58</v>
      </c>
      <c r="H364" s="2"/>
      <c r="I364" s="2"/>
      <c r="J364" s="2"/>
      <c r="K364" s="2"/>
    </row>
    <row r="365" spans="1:11" ht="51">
      <c r="A365" s="2">
        <v>40100211</v>
      </c>
      <c r="B365" s="4" t="s">
        <v>932</v>
      </c>
      <c r="C365" s="2" t="s">
        <v>1393</v>
      </c>
      <c r="D365" s="180">
        <v>55668.89</v>
      </c>
      <c r="E365" s="2">
        <v>131.32</v>
      </c>
      <c r="F365" s="2" t="s">
        <v>1393</v>
      </c>
      <c r="G365" s="152">
        <f t="shared" si="5"/>
        <v>55537.57</v>
      </c>
      <c r="H365" s="2"/>
      <c r="I365" s="2"/>
      <c r="J365" s="2"/>
      <c r="K365" s="2"/>
    </row>
    <row r="366" spans="1:11">
      <c r="A366" s="2">
        <v>40100212</v>
      </c>
      <c r="B366" s="4" t="s">
        <v>1143</v>
      </c>
      <c r="C366" s="2" t="s">
        <v>1393</v>
      </c>
      <c r="D366" s="2">
        <v>704.28</v>
      </c>
      <c r="E366" s="2">
        <v>1.66</v>
      </c>
      <c r="F366" s="2" t="s">
        <v>1393</v>
      </c>
      <c r="G366" s="152">
        <f t="shared" si="5"/>
        <v>702.62</v>
      </c>
      <c r="H366" s="2"/>
      <c r="I366" s="2"/>
      <c r="J366" s="2"/>
      <c r="K366" s="2"/>
    </row>
    <row r="367" spans="1:11" ht="25.5">
      <c r="A367" s="2">
        <v>40100213</v>
      </c>
      <c r="B367" s="4" t="s">
        <v>1144</v>
      </c>
      <c r="C367" s="2" t="s">
        <v>1393</v>
      </c>
      <c r="D367" s="180">
        <v>55109.61</v>
      </c>
      <c r="E367" s="2">
        <v>130</v>
      </c>
      <c r="F367" s="2" t="s">
        <v>1393</v>
      </c>
      <c r="G367" s="152">
        <f t="shared" si="5"/>
        <v>54979.61</v>
      </c>
      <c r="H367" s="2"/>
      <c r="I367" s="2"/>
      <c r="J367" s="2"/>
      <c r="K367" s="2"/>
    </row>
    <row r="368" spans="1:11" ht="38.25">
      <c r="A368" s="2">
        <v>40100291</v>
      </c>
      <c r="B368" s="4" t="s">
        <v>1563</v>
      </c>
      <c r="C368" s="2" t="s">
        <v>1393</v>
      </c>
      <c r="D368" s="180">
        <v>1768.05</v>
      </c>
      <c r="E368" s="2">
        <v>0</v>
      </c>
      <c r="F368" s="2" t="s">
        <v>1393</v>
      </c>
      <c r="G368" s="152">
        <f t="shared" si="5"/>
        <v>1768.05</v>
      </c>
      <c r="H368" s="2"/>
      <c r="I368" s="2"/>
      <c r="J368" s="2"/>
      <c r="K368" s="2"/>
    </row>
    <row r="369" spans="1:11" ht="25.5">
      <c r="A369" s="2">
        <v>40100294</v>
      </c>
      <c r="B369" s="4" t="s">
        <v>1565</v>
      </c>
      <c r="C369" s="2" t="s">
        <v>1393</v>
      </c>
      <c r="D369" s="180">
        <v>11801.63</v>
      </c>
      <c r="E369" s="2">
        <v>0</v>
      </c>
      <c r="F369" s="2" t="s">
        <v>1393</v>
      </c>
      <c r="G369" s="152">
        <f t="shared" si="5"/>
        <v>11801.63</v>
      </c>
      <c r="H369" s="2"/>
      <c r="I369" s="2"/>
      <c r="J369" s="2"/>
      <c r="K369" s="2"/>
    </row>
    <row r="370" spans="1:11" ht="25.5">
      <c r="A370" s="2">
        <v>40100295</v>
      </c>
      <c r="B370" s="4" t="s">
        <v>1566</v>
      </c>
      <c r="C370" s="2" t="s">
        <v>1393</v>
      </c>
      <c r="D370" s="180">
        <v>1021.09</v>
      </c>
      <c r="E370" s="2">
        <v>0</v>
      </c>
      <c r="F370" s="2" t="s">
        <v>1393</v>
      </c>
      <c r="G370" s="152">
        <f t="shared" si="5"/>
        <v>1021.09</v>
      </c>
      <c r="H370" s="2"/>
      <c r="I370" s="2"/>
      <c r="J370" s="2"/>
      <c r="K370" s="2"/>
    </row>
    <row r="371" spans="1:11" ht="25.5">
      <c r="A371" s="2">
        <v>40100401</v>
      </c>
      <c r="B371" s="4" t="s">
        <v>1145</v>
      </c>
      <c r="C371" s="2" t="s">
        <v>1393</v>
      </c>
      <c r="D371" s="180">
        <v>399160.68</v>
      </c>
      <c r="E371" s="2">
        <v>0</v>
      </c>
      <c r="F371" s="2" t="s">
        <v>1393</v>
      </c>
      <c r="G371" s="152">
        <f t="shared" si="5"/>
        <v>399160.68</v>
      </c>
      <c r="H371" s="2"/>
      <c r="I371" s="2"/>
      <c r="J371" s="2"/>
      <c r="K371" s="2"/>
    </row>
    <row r="372" spans="1:11" ht="25.5">
      <c r="A372" s="2">
        <v>40110101</v>
      </c>
      <c r="B372" s="4" t="s">
        <v>1146</v>
      </c>
      <c r="C372" s="2" t="s">
        <v>1393</v>
      </c>
      <c r="D372" s="180">
        <v>26645.55</v>
      </c>
      <c r="E372" s="2">
        <v>0</v>
      </c>
      <c r="F372" s="2" t="s">
        <v>1393</v>
      </c>
      <c r="G372" s="152">
        <f t="shared" si="5"/>
        <v>26645.55</v>
      </c>
      <c r="H372" s="2"/>
      <c r="I372" s="2"/>
      <c r="J372" s="2"/>
      <c r="K372" s="2"/>
    </row>
    <row r="373" spans="1:11" ht="25.5">
      <c r="A373" s="2">
        <v>40110102</v>
      </c>
      <c r="B373" s="4" t="s">
        <v>1147</v>
      </c>
      <c r="C373" s="2" t="s">
        <v>1393</v>
      </c>
      <c r="D373" s="2">
        <v>0</v>
      </c>
      <c r="E373" s="180">
        <v>30437.3</v>
      </c>
      <c r="F373" s="2" t="s">
        <v>1393</v>
      </c>
      <c r="G373" s="152">
        <f t="shared" si="5"/>
        <v>-30437.3</v>
      </c>
      <c r="H373" s="2"/>
      <c r="I373" s="2"/>
      <c r="J373" s="2"/>
      <c r="K373" s="2"/>
    </row>
    <row r="374" spans="1:11" ht="25.5">
      <c r="A374" s="2">
        <v>40110201</v>
      </c>
      <c r="B374" s="4" t="s">
        <v>1568</v>
      </c>
      <c r="C374" s="2" t="s">
        <v>1393</v>
      </c>
      <c r="D374" s="180">
        <v>76693.789999999994</v>
      </c>
      <c r="E374" s="2">
        <v>180.92</v>
      </c>
      <c r="F374" s="2" t="s">
        <v>1393</v>
      </c>
      <c r="G374" s="152">
        <f t="shared" si="5"/>
        <v>76512.87</v>
      </c>
      <c r="H374" s="2"/>
      <c r="I374" s="2"/>
      <c r="J374" s="2"/>
      <c r="K374" s="2"/>
    </row>
    <row r="375" spans="1:11" ht="25.5">
      <c r="A375" s="2">
        <v>40110202</v>
      </c>
      <c r="B375" s="4" t="s">
        <v>1569</v>
      </c>
      <c r="C375" s="2" t="s">
        <v>1393</v>
      </c>
      <c r="D375" s="2">
        <v>177.46</v>
      </c>
      <c r="E375" s="180">
        <v>75227.839999999997</v>
      </c>
      <c r="F375" s="2" t="s">
        <v>1393</v>
      </c>
      <c r="G375" s="152">
        <f t="shared" si="5"/>
        <v>-75050.37999999999</v>
      </c>
      <c r="H375" s="2"/>
      <c r="I375" s="2"/>
      <c r="J375" s="2"/>
      <c r="K375" s="2"/>
    </row>
    <row r="376" spans="1:11" ht="25.5">
      <c r="A376" s="2">
        <v>40120111</v>
      </c>
      <c r="B376" s="4" t="s">
        <v>1749</v>
      </c>
      <c r="C376" s="2" t="s">
        <v>1393</v>
      </c>
      <c r="D376" s="180">
        <v>14000</v>
      </c>
      <c r="E376" s="2">
        <v>0</v>
      </c>
      <c r="F376" s="2" t="s">
        <v>1393</v>
      </c>
      <c r="G376" s="152">
        <f t="shared" si="5"/>
        <v>14000</v>
      </c>
      <c r="H376" s="2"/>
      <c r="I376" s="2"/>
      <c r="J376" s="2"/>
      <c r="K376" s="2"/>
    </row>
    <row r="377" spans="1:11" ht="25.5">
      <c r="A377" s="2">
        <v>40120121</v>
      </c>
      <c r="B377" s="4" t="s">
        <v>1194</v>
      </c>
      <c r="C377" s="2" t="s">
        <v>1393</v>
      </c>
      <c r="D377" s="180">
        <v>209902.41</v>
      </c>
      <c r="E377" s="2">
        <v>0</v>
      </c>
      <c r="F377" s="2" t="s">
        <v>1393</v>
      </c>
      <c r="G377" s="152">
        <f t="shared" si="5"/>
        <v>209902.41</v>
      </c>
      <c r="H377" s="2"/>
      <c r="I377" s="2"/>
      <c r="J377" s="2"/>
      <c r="K377" s="2"/>
    </row>
    <row r="378" spans="1:11">
      <c r="A378" s="2">
        <v>40130109</v>
      </c>
      <c r="B378" s="4" t="s">
        <v>1148</v>
      </c>
      <c r="C378" s="2" t="s">
        <v>1393</v>
      </c>
      <c r="D378" s="180">
        <v>98918.64</v>
      </c>
      <c r="E378" s="2">
        <v>0</v>
      </c>
      <c r="F378" s="2" t="s">
        <v>1393</v>
      </c>
      <c r="G378" s="152">
        <f t="shared" si="5"/>
        <v>98918.64</v>
      </c>
      <c r="H378" s="2"/>
      <c r="I378" s="2"/>
      <c r="J378" s="2"/>
      <c r="K378" s="2"/>
    </row>
    <row r="379" spans="1:11" ht="25.5">
      <c r="A379" s="2">
        <v>40130111</v>
      </c>
      <c r="B379" s="4" t="s">
        <v>1149</v>
      </c>
      <c r="C379" s="2" t="s">
        <v>1393</v>
      </c>
      <c r="D379" s="180">
        <v>105600</v>
      </c>
      <c r="E379" s="2">
        <v>0</v>
      </c>
      <c r="F379" s="2" t="s">
        <v>1393</v>
      </c>
      <c r="G379" s="152">
        <f t="shared" si="5"/>
        <v>105600</v>
      </c>
      <c r="H379" s="2"/>
      <c r="I379" s="2"/>
      <c r="J379" s="2"/>
      <c r="K379" s="2"/>
    </row>
    <row r="380" spans="1:11" ht="25.5">
      <c r="A380" s="2">
        <v>40130112</v>
      </c>
      <c r="B380" s="4" t="s">
        <v>1150</v>
      </c>
      <c r="C380" s="2" t="s">
        <v>1393</v>
      </c>
      <c r="D380" s="180">
        <v>97000</v>
      </c>
      <c r="E380" s="2">
        <v>0</v>
      </c>
      <c r="F380" s="2" t="s">
        <v>1393</v>
      </c>
      <c r="G380" s="152">
        <f t="shared" si="5"/>
        <v>97000</v>
      </c>
      <c r="H380" s="2"/>
      <c r="I380" s="2"/>
      <c r="J380" s="2"/>
      <c r="K380" s="2"/>
    </row>
    <row r="381" spans="1:11" ht="25.5">
      <c r="A381" s="2">
        <v>40130114</v>
      </c>
      <c r="B381" s="4" t="s">
        <v>1151</v>
      </c>
      <c r="C381" s="2" t="s">
        <v>1393</v>
      </c>
      <c r="D381" s="180">
        <v>22020</v>
      </c>
      <c r="E381" s="2">
        <v>0</v>
      </c>
      <c r="F381" s="2" t="s">
        <v>1393</v>
      </c>
      <c r="G381" s="152">
        <f t="shared" si="5"/>
        <v>22020</v>
      </c>
      <c r="H381" s="2"/>
      <c r="I381" s="2"/>
      <c r="J381" s="2"/>
      <c r="K381" s="2"/>
    </row>
    <row r="382" spans="1:11" ht="25.5">
      <c r="A382" s="2">
        <v>40130115</v>
      </c>
      <c r="B382" s="4" t="s">
        <v>1750</v>
      </c>
      <c r="C382" s="2" t="s">
        <v>1393</v>
      </c>
      <c r="D382" s="180">
        <v>245879.22</v>
      </c>
      <c r="E382" s="2">
        <v>0</v>
      </c>
      <c r="F382" s="2" t="s">
        <v>1393</v>
      </c>
      <c r="G382" s="152">
        <f t="shared" si="5"/>
        <v>245879.22</v>
      </c>
      <c r="H382" s="2"/>
      <c r="I382" s="2"/>
      <c r="J382" s="2"/>
      <c r="K382" s="2"/>
    </row>
    <row r="383" spans="1:11" ht="25.5">
      <c r="A383" s="2">
        <v>40140101</v>
      </c>
      <c r="B383" s="4" t="s">
        <v>1570</v>
      </c>
      <c r="C383" s="2" t="s">
        <v>1393</v>
      </c>
      <c r="D383" s="180">
        <v>7211.45</v>
      </c>
      <c r="E383" s="2">
        <v>17.010000000000002</v>
      </c>
      <c r="F383" s="2" t="s">
        <v>1393</v>
      </c>
      <c r="G383" s="152">
        <f t="shared" si="5"/>
        <v>7194.44</v>
      </c>
      <c r="H383" s="2"/>
      <c r="I383" s="2"/>
      <c r="J383" s="2"/>
      <c r="K383" s="2"/>
    </row>
    <row r="384" spans="1:11">
      <c r="A384" s="2">
        <v>40140102</v>
      </c>
      <c r="B384" s="4" t="s">
        <v>1152</v>
      </c>
      <c r="C384" s="2" t="s">
        <v>1393</v>
      </c>
      <c r="D384" s="180">
        <v>1513.79</v>
      </c>
      <c r="E384" s="2">
        <v>0</v>
      </c>
      <c r="F384" s="2" t="s">
        <v>1393</v>
      </c>
      <c r="G384" s="152">
        <f t="shared" si="5"/>
        <v>1513.79</v>
      </c>
      <c r="H384" s="2"/>
      <c r="I384" s="2"/>
      <c r="J384" s="2"/>
      <c r="K384" s="2"/>
    </row>
    <row r="385" spans="1:11">
      <c r="A385" s="2">
        <v>40140103</v>
      </c>
      <c r="B385" s="4" t="s">
        <v>1153</v>
      </c>
      <c r="C385" s="2" t="s">
        <v>1393</v>
      </c>
      <c r="D385" s="180">
        <v>340993.11</v>
      </c>
      <c r="E385" s="180">
        <v>50929.74</v>
      </c>
      <c r="F385" s="2" t="s">
        <v>1393</v>
      </c>
      <c r="G385" s="152">
        <f t="shared" si="5"/>
        <v>290063.37</v>
      </c>
      <c r="H385" s="2"/>
      <c r="I385" s="2"/>
      <c r="J385" s="2"/>
      <c r="K385" s="2"/>
    </row>
    <row r="386" spans="1:11">
      <c r="A386" s="2">
        <v>40140104</v>
      </c>
      <c r="B386" s="4" t="s">
        <v>1154</v>
      </c>
      <c r="C386" s="2" t="s">
        <v>1393</v>
      </c>
      <c r="D386" s="180">
        <v>3618.54</v>
      </c>
      <c r="E386" s="2">
        <v>8.5399999999999991</v>
      </c>
      <c r="F386" s="2" t="s">
        <v>1393</v>
      </c>
      <c r="G386" s="152">
        <f t="shared" si="5"/>
        <v>3610</v>
      </c>
      <c r="H386" s="2"/>
      <c r="I386" s="2"/>
      <c r="J386" s="2"/>
      <c r="K386" s="2"/>
    </row>
    <row r="387" spans="1:11">
      <c r="A387" s="2">
        <v>40140105</v>
      </c>
      <c r="B387" s="4" t="s">
        <v>1155</v>
      </c>
      <c r="C387" s="2" t="s">
        <v>1393</v>
      </c>
      <c r="D387" s="180">
        <v>71431.17</v>
      </c>
      <c r="E387" s="2">
        <v>176.49</v>
      </c>
      <c r="F387" s="2" t="s">
        <v>1393</v>
      </c>
      <c r="G387" s="152">
        <f t="shared" si="5"/>
        <v>71254.679999999993</v>
      </c>
      <c r="H387" s="2"/>
      <c r="I387" s="2"/>
      <c r="J387" s="2"/>
      <c r="K387" s="2"/>
    </row>
    <row r="388" spans="1:11">
      <c r="A388" s="2">
        <v>40140106</v>
      </c>
      <c r="B388" s="4" t="s">
        <v>1083</v>
      </c>
      <c r="C388" s="2" t="s">
        <v>1393</v>
      </c>
      <c r="D388" s="180">
        <v>11145.27</v>
      </c>
      <c r="E388" s="180">
        <v>1969.22</v>
      </c>
      <c r="F388" s="2" t="s">
        <v>1393</v>
      </c>
      <c r="G388" s="152">
        <f t="shared" si="5"/>
        <v>9176.0500000000011</v>
      </c>
      <c r="H388" s="2"/>
      <c r="I388" s="2"/>
      <c r="J388" s="2"/>
      <c r="K388" s="2"/>
    </row>
    <row r="389" spans="1:11">
      <c r="A389" s="2">
        <v>40140188</v>
      </c>
      <c r="B389" s="4" t="s">
        <v>1156</v>
      </c>
      <c r="C389" s="2" t="s">
        <v>1393</v>
      </c>
      <c r="D389" s="180">
        <v>1567.5</v>
      </c>
      <c r="E389" s="2">
        <v>123.09</v>
      </c>
      <c r="F389" s="2" t="s">
        <v>1393</v>
      </c>
      <c r="G389" s="152">
        <f t="shared" si="5"/>
        <v>1444.41</v>
      </c>
      <c r="H389" s="2"/>
      <c r="I389" s="2"/>
      <c r="J389" s="2"/>
      <c r="K389" s="2"/>
    </row>
    <row r="390" spans="1:11">
      <c r="A390" s="2">
        <v>40140201</v>
      </c>
      <c r="B390" s="4" t="s">
        <v>1215</v>
      </c>
      <c r="C390" s="2" t="s">
        <v>1393</v>
      </c>
      <c r="D390" s="180">
        <v>1511016</v>
      </c>
      <c r="E390" s="2">
        <v>0</v>
      </c>
      <c r="F390" s="2" t="s">
        <v>1393</v>
      </c>
      <c r="G390" s="152">
        <f t="shared" si="5"/>
        <v>1511016</v>
      </c>
      <c r="H390" s="2"/>
      <c r="I390" s="2"/>
      <c r="J390" s="2"/>
      <c r="K390" s="2"/>
    </row>
    <row r="391" spans="1:11">
      <c r="A391" s="2">
        <v>40140203</v>
      </c>
      <c r="B391" s="4" t="s">
        <v>1158</v>
      </c>
      <c r="C391" s="2" t="s">
        <v>1393</v>
      </c>
      <c r="D391" s="180">
        <v>199871.33</v>
      </c>
      <c r="E391" s="180">
        <v>61106.02</v>
      </c>
      <c r="F391" s="2" t="s">
        <v>1393</v>
      </c>
      <c r="G391" s="152">
        <f t="shared" si="5"/>
        <v>138765.31</v>
      </c>
      <c r="H391" s="2"/>
      <c r="I391" s="2"/>
      <c r="J391" s="2"/>
      <c r="K391" s="2"/>
    </row>
    <row r="392" spans="1:11">
      <c r="A392" s="2">
        <v>40140204</v>
      </c>
      <c r="B392" s="4" t="s">
        <v>1159</v>
      </c>
      <c r="C392" s="2" t="s">
        <v>1393</v>
      </c>
      <c r="D392" s="180">
        <v>15701.78</v>
      </c>
      <c r="E392" s="2">
        <v>37.04</v>
      </c>
      <c r="F392" s="2" t="s">
        <v>1393</v>
      </c>
      <c r="G392" s="152">
        <f t="shared" si="5"/>
        <v>15664.74</v>
      </c>
      <c r="H392" s="2"/>
      <c r="I392" s="2"/>
      <c r="J392" s="2"/>
      <c r="K392" s="2"/>
    </row>
    <row r="393" spans="1:11">
      <c r="A393" s="2">
        <v>40140288</v>
      </c>
      <c r="B393" s="4" t="s">
        <v>1571</v>
      </c>
      <c r="C393" s="2" t="s">
        <v>1393</v>
      </c>
      <c r="D393" s="2">
        <v>925.16</v>
      </c>
      <c r="E393" s="2">
        <v>0</v>
      </c>
      <c r="F393" s="2" t="s">
        <v>1393</v>
      </c>
      <c r="G393" s="152">
        <f t="shared" si="5"/>
        <v>925.16</v>
      </c>
      <c r="H393" s="2"/>
      <c r="I393" s="2"/>
      <c r="J393" s="2"/>
      <c r="K393" s="2"/>
    </row>
    <row r="394" spans="1:11">
      <c r="A394" s="2">
        <v>40140301</v>
      </c>
      <c r="B394" s="4" t="s">
        <v>1160</v>
      </c>
      <c r="C394" s="2" t="s">
        <v>1393</v>
      </c>
      <c r="D394" s="180">
        <v>221200.21</v>
      </c>
      <c r="E394" s="2">
        <v>521.80999999999995</v>
      </c>
      <c r="F394" s="2" t="s">
        <v>1393</v>
      </c>
      <c r="G394" s="152">
        <f t="shared" si="5"/>
        <v>220678.39999999999</v>
      </c>
      <c r="H394" s="2"/>
      <c r="I394" s="2"/>
      <c r="J394" s="2"/>
      <c r="K394" s="2"/>
    </row>
    <row r="395" spans="1:11">
      <c r="A395" s="2">
        <v>40140302</v>
      </c>
      <c r="B395" s="4" t="s">
        <v>1161</v>
      </c>
      <c r="C395" s="2" t="s">
        <v>1393</v>
      </c>
      <c r="D395" s="180">
        <v>4616</v>
      </c>
      <c r="E395" s="180">
        <v>1000.41</v>
      </c>
      <c r="F395" s="2" t="s">
        <v>1393</v>
      </c>
      <c r="G395" s="152">
        <f t="shared" si="5"/>
        <v>3615.59</v>
      </c>
      <c r="H395" s="2"/>
      <c r="I395" s="2"/>
      <c r="J395" s="2"/>
      <c r="K395" s="2"/>
    </row>
    <row r="396" spans="1:11">
      <c r="A396" s="2">
        <v>40140303</v>
      </c>
      <c r="B396" s="4" t="s">
        <v>1157</v>
      </c>
      <c r="C396" s="2" t="s">
        <v>1393</v>
      </c>
      <c r="D396" s="180">
        <v>105362.69</v>
      </c>
      <c r="E396" s="2">
        <v>0</v>
      </c>
      <c r="F396" s="2" t="s">
        <v>1393</v>
      </c>
      <c r="G396" s="152">
        <f t="shared" si="5"/>
        <v>105362.69</v>
      </c>
      <c r="H396" s="2"/>
      <c r="I396" s="2"/>
      <c r="J396" s="2"/>
      <c r="K396" s="2"/>
    </row>
    <row r="397" spans="1:11">
      <c r="A397" s="2">
        <v>40140388</v>
      </c>
      <c r="B397" s="4" t="s">
        <v>1162</v>
      </c>
      <c r="C397" s="2" t="s">
        <v>1393</v>
      </c>
      <c r="D397" s="180">
        <v>5397.25</v>
      </c>
      <c r="E397" s="2">
        <v>12.73</v>
      </c>
      <c r="F397" s="2" t="s">
        <v>1393</v>
      </c>
      <c r="G397" s="152">
        <f t="shared" ref="G397:G460" si="6">D397-E397</f>
        <v>5384.52</v>
      </c>
      <c r="H397" s="2"/>
      <c r="I397" s="2"/>
      <c r="J397" s="2"/>
      <c r="K397" s="2"/>
    </row>
    <row r="398" spans="1:11" ht="25.5">
      <c r="A398" s="2">
        <v>40140402</v>
      </c>
      <c r="B398" s="4" t="s">
        <v>1163</v>
      </c>
      <c r="C398" s="2" t="s">
        <v>1393</v>
      </c>
      <c r="D398" s="2">
        <v>28.63</v>
      </c>
      <c r="E398" s="2">
        <v>7</v>
      </c>
      <c r="F398" s="2" t="s">
        <v>1393</v>
      </c>
      <c r="G398" s="152">
        <f t="shared" si="6"/>
        <v>21.63</v>
      </c>
      <c r="H398" s="2"/>
      <c r="I398" s="2"/>
      <c r="J398" s="2"/>
      <c r="K398" s="2"/>
    </row>
    <row r="399" spans="1:11">
      <c r="A399" s="2">
        <v>40140404</v>
      </c>
      <c r="B399" s="4" t="s">
        <v>1572</v>
      </c>
      <c r="C399" s="2" t="s">
        <v>1393</v>
      </c>
      <c r="D399" s="180">
        <v>16129.36</v>
      </c>
      <c r="E399" s="2">
        <v>38.049999999999997</v>
      </c>
      <c r="F399" s="2" t="s">
        <v>1393</v>
      </c>
      <c r="G399" s="152">
        <f t="shared" si="6"/>
        <v>16091.310000000001</v>
      </c>
      <c r="H399" s="2"/>
      <c r="I399" s="2"/>
      <c r="J399" s="2"/>
      <c r="K399" s="2"/>
    </row>
    <row r="400" spans="1:11" ht="25.5">
      <c r="A400" s="2">
        <v>40140405</v>
      </c>
      <c r="B400" s="4" t="s">
        <v>1663</v>
      </c>
      <c r="C400" s="2" t="s">
        <v>1393</v>
      </c>
      <c r="D400" s="180">
        <v>8263.89</v>
      </c>
      <c r="E400" s="2">
        <v>0</v>
      </c>
      <c r="F400" s="2" t="s">
        <v>1393</v>
      </c>
      <c r="G400" s="152">
        <f t="shared" si="6"/>
        <v>8263.89</v>
      </c>
      <c r="H400" s="2"/>
      <c r="I400" s="2"/>
      <c r="J400" s="2"/>
      <c r="K400" s="2"/>
    </row>
    <row r="401" spans="1:11">
      <c r="A401" s="2">
        <v>40140406</v>
      </c>
      <c r="B401" s="4" t="s">
        <v>1574</v>
      </c>
      <c r="C401" s="2" t="s">
        <v>1393</v>
      </c>
      <c r="D401" s="2">
        <v>91.4</v>
      </c>
      <c r="E401" s="2">
        <v>0</v>
      </c>
      <c r="F401" s="2" t="s">
        <v>1393</v>
      </c>
      <c r="G401" s="152">
        <f t="shared" si="6"/>
        <v>91.4</v>
      </c>
      <c r="H401" s="2"/>
      <c r="I401" s="2"/>
      <c r="J401" s="2"/>
      <c r="K401" s="2"/>
    </row>
    <row r="402" spans="1:11">
      <c r="A402" s="2">
        <v>40140501</v>
      </c>
      <c r="B402" s="4" t="s">
        <v>1195</v>
      </c>
      <c r="C402" s="2" t="s">
        <v>1393</v>
      </c>
      <c r="D402" s="180">
        <v>1367.11</v>
      </c>
      <c r="E402" s="2">
        <v>0</v>
      </c>
      <c r="F402" s="2" t="s">
        <v>1393</v>
      </c>
      <c r="G402" s="152">
        <f t="shared" si="6"/>
        <v>1367.11</v>
      </c>
      <c r="H402" s="2"/>
      <c r="I402" s="2"/>
      <c r="J402" s="2"/>
      <c r="K402" s="2"/>
    </row>
    <row r="403" spans="1:11" ht="25.5">
      <c r="A403" s="2">
        <v>40140601</v>
      </c>
      <c r="B403" s="4" t="s">
        <v>1164</v>
      </c>
      <c r="C403" s="2" t="s">
        <v>1393</v>
      </c>
      <c r="D403" s="180">
        <v>33797.57</v>
      </c>
      <c r="E403" s="2">
        <v>0</v>
      </c>
      <c r="F403" s="2" t="s">
        <v>1393</v>
      </c>
      <c r="G403" s="152">
        <f t="shared" si="6"/>
        <v>33797.57</v>
      </c>
      <c r="H403" s="2"/>
      <c r="I403" s="2"/>
      <c r="J403" s="2"/>
      <c r="K403" s="2"/>
    </row>
    <row r="404" spans="1:11" ht="25.5">
      <c r="A404" s="2">
        <v>40140602</v>
      </c>
      <c r="B404" s="4" t="s">
        <v>1165</v>
      </c>
      <c r="C404" s="2" t="s">
        <v>1393</v>
      </c>
      <c r="D404" s="180">
        <v>119929.31</v>
      </c>
      <c r="E404" s="180">
        <v>1463.63</v>
      </c>
      <c r="F404" s="2" t="s">
        <v>1393</v>
      </c>
      <c r="G404" s="152">
        <f t="shared" si="6"/>
        <v>118465.68</v>
      </c>
      <c r="H404" s="2"/>
      <c r="I404" s="2"/>
      <c r="J404" s="2"/>
      <c r="K404" s="2"/>
    </row>
    <row r="405" spans="1:11" ht="25.5">
      <c r="A405" s="2">
        <v>40140603</v>
      </c>
      <c r="B405" s="4" t="s">
        <v>1166</v>
      </c>
      <c r="C405" s="2" t="s">
        <v>1393</v>
      </c>
      <c r="D405" s="180">
        <v>7330.83</v>
      </c>
      <c r="E405" s="2">
        <v>0</v>
      </c>
      <c r="F405" s="2" t="s">
        <v>1393</v>
      </c>
      <c r="G405" s="152">
        <f t="shared" si="6"/>
        <v>7330.83</v>
      </c>
      <c r="H405" s="2"/>
      <c r="I405" s="2"/>
      <c r="J405" s="2"/>
      <c r="K405" s="2"/>
    </row>
    <row r="406" spans="1:11" ht="25.5">
      <c r="A406" s="2">
        <v>40140605</v>
      </c>
      <c r="B406" s="4" t="s">
        <v>1575</v>
      </c>
      <c r="C406" s="2" t="s">
        <v>1393</v>
      </c>
      <c r="D406" s="180">
        <v>145214.07999999999</v>
      </c>
      <c r="E406" s="2">
        <v>0</v>
      </c>
      <c r="F406" s="2" t="s">
        <v>1393</v>
      </c>
      <c r="G406" s="152">
        <f t="shared" si="6"/>
        <v>145214.07999999999</v>
      </c>
      <c r="H406" s="2"/>
      <c r="I406" s="2"/>
      <c r="J406" s="2"/>
      <c r="K406" s="2"/>
    </row>
    <row r="407" spans="1:11" ht="25.5">
      <c r="A407" s="2">
        <v>40140701</v>
      </c>
      <c r="B407" s="4" t="s">
        <v>1576</v>
      </c>
      <c r="C407" s="2" t="s">
        <v>1393</v>
      </c>
      <c r="D407" s="180">
        <v>21612.38</v>
      </c>
      <c r="E407" s="2">
        <v>0</v>
      </c>
      <c r="F407" s="2" t="s">
        <v>1393</v>
      </c>
      <c r="G407" s="152">
        <f t="shared" si="6"/>
        <v>21612.38</v>
      </c>
      <c r="H407" s="2"/>
      <c r="I407" s="2"/>
      <c r="J407" s="2"/>
      <c r="K407" s="2"/>
    </row>
    <row r="408" spans="1:11" ht="25.5">
      <c r="A408" s="2">
        <v>50160101</v>
      </c>
      <c r="B408" s="4" t="s">
        <v>1664</v>
      </c>
      <c r="C408" s="2" t="s">
        <v>1393</v>
      </c>
      <c r="D408" s="180">
        <v>12733.75</v>
      </c>
      <c r="E408" s="180">
        <v>88300.93</v>
      </c>
      <c r="F408" s="2" t="s">
        <v>1393</v>
      </c>
      <c r="G408" s="152">
        <f t="shared" si="6"/>
        <v>-75567.179999999993</v>
      </c>
      <c r="H408" s="2"/>
      <c r="I408" s="2"/>
      <c r="J408" s="2"/>
      <c r="K408" s="2"/>
    </row>
    <row r="409" spans="1:11">
      <c r="A409" s="2">
        <v>50160201</v>
      </c>
      <c r="B409" s="4" t="s">
        <v>1169</v>
      </c>
      <c r="C409" s="2" t="s">
        <v>1393</v>
      </c>
      <c r="D409" s="2">
        <v>0</v>
      </c>
      <c r="E409" s="2">
        <v>277.05</v>
      </c>
      <c r="F409" s="2" t="s">
        <v>1393</v>
      </c>
      <c r="G409" s="152">
        <f t="shared" si="6"/>
        <v>-277.05</v>
      </c>
      <c r="H409" s="2"/>
      <c r="I409" s="2"/>
      <c r="J409" s="2"/>
      <c r="K409" s="2"/>
    </row>
    <row r="410" spans="1:11">
      <c r="A410" s="2">
        <v>50160301</v>
      </c>
      <c r="B410" s="4" t="s">
        <v>1577</v>
      </c>
      <c r="C410" s="2" t="s">
        <v>1393</v>
      </c>
      <c r="D410" s="2">
        <v>0</v>
      </c>
      <c r="E410" s="2">
        <v>58.89</v>
      </c>
      <c r="F410" s="2" t="s">
        <v>1393</v>
      </c>
      <c r="G410" s="152">
        <f t="shared" si="6"/>
        <v>-58.89</v>
      </c>
      <c r="H410" s="2"/>
      <c r="I410" s="2"/>
      <c r="J410" s="2"/>
      <c r="K410" s="2"/>
    </row>
    <row r="411" spans="1:11">
      <c r="A411" s="2">
        <v>50160302</v>
      </c>
      <c r="B411" s="4" t="s">
        <v>1578</v>
      </c>
      <c r="C411" s="2" t="s">
        <v>1393</v>
      </c>
      <c r="D411" s="2">
        <v>0</v>
      </c>
      <c r="E411" s="2">
        <v>655.04999999999995</v>
      </c>
      <c r="F411" s="2" t="s">
        <v>1393</v>
      </c>
      <c r="G411" s="152">
        <f t="shared" si="6"/>
        <v>-655.04999999999995</v>
      </c>
      <c r="H411" s="2"/>
      <c r="I411" s="2"/>
      <c r="J411" s="2"/>
      <c r="K411" s="2"/>
    </row>
    <row r="412" spans="1:11">
      <c r="A412" s="2">
        <v>50170101</v>
      </c>
      <c r="B412" s="4" t="s">
        <v>1579</v>
      </c>
      <c r="C412" s="2" t="s">
        <v>1393</v>
      </c>
      <c r="D412" s="180">
        <v>25879.98</v>
      </c>
      <c r="E412" s="2">
        <v>0</v>
      </c>
      <c r="F412" s="2" t="s">
        <v>1393</v>
      </c>
      <c r="G412" s="152">
        <f t="shared" si="6"/>
        <v>25879.98</v>
      </c>
      <c r="H412" s="2"/>
      <c r="I412" s="2"/>
      <c r="J412" s="2"/>
      <c r="K412" s="2"/>
    </row>
    <row r="413" spans="1:11">
      <c r="A413" s="2">
        <v>50170201</v>
      </c>
      <c r="B413" s="4" t="s">
        <v>1580</v>
      </c>
      <c r="C413" s="2" t="s">
        <v>1393</v>
      </c>
      <c r="D413" s="2">
        <v>0.19</v>
      </c>
      <c r="E413" s="2">
        <v>0</v>
      </c>
      <c r="F413" s="2" t="s">
        <v>1393</v>
      </c>
      <c r="G413" s="152">
        <f t="shared" si="6"/>
        <v>0.19</v>
      </c>
      <c r="H413" s="2"/>
      <c r="I413" s="2"/>
      <c r="J413" s="2"/>
      <c r="K413" s="2"/>
    </row>
    <row r="414" spans="1:11" ht="25.5">
      <c r="A414" s="2">
        <v>70200101</v>
      </c>
      <c r="B414" s="4" t="s">
        <v>1196</v>
      </c>
      <c r="C414" s="2" t="s">
        <v>1393</v>
      </c>
      <c r="D414" s="2">
        <v>225.5</v>
      </c>
      <c r="E414" s="180">
        <v>4013.27</v>
      </c>
      <c r="F414" s="2" t="s">
        <v>1393</v>
      </c>
      <c r="G414" s="152">
        <f t="shared" si="6"/>
        <v>-3787.77</v>
      </c>
      <c r="H414" s="2"/>
      <c r="I414" s="2"/>
      <c r="J414" s="2"/>
      <c r="K414" s="2"/>
    </row>
    <row r="415" spans="1:11">
      <c r="A415" s="2">
        <v>70200102</v>
      </c>
      <c r="B415" s="4" t="s">
        <v>1583</v>
      </c>
      <c r="C415" s="2" t="s">
        <v>1393</v>
      </c>
      <c r="D415" s="2">
        <v>400</v>
      </c>
      <c r="E415" s="180">
        <v>4450</v>
      </c>
      <c r="F415" s="2" t="s">
        <v>1393</v>
      </c>
      <c r="G415" s="152">
        <f t="shared" si="6"/>
        <v>-4050</v>
      </c>
      <c r="H415" s="2"/>
      <c r="I415" s="2"/>
      <c r="J415" s="2"/>
      <c r="K415" s="2"/>
    </row>
    <row r="416" spans="1:11">
      <c r="A416" s="2">
        <v>80220101</v>
      </c>
      <c r="B416" s="4" t="s">
        <v>1170</v>
      </c>
      <c r="C416" s="2" t="s">
        <v>1393</v>
      </c>
      <c r="D416" s="180">
        <v>879343.83</v>
      </c>
      <c r="E416" s="2">
        <v>8.19</v>
      </c>
      <c r="F416" s="2" t="s">
        <v>1393</v>
      </c>
      <c r="G416" s="152">
        <f t="shared" si="6"/>
        <v>879335.64</v>
      </c>
      <c r="H416" s="2"/>
      <c r="I416" s="2"/>
      <c r="J416" s="2"/>
      <c r="K416" s="2"/>
    </row>
    <row r="417" spans="1:11">
      <c r="A417" s="2">
        <v>80220102</v>
      </c>
      <c r="B417" s="4" t="s">
        <v>1171</v>
      </c>
      <c r="C417" s="2" t="s">
        <v>1393</v>
      </c>
      <c r="D417" s="180">
        <v>271749.96999999997</v>
      </c>
      <c r="E417" s="2">
        <v>0</v>
      </c>
      <c r="F417" s="2" t="s">
        <v>1393</v>
      </c>
      <c r="G417" s="152">
        <f t="shared" si="6"/>
        <v>271749.96999999997</v>
      </c>
      <c r="H417" s="2"/>
      <c r="I417" s="2"/>
      <c r="J417" s="2"/>
      <c r="K417" s="2"/>
    </row>
    <row r="418" spans="1:11">
      <c r="A418" s="2">
        <v>80220201</v>
      </c>
      <c r="B418" s="4" t="s">
        <v>1172</v>
      </c>
      <c r="C418" s="2" t="s">
        <v>1393</v>
      </c>
      <c r="D418" s="180">
        <v>920718</v>
      </c>
      <c r="E418" s="2">
        <v>0</v>
      </c>
      <c r="F418" s="2" t="s">
        <v>1393</v>
      </c>
      <c r="G418" s="152">
        <f t="shared" si="6"/>
        <v>920718</v>
      </c>
      <c r="H418" s="2"/>
      <c r="I418" s="2"/>
      <c r="J418" s="2"/>
      <c r="K418" s="2"/>
    </row>
    <row r="419" spans="1:11">
      <c r="A419" s="2">
        <v>91020101</v>
      </c>
      <c r="B419" s="4" t="s">
        <v>1173</v>
      </c>
      <c r="C419" s="2" t="s">
        <v>1393</v>
      </c>
      <c r="D419" s="180">
        <v>2881979.24</v>
      </c>
      <c r="E419" s="2">
        <v>0</v>
      </c>
      <c r="F419" s="2" t="s">
        <v>1393</v>
      </c>
      <c r="G419" s="152">
        <f t="shared" si="6"/>
        <v>2881979.24</v>
      </c>
      <c r="H419" s="2"/>
      <c r="I419" s="2"/>
      <c r="J419" s="2"/>
      <c r="K419" s="2"/>
    </row>
    <row r="420" spans="1:11">
      <c r="A420" s="2">
        <v>91040101</v>
      </c>
      <c r="B420" s="4" t="s">
        <v>1751</v>
      </c>
      <c r="C420" s="2" t="s">
        <v>1393</v>
      </c>
      <c r="D420" s="180">
        <v>60555</v>
      </c>
      <c r="E420" s="180">
        <v>12640</v>
      </c>
      <c r="F420" s="2" t="s">
        <v>1393</v>
      </c>
      <c r="G420" s="152">
        <f t="shared" si="6"/>
        <v>47915</v>
      </c>
      <c r="H420" s="2"/>
      <c r="I420" s="2"/>
      <c r="J420" s="2"/>
      <c r="K420" s="2"/>
    </row>
    <row r="421" spans="1:11" ht="38.25">
      <c r="A421" s="2">
        <v>91050101</v>
      </c>
      <c r="B421" s="4" t="s">
        <v>1667</v>
      </c>
      <c r="C421" s="2" t="s">
        <v>1393</v>
      </c>
      <c r="D421" s="2">
        <v>300</v>
      </c>
      <c r="E421" s="2">
        <v>300</v>
      </c>
      <c r="F421" s="2" t="s">
        <v>1393</v>
      </c>
      <c r="G421" s="152">
        <f t="shared" si="6"/>
        <v>0</v>
      </c>
      <c r="H421" s="2"/>
      <c r="I421" s="2"/>
      <c r="J421" s="2"/>
      <c r="K421" s="2"/>
    </row>
    <row r="422" spans="1:11">
      <c r="A422" s="2">
        <v>91050102</v>
      </c>
      <c r="B422" s="4" t="s">
        <v>1174</v>
      </c>
      <c r="C422" s="2" t="s">
        <v>1393</v>
      </c>
      <c r="D422" s="180">
        <v>1157337.3600000001</v>
      </c>
      <c r="E422" s="2">
        <v>0</v>
      </c>
      <c r="F422" s="2" t="s">
        <v>1393</v>
      </c>
      <c r="G422" s="152">
        <f t="shared" si="6"/>
        <v>1157337.3600000001</v>
      </c>
      <c r="H422" s="2"/>
      <c r="I422" s="2"/>
      <c r="J422" s="2"/>
      <c r="K422" s="2"/>
    </row>
    <row r="423" spans="1:11" ht="25.5">
      <c r="A423" s="2">
        <v>91050103</v>
      </c>
      <c r="B423" s="4" t="s">
        <v>1588</v>
      </c>
      <c r="C423" s="2" t="s">
        <v>1393</v>
      </c>
      <c r="D423" s="180">
        <v>2038268.37</v>
      </c>
      <c r="E423" s="2">
        <v>0</v>
      </c>
      <c r="F423" s="2" t="s">
        <v>1393</v>
      </c>
      <c r="G423" s="152">
        <f t="shared" si="6"/>
        <v>2038268.37</v>
      </c>
      <c r="H423" s="2"/>
      <c r="I423" s="2"/>
      <c r="J423" s="2"/>
      <c r="K423" s="2"/>
    </row>
    <row r="424" spans="1:11">
      <c r="A424" s="2">
        <v>92020101</v>
      </c>
      <c r="B424" s="4" t="s">
        <v>1173</v>
      </c>
      <c r="C424" s="2" t="s">
        <v>1393</v>
      </c>
      <c r="D424" s="2">
        <v>0</v>
      </c>
      <c r="E424" s="180">
        <v>2881979.24</v>
      </c>
      <c r="F424" s="2" t="s">
        <v>1393</v>
      </c>
      <c r="G424" s="152">
        <f t="shared" si="6"/>
        <v>-2881979.24</v>
      </c>
      <c r="H424" s="2"/>
      <c r="I424" s="2"/>
      <c r="J424" s="2"/>
      <c r="K424" s="2"/>
    </row>
    <row r="425" spans="1:11">
      <c r="A425" s="2">
        <v>92040101</v>
      </c>
      <c r="B425" s="4" t="s">
        <v>1751</v>
      </c>
      <c r="C425" s="2" t="s">
        <v>1393</v>
      </c>
      <c r="D425" s="180">
        <v>12640</v>
      </c>
      <c r="E425" s="180">
        <v>60555</v>
      </c>
      <c r="F425" s="2" t="s">
        <v>1393</v>
      </c>
      <c r="G425" s="152">
        <f t="shared" si="6"/>
        <v>-47915</v>
      </c>
      <c r="H425" s="2"/>
      <c r="I425" s="2"/>
      <c r="J425" s="2"/>
      <c r="K425" s="2"/>
    </row>
    <row r="426" spans="1:11" ht="38.25">
      <c r="A426" s="2">
        <v>92050101</v>
      </c>
      <c r="B426" s="4" t="s">
        <v>1668</v>
      </c>
      <c r="C426" s="2" t="s">
        <v>1393</v>
      </c>
      <c r="D426" s="2">
        <v>300</v>
      </c>
      <c r="E426" s="2">
        <v>300</v>
      </c>
      <c r="F426" s="2" t="s">
        <v>1393</v>
      </c>
      <c r="G426" s="152">
        <f t="shared" si="6"/>
        <v>0</v>
      </c>
      <c r="H426" s="2"/>
      <c r="I426" s="2"/>
      <c r="J426" s="2"/>
      <c r="K426" s="2"/>
    </row>
    <row r="427" spans="1:11">
      <c r="A427" s="2">
        <v>92050102</v>
      </c>
      <c r="B427" s="4" t="s">
        <v>1174</v>
      </c>
      <c r="C427" s="2" t="s">
        <v>1393</v>
      </c>
      <c r="D427" s="2">
        <v>0</v>
      </c>
      <c r="E427" s="180">
        <v>1157337.3600000001</v>
      </c>
      <c r="F427" s="2" t="s">
        <v>1393</v>
      </c>
      <c r="G427" s="152">
        <f t="shared" si="6"/>
        <v>-1157337.3600000001</v>
      </c>
      <c r="H427" s="2"/>
      <c r="I427" s="2"/>
      <c r="J427" s="2"/>
      <c r="K427" s="2"/>
    </row>
    <row r="428" spans="1:11" ht="25.5">
      <c r="A428" s="2">
        <v>92050103</v>
      </c>
      <c r="B428" s="4" t="s">
        <v>1588</v>
      </c>
      <c r="C428" s="2" t="s">
        <v>1393</v>
      </c>
      <c r="D428" s="2">
        <v>0</v>
      </c>
      <c r="E428" s="180">
        <v>2038268.37</v>
      </c>
      <c r="F428" s="2" t="s">
        <v>1393</v>
      </c>
      <c r="G428" s="152">
        <f t="shared" si="6"/>
        <v>-2038268.37</v>
      </c>
      <c r="H428" s="2"/>
      <c r="I428" s="2"/>
      <c r="J428" s="2"/>
      <c r="K428" s="2"/>
    </row>
    <row r="429" spans="1:11">
      <c r="A429" s="2">
        <v>99999999</v>
      </c>
      <c r="B429" s="4" t="s">
        <v>1175</v>
      </c>
      <c r="C429" s="2" t="s">
        <v>1393</v>
      </c>
      <c r="D429" s="180">
        <v>276084872.19</v>
      </c>
      <c r="E429" s="180">
        <v>276084872.19</v>
      </c>
      <c r="F429" s="2" t="s">
        <v>1393</v>
      </c>
      <c r="G429" s="152">
        <f t="shared" si="6"/>
        <v>0</v>
      </c>
      <c r="H429" s="2"/>
      <c r="I429" s="2"/>
      <c r="J429" s="2"/>
      <c r="K429" s="2"/>
    </row>
    <row r="430" spans="1:11">
      <c r="A430" s="2"/>
      <c r="C430" s="2"/>
      <c r="D430" s="2"/>
      <c r="E430" s="2"/>
      <c r="F430" s="2"/>
      <c r="G430" s="152">
        <f t="shared" si="6"/>
        <v>0</v>
      </c>
      <c r="H430" s="2"/>
      <c r="I430" s="2"/>
      <c r="J430" s="2"/>
      <c r="K430" s="2"/>
    </row>
    <row r="431" spans="1:11">
      <c r="A431" s="2"/>
      <c r="C431" s="2"/>
      <c r="D431" s="2"/>
      <c r="E431" s="2"/>
      <c r="F431" s="2"/>
      <c r="G431" s="152">
        <f t="shared" si="6"/>
        <v>0</v>
      </c>
      <c r="H431" s="2"/>
      <c r="I431" s="2"/>
      <c r="J431" s="2"/>
      <c r="K431" s="2"/>
    </row>
    <row r="432" spans="1:11">
      <c r="A432" s="2"/>
      <c r="C432" s="2"/>
      <c r="D432" s="2"/>
      <c r="E432" s="2"/>
      <c r="F432" s="2"/>
      <c r="G432" s="152">
        <f t="shared" si="6"/>
        <v>0</v>
      </c>
      <c r="H432" s="2"/>
      <c r="I432" s="2"/>
      <c r="J432" s="2"/>
      <c r="K432" s="2"/>
    </row>
    <row r="433" spans="1:11">
      <c r="A433" s="2"/>
      <c r="C433" s="2"/>
      <c r="D433" s="2"/>
      <c r="E433" s="2"/>
      <c r="F433" s="2"/>
      <c r="G433" s="152">
        <f t="shared" si="6"/>
        <v>0</v>
      </c>
      <c r="H433" s="2"/>
      <c r="I433" s="2"/>
      <c r="J433" s="2"/>
      <c r="K433" s="2"/>
    </row>
    <row r="434" spans="1:11">
      <c r="A434" s="2"/>
      <c r="C434" s="2"/>
      <c r="D434" s="2"/>
      <c r="E434" s="2"/>
      <c r="F434" s="2"/>
      <c r="G434" s="152">
        <f t="shared" si="6"/>
        <v>0</v>
      </c>
      <c r="H434" s="2"/>
      <c r="I434" s="2"/>
      <c r="J434" s="2"/>
      <c r="K434" s="2"/>
    </row>
    <row r="435" spans="1:11">
      <c r="A435" s="2"/>
      <c r="C435" s="2"/>
      <c r="D435" s="2"/>
      <c r="E435" s="2"/>
      <c r="F435" s="2"/>
      <c r="G435" s="152">
        <f t="shared" si="6"/>
        <v>0</v>
      </c>
      <c r="H435" s="2"/>
      <c r="I435" s="2"/>
      <c r="J435" s="2"/>
      <c r="K435" s="2"/>
    </row>
    <row r="436" spans="1:11">
      <c r="A436" s="2"/>
      <c r="C436" s="2"/>
      <c r="D436" s="2"/>
      <c r="E436" s="2"/>
      <c r="F436" s="2"/>
      <c r="G436" s="152">
        <f t="shared" si="6"/>
        <v>0</v>
      </c>
      <c r="H436" s="2"/>
      <c r="I436" s="2"/>
      <c r="J436" s="2"/>
      <c r="K436" s="2"/>
    </row>
    <row r="437" spans="1:11">
      <c r="A437" s="2"/>
      <c r="C437" s="2"/>
      <c r="D437" s="2"/>
      <c r="E437" s="2"/>
      <c r="F437" s="2"/>
      <c r="G437" s="152">
        <f t="shared" si="6"/>
        <v>0</v>
      </c>
      <c r="H437" s="2"/>
      <c r="I437" s="2"/>
      <c r="J437" s="2"/>
      <c r="K437" s="2"/>
    </row>
    <row r="438" spans="1:11">
      <c r="A438" s="2"/>
      <c r="C438" s="2"/>
      <c r="D438" s="2"/>
      <c r="E438" s="2"/>
      <c r="F438" s="2"/>
      <c r="G438" s="152">
        <f t="shared" si="6"/>
        <v>0</v>
      </c>
      <c r="H438" s="2"/>
      <c r="I438" s="2"/>
      <c r="J438" s="2"/>
      <c r="K438" s="2"/>
    </row>
    <row r="439" spans="1:11">
      <c r="A439" s="2"/>
      <c r="C439" s="2"/>
      <c r="D439" s="2"/>
      <c r="E439" s="2"/>
      <c r="F439" s="2"/>
      <c r="G439" s="152">
        <f t="shared" si="6"/>
        <v>0</v>
      </c>
      <c r="H439" s="2"/>
      <c r="I439" s="2"/>
      <c r="J439" s="2"/>
      <c r="K439" s="2"/>
    </row>
    <row r="440" spans="1:11">
      <c r="A440" s="2"/>
      <c r="C440" s="2"/>
      <c r="D440" s="2"/>
      <c r="E440" s="2"/>
      <c r="F440" s="2"/>
      <c r="G440" s="152">
        <f t="shared" si="6"/>
        <v>0</v>
      </c>
      <c r="H440" s="2"/>
      <c r="I440" s="2"/>
      <c r="J440" s="2"/>
      <c r="K440" s="2"/>
    </row>
    <row r="441" spans="1:11">
      <c r="A441" s="2"/>
      <c r="C441" s="2"/>
      <c r="D441" s="2"/>
      <c r="E441" s="2"/>
      <c r="F441" s="2"/>
      <c r="G441" s="152">
        <f t="shared" si="6"/>
        <v>0</v>
      </c>
      <c r="H441" s="2"/>
      <c r="I441" s="2"/>
      <c r="J441" s="2"/>
      <c r="K441" s="2"/>
    </row>
    <row r="442" spans="1:11">
      <c r="A442" s="2"/>
      <c r="C442" s="2"/>
      <c r="D442" s="2"/>
      <c r="E442" s="2"/>
      <c r="F442" s="2"/>
      <c r="G442" s="152">
        <f t="shared" si="6"/>
        <v>0</v>
      </c>
      <c r="H442" s="2"/>
      <c r="I442" s="2"/>
      <c r="J442" s="2"/>
      <c r="K442" s="2"/>
    </row>
    <row r="443" spans="1:11">
      <c r="A443" s="2"/>
      <c r="C443" s="2"/>
      <c r="D443" s="2"/>
      <c r="E443" s="2"/>
      <c r="F443" s="2"/>
      <c r="G443" s="152">
        <f t="shared" si="6"/>
        <v>0</v>
      </c>
      <c r="H443" s="2"/>
      <c r="I443" s="2"/>
      <c r="J443" s="2"/>
      <c r="K443" s="2"/>
    </row>
    <row r="444" spans="1:11">
      <c r="A444" s="2"/>
      <c r="C444" s="2"/>
      <c r="D444" s="2"/>
      <c r="E444" s="2"/>
      <c r="F444" s="2"/>
      <c r="G444" s="152">
        <f t="shared" si="6"/>
        <v>0</v>
      </c>
      <c r="H444" s="2"/>
      <c r="I444" s="2"/>
      <c r="J444" s="2"/>
      <c r="K444" s="2"/>
    </row>
    <row r="445" spans="1:11">
      <c r="A445" s="2"/>
      <c r="C445" s="2"/>
      <c r="D445" s="2"/>
      <c r="E445" s="2"/>
      <c r="F445" s="2"/>
      <c r="G445" s="152">
        <f t="shared" si="6"/>
        <v>0</v>
      </c>
      <c r="H445" s="2"/>
      <c r="I445" s="2"/>
      <c r="J445" s="2"/>
      <c r="K445" s="2"/>
    </row>
    <row r="446" spans="1:11">
      <c r="A446" s="2"/>
      <c r="C446" s="2"/>
      <c r="D446" s="2"/>
      <c r="E446" s="2"/>
      <c r="F446" s="2"/>
      <c r="G446" s="152">
        <f t="shared" si="6"/>
        <v>0</v>
      </c>
      <c r="H446" s="2"/>
      <c r="I446" s="2"/>
      <c r="J446" s="2"/>
      <c r="K446" s="2"/>
    </row>
    <row r="447" spans="1:11">
      <c r="A447" s="2"/>
      <c r="C447" s="2"/>
      <c r="D447" s="2"/>
      <c r="E447" s="2"/>
      <c r="F447" s="2"/>
      <c r="G447" s="152">
        <f t="shared" si="6"/>
        <v>0</v>
      </c>
      <c r="H447" s="2"/>
      <c r="I447" s="2"/>
      <c r="J447" s="2"/>
      <c r="K447" s="2"/>
    </row>
    <row r="448" spans="1:11">
      <c r="A448" s="2"/>
      <c r="C448" s="2"/>
      <c r="D448" s="2"/>
      <c r="E448" s="2"/>
      <c r="F448" s="2"/>
      <c r="G448" s="152">
        <f t="shared" si="6"/>
        <v>0</v>
      </c>
      <c r="H448" s="2"/>
      <c r="I448" s="2"/>
      <c r="J448" s="2"/>
      <c r="K448" s="2"/>
    </row>
    <row r="449" spans="1:11">
      <c r="A449" s="2"/>
      <c r="C449" s="2"/>
      <c r="D449" s="2"/>
      <c r="E449" s="2"/>
      <c r="F449" s="2"/>
      <c r="G449" s="152">
        <f t="shared" si="6"/>
        <v>0</v>
      </c>
      <c r="H449" s="2"/>
      <c r="I449" s="2"/>
      <c r="J449" s="2"/>
      <c r="K449" s="2"/>
    </row>
    <row r="450" spans="1:11">
      <c r="A450" s="2"/>
      <c r="C450" s="2"/>
      <c r="D450" s="2"/>
      <c r="E450" s="2"/>
      <c r="F450" s="2"/>
      <c r="G450" s="152">
        <f t="shared" si="6"/>
        <v>0</v>
      </c>
      <c r="H450" s="2"/>
      <c r="I450" s="2"/>
      <c r="J450" s="2"/>
      <c r="K450" s="2"/>
    </row>
    <row r="451" spans="1:11">
      <c r="A451" s="2"/>
      <c r="C451" s="2"/>
      <c r="D451" s="2"/>
      <c r="E451" s="2"/>
      <c r="F451" s="2"/>
      <c r="G451" s="152">
        <f t="shared" si="6"/>
        <v>0</v>
      </c>
      <c r="H451" s="2"/>
      <c r="I451" s="2"/>
      <c r="J451" s="2"/>
      <c r="K451" s="2"/>
    </row>
    <row r="452" spans="1:11">
      <c r="A452" s="2"/>
      <c r="C452" s="2"/>
      <c r="D452" s="2"/>
      <c r="E452" s="2"/>
      <c r="F452" s="2"/>
      <c r="G452" s="152">
        <f t="shared" si="6"/>
        <v>0</v>
      </c>
      <c r="H452" s="2"/>
      <c r="I452" s="2"/>
      <c r="J452" s="2"/>
      <c r="K452" s="2"/>
    </row>
    <row r="453" spans="1:11">
      <c r="A453" s="2"/>
      <c r="C453" s="2"/>
      <c r="D453" s="2"/>
      <c r="E453" s="2"/>
      <c r="F453" s="2"/>
      <c r="G453" s="152">
        <f t="shared" si="6"/>
        <v>0</v>
      </c>
      <c r="H453" s="2"/>
      <c r="I453" s="2"/>
      <c r="J453" s="2"/>
      <c r="K453" s="2"/>
    </row>
    <row r="454" spans="1:11">
      <c r="A454" s="2"/>
      <c r="C454" s="2"/>
      <c r="D454" s="2"/>
      <c r="E454" s="2"/>
      <c r="F454" s="2"/>
      <c r="G454" s="152">
        <f t="shared" si="6"/>
        <v>0</v>
      </c>
      <c r="H454" s="2"/>
      <c r="I454" s="2"/>
      <c r="J454" s="2"/>
      <c r="K454" s="2"/>
    </row>
    <row r="455" spans="1:11">
      <c r="A455" s="2"/>
      <c r="C455" s="2"/>
      <c r="D455" s="2"/>
      <c r="E455" s="2"/>
      <c r="F455" s="2"/>
      <c r="G455" s="152">
        <f t="shared" si="6"/>
        <v>0</v>
      </c>
      <c r="H455" s="2"/>
      <c r="I455" s="2"/>
      <c r="J455" s="2"/>
      <c r="K455" s="2"/>
    </row>
    <row r="456" spans="1:11">
      <c r="A456" s="2"/>
      <c r="C456" s="2"/>
      <c r="D456" s="2"/>
      <c r="E456" s="2"/>
      <c r="F456" s="2"/>
      <c r="G456" s="152">
        <f t="shared" si="6"/>
        <v>0</v>
      </c>
      <c r="H456" s="2"/>
      <c r="I456" s="2"/>
      <c r="J456" s="2"/>
      <c r="K456" s="2"/>
    </row>
    <row r="457" spans="1:11">
      <c r="A457" s="2"/>
      <c r="C457" s="2"/>
      <c r="D457" s="2"/>
      <c r="E457" s="2"/>
      <c r="F457" s="2"/>
      <c r="G457" s="152">
        <f t="shared" si="6"/>
        <v>0</v>
      </c>
      <c r="H457" s="2"/>
      <c r="I457" s="2"/>
      <c r="J457" s="2"/>
      <c r="K457" s="2"/>
    </row>
    <row r="458" spans="1:11">
      <c r="A458" s="2"/>
      <c r="C458" s="2"/>
      <c r="D458" s="2"/>
      <c r="E458" s="2"/>
      <c r="F458" s="2"/>
      <c r="G458" s="152">
        <f t="shared" si="6"/>
        <v>0</v>
      </c>
      <c r="H458" s="2"/>
      <c r="I458" s="2"/>
      <c r="J458" s="2"/>
      <c r="K458" s="2"/>
    </row>
    <row r="459" spans="1:11">
      <c r="A459" s="2"/>
      <c r="C459" s="2"/>
      <c r="D459" s="2"/>
      <c r="E459" s="2"/>
      <c r="F459" s="2"/>
      <c r="G459" s="152">
        <f t="shared" si="6"/>
        <v>0</v>
      </c>
      <c r="H459" s="2"/>
      <c r="I459" s="2"/>
      <c r="J459" s="2"/>
      <c r="K459" s="2"/>
    </row>
    <row r="460" spans="1:11">
      <c r="A460" s="2"/>
      <c r="C460" s="2"/>
      <c r="D460" s="2"/>
      <c r="E460" s="2"/>
      <c r="F460" s="2"/>
      <c r="G460" s="152">
        <f t="shared" si="6"/>
        <v>0</v>
      </c>
      <c r="H460" s="2"/>
      <c r="I460" s="2"/>
      <c r="J460" s="2"/>
      <c r="K460" s="2"/>
    </row>
    <row r="461" spans="1:11">
      <c r="A461" s="2"/>
      <c r="C461" s="2"/>
      <c r="D461" s="2"/>
      <c r="E461" s="2"/>
      <c r="F461" s="2"/>
      <c r="G461" s="152">
        <f t="shared" ref="G461:G524" si="7">D461-E461</f>
        <v>0</v>
      </c>
      <c r="H461" s="2"/>
      <c r="I461" s="2"/>
      <c r="J461" s="2"/>
      <c r="K461" s="2"/>
    </row>
    <row r="462" spans="1:11">
      <c r="A462" s="2"/>
      <c r="C462" s="2"/>
      <c r="D462" s="2"/>
      <c r="E462" s="2"/>
      <c r="F462" s="2"/>
      <c r="G462" s="152">
        <f t="shared" si="7"/>
        <v>0</v>
      </c>
      <c r="H462" s="2"/>
      <c r="I462" s="2"/>
      <c r="J462" s="2"/>
      <c r="K462" s="2"/>
    </row>
    <row r="463" spans="1:11">
      <c r="A463" s="2"/>
      <c r="C463" s="2"/>
      <c r="D463" s="2"/>
      <c r="E463" s="2"/>
      <c r="F463" s="2"/>
      <c r="G463" s="152">
        <f t="shared" si="7"/>
        <v>0</v>
      </c>
      <c r="H463" s="2"/>
      <c r="I463" s="2"/>
      <c r="J463" s="2"/>
      <c r="K463" s="2"/>
    </row>
    <row r="464" spans="1:11">
      <c r="A464" s="2"/>
      <c r="C464" s="2"/>
      <c r="D464" s="2"/>
      <c r="E464" s="2"/>
      <c r="F464" s="2"/>
      <c r="G464" s="152">
        <f t="shared" si="7"/>
        <v>0</v>
      </c>
      <c r="H464" s="2"/>
      <c r="I464" s="2"/>
      <c r="J464" s="2"/>
      <c r="K464" s="2"/>
    </row>
    <row r="465" spans="1:11">
      <c r="A465" s="2"/>
      <c r="C465" s="2"/>
      <c r="D465" s="2"/>
      <c r="E465" s="2"/>
      <c r="F465" s="2"/>
      <c r="G465" s="152">
        <f t="shared" si="7"/>
        <v>0</v>
      </c>
      <c r="H465" s="2"/>
      <c r="I465" s="2"/>
      <c r="J465" s="2"/>
      <c r="K465" s="2"/>
    </row>
    <row r="466" spans="1:11">
      <c r="A466" s="2"/>
      <c r="C466" s="2"/>
      <c r="D466" s="2"/>
      <c r="E466" s="2"/>
      <c r="F466" s="2"/>
      <c r="G466" s="152">
        <f t="shared" si="7"/>
        <v>0</v>
      </c>
      <c r="H466" s="2"/>
      <c r="I466" s="2"/>
      <c r="J466" s="2"/>
      <c r="K466" s="2"/>
    </row>
    <row r="467" spans="1:11">
      <c r="A467" s="2"/>
      <c r="C467" s="2"/>
      <c r="D467" s="2"/>
      <c r="E467" s="2"/>
      <c r="F467" s="2"/>
      <c r="G467" s="152">
        <f t="shared" si="7"/>
        <v>0</v>
      </c>
      <c r="H467" s="2"/>
      <c r="I467" s="2"/>
      <c r="J467" s="2"/>
      <c r="K467" s="2"/>
    </row>
    <row r="468" spans="1:11">
      <c r="A468" s="2"/>
      <c r="C468" s="2"/>
      <c r="D468" s="2"/>
      <c r="E468" s="2"/>
      <c r="F468" s="2"/>
      <c r="G468" s="152">
        <f t="shared" si="7"/>
        <v>0</v>
      </c>
      <c r="H468" s="2"/>
      <c r="I468" s="2"/>
      <c r="J468" s="2"/>
      <c r="K468" s="2"/>
    </row>
    <row r="469" spans="1:11">
      <c r="A469" s="2"/>
      <c r="C469" s="2"/>
      <c r="D469" s="2"/>
      <c r="E469" s="2"/>
      <c r="F469" s="2"/>
      <c r="G469" s="152">
        <f t="shared" si="7"/>
        <v>0</v>
      </c>
      <c r="H469" s="2"/>
      <c r="I469" s="2"/>
      <c r="J469" s="2"/>
      <c r="K469" s="2"/>
    </row>
    <row r="470" spans="1:11">
      <c r="A470" s="2"/>
      <c r="C470" s="2"/>
      <c r="D470" s="2"/>
      <c r="E470" s="2"/>
      <c r="F470" s="2"/>
      <c r="G470" s="152">
        <f t="shared" si="7"/>
        <v>0</v>
      </c>
      <c r="H470" s="2"/>
      <c r="I470" s="2"/>
      <c r="J470" s="2"/>
      <c r="K470" s="2"/>
    </row>
    <row r="471" spans="1:11">
      <c r="A471" s="2"/>
      <c r="C471" s="2"/>
      <c r="D471" s="2"/>
      <c r="E471" s="2"/>
      <c r="F471" s="2"/>
      <c r="G471" s="152">
        <f t="shared" si="7"/>
        <v>0</v>
      </c>
      <c r="H471" s="2"/>
      <c r="I471" s="2"/>
      <c r="J471" s="2"/>
      <c r="K471" s="2"/>
    </row>
    <row r="472" spans="1:11">
      <c r="A472" s="2"/>
      <c r="C472" s="2"/>
      <c r="D472" s="2"/>
      <c r="E472" s="2"/>
      <c r="F472" s="2"/>
      <c r="G472" s="152">
        <f t="shared" si="7"/>
        <v>0</v>
      </c>
      <c r="H472" s="2"/>
      <c r="I472" s="2"/>
      <c r="J472" s="2"/>
      <c r="K472" s="2"/>
    </row>
    <row r="473" spans="1:11">
      <c r="A473" s="2"/>
      <c r="C473" s="2"/>
      <c r="D473" s="2"/>
      <c r="E473" s="2"/>
      <c r="F473" s="2"/>
      <c r="G473" s="152">
        <f t="shared" si="7"/>
        <v>0</v>
      </c>
      <c r="H473" s="2"/>
      <c r="I473" s="2"/>
      <c r="J473" s="2"/>
      <c r="K473" s="2"/>
    </row>
    <row r="474" spans="1:11">
      <c r="A474" s="2"/>
      <c r="C474" s="2"/>
      <c r="D474" s="2"/>
      <c r="E474" s="2"/>
      <c r="F474" s="2"/>
      <c r="G474" s="152">
        <f t="shared" si="7"/>
        <v>0</v>
      </c>
      <c r="H474" s="2"/>
      <c r="I474" s="2"/>
      <c r="J474" s="2"/>
      <c r="K474" s="2"/>
    </row>
    <row r="475" spans="1:11">
      <c r="A475" s="2"/>
      <c r="C475" s="2"/>
      <c r="D475" s="2"/>
      <c r="E475" s="2"/>
      <c r="F475" s="2"/>
      <c r="G475" s="152">
        <f t="shared" si="7"/>
        <v>0</v>
      </c>
      <c r="H475" s="2"/>
      <c r="I475" s="2"/>
      <c r="J475" s="2"/>
      <c r="K475" s="2"/>
    </row>
    <row r="476" spans="1:11">
      <c r="A476" s="2"/>
      <c r="C476" s="2"/>
      <c r="D476" s="2"/>
      <c r="E476" s="2"/>
      <c r="F476" s="2"/>
      <c r="G476" s="152">
        <f t="shared" si="7"/>
        <v>0</v>
      </c>
      <c r="H476" s="2"/>
      <c r="I476" s="2"/>
      <c r="J476" s="2"/>
      <c r="K476" s="2"/>
    </row>
    <row r="477" spans="1:11">
      <c r="A477" s="2"/>
      <c r="C477" s="2"/>
      <c r="D477" s="2"/>
      <c r="E477" s="2"/>
      <c r="F477" s="2"/>
      <c r="G477" s="152">
        <f t="shared" si="7"/>
        <v>0</v>
      </c>
      <c r="H477" s="2"/>
      <c r="I477" s="2"/>
      <c r="J477" s="2"/>
      <c r="K477" s="2"/>
    </row>
    <row r="478" spans="1:11">
      <c r="A478" s="2"/>
      <c r="C478" s="2"/>
      <c r="D478" s="2"/>
      <c r="E478" s="2"/>
      <c r="F478" s="2"/>
      <c r="G478" s="152">
        <f t="shared" si="7"/>
        <v>0</v>
      </c>
      <c r="H478" s="2"/>
      <c r="I478" s="2"/>
      <c r="J478" s="2"/>
      <c r="K478" s="2"/>
    </row>
    <row r="479" spans="1:11">
      <c r="A479" s="2"/>
      <c r="C479" s="2"/>
      <c r="D479" s="2"/>
      <c r="E479" s="2"/>
      <c r="F479" s="2"/>
      <c r="G479" s="152">
        <f t="shared" si="7"/>
        <v>0</v>
      </c>
      <c r="H479" s="2"/>
      <c r="I479" s="2"/>
      <c r="J479" s="2"/>
      <c r="K479" s="2"/>
    </row>
    <row r="480" spans="1:11">
      <c r="A480" s="2"/>
      <c r="C480" s="2"/>
      <c r="D480" s="2"/>
      <c r="E480" s="2"/>
      <c r="F480" s="2"/>
      <c r="G480" s="152">
        <f t="shared" si="7"/>
        <v>0</v>
      </c>
      <c r="H480" s="2"/>
      <c r="I480" s="2"/>
      <c r="J480" s="2"/>
      <c r="K480" s="2"/>
    </row>
    <row r="481" spans="1:11">
      <c r="A481" s="2"/>
      <c r="C481" s="2"/>
      <c r="D481" s="2"/>
      <c r="E481" s="2"/>
      <c r="F481" s="2"/>
      <c r="G481" s="152">
        <f t="shared" si="7"/>
        <v>0</v>
      </c>
      <c r="H481" s="2"/>
      <c r="I481" s="2"/>
      <c r="J481" s="2"/>
      <c r="K481" s="2"/>
    </row>
    <row r="482" spans="1:11">
      <c r="A482" s="2"/>
      <c r="C482" s="2"/>
      <c r="D482" s="2"/>
      <c r="E482" s="2"/>
      <c r="F482" s="2"/>
      <c r="G482" s="152">
        <f t="shared" si="7"/>
        <v>0</v>
      </c>
      <c r="H482" s="2"/>
      <c r="I482" s="2"/>
      <c r="J482" s="2"/>
      <c r="K482" s="2"/>
    </row>
    <row r="483" spans="1:11">
      <c r="A483" s="2"/>
      <c r="C483" s="2"/>
      <c r="D483" s="2"/>
      <c r="E483" s="2"/>
      <c r="F483" s="2"/>
      <c r="G483" s="152">
        <f t="shared" si="7"/>
        <v>0</v>
      </c>
      <c r="H483" s="2"/>
      <c r="I483" s="2"/>
      <c r="J483" s="2"/>
      <c r="K483" s="2"/>
    </row>
    <row r="484" spans="1:11">
      <c r="A484" s="2"/>
      <c r="C484" s="2"/>
      <c r="D484" s="2"/>
      <c r="E484" s="2"/>
      <c r="F484" s="2"/>
      <c r="G484" s="152">
        <f t="shared" si="7"/>
        <v>0</v>
      </c>
      <c r="H484" s="2"/>
      <c r="I484" s="2"/>
      <c r="J484" s="2"/>
      <c r="K484" s="2"/>
    </row>
    <row r="485" spans="1:11">
      <c r="A485" s="2"/>
      <c r="C485" s="2"/>
      <c r="D485" s="2"/>
      <c r="E485" s="2"/>
      <c r="F485" s="2"/>
      <c r="G485" s="152">
        <f t="shared" si="7"/>
        <v>0</v>
      </c>
      <c r="H485" s="2"/>
      <c r="I485" s="2"/>
      <c r="J485" s="2"/>
      <c r="K485" s="2"/>
    </row>
    <row r="486" spans="1:11">
      <c r="A486" s="2"/>
      <c r="C486" s="2"/>
      <c r="D486" s="2"/>
      <c r="E486" s="2"/>
      <c r="F486" s="2"/>
      <c r="G486" s="152">
        <f t="shared" si="7"/>
        <v>0</v>
      </c>
      <c r="H486" s="2"/>
      <c r="I486" s="2"/>
      <c r="J486" s="2"/>
      <c r="K486" s="2"/>
    </row>
    <row r="487" spans="1:11">
      <c r="A487" s="2"/>
      <c r="C487" s="2"/>
      <c r="D487" s="2"/>
      <c r="E487" s="2"/>
      <c r="F487" s="2"/>
      <c r="G487" s="152">
        <f t="shared" si="7"/>
        <v>0</v>
      </c>
      <c r="H487" s="2"/>
      <c r="I487" s="2"/>
      <c r="J487" s="2"/>
      <c r="K487" s="2"/>
    </row>
    <row r="488" spans="1:11">
      <c r="A488" s="2"/>
      <c r="C488" s="2"/>
      <c r="D488" s="2"/>
      <c r="E488" s="2"/>
      <c r="F488" s="2"/>
      <c r="G488" s="152">
        <f t="shared" si="7"/>
        <v>0</v>
      </c>
      <c r="H488" s="2"/>
      <c r="I488" s="2"/>
      <c r="J488" s="2"/>
      <c r="K488" s="2"/>
    </row>
    <row r="489" spans="1:11">
      <c r="A489" s="2"/>
      <c r="C489" s="2"/>
      <c r="D489" s="2"/>
      <c r="E489" s="2"/>
      <c r="F489" s="2"/>
      <c r="G489" s="152">
        <f t="shared" si="7"/>
        <v>0</v>
      </c>
      <c r="H489" s="2"/>
      <c r="I489" s="2"/>
      <c r="J489" s="2"/>
      <c r="K489" s="2"/>
    </row>
    <row r="490" spans="1:11">
      <c r="A490" s="2"/>
      <c r="C490" s="2"/>
      <c r="D490" s="2"/>
      <c r="E490" s="2"/>
      <c r="F490" s="2"/>
      <c r="G490" s="152">
        <f t="shared" si="7"/>
        <v>0</v>
      </c>
      <c r="H490" s="2"/>
      <c r="I490" s="2"/>
      <c r="J490" s="2"/>
      <c r="K490" s="2"/>
    </row>
    <row r="491" spans="1:11">
      <c r="A491" s="2"/>
      <c r="C491" s="2"/>
      <c r="D491" s="2"/>
      <c r="E491" s="2"/>
      <c r="F491" s="2"/>
      <c r="G491" s="152">
        <f t="shared" si="7"/>
        <v>0</v>
      </c>
      <c r="H491" s="2"/>
      <c r="I491" s="2"/>
      <c r="J491" s="2"/>
      <c r="K491" s="2"/>
    </row>
    <row r="492" spans="1:11">
      <c r="A492" s="2"/>
      <c r="C492" s="2"/>
      <c r="D492" s="2"/>
      <c r="E492" s="2"/>
      <c r="F492" s="2"/>
      <c r="G492" s="152">
        <f t="shared" si="7"/>
        <v>0</v>
      </c>
      <c r="H492" s="2"/>
      <c r="I492" s="2"/>
      <c r="J492" s="2"/>
      <c r="K492" s="2"/>
    </row>
    <row r="493" spans="1:11">
      <c r="A493" s="2"/>
      <c r="C493" s="2"/>
      <c r="D493" s="2"/>
      <c r="E493" s="2"/>
      <c r="F493" s="2"/>
      <c r="G493" s="152">
        <f t="shared" si="7"/>
        <v>0</v>
      </c>
      <c r="H493" s="2"/>
      <c r="I493" s="2"/>
      <c r="J493" s="2"/>
      <c r="K493" s="2"/>
    </row>
    <row r="494" spans="1:11">
      <c r="A494" s="2"/>
      <c r="C494" s="2"/>
      <c r="D494" s="2"/>
      <c r="E494" s="2"/>
      <c r="F494" s="2"/>
      <c r="G494" s="152">
        <f t="shared" si="7"/>
        <v>0</v>
      </c>
      <c r="H494" s="2"/>
      <c r="I494" s="2"/>
      <c r="J494" s="2"/>
      <c r="K494" s="2"/>
    </row>
    <row r="495" spans="1:11">
      <c r="A495" s="2"/>
      <c r="C495" s="2"/>
      <c r="D495" s="2"/>
      <c r="E495" s="2"/>
      <c r="F495" s="2"/>
      <c r="G495" s="152">
        <f t="shared" si="7"/>
        <v>0</v>
      </c>
      <c r="H495" s="2"/>
      <c r="I495" s="2"/>
      <c r="J495" s="2"/>
      <c r="K495" s="2"/>
    </row>
    <row r="496" spans="1:11">
      <c r="A496" s="2"/>
      <c r="C496" s="2"/>
      <c r="D496" s="2"/>
      <c r="E496" s="2"/>
      <c r="F496" s="2"/>
      <c r="G496" s="152">
        <f t="shared" si="7"/>
        <v>0</v>
      </c>
      <c r="H496" s="2"/>
      <c r="I496" s="2"/>
      <c r="J496" s="2"/>
      <c r="K496" s="2"/>
    </row>
    <row r="497" spans="1:11">
      <c r="A497" s="2"/>
      <c r="C497" s="2"/>
      <c r="D497" s="2"/>
      <c r="E497" s="2"/>
      <c r="F497" s="2"/>
      <c r="G497" s="152">
        <f t="shared" si="7"/>
        <v>0</v>
      </c>
      <c r="H497" s="2"/>
      <c r="I497" s="2"/>
      <c r="J497" s="2"/>
      <c r="K497" s="2"/>
    </row>
    <row r="498" spans="1:11">
      <c r="A498" s="2"/>
      <c r="C498" s="2"/>
      <c r="D498" s="2"/>
      <c r="E498" s="2"/>
      <c r="F498" s="2"/>
      <c r="G498" s="152">
        <f t="shared" si="7"/>
        <v>0</v>
      </c>
      <c r="H498" s="2"/>
      <c r="I498" s="2"/>
      <c r="J498" s="2"/>
      <c r="K498" s="2"/>
    </row>
    <row r="499" spans="1:11">
      <c r="A499" s="2"/>
      <c r="C499" s="2"/>
      <c r="D499" s="2"/>
      <c r="E499" s="2"/>
      <c r="F499" s="2"/>
      <c r="G499" s="152">
        <f t="shared" si="7"/>
        <v>0</v>
      </c>
      <c r="H499" s="2"/>
      <c r="I499" s="2"/>
      <c r="J499" s="2"/>
      <c r="K499" s="2"/>
    </row>
    <row r="500" spans="1:11">
      <c r="A500" s="2"/>
      <c r="C500" s="2"/>
      <c r="D500" s="2"/>
      <c r="E500" s="2"/>
      <c r="F500" s="2"/>
      <c r="G500" s="152">
        <f t="shared" si="7"/>
        <v>0</v>
      </c>
      <c r="H500" s="2"/>
      <c r="I500" s="2"/>
      <c r="J500" s="2"/>
      <c r="K500" s="2"/>
    </row>
    <row r="501" spans="1:11">
      <c r="A501" s="2"/>
      <c r="C501" s="2"/>
      <c r="D501" s="2"/>
      <c r="E501" s="2"/>
      <c r="F501" s="2"/>
      <c r="G501" s="152">
        <f t="shared" si="7"/>
        <v>0</v>
      </c>
      <c r="H501" s="2"/>
      <c r="I501" s="2"/>
      <c r="J501" s="2"/>
      <c r="K501" s="2"/>
    </row>
    <row r="502" spans="1:11">
      <c r="A502" s="2"/>
      <c r="C502" s="2"/>
      <c r="D502" s="2"/>
      <c r="E502" s="2"/>
      <c r="F502" s="2"/>
      <c r="G502" s="152">
        <f t="shared" si="7"/>
        <v>0</v>
      </c>
      <c r="H502" s="2"/>
      <c r="I502" s="2"/>
      <c r="J502" s="2"/>
      <c r="K502" s="2"/>
    </row>
    <row r="503" spans="1:11">
      <c r="A503" s="2"/>
      <c r="C503" s="2"/>
      <c r="D503" s="2"/>
      <c r="E503" s="2"/>
      <c r="F503" s="2"/>
      <c r="G503" s="152">
        <f t="shared" si="7"/>
        <v>0</v>
      </c>
      <c r="H503" s="2"/>
      <c r="I503" s="2"/>
      <c r="J503" s="2"/>
      <c r="K503" s="2"/>
    </row>
    <row r="504" spans="1:11">
      <c r="A504" s="2"/>
      <c r="C504" s="2"/>
      <c r="D504" s="2"/>
      <c r="E504" s="2"/>
      <c r="F504" s="2"/>
      <c r="G504" s="152">
        <f t="shared" si="7"/>
        <v>0</v>
      </c>
      <c r="H504" s="2"/>
      <c r="I504" s="2"/>
      <c r="J504" s="2"/>
      <c r="K504" s="2"/>
    </row>
    <row r="505" spans="1:11">
      <c r="A505" s="2"/>
      <c r="C505" s="2"/>
      <c r="D505" s="2"/>
      <c r="E505" s="2"/>
      <c r="F505" s="2"/>
      <c r="G505" s="152">
        <f t="shared" si="7"/>
        <v>0</v>
      </c>
      <c r="H505" s="2"/>
      <c r="I505" s="2"/>
      <c r="J505" s="2"/>
      <c r="K505" s="2"/>
    </row>
    <row r="506" spans="1:11">
      <c r="A506" s="2"/>
      <c r="C506" s="2"/>
      <c r="D506" s="2"/>
      <c r="E506" s="2"/>
      <c r="F506" s="2"/>
      <c r="G506" s="152">
        <f t="shared" si="7"/>
        <v>0</v>
      </c>
      <c r="H506" s="2"/>
      <c r="I506" s="2"/>
      <c r="J506" s="2"/>
      <c r="K506" s="2"/>
    </row>
    <row r="507" spans="1:11">
      <c r="A507" s="2"/>
      <c r="C507" s="2"/>
      <c r="D507" s="2"/>
      <c r="E507" s="2"/>
      <c r="F507" s="2"/>
      <c r="G507" s="152">
        <f t="shared" si="7"/>
        <v>0</v>
      </c>
      <c r="H507" s="2"/>
      <c r="I507" s="2"/>
      <c r="J507" s="2"/>
      <c r="K507" s="2"/>
    </row>
    <row r="508" spans="1:11">
      <c r="A508" s="2"/>
      <c r="C508" s="2"/>
      <c r="D508" s="2"/>
      <c r="E508" s="2"/>
      <c r="F508" s="2"/>
      <c r="G508" s="152">
        <f t="shared" si="7"/>
        <v>0</v>
      </c>
      <c r="H508" s="2"/>
      <c r="I508" s="2"/>
      <c r="J508" s="2"/>
      <c r="K508" s="2"/>
    </row>
    <row r="509" spans="1:11">
      <c r="A509" s="2"/>
      <c r="C509" s="2"/>
      <c r="D509" s="2"/>
      <c r="E509" s="2"/>
      <c r="F509" s="2"/>
      <c r="G509" s="152">
        <f t="shared" si="7"/>
        <v>0</v>
      </c>
      <c r="H509" s="2"/>
      <c r="I509" s="2"/>
      <c r="J509" s="2"/>
      <c r="K509" s="2"/>
    </row>
    <row r="510" spans="1:11">
      <c r="A510" s="2"/>
      <c r="C510" s="2"/>
      <c r="D510" s="2"/>
      <c r="E510" s="2"/>
      <c r="F510" s="2"/>
      <c r="G510" s="152">
        <f t="shared" si="7"/>
        <v>0</v>
      </c>
      <c r="H510" s="2"/>
      <c r="I510" s="2"/>
      <c r="J510" s="2"/>
      <c r="K510" s="2"/>
    </row>
    <row r="511" spans="1:11">
      <c r="A511" s="2"/>
      <c r="C511" s="2"/>
      <c r="D511" s="2"/>
      <c r="E511" s="2"/>
      <c r="F511" s="2"/>
      <c r="G511" s="152">
        <f t="shared" si="7"/>
        <v>0</v>
      </c>
      <c r="H511" s="2"/>
      <c r="I511" s="2"/>
      <c r="J511" s="2"/>
      <c r="K511" s="2"/>
    </row>
    <row r="512" spans="1:11">
      <c r="A512" s="2"/>
      <c r="C512" s="2"/>
      <c r="D512" s="2"/>
      <c r="E512" s="2"/>
      <c r="F512" s="2"/>
      <c r="G512" s="152">
        <f t="shared" si="7"/>
        <v>0</v>
      </c>
      <c r="H512" s="2"/>
      <c r="I512" s="2"/>
      <c r="J512" s="2"/>
      <c r="K512" s="2"/>
    </row>
    <row r="513" spans="1:11">
      <c r="A513" s="2"/>
      <c r="C513" s="2"/>
      <c r="D513" s="2"/>
      <c r="E513" s="2"/>
      <c r="F513" s="2"/>
      <c r="G513" s="152">
        <f t="shared" si="7"/>
        <v>0</v>
      </c>
      <c r="H513" s="2"/>
      <c r="I513" s="2"/>
      <c r="J513" s="2"/>
      <c r="K513" s="2"/>
    </row>
    <row r="514" spans="1:11">
      <c r="A514" s="2"/>
      <c r="C514" s="2"/>
      <c r="D514" s="2"/>
      <c r="E514" s="2"/>
      <c r="F514" s="2"/>
      <c r="G514" s="152">
        <f t="shared" si="7"/>
        <v>0</v>
      </c>
      <c r="H514" s="2"/>
      <c r="I514" s="2"/>
      <c r="J514" s="2"/>
      <c r="K514" s="2"/>
    </row>
    <row r="515" spans="1:11">
      <c r="A515" s="2"/>
      <c r="C515" s="2"/>
      <c r="D515" s="2"/>
      <c r="E515" s="2"/>
      <c r="F515" s="2"/>
      <c r="G515" s="152">
        <f t="shared" si="7"/>
        <v>0</v>
      </c>
      <c r="H515" s="2"/>
      <c r="I515" s="2"/>
      <c r="J515" s="2"/>
      <c r="K515" s="2"/>
    </row>
    <row r="516" spans="1:11">
      <c r="A516" s="2"/>
      <c r="C516" s="2"/>
      <c r="D516" s="2"/>
      <c r="E516" s="2"/>
      <c r="F516" s="2"/>
      <c r="G516" s="152">
        <f t="shared" si="7"/>
        <v>0</v>
      </c>
      <c r="H516" s="2"/>
      <c r="I516" s="2"/>
      <c r="J516" s="2"/>
      <c r="K516" s="2"/>
    </row>
    <row r="517" spans="1:11">
      <c r="A517" s="2"/>
      <c r="C517" s="2"/>
      <c r="D517" s="2"/>
      <c r="E517" s="2"/>
      <c r="F517" s="2"/>
      <c r="G517" s="152">
        <f t="shared" si="7"/>
        <v>0</v>
      </c>
      <c r="H517" s="2"/>
      <c r="I517" s="2"/>
      <c r="J517" s="2"/>
      <c r="K517" s="2"/>
    </row>
    <row r="518" spans="1:11">
      <c r="A518" s="2"/>
      <c r="C518" s="2"/>
      <c r="D518" s="2"/>
      <c r="E518" s="2"/>
      <c r="F518" s="2"/>
      <c r="G518" s="152">
        <f t="shared" si="7"/>
        <v>0</v>
      </c>
      <c r="H518" s="2"/>
      <c r="I518" s="2"/>
      <c r="J518" s="2"/>
      <c r="K518" s="2"/>
    </row>
    <row r="519" spans="1:11">
      <c r="A519" s="2"/>
      <c r="C519" s="2"/>
      <c r="D519" s="2"/>
      <c r="E519" s="2"/>
      <c r="F519" s="2"/>
      <c r="G519" s="152">
        <f t="shared" si="7"/>
        <v>0</v>
      </c>
      <c r="H519" s="2"/>
      <c r="I519" s="2"/>
      <c r="J519" s="2"/>
      <c r="K519" s="2"/>
    </row>
    <row r="520" spans="1:11">
      <c r="A520" s="2"/>
      <c r="C520" s="2"/>
      <c r="D520" s="2"/>
      <c r="E520" s="2"/>
      <c r="F520" s="2"/>
      <c r="G520" s="152">
        <f t="shared" si="7"/>
        <v>0</v>
      </c>
      <c r="H520" s="2"/>
      <c r="I520" s="2"/>
      <c r="J520" s="2"/>
      <c r="K520" s="2"/>
    </row>
    <row r="521" spans="1:11">
      <c r="A521" s="2"/>
      <c r="C521" s="2"/>
      <c r="D521" s="2"/>
      <c r="E521" s="2"/>
      <c r="F521" s="2"/>
      <c r="G521" s="152">
        <f t="shared" si="7"/>
        <v>0</v>
      </c>
      <c r="H521" s="2"/>
      <c r="I521" s="2"/>
      <c r="J521" s="2"/>
      <c r="K521" s="2"/>
    </row>
    <row r="522" spans="1:11">
      <c r="A522" s="2"/>
      <c r="C522" s="2"/>
      <c r="D522" s="2"/>
      <c r="E522" s="2"/>
      <c r="F522" s="2"/>
      <c r="G522" s="152">
        <f t="shared" si="7"/>
        <v>0</v>
      </c>
      <c r="H522" s="2"/>
      <c r="I522" s="2"/>
      <c r="J522" s="2"/>
      <c r="K522" s="2"/>
    </row>
    <row r="523" spans="1:11">
      <c r="A523" s="2"/>
      <c r="C523" s="2"/>
      <c r="D523" s="2"/>
      <c r="E523" s="2"/>
      <c r="F523" s="2"/>
      <c r="G523" s="152">
        <f t="shared" si="7"/>
        <v>0</v>
      </c>
      <c r="H523" s="2"/>
      <c r="I523" s="2"/>
      <c r="J523" s="2"/>
      <c r="K523" s="2"/>
    </row>
    <row r="524" spans="1:11">
      <c r="A524" s="2"/>
      <c r="C524" s="2"/>
      <c r="D524" s="2"/>
      <c r="E524" s="2"/>
      <c r="F524" s="2"/>
      <c r="G524" s="152">
        <f t="shared" si="7"/>
        <v>0</v>
      </c>
      <c r="H524" s="2"/>
      <c r="I524" s="2"/>
      <c r="J524" s="2"/>
      <c r="K524" s="2"/>
    </row>
    <row r="525" spans="1:11">
      <c r="A525" s="2"/>
      <c r="C525" s="2"/>
      <c r="D525" s="2"/>
      <c r="E525" s="2"/>
      <c r="F525" s="2"/>
      <c r="G525" s="152">
        <f t="shared" ref="G525:G588" si="8">D525-E525</f>
        <v>0</v>
      </c>
      <c r="H525" s="2"/>
      <c r="I525" s="2"/>
      <c r="J525" s="2"/>
      <c r="K525" s="2"/>
    </row>
    <row r="526" spans="1:11">
      <c r="A526" s="2"/>
      <c r="C526" s="2"/>
      <c r="D526" s="2"/>
      <c r="E526" s="2"/>
      <c r="F526" s="2"/>
      <c r="G526" s="152">
        <f t="shared" si="8"/>
        <v>0</v>
      </c>
      <c r="H526" s="2"/>
      <c r="I526" s="2"/>
      <c r="J526" s="2"/>
      <c r="K526" s="2"/>
    </row>
    <row r="527" spans="1:11">
      <c r="A527" s="2"/>
      <c r="C527" s="2"/>
      <c r="D527" s="2"/>
      <c r="E527" s="2"/>
      <c r="F527" s="2"/>
      <c r="G527" s="152">
        <f t="shared" si="8"/>
        <v>0</v>
      </c>
      <c r="H527" s="2"/>
      <c r="I527" s="2"/>
      <c r="J527" s="2"/>
      <c r="K527" s="2"/>
    </row>
    <row r="528" spans="1:11">
      <c r="A528" s="2"/>
      <c r="C528" s="2"/>
      <c r="D528" s="2"/>
      <c r="E528" s="2"/>
      <c r="F528" s="2"/>
      <c r="G528" s="152">
        <f t="shared" si="8"/>
        <v>0</v>
      </c>
      <c r="H528" s="2"/>
      <c r="I528" s="2"/>
      <c r="J528" s="2"/>
      <c r="K528" s="2"/>
    </row>
    <row r="529" spans="1:11">
      <c r="A529" s="2"/>
      <c r="C529" s="2"/>
      <c r="D529" s="2"/>
      <c r="E529" s="2"/>
      <c r="F529" s="2"/>
      <c r="G529" s="152">
        <f t="shared" si="8"/>
        <v>0</v>
      </c>
      <c r="H529" s="2"/>
      <c r="I529" s="2"/>
      <c r="J529" s="2"/>
      <c r="K529" s="2"/>
    </row>
    <row r="530" spans="1:11">
      <c r="A530" s="2"/>
      <c r="C530" s="2"/>
      <c r="D530" s="2"/>
      <c r="E530" s="2"/>
      <c r="F530" s="2"/>
      <c r="G530" s="152">
        <f t="shared" si="8"/>
        <v>0</v>
      </c>
      <c r="H530" s="2"/>
      <c r="I530" s="2"/>
      <c r="J530" s="2"/>
      <c r="K530" s="2"/>
    </row>
    <row r="531" spans="1:11">
      <c r="A531" s="2"/>
      <c r="C531" s="2"/>
      <c r="D531" s="2"/>
      <c r="E531" s="2"/>
      <c r="F531" s="2"/>
      <c r="G531" s="152">
        <f t="shared" si="8"/>
        <v>0</v>
      </c>
      <c r="H531" s="2"/>
      <c r="I531" s="2"/>
      <c r="J531" s="2"/>
      <c r="K531" s="2"/>
    </row>
    <row r="532" spans="1:11">
      <c r="A532" s="2"/>
      <c r="C532" s="2"/>
      <c r="D532" s="2"/>
      <c r="E532" s="2"/>
      <c r="F532" s="2"/>
      <c r="G532" s="152">
        <f t="shared" si="8"/>
        <v>0</v>
      </c>
      <c r="H532" s="2"/>
      <c r="I532" s="2"/>
      <c r="J532" s="2"/>
      <c r="K532" s="2"/>
    </row>
    <row r="533" spans="1:11">
      <c r="A533" s="2"/>
      <c r="C533" s="2"/>
      <c r="D533" s="2"/>
      <c r="E533" s="2"/>
      <c r="F533" s="2"/>
      <c r="G533" s="152">
        <f t="shared" si="8"/>
        <v>0</v>
      </c>
      <c r="H533" s="2"/>
      <c r="I533" s="2"/>
      <c r="J533" s="2"/>
      <c r="K533" s="2"/>
    </row>
    <row r="534" spans="1:11">
      <c r="A534" s="2"/>
      <c r="C534" s="2"/>
      <c r="D534" s="2"/>
      <c r="E534" s="2"/>
      <c r="F534" s="2"/>
      <c r="G534" s="152">
        <f t="shared" si="8"/>
        <v>0</v>
      </c>
      <c r="H534" s="2"/>
      <c r="I534" s="2"/>
      <c r="J534" s="2"/>
      <c r="K534" s="2"/>
    </row>
    <row r="535" spans="1:11">
      <c r="A535" s="2"/>
      <c r="C535" s="2"/>
      <c r="D535" s="2"/>
      <c r="E535" s="2"/>
      <c r="F535" s="2"/>
      <c r="G535" s="152">
        <f t="shared" si="8"/>
        <v>0</v>
      </c>
      <c r="H535" s="2"/>
      <c r="I535" s="2"/>
      <c r="J535" s="2"/>
      <c r="K535" s="2"/>
    </row>
    <row r="536" spans="1:11">
      <c r="A536" s="2"/>
      <c r="C536" s="2"/>
      <c r="D536" s="2"/>
      <c r="E536" s="2"/>
      <c r="F536" s="2"/>
      <c r="G536" s="152">
        <f t="shared" si="8"/>
        <v>0</v>
      </c>
      <c r="H536" s="2"/>
      <c r="I536" s="2"/>
      <c r="J536" s="2"/>
      <c r="K536" s="2"/>
    </row>
    <row r="537" spans="1:11">
      <c r="A537" s="2"/>
      <c r="C537" s="2"/>
      <c r="D537" s="2"/>
      <c r="E537" s="2"/>
      <c r="F537" s="2"/>
      <c r="G537" s="152">
        <f t="shared" si="8"/>
        <v>0</v>
      </c>
      <c r="H537" s="2"/>
      <c r="I537" s="2"/>
      <c r="J537" s="2"/>
      <c r="K537" s="2"/>
    </row>
    <row r="538" spans="1:11">
      <c r="A538" s="2"/>
      <c r="C538" s="2"/>
      <c r="D538" s="2"/>
      <c r="E538" s="2"/>
      <c r="F538" s="2"/>
      <c r="G538" s="152">
        <f t="shared" si="8"/>
        <v>0</v>
      </c>
      <c r="H538" s="2"/>
      <c r="I538" s="2"/>
      <c r="J538" s="2"/>
      <c r="K538" s="2"/>
    </row>
    <row r="539" spans="1:11">
      <c r="A539" s="2"/>
      <c r="C539" s="2"/>
      <c r="D539" s="2"/>
      <c r="E539" s="2"/>
      <c r="F539" s="2"/>
      <c r="G539" s="152">
        <f t="shared" si="8"/>
        <v>0</v>
      </c>
      <c r="H539" s="2"/>
      <c r="I539" s="2"/>
      <c r="J539" s="2"/>
      <c r="K539" s="2"/>
    </row>
    <row r="540" spans="1:11">
      <c r="A540" s="2"/>
      <c r="C540" s="2"/>
      <c r="D540" s="2"/>
      <c r="E540" s="2"/>
      <c r="F540" s="2"/>
      <c r="G540" s="152">
        <f t="shared" si="8"/>
        <v>0</v>
      </c>
      <c r="H540" s="2"/>
      <c r="I540" s="2"/>
      <c r="J540" s="2"/>
      <c r="K540" s="2"/>
    </row>
    <row r="541" spans="1:11">
      <c r="A541" s="2"/>
      <c r="C541" s="2"/>
      <c r="D541" s="2"/>
      <c r="E541" s="2"/>
      <c r="F541" s="2"/>
      <c r="G541" s="152">
        <f t="shared" si="8"/>
        <v>0</v>
      </c>
      <c r="H541" s="2"/>
      <c r="I541" s="2"/>
      <c r="J541" s="2"/>
      <c r="K541" s="2"/>
    </row>
    <row r="542" spans="1:11">
      <c r="A542" s="2"/>
      <c r="C542" s="2"/>
      <c r="D542" s="2"/>
      <c r="E542" s="2"/>
      <c r="F542" s="2"/>
      <c r="G542" s="152">
        <f t="shared" si="8"/>
        <v>0</v>
      </c>
      <c r="H542" s="2"/>
      <c r="I542" s="2"/>
      <c r="J542" s="2"/>
      <c r="K542" s="2"/>
    </row>
    <row r="543" spans="1:11">
      <c r="A543" s="2"/>
      <c r="C543" s="2"/>
      <c r="D543" s="2"/>
      <c r="E543" s="2"/>
      <c r="F543" s="2"/>
      <c r="G543" s="152">
        <f t="shared" si="8"/>
        <v>0</v>
      </c>
      <c r="H543" s="2"/>
      <c r="I543" s="2"/>
      <c r="J543" s="2"/>
      <c r="K543" s="2"/>
    </row>
    <row r="544" spans="1:11">
      <c r="A544" s="2"/>
      <c r="C544" s="2"/>
      <c r="D544" s="2"/>
      <c r="E544" s="2"/>
      <c r="F544" s="2"/>
      <c r="G544" s="152">
        <f t="shared" si="8"/>
        <v>0</v>
      </c>
      <c r="H544" s="2"/>
      <c r="I544" s="2"/>
      <c r="J544" s="2"/>
      <c r="K544" s="2"/>
    </row>
    <row r="545" spans="1:11">
      <c r="A545" s="2"/>
      <c r="C545" s="2"/>
      <c r="D545" s="2"/>
      <c r="E545" s="2"/>
      <c r="F545" s="2"/>
      <c r="G545" s="152">
        <f t="shared" si="8"/>
        <v>0</v>
      </c>
      <c r="H545" s="2"/>
      <c r="I545" s="2"/>
      <c r="J545" s="2"/>
      <c r="K545" s="2"/>
    </row>
    <row r="546" spans="1:11">
      <c r="A546" s="2"/>
      <c r="C546" s="2"/>
      <c r="D546" s="2"/>
      <c r="E546" s="2"/>
      <c r="F546" s="2"/>
      <c r="G546" s="152">
        <f t="shared" si="8"/>
        <v>0</v>
      </c>
      <c r="H546" s="2"/>
      <c r="I546" s="2"/>
      <c r="J546" s="2"/>
      <c r="K546" s="2"/>
    </row>
    <row r="547" spans="1:11">
      <c r="A547" s="2"/>
      <c r="C547" s="2"/>
      <c r="D547" s="2"/>
      <c r="E547" s="2"/>
      <c r="F547" s="2"/>
      <c r="G547" s="152">
        <f t="shared" si="8"/>
        <v>0</v>
      </c>
      <c r="H547" s="2"/>
      <c r="I547" s="2"/>
      <c r="J547" s="2"/>
      <c r="K547" s="2"/>
    </row>
    <row r="548" spans="1:11">
      <c r="A548" s="2"/>
      <c r="C548" s="2"/>
      <c r="D548" s="2"/>
      <c r="E548" s="2"/>
      <c r="F548" s="2"/>
      <c r="G548" s="152">
        <f t="shared" si="8"/>
        <v>0</v>
      </c>
      <c r="H548" s="2"/>
      <c r="I548" s="2"/>
      <c r="J548" s="2"/>
      <c r="K548" s="2"/>
    </row>
    <row r="549" spans="1:11">
      <c r="A549" s="2"/>
      <c r="C549" s="2"/>
      <c r="D549" s="2"/>
      <c r="E549" s="2"/>
      <c r="F549" s="2"/>
      <c r="G549" s="152">
        <f t="shared" si="8"/>
        <v>0</v>
      </c>
      <c r="H549" s="2"/>
      <c r="I549" s="2"/>
      <c r="J549" s="2"/>
      <c r="K549" s="2"/>
    </row>
    <row r="550" spans="1:11">
      <c r="A550" s="2"/>
      <c r="C550" s="2"/>
      <c r="D550" s="2"/>
      <c r="E550" s="2"/>
      <c r="F550" s="2"/>
      <c r="G550" s="152">
        <f t="shared" si="8"/>
        <v>0</v>
      </c>
      <c r="H550" s="2"/>
      <c r="I550" s="2"/>
      <c r="J550" s="2"/>
      <c r="K550" s="2"/>
    </row>
    <row r="551" spans="1:11">
      <c r="A551" s="2"/>
      <c r="C551" s="2"/>
      <c r="D551" s="2"/>
      <c r="E551" s="2"/>
      <c r="F551" s="2"/>
      <c r="G551" s="152">
        <f t="shared" si="8"/>
        <v>0</v>
      </c>
      <c r="H551" s="2"/>
      <c r="I551" s="2"/>
      <c r="J551" s="2"/>
      <c r="K551" s="2"/>
    </row>
    <row r="552" spans="1:11">
      <c r="A552" s="2"/>
      <c r="C552" s="2"/>
      <c r="D552" s="2"/>
      <c r="E552" s="2"/>
      <c r="F552" s="2"/>
      <c r="G552" s="152">
        <f t="shared" si="8"/>
        <v>0</v>
      </c>
      <c r="H552" s="2"/>
      <c r="I552" s="2"/>
      <c r="J552" s="2"/>
      <c r="K552" s="2"/>
    </row>
    <row r="553" spans="1:11">
      <c r="A553" s="2"/>
      <c r="C553" s="2"/>
      <c r="D553" s="2"/>
      <c r="E553" s="2"/>
      <c r="F553" s="2"/>
      <c r="G553" s="152">
        <f t="shared" si="8"/>
        <v>0</v>
      </c>
      <c r="H553" s="2"/>
      <c r="I553" s="2"/>
      <c r="J553" s="2"/>
      <c r="K553" s="2"/>
    </row>
    <row r="554" spans="1:11">
      <c r="A554" s="2"/>
      <c r="C554" s="2"/>
      <c r="D554" s="2"/>
      <c r="E554" s="2"/>
      <c r="F554" s="2"/>
      <c r="G554" s="152">
        <f t="shared" si="8"/>
        <v>0</v>
      </c>
      <c r="H554" s="2"/>
      <c r="I554" s="2"/>
      <c r="J554" s="2"/>
      <c r="K554" s="2"/>
    </row>
    <row r="555" spans="1:11">
      <c r="A555" s="2"/>
      <c r="C555" s="2"/>
      <c r="D555" s="2"/>
      <c r="E555" s="2"/>
      <c r="F555" s="2"/>
      <c r="G555" s="152">
        <f t="shared" si="8"/>
        <v>0</v>
      </c>
      <c r="H555" s="2"/>
      <c r="I555" s="2"/>
      <c r="J555" s="2"/>
      <c r="K555" s="2"/>
    </row>
    <row r="556" spans="1:11">
      <c r="A556" s="2"/>
      <c r="C556" s="2"/>
      <c r="D556" s="2"/>
      <c r="E556" s="2"/>
      <c r="F556" s="2"/>
      <c r="G556" s="152">
        <f t="shared" si="8"/>
        <v>0</v>
      </c>
      <c r="H556" s="2"/>
      <c r="I556" s="2"/>
      <c r="J556" s="2"/>
      <c r="K556" s="2"/>
    </row>
    <row r="557" spans="1:11">
      <c r="A557" s="2"/>
      <c r="C557" s="2"/>
      <c r="D557" s="2"/>
      <c r="E557" s="2"/>
      <c r="F557" s="2"/>
      <c r="G557" s="152">
        <f t="shared" si="8"/>
        <v>0</v>
      </c>
      <c r="H557" s="2"/>
      <c r="I557" s="2"/>
      <c r="J557" s="2"/>
      <c r="K557" s="2"/>
    </row>
    <row r="558" spans="1:11">
      <c r="A558" s="2"/>
      <c r="C558" s="2"/>
      <c r="D558" s="2"/>
      <c r="E558" s="2"/>
      <c r="F558" s="2"/>
      <c r="G558" s="152">
        <f t="shared" si="8"/>
        <v>0</v>
      </c>
      <c r="H558" s="2"/>
      <c r="I558" s="2"/>
      <c r="J558" s="2"/>
      <c r="K558" s="2"/>
    </row>
    <row r="559" spans="1:11">
      <c r="A559" s="2"/>
      <c r="C559" s="2"/>
      <c r="D559" s="2"/>
      <c r="E559" s="2"/>
      <c r="F559" s="2"/>
      <c r="G559" s="152">
        <f t="shared" si="8"/>
        <v>0</v>
      </c>
      <c r="H559" s="2"/>
      <c r="I559" s="2"/>
      <c r="J559" s="2"/>
      <c r="K559" s="2"/>
    </row>
    <row r="560" spans="1:11">
      <c r="A560" s="2"/>
      <c r="C560" s="2"/>
      <c r="D560" s="2"/>
      <c r="E560" s="2"/>
      <c r="F560" s="2"/>
      <c r="G560" s="152">
        <f t="shared" si="8"/>
        <v>0</v>
      </c>
      <c r="H560" s="2"/>
      <c r="I560" s="2"/>
      <c r="J560" s="2"/>
      <c r="K560" s="2"/>
    </row>
    <row r="561" spans="1:11">
      <c r="A561" s="2"/>
      <c r="C561" s="2"/>
      <c r="D561" s="2"/>
      <c r="E561" s="2"/>
      <c r="F561" s="2"/>
      <c r="G561" s="152">
        <f t="shared" si="8"/>
        <v>0</v>
      </c>
      <c r="H561" s="2"/>
      <c r="I561" s="2"/>
      <c r="J561" s="2"/>
      <c r="K561" s="2"/>
    </row>
    <row r="562" spans="1:11">
      <c r="A562" s="2"/>
      <c r="C562" s="2"/>
      <c r="D562" s="2"/>
      <c r="E562" s="2"/>
      <c r="F562" s="2"/>
      <c r="G562" s="152">
        <f t="shared" si="8"/>
        <v>0</v>
      </c>
      <c r="H562" s="2"/>
      <c r="I562" s="2"/>
      <c r="J562" s="2"/>
      <c r="K562" s="2"/>
    </row>
    <row r="563" spans="1:11">
      <c r="A563" s="2"/>
      <c r="C563" s="2"/>
      <c r="D563" s="2"/>
      <c r="E563" s="2"/>
      <c r="F563" s="2"/>
      <c r="G563" s="152">
        <f t="shared" si="8"/>
        <v>0</v>
      </c>
      <c r="H563" s="2"/>
      <c r="I563" s="2"/>
      <c r="J563" s="2"/>
      <c r="K563" s="2"/>
    </row>
    <row r="564" spans="1:11">
      <c r="A564" s="2"/>
      <c r="C564" s="2"/>
      <c r="D564" s="2"/>
      <c r="E564" s="2"/>
      <c r="F564" s="2"/>
      <c r="G564" s="152">
        <f t="shared" si="8"/>
        <v>0</v>
      </c>
      <c r="H564" s="2"/>
      <c r="I564" s="2"/>
      <c r="J564" s="2"/>
      <c r="K564" s="2"/>
    </row>
    <row r="565" spans="1:11">
      <c r="A565" s="2"/>
      <c r="C565" s="2"/>
      <c r="D565" s="2"/>
      <c r="E565" s="2"/>
      <c r="F565" s="2"/>
      <c r="G565" s="152">
        <f t="shared" si="8"/>
        <v>0</v>
      </c>
      <c r="H565" s="2"/>
      <c r="I565" s="2"/>
      <c r="J565" s="2"/>
      <c r="K565" s="2"/>
    </row>
    <row r="566" spans="1:11">
      <c r="A566" s="2"/>
      <c r="C566" s="2"/>
      <c r="D566" s="2"/>
      <c r="E566" s="2"/>
      <c r="F566" s="2"/>
      <c r="G566" s="152">
        <f t="shared" si="8"/>
        <v>0</v>
      </c>
      <c r="H566" s="2"/>
      <c r="I566" s="2"/>
      <c r="J566" s="2"/>
      <c r="K566" s="2"/>
    </row>
    <row r="567" spans="1:11">
      <c r="A567" s="2"/>
      <c r="C567" s="2"/>
      <c r="D567" s="2"/>
      <c r="E567" s="2"/>
      <c r="F567" s="2"/>
      <c r="G567" s="152">
        <f t="shared" si="8"/>
        <v>0</v>
      </c>
      <c r="H567" s="2"/>
      <c r="I567" s="2"/>
      <c r="J567" s="2"/>
      <c r="K567" s="2"/>
    </row>
    <row r="568" spans="1:11">
      <c r="A568" s="2"/>
      <c r="C568" s="2"/>
      <c r="D568" s="2"/>
      <c r="E568" s="2"/>
      <c r="F568" s="2"/>
      <c r="G568" s="152">
        <f t="shared" si="8"/>
        <v>0</v>
      </c>
      <c r="H568" s="2"/>
      <c r="I568" s="2"/>
      <c r="J568" s="2"/>
      <c r="K568" s="2"/>
    </row>
    <row r="569" spans="1:11">
      <c r="A569" s="2"/>
      <c r="C569" s="2"/>
      <c r="D569" s="2"/>
      <c r="E569" s="2"/>
      <c r="F569" s="2"/>
      <c r="G569" s="152">
        <f t="shared" si="8"/>
        <v>0</v>
      </c>
      <c r="H569" s="2"/>
      <c r="I569" s="2"/>
      <c r="J569" s="2"/>
      <c r="K569" s="2"/>
    </row>
    <row r="570" spans="1:11">
      <c r="A570" s="2"/>
      <c r="C570" s="2"/>
      <c r="D570" s="2"/>
      <c r="E570" s="2"/>
      <c r="F570" s="2"/>
      <c r="G570" s="152">
        <f t="shared" si="8"/>
        <v>0</v>
      </c>
      <c r="H570" s="2"/>
      <c r="I570" s="2"/>
      <c r="J570" s="2"/>
      <c r="K570" s="2"/>
    </row>
    <row r="571" spans="1:11">
      <c r="A571" s="2"/>
      <c r="C571" s="2"/>
      <c r="D571" s="2"/>
      <c r="E571" s="2"/>
      <c r="F571" s="2"/>
      <c r="G571" s="152">
        <f t="shared" si="8"/>
        <v>0</v>
      </c>
      <c r="H571" s="2"/>
      <c r="I571" s="2"/>
      <c r="J571" s="2"/>
      <c r="K571" s="2"/>
    </row>
    <row r="572" spans="1:11">
      <c r="A572" s="2"/>
      <c r="C572" s="2"/>
      <c r="D572" s="2"/>
      <c r="E572" s="2"/>
      <c r="F572" s="2"/>
      <c r="G572" s="152">
        <f t="shared" si="8"/>
        <v>0</v>
      </c>
      <c r="H572" s="2"/>
      <c r="I572" s="2"/>
      <c r="J572" s="2"/>
      <c r="K572" s="2"/>
    </row>
    <row r="573" spans="1:11">
      <c r="A573" s="2"/>
      <c r="C573" s="2"/>
      <c r="D573" s="2"/>
      <c r="E573" s="2"/>
      <c r="F573" s="2"/>
      <c r="G573" s="152">
        <f t="shared" si="8"/>
        <v>0</v>
      </c>
      <c r="H573" s="2"/>
      <c r="I573" s="2"/>
      <c r="J573" s="2"/>
      <c r="K573" s="2"/>
    </row>
    <row r="574" spans="1:11">
      <c r="A574" s="2"/>
      <c r="C574" s="2"/>
      <c r="D574" s="2"/>
      <c r="E574" s="2"/>
      <c r="F574" s="2"/>
      <c r="G574" s="152">
        <f t="shared" si="8"/>
        <v>0</v>
      </c>
      <c r="H574" s="2"/>
      <c r="I574" s="2"/>
      <c r="J574" s="2"/>
      <c r="K574" s="2"/>
    </row>
    <row r="575" spans="1:11">
      <c r="A575" s="2"/>
      <c r="C575" s="2"/>
      <c r="D575" s="2"/>
      <c r="E575" s="2"/>
      <c r="F575" s="2"/>
      <c r="G575" s="152">
        <f t="shared" si="8"/>
        <v>0</v>
      </c>
      <c r="H575" s="2"/>
      <c r="I575" s="2"/>
      <c r="J575" s="2"/>
      <c r="K575" s="2"/>
    </row>
    <row r="576" spans="1:11">
      <c r="A576" s="2"/>
      <c r="C576" s="2"/>
      <c r="D576" s="2"/>
      <c r="E576" s="2"/>
      <c r="F576" s="2"/>
      <c r="G576" s="152">
        <f t="shared" si="8"/>
        <v>0</v>
      </c>
      <c r="H576" s="2"/>
      <c r="I576" s="2"/>
      <c r="J576" s="2"/>
      <c r="K576" s="2"/>
    </row>
    <row r="577" spans="1:11">
      <c r="A577" s="2"/>
      <c r="C577" s="2"/>
      <c r="D577" s="2"/>
      <c r="E577" s="2"/>
      <c r="F577" s="2"/>
      <c r="G577" s="152">
        <f t="shared" si="8"/>
        <v>0</v>
      </c>
      <c r="H577" s="2"/>
      <c r="I577" s="2"/>
      <c r="J577" s="2"/>
      <c r="K577" s="2"/>
    </row>
    <row r="578" spans="1:11">
      <c r="A578" s="2"/>
      <c r="C578" s="2"/>
      <c r="D578" s="2"/>
      <c r="E578" s="2"/>
      <c r="F578" s="2"/>
      <c r="G578" s="152">
        <f t="shared" si="8"/>
        <v>0</v>
      </c>
      <c r="H578" s="2"/>
      <c r="I578" s="2"/>
      <c r="J578" s="2"/>
      <c r="K578" s="2"/>
    </row>
    <row r="579" spans="1:11">
      <c r="A579" s="2"/>
      <c r="C579" s="2"/>
      <c r="D579" s="2"/>
      <c r="E579" s="2"/>
      <c r="F579" s="2"/>
      <c r="G579" s="152">
        <f t="shared" si="8"/>
        <v>0</v>
      </c>
      <c r="H579" s="2"/>
      <c r="I579" s="2"/>
      <c r="J579" s="2"/>
      <c r="K579" s="2"/>
    </row>
    <row r="580" spans="1:11">
      <c r="A580" s="2"/>
      <c r="C580" s="2"/>
      <c r="D580" s="2"/>
      <c r="E580" s="2"/>
      <c r="F580" s="2"/>
      <c r="G580" s="152">
        <f t="shared" si="8"/>
        <v>0</v>
      </c>
      <c r="H580" s="2"/>
      <c r="I580" s="2"/>
      <c r="J580" s="2"/>
      <c r="K580" s="2"/>
    </row>
    <row r="581" spans="1:11">
      <c r="A581" s="2"/>
      <c r="C581" s="2"/>
      <c r="D581" s="2"/>
      <c r="E581" s="2"/>
      <c r="F581" s="2"/>
      <c r="G581" s="152">
        <f t="shared" si="8"/>
        <v>0</v>
      </c>
      <c r="H581" s="2"/>
      <c r="I581" s="2"/>
      <c r="J581" s="2"/>
      <c r="K581" s="2"/>
    </row>
    <row r="582" spans="1:11">
      <c r="A582" s="2"/>
      <c r="C582" s="2"/>
      <c r="D582" s="2"/>
      <c r="E582" s="2"/>
      <c r="F582" s="2"/>
      <c r="G582" s="152">
        <f t="shared" si="8"/>
        <v>0</v>
      </c>
      <c r="H582" s="2"/>
      <c r="I582" s="2"/>
      <c r="J582" s="2"/>
      <c r="K582" s="2"/>
    </row>
    <row r="583" spans="1:11">
      <c r="A583" s="2"/>
      <c r="C583" s="2"/>
      <c r="D583" s="2"/>
      <c r="E583" s="2"/>
      <c r="F583" s="2"/>
      <c r="G583" s="152">
        <f t="shared" si="8"/>
        <v>0</v>
      </c>
      <c r="H583" s="2"/>
      <c r="I583" s="2"/>
      <c r="J583" s="2"/>
      <c r="K583" s="2"/>
    </row>
    <row r="584" spans="1:11">
      <c r="A584" s="2"/>
      <c r="C584" s="2"/>
      <c r="D584" s="2"/>
      <c r="E584" s="2"/>
      <c r="F584" s="2"/>
      <c r="G584" s="152">
        <f t="shared" si="8"/>
        <v>0</v>
      </c>
      <c r="H584" s="2"/>
      <c r="I584" s="2"/>
      <c r="J584" s="2"/>
      <c r="K584" s="2"/>
    </row>
    <row r="585" spans="1:11">
      <c r="A585" s="2"/>
      <c r="C585" s="2"/>
      <c r="D585" s="2"/>
      <c r="E585" s="2"/>
      <c r="F585" s="2"/>
      <c r="G585" s="152">
        <f t="shared" si="8"/>
        <v>0</v>
      </c>
      <c r="H585" s="2"/>
      <c r="I585" s="2"/>
      <c r="J585" s="2"/>
      <c r="K585" s="2"/>
    </row>
    <row r="586" spans="1:11">
      <c r="A586" s="2"/>
      <c r="C586" s="2"/>
      <c r="D586" s="2"/>
      <c r="E586" s="2"/>
      <c r="F586" s="2"/>
      <c r="G586" s="152">
        <f t="shared" si="8"/>
        <v>0</v>
      </c>
      <c r="H586" s="2"/>
      <c r="I586" s="2"/>
      <c r="J586" s="2"/>
      <c r="K586" s="2"/>
    </row>
    <row r="587" spans="1:11">
      <c r="A587" s="2"/>
      <c r="C587" s="2"/>
      <c r="D587" s="2"/>
      <c r="E587" s="2"/>
      <c r="F587" s="2"/>
      <c r="G587" s="152">
        <f t="shared" si="8"/>
        <v>0</v>
      </c>
      <c r="H587" s="2"/>
      <c r="I587" s="2"/>
      <c r="J587" s="2"/>
      <c r="K587" s="2"/>
    </row>
    <row r="588" spans="1:11">
      <c r="A588" s="2"/>
      <c r="C588" s="2"/>
      <c r="D588" s="2"/>
      <c r="E588" s="2"/>
      <c r="F588" s="2"/>
      <c r="G588" s="152">
        <f t="shared" si="8"/>
        <v>0</v>
      </c>
      <c r="H588" s="2"/>
      <c r="I588" s="2"/>
      <c r="J588" s="2"/>
      <c r="K588" s="2"/>
    </row>
    <row r="589" spans="1:11">
      <c r="A589" s="2"/>
      <c r="C589" s="2"/>
      <c r="D589" s="2"/>
      <c r="E589" s="2"/>
      <c r="F589" s="2"/>
      <c r="G589" s="152">
        <f t="shared" ref="G589:G652" si="9">D589-E589</f>
        <v>0</v>
      </c>
      <c r="H589" s="2"/>
      <c r="I589" s="2"/>
      <c r="J589" s="2"/>
      <c r="K589" s="2"/>
    </row>
    <row r="590" spans="1:11">
      <c r="A590" s="2"/>
      <c r="C590" s="2"/>
      <c r="D590" s="2"/>
      <c r="E590" s="2"/>
      <c r="F590" s="2"/>
      <c r="G590" s="152">
        <f t="shared" si="9"/>
        <v>0</v>
      </c>
      <c r="H590" s="2"/>
      <c r="I590" s="2"/>
      <c r="J590" s="2"/>
      <c r="K590" s="2"/>
    </row>
    <row r="591" spans="1:11">
      <c r="A591" s="2"/>
      <c r="C591" s="2"/>
      <c r="D591" s="2"/>
      <c r="E591" s="2"/>
      <c r="F591" s="2"/>
      <c r="G591" s="152">
        <f t="shared" si="9"/>
        <v>0</v>
      </c>
      <c r="H591" s="2"/>
      <c r="I591" s="2"/>
      <c r="J591" s="2"/>
      <c r="K591" s="2"/>
    </row>
    <row r="592" spans="1:11">
      <c r="A592" s="2"/>
      <c r="C592" s="2"/>
      <c r="D592" s="2"/>
      <c r="E592" s="2"/>
      <c r="F592" s="2"/>
      <c r="G592" s="152">
        <f t="shared" si="9"/>
        <v>0</v>
      </c>
      <c r="H592" s="2"/>
      <c r="I592" s="2"/>
      <c r="J592" s="2"/>
      <c r="K592" s="2"/>
    </row>
    <row r="593" spans="1:11">
      <c r="A593" s="2"/>
      <c r="C593" s="2"/>
      <c r="D593" s="2"/>
      <c r="E593" s="2"/>
      <c r="F593" s="2"/>
      <c r="G593" s="152">
        <f t="shared" si="9"/>
        <v>0</v>
      </c>
      <c r="H593" s="2"/>
      <c r="I593" s="2"/>
      <c r="J593" s="2"/>
      <c r="K593" s="2"/>
    </row>
    <row r="594" spans="1:11">
      <c r="A594" s="2"/>
      <c r="C594" s="2"/>
      <c r="D594" s="2"/>
      <c r="E594" s="2"/>
      <c r="F594" s="2"/>
      <c r="G594" s="152">
        <f t="shared" si="9"/>
        <v>0</v>
      </c>
      <c r="H594" s="2"/>
      <c r="I594" s="2"/>
      <c r="J594" s="2"/>
      <c r="K594" s="2"/>
    </row>
    <row r="595" spans="1:11">
      <c r="A595" s="2"/>
      <c r="C595" s="2"/>
      <c r="D595" s="2"/>
      <c r="E595" s="2"/>
      <c r="F595" s="2"/>
      <c r="G595" s="152">
        <f t="shared" si="9"/>
        <v>0</v>
      </c>
      <c r="H595" s="2"/>
      <c r="I595" s="2"/>
      <c r="J595" s="2"/>
      <c r="K595" s="2"/>
    </row>
    <row r="596" spans="1:11">
      <c r="A596" s="2"/>
      <c r="C596" s="2"/>
      <c r="D596" s="2"/>
      <c r="E596" s="2"/>
      <c r="F596" s="2"/>
      <c r="G596" s="152">
        <f t="shared" si="9"/>
        <v>0</v>
      </c>
      <c r="H596" s="2"/>
      <c r="I596" s="2"/>
      <c r="J596" s="2"/>
      <c r="K596" s="2"/>
    </row>
    <row r="597" spans="1:11">
      <c r="A597" s="2"/>
      <c r="C597" s="2"/>
      <c r="D597" s="2"/>
      <c r="E597" s="2"/>
      <c r="F597" s="2"/>
      <c r="G597" s="152">
        <f t="shared" si="9"/>
        <v>0</v>
      </c>
      <c r="H597" s="2"/>
      <c r="I597" s="2"/>
      <c r="J597" s="2"/>
      <c r="K597" s="2"/>
    </row>
    <row r="598" spans="1:11">
      <c r="A598" s="2"/>
      <c r="C598" s="2"/>
      <c r="D598" s="2"/>
      <c r="E598" s="2"/>
      <c r="F598" s="2"/>
      <c r="G598" s="152">
        <f t="shared" si="9"/>
        <v>0</v>
      </c>
      <c r="H598" s="2"/>
      <c r="I598" s="2"/>
      <c r="J598" s="2"/>
      <c r="K598" s="2"/>
    </row>
    <row r="599" spans="1:11">
      <c r="A599" s="2"/>
      <c r="C599" s="2"/>
      <c r="D599" s="2"/>
      <c r="E599" s="2"/>
      <c r="F599" s="2"/>
      <c r="G599" s="152">
        <f t="shared" si="9"/>
        <v>0</v>
      </c>
      <c r="H599" s="2"/>
      <c r="I599" s="2"/>
      <c r="J599" s="2"/>
      <c r="K599" s="2"/>
    </row>
    <row r="600" spans="1:11">
      <c r="A600" s="2"/>
      <c r="C600" s="2"/>
      <c r="D600" s="2"/>
      <c r="E600" s="2"/>
      <c r="F600" s="2"/>
      <c r="G600" s="152">
        <f t="shared" si="9"/>
        <v>0</v>
      </c>
      <c r="H600" s="2"/>
      <c r="I600" s="2"/>
      <c r="J600" s="2"/>
      <c r="K600" s="2"/>
    </row>
    <row r="601" spans="1:11">
      <c r="A601" s="2"/>
      <c r="C601" s="2"/>
      <c r="D601" s="2"/>
      <c r="E601" s="2"/>
      <c r="F601" s="2"/>
      <c r="G601" s="152">
        <f t="shared" si="9"/>
        <v>0</v>
      </c>
      <c r="H601" s="2"/>
      <c r="I601" s="2"/>
      <c r="J601" s="2"/>
      <c r="K601" s="2"/>
    </row>
    <row r="602" spans="1:11">
      <c r="A602" s="2"/>
      <c r="C602" s="2"/>
      <c r="D602" s="2"/>
      <c r="E602" s="2"/>
      <c r="F602" s="2"/>
      <c r="G602" s="152">
        <f t="shared" si="9"/>
        <v>0</v>
      </c>
      <c r="H602" s="2"/>
      <c r="I602" s="2"/>
      <c r="J602" s="2"/>
      <c r="K602" s="2"/>
    </row>
    <row r="603" spans="1:11">
      <c r="A603" s="2"/>
      <c r="C603" s="2"/>
      <c r="D603" s="2"/>
      <c r="E603" s="2"/>
      <c r="F603" s="2"/>
      <c r="G603" s="152">
        <f t="shared" si="9"/>
        <v>0</v>
      </c>
      <c r="H603" s="2"/>
      <c r="I603" s="2"/>
      <c r="J603" s="2"/>
      <c r="K603" s="2"/>
    </row>
    <row r="604" spans="1:11">
      <c r="A604" s="2"/>
      <c r="C604" s="2"/>
      <c r="D604" s="2"/>
      <c r="E604" s="2"/>
      <c r="F604" s="2"/>
      <c r="G604" s="152">
        <f t="shared" si="9"/>
        <v>0</v>
      </c>
      <c r="H604" s="2"/>
      <c r="I604" s="2"/>
      <c r="J604" s="2"/>
      <c r="K604" s="2"/>
    </row>
    <row r="605" spans="1:11">
      <c r="A605" s="2"/>
      <c r="C605" s="2"/>
      <c r="D605" s="2"/>
      <c r="E605" s="2"/>
      <c r="F605" s="2"/>
      <c r="G605" s="152">
        <f t="shared" si="9"/>
        <v>0</v>
      </c>
      <c r="H605" s="2"/>
      <c r="I605" s="2"/>
      <c r="J605" s="2"/>
      <c r="K605" s="2"/>
    </row>
    <row r="606" spans="1:11">
      <c r="A606" s="2"/>
      <c r="C606" s="2"/>
      <c r="D606" s="2"/>
      <c r="E606" s="2"/>
      <c r="F606" s="2"/>
      <c r="G606" s="152">
        <f t="shared" si="9"/>
        <v>0</v>
      </c>
      <c r="H606" s="2"/>
      <c r="I606" s="2"/>
      <c r="J606" s="2"/>
      <c r="K606" s="2"/>
    </row>
    <row r="607" spans="1:11">
      <c r="A607" s="2"/>
      <c r="C607" s="2"/>
      <c r="D607" s="2"/>
      <c r="E607" s="2"/>
      <c r="F607" s="2"/>
      <c r="G607" s="152">
        <f t="shared" si="9"/>
        <v>0</v>
      </c>
      <c r="H607" s="2"/>
      <c r="I607" s="2"/>
      <c r="J607" s="2"/>
      <c r="K607" s="2"/>
    </row>
    <row r="608" spans="1:11">
      <c r="A608" s="2"/>
      <c r="C608" s="2"/>
      <c r="D608" s="2"/>
      <c r="E608" s="2"/>
      <c r="F608" s="2"/>
      <c r="G608" s="152">
        <f t="shared" si="9"/>
        <v>0</v>
      </c>
      <c r="H608" s="2"/>
      <c r="I608" s="2"/>
      <c r="J608" s="2"/>
      <c r="K608" s="2"/>
    </row>
    <row r="609" spans="1:11">
      <c r="A609" s="2"/>
      <c r="C609" s="2"/>
      <c r="D609" s="2"/>
      <c r="E609" s="2"/>
      <c r="F609" s="2"/>
      <c r="G609" s="152">
        <f t="shared" si="9"/>
        <v>0</v>
      </c>
      <c r="H609" s="2"/>
      <c r="I609" s="2"/>
      <c r="J609" s="2"/>
      <c r="K609" s="2"/>
    </row>
    <row r="610" spans="1:11">
      <c r="A610" s="2"/>
      <c r="C610" s="2"/>
      <c r="D610" s="2"/>
      <c r="E610" s="2"/>
      <c r="F610" s="2"/>
      <c r="G610" s="152">
        <f t="shared" si="9"/>
        <v>0</v>
      </c>
      <c r="H610" s="2"/>
      <c r="I610" s="2"/>
      <c r="J610" s="2"/>
      <c r="K610" s="2"/>
    </row>
    <row r="611" spans="1:11">
      <c r="A611" s="2"/>
      <c r="C611" s="2"/>
      <c r="D611" s="2"/>
      <c r="E611" s="2"/>
      <c r="F611" s="2"/>
      <c r="G611" s="152">
        <f t="shared" si="9"/>
        <v>0</v>
      </c>
      <c r="H611" s="2"/>
      <c r="I611" s="2"/>
      <c r="J611" s="2"/>
      <c r="K611" s="2"/>
    </row>
    <row r="612" spans="1:11">
      <c r="A612" s="2"/>
      <c r="C612" s="2"/>
      <c r="D612" s="2"/>
      <c r="E612" s="2"/>
      <c r="F612" s="2"/>
      <c r="G612" s="152">
        <f t="shared" si="9"/>
        <v>0</v>
      </c>
      <c r="H612" s="2"/>
      <c r="I612" s="2"/>
      <c r="J612" s="2"/>
      <c r="K612" s="2"/>
    </row>
    <row r="613" spans="1:11">
      <c r="A613" s="2"/>
      <c r="C613" s="2"/>
      <c r="D613" s="2"/>
      <c r="E613" s="2"/>
      <c r="F613" s="2"/>
      <c r="G613" s="152">
        <f t="shared" si="9"/>
        <v>0</v>
      </c>
      <c r="H613" s="2"/>
      <c r="I613" s="2"/>
      <c r="J613" s="2"/>
      <c r="K613" s="2"/>
    </row>
    <row r="614" spans="1:11">
      <c r="A614" s="2"/>
      <c r="C614" s="2"/>
      <c r="D614" s="2"/>
      <c r="E614" s="2"/>
      <c r="F614" s="2"/>
      <c r="G614" s="152">
        <f t="shared" si="9"/>
        <v>0</v>
      </c>
      <c r="H614" s="2"/>
      <c r="I614" s="2"/>
      <c r="J614" s="2"/>
      <c r="K614" s="2"/>
    </row>
    <row r="615" spans="1:11">
      <c r="A615" s="2"/>
      <c r="C615" s="2"/>
      <c r="D615" s="2"/>
      <c r="E615" s="2"/>
      <c r="F615" s="2"/>
      <c r="G615" s="152">
        <f t="shared" si="9"/>
        <v>0</v>
      </c>
      <c r="H615" s="2"/>
      <c r="I615" s="2"/>
      <c r="J615" s="2"/>
      <c r="K615" s="2"/>
    </row>
    <row r="616" spans="1:11">
      <c r="A616" s="2"/>
      <c r="C616" s="2"/>
      <c r="D616" s="2"/>
      <c r="E616" s="2"/>
      <c r="F616" s="2"/>
      <c r="G616" s="152">
        <f t="shared" si="9"/>
        <v>0</v>
      </c>
      <c r="H616" s="2"/>
      <c r="I616" s="2"/>
      <c r="J616" s="2"/>
      <c r="K616" s="2"/>
    </row>
    <row r="617" spans="1:11">
      <c r="A617" s="2"/>
      <c r="C617" s="2"/>
      <c r="D617" s="2"/>
      <c r="E617" s="2"/>
      <c r="F617" s="2"/>
      <c r="G617" s="152">
        <f t="shared" si="9"/>
        <v>0</v>
      </c>
      <c r="H617" s="2"/>
      <c r="I617" s="2"/>
      <c r="J617" s="2"/>
      <c r="K617" s="2"/>
    </row>
    <row r="618" spans="1:11">
      <c r="A618" s="2"/>
      <c r="C618" s="2"/>
      <c r="D618" s="2"/>
      <c r="E618" s="2"/>
      <c r="F618" s="2"/>
      <c r="G618" s="152">
        <f t="shared" si="9"/>
        <v>0</v>
      </c>
      <c r="H618" s="2"/>
      <c r="I618" s="2"/>
      <c r="J618" s="2"/>
      <c r="K618" s="2"/>
    </row>
    <row r="619" spans="1:11">
      <c r="A619" s="2"/>
      <c r="C619" s="2"/>
      <c r="D619" s="2"/>
      <c r="E619" s="2"/>
      <c r="F619" s="2"/>
      <c r="G619" s="152">
        <f t="shared" si="9"/>
        <v>0</v>
      </c>
      <c r="H619" s="2"/>
      <c r="I619" s="2"/>
      <c r="J619" s="2"/>
      <c r="K619" s="2"/>
    </row>
    <row r="620" spans="1:11">
      <c r="A620" s="2"/>
      <c r="C620" s="2"/>
      <c r="D620" s="2"/>
      <c r="E620" s="2"/>
      <c r="F620" s="2"/>
      <c r="G620" s="152">
        <f t="shared" si="9"/>
        <v>0</v>
      </c>
      <c r="H620" s="2"/>
      <c r="I620" s="2"/>
      <c r="J620" s="2"/>
      <c r="K620" s="2"/>
    </row>
    <row r="621" spans="1:11">
      <c r="A621" s="2"/>
      <c r="C621" s="2"/>
      <c r="D621" s="2"/>
      <c r="E621" s="2"/>
      <c r="F621" s="2"/>
      <c r="G621" s="152">
        <f t="shared" si="9"/>
        <v>0</v>
      </c>
      <c r="H621" s="2"/>
      <c r="I621" s="2"/>
      <c r="J621" s="2"/>
      <c r="K621" s="2"/>
    </row>
    <row r="622" spans="1:11">
      <c r="A622" s="2"/>
      <c r="C622" s="2"/>
      <c r="D622" s="2"/>
      <c r="E622" s="2"/>
      <c r="F622" s="2"/>
      <c r="G622" s="152">
        <f t="shared" si="9"/>
        <v>0</v>
      </c>
      <c r="H622" s="2"/>
      <c r="I622" s="2"/>
      <c r="J622" s="2"/>
      <c r="K622" s="2"/>
    </row>
    <row r="623" spans="1:11">
      <c r="A623" s="2"/>
      <c r="C623" s="2"/>
      <c r="D623" s="2"/>
      <c r="E623" s="2"/>
      <c r="F623" s="2"/>
      <c r="G623" s="152">
        <f t="shared" si="9"/>
        <v>0</v>
      </c>
      <c r="H623" s="2"/>
      <c r="I623" s="2"/>
      <c r="J623" s="2"/>
      <c r="K623" s="2"/>
    </row>
    <row r="624" spans="1:11">
      <c r="A624" s="2"/>
      <c r="C624" s="2"/>
      <c r="D624" s="2"/>
      <c r="E624" s="2"/>
      <c r="F624" s="2"/>
      <c r="G624" s="152">
        <f t="shared" si="9"/>
        <v>0</v>
      </c>
      <c r="H624" s="2"/>
      <c r="I624" s="2"/>
      <c r="J624" s="2"/>
      <c r="K624" s="2"/>
    </row>
    <row r="625" spans="1:11">
      <c r="A625" s="2"/>
      <c r="C625" s="2"/>
      <c r="D625" s="2"/>
      <c r="E625" s="2"/>
      <c r="F625" s="2"/>
      <c r="G625" s="152">
        <f t="shared" si="9"/>
        <v>0</v>
      </c>
      <c r="H625" s="2"/>
      <c r="I625" s="2"/>
      <c r="J625" s="2"/>
      <c r="K625" s="2"/>
    </row>
    <row r="626" spans="1:11">
      <c r="A626" s="2"/>
      <c r="C626" s="2"/>
      <c r="D626" s="2"/>
      <c r="E626" s="2"/>
      <c r="F626" s="2"/>
      <c r="G626" s="152">
        <f t="shared" si="9"/>
        <v>0</v>
      </c>
      <c r="H626" s="2"/>
      <c r="I626" s="2"/>
      <c r="J626" s="2"/>
      <c r="K626" s="2"/>
    </row>
    <row r="627" spans="1:11">
      <c r="A627" s="2"/>
      <c r="C627" s="2"/>
      <c r="D627" s="2"/>
      <c r="E627" s="2"/>
      <c r="F627" s="2"/>
      <c r="G627" s="152">
        <f t="shared" si="9"/>
        <v>0</v>
      </c>
      <c r="H627" s="2"/>
      <c r="I627" s="2"/>
      <c r="J627" s="2"/>
      <c r="K627" s="2"/>
    </row>
    <row r="628" spans="1:11">
      <c r="A628" s="2"/>
      <c r="C628" s="2"/>
      <c r="D628" s="2"/>
      <c r="E628" s="2"/>
      <c r="F628" s="2"/>
      <c r="G628" s="152">
        <f t="shared" si="9"/>
        <v>0</v>
      </c>
      <c r="H628" s="2"/>
      <c r="I628" s="2"/>
      <c r="J628" s="2"/>
      <c r="K628" s="2"/>
    </row>
    <row r="629" spans="1:11">
      <c r="A629" s="2"/>
      <c r="C629" s="2"/>
      <c r="D629" s="2"/>
      <c r="E629" s="2"/>
      <c r="F629" s="2"/>
      <c r="G629" s="152">
        <f t="shared" si="9"/>
        <v>0</v>
      </c>
      <c r="H629" s="2"/>
      <c r="I629" s="2"/>
      <c r="J629" s="2"/>
      <c r="K629" s="2"/>
    </row>
    <row r="630" spans="1:11">
      <c r="A630" s="2"/>
      <c r="C630" s="2"/>
      <c r="D630" s="2"/>
      <c r="E630" s="2"/>
      <c r="F630" s="2"/>
      <c r="G630" s="152">
        <f t="shared" si="9"/>
        <v>0</v>
      </c>
      <c r="H630" s="2"/>
      <c r="I630" s="2"/>
      <c r="J630" s="2"/>
      <c r="K630" s="2"/>
    </row>
    <row r="631" spans="1:11">
      <c r="A631" s="2"/>
      <c r="C631" s="2"/>
      <c r="D631" s="2"/>
      <c r="E631" s="2"/>
      <c r="F631" s="2"/>
      <c r="G631" s="152">
        <f t="shared" si="9"/>
        <v>0</v>
      </c>
      <c r="H631" s="2"/>
      <c r="I631" s="2"/>
      <c r="J631" s="2"/>
      <c r="K631" s="2"/>
    </row>
    <row r="632" spans="1:11">
      <c r="A632" s="2"/>
      <c r="C632" s="2"/>
      <c r="D632" s="2"/>
      <c r="E632" s="2"/>
      <c r="F632" s="2"/>
      <c r="G632" s="152">
        <f t="shared" si="9"/>
        <v>0</v>
      </c>
      <c r="H632" s="2"/>
      <c r="I632" s="2"/>
      <c r="J632" s="2"/>
      <c r="K632" s="2"/>
    </row>
    <row r="633" spans="1:11">
      <c r="A633" s="2"/>
      <c r="C633" s="2"/>
      <c r="D633" s="2"/>
      <c r="E633" s="2"/>
      <c r="F633" s="2"/>
      <c r="G633" s="152">
        <f t="shared" si="9"/>
        <v>0</v>
      </c>
      <c r="H633" s="2"/>
      <c r="I633" s="2"/>
      <c r="J633" s="2"/>
      <c r="K633" s="2"/>
    </row>
    <row r="634" spans="1:11">
      <c r="A634" s="2"/>
      <c r="C634" s="2"/>
      <c r="D634" s="2"/>
      <c r="E634" s="2"/>
      <c r="F634" s="2"/>
      <c r="G634" s="152">
        <f t="shared" si="9"/>
        <v>0</v>
      </c>
      <c r="H634" s="2"/>
      <c r="I634" s="2"/>
      <c r="J634" s="2"/>
      <c r="K634" s="2"/>
    </row>
    <row r="635" spans="1:11">
      <c r="A635" s="2"/>
      <c r="C635" s="2"/>
      <c r="D635" s="2"/>
      <c r="E635" s="2"/>
      <c r="F635" s="2"/>
      <c r="G635" s="152">
        <f t="shared" si="9"/>
        <v>0</v>
      </c>
      <c r="H635" s="2"/>
      <c r="I635" s="2"/>
      <c r="J635" s="2"/>
      <c r="K635" s="2"/>
    </row>
    <row r="636" spans="1:11">
      <c r="A636" s="2"/>
      <c r="C636" s="2"/>
      <c r="D636" s="2"/>
      <c r="E636" s="2"/>
      <c r="F636" s="2"/>
      <c r="G636" s="152">
        <f t="shared" si="9"/>
        <v>0</v>
      </c>
      <c r="H636" s="2"/>
      <c r="I636" s="2"/>
      <c r="J636" s="2"/>
      <c r="K636" s="2"/>
    </row>
    <row r="637" spans="1:11">
      <c r="A637" s="2"/>
      <c r="C637" s="2"/>
      <c r="D637" s="2"/>
      <c r="E637" s="2"/>
      <c r="F637" s="2"/>
      <c r="G637" s="152">
        <f t="shared" si="9"/>
        <v>0</v>
      </c>
      <c r="H637" s="2"/>
      <c r="I637" s="2"/>
      <c r="J637" s="2"/>
      <c r="K637" s="2"/>
    </row>
    <row r="638" spans="1:11">
      <c r="A638" s="2"/>
      <c r="C638" s="2"/>
      <c r="D638" s="2"/>
      <c r="E638" s="2"/>
      <c r="F638" s="2"/>
      <c r="G638" s="152">
        <f t="shared" si="9"/>
        <v>0</v>
      </c>
      <c r="H638" s="2"/>
      <c r="I638" s="2"/>
      <c r="J638" s="2"/>
      <c r="K638" s="2"/>
    </row>
    <row r="639" spans="1:11">
      <c r="A639" s="2"/>
      <c r="C639" s="2"/>
      <c r="D639" s="2"/>
      <c r="E639" s="2"/>
      <c r="F639" s="2"/>
      <c r="G639" s="152">
        <f t="shared" si="9"/>
        <v>0</v>
      </c>
      <c r="H639" s="2"/>
      <c r="I639" s="2"/>
      <c r="J639" s="2"/>
      <c r="K639" s="2"/>
    </row>
    <row r="640" spans="1:11">
      <c r="A640" s="2"/>
      <c r="C640" s="2"/>
      <c r="D640" s="2"/>
      <c r="E640" s="2"/>
      <c r="F640" s="2"/>
      <c r="G640" s="152">
        <f t="shared" si="9"/>
        <v>0</v>
      </c>
      <c r="H640" s="2"/>
      <c r="I640" s="2"/>
      <c r="J640" s="2"/>
      <c r="K640" s="2"/>
    </row>
    <row r="641" spans="1:11">
      <c r="A641" s="2"/>
      <c r="C641" s="2"/>
      <c r="D641" s="2"/>
      <c r="E641" s="2"/>
      <c r="F641" s="2"/>
      <c r="G641" s="152">
        <f t="shared" si="9"/>
        <v>0</v>
      </c>
      <c r="H641" s="2"/>
      <c r="I641" s="2"/>
      <c r="J641" s="2"/>
      <c r="K641" s="2"/>
    </row>
    <row r="642" spans="1:11">
      <c r="A642" s="2"/>
      <c r="C642" s="2"/>
      <c r="D642" s="2"/>
      <c r="E642" s="2"/>
      <c r="F642" s="2"/>
      <c r="G642" s="152">
        <f t="shared" si="9"/>
        <v>0</v>
      </c>
      <c r="H642" s="2"/>
      <c r="I642" s="2"/>
      <c r="J642" s="2"/>
      <c r="K642" s="2"/>
    </row>
    <row r="643" spans="1:11">
      <c r="A643" s="2"/>
      <c r="C643" s="2"/>
      <c r="D643" s="2"/>
      <c r="E643" s="2"/>
      <c r="F643" s="2"/>
      <c r="G643" s="152">
        <f t="shared" si="9"/>
        <v>0</v>
      </c>
      <c r="H643" s="2"/>
      <c r="I643" s="2"/>
      <c r="J643" s="2"/>
      <c r="K643" s="2"/>
    </row>
    <row r="644" spans="1:11">
      <c r="A644" s="2"/>
      <c r="C644" s="2"/>
      <c r="D644" s="2"/>
      <c r="E644" s="2"/>
      <c r="F644" s="2"/>
      <c r="G644" s="152">
        <f t="shared" si="9"/>
        <v>0</v>
      </c>
      <c r="H644" s="2"/>
      <c r="I644" s="2"/>
      <c r="J644" s="2"/>
      <c r="K644" s="2"/>
    </row>
    <row r="645" spans="1:11">
      <c r="A645" s="2"/>
      <c r="C645" s="2"/>
      <c r="D645" s="2"/>
      <c r="E645" s="2"/>
      <c r="F645" s="2"/>
      <c r="G645" s="152">
        <f t="shared" si="9"/>
        <v>0</v>
      </c>
      <c r="H645" s="2"/>
      <c r="I645" s="2"/>
      <c r="J645" s="2"/>
      <c r="K645" s="2"/>
    </row>
    <row r="646" spans="1:11">
      <c r="A646" s="2"/>
      <c r="C646" s="2"/>
      <c r="D646" s="2"/>
      <c r="E646" s="2"/>
      <c r="F646" s="2"/>
      <c r="G646" s="152">
        <f t="shared" si="9"/>
        <v>0</v>
      </c>
      <c r="H646" s="2"/>
      <c r="I646" s="2"/>
      <c r="J646" s="2"/>
      <c r="K646" s="2"/>
    </row>
    <row r="647" spans="1:11">
      <c r="A647" s="2"/>
      <c r="C647" s="2"/>
      <c r="D647" s="2"/>
      <c r="E647" s="2"/>
      <c r="F647" s="2"/>
      <c r="G647" s="152">
        <f t="shared" si="9"/>
        <v>0</v>
      </c>
      <c r="H647" s="2"/>
      <c r="I647" s="2"/>
      <c r="J647" s="2"/>
      <c r="K647" s="2"/>
    </row>
    <row r="648" spans="1:11">
      <c r="A648" s="2"/>
      <c r="C648" s="2"/>
      <c r="D648" s="2"/>
      <c r="E648" s="2"/>
      <c r="F648" s="2"/>
      <c r="G648" s="152">
        <f t="shared" si="9"/>
        <v>0</v>
      </c>
      <c r="H648" s="2"/>
      <c r="I648" s="2"/>
      <c r="J648" s="2"/>
      <c r="K648" s="2"/>
    </row>
    <row r="649" spans="1:11">
      <c r="A649" s="2"/>
      <c r="C649" s="2"/>
      <c r="D649" s="2"/>
      <c r="E649" s="2"/>
      <c r="F649" s="2"/>
      <c r="G649" s="152">
        <f t="shared" si="9"/>
        <v>0</v>
      </c>
      <c r="H649" s="2"/>
      <c r="I649" s="2"/>
      <c r="J649" s="2"/>
      <c r="K649" s="2"/>
    </row>
    <row r="650" spans="1:11">
      <c r="A650" s="2"/>
      <c r="C650" s="2"/>
      <c r="D650" s="2"/>
      <c r="E650" s="2"/>
      <c r="F650" s="2"/>
      <c r="G650" s="152">
        <f t="shared" si="9"/>
        <v>0</v>
      </c>
      <c r="H650" s="2"/>
      <c r="I650" s="2"/>
      <c r="J650" s="2"/>
      <c r="K650" s="2"/>
    </row>
    <row r="651" spans="1:11">
      <c r="A651" s="2"/>
      <c r="C651" s="2"/>
      <c r="D651" s="2"/>
      <c r="E651" s="2"/>
      <c r="F651" s="2"/>
      <c r="G651" s="152">
        <f t="shared" si="9"/>
        <v>0</v>
      </c>
      <c r="H651" s="2"/>
      <c r="I651" s="2"/>
      <c r="J651" s="2"/>
      <c r="K651" s="2"/>
    </row>
    <row r="652" spans="1:11">
      <c r="A652" s="2"/>
      <c r="C652" s="2"/>
      <c r="D652" s="2"/>
      <c r="E652" s="2"/>
      <c r="F652" s="2"/>
      <c r="G652" s="152">
        <f t="shared" si="9"/>
        <v>0</v>
      </c>
      <c r="H652" s="2"/>
      <c r="I652" s="2"/>
      <c r="J652" s="2"/>
      <c r="K652" s="2"/>
    </row>
    <row r="653" spans="1:11">
      <c r="A653" s="2"/>
      <c r="C653" s="2"/>
      <c r="D653" s="2"/>
      <c r="E653" s="2"/>
      <c r="F653" s="2"/>
      <c r="G653" s="152">
        <f t="shared" ref="G653:G716" si="10">D653-E653</f>
        <v>0</v>
      </c>
      <c r="H653" s="2"/>
      <c r="I653" s="2"/>
      <c r="J653" s="2"/>
      <c r="K653" s="2"/>
    </row>
    <row r="654" spans="1:11">
      <c r="A654" s="2"/>
      <c r="C654" s="2"/>
      <c r="D654" s="2"/>
      <c r="E654" s="2"/>
      <c r="F654" s="2"/>
      <c r="G654" s="152">
        <f t="shared" si="10"/>
        <v>0</v>
      </c>
      <c r="H654" s="2"/>
      <c r="I654" s="2"/>
      <c r="J654" s="2"/>
      <c r="K654" s="2"/>
    </row>
    <row r="655" spans="1:11">
      <c r="A655" s="2"/>
      <c r="C655" s="2"/>
      <c r="D655" s="2"/>
      <c r="E655" s="2"/>
      <c r="F655" s="2"/>
      <c r="G655" s="152">
        <f t="shared" si="10"/>
        <v>0</v>
      </c>
      <c r="H655" s="2"/>
      <c r="I655" s="2"/>
      <c r="J655" s="2"/>
      <c r="K655" s="2"/>
    </row>
    <row r="656" spans="1:11">
      <c r="A656" s="2"/>
      <c r="C656" s="2"/>
      <c r="D656" s="2"/>
      <c r="E656" s="2"/>
      <c r="F656" s="2"/>
      <c r="G656" s="152">
        <f t="shared" si="10"/>
        <v>0</v>
      </c>
      <c r="H656" s="2"/>
      <c r="I656" s="2"/>
      <c r="J656" s="2"/>
      <c r="K656" s="2"/>
    </row>
    <row r="657" spans="1:11">
      <c r="A657" s="2"/>
      <c r="C657" s="2"/>
      <c r="D657" s="2"/>
      <c r="E657" s="2"/>
      <c r="F657" s="2"/>
      <c r="G657" s="152">
        <f t="shared" si="10"/>
        <v>0</v>
      </c>
      <c r="H657" s="2"/>
      <c r="I657" s="2"/>
      <c r="J657" s="2"/>
      <c r="K657" s="2"/>
    </row>
    <row r="658" spans="1:11">
      <c r="A658" s="2"/>
      <c r="C658" s="2"/>
      <c r="D658" s="2"/>
      <c r="E658" s="2"/>
      <c r="F658" s="2"/>
      <c r="G658" s="152">
        <f t="shared" si="10"/>
        <v>0</v>
      </c>
      <c r="H658" s="2"/>
      <c r="I658" s="2"/>
      <c r="J658" s="2"/>
      <c r="K658" s="2"/>
    </row>
    <row r="659" spans="1:11">
      <c r="A659" s="2"/>
      <c r="C659" s="2"/>
      <c r="D659" s="2"/>
      <c r="E659" s="2"/>
      <c r="F659" s="2"/>
      <c r="G659" s="152">
        <f t="shared" si="10"/>
        <v>0</v>
      </c>
      <c r="H659" s="2"/>
      <c r="I659" s="2"/>
      <c r="J659" s="2"/>
      <c r="K659" s="2"/>
    </row>
    <row r="660" spans="1:11">
      <c r="A660" s="2"/>
      <c r="C660" s="2"/>
      <c r="D660" s="2"/>
      <c r="E660" s="2"/>
      <c r="F660" s="2"/>
      <c r="G660" s="152">
        <f t="shared" si="10"/>
        <v>0</v>
      </c>
      <c r="H660" s="2"/>
      <c r="I660" s="2"/>
      <c r="J660" s="2"/>
      <c r="K660" s="2"/>
    </row>
    <row r="661" spans="1:11">
      <c r="A661" s="2"/>
      <c r="C661" s="2"/>
      <c r="D661" s="2"/>
      <c r="E661" s="2"/>
      <c r="F661" s="2"/>
      <c r="G661" s="152">
        <f t="shared" si="10"/>
        <v>0</v>
      </c>
      <c r="H661" s="2"/>
      <c r="I661" s="2"/>
      <c r="J661" s="2"/>
      <c r="K661" s="2"/>
    </row>
    <row r="662" spans="1:11">
      <c r="A662" s="2"/>
      <c r="C662" s="2"/>
      <c r="D662" s="2"/>
      <c r="E662" s="2"/>
      <c r="F662" s="2"/>
      <c r="G662" s="152">
        <f t="shared" si="10"/>
        <v>0</v>
      </c>
      <c r="H662" s="2"/>
      <c r="I662" s="2"/>
      <c r="J662" s="2"/>
      <c r="K662" s="2"/>
    </row>
    <row r="663" spans="1:11">
      <c r="A663" s="2"/>
      <c r="C663" s="2"/>
      <c r="D663" s="2"/>
      <c r="E663" s="2"/>
      <c r="F663" s="2"/>
      <c r="G663" s="152">
        <f t="shared" si="10"/>
        <v>0</v>
      </c>
      <c r="H663" s="2"/>
      <c r="I663" s="2"/>
      <c r="J663" s="2"/>
      <c r="K663" s="2"/>
    </row>
    <row r="664" spans="1:11">
      <c r="A664" s="2"/>
      <c r="C664" s="2"/>
      <c r="D664" s="2"/>
      <c r="E664" s="2"/>
      <c r="F664" s="2"/>
      <c r="G664" s="152">
        <f t="shared" si="10"/>
        <v>0</v>
      </c>
      <c r="H664" s="2"/>
      <c r="I664" s="2"/>
      <c r="J664" s="2"/>
      <c r="K664" s="2"/>
    </row>
    <row r="665" spans="1:11">
      <c r="A665" s="2"/>
      <c r="C665" s="2"/>
      <c r="D665" s="2"/>
      <c r="E665" s="2"/>
      <c r="F665" s="2"/>
      <c r="G665" s="152">
        <f t="shared" si="10"/>
        <v>0</v>
      </c>
      <c r="H665" s="2"/>
      <c r="I665" s="2"/>
      <c r="J665" s="2"/>
      <c r="K665" s="2"/>
    </row>
    <row r="666" spans="1:11">
      <c r="A666" s="2"/>
      <c r="C666" s="2"/>
      <c r="D666" s="2"/>
      <c r="E666" s="2"/>
      <c r="F666" s="2"/>
      <c r="G666" s="152">
        <f t="shared" si="10"/>
        <v>0</v>
      </c>
      <c r="H666" s="2"/>
      <c r="I666" s="2"/>
      <c r="J666" s="2"/>
      <c r="K666" s="2"/>
    </row>
    <row r="667" spans="1:11">
      <c r="A667" s="2"/>
      <c r="C667" s="2"/>
      <c r="D667" s="2"/>
      <c r="E667" s="2"/>
      <c r="F667" s="2"/>
      <c r="G667" s="152">
        <f t="shared" si="10"/>
        <v>0</v>
      </c>
      <c r="H667" s="2"/>
      <c r="I667" s="2"/>
      <c r="J667" s="2"/>
      <c r="K667" s="2"/>
    </row>
    <row r="668" spans="1:11">
      <c r="A668" s="2"/>
      <c r="C668" s="2"/>
      <c r="D668" s="2"/>
      <c r="E668" s="2"/>
      <c r="F668" s="2"/>
      <c r="G668" s="152">
        <f t="shared" si="10"/>
        <v>0</v>
      </c>
      <c r="H668" s="2"/>
      <c r="I668" s="2"/>
      <c r="J668" s="2"/>
      <c r="K668" s="2"/>
    </row>
    <row r="669" spans="1:11">
      <c r="A669" s="2"/>
      <c r="C669" s="2"/>
      <c r="D669" s="2"/>
      <c r="E669" s="2"/>
      <c r="F669" s="2"/>
      <c r="G669" s="152">
        <f t="shared" si="10"/>
        <v>0</v>
      </c>
      <c r="H669" s="2"/>
      <c r="I669" s="2"/>
      <c r="J669" s="2"/>
      <c r="K669" s="2"/>
    </row>
    <row r="670" spans="1:11">
      <c r="A670" s="2"/>
      <c r="C670" s="2"/>
      <c r="D670" s="2"/>
      <c r="E670" s="2"/>
      <c r="F670" s="2"/>
      <c r="G670" s="152">
        <f t="shared" si="10"/>
        <v>0</v>
      </c>
      <c r="H670" s="2"/>
      <c r="I670" s="2"/>
      <c r="J670" s="2"/>
      <c r="K670" s="2"/>
    </row>
    <row r="671" spans="1:11">
      <c r="A671" s="2"/>
      <c r="C671" s="2"/>
      <c r="D671" s="2"/>
      <c r="E671" s="2"/>
      <c r="F671" s="2"/>
      <c r="G671" s="152">
        <f t="shared" si="10"/>
        <v>0</v>
      </c>
      <c r="H671" s="2"/>
      <c r="I671" s="2"/>
      <c r="J671" s="2"/>
      <c r="K671" s="2"/>
    </row>
    <row r="672" spans="1:11">
      <c r="A672" s="2"/>
      <c r="C672" s="2"/>
      <c r="D672" s="2"/>
      <c r="E672" s="2"/>
      <c r="F672" s="2"/>
      <c r="G672" s="152">
        <f t="shared" si="10"/>
        <v>0</v>
      </c>
      <c r="H672" s="2"/>
      <c r="I672" s="2"/>
      <c r="J672" s="2"/>
      <c r="K672" s="2"/>
    </row>
    <row r="673" spans="1:11">
      <c r="A673" s="2"/>
      <c r="C673" s="2"/>
      <c r="D673" s="2"/>
      <c r="E673" s="2"/>
      <c r="F673" s="2"/>
      <c r="G673" s="152">
        <f t="shared" si="10"/>
        <v>0</v>
      </c>
      <c r="H673" s="2"/>
      <c r="I673" s="2"/>
      <c r="J673" s="2"/>
      <c r="K673" s="2"/>
    </row>
    <row r="674" spans="1:11">
      <c r="A674" s="2"/>
      <c r="C674" s="2"/>
      <c r="D674" s="2"/>
      <c r="E674" s="2"/>
      <c r="F674" s="2"/>
      <c r="G674" s="152">
        <f t="shared" si="10"/>
        <v>0</v>
      </c>
      <c r="H674" s="2"/>
      <c r="I674" s="2"/>
      <c r="J674" s="2"/>
      <c r="K674" s="2"/>
    </row>
    <row r="675" spans="1:11">
      <c r="A675" s="2"/>
      <c r="C675" s="2"/>
      <c r="D675" s="2"/>
      <c r="E675" s="2"/>
      <c r="F675" s="2"/>
      <c r="G675" s="152">
        <f t="shared" si="10"/>
        <v>0</v>
      </c>
      <c r="H675" s="2"/>
      <c r="I675" s="2"/>
      <c r="J675" s="2"/>
      <c r="K675" s="2"/>
    </row>
    <row r="676" spans="1:11">
      <c r="A676" s="2"/>
      <c r="C676" s="2"/>
      <c r="D676" s="2"/>
      <c r="E676" s="2"/>
      <c r="F676" s="2"/>
      <c r="G676" s="152">
        <f t="shared" si="10"/>
        <v>0</v>
      </c>
      <c r="H676" s="2"/>
      <c r="I676" s="2"/>
      <c r="J676" s="2"/>
      <c r="K676" s="2"/>
    </row>
    <row r="677" spans="1:11">
      <c r="A677" s="2"/>
      <c r="C677" s="2"/>
      <c r="D677" s="2"/>
      <c r="E677" s="2"/>
      <c r="F677" s="2"/>
      <c r="G677" s="152">
        <f t="shared" si="10"/>
        <v>0</v>
      </c>
      <c r="H677" s="2"/>
      <c r="I677" s="2"/>
      <c r="J677" s="2"/>
      <c r="K677" s="2"/>
    </row>
    <row r="678" spans="1:11">
      <c r="A678" s="2"/>
      <c r="C678" s="2"/>
      <c r="D678" s="2"/>
      <c r="E678" s="2"/>
      <c r="F678" s="2"/>
      <c r="G678" s="152">
        <f t="shared" si="10"/>
        <v>0</v>
      </c>
      <c r="H678" s="2"/>
      <c r="I678" s="2"/>
      <c r="J678" s="2"/>
      <c r="K678" s="2"/>
    </row>
    <row r="679" spans="1:11">
      <c r="A679" s="2"/>
      <c r="C679" s="2"/>
      <c r="D679" s="2"/>
      <c r="E679" s="2"/>
      <c r="F679" s="2"/>
      <c r="G679" s="152">
        <f t="shared" si="10"/>
        <v>0</v>
      </c>
      <c r="H679" s="2"/>
      <c r="I679" s="2"/>
      <c r="J679" s="2"/>
      <c r="K679" s="2"/>
    </row>
    <row r="680" spans="1:11">
      <c r="A680" s="2"/>
      <c r="C680" s="2"/>
      <c r="D680" s="2"/>
      <c r="E680" s="2"/>
      <c r="F680" s="2"/>
      <c r="G680" s="152">
        <f t="shared" si="10"/>
        <v>0</v>
      </c>
      <c r="H680" s="2"/>
      <c r="I680" s="2"/>
      <c r="J680" s="2"/>
      <c r="K680" s="2"/>
    </row>
    <row r="681" spans="1:11">
      <c r="A681" s="2"/>
      <c r="C681" s="2"/>
      <c r="D681" s="2"/>
      <c r="E681" s="2"/>
      <c r="F681" s="2"/>
      <c r="G681" s="152">
        <f t="shared" si="10"/>
        <v>0</v>
      </c>
      <c r="H681" s="2"/>
      <c r="I681" s="2"/>
      <c r="J681" s="2"/>
      <c r="K681" s="2"/>
    </row>
    <row r="682" spans="1:11">
      <c r="A682" s="2"/>
      <c r="C682" s="2"/>
      <c r="D682" s="2"/>
      <c r="E682" s="2"/>
      <c r="F682" s="2"/>
      <c r="G682" s="152">
        <f t="shared" si="10"/>
        <v>0</v>
      </c>
      <c r="H682" s="2"/>
      <c r="I682" s="2"/>
      <c r="J682" s="2"/>
      <c r="K682" s="2"/>
    </row>
    <row r="683" spans="1:11">
      <c r="A683" s="2"/>
      <c r="C683" s="2"/>
      <c r="D683" s="2"/>
      <c r="E683" s="2"/>
      <c r="F683" s="2"/>
      <c r="G683" s="152">
        <f t="shared" si="10"/>
        <v>0</v>
      </c>
      <c r="H683" s="2"/>
      <c r="I683" s="2"/>
      <c r="J683" s="2"/>
      <c r="K683" s="2"/>
    </row>
    <row r="684" spans="1:11">
      <c r="A684" s="2"/>
      <c r="C684" s="2"/>
      <c r="D684" s="2"/>
      <c r="E684" s="2"/>
      <c r="F684" s="2"/>
      <c r="G684" s="152">
        <f t="shared" si="10"/>
        <v>0</v>
      </c>
      <c r="H684" s="2"/>
      <c r="I684" s="2"/>
      <c r="J684" s="2"/>
      <c r="K684" s="2"/>
    </row>
    <row r="685" spans="1:11">
      <c r="A685" s="2"/>
      <c r="C685" s="2"/>
      <c r="D685" s="2"/>
      <c r="E685" s="2"/>
      <c r="F685" s="2"/>
      <c r="G685" s="152">
        <f t="shared" si="10"/>
        <v>0</v>
      </c>
      <c r="H685" s="2"/>
      <c r="I685" s="2"/>
      <c r="J685" s="2"/>
      <c r="K685" s="2"/>
    </row>
    <row r="686" spans="1:11">
      <c r="A686" s="2"/>
      <c r="C686" s="2"/>
      <c r="D686" s="2"/>
      <c r="E686" s="2"/>
      <c r="F686" s="2"/>
      <c r="G686" s="152">
        <f t="shared" si="10"/>
        <v>0</v>
      </c>
      <c r="H686" s="2"/>
      <c r="I686" s="2"/>
      <c r="J686" s="2"/>
      <c r="K686" s="2"/>
    </row>
    <row r="687" spans="1:11">
      <c r="A687" s="2"/>
      <c r="C687" s="2"/>
      <c r="D687" s="2"/>
      <c r="E687" s="2"/>
      <c r="F687" s="2"/>
      <c r="G687" s="152">
        <f t="shared" si="10"/>
        <v>0</v>
      </c>
      <c r="H687" s="2"/>
      <c r="I687" s="2"/>
      <c r="J687" s="2"/>
      <c r="K687" s="2"/>
    </row>
    <row r="688" spans="1:11">
      <c r="A688" s="2"/>
      <c r="C688" s="2"/>
      <c r="D688" s="2"/>
      <c r="E688" s="2"/>
      <c r="F688" s="2"/>
      <c r="G688" s="152">
        <f t="shared" si="10"/>
        <v>0</v>
      </c>
      <c r="H688" s="2"/>
      <c r="I688" s="2"/>
      <c r="J688" s="2"/>
      <c r="K688" s="2"/>
    </row>
    <row r="689" spans="1:11">
      <c r="A689" s="2"/>
      <c r="C689" s="2"/>
      <c r="D689" s="2"/>
      <c r="E689" s="2"/>
      <c r="F689" s="2"/>
      <c r="G689" s="152">
        <f t="shared" si="10"/>
        <v>0</v>
      </c>
      <c r="H689" s="2"/>
      <c r="I689" s="2"/>
      <c r="J689" s="2"/>
      <c r="K689" s="2"/>
    </row>
    <row r="690" spans="1:11">
      <c r="A690" s="2"/>
      <c r="C690" s="2"/>
      <c r="D690" s="2"/>
      <c r="E690" s="2"/>
      <c r="F690" s="2"/>
      <c r="G690" s="152">
        <f t="shared" si="10"/>
        <v>0</v>
      </c>
      <c r="H690" s="2"/>
      <c r="I690" s="2"/>
      <c r="J690" s="2"/>
      <c r="K690" s="2"/>
    </row>
    <row r="691" spans="1:11">
      <c r="A691" s="2"/>
      <c r="C691" s="2"/>
      <c r="D691" s="2"/>
      <c r="E691" s="2"/>
      <c r="F691" s="2"/>
      <c r="G691" s="152">
        <f t="shared" si="10"/>
        <v>0</v>
      </c>
      <c r="H691" s="2"/>
      <c r="I691" s="2"/>
      <c r="J691" s="2"/>
      <c r="K691" s="2"/>
    </row>
    <row r="692" spans="1:11">
      <c r="A692" s="2"/>
      <c r="C692" s="2"/>
      <c r="D692" s="2"/>
      <c r="E692" s="2"/>
      <c r="F692" s="2"/>
      <c r="G692" s="152">
        <f t="shared" si="10"/>
        <v>0</v>
      </c>
      <c r="H692" s="2"/>
      <c r="I692" s="2"/>
      <c r="J692" s="2"/>
      <c r="K692" s="2"/>
    </row>
    <row r="693" spans="1:11">
      <c r="A693" s="2"/>
      <c r="C693" s="2"/>
      <c r="D693" s="2"/>
      <c r="E693" s="2"/>
      <c r="F693" s="2"/>
      <c r="G693" s="152">
        <f t="shared" si="10"/>
        <v>0</v>
      </c>
      <c r="H693" s="2"/>
      <c r="I693" s="2"/>
      <c r="J693" s="2"/>
      <c r="K693" s="2"/>
    </row>
    <row r="694" spans="1:11">
      <c r="A694" s="2"/>
      <c r="C694" s="2"/>
      <c r="D694" s="2"/>
      <c r="E694" s="2"/>
      <c r="F694" s="2"/>
      <c r="G694" s="152">
        <f t="shared" si="10"/>
        <v>0</v>
      </c>
      <c r="H694" s="2"/>
      <c r="I694" s="2"/>
      <c r="J694" s="2"/>
      <c r="K694" s="2"/>
    </row>
    <row r="695" spans="1:11">
      <c r="A695" s="2"/>
      <c r="C695" s="2"/>
      <c r="D695" s="2"/>
      <c r="E695" s="2"/>
      <c r="F695" s="2"/>
      <c r="G695" s="152">
        <f t="shared" si="10"/>
        <v>0</v>
      </c>
      <c r="H695" s="2"/>
      <c r="I695" s="2"/>
      <c r="J695" s="2"/>
      <c r="K695" s="2"/>
    </row>
    <row r="696" spans="1:11">
      <c r="A696" s="2"/>
      <c r="C696" s="2"/>
      <c r="D696" s="2"/>
      <c r="E696" s="2"/>
      <c r="F696" s="2"/>
      <c r="G696" s="152">
        <f t="shared" si="10"/>
        <v>0</v>
      </c>
      <c r="H696" s="2"/>
      <c r="I696" s="2"/>
      <c r="J696" s="2"/>
      <c r="K696" s="2"/>
    </row>
    <row r="697" spans="1:11">
      <c r="A697" s="2"/>
      <c r="C697" s="2"/>
      <c r="D697" s="2"/>
      <c r="E697" s="2"/>
      <c r="F697" s="2"/>
      <c r="G697" s="152">
        <f t="shared" si="10"/>
        <v>0</v>
      </c>
      <c r="H697" s="2"/>
      <c r="I697" s="2"/>
      <c r="J697" s="2"/>
      <c r="K697" s="2"/>
    </row>
    <row r="698" spans="1:11">
      <c r="A698" s="2"/>
      <c r="C698" s="2"/>
      <c r="D698" s="2"/>
      <c r="E698" s="2"/>
      <c r="F698" s="2"/>
      <c r="G698" s="152">
        <f t="shared" si="10"/>
        <v>0</v>
      </c>
      <c r="H698" s="2"/>
      <c r="I698" s="2"/>
      <c r="J698" s="2"/>
      <c r="K698" s="2"/>
    </row>
    <row r="699" spans="1:11">
      <c r="A699" s="2"/>
      <c r="C699" s="2"/>
      <c r="D699" s="2"/>
      <c r="E699" s="2"/>
      <c r="F699" s="2"/>
      <c r="G699" s="152">
        <f t="shared" si="10"/>
        <v>0</v>
      </c>
      <c r="H699" s="2"/>
      <c r="I699" s="2"/>
      <c r="J699" s="2"/>
      <c r="K699" s="2"/>
    </row>
    <row r="700" spans="1:11">
      <c r="A700" s="2"/>
      <c r="C700" s="2"/>
      <c r="D700" s="2"/>
      <c r="E700" s="2"/>
      <c r="F700" s="2"/>
      <c r="G700" s="152">
        <f t="shared" si="10"/>
        <v>0</v>
      </c>
      <c r="H700" s="2"/>
      <c r="I700" s="2"/>
      <c r="J700" s="2"/>
      <c r="K700" s="2"/>
    </row>
    <row r="701" spans="1:11">
      <c r="A701" s="2"/>
      <c r="C701" s="2"/>
      <c r="D701" s="2"/>
      <c r="E701" s="2"/>
      <c r="F701" s="2"/>
      <c r="G701" s="152">
        <f t="shared" si="10"/>
        <v>0</v>
      </c>
      <c r="H701" s="2"/>
      <c r="I701" s="2"/>
      <c r="J701" s="2"/>
      <c r="K701" s="2"/>
    </row>
    <row r="702" spans="1:11">
      <c r="A702" s="2"/>
      <c r="C702" s="2"/>
      <c r="D702" s="2"/>
      <c r="E702" s="2"/>
      <c r="F702" s="2"/>
      <c r="G702" s="152">
        <f t="shared" si="10"/>
        <v>0</v>
      </c>
      <c r="H702" s="2"/>
      <c r="I702" s="2"/>
      <c r="J702" s="2"/>
      <c r="K702" s="2"/>
    </row>
    <row r="703" spans="1:11">
      <c r="A703" s="2"/>
      <c r="C703" s="2"/>
      <c r="D703" s="2"/>
      <c r="E703" s="2"/>
      <c r="F703" s="2"/>
      <c r="G703" s="152">
        <f t="shared" si="10"/>
        <v>0</v>
      </c>
      <c r="H703" s="2"/>
      <c r="I703" s="2"/>
      <c r="J703" s="2"/>
      <c r="K703" s="2"/>
    </row>
    <row r="704" spans="1:11">
      <c r="A704" s="2"/>
      <c r="C704" s="2"/>
      <c r="D704" s="2"/>
      <c r="E704" s="2"/>
      <c r="F704" s="2"/>
      <c r="G704" s="152">
        <f t="shared" si="10"/>
        <v>0</v>
      </c>
      <c r="H704" s="2"/>
      <c r="I704" s="2"/>
      <c r="J704" s="2"/>
      <c r="K704" s="2"/>
    </row>
    <row r="705" spans="1:11">
      <c r="A705" s="2"/>
      <c r="C705" s="2"/>
      <c r="D705" s="2"/>
      <c r="E705" s="2"/>
      <c r="F705" s="2"/>
      <c r="G705" s="152">
        <f t="shared" si="10"/>
        <v>0</v>
      </c>
      <c r="H705" s="2"/>
      <c r="I705" s="2"/>
      <c r="J705" s="2"/>
      <c r="K705" s="2"/>
    </row>
    <row r="706" spans="1:11">
      <c r="A706" s="2"/>
      <c r="C706" s="2"/>
      <c r="D706" s="2"/>
      <c r="E706" s="2"/>
      <c r="F706" s="2"/>
      <c r="G706" s="152">
        <f t="shared" si="10"/>
        <v>0</v>
      </c>
      <c r="H706" s="2"/>
      <c r="I706" s="2"/>
      <c r="J706" s="2"/>
      <c r="K706" s="2"/>
    </row>
    <row r="707" spans="1:11">
      <c r="A707" s="2"/>
      <c r="C707" s="2"/>
      <c r="D707" s="2"/>
      <c r="E707" s="2"/>
      <c r="F707" s="2"/>
      <c r="G707" s="152">
        <f t="shared" si="10"/>
        <v>0</v>
      </c>
      <c r="H707" s="2"/>
      <c r="I707" s="2"/>
      <c r="J707" s="2"/>
      <c r="K707" s="2"/>
    </row>
    <row r="708" spans="1:11">
      <c r="A708" s="2"/>
      <c r="C708" s="2"/>
      <c r="D708" s="2"/>
      <c r="E708" s="2"/>
      <c r="F708" s="2"/>
      <c r="G708" s="152">
        <f t="shared" si="10"/>
        <v>0</v>
      </c>
      <c r="H708" s="2"/>
      <c r="I708" s="2"/>
      <c r="J708" s="2"/>
      <c r="K708" s="2"/>
    </row>
    <row r="709" spans="1:11">
      <c r="A709" s="2"/>
      <c r="C709" s="2"/>
      <c r="D709" s="2"/>
      <c r="E709" s="2"/>
      <c r="F709" s="2"/>
      <c r="G709" s="152">
        <f t="shared" si="10"/>
        <v>0</v>
      </c>
      <c r="H709" s="2"/>
      <c r="I709" s="2"/>
      <c r="J709" s="2"/>
      <c r="K709" s="2"/>
    </row>
    <row r="710" spans="1:11">
      <c r="A710" s="2"/>
      <c r="C710" s="2"/>
      <c r="D710" s="2"/>
      <c r="E710" s="2"/>
      <c r="F710" s="2"/>
      <c r="G710" s="152">
        <f t="shared" si="10"/>
        <v>0</v>
      </c>
      <c r="H710" s="2"/>
      <c r="I710" s="2"/>
      <c r="J710" s="2"/>
      <c r="K710" s="2"/>
    </row>
    <row r="711" spans="1:11">
      <c r="A711" s="2"/>
      <c r="C711" s="2"/>
      <c r="D711" s="2"/>
      <c r="E711" s="2"/>
      <c r="F711" s="2"/>
      <c r="G711" s="152">
        <f t="shared" si="10"/>
        <v>0</v>
      </c>
      <c r="H711" s="2"/>
      <c r="I711" s="2"/>
      <c r="J711" s="2"/>
      <c r="K711" s="2"/>
    </row>
    <row r="712" spans="1:11">
      <c r="A712" s="2"/>
      <c r="C712" s="2"/>
      <c r="D712" s="2"/>
      <c r="E712" s="2"/>
      <c r="F712" s="2"/>
      <c r="G712" s="152">
        <f t="shared" si="10"/>
        <v>0</v>
      </c>
      <c r="H712" s="2"/>
      <c r="I712" s="2"/>
      <c r="J712" s="2"/>
      <c r="K712" s="2"/>
    </row>
    <row r="713" spans="1:11">
      <c r="A713" s="2"/>
      <c r="C713" s="2"/>
      <c r="D713" s="2"/>
      <c r="E713" s="2"/>
      <c r="F713" s="2"/>
      <c r="G713" s="152">
        <f t="shared" si="10"/>
        <v>0</v>
      </c>
      <c r="H713" s="2"/>
      <c r="I713" s="2"/>
      <c r="J713" s="2"/>
      <c r="K713" s="2"/>
    </row>
    <row r="714" spans="1:11">
      <c r="A714" s="2"/>
      <c r="C714" s="2"/>
      <c r="D714" s="2"/>
      <c r="E714" s="2"/>
      <c r="F714" s="2"/>
      <c r="G714" s="152">
        <f t="shared" si="10"/>
        <v>0</v>
      </c>
      <c r="H714" s="2"/>
      <c r="I714" s="2"/>
      <c r="J714" s="2"/>
      <c r="K714" s="2"/>
    </row>
    <row r="715" spans="1:11">
      <c r="A715" s="2"/>
      <c r="C715" s="2"/>
      <c r="D715" s="2"/>
      <c r="E715" s="2"/>
      <c r="F715" s="2"/>
      <c r="G715" s="152">
        <f t="shared" si="10"/>
        <v>0</v>
      </c>
      <c r="H715" s="2"/>
      <c r="I715" s="2"/>
      <c r="J715" s="2"/>
      <c r="K715" s="2"/>
    </row>
    <row r="716" spans="1:11">
      <c r="A716" s="2"/>
      <c r="C716" s="2"/>
      <c r="D716" s="2"/>
      <c r="E716" s="2"/>
      <c r="F716" s="2"/>
      <c r="G716" s="152">
        <f t="shared" si="10"/>
        <v>0</v>
      </c>
      <c r="H716" s="2"/>
      <c r="I716" s="2"/>
      <c r="J716" s="2"/>
      <c r="K716" s="2"/>
    </row>
    <row r="717" spans="1:11">
      <c r="A717" s="2"/>
      <c r="C717" s="2"/>
      <c r="D717" s="2"/>
      <c r="E717" s="2"/>
      <c r="F717" s="2"/>
      <c r="G717" s="152">
        <f t="shared" ref="G717:G780" si="11">D717-E717</f>
        <v>0</v>
      </c>
      <c r="H717" s="2"/>
      <c r="I717" s="2"/>
      <c r="J717" s="2"/>
      <c r="K717" s="2"/>
    </row>
    <row r="718" spans="1:11">
      <c r="A718" s="2"/>
      <c r="C718" s="2"/>
      <c r="D718" s="2"/>
      <c r="E718" s="2"/>
      <c r="F718" s="2"/>
      <c r="G718" s="152">
        <f t="shared" si="11"/>
        <v>0</v>
      </c>
      <c r="H718" s="2"/>
      <c r="I718" s="2"/>
      <c r="J718" s="2"/>
      <c r="K718" s="2"/>
    </row>
    <row r="719" spans="1:11">
      <c r="A719" s="2"/>
      <c r="C719" s="2"/>
      <c r="D719" s="2"/>
      <c r="E719" s="2"/>
      <c r="F719" s="2"/>
      <c r="G719" s="152">
        <f t="shared" si="11"/>
        <v>0</v>
      </c>
      <c r="H719" s="2"/>
      <c r="I719" s="2"/>
      <c r="J719" s="2"/>
      <c r="K719" s="2"/>
    </row>
    <row r="720" spans="1:11">
      <c r="A720" s="2"/>
      <c r="C720" s="2"/>
      <c r="D720" s="2"/>
      <c r="E720" s="2"/>
      <c r="F720" s="2"/>
      <c r="G720" s="152">
        <f t="shared" si="11"/>
        <v>0</v>
      </c>
      <c r="H720" s="2"/>
      <c r="I720" s="2"/>
      <c r="J720" s="2"/>
      <c r="K720" s="2"/>
    </row>
    <row r="721" spans="1:11">
      <c r="A721" s="2"/>
      <c r="C721" s="2"/>
      <c r="D721" s="2"/>
      <c r="E721" s="2"/>
      <c r="F721" s="2"/>
      <c r="G721" s="152">
        <f t="shared" si="11"/>
        <v>0</v>
      </c>
      <c r="H721" s="2"/>
      <c r="I721" s="2"/>
      <c r="J721" s="2"/>
      <c r="K721" s="2"/>
    </row>
    <row r="722" spans="1:11">
      <c r="A722" s="2"/>
      <c r="C722" s="2"/>
      <c r="D722" s="2"/>
      <c r="E722" s="2"/>
      <c r="F722" s="2"/>
      <c r="G722" s="152">
        <f t="shared" si="11"/>
        <v>0</v>
      </c>
      <c r="H722" s="2"/>
      <c r="I722" s="2"/>
      <c r="J722" s="2"/>
      <c r="K722" s="2"/>
    </row>
    <row r="723" spans="1:11">
      <c r="A723" s="2"/>
      <c r="C723" s="2"/>
      <c r="D723" s="2"/>
      <c r="E723" s="2"/>
      <c r="F723" s="2"/>
      <c r="G723" s="152">
        <f t="shared" si="11"/>
        <v>0</v>
      </c>
      <c r="H723" s="2"/>
      <c r="I723" s="2"/>
      <c r="J723" s="2"/>
      <c r="K723" s="2"/>
    </row>
    <row r="724" spans="1:11">
      <c r="A724" s="2"/>
      <c r="C724" s="2"/>
      <c r="D724" s="2"/>
      <c r="E724" s="2"/>
      <c r="F724" s="2"/>
      <c r="G724" s="152">
        <f t="shared" si="11"/>
        <v>0</v>
      </c>
      <c r="H724" s="2"/>
      <c r="I724" s="2"/>
      <c r="J724" s="2"/>
      <c r="K724" s="2"/>
    </row>
    <row r="725" spans="1:11">
      <c r="A725" s="2"/>
      <c r="C725" s="2"/>
      <c r="D725" s="2"/>
      <c r="E725" s="2"/>
      <c r="F725" s="2"/>
      <c r="G725" s="152">
        <f t="shared" si="11"/>
        <v>0</v>
      </c>
      <c r="H725" s="2"/>
      <c r="I725" s="2"/>
      <c r="J725" s="2"/>
      <c r="K725" s="2"/>
    </row>
    <row r="726" spans="1:11">
      <c r="A726" s="2"/>
      <c r="C726" s="2"/>
      <c r="D726" s="2"/>
      <c r="E726" s="2"/>
      <c r="F726" s="2"/>
      <c r="G726" s="152">
        <f t="shared" si="11"/>
        <v>0</v>
      </c>
      <c r="H726" s="2"/>
      <c r="I726" s="2"/>
      <c r="J726" s="2"/>
      <c r="K726" s="2"/>
    </row>
    <row r="727" spans="1:11">
      <c r="A727" s="2"/>
      <c r="C727" s="2"/>
      <c r="D727" s="2"/>
      <c r="E727" s="2"/>
      <c r="F727" s="2"/>
      <c r="G727" s="152">
        <f t="shared" si="11"/>
        <v>0</v>
      </c>
      <c r="H727" s="2"/>
      <c r="I727" s="2"/>
      <c r="J727" s="2"/>
      <c r="K727" s="2"/>
    </row>
    <row r="728" spans="1:11">
      <c r="A728" s="2"/>
      <c r="C728" s="2"/>
      <c r="D728" s="2"/>
      <c r="E728" s="2"/>
      <c r="F728" s="2"/>
      <c r="G728" s="152">
        <f t="shared" si="11"/>
        <v>0</v>
      </c>
      <c r="H728" s="2"/>
      <c r="I728" s="2"/>
      <c r="J728" s="2"/>
      <c r="K728" s="2"/>
    </row>
    <row r="729" spans="1:11">
      <c r="A729" s="2"/>
      <c r="C729" s="2"/>
      <c r="D729" s="2"/>
      <c r="E729" s="2"/>
      <c r="F729" s="2"/>
      <c r="G729" s="152">
        <f t="shared" si="11"/>
        <v>0</v>
      </c>
      <c r="H729" s="2"/>
      <c r="I729" s="2"/>
      <c r="J729" s="2"/>
      <c r="K729" s="2"/>
    </row>
    <row r="730" spans="1:11">
      <c r="A730" s="2"/>
      <c r="C730" s="2"/>
      <c r="D730" s="2"/>
      <c r="E730" s="2"/>
      <c r="F730" s="2"/>
      <c r="G730" s="152">
        <f t="shared" si="11"/>
        <v>0</v>
      </c>
      <c r="H730" s="2"/>
      <c r="I730" s="2"/>
      <c r="J730" s="2"/>
      <c r="K730" s="2"/>
    </row>
    <row r="731" spans="1:11">
      <c r="A731" s="2"/>
      <c r="C731" s="2"/>
      <c r="D731" s="2"/>
      <c r="E731" s="2"/>
      <c r="F731" s="2"/>
      <c r="G731" s="152">
        <f t="shared" si="11"/>
        <v>0</v>
      </c>
      <c r="H731" s="2"/>
      <c r="I731" s="2"/>
      <c r="J731" s="2"/>
      <c r="K731" s="2"/>
    </row>
    <row r="732" spans="1:11">
      <c r="A732" s="2"/>
      <c r="C732" s="2"/>
      <c r="D732" s="2"/>
      <c r="E732" s="2"/>
      <c r="F732" s="2"/>
      <c r="G732" s="152">
        <f t="shared" si="11"/>
        <v>0</v>
      </c>
      <c r="H732" s="2"/>
      <c r="I732" s="2"/>
      <c r="J732" s="2"/>
      <c r="K732" s="2"/>
    </row>
    <row r="733" spans="1:11">
      <c r="A733" s="2"/>
      <c r="C733" s="2"/>
      <c r="D733" s="2"/>
      <c r="E733" s="2"/>
      <c r="F733" s="2"/>
      <c r="G733" s="152">
        <f t="shared" si="11"/>
        <v>0</v>
      </c>
      <c r="H733" s="2"/>
      <c r="I733" s="2"/>
      <c r="J733" s="2"/>
      <c r="K733" s="2"/>
    </row>
    <row r="734" spans="1:11">
      <c r="A734" s="2"/>
      <c r="C734" s="2"/>
      <c r="D734" s="2"/>
      <c r="E734" s="2"/>
      <c r="F734" s="2"/>
      <c r="G734" s="152">
        <f t="shared" si="11"/>
        <v>0</v>
      </c>
      <c r="H734" s="2"/>
      <c r="I734" s="2"/>
      <c r="J734" s="2"/>
      <c r="K734" s="2"/>
    </row>
    <row r="735" spans="1:11">
      <c r="A735" s="2"/>
      <c r="C735" s="2"/>
      <c r="D735" s="2"/>
      <c r="E735" s="2"/>
      <c r="F735" s="2"/>
      <c r="G735" s="152">
        <f t="shared" si="11"/>
        <v>0</v>
      </c>
      <c r="H735" s="2"/>
      <c r="I735" s="2"/>
      <c r="J735" s="2"/>
      <c r="K735" s="2"/>
    </row>
    <row r="736" spans="1:11">
      <c r="A736" s="2"/>
      <c r="C736" s="2"/>
      <c r="D736" s="2"/>
      <c r="E736" s="2"/>
      <c r="F736" s="2"/>
      <c r="G736" s="152">
        <f t="shared" si="11"/>
        <v>0</v>
      </c>
      <c r="H736" s="2"/>
      <c r="I736" s="2"/>
      <c r="J736" s="2"/>
      <c r="K736" s="2"/>
    </row>
    <row r="737" spans="1:11">
      <c r="A737" s="2"/>
      <c r="C737" s="2"/>
      <c r="D737" s="2"/>
      <c r="E737" s="2"/>
      <c r="F737" s="2"/>
      <c r="G737" s="152">
        <f t="shared" si="11"/>
        <v>0</v>
      </c>
      <c r="H737" s="2"/>
      <c r="I737" s="2"/>
      <c r="J737" s="2"/>
      <c r="K737" s="2"/>
    </row>
    <row r="738" spans="1:11">
      <c r="A738" s="2"/>
      <c r="C738" s="2"/>
      <c r="D738" s="2"/>
      <c r="E738" s="2"/>
      <c r="F738" s="2"/>
      <c r="G738" s="152">
        <f t="shared" si="11"/>
        <v>0</v>
      </c>
      <c r="H738" s="2"/>
      <c r="I738" s="2"/>
      <c r="J738" s="2"/>
      <c r="K738" s="2"/>
    </row>
    <row r="739" spans="1:11">
      <c r="A739" s="2"/>
      <c r="C739" s="2"/>
      <c r="D739" s="2"/>
      <c r="E739" s="2"/>
      <c r="F739" s="2"/>
      <c r="G739" s="152">
        <f t="shared" si="11"/>
        <v>0</v>
      </c>
      <c r="H739" s="2"/>
      <c r="I739" s="2"/>
      <c r="J739" s="2"/>
      <c r="K739" s="2"/>
    </row>
    <row r="740" spans="1:11">
      <c r="A740" s="2"/>
      <c r="C740" s="2"/>
      <c r="D740" s="2"/>
      <c r="E740" s="2"/>
      <c r="F740" s="2"/>
      <c r="G740" s="152">
        <f t="shared" si="11"/>
        <v>0</v>
      </c>
      <c r="H740" s="2"/>
      <c r="I740" s="2"/>
      <c r="J740" s="2"/>
      <c r="K740" s="2"/>
    </row>
    <row r="741" spans="1:11">
      <c r="A741" s="2"/>
      <c r="C741" s="2"/>
      <c r="D741" s="2"/>
      <c r="E741" s="2"/>
      <c r="F741" s="2"/>
      <c r="G741" s="152">
        <f t="shared" si="11"/>
        <v>0</v>
      </c>
      <c r="H741" s="2"/>
      <c r="I741" s="2"/>
      <c r="J741" s="2"/>
      <c r="K741" s="2"/>
    </row>
    <row r="742" spans="1:11">
      <c r="A742" s="2"/>
      <c r="C742" s="2"/>
      <c r="D742" s="2"/>
      <c r="E742" s="2"/>
      <c r="F742" s="2"/>
      <c r="G742" s="152">
        <f t="shared" si="11"/>
        <v>0</v>
      </c>
      <c r="H742" s="2"/>
      <c r="I742" s="2"/>
      <c r="J742" s="2"/>
      <c r="K742" s="2"/>
    </row>
    <row r="743" spans="1:11">
      <c r="A743" s="2"/>
      <c r="C743" s="2"/>
      <c r="D743" s="2"/>
      <c r="E743" s="2"/>
      <c r="F743" s="2"/>
      <c r="G743" s="152">
        <f t="shared" si="11"/>
        <v>0</v>
      </c>
      <c r="H743" s="2"/>
      <c r="I743" s="2"/>
      <c r="J743" s="2"/>
      <c r="K743" s="2"/>
    </row>
    <row r="744" spans="1:11">
      <c r="A744" s="2"/>
      <c r="C744" s="2"/>
      <c r="D744" s="2"/>
      <c r="E744" s="2"/>
      <c r="F744" s="2"/>
      <c r="G744" s="152">
        <f t="shared" si="11"/>
        <v>0</v>
      </c>
      <c r="H744" s="2"/>
      <c r="I744" s="2"/>
      <c r="J744" s="2"/>
      <c r="K744" s="2"/>
    </row>
    <row r="745" spans="1:11">
      <c r="A745" s="2"/>
      <c r="C745" s="2"/>
      <c r="D745" s="2"/>
      <c r="E745" s="2"/>
      <c r="F745" s="2"/>
      <c r="G745" s="152">
        <f t="shared" si="11"/>
        <v>0</v>
      </c>
      <c r="H745" s="2"/>
      <c r="I745" s="2"/>
      <c r="J745" s="2"/>
      <c r="K745" s="2"/>
    </row>
    <row r="746" spans="1:11">
      <c r="A746" s="2"/>
      <c r="C746" s="2"/>
      <c r="D746" s="2"/>
      <c r="E746" s="2"/>
      <c r="F746" s="2"/>
      <c r="G746" s="152">
        <f t="shared" si="11"/>
        <v>0</v>
      </c>
      <c r="H746" s="2"/>
      <c r="I746" s="2"/>
      <c r="J746" s="2"/>
      <c r="K746" s="2"/>
    </row>
    <row r="747" spans="1:11">
      <c r="A747" s="2"/>
      <c r="C747" s="2"/>
      <c r="D747" s="2"/>
      <c r="E747" s="2"/>
      <c r="F747" s="2"/>
      <c r="G747" s="152">
        <f t="shared" si="11"/>
        <v>0</v>
      </c>
      <c r="H747" s="2"/>
      <c r="I747" s="2"/>
      <c r="J747" s="2"/>
      <c r="K747" s="2"/>
    </row>
    <row r="748" spans="1:11">
      <c r="A748" s="2"/>
      <c r="C748" s="2"/>
      <c r="D748" s="2"/>
      <c r="E748" s="2"/>
      <c r="F748" s="2"/>
      <c r="G748" s="152">
        <f t="shared" si="11"/>
        <v>0</v>
      </c>
      <c r="H748" s="2"/>
      <c r="I748" s="2"/>
      <c r="J748" s="2"/>
      <c r="K748" s="2"/>
    </row>
    <row r="749" spans="1:11">
      <c r="A749" s="2"/>
      <c r="C749" s="2"/>
      <c r="D749" s="2"/>
      <c r="E749" s="2"/>
      <c r="F749" s="2"/>
      <c r="G749" s="152">
        <f t="shared" si="11"/>
        <v>0</v>
      </c>
      <c r="H749" s="2"/>
      <c r="I749" s="2"/>
      <c r="J749" s="2"/>
      <c r="K749" s="2"/>
    </row>
    <row r="750" spans="1:11">
      <c r="A750" s="2"/>
      <c r="C750" s="2"/>
      <c r="D750" s="2"/>
      <c r="E750" s="2"/>
      <c r="F750" s="2"/>
      <c r="G750" s="152">
        <f t="shared" si="11"/>
        <v>0</v>
      </c>
      <c r="H750" s="2"/>
      <c r="I750" s="2"/>
      <c r="J750" s="2"/>
      <c r="K750" s="2"/>
    </row>
    <row r="751" spans="1:11">
      <c r="A751" s="2"/>
      <c r="C751" s="2"/>
      <c r="D751" s="2"/>
      <c r="E751" s="2"/>
      <c r="F751" s="2"/>
      <c r="G751" s="152">
        <f t="shared" si="11"/>
        <v>0</v>
      </c>
      <c r="H751" s="2"/>
      <c r="I751" s="2"/>
      <c r="J751" s="2"/>
      <c r="K751" s="2"/>
    </row>
    <row r="752" spans="1:11">
      <c r="A752" s="2"/>
      <c r="C752" s="2"/>
      <c r="D752" s="2"/>
      <c r="E752" s="2"/>
      <c r="F752" s="2"/>
      <c r="G752" s="152">
        <f t="shared" si="11"/>
        <v>0</v>
      </c>
      <c r="H752" s="2"/>
      <c r="I752" s="2"/>
      <c r="J752" s="2"/>
      <c r="K752" s="2"/>
    </row>
    <row r="753" spans="1:11">
      <c r="A753" s="2"/>
      <c r="C753" s="2"/>
      <c r="D753" s="2"/>
      <c r="E753" s="2"/>
      <c r="F753" s="2"/>
      <c r="G753" s="152">
        <f t="shared" si="11"/>
        <v>0</v>
      </c>
      <c r="H753" s="2"/>
      <c r="I753" s="2"/>
      <c r="J753" s="2"/>
      <c r="K753" s="2"/>
    </row>
    <row r="754" spans="1:11">
      <c r="A754" s="2"/>
      <c r="C754" s="2"/>
      <c r="D754" s="2"/>
      <c r="E754" s="2"/>
      <c r="F754" s="2"/>
      <c r="G754" s="152">
        <f t="shared" si="11"/>
        <v>0</v>
      </c>
      <c r="H754" s="2"/>
      <c r="I754" s="2"/>
      <c r="J754" s="2"/>
      <c r="K754" s="2"/>
    </row>
    <row r="755" spans="1:11">
      <c r="A755" s="2"/>
      <c r="C755" s="2"/>
      <c r="D755" s="2"/>
      <c r="E755" s="2"/>
      <c r="F755" s="2"/>
      <c r="G755" s="152">
        <f t="shared" si="11"/>
        <v>0</v>
      </c>
      <c r="H755" s="2"/>
      <c r="I755" s="2"/>
      <c r="J755" s="2"/>
      <c r="K755" s="2"/>
    </row>
    <row r="756" spans="1:11">
      <c r="A756" s="2"/>
      <c r="C756" s="2"/>
      <c r="D756" s="2"/>
      <c r="E756" s="2"/>
      <c r="F756" s="2"/>
      <c r="G756" s="152">
        <f t="shared" si="11"/>
        <v>0</v>
      </c>
      <c r="H756" s="2"/>
      <c r="I756" s="2"/>
      <c r="J756" s="2"/>
      <c r="K756" s="2"/>
    </row>
    <row r="757" spans="1:11">
      <c r="A757" s="2"/>
      <c r="C757" s="2"/>
      <c r="D757" s="2"/>
      <c r="E757" s="2"/>
      <c r="F757" s="2"/>
      <c r="G757" s="152">
        <f t="shared" si="11"/>
        <v>0</v>
      </c>
      <c r="H757" s="2"/>
      <c r="I757" s="2"/>
      <c r="J757" s="2"/>
      <c r="K757" s="2"/>
    </row>
    <row r="758" spans="1:11">
      <c r="A758" s="2"/>
      <c r="C758" s="2"/>
      <c r="D758" s="2"/>
      <c r="E758" s="2"/>
      <c r="F758" s="2"/>
      <c r="G758" s="152">
        <f t="shared" si="11"/>
        <v>0</v>
      </c>
      <c r="H758" s="2"/>
      <c r="I758" s="2"/>
      <c r="J758" s="2"/>
      <c r="K758" s="2"/>
    </row>
    <row r="759" spans="1:11">
      <c r="A759" s="2"/>
      <c r="C759" s="2"/>
      <c r="D759" s="2"/>
      <c r="E759" s="2"/>
      <c r="F759" s="2"/>
      <c r="G759" s="152">
        <f t="shared" si="11"/>
        <v>0</v>
      </c>
      <c r="H759" s="2"/>
      <c r="I759" s="2"/>
      <c r="J759" s="2"/>
      <c r="K759" s="2"/>
    </row>
    <row r="760" spans="1:11">
      <c r="A760" s="2"/>
      <c r="C760" s="2"/>
      <c r="D760" s="2"/>
      <c r="E760" s="2"/>
      <c r="F760" s="2"/>
      <c r="G760" s="152">
        <f t="shared" si="11"/>
        <v>0</v>
      </c>
      <c r="H760" s="2"/>
      <c r="I760" s="2"/>
      <c r="J760" s="2"/>
      <c r="K760" s="2"/>
    </row>
    <row r="761" spans="1:11">
      <c r="A761" s="2"/>
      <c r="C761" s="2"/>
      <c r="D761" s="2"/>
      <c r="E761" s="2"/>
      <c r="F761" s="2"/>
      <c r="G761" s="152">
        <f t="shared" si="11"/>
        <v>0</v>
      </c>
      <c r="H761" s="2"/>
      <c r="I761" s="2"/>
      <c r="J761" s="2"/>
      <c r="K761" s="2"/>
    </row>
    <row r="762" spans="1:11">
      <c r="A762" s="2"/>
      <c r="C762" s="2"/>
      <c r="D762" s="2"/>
      <c r="E762" s="2"/>
      <c r="F762" s="2"/>
      <c r="G762" s="152">
        <f t="shared" si="11"/>
        <v>0</v>
      </c>
      <c r="H762" s="2"/>
      <c r="I762" s="2"/>
      <c r="J762" s="2"/>
      <c r="K762" s="2"/>
    </row>
    <row r="763" spans="1:11">
      <c r="A763" s="2"/>
      <c r="C763" s="2"/>
      <c r="D763" s="2"/>
      <c r="E763" s="2"/>
      <c r="F763" s="2"/>
      <c r="G763" s="152">
        <f t="shared" si="11"/>
        <v>0</v>
      </c>
      <c r="H763" s="2"/>
      <c r="I763" s="2"/>
      <c r="J763" s="2"/>
      <c r="K763" s="2"/>
    </row>
    <row r="764" spans="1:11">
      <c r="A764" s="2"/>
      <c r="C764" s="2"/>
      <c r="D764" s="2"/>
      <c r="E764" s="2"/>
      <c r="F764" s="2"/>
      <c r="G764" s="152">
        <f t="shared" si="11"/>
        <v>0</v>
      </c>
      <c r="H764" s="2"/>
      <c r="I764" s="2"/>
      <c r="J764" s="2"/>
      <c r="K764" s="2"/>
    </row>
    <row r="765" spans="1:11">
      <c r="A765" s="2"/>
      <c r="C765" s="2"/>
      <c r="D765" s="2"/>
      <c r="E765" s="2"/>
      <c r="F765" s="2"/>
      <c r="G765" s="152">
        <f t="shared" si="11"/>
        <v>0</v>
      </c>
      <c r="H765" s="2"/>
      <c r="I765" s="2"/>
      <c r="J765" s="2"/>
      <c r="K765" s="2"/>
    </row>
    <row r="766" spans="1:11">
      <c r="A766" s="2"/>
      <c r="C766" s="2"/>
      <c r="D766" s="2"/>
      <c r="E766" s="2"/>
      <c r="F766" s="2"/>
      <c r="G766" s="152">
        <f t="shared" si="11"/>
        <v>0</v>
      </c>
      <c r="H766" s="2"/>
      <c r="I766" s="2"/>
      <c r="J766" s="2"/>
      <c r="K766" s="2"/>
    </row>
    <row r="767" spans="1:11">
      <c r="A767" s="2"/>
      <c r="C767" s="2"/>
      <c r="D767" s="2"/>
      <c r="E767" s="2"/>
      <c r="F767" s="2"/>
      <c r="G767" s="152">
        <f t="shared" si="11"/>
        <v>0</v>
      </c>
      <c r="H767" s="2"/>
      <c r="I767" s="2"/>
      <c r="J767" s="2"/>
      <c r="K767" s="2"/>
    </row>
    <row r="768" spans="1:11">
      <c r="A768" s="2"/>
      <c r="C768" s="2"/>
      <c r="D768" s="2"/>
      <c r="E768" s="2"/>
      <c r="F768" s="2"/>
      <c r="G768" s="152">
        <f t="shared" si="11"/>
        <v>0</v>
      </c>
      <c r="H768" s="2"/>
      <c r="I768" s="2"/>
      <c r="J768" s="2"/>
      <c r="K768" s="2"/>
    </row>
    <row r="769" spans="1:11">
      <c r="A769" s="2"/>
      <c r="C769" s="2"/>
      <c r="D769" s="2"/>
      <c r="E769" s="2"/>
      <c r="F769" s="2"/>
      <c r="G769" s="152">
        <f t="shared" si="11"/>
        <v>0</v>
      </c>
      <c r="H769" s="2"/>
      <c r="I769" s="2"/>
      <c r="J769" s="2"/>
      <c r="K769" s="2"/>
    </row>
    <row r="770" spans="1:11">
      <c r="A770" s="2"/>
      <c r="C770" s="2"/>
      <c r="D770" s="2"/>
      <c r="E770" s="2"/>
      <c r="F770" s="2"/>
      <c r="G770" s="152">
        <f t="shared" si="11"/>
        <v>0</v>
      </c>
      <c r="H770" s="2"/>
      <c r="I770" s="2"/>
      <c r="J770" s="2"/>
      <c r="K770" s="2"/>
    </row>
    <row r="771" spans="1:11">
      <c r="A771" s="2"/>
      <c r="C771" s="2"/>
      <c r="D771" s="2"/>
      <c r="E771" s="2"/>
      <c r="F771" s="2"/>
      <c r="G771" s="152">
        <f t="shared" si="11"/>
        <v>0</v>
      </c>
      <c r="H771" s="2"/>
      <c r="I771" s="2"/>
      <c r="J771" s="2"/>
      <c r="K771" s="2"/>
    </row>
    <row r="772" spans="1:11">
      <c r="A772" s="2"/>
      <c r="C772" s="2"/>
      <c r="D772" s="2"/>
      <c r="E772" s="2"/>
      <c r="F772" s="2"/>
      <c r="G772" s="152">
        <f t="shared" si="11"/>
        <v>0</v>
      </c>
      <c r="H772" s="2"/>
      <c r="I772" s="2"/>
      <c r="J772" s="2"/>
      <c r="K772" s="2"/>
    </row>
    <row r="773" spans="1:11">
      <c r="A773" s="2"/>
      <c r="C773" s="2"/>
      <c r="D773" s="2"/>
      <c r="E773" s="2"/>
      <c r="F773" s="2"/>
      <c r="G773" s="152">
        <f t="shared" si="11"/>
        <v>0</v>
      </c>
      <c r="H773" s="2"/>
      <c r="I773" s="2"/>
      <c r="J773" s="2"/>
      <c r="K773" s="2"/>
    </row>
    <row r="774" spans="1:11">
      <c r="A774" s="2"/>
      <c r="C774" s="2"/>
      <c r="D774" s="2"/>
      <c r="E774" s="2"/>
      <c r="F774" s="2"/>
      <c r="G774" s="152">
        <f t="shared" si="11"/>
        <v>0</v>
      </c>
      <c r="H774" s="2"/>
      <c r="I774" s="2"/>
      <c r="J774" s="2"/>
      <c r="K774" s="2"/>
    </row>
    <row r="775" spans="1:11">
      <c r="A775" s="2"/>
      <c r="C775" s="2"/>
      <c r="D775" s="2"/>
      <c r="E775" s="2"/>
      <c r="F775" s="2"/>
      <c r="G775" s="152">
        <f t="shared" si="11"/>
        <v>0</v>
      </c>
      <c r="H775" s="2"/>
      <c r="I775" s="2"/>
      <c r="J775" s="2"/>
      <c r="K775" s="2"/>
    </row>
    <row r="776" spans="1:11">
      <c r="A776" s="2"/>
      <c r="C776" s="2"/>
      <c r="D776" s="2"/>
      <c r="E776" s="2"/>
      <c r="F776" s="2"/>
      <c r="G776" s="152">
        <f t="shared" si="11"/>
        <v>0</v>
      </c>
      <c r="H776" s="2"/>
      <c r="I776" s="2"/>
      <c r="J776" s="2"/>
      <c r="K776" s="2"/>
    </row>
    <row r="777" spans="1:11">
      <c r="A777" s="2"/>
      <c r="C777" s="2"/>
      <c r="D777" s="2"/>
      <c r="E777" s="2"/>
      <c r="F777" s="2"/>
      <c r="G777" s="152">
        <f t="shared" si="11"/>
        <v>0</v>
      </c>
      <c r="H777" s="2"/>
      <c r="I777" s="2"/>
      <c r="J777" s="2"/>
      <c r="K777" s="2"/>
    </row>
    <row r="778" spans="1:11">
      <c r="A778" s="2"/>
      <c r="C778" s="2"/>
      <c r="D778" s="2"/>
      <c r="E778" s="2"/>
      <c r="F778" s="2"/>
      <c r="G778" s="152">
        <f t="shared" si="11"/>
        <v>0</v>
      </c>
      <c r="H778" s="2"/>
      <c r="I778" s="2"/>
      <c r="J778" s="2"/>
      <c r="K778" s="2"/>
    </row>
    <row r="779" spans="1:11">
      <c r="A779" s="2"/>
      <c r="C779" s="2"/>
      <c r="D779" s="2"/>
      <c r="E779" s="2"/>
      <c r="F779" s="2"/>
      <c r="G779" s="152">
        <f t="shared" si="11"/>
        <v>0</v>
      </c>
      <c r="H779" s="2"/>
      <c r="I779" s="2"/>
      <c r="J779" s="2"/>
      <c r="K779" s="2"/>
    </row>
    <row r="780" spans="1:11">
      <c r="A780" s="2"/>
      <c r="C780" s="2"/>
      <c r="D780" s="2"/>
      <c r="E780" s="2"/>
      <c r="F780" s="2"/>
      <c r="G780" s="152">
        <f t="shared" si="11"/>
        <v>0</v>
      </c>
      <c r="H780" s="2"/>
      <c r="I780" s="2"/>
      <c r="J780" s="2"/>
      <c r="K780" s="2"/>
    </row>
    <row r="781" spans="1:11">
      <c r="A781" s="2"/>
      <c r="C781" s="2"/>
      <c r="D781" s="2"/>
      <c r="E781" s="2"/>
      <c r="F781" s="2"/>
      <c r="G781" s="152">
        <f t="shared" ref="G781:G844" si="12">D781-E781</f>
        <v>0</v>
      </c>
      <c r="H781" s="2"/>
      <c r="I781" s="2"/>
      <c r="J781" s="2"/>
      <c r="K781" s="2"/>
    </row>
    <row r="782" spans="1:11">
      <c r="A782" s="2"/>
      <c r="C782" s="2"/>
      <c r="D782" s="2"/>
      <c r="E782" s="2"/>
      <c r="F782" s="2"/>
      <c r="G782" s="152">
        <f t="shared" si="12"/>
        <v>0</v>
      </c>
      <c r="H782" s="2"/>
      <c r="I782" s="2"/>
      <c r="J782" s="2"/>
      <c r="K782" s="2"/>
    </row>
    <row r="783" spans="1:11">
      <c r="A783" s="2"/>
      <c r="C783" s="2"/>
      <c r="D783" s="2"/>
      <c r="E783" s="2"/>
      <c r="F783" s="2"/>
      <c r="G783" s="152">
        <f t="shared" si="12"/>
        <v>0</v>
      </c>
      <c r="H783" s="2"/>
      <c r="I783" s="2"/>
      <c r="J783" s="2"/>
      <c r="K783" s="2"/>
    </row>
    <row r="784" spans="1:11">
      <c r="A784" s="2"/>
      <c r="C784" s="2"/>
      <c r="D784" s="2"/>
      <c r="E784" s="2"/>
      <c r="F784" s="2"/>
      <c r="G784" s="152">
        <f t="shared" si="12"/>
        <v>0</v>
      </c>
      <c r="H784" s="2"/>
      <c r="I784" s="2"/>
      <c r="J784" s="2"/>
      <c r="K784" s="2"/>
    </row>
    <row r="785" spans="1:11">
      <c r="A785" s="2"/>
      <c r="C785" s="2"/>
      <c r="D785" s="2"/>
      <c r="E785" s="2"/>
      <c r="F785" s="2"/>
      <c r="G785" s="152">
        <f t="shared" si="12"/>
        <v>0</v>
      </c>
      <c r="H785" s="2"/>
      <c r="I785" s="2"/>
      <c r="J785" s="2"/>
      <c r="K785" s="2"/>
    </row>
    <row r="786" spans="1:11">
      <c r="A786" s="2"/>
      <c r="C786" s="2"/>
      <c r="D786" s="2"/>
      <c r="E786" s="2"/>
      <c r="F786" s="2"/>
      <c r="G786" s="152">
        <f t="shared" si="12"/>
        <v>0</v>
      </c>
      <c r="H786" s="2"/>
      <c r="I786" s="2"/>
      <c r="J786" s="2"/>
      <c r="K786" s="2"/>
    </row>
    <row r="787" spans="1:11">
      <c r="A787" s="2"/>
      <c r="C787" s="2"/>
      <c r="D787" s="2"/>
      <c r="E787" s="2"/>
      <c r="F787" s="2"/>
      <c r="G787" s="152">
        <f t="shared" si="12"/>
        <v>0</v>
      </c>
      <c r="H787" s="2"/>
      <c r="I787" s="2"/>
      <c r="J787" s="2"/>
      <c r="K787" s="2"/>
    </row>
    <row r="788" spans="1:11">
      <c r="A788" s="2"/>
      <c r="C788" s="2"/>
      <c r="D788" s="2"/>
      <c r="E788" s="2"/>
      <c r="F788" s="2"/>
      <c r="G788" s="152">
        <f t="shared" si="12"/>
        <v>0</v>
      </c>
      <c r="H788" s="2"/>
      <c r="I788" s="2"/>
      <c r="J788" s="2"/>
      <c r="K788" s="2"/>
    </row>
    <row r="789" spans="1:11">
      <c r="A789" s="2"/>
      <c r="C789" s="2"/>
      <c r="D789" s="2"/>
      <c r="E789" s="2"/>
      <c r="F789" s="2"/>
      <c r="G789" s="152">
        <f t="shared" si="12"/>
        <v>0</v>
      </c>
      <c r="H789" s="2"/>
      <c r="I789" s="2"/>
      <c r="J789" s="2"/>
      <c r="K789" s="2"/>
    </row>
    <row r="790" spans="1:11">
      <c r="A790" s="2"/>
      <c r="C790" s="2"/>
      <c r="D790" s="2"/>
      <c r="E790" s="2"/>
      <c r="F790" s="2"/>
      <c r="G790" s="152">
        <f t="shared" si="12"/>
        <v>0</v>
      </c>
      <c r="H790" s="2"/>
      <c r="I790" s="2"/>
      <c r="J790" s="2"/>
      <c r="K790" s="2"/>
    </row>
    <row r="791" spans="1:11">
      <c r="A791" s="2"/>
      <c r="C791" s="2"/>
      <c r="D791" s="2"/>
      <c r="E791" s="2"/>
      <c r="F791" s="2"/>
      <c r="G791" s="152">
        <f t="shared" si="12"/>
        <v>0</v>
      </c>
      <c r="H791" s="2"/>
      <c r="I791" s="2"/>
      <c r="J791" s="2"/>
      <c r="K791" s="2"/>
    </row>
    <row r="792" spans="1:11">
      <c r="A792" s="2"/>
      <c r="C792" s="2"/>
      <c r="D792" s="2"/>
      <c r="E792" s="2"/>
      <c r="F792" s="2"/>
      <c r="G792" s="152">
        <f t="shared" si="12"/>
        <v>0</v>
      </c>
      <c r="H792" s="2"/>
      <c r="I792" s="2"/>
      <c r="J792" s="2"/>
      <c r="K792" s="2"/>
    </row>
    <row r="793" spans="1:11">
      <c r="A793" s="2"/>
      <c r="C793" s="2"/>
      <c r="D793" s="2"/>
      <c r="E793" s="2"/>
      <c r="F793" s="2"/>
      <c r="G793" s="152">
        <f t="shared" si="12"/>
        <v>0</v>
      </c>
      <c r="H793" s="2"/>
      <c r="I793" s="2"/>
      <c r="J793" s="2"/>
      <c r="K793" s="2"/>
    </row>
    <row r="794" spans="1:11">
      <c r="A794" s="2"/>
      <c r="C794" s="2"/>
      <c r="D794" s="2"/>
      <c r="E794" s="2"/>
      <c r="F794" s="2"/>
      <c r="G794" s="152">
        <f t="shared" si="12"/>
        <v>0</v>
      </c>
      <c r="H794" s="2"/>
      <c r="I794" s="2"/>
      <c r="J794" s="2"/>
      <c r="K794" s="2"/>
    </row>
    <row r="795" spans="1:11">
      <c r="A795" s="2"/>
      <c r="C795" s="2"/>
      <c r="D795" s="2"/>
      <c r="E795" s="2"/>
      <c r="F795" s="2"/>
      <c r="G795" s="152">
        <f t="shared" si="12"/>
        <v>0</v>
      </c>
      <c r="H795" s="2"/>
      <c r="I795" s="2"/>
      <c r="J795" s="2"/>
      <c r="K795" s="2"/>
    </row>
    <row r="796" spans="1:11">
      <c r="A796" s="2"/>
      <c r="C796" s="2"/>
      <c r="D796" s="2"/>
      <c r="E796" s="2"/>
      <c r="F796" s="2"/>
      <c r="G796" s="152">
        <f t="shared" si="12"/>
        <v>0</v>
      </c>
      <c r="H796" s="2"/>
      <c r="I796" s="2"/>
      <c r="J796" s="2"/>
      <c r="K796" s="2"/>
    </row>
    <row r="797" spans="1:11">
      <c r="A797" s="2"/>
      <c r="C797" s="2"/>
      <c r="D797" s="2"/>
      <c r="E797" s="2"/>
      <c r="F797" s="2"/>
      <c r="G797" s="152">
        <f t="shared" si="12"/>
        <v>0</v>
      </c>
      <c r="H797" s="2"/>
      <c r="I797" s="2"/>
      <c r="J797" s="2"/>
      <c r="K797" s="2"/>
    </row>
    <row r="798" spans="1:11">
      <c r="A798" s="2"/>
      <c r="C798" s="2"/>
      <c r="D798" s="2"/>
      <c r="E798" s="2"/>
      <c r="F798" s="2"/>
      <c r="G798" s="152">
        <f t="shared" si="12"/>
        <v>0</v>
      </c>
      <c r="H798" s="2"/>
      <c r="I798" s="2"/>
      <c r="J798" s="2"/>
      <c r="K798" s="2"/>
    </row>
    <row r="799" spans="1:11">
      <c r="A799" s="2"/>
      <c r="C799" s="2"/>
      <c r="D799" s="2"/>
      <c r="E799" s="2"/>
      <c r="F799" s="2"/>
      <c r="G799" s="152">
        <f t="shared" si="12"/>
        <v>0</v>
      </c>
      <c r="H799" s="2"/>
      <c r="I799" s="2"/>
      <c r="J799" s="2"/>
      <c r="K799" s="2"/>
    </row>
    <row r="800" spans="1:11">
      <c r="A800" s="2"/>
      <c r="C800" s="2"/>
      <c r="D800" s="2"/>
      <c r="E800" s="2"/>
      <c r="F800" s="2"/>
      <c r="G800" s="152">
        <f t="shared" si="12"/>
        <v>0</v>
      </c>
      <c r="H800" s="2"/>
      <c r="I800" s="2"/>
      <c r="J800" s="2"/>
      <c r="K800" s="2"/>
    </row>
    <row r="801" spans="1:11">
      <c r="A801" s="2"/>
      <c r="C801" s="2"/>
      <c r="D801" s="2"/>
      <c r="E801" s="2"/>
      <c r="F801" s="2"/>
      <c r="G801" s="152">
        <f t="shared" si="12"/>
        <v>0</v>
      </c>
      <c r="H801" s="2"/>
      <c r="I801" s="2"/>
      <c r="J801" s="2"/>
      <c r="K801" s="2"/>
    </row>
    <row r="802" spans="1:11">
      <c r="A802" s="2"/>
      <c r="C802" s="2"/>
      <c r="D802" s="2"/>
      <c r="E802" s="2"/>
      <c r="F802" s="2"/>
      <c r="G802" s="152">
        <f t="shared" si="12"/>
        <v>0</v>
      </c>
      <c r="H802" s="2"/>
      <c r="I802" s="2"/>
      <c r="J802" s="2"/>
      <c r="K802" s="2"/>
    </row>
    <row r="803" spans="1:11">
      <c r="A803" s="2"/>
      <c r="C803" s="2"/>
      <c r="D803" s="2"/>
      <c r="E803" s="2"/>
      <c r="F803" s="2"/>
      <c r="G803" s="152">
        <f t="shared" si="12"/>
        <v>0</v>
      </c>
      <c r="H803" s="2"/>
      <c r="I803" s="2"/>
      <c r="J803" s="2"/>
      <c r="K803" s="2"/>
    </row>
    <row r="804" spans="1:11">
      <c r="A804" s="2"/>
      <c r="C804" s="2"/>
      <c r="D804" s="2"/>
      <c r="E804" s="2"/>
      <c r="F804" s="2"/>
      <c r="G804" s="152">
        <f t="shared" si="12"/>
        <v>0</v>
      </c>
      <c r="H804" s="2"/>
      <c r="I804" s="2"/>
      <c r="J804" s="2"/>
      <c r="K804" s="2"/>
    </row>
    <row r="805" spans="1:11">
      <c r="A805" s="2"/>
      <c r="C805" s="2"/>
      <c r="D805" s="2"/>
      <c r="E805" s="2"/>
      <c r="F805" s="2"/>
      <c r="G805" s="152">
        <f t="shared" si="12"/>
        <v>0</v>
      </c>
      <c r="H805" s="2"/>
      <c r="I805" s="2"/>
      <c r="J805" s="2"/>
      <c r="K805" s="2"/>
    </row>
    <row r="806" spans="1:11">
      <c r="A806" s="2"/>
      <c r="C806" s="2"/>
      <c r="D806" s="2"/>
      <c r="E806" s="2"/>
      <c r="F806" s="2"/>
      <c r="G806" s="152">
        <f t="shared" si="12"/>
        <v>0</v>
      </c>
      <c r="H806" s="2"/>
      <c r="I806" s="2"/>
      <c r="J806" s="2"/>
      <c r="K806" s="2"/>
    </row>
    <row r="807" spans="1:11">
      <c r="A807" s="2"/>
      <c r="C807" s="2"/>
      <c r="D807" s="2"/>
      <c r="E807" s="2"/>
      <c r="F807" s="2"/>
      <c r="G807" s="152">
        <f t="shared" si="12"/>
        <v>0</v>
      </c>
      <c r="H807" s="2"/>
      <c r="I807" s="2"/>
      <c r="J807" s="2"/>
      <c r="K807" s="2"/>
    </row>
    <row r="808" spans="1:11">
      <c r="A808" s="2"/>
      <c r="C808" s="2"/>
      <c r="D808" s="2"/>
      <c r="E808" s="2"/>
      <c r="F808" s="2"/>
      <c r="G808" s="152">
        <f t="shared" si="12"/>
        <v>0</v>
      </c>
      <c r="H808" s="2"/>
      <c r="I808" s="2"/>
      <c r="J808" s="2"/>
      <c r="K808" s="2"/>
    </row>
    <row r="809" spans="1:11">
      <c r="A809" s="2"/>
      <c r="C809" s="2"/>
      <c r="D809" s="2"/>
      <c r="E809" s="2"/>
      <c r="F809" s="2"/>
      <c r="G809" s="152">
        <f t="shared" si="12"/>
        <v>0</v>
      </c>
      <c r="H809" s="2"/>
      <c r="I809" s="2"/>
      <c r="J809" s="2"/>
      <c r="K809" s="2"/>
    </row>
    <row r="810" spans="1:11">
      <c r="A810" s="2"/>
      <c r="C810" s="2"/>
      <c r="D810" s="2"/>
      <c r="E810" s="2"/>
      <c r="F810" s="2"/>
      <c r="G810" s="152">
        <f t="shared" si="12"/>
        <v>0</v>
      </c>
      <c r="H810" s="2"/>
      <c r="I810" s="2"/>
      <c r="J810" s="2"/>
      <c r="K810" s="2"/>
    </row>
    <row r="811" spans="1:11">
      <c r="A811" s="2"/>
      <c r="C811" s="2"/>
      <c r="D811" s="2"/>
      <c r="E811" s="2"/>
      <c r="F811" s="2"/>
      <c r="G811" s="152">
        <f t="shared" si="12"/>
        <v>0</v>
      </c>
      <c r="H811" s="2"/>
      <c r="I811" s="2"/>
      <c r="J811" s="2"/>
      <c r="K811" s="2"/>
    </row>
    <row r="812" spans="1:11">
      <c r="A812" s="2"/>
      <c r="C812" s="2"/>
      <c r="D812" s="2"/>
      <c r="E812" s="2"/>
      <c r="F812" s="2"/>
      <c r="G812" s="152">
        <f t="shared" si="12"/>
        <v>0</v>
      </c>
      <c r="H812" s="2"/>
      <c r="I812" s="2"/>
      <c r="J812" s="2"/>
      <c r="K812" s="2"/>
    </row>
    <row r="813" spans="1:11">
      <c r="A813" s="2"/>
      <c r="C813" s="2"/>
      <c r="D813" s="2"/>
      <c r="E813" s="2"/>
      <c r="F813" s="2"/>
      <c r="G813" s="152">
        <f t="shared" si="12"/>
        <v>0</v>
      </c>
      <c r="H813" s="2"/>
      <c r="I813" s="2"/>
      <c r="J813" s="2"/>
      <c r="K813" s="2"/>
    </row>
    <row r="814" spans="1:11">
      <c r="A814" s="2"/>
      <c r="C814" s="2"/>
      <c r="D814" s="2"/>
      <c r="E814" s="2"/>
      <c r="F814" s="2"/>
      <c r="G814" s="152">
        <f t="shared" si="12"/>
        <v>0</v>
      </c>
      <c r="H814" s="2"/>
      <c r="I814" s="2"/>
      <c r="J814" s="2"/>
      <c r="K814" s="2"/>
    </row>
    <row r="815" spans="1:11">
      <c r="A815" s="2"/>
      <c r="C815" s="2"/>
      <c r="D815" s="2"/>
      <c r="E815" s="2"/>
      <c r="F815" s="2"/>
      <c r="G815" s="152">
        <f t="shared" si="12"/>
        <v>0</v>
      </c>
      <c r="H815" s="2"/>
      <c r="I815" s="2"/>
      <c r="J815" s="2"/>
      <c r="K815" s="2"/>
    </row>
    <row r="816" spans="1:11">
      <c r="A816" s="2"/>
      <c r="C816" s="2"/>
      <c r="D816" s="2"/>
      <c r="E816" s="2"/>
      <c r="F816" s="2"/>
      <c r="G816" s="152">
        <f t="shared" si="12"/>
        <v>0</v>
      </c>
      <c r="H816" s="2"/>
      <c r="I816" s="2"/>
      <c r="J816" s="2"/>
      <c r="K816" s="2"/>
    </row>
    <row r="817" spans="1:11">
      <c r="A817" s="2"/>
      <c r="C817" s="2"/>
      <c r="D817" s="2"/>
      <c r="E817" s="2"/>
      <c r="F817" s="2"/>
      <c r="G817" s="152">
        <f t="shared" si="12"/>
        <v>0</v>
      </c>
      <c r="H817" s="2"/>
      <c r="I817" s="2"/>
      <c r="J817" s="2"/>
      <c r="K817" s="2"/>
    </row>
    <row r="818" spans="1:11">
      <c r="A818" s="2"/>
      <c r="C818" s="2"/>
      <c r="D818" s="2"/>
      <c r="E818" s="2"/>
      <c r="F818" s="2"/>
      <c r="G818" s="152">
        <f t="shared" si="12"/>
        <v>0</v>
      </c>
      <c r="H818" s="2"/>
      <c r="I818" s="2"/>
      <c r="J818" s="2"/>
      <c r="K818" s="2"/>
    </row>
    <row r="819" spans="1:11">
      <c r="A819" s="2"/>
      <c r="C819" s="2"/>
      <c r="D819" s="2"/>
      <c r="E819" s="2"/>
      <c r="F819" s="2"/>
      <c r="G819" s="152">
        <f t="shared" si="12"/>
        <v>0</v>
      </c>
      <c r="H819" s="2"/>
      <c r="I819" s="2"/>
      <c r="J819" s="2"/>
      <c r="K819" s="2"/>
    </row>
    <row r="820" spans="1:11">
      <c r="A820" s="2"/>
      <c r="C820" s="2"/>
      <c r="D820" s="2"/>
      <c r="E820" s="2"/>
      <c r="F820" s="2"/>
      <c r="G820" s="152">
        <f t="shared" si="12"/>
        <v>0</v>
      </c>
      <c r="H820" s="2"/>
      <c r="I820" s="2"/>
      <c r="J820" s="2"/>
      <c r="K820" s="2"/>
    </row>
    <row r="821" spans="1:11">
      <c r="A821" s="2"/>
      <c r="C821" s="2"/>
      <c r="D821" s="2"/>
      <c r="E821" s="2"/>
      <c r="F821" s="2"/>
      <c r="G821" s="152">
        <f t="shared" si="12"/>
        <v>0</v>
      </c>
      <c r="H821" s="2"/>
      <c r="I821" s="2"/>
      <c r="J821" s="2"/>
      <c r="K821" s="2"/>
    </row>
    <row r="822" spans="1:11">
      <c r="A822" s="2"/>
      <c r="C822" s="2"/>
      <c r="D822" s="2"/>
      <c r="E822" s="2"/>
      <c r="F822" s="2"/>
      <c r="G822" s="152">
        <f t="shared" si="12"/>
        <v>0</v>
      </c>
      <c r="H822" s="2"/>
      <c r="I822" s="2"/>
      <c r="J822" s="2"/>
      <c r="K822" s="2"/>
    </row>
    <row r="823" spans="1:11">
      <c r="A823" s="2"/>
      <c r="C823" s="2"/>
      <c r="D823" s="2"/>
      <c r="E823" s="2"/>
      <c r="F823" s="2"/>
      <c r="G823" s="152">
        <f t="shared" si="12"/>
        <v>0</v>
      </c>
      <c r="H823" s="2"/>
      <c r="I823" s="2"/>
      <c r="J823" s="2"/>
      <c r="K823" s="2"/>
    </row>
    <row r="824" spans="1:11">
      <c r="A824" s="2"/>
      <c r="C824" s="2"/>
      <c r="D824" s="2"/>
      <c r="E824" s="2"/>
      <c r="F824" s="2"/>
      <c r="G824" s="152">
        <f t="shared" si="12"/>
        <v>0</v>
      </c>
      <c r="H824" s="2"/>
      <c r="I824" s="2"/>
      <c r="J824" s="2"/>
      <c r="K824" s="2"/>
    </row>
    <row r="825" spans="1:11">
      <c r="A825" s="2"/>
      <c r="C825" s="2"/>
      <c r="D825" s="2"/>
      <c r="E825" s="2"/>
      <c r="F825" s="2"/>
      <c r="G825" s="152">
        <f t="shared" si="12"/>
        <v>0</v>
      </c>
      <c r="H825" s="2"/>
      <c r="I825" s="2"/>
      <c r="J825" s="2"/>
      <c r="K825" s="2"/>
    </row>
    <row r="826" spans="1:11">
      <c r="A826" s="2"/>
      <c r="C826" s="2"/>
      <c r="D826" s="2"/>
      <c r="E826" s="2"/>
      <c r="F826" s="2"/>
      <c r="G826" s="152">
        <f t="shared" si="12"/>
        <v>0</v>
      </c>
      <c r="H826" s="2"/>
      <c r="I826" s="2"/>
      <c r="J826" s="2"/>
      <c r="K826" s="2"/>
    </row>
    <row r="827" spans="1:11">
      <c r="A827" s="2"/>
      <c r="C827" s="2"/>
      <c r="D827" s="2"/>
      <c r="E827" s="2"/>
      <c r="F827" s="2"/>
      <c r="G827" s="152">
        <f t="shared" si="12"/>
        <v>0</v>
      </c>
      <c r="H827" s="2"/>
      <c r="I827" s="2"/>
      <c r="J827" s="2"/>
      <c r="K827" s="2"/>
    </row>
    <row r="828" spans="1:11">
      <c r="A828" s="2"/>
      <c r="C828" s="2"/>
      <c r="D828" s="2"/>
      <c r="E828" s="2"/>
      <c r="F828" s="2"/>
      <c r="G828" s="152">
        <f t="shared" si="12"/>
        <v>0</v>
      </c>
      <c r="H828" s="2"/>
      <c r="I828" s="2"/>
      <c r="J828" s="2"/>
      <c r="K828" s="2"/>
    </row>
    <row r="829" spans="1:11">
      <c r="A829" s="2"/>
      <c r="C829" s="2"/>
      <c r="D829" s="2"/>
      <c r="E829" s="2"/>
      <c r="F829" s="2"/>
      <c r="G829" s="152">
        <f t="shared" si="12"/>
        <v>0</v>
      </c>
      <c r="H829" s="2"/>
      <c r="I829" s="2"/>
      <c r="J829" s="2"/>
      <c r="K829" s="2"/>
    </row>
    <row r="830" spans="1:11">
      <c r="A830" s="2"/>
      <c r="C830" s="2"/>
      <c r="D830" s="2"/>
      <c r="E830" s="2"/>
      <c r="F830" s="2"/>
      <c r="G830" s="152">
        <f t="shared" si="12"/>
        <v>0</v>
      </c>
      <c r="H830" s="2"/>
      <c r="I830" s="2"/>
      <c r="J830" s="2"/>
      <c r="K830" s="2"/>
    </row>
    <row r="831" spans="1:11">
      <c r="A831" s="2"/>
      <c r="C831" s="2"/>
      <c r="D831" s="2"/>
      <c r="E831" s="2"/>
      <c r="F831" s="2"/>
      <c r="G831" s="152">
        <f t="shared" si="12"/>
        <v>0</v>
      </c>
      <c r="H831" s="2"/>
      <c r="I831" s="2"/>
      <c r="J831" s="2"/>
      <c r="K831" s="2"/>
    </row>
    <row r="832" spans="1:11">
      <c r="A832" s="2"/>
      <c r="C832" s="2"/>
      <c r="D832" s="2"/>
      <c r="E832" s="2"/>
      <c r="F832" s="2"/>
      <c r="G832" s="152">
        <f t="shared" si="12"/>
        <v>0</v>
      </c>
      <c r="H832" s="2"/>
      <c r="I832" s="2"/>
      <c r="J832" s="2"/>
      <c r="K832" s="2"/>
    </row>
    <row r="833" spans="1:11">
      <c r="A833" s="2"/>
      <c r="C833" s="2"/>
      <c r="D833" s="2"/>
      <c r="E833" s="2"/>
      <c r="F833" s="2"/>
      <c r="G833" s="152">
        <f t="shared" si="12"/>
        <v>0</v>
      </c>
      <c r="H833" s="2"/>
      <c r="I833" s="2"/>
      <c r="J833" s="2"/>
      <c r="K833" s="2"/>
    </row>
    <row r="834" spans="1:11">
      <c r="A834" s="2"/>
      <c r="C834" s="2"/>
      <c r="D834" s="2"/>
      <c r="E834" s="2"/>
      <c r="F834" s="2"/>
      <c r="G834" s="152">
        <f t="shared" si="12"/>
        <v>0</v>
      </c>
      <c r="H834" s="2"/>
      <c r="I834" s="2"/>
      <c r="J834" s="2"/>
      <c r="K834" s="2"/>
    </row>
    <row r="835" spans="1:11">
      <c r="A835" s="2"/>
      <c r="C835" s="2"/>
      <c r="D835" s="2"/>
      <c r="E835" s="2"/>
      <c r="F835" s="2"/>
      <c r="G835" s="152">
        <f t="shared" si="12"/>
        <v>0</v>
      </c>
      <c r="H835" s="2"/>
      <c r="I835" s="2"/>
      <c r="J835" s="2"/>
      <c r="K835" s="2"/>
    </row>
    <row r="836" spans="1:11">
      <c r="A836" s="2"/>
      <c r="C836" s="2"/>
      <c r="D836" s="2"/>
      <c r="E836" s="2"/>
      <c r="F836" s="2"/>
      <c r="G836" s="152">
        <f t="shared" si="12"/>
        <v>0</v>
      </c>
      <c r="H836" s="2"/>
      <c r="I836" s="2"/>
      <c r="J836" s="2"/>
      <c r="K836" s="2"/>
    </row>
    <row r="837" spans="1:11">
      <c r="A837" s="2"/>
      <c r="C837" s="2"/>
      <c r="D837" s="2"/>
      <c r="E837" s="2"/>
      <c r="F837" s="2"/>
      <c r="G837" s="152">
        <f t="shared" si="12"/>
        <v>0</v>
      </c>
      <c r="H837" s="2"/>
      <c r="I837" s="2"/>
      <c r="J837" s="2"/>
      <c r="K837" s="2"/>
    </row>
    <row r="838" spans="1:11">
      <c r="A838" s="2"/>
      <c r="C838" s="2"/>
      <c r="D838" s="2"/>
      <c r="E838" s="2"/>
      <c r="F838" s="2"/>
      <c r="G838" s="152">
        <f t="shared" si="12"/>
        <v>0</v>
      </c>
      <c r="H838" s="2"/>
      <c r="I838" s="2"/>
      <c r="J838" s="2"/>
      <c r="K838" s="2"/>
    </row>
    <row r="839" spans="1:11">
      <c r="A839" s="2"/>
      <c r="C839" s="2"/>
      <c r="D839" s="2"/>
      <c r="E839" s="2"/>
      <c r="F839" s="2"/>
      <c r="G839" s="152">
        <f t="shared" si="12"/>
        <v>0</v>
      </c>
      <c r="H839" s="2"/>
      <c r="I839" s="2"/>
      <c r="J839" s="2"/>
      <c r="K839" s="2"/>
    </row>
    <row r="840" spans="1:11">
      <c r="A840" s="2"/>
      <c r="C840" s="2"/>
      <c r="D840" s="2"/>
      <c r="E840" s="2"/>
      <c r="F840" s="2"/>
      <c r="G840" s="152">
        <f t="shared" si="12"/>
        <v>0</v>
      </c>
      <c r="H840" s="2"/>
      <c r="I840" s="2"/>
      <c r="J840" s="2"/>
      <c r="K840" s="2"/>
    </row>
    <row r="841" spans="1:11">
      <c r="A841" s="2"/>
      <c r="C841" s="2"/>
      <c r="D841" s="2"/>
      <c r="E841" s="2"/>
      <c r="F841" s="2"/>
      <c r="G841" s="152">
        <f t="shared" si="12"/>
        <v>0</v>
      </c>
      <c r="H841" s="2"/>
      <c r="I841" s="2"/>
      <c r="J841" s="2"/>
      <c r="K841" s="2"/>
    </row>
    <row r="842" spans="1:11">
      <c r="A842" s="2"/>
      <c r="C842" s="2"/>
      <c r="D842" s="2"/>
      <c r="E842" s="2"/>
      <c r="F842" s="2"/>
      <c r="G842" s="152">
        <f t="shared" si="12"/>
        <v>0</v>
      </c>
      <c r="H842" s="2"/>
      <c r="I842" s="2"/>
      <c r="J842" s="2"/>
      <c r="K842" s="2"/>
    </row>
    <row r="843" spans="1:11">
      <c r="A843" s="2"/>
      <c r="C843" s="2"/>
      <c r="D843" s="2"/>
      <c r="E843" s="2"/>
      <c r="F843" s="2"/>
      <c r="G843" s="152">
        <f t="shared" si="12"/>
        <v>0</v>
      </c>
      <c r="H843" s="2"/>
      <c r="I843" s="2"/>
      <c r="J843" s="2"/>
      <c r="K843" s="2"/>
    </row>
    <row r="844" spans="1:11">
      <c r="A844" s="2"/>
      <c r="C844" s="2"/>
      <c r="D844" s="2"/>
      <c r="E844" s="2"/>
      <c r="F844" s="2"/>
      <c r="G844" s="152">
        <f t="shared" si="12"/>
        <v>0</v>
      </c>
      <c r="H844" s="2"/>
      <c r="I844" s="2"/>
      <c r="J844" s="2"/>
      <c r="K844" s="2"/>
    </row>
    <row r="845" spans="1:11">
      <c r="A845" s="2"/>
      <c r="C845" s="2"/>
      <c r="D845" s="2"/>
      <c r="E845" s="2"/>
      <c r="F845" s="2"/>
      <c r="G845" s="152">
        <f t="shared" ref="G845:G908" si="13">D845-E845</f>
        <v>0</v>
      </c>
      <c r="H845" s="2"/>
      <c r="I845" s="2"/>
      <c r="J845" s="2"/>
      <c r="K845" s="2"/>
    </row>
    <row r="846" spans="1:11">
      <c r="A846" s="2"/>
      <c r="C846" s="2"/>
      <c r="D846" s="2"/>
      <c r="E846" s="2"/>
      <c r="F846" s="2"/>
      <c r="G846" s="152">
        <f t="shared" si="13"/>
        <v>0</v>
      </c>
      <c r="H846" s="2"/>
      <c r="I846" s="2"/>
      <c r="J846" s="2"/>
      <c r="K846" s="2"/>
    </row>
    <row r="847" spans="1:11">
      <c r="A847" s="2"/>
      <c r="C847" s="2"/>
      <c r="D847" s="2"/>
      <c r="E847" s="2"/>
      <c r="F847" s="2"/>
      <c r="G847" s="152">
        <f t="shared" si="13"/>
        <v>0</v>
      </c>
      <c r="H847" s="2"/>
      <c r="I847" s="2"/>
      <c r="J847" s="2"/>
      <c r="K847" s="2"/>
    </row>
    <row r="848" spans="1:11">
      <c r="A848" s="2"/>
      <c r="C848" s="2"/>
      <c r="D848" s="2"/>
      <c r="E848" s="2"/>
      <c r="F848" s="2"/>
      <c r="G848" s="152">
        <f t="shared" si="13"/>
        <v>0</v>
      </c>
      <c r="H848" s="2"/>
      <c r="I848" s="2"/>
      <c r="J848" s="2"/>
      <c r="K848" s="2"/>
    </row>
    <row r="849" spans="1:11">
      <c r="A849" s="2"/>
      <c r="C849" s="2"/>
      <c r="D849" s="2"/>
      <c r="E849" s="2"/>
      <c r="F849" s="2"/>
      <c r="G849" s="152">
        <f t="shared" si="13"/>
        <v>0</v>
      </c>
      <c r="H849" s="2"/>
      <c r="I849" s="2"/>
      <c r="J849" s="2"/>
      <c r="K849" s="2"/>
    </row>
    <row r="850" spans="1:11">
      <c r="A850" s="2"/>
      <c r="C850" s="2"/>
      <c r="D850" s="2"/>
      <c r="E850" s="2"/>
      <c r="F850" s="2"/>
      <c r="G850" s="152">
        <f t="shared" si="13"/>
        <v>0</v>
      </c>
      <c r="H850" s="2"/>
      <c r="I850" s="2"/>
      <c r="J850" s="2"/>
      <c r="K850" s="2"/>
    </row>
    <row r="851" spans="1:11">
      <c r="A851" s="2"/>
      <c r="C851" s="2"/>
      <c r="D851" s="2"/>
      <c r="E851" s="2"/>
      <c r="F851" s="2"/>
      <c r="G851" s="152">
        <f t="shared" si="13"/>
        <v>0</v>
      </c>
      <c r="H851" s="2"/>
      <c r="I851" s="2"/>
      <c r="J851" s="2"/>
      <c r="K851" s="2"/>
    </row>
    <row r="852" spans="1:11">
      <c r="A852" s="2"/>
      <c r="C852" s="2"/>
      <c r="D852" s="2"/>
      <c r="E852" s="2"/>
      <c r="F852" s="2"/>
      <c r="G852" s="152">
        <f t="shared" si="13"/>
        <v>0</v>
      </c>
      <c r="H852" s="2"/>
      <c r="I852" s="2"/>
      <c r="J852" s="2"/>
      <c r="K852" s="2"/>
    </row>
    <row r="853" spans="1:11">
      <c r="A853" s="2"/>
      <c r="C853" s="2"/>
      <c r="D853" s="2"/>
      <c r="E853" s="2"/>
      <c r="F853" s="2"/>
      <c r="G853" s="152">
        <f t="shared" si="13"/>
        <v>0</v>
      </c>
      <c r="H853" s="2"/>
      <c r="I853" s="2"/>
      <c r="J853" s="2"/>
      <c r="K853" s="2"/>
    </row>
    <row r="854" spans="1:11">
      <c r="A854" s="2"/>
      <c r="C854" s="2"/>
      <c r="D854" s="2"/>
      <c r="E854" s="2"/>
      <c r="F854" s="2"/>
      <c r="G854" s="152">
        <f t="shared" si="13"/>
        <v>0</v>
      </c>
      <c r="H854" s="2"/>
      <c r="I854" s="2"/>
      <c r="J854" s="2"/>
      <c r="K854" s="2"/>
    </row>
    <row r="855" spans="1:11">
      <c r="A855" s="2"/>
      <c r="C855" s="2"/>
      <c r="D855" s="2"/>
      <c r="E855" s="2"/>
      <c r="F855" s="2"/>
      <c r="G855" s="152">
        <f t="shared" si="13"/>
        <v>0</v>
      </c>
      <c r="H855" s="2"/>
      <c r="I855" s="2"/>
      <c r="J855" s="2"/>
      <c r="K855" s="2"/>
    </row>
    <row r="856" spans="1:11">
      <c r="A856" s="2"/>
      <c r="C856" s="2"/>
      <c r="D856" s="2"/>
      <c r="E856" s="2"/>
      <c r="F856" s="2"/>
      <c r="G856" s="152">
        <f t="shared" si="13"/>
        <v>0</v>
      </c>
      <c r="H856" s="2"/>
      <c r="I856" s="2"/>
      <c r="J856" s="2"/>
      <c r="K856" s="2"/>
    </row>
    <row r="857" spans="1:11">
      <c r="A857" s="2"/>
      <c r="C857" s="2"/>
      <c r="D857" s="2"/>
      <c r="E857" s="2"/>
      <c r="F857" s="2"/>
      <c r="G857" s="152">
        <f t="shared" si="13"/>
        <v>0</v>
      </c>
      <c r="H857" s="2"/>
      <c r="I857" s="2"/>
      <c r="J857" s="2"/>
      <c r="K857" s="2"/>
    </row>
    <row r="858" spans="1:11">
      <c r="A858" s="2"/>
      <c r="C858" s="2"/>
      <c r="D858" s="2"/>
      <c r="E858" s="2"/>
      <c r="F858" s="2"/>
      <c r="G858" s="152">
        <f t="shared" si="13"/>
        <v>0</v>
      </c>
      <c r="H858" s="2"/>
      <c r="I858" s="2"/>
      <c r="J858" s="2"/>
      <c r="K858" s="2"/>
    </row>
    <row r="859" spans="1:11">
      <c r="A859" s="2"/>
      <c r="C859" s="2"/>
      <c r="D859" s="2"/>
      <c r="E859" s="2"/>
      <c r="F859" s="2"/>
      <c r="G859" s="152">
        <f t="shared" si="13"/>
        <v>0</v>
      </c>
      <c r="H859" s="2"/>
      <c r="I859" s="2"/>
      <c r="J859" s="2"/>
      <c r="K859" s="2"/>
    </row>
    <row r="860" spans="1:11">
      <c r="A860" s="2"/>
      <c r="C860" s="2"/>
      <c r="D860" s="2"/>
      <c r="E860" s="2"/>
      <c r="F860" s="2"/>
      <c r="G860" s="152">
        <f t="shared" si="13"/>
        <v>0</v>
      </c>
      <c r="H860" s="2"/>
      <c r="I860" s="2"/>
      <c r="J860" s="2"/>
      <c r="K860" s="2"/>
    </row>
    <row r="861" spans="1:11">
      <c r="A861" s="2"/>
      <c r="C861" s="2"/>
      <c r="D861" s="2"/>
      <c r="E861" s="2"/>
      <c r="F861" s="2"/>
      <c r="G861" s="152">
        <f t="shared" si="13"/>
        <v>0</v>
      </c>
      <c r="H861" s="2"/>
      <c r="I861" s="2"/>
      <c r="J861" s="2"/>
      <c r="K861" s="2"/>
    </row>
    <row r="862" spans="1:11">
      <c r="A862" s="2"/>
      <c r="C862" s="2"/>
      <c r="D862" s="2"/>
      <c r="E862" s="2"/>
      <c r="F862" s="2"/>
      <c r="G862" s="152">
        <f t="shared" si="13"/>
        <v>0</v>
      </c>
      <c r="H862" s="2"/>
      <c r="I862" s="2"/>
      <c r="J862" s="2"/>
      <c r="K862" s="2"/>
    </row>
    <row r="863" spans="1:11">
      <c r="A863" s="2"/>
      <c r="C863" s="2"/>
      <c r="D863" s="2"/>
      <c r="E863" s="2"/>
      <c r="F863" s="2"/>
      <c r="G863" s="152">
        <f t="shared" si="13"/>
        <v>0</v>
      </c>
      <c r="H863" s="2"/>
      <c r="I863" s="2"/>
      <c r="J863" s="2"/>
      <c r="K863" s="2"/>
    </row>
    <row r="864" spans="1:11">
      <c r="A864" s="2"/>
      <c r="C864" s="2"/>
      <c r="D864" s="2"/>
      <c r="E864" s="2"/>
      <c r="F864" s="2"/>
      <c r="G864" s="152">
        <f t="shared" si="13"/>
        <v>0</v>
      </c>
      <c r="H864" s="2"/>
      <c r="I864" s="2"/>
      <c r="J864" s="2"/>
      <c r="K864" s="2"/>
    </row>
    <row r="865" spans="1:11">
      <c r="A865" s="2"/>
      <c r="C865" s="2"/>
      <c r="D865" s="2"/>
      <c r="E865" s="2"/>
      <c r="F865" s="2"/>
      <c r="G865" s="152">
        <f t="shared" si="13"/>
        <v>0</v>
      </c>
      <c r="H865" s="2"/>
      <c r="I865" s="2"/>
      <c r="J865" s="2"/>
      <c r="K865" s="2"/>
    </row>
    <row r="866" spans="1:11">
      <c r="A866" s="2"/>
      <c r="C866" s="2"/>
      <c r="D866" s="2"/>
      <c r="E866" s="2"/>
      <c r="F866" s="2"/>
      <c r="G866" s="152">
        <f t="shared" si="13"/>
        <v>0</v>
      </c>
      <c r="H866" s="2"/>
      <c r="I866" s="2"/>
      <c r="J866" s="2"/>
      <c r="K866" s="2"/>
    </row>
    <row r="867" spans="1:11">
      <c r="A867" s="2"/>
      <c r="C867" s="2"/>
      <c r="D867" s="2"/>
      <c r="E867" s="2"/>
      <c r="F867" s="2"/>
      <c r="G867" s="152">
        <f t="shared" si="13"/>
        <v>0</v>
      </c>
      <c r="H867" s="2"/>
      <c r="I867" s="2"/>
      <c r="J867" s="2"/>
      <c r="K867" s="2"/>
    </row>
    <row r="868" spans="1:11">
      <c r="A868" s="2"/>
      <c r="C868" s="2"/>
      <c r="D868" s="2"/>
      <c r="E868" s="2"/>
      <c r="F868" s="2"/>
      <c r="G868" s="152">
        <f t="shared" si="13"/>
        <v>0</v>
      </c>
      <c r="H868" s="2"/>
      <c r="I868" s="2"/>
      <c r="J868" s="2"/>
      <c r="K868" s="2"/>
    </row>
    <row r="869" spans="1:11">
      <c r="A869" s="2"/>
      <c r="C869" s="2"/>
      <c r="D869" s="2"/>
      <c r="E869" s="2"/>
      <c r="F869" s="2"/>
      <c r="G869" s="152">
        <f t="shared" si="13"/>
        <v>0</v>
      </c>
      <c r="H869" s="2"/>
      <c r="I869" s="2"/>
      <c r="J869" s="2"/>
      <c r="K869" s="2"/>
    </row>
    <row r="870" spans="1:11">
      <c r="A870" s="2"/>
      <c r="C870" s="2"/>
      <c r="D870" s="2"/>
      <c r="E870" s="2"/>
      <c r="F870" s="2"/>
      <c r="G870" s="152">
        <f t="shared" si="13"/>
        <v>0</v>
      </c>
      <c r="H870" s="2"/>
      <c r="I870" s="2"/>
      <c r="J870" s="2"/>
      <c r="K870" s="2"/>
    </row>
    <row r="871" spans="1:11">
      <c r="A871" s="2"/>
      <c r="C871" s="2"/>
      <c r="D871" s="2"/>
      <c r="E871" s="2"/>
      <c r="F871" s="2"/>
      <c r="G871" s="152">
        <f t="shared" si="13"/>
        <v>0</v>
      </c>
      <c r="H871" s="2"/>
      <c r="I871" s="2"/>
      <c r="J871" s="2"/>
      <c r="K871" s="2"/>
    </row>
    <row r="872" spans="1:11">
      <c r="A872" s="2"/>
      <c r="C872" s="2"/>
      <c r="D872" s="2"/>
      <c r="E872" s="2"/>
      <c r="F872" s="2"/>
      <c r="G872" s="152">
        <f t="shared" si="13"/>
        <v>0</v>
      </c>
      <c r="H872" s="2"/>
      <c r="I872" s="2"/>
      <c r="J872" s="2"/>
      <c r="K872" s="2"/>
    </row>
    <row r="873" spans="1:11">
      <c r="A873" s="2"/>
      <c r="C873" s="2"/>
      <c r="D873" s="2"/>
      <c r="E873" s="2"/>
      <c r="F873" s="2"/>
      <c r="G873" s="152">
        <f t="shared" si="13"/>
        <v>0</v>
      </c>
      <c r="H873" s="2"/>
      <c r="I873" s="2"/>
      <c r="J873" s="2"/>
      <c r="K873" s="2"/>
    </row>
    <row r="874" spans="1:11">
      <c r="A874" s="2"/>
      <c r="C874" s="2"/>
      <c r="D874" s="2"/>
      <c r="E874" s="2"/>
      <c r="F874" s="2"/>
      <c r="G874" s="152">
        <f t="shared" si="13"/>
        <v>0</v>
      </c>
      <c r="H874" s="2"/>
      <c r="I874" s="2"/>
      <c r="J874" s="2"/>
      <c r="K874" s="2"/>
    </row>
    <row r="875" spans="1:11">
      <c r="A875" s="2"/>
      <c r="C875" s="2"/>
      <c r="D875" s="2"/>
      <c r="E875" s="2"/>
      <c r="F875" s="2"/>
      <c r="G875" s="152">
        <f t="shared" si="13"/>
        <v>0</v>
      </c>
      <c r="H875" s="2"/>
      <c r="I875" s="2"/>
      <c r="J875" s="2"/>
      <c r="K875" s="2"/>
    </row>
    <row r="876" spans="1:11">
      <c r="A876" s="2"/>
      <c r="C876" s="2"/>
      <c r="D876" s="2"/>
      <c r="E876" s="2"/>
      <c r="F876" s="2"/>
      <c r="G876" s="152">
        <f t="shared" si="13"/>
        <v>0</v>
      </c>
      <c r="H876" s="2"/>
      <c r="I876" s="2"/>
      <c r="J876" s="2"/>
      <c r="K876" s="2"/>
    </row>
    <row r="877" spans="1:11">
      <c r="A877" s="2"/>
      <c r="C877" s="2"/>
      <c r="D877" s="2"/>
      <c r="E877" s="2"/>
      <c r="F877" s="2"/>
      <c r="G877" s="152">
        <f t="shared" si="13"/>
        <v>0</v>
      </c>
      <c r="H877" s="2"/>
      <c r="I877" s="2"/>
      <c r="J877" s="2"/>
      <c r="K877" s="2"/>
    </row>
    <row r="878" spans="1:11">
      <c r="A878" s="2"/>
      <c r="C878" s="2"/>
      <c r="D878" s="2"/>
      <c r="E878" s="2"/>
      <c r="F878" s="2"/>
      <c r="G878" s="152">
        <f t="shared" si="13"/>
        <v>0</v>
      </c>
      <c r="H878" s="2"/>
      <c r="I878" s="2"/>
      <c r="J878" s="2"/>
      <c r="K878" s="2"/>
    </row>
    <row r="879" spans="1:11">
      <c r="A879" s="2"/>
      <c r="C879" s="2"/>
      <c r="D879" s="2"/>
      <c r="E879" s="2"/>
      <c r="F879" s="2"/>
      <c r="G879" s="152">
        <f t="shared" si="13"/>
        <v>0</v>
      </c>
      <c r="H879" s="2"/>
      <c r="I879" s="2"/>
      <c r="J879" s="2"/>
      <c r="K879" s="2"/>
    </row>
    <row r="880" spans="1:11">
      <c r="A880" s="2"/>
      <c r="C880" s="2"/>
      <c r="D880" s="2"/>
      <c r="E880" s="2"/>
      <c r="F880" s="2"/>
      <c r="G880" s="152">
        <f t="shared" si="13"/>
        <v>0</v>
      </c>
      <c r="H880" s="2"/>
      <c r="I880" s="2"/>
      <c r="J880" s="2"/>
      <c r="K880" s="2"/>
    </row>
    <row r="881" spans="1:11">
      <c r="A881" s="2"/>
      <c r="C881" s="2"/>
      <c r="D881" s="2"/>
      <c r="E881" s="2"/>
      <c r="F881" s="2"/>
      <c r="G881" s="152">
        <f t="shared" si="13"/>
        <v>0</v>
      </c>
      <c r="H881" s="2"/>
      <c r="I881" s="2"/>
      <c r="J881" s="2"/>
      <c r="K881" s="2"/>
    </row>
    <row r="882" spans="1:11">
      <c r="A882" s="2"/>
      <c r="C882" s="2"/>
      <c r="D882" s="2"/>
      <c r="E882" s="2"/>
      <c r="F882" s="2"/>
      <c r="G882" s="152">
        <f t="shared" si="13"/>
        <v>0</v>
      </c>
      <c r="H882" s="2"/>
      <c r="I882" s="2"/>
      <c r="J882" s="2"/>
      <c r="K882" s="2"/>
    </row>
    <row r="883" spans="1:11">
      <c r="A883" s="2"/>
      <c r="C883" s="2"/>
      <c r="D883" s="2"/>
      <c r="E883" s="2"/>
      <c r="F883" s="2"/>
      <c r="G883" s="152">
        <f t="shared" si="13"/>
        <v>0</v>
      </c>
      <c r="H883" s="2"/>
      <c r="I883" s="2"/>
      <c r="J883" s="2"/>
      <c r="K883" s="2"/>
    </row>
    <row r="884" spans="1:11">
      <c r="A884" s="2"/>
      <c r="C884" s="2"/>
      <c r="D884" s="2"/>
      <c r="E884" s="2"/>
      <c r="F884" s="2"/>
      <c r="G884" s="152">
        <f t="shared" si="13"/>
        <v>0</v>
      </c>
      <c r="H884" s="2"/>
      <c r="I884" s="2"/>
      <c r="J884" s="2"/>
      <c r="K884" s="2"/>
    </row>
    <row r="885" spans="1:11">
      <c r="A885" s="2"/>
      <c r="C885" s="2"/>
      <c r="D885" s="2"/>
      <c r="E885" s="2"/>
      <c r="F885" s="2"/>
      <c r="G885" s="152">
        <f t="shared" si="13"/>
        <v>0</v>
      </c>
      <c r="H885" s="2"/>
      <c r="I885" s="2"/>
      <c r="J885" s="2"/>
      <c r="K885" s="2"/>
    </row>
    <row r="886" spans="1:11">
      <c r="A886" s="2"/>
      <c r="C886" s="2"/>
      <c r="D886" s="2"/>
      <c r="E886" s="2"/>
      <c r="F886" s="2"/>
      <c r="G886" s="152">
        <f t="shared" si="13"/>
        <v>0</v>
      </c>
      <c r="H886" s="2"/>
      <c r="I886" s="2"/>
      <c r="J886" s="2"/>
      <c r="K886" s="2"/>
    </row>
    <row r="887" spans="1:11">
      <c r="A887" s="2"/>
      <c r="C887" s="2"/>
      <c r="D887" s="2"/>
      <c r="E887" s="2"/>
      <c r="F887" s="2"/>
      <c r="G887" s="152">
        <f t="shared" si="13"/>
        <v>0</v>
      </c>
      <c r="H887" s="2"/>
      <c r="I887" s="2"/>
      <c r="J887" s="2"/>
      <c r="K887" s="2"/>
    </row>
    <row r="888" spans="1:11">
      <c r="A888" s="2"/>
      <c r="C888" s="2"/>
      <c r="D888" s="2"/>
      <c r="E888" s="2"/>
      <c r="F888" s="2"/>
      <c r="G888" s="152">
        <f t="shared" si="13"/>
        <v>0</v>
      </c>
      <c r="H888" s="2"/>
      <c r="I888" s="2"/>
      <c r="J888" s="2"/>
      <c r="K888" s="2"/>
    </row>
    <row r="889" spans="1:11">
      <c r="A889" s="2"/>
      <c r="C889" s="2"/>
      <c r="D889" s="2"/>
      <c r="E889" s="2"/>
      <c r="F889" s="2"/>
      <c r="G889" s="152">
        <f t="shared" si="13"/>
        <v>0</v>
      </c>
      <c r="H889" s="2"/>
      <c r="I889" s="2"/>
      <c r="J889" s="2"/>
      <c r="K889" s="2"/>
    </row>
    <row r="890" spans="1:11">
      <c r="A890" s="2"/>
      <c r="C890" s="2"/>
      <c r="D890" s="2"/>
      <c r="E890" s="2"/>
      <c r="F890" s="2"/>
      <c r="G890" s="152">
        <f t="shared" si="13"/>
        <v>0</v>
      </c>
      <c r="H890" s="2"/>
      <c r="I890" s="2"/>
      <c r="J890" s="2"/>
      <c r="K890" s="2"/>
    </row>
    <row r="891" spans="1:11">
      <c r="A891" s="2"/>
      <c r="C891" s="2"/>
      <c r="D891" s="2"/>
      <c r="E891" s="2"/>
      <c r="F891" s="2"/>
      <c r="G891" s="152">
        <f t="shared" si="13"/>
        <v>0</v>
      </c>
      <c r="H891" s="2"/>
      <c r="I891" s="2"/>
      <c r="J891" s="2"/>
      <c r="K891" s="2"/>
    </row>
    <row r="892" spans="1:11">
      <c r="A892" s="2"/>
      <c r="C892" s="2"/>
      <c r="D892" s="2"/>
      <c r="E892" s="2"/>
      <c r="F892" s="2"/>
      <c r="G892" s="152">
        <f t="shared" si="13"/>
        <v>0</v>
      </c>
      <c r="H892" s="2"/>
      <c r="I892" s="2"/>
      <c r="J892" s="2"/>
      <c r="K892" s="2"/>
    </row>
    <row r="893" spans="1:11">
      <c r="A893" s="2"/>
      <c r="C893" s="2"/>
      <c r="D893" s="2"/>
      <c r="E893" s="2"/>
      <c r="F893" s="2"/>
      <c r="G893" s="152">
        <f t="shared" si="13"/>
        <v>0</v>
      </c>
      <c r="H893" s="2"/>
      <c r="I893" s="2"/>
      <c r="J893" s="2"/>
      <c r="K893" s="2"/>
    </row>
    <row r="894" spans="1:11">
      <c r="A894" s="2"/>
      <c r="C894" s="2"/>
      <c r="D894" s="2"/>
      <c r="E894" s="2"/>
      <c r="F894" s="2"/>
      <c r="G894" s="152">
        <f t="shared" si="13"/>
        <v>0</v>
      </c>
      <c r="H894" s="2"/>
      <c r="I894" s="2"/>
      <c r="J894" s="2"/>
      <c r="K894" s="2"/>
    </row>
    <row r="895" spans="1:11">
      <c r="A895" s="2"/>
      <c r="C895" s="2"/>
      <c r="D895" s="2"/>
      <c r="E895" s="2"/>
      <c r="F895" s="2"/>
      <c r="G895" s="152">
        <f t="shared" si="13"/>
        <v>0</v>
      </c>
      <c r="H895" s="2"/>
      <c r="I895" s="2"/>
      <c r="J895" s="2"/>
      <c r="K895" s="2"/>
    </row>
    <row r="896" spans="1:11">
      <c r="A896" s="2"/>
      <c r="C896" s="2"/>
      <c r="D896" s="2"/>
      <c r="E896" s="2"/>
      <c r="F896" s="2"/>
      <c r="G896" s="152">
        <f t="shared" si="13"/>
        <v>0</v>
      </c>
      <c r="H896" s="2"/>
      <c r="I896" s="2"/>
      <c r="J896" s="2"/>
      <c r="K896" s="2"/>
    </row>
    <row r="897" spans="1:11">
      <c r="A897" s="2"/>
      <c r="C897" s="2"/>
      <c r="D897" s="2"/>
      <c r="E897" s="2"/>
      <c r="F897" s="2"/>
      <c r="G897" s="152">
        <f t="shared" si="13"/>
        <v>0</v>
      </c>
      <c r="H897" s="2"/>
      <c r="I897" s="2"/>
      <c r="J897" s="2"/>
      <c r="K897" s="2"/>
    </row>
    <row r="898" spans="1:11">
      <c r="A898" s="2"/>
      <c r="C898" s="2"/>
      <c r="D898" s="2"/>
      <c r="E898" s="2"/>
      <c r="F898" s="2"/>
      <c r="G898" s="152">
        <f t="shared" si="13"/>
        <v>0</v>
      </c>
      <c r="H898" s="2"/>
      <c r="I898" s="2"/>
      <c r="J898" s="2"/>
      <c r="K898" s="2"/>
    </row>
    <row r="899" spans="1:11">
      <c r="A899" s="2"/>
      <c r="C899" s="2"/>
      <c r="D899" s="2"/>
      <c r="E899" s="2"/>
      <c r="F899" s="2"/>
      <c r="G899" s="152">
        <f t="shared" si="13"/>
        <v>0</v>
      </c>
      <c r="H899" s="2"/>
      <c r="I899" s="2"/>
      <c r="J899" s="2"/>
      <c r="K899" s="2"/>
    </row>
    <row r="900" spans="1:11">
      <c r="A900" s="2"/>
      <c r="C900" s="2"/>
      <c r="D900" s="2"/>
      <c r="E900" s="2"/>
      <c r="F900" s="2"/>
      <c r="G900" s="152">
        <f t="shared" si="13"/>
        <v>0</v>
      </c>
      <c r="H900" s="2"/>
      <c r="I900" s="2"/>
      <c r="J900" s="2"/>
      <c r="K900" s="2"/>
    </row>
    <row r="901" spans="1:11">
      <c r="A901" s="2"/>
      <c r="C901" s="2"/>
      <c r="D901" s="2"/>
      <c r="E901" s="2"/>
      <c r="F901" s="2"/>
      <c r="G901" s="152">
        <f t="shared" si="13"/>
        <v>0</v>
      </c>
      <c r="H901" s="2"/>
      <c r="I901" s="2"/>
      <c r="J901" s="2"/>
      <c r="K901" s="2"/>
    </row>
    <row r="902" spans="1:11">
      <c r="A902" s="2"/>
      <c r="C902" s="2"/>
      <c r="D902" s="2"/>
      <c r="E902" s="2"/>
      <c r="F902" s="2"/>
      <c r="G902" s="152">
        <f t="shared" si="13"/>
        <v>0</v>
      </c>
      <c r="H902" s="2"/>
      <c r="I902" s="2"/>
      <c r="J902" s="2"/>
      <c r="K902" s="2"/>
    </row>
    <row r="903" spans="1:11">
      <c r="A903" s="2"/>
      <c r="C903" s="2"/>
      <c r="D903" s="2"/>
      <c r="E903" s="2"/>
      <c r="F903" s="2"/>
      <c r="G903" s="152">
        <f t="shared" si="13"/>
        <v>0</v>
      </c>
      <c r="H903" s="2"/>
      <c r="I903" s="2"/>
      <c r="J903" s="2"/>
      <c r="K903" s="2"/>
    </row>
    <row r="904" spans="1:11">
      <c r="A904" s="2"/>
      <c r="C904" s="2"/>
      <c r="D904" s="2"/>
      <c r="E904" s="2"/>
      <c r="F904" s="2"/>
      <c r="G904" s="152">
        <f t="shared" si="13"/>
        <v>0</v>
      </c>
      <c r="H904" s="2"/>
      <c r="I904" s="2"/>
      <c r="J904" s="2"/>
      <c r="K904" s="2"/>
    </row>
    <row r="905" spans="1:11">
      <c r="A905" s="2"/>
      <c r="C905" s="2"/>
      <c r="D905" s="2"/>
      <c r="E905" s="2"/>
      <c r="F905" s="2"/>
      <c r="G905" s="152">
        <f t="shared" si="13"/>
        <v>0</v>
      </c>
      <c r="H905" s="2"/>
      <c r="I905" s="2"/>
      <c r="J905" s="2"/>
      <c r="K905" s="2"/>
    </row>
    <row r="906" spans="1:11">
      <c r="A906" s="2"/>
      <c r="C906" s="2"/>
      <c r="D906" s="2"/>
      <c r="E906" s="2"/>
      <c r="F906" s="2"/>
      <c r="G906" s="152">
        <f t="shared" si="13"/>
        <v>0</v>
      </c>
      <c r="H906" s="2"/>
      <c r="I906" s="2"/>
      <c r="J906" s="2"/>
      <c r="K906" s="2"/>
    </row>
    <row r="907" spans="1:11">
      <c r="A907" s="2"/>
      <c r="C907" s="2"/>
      <c r="D907" s="2"/>
      <c r="E907" s="2"/>
      <c r="F907" s="2"/>
      <c r="G907" s="152">
        <f t="shared" si="13"/>
        <v>0</v>
      </c>
      <c r="H907" s="2"/>
      <c r="I907" s="2"/>
      <c r="J907" s="2"/>
      <c r="K907" s="2"/>
    </row>
    <row r="908" spans="1:11">
      <c r="A908" s="2"/>
      <c r="C908" s="2"/>
      <c r="D908" s="2"/>
      <c r="E908" s="2"/>
      <c r="F908" s="2"/>
      <c r="G908" s="152">
        <f t="shared" si="13"/>
        <v>0</v>
      </c>
      <c r="H908" s="2"/>
      <c r="I908" s="2"/>
      <c r="J908" s="2"/>
      <c r="K908" s="2"/>
    </row>
    <row r="909" spans="1:11">
      <c r="A909" s="2"/>
      <c r="C909" s="2"/>
      <c r="D909" s="2"/>
      <c r="E909" s="2"/>
      <c r="F909" s="2"/>
      <c r="G909" s="152">
        <f t="shared" ref="G909:G972" si="14">D909-E909</f>
        <v>0</v>
      </c>
      <c r="H909" s="2"/>
      <c r="I909" s="2"/>
      <c r="J909" s="2"/>
      <c r="K909" s="2"/>
    </row>
    <row r="910" spans="1:11">
      <c r="A910" s="2"/>
      <c r="C910" s="2"/>
      <c r="D910" s="2"/>
      <c r="E910" s="2"/>
      <c r="F910" s="2"/>
      <c r="G910" s="152">
        <f t="shared" si="14"/>
        <v>0</v>
      </c>
      <c r="H910" s="2"/>
      <c r="I910" s="2"/>
      <c r="J910" s="2"/>
      <c r="K910" s="2"/>
    </row>
    <row r="911" spans="1:11">
      <c r="A911" s="2"/>
      <c r="C911" s="2"/>
      <c r="D911" s="2"/>
      <c r="E911" s="2"/>
      <c r="F911" s="2"/>
      <c r="G911" s="152">
        <f t="shared" si="14"/>
        <v>0</v>
      </c>
      <c r="H911" s="2"/>
      <c r="I911" s="2"/>
      <c r="J911" s="2"/>
      <c r="K911" s="2"/>
    </row>
    <row r="912" spans="1:11">
      <c r="A912" s="2"/>
      <c r="C912" s="2"/>
      <c r="D912" s="2"/>
      <c r="E912" s="2"/>
      <c r="F912" s="2"/>
      <c r="G912" s="152">
        <f t="shared" si="14"/>
        <v>0</v>
      </c>
      <c r="H912" s="2"/>
      <c r="I912" s="2"/>
      <c r="J912" s="2"/>
      <c r="K912" s="2"/>
    </row>
    <row r="913" spans="1:11">
      <c r="A913" s="2"/>
      <c r="C913" s="2"/>
      <c r="D913" s="2"/>
      <c r="E913" s="2"/>
      <c r="F913" s="2"/>
      <c r="G913" s="152">
        <f t="shared" si="14"/>
        <v>0</v>
      </c>
      <c r="H913" s="2"/>
      <c r="I913" s="2"/>
      <c r="J913" s="2"/>
      <c r="K913" s="2"/>
    </row>
    <row r="914" spans="1:11">
      <c r="A914" s="2"/>
      <c r="C914" s="2"/>
      <c r="D914" s="2"/>
      <c r="E914" s="2"/>
      <c r="F914" s="2"/>
      <c r="G914" s="152">
        <f t="shared" si="14"/>
        <v>0</v>
      </c>
      <c r="H914" s="2"/>
      <c r="I914" s="2"/>
      <c r="J914" s="2"/>
      <c r="K914" s="2"/>
    </row>
    <row r="915" spans="1:11">
      <c r="A915" s="2"/>
      <c r="C915" s="2"/>
      <c r="D915" s="2"/>
      <c r="E915" s="2"/>
      <c r="F915" s="2"/>
      <c r="G915" s="152">
        <f t="shared" si="14"/>
        <v>0</v>
      </c>
      <c r="H915" s="2"/>
      <c r="I915" s="2"/>
      <c r="J915" s="2"/>
      <c r="K915" s="2"/>
    </row>
    <row r="916" spans="1:11">
      <c r="A916" s="2"/>
      <c r="C916" s="2"/>
      <c r="D916" s="2"/>
      <c r="E916" s="2"/>
      <c r="F916" s="2"/>
      <c r="G916" s="152">
        <f t="shared" si="14"/>
        <v>0</v>
      </c>
      <c r="H916" s="2"/>
      <c r="I916" s="2"/>
      <c r="J916" s="2"/>
      <c r="K916" s="2"/>
    </row>
    <row r="917" spans="1:11">
      <c r="A917" s="2"/>
      <c r="C917" s="2"/>
      <c r="D917" s="2"/>
      <c r="E917" s="2"/>
      <c r="F917" s="2"/>
      <c r="G917" s="152">
        <f t="shared" si="14"/>
        <v>0</v>
      </c>
      <c r="H917" s="2"/>
      <c r="I917" s="2"/>
      <c r="J917" s="2"/>
      <c r="K917" s="2"/>
    </row>
    <row r="918" spans="1:11">
      <c r="A918" s="2"/>
      <c r="C918" s="2"/>
      <c r="D918" s="2"/>
      <c r="E918" s="2"/>
      <c r="F918" s="2"/>
      <c r="G918" s="152">
        <f t="shared" si="14"/>
        <v>0</v>
      </c>
      <c r="H918" s="2"/>
      <c r="I918" s="2"/>
      <c r="J918" s="2"/>
      <c r="K918" s="2"/>
    </row>
    <row r="919" spans="1:11">
      <c r="A919" s="2"/>
      <c r="C919" s="2"/>
      <c r="D919" s="2"/>
      <c r="E919" s="2"/>
      <c r="F919" s="2"/>
      <c r="G919" s="152">
        <f t="shared" si="14"/>
        <v>0</v>
      </c>
      <c r="H919" s="2"/>
      <c r="I919" s="2"/>
      <c r="J919" s="2"/>
      <c r="K919" s="2"/>
    </row>
    <row r="920" spans="1:11">
      <c r="A920" s="2"/>
      <c r="C920" s="2"/>
      <c r="D920" s="2"/>
      <c r="E920" s="2"/>
      <c r="F920" s="2"/>
      <c r="G920" s="152">
        <f t="shared" si="14"/>
        <v>0</v>
      </c>
      <c r="H920" s="2"/>
      <c r="I920" s="2"/>
      <c r="J920" s="2"/>
      <c r="K920" s="2"/>
    </row>
    <row r="921" spans="1:11">
      <c r="A921" s="2"/>
      <c r="C921" s="2"/>
      <c r="D921" s="2"/>
      <c r="E921" s="2"/>
      <c r="F921" s="2"/>
      <c r="G921" s="152">
        <f t="shared" si="14"/>
        <v>0</v>
      </c>
      <c r="H921" s="2"/>
      <c r="I921" s="2"/>
      <c r="J921" s="2"/>
      <c r="K921" s="2"/>
    </row>
    <row r="922" spans="1:11">
      <c r="A922" s="2"/>
      <c r="C922" s="2"/>
      <c r="D922" s="2"/>
      <c r="E922" s="2"/>
      <c r="F922" s="2"/>
      <c r="G922" s="152">
        <f t="shared" si="14"/>
        <v>0</v>
      </c>
      <c r="H922" s="2"/>
      <c r="I922" s="2"/>
      <c r="J922" s="2"/>
      <c r="K922" s="2"/>
    </row>
    <row r="923" spans="1:11">
      <c r="A923" s="2"/>
      <c r="C923" s="2"/>
      <c r="D923" s="2"/>
      <c r="E923" s="2"/>
      <c r="F923" s="2"/>
      <c r="G923" s="152">
        <f t="shared" si="14"/>
        <v>0</v>
      </c>
      <c r="H923" s="2"/>
      <c r="I923" s="2"/>
      <c r="J923" s="2"/>
      <c r="K923" s="2"/>
    </row>
    <row r="924" spans="1:11">
      <c r="A924" s="2"/>
      <c r="C924" s="2"/>
      <c r="D924" s="2"/>
      <c r="E924" s="2"/>
      <c r="F924" s="2"/>
      <c r="G924" s="152">
        <f t="shared" si="14"/>
        <v>0</v>
      </c>
      <c r="H924" s="2"/>
      <c r="I924" s="2"/>
      <c r="J924" s="2"/>
      <c r="K924" s="2"/>
    </row>
    <row r="925" spans="1:11">
      <c r="A925" s="2"/>
      <c r="C925" s="2"/>
      <c r="D925" s="2"/>
      <c r="E925" s="2"/>
      <c r="F925" s="2"/>
      <c r="G925" s="152">
        <f t="shared" si="14"/>
        <v>0</v>
      </c>
      <c r="H925" s="2"/>
      <c r="I925" s="2"/>
      <c r="J925" s="2"/>
      <c r="K925" s="2"/>
    </row>
    <row r="926" spans="1:11">
      <c r="A926" s="2"/>
      <c r="C926" s="2"/>
      <c r="D926" s="2"/>
      <c r="E926" s="2"/>
      <c r="F926" s="2"/>
      <c r="G926" s="152">
        <f t="shared" si="14"/>
        <v>0</v>
      </c>
      <c r="H926" s="2"/>
      <c r="I926" s="2"/>
      <c r="J926" s="2"/>
      <c r="K926" s="2"/>
    </row>
    <row r="927" spans="1:11">
      <c r="A927" s="2"/>
      <c r="C927" s="2"/>
      <c r="D927" s="2"/>
      <c r="E927" s="2"/>
      <c r="F927" s="2"/>
      <c r="G927" s="152">
        <f t="shared" si="14"/>
        <v>0</v>
      </c>
      <c r="H927" s="2"/>
      <c r="I927" s="2"/>
      <c r="J927" s="2"/>
      <c r="K927" s="2"/>
    </row>
    <row r="928" spans="1:11">
      <c r="A928" s="2"/>
      <c r="C928" s="2"/>
      <c r="D928" s="2"/>
      <c r="E928" s="2"/>
      <c r="F928" s="2"/>
      <c r="G928" s="152">
        <f t="shared" si="14"/>
        <v>0</v>
      </c>
      <c r="H928" s="2"/>
      <c r="I928" s="2"/>
      <c r="J928" s="2"/>
      <c r="K928" s="2"/>
    </row>
    <row r="929" spans="1:11">
      <c r="A929" s="2"/>
      <c r="C929" s="2"/>
      <c r="D929" s="2"/>
      <c r="E929" s="2"/>
      <c r="F929" s="2"/>
      <c r="G929" s="152">
        <f t="shared" si="14"/>
        <v>0</v>
      </c>
      <c r="H929" s="2"/>
      <c r="I929" s="2"/>
      <c r="J929" s="2"/>
      <c r="K929" s="2"/>
    </row>
    <row r="930" spans="1:11">
      <c r="A930" s="2"/>
      <c r="C930" s="2"/>
      <c r="D930" s="2"/>
      <c r="E930" s="2"/>
      <c r="F930" s="2"/>
      <c r="G930" s="152">
        <f t="shared" si="14"/>
        <v>0</v>
      </c>
      <c r="H930" s="2"/>
      <c r="I930" s="2"/>
      <c r="J930" s="2"/>
      <c r="K930" s="2"/>
    </row>
    <row r="931" spans="1:11">
      <c r="A931" s="2"/>
      <c r="C931" s="2"/>
      <c r="D931" s="2"/>
      <c r="E931" s="2"/>
      <c r="F931" s="2"/>
      <c r="G931" s="152">
        <f t="shared" si="14"/>
        <v>0</v>
      </c>
      <c r="H931" s="2"/>
      <c r="I931" s="2"/>
      <c r="J931" s="2"/>
      <c r="K931" s="2"/>
    </row>
    <row r="932" spans="1:11">
      <c r="A932" s="2"/>
      <c r="C932" s="2"/>
      <c r="D932" s="2"/>
      <c r="E932" s="2"/>
      <c r="F932" s="2"/>
      <c r="G932" s="152">
        <f t="shared" si="14"/>
        <v>0</v>
      </c>
      <c r="H932" s="2"/>
      <c r="I932" s="2"/>
      <c r="J932" s="2"/>
      <c r="K932" s="2"/>
    </row>
    <row r="933" spans="1:11">
      <c r="A933" s="2"/>
      <c r="C933" s="2"/>
      <c r="D933" s="2"/>
      <c r="E933" s="2"/>
      <c r="F933" s="2"/>
      <c r="G933" s="152">
        <f t="shared" si="14"/>
        <v>0</v>
      </c>
      <c r="H933" s="2"/>
      <c r="I933" s="2"/>
      <c r="J933" s="2"/>
      <c r="K933" s="2"/>
    </row>
    <row r="934" spans="1:11">
      <c r="A934" s="2"/>
      <c r="C934" s="2"/>
      <c r="D934" s="2"/>
      <c r="E934" s="2"/>
      <c r="F934" s="2"/>
      <c r="G934" s="152">
        <f t="shared" si="14"/>
        <v>0</v>
      </c>
      <c r="H934" s="2"/>
      <c r="I934" s="2"/>
      <c r="J934" s="2"/>
      <c r="K934" s="2"/>
    </row>
    <row r="935" spans="1:11">
      <c r="A935" s="2"/>
      <c r="C935" s="2"/>
      <c r="D935" s="2"/>
      <c r="E935" s="2"/>
      <c r="F935" s="2"/>
      <c r="G935" s="152">
        <f t="shared" si="14"/>
        <v>0</v>
      </c>
      <c r="H935" s="2"/>
      <c r="I935" s="2"/>
      <c r="J935" s="2"/>
      <c r="K935" s="2"/>
    </row>
    <row r="936" spans="1:11">
      <c r="A936" s="2"/>
      <c r="C936" s="2"/>
      <c r="D936" s="2"/>
      <c r="E936" s="2"/>
      <c r="F936" s="2"/>
      <c r="G936" s="152">
        <f t="shared" si="14"/>
        <v>0</v>
      </c>
      <c r="H936" s="2"/>
      <c r="I936" s="2"/>
      <c r="J936" s="2"/>
      <c r="K936" s="2"/>
    </row>
    <row r="937" spans="1:11">
      <c r="A937" s="2"/>
      <c r="C937" s="2"/>
      <c r="D937" s="2"/>
      <c r="E937" s="2"/>
      <c r="F937" s="2"/>
      <c r="G937" s="152">
        <f t="shared" si="14"/>
        <v>0</v>
      </c>
      <c r="H937" s="2"/>
      <c r="I937" s="2"/>
      <c r="J937" s="2"/>
      <c r="K937" s="2"/>
    </row>
    <row r="938" spans="1:11">
      <c r="A938" s="2"/>
      <c r="C938" s="2"/>
      <c r="D938" s="2"/>
      <c r="E938" s="2"/>
      <c r="F938" s="2"/>
      <c r="G938" s="152">
        <f t="shared" si="14"/>
        <v>0</v>
      </c>
      <c r="H938" s="2"/>
      <c r="I938" s="2"/>
      <c r="J938" s="2"/>
      <c r="K938" s="2"/>
    </row>
    <row r="939" spans="1:11">
      <c r="A939" s="2"/>
      <c r="C939" s="2"/>
      <c r="D939" s="2"/>
      <c r="E939" s="2"/>
      <c r="F939" s="2"/>
      <c r="G939" s="152">
        <f t="shared" si="14"/>
        <v>0</v>
      </c>
      <c r="H939" s="2"/>
      <c r="I939" s="2"/>
      <c r="J939" s="2"/>
      <c r="K939" s="2"/>
    </row>
    <row r="940" spans="1:11">
      <c r="A940" s="2"/>
      <c r="C940" s="2"/>
      <c r="D940" s="2"/>
      <c r="E940" s="2"/>
      <c r="F940" s="2"/>
      <c r="G940" s="152">
        <f t="shared" si="14"/>
        <v>0</v>
      </c>
      <c r="H940" s="2"/>
      <c r="I940" s="2"/>
      <c r="J940" s="2"/>
      <c r="K940" s="2"/>
    </row>
    <row r="941" spans="1:11">
      <c r="A941" s="2"/>
      <c r="C941" s="2"/>
      <c r="D941" s="2"/>
      <c r="E941" s="2"/>
      <c r="F941" s="2"/>
      <c r="G941" s="152">
        <f t="shared" si="14"/>
        <v>0</v>
      </c>
      <c r="H941" s="2"/>
      <c r="I941" s="2"/>
      <c r="J941" s="2"/>
      <c r="K941" s="2"/>
    </row>
    <row r="942" spans="1:11">
      <c r="A942" s="2"/>
      <c r="C942" s="2"/>
      <c r="D942" s="2"/>
      <c r="E942" s="2"/>
      <c r="F942" s="2"/>
      <c r="G942" s="152">
        <f t="shared" si="14"/>
        <v>0</v>
      </c>
      <c r="H942" s="2"/>
      <c r="I942" s="2"/>
      <c r="J942" s="2"/>
      <c r="K942" s="2"/>
    </row>
    <row r="943" spans="1:11">
      <c r="A943" s="2"/>
      <c r="C943" s="2"/>
      <c r="D943" s="2"/>
      <c r="E943" s="2"/>
      <c r="F943" s="2"/>
      <c r="G943" s="152">
        <f t="shared" si="14"/>
        <v>0</v>
      </c>
      <c r="H943" s="2"/>
      <c r="I943" s="2"/>
      <c r="J943" s="2"/>
      <c r="K943" s="2"/>
    </row>
    <row r="944" spans="1:11">
      <c r="A944" s="2"/>
      <c r="C944" s="2"/>
      <c r="D944" s="2"/>
      <c r="E944" s="2"/>
      <c r="F944" s="2"/>
      <c r="G944" s="152">
        <f t="shared" si="14"/>
        <v>0</v>
      </c>
      <c r="H944" s="2"/>
      <c r="I944" s="2"/>
      <c r="J944" s="2"/>
      <c r="K944" s="2"/>
    </row>
    <row r="945" spans="1:11">
      <c r="A945" s="2"/>
      <c r="C945" s="2"/>
      <c r="D945" s="2"/>
      <c r="E945" s="2"/>
      <c r="F945" s="2"/>
      <c r="G945" s="152">
        <f t="shared" si="14"/>
        <v>0</v>
      </c>
      <c r="H945" s="2"/>
      <c r="I945" s="2"/>
      <c r="J945" s="2"/>
      <c r="K945" s="2"/>
    </row>
    <row r="946" spans="1:11">
      <c r="A946" s="2"/>
      <c r="C946" s="2"/>
      <c r="D946" s="2"/>
      <c r="E946" s="2"/>
      <c r="F946" s="2"/>
      <c r="G946" s="152">
        <f t="shared" si="14"/>
        <v>0</v>
      </c>
      <c r="H946" s="2"/>
      <c r="I946" s="2"/>
      <c r="J946" s="2"/>
      <c r="K946" s="2"/>
    </row>
    <row r="947" spans="1:11">
      <c r="A947" s="2"/>
      <c r="C947" s="2"/>
      <c r="D947" s="2"/>
      <c r="E947" s="2"/>
      <c r="F947" s="2"/>
      <c r="G947" s="152">
        <f t="shared" si="14"/>
        <v>0</v>
      </c>
      <c r="H947" s="2"/>
      <c r="I947" s="2"/>
      <c r="J947" s="2"/>
      <c r="K947" s="2"/>
    </row>
    <row r="948" spans="1:11">
      <c r="A948" s="2"/>
      <c r="C948" s="2"/>
      <c r="D948" s="2"/>
      <c r="E948" s="2"/>
      <c r="F948" s="2"/>
      <c r="G948" s="152">
        <f t="shared" si="14"/>
        <v>0</v>
      </c>
      <c r="H948" s="2"/>
      <c r="I948" s="2"/>
      <c r="J948" s="2"/>
      <c r="K948" s="2"/>
    </row>
    <row r="949" spans="1:11">
      <c r="A949" s="2"/>
      <c r="C949" s="2"/>
      <c r="D949" s="2"/>
      <c r="E949" s="2"/>
      <c r="F949" s="2"/>
      <c r="G949" s="152">
        <f t="shared" si="14"/>
        <v>0</v>
      </c>
      <c r="H949" s="2"/>
      <c r="I949" s="2"/>
      <c r="J949" s="2"/>
      <c r="K949" s="2"/>
    </row>
    <row r="950" spans="1:11">
      <c r="A950" s="2"/>
      <c r="C950" s="2"/>
      <c r="D950" s="2"/>
      <c r="E950" s="2"/>
      <c r="F950" s="2"/>
      <c r="G950" s="152">
        <f t="shared" si="14"/>
        <v>0</v>
      </c>
      <c r="H950" s="2"/>
      <c r="I950" s="2"/>
      <c r="J950" s="2"/>
      <c r="K950" s="2"/>
    </row>
    <row r="951" spans="1:11">
      <c r="A951" s="2"/>
      <c r="C951" s="2"/>
      <c r="D951" s="2"/>
      <c r="E951" s="2"/>
      <c r="F951" s="2"/>
      <c r="G951" s="152">
        <f t="shared" si="14"/>
        <v>0</v>
      </c>
      <c r="H951" s="2"/>
      <c r="I951" s="2"/>
      <c r="J951" s="2"/>
      <c r="K951" s="2"/>
    </row>
    <row r="952" spans="1:11">
      <c r="A952" s="2"/>
      <c r="C952" s="2"/>
      <c r="D952" s="2"/>
      <c r="E952" s="2"/>
      <c r="F952" s="2"/>
      <c r="G952" s="152">
        <f t="shared" si="14"/>
        <v>0</v>
      </c>
      <c r="H952" s="2"/>
      <c r="I952" s="2"/>
      <c r="J952" s="2"/>
      <c r="K952" s="2"/>
    </row>
    <row r="953" spans="1:11">
      <c r="A953" s="2"/>
      <c r="C953" s="2"/>
      <c r="D953" s="2"/>
      <c r="E953" s="2"/>
      <c r="F953" s="2"/>
      <c r="G953" s="152">
        <f t="shared" si="14"/>
        <v>0</v>
      </c>
      <c r="H953" s="2"/>
      <c r="I953" s="2"/>
      <c r="J953" s="2"/>
      <c r="K953" s="2"/>
    </row>
    <row r="954" spans="1:11">
      <c r="A954" s="2"/>
      <c r="C954" s="2"/>
      <c r="D954" s="2"/>
      <c r="E954" s="2"/>
      <c r="F954" s="2"/>
      <c r="G954" s="152">
        <f t="shared" si="14"/>
        <v>0</v>
      </c>
      <c r="H954" s="2"/>
      <c r="I954" s="2"/>
      <c r="J954" s="2"/>
      <c r="K954" s="2"/>
    </row>
    <row r="955" spans="1:11">
      <c r="A955" s="2"/>
      <c r="C955" s="2"/>
      <c r="D955" s="2"/>
      <c r="E955" s="2"/>
      <c r="F955" s="2"/>
      <c r="G955" s="152">
        <f t="shared" si="14"/>
        <v>0</v>
      </c>
      <c r="H955" s="2"/>
      <c r="I955" s="2"/>
      <c r="J955" s="2"/>
      <c r="K955" s="2"/>
    </row>
    <row r="956" spans="1:11">
      <c r="A956" s="2"/>
      <c r="C956" s="2"/>
      <c r="D956" s="2"/>
      <c r="E956" s="2"/>
      <c r="F956" s="2"/>
      <c r="G956" s="152">
        <f t="shared" si="14"/>
        <v>0</v>
      </c>
      <c r="H956" s="2"/>
      <c r="I956" s="2"/>
      <c r="J956" s="2"/>
      <c r="K956" s="2"/>
    </row>
    <row r="957" spans="1:11">
      <c r="A957" s="2"/>
      <c r="C957" s="2"/>
      <c r="D957" s="2"/>
      <c r="E957" s="2"/>
      <c r="F957" s="2"/>
      <c r="G957" s="152">
        <f t="shared" si="14"/>
        <v>0</v>
      </c>
      <c r="H957" s="2"/>
      <c r="I957" s="2"/>
      <c r="J957" s="2"/>
      <c r="K957" s="2"/>
    </row>
    <row r="958" spans="1:11">
      <c r="A958" s="2"/>
      <c r="C958" s="2"/>
      <c r="D958" s="2"/>
      <c r="E958" s="2"/>
      <c r="F958" s="2"/>
      <c r="G958" s="152">
        <f t="shared" si="14"/>
        <v>0</v>
      </c>
      <c r="H958" s="2"/>
      <c r="I958" s="2"/>
      <c r="J958" s="2"/>
      <c r="K958" s="2"/>
    </row>
    <row r="959" spans="1:11">
      <c r="A959" s="2"/>
      <c r="C959" s="2"/>
      <c r="D959" s="2"/>
      <c r="E959" s="2"/>
      <c r="F959" s="2"/>
      <c r="G959" s="152">
        <f t="shared" si="14"/>
        <v>0</v>
      </c>
      <c r="H959" s="2"/>
      <c r="I959" s="2"/>
      <c r="J959" s="2"/>
      <c r="K959" s="2"/>
    </row>
    <row r="960" spans="1:11">
      <c r="A960" s="2"/>
      <c r="C960" s="2"/>
      <c r="D960" s="2"/>
      <c r="E960" s="2"/>
      <c r="F960" s="2"/>
      <c r="G960" s="152">
        <f t="shared" si="14"/>
        <v>0</v>
      </c>
      <c r="H960" s="2"/>
      <c r="I960" s="2"/>
      <c r="J960" s="2"/>
      <c r="K960" s="2"/>
    </row>
    <row r="961" spans="1:11">
      <c r="A961" s="2"/>
      <c r="C961" s="2"/>
      <c r="D961" s="2"/>
      <c r="E961" s="2"/>
      <c r="F961" s="2"/>
      <c r="G961" s="152">
        <f t="shared" si="14"/>
        <v>0</v>
      </c>
      <c r="H961" s="2"/>
      <c r="I961" s="2"/>
      <c r="J961" s="2"/>
      <c r="K961" s="2"/>
    </row>
    <row r="962" spans="1:11">
      <c r="A962" s="2"/>
      <c r="C962" s="2"/>
      <c r="D962" s="2"/>
      <c r="E962" s="2"/>
      <c r="F962" s="2"/>
      <c r="G962" s="152">
        <f t="shared" si="14"/>
        <v>0</v>
      </c>
      <c r="H962" s="2"/>
      <c r="I962" s="2"/>
      <c r="J962" s="2"/>
      <c r="K962" s="2"/>
    </row>
    <row r="963" spans="1:11">
      <c r="A963" s="2"/>
      <c r="C963" s="2"/>
      <c r="D963" s="2"/>
      <c r="E963" s="2"/>
      <c r="F963" s="2"/>
      <c r="G963" s="152">
        <f t="shared" si="14"/>
        <v>0</v>
      </c>
      <c r="H963" s="2"/>
      <c r="I963" s="2"/>
      <c r="J963" s="2"/>
      <c r="K963" s="2"/>
    </row>
    <row r="964" spans="1:11">
      <c r="A964" s="2"/>
      <c r="C964" s="2"/>
      <c r="D964" s="2"/>
      <c r="E964" s="2"/>
      <c r="F964" s="2"/>
      <c r="G964" s="152">
        <f t="shared" si="14"/>
        <v>0</v>
      </c>
      <c r="H964" s="2"/>
      <c r="I964" s="2"/>
      <c r="J964" s="2"/>
      <c r="K964" s="2"/>
    </row>
    <row r="965" spans="1:11">
      <c r="A965" s="2"/>
      <c r="C965" s="2"/>
      <c r="D965" s="2"/>
      <c r="E965" s="2"/>
      <c r="F965" s="2"/>
      <c r="G965" s="152">
        <f t="shared" si="14"/>
        <v>0</v>
      </c>
      <c r="H965" s="2"/>
      <c r="I965" s="2"/>
      <c r="J965" s="2"/>
      <c r="K965" s="2"/>
    </row>
    <row r="966" spans="1:11">
      <c r="A966" s="2"/>
      <c r="C966" s="2"/>
      <c r="D966" s="2"/>
      <c r="E966" s="2"/>
      <c r="F966" s="2"/>
      <c r="G966" s="152">
        <f t="shared" si="14"/>
        <v>0</v>
      </c>
      <c r="H966" s="2"/>
      <c r="I966" s="2"/>
      <c r="J966" s="2"/>
      <c r="K966" s="2"/>
    </row>
    <row r="967" spans="1:11">
      <c r="A967" s="2"/>
      <c r="C967" s="2"/>
      <c r="D967" s="2"/>
      <c r="E967" s="2"/>
      <c r="F967" s="2"/>
      <c r="G967" s="152">
        <f t="shared" si="14"/>
        <v>0</v>
      </c>
      <c r="H967" s="2"/>
      <c r="I967" s="2"/>
      <c r="J967" s="2"/>
      <c r="K967" s="2"/>
    </row>
    <row r="968" spans="1:11">
      <c r="A968" s="2"/>
      <c r="C968" s="2"/>
      <c r="D968" s="2"/>
      <c r="E968" s="2"/>
      <c r="F968" s="2"/>
      <c r="G968" s="152">
        <f t="shared" si="14"/>
        <v>0</v>
      </c>
      <c r="H968" s="2"/>
      <c r="I968" s="2"/>
      <c r="J968" s="2"/>
      <c r="K968" s="2"/>
    </row>
    <row r="969" spans="1:11">
      <c r="A969" s="2"/>
      <c r="C969" s="2"/>
      <c r="D969" s="2"/>
      <c r="E969" s="2"/>
      <c r="F969" s="2"/>
      <c r="G969" s="152">
        <f t="shared" si="14"/>
        <v>0</v>
      </c>
      <c r="H969" s="2"/>
      <c r="I969" s="2"/>
      <c r="J969" s="2"/>
      <c r="K969" s="2"/>
    </row>
    <row r="970" spans="1:11">
      <c r="A970" s="2"/>
      <c r="C970" s="2"/>
      <c r="D970" s="2"/>
      <c r="E970" s="2"/>
      <c r="F970" s="2"/>
      <c r="G970" s="152">
        <f t="shared" si="14"/>
        <v>0</v>
      </c>
      <c r="H970" s="2"/>
      <c r="I970" s="2"/>
      <c r="J970" s="2"/>
      <c r="K970" s="2"/>
    </row>
    <row r="971" spans="1:11">
      <c r="A971" s="2"/>
      <c r="C971" s="2"/>
      <c r="D971" s="2"/>
      <c r="E971" s="2"/>
      <c r="F971" s="2"/>
      <c r="G971" s="152">
        <f t="shared" si="14"/>
        <v>0</v>
      </c>
      <c r="H971" s="2"/>
      <c r="I971" s="2"/>
      <c r="J971" s="2"/>
      <c r="K971" s="2"/>
    </row>
    <row r="972" spans="1:11">
      <c r="A972" s="2"/>
      <c r="C972" s="2"/>
      <c r="D972" s="2"/>
      <c r="E972" s="2"/>
      <c r="F972" s="2"/>
      <c r="G972" s="152">
        <f t="shared" si="14"/>
        <v>0</v>
      </c>
      <c r="H972" s="2"/>
      <c r="I972" s="2"/>
      <c r="J972" s="2"/>
      <c r="K972" s="2"/>
    </row>
    <row r="973" spans="1:11">
      <c r="A973" s="2"/>
      <c r="C973" s="2"/>
      <c r="D973" s="2"/>
      <c r="E973" s="2"/>
      <c r="F973" s="2"/>
      <c r="G973" s="152">
        <f t="shared" ref="G973:G997" si="15">D973-E973</f>
        <v>0</v>
      </c>
      <c r="H973" s="2"/>
      <c r="I973" s="2"/>
      <c r="J973" s="2"/>
      <c r="K973" s="2"/>
    </row>
    <row r="974" spans="1:11">
      <c r="A974" s="2"/>
      <c r="C974" s="2"/>
      <c r="D974" s="2"/>
      <c r="E974" s="2"/>
      <c r="F974" s="2"/>
      <c r="G974" s="152">
        <f t="shared" si="15"/>
        <v>0</v>
      </c>
      <c r="H974" s="2"/>
      <c r="I974" s="2"/>
      <c r="J974" s="2"/>
      <c r="K974" s="2"/>
    </row>
    <row r="975" spans="1:11">
      <c r="A975" s="2"/>
      <c r="C975" s="2"/>
      <c r="D975" s="2"/>
      <c r="E975" s="2"/>
      <c r="F975" s="2"/>
      <c r="G975" s="152">
        <f t="shared" si="15"/>
        <v>0</v>
      </c>
      <c r="H975" s="2"/>
      <c r="I975" s="2"/>
      <c r="J975" s="2"/>
      <c r="K975" s="2"/>
    </row>
    <row r="976" spans="1:11">
      <c r="A976" s="2"/>
      <c r="C976" s="2"/>
      <c r="D976" s="2"/>
      <c r="E976" s="2"/>
      <c r="F976" s="2"/>
      <c r="G976" s="152">
        <f t="shared" si="15"/>
        <v>0</v>
      </c>
      <c r="H976" s="2"/>
      <c r="I976" s="2"/>
      <c r="J976" s="2"/>
      <c r="K976" s="2"/>
    </row>
    <row r="977" spans="1:11">
      <c r="A977" s="2"/>
      <c r="C977" s="2"/>
      <c r="D977" s="2"/>
      <c r="E977" s="2"/>
      <c r="F977" s="2"/>
      <c r="G977" s="152">
        <f t="shared" si="15"/>
        <v>0</v>
      </c>
      <c r="H977" s="2"/>
      <c r="I977" s="2"/>
      <c r="J977" s="2"/>
      <c r="K977" s="2"/>
    </row>
    <row r="978" spans="1:11">
      <c r="A978" s="2"/>
      <c r="C978" s="2"/>
      <c r="D978" s="2"/>
      <c r="E978" s="2"/>
      <c r="F978" s="2"/>
      <c r="G978" s="152">
        <f t="shared" si="15"/>
        <v>0</v>
      </c>
      <c r="H978" s="2"/>
      <c r="I978" s="2"/>
      <c r="J978" s="2"/>
      <c r="K978" s="2"/>
    </row>
    <row r="979" spans="1:11">
      <c r="A979" s="2"/>
      <c r="C979" s="2"/>
      <c r="D979" s="2"/>
      <c r="E979" s="2"/>
      <c r="F979" s="2"/>
      <c r="G979" s="152">
        <f t="shared" si="15"/>
        <v>0</v>
      </c>
      <c r="H979" s="2"/>
      <c r="I979" s="2"/>
      <c r="J979" s="2"/>
      <c r="K979" s="2"/>
    </row>
    <row r="980" spans="1:11">
      <c r="A980" s="2"/>
      <c r="C980" s="2"/>
      <c r="D980" s="2"/>
      <c r="E980" s="2"/>
      <c r="F980" s="2"/>
      <c r="G980" s="152">
        <f t="shared" si="15"/>
        <v>0</v>
      </c>
      <c r="H980" s="2"/>
      <c r="I980" s="2"/>
      <c r="J980" s="2"/>
      <c r="K980" s="2"/>
    </row>
    <row r="981" spans="1:11">
      <c r="A981" s="2"/>
      <c r="C981" s="2"/>
      <c r="D981" s="2"/>
      <c r="E981" s="2"/>
      <c r="F981" s="2"/>
      <c r="G981" s="152">
        <f t="shared" si="15"/>
        <v>0</v>
      </c>
      <c r="H981" s="2"/>
      <c r="I981" s="2"/>
      <c r="J981" s="2"/>
      <c r="K981" s="2"/>
    </row>
    <row r="982" spans="1:11">
      <c r="A982" s="2"/>
      <c r="C982" s="2"/>
      <c r="D982" s="2"/>
      <c r="E982" s="2"/>
      <c r="F982" s="2"/>
      <c r="G982" s="152">
        <f t="shared" si="15"/>
        <v>0</v>
      </c>
      <c r="H982" s="2"/>
      <c r="I982" s="2"/>
      <c r="J982" s="2"/>
      <c r="K982" s="2"/>
    </row>
    <row r="983" spans="1:11">
      <c r="A983" s="2"/>
      <c r="C983" s="2"/>
      <c r="D983" s="2"/>
      <c r="E983" s="2"/>
      <c r="F983" s="2"/>
      <c r="G983" s="152">
        <f t="shared" si="15"/>
        <v>0</v>
      </c>
      <c r="H983" s="2"/>
      <c r="I983" s="2"/>
      <c r="J983" s="2"/>
      <c r="K983" s="2"/>
    </row>
    <row r="984" spans="1:11">
      <c r="A984" s="2"/>
      <c r="C984" s="2"/>
      <c r="D984" s="2"/>
      <c r="E984" s="2"/>
      <c r="F984" s="2"/>
      <c r="G984" s="152">
        <f t="shared" si="15"/>
        <v>0</v>
      </c>
      <c r="H984" s="2"/>
      <c r="I984" s="2"/>
      <c r="J984" s="2"/>
      <c r="K984" s="2"/>
    </row>
    <row r="985" spans="1:11">
      <c r="A985" s="2"/>
      <c r="C985" s="2"/>
      <c r="D985" s="2"/>
      <c r="E985" s="2"/>
      <c r="F985" s="2"/>
      <c r="G985" s="152">
        <f t="shared" si="15"/>
        <v>0</v>
      </c>
      <c r="H985" s="2"/>
      <c r="I985" s="2"/>
      <c r="J985" s="2"/>
      <c r="K985" s="2"/>
    </row>
    <row r="986" spans="1:11">
      <c r="A986" s="2"/>
      <c r="C986" s="2"/>
      <c r="D986" s="2"/>
      <c r="E986" s="2"/>
      <c r="F986" s="2"/>
      <c r="G986" s="152">
        <f t="shared" si="15"/>
        <v>0</v>
      </c>
      <c r="H986" s="2"/>
      <c r="I986" s="2"/>
      <c r="J986" s="2"/>
      <c r="K986" s="2"/>
    </row>
    <row r="987" spans="1:11">
      <c r="A987" s="2"/>
      <c r="C987" s="2"/>
      <c r="D987" s="2"/>
      <c r="E987" s="2"/>
      <c r="F987" s="2"/>
      <c r="G987" s="152">
        <f t="shared" si="15"/>
        <v>0</v>
      </c>
      <c r="H987" s="2"/>
      <c r="I987" s="2"/>
      <c r="J987" s="2"/>
      <c r="K987" s="2"/>
    </row>
    <row r="988" spans="1:11">
      <c r="A988" s="2"/>
      <c r="C988" s="2"/>
      <c r="D988" s="2"/>
      <c r="E988" s="2"/>
      <c r="F988" s="2"/>
      <c r="G988" s="152">
        <f t="shared" si="15"/>
        <v>0</v>
      </c>
      <c r="H988" s="2"/>
      <c r="I988" s="2"/>
      <c r="J988" s="2"/>
      <c r="K988" s="2"/>
    </row>
    <row r="989" spans="1:11">
      <c r="A989" s="2"/>
      <c r="C989" s="2"/>
      <c r="D989" s="2"/>
      <c r="E989" s="2"/>
      <c r="F989" s="2"/>
      <c r="G989" s="152">
        <f t="shared" si="15"/>
        <v>0</v>
      </c>
      <c r="H989" s="2"/>
      <c r="I989" s="2"/>
      <c r="J989" s="2"/>
      <c r="K989" s="2"/>
    </row>
    <row r="990" spans="1:11">
      <c r="A990" s="2"/>
      <c r="C990" s="2"/>
      <c r="D990" s="2"/>
      <c r="E990" s="2"/>
      <c r="F990" s="2"/>
      <c r="G990" s="152">
        <f t="shared" si="15"/>
        <v>0</v>
      </c>
      <c r="H990" s="2"/>
      <c r="I990" s="2"/>
      <c r="J990" s="2"/>
      <c r="K990" s="2"/>
    </row>
    <row r="991" spans="1:11">
      <c r="A991" s="2"/>
      <c r="C991" s="2"/>
      <c r="D991" s="2"/>
      <c r="E991" s="2"/>
      <c r="F991" s="2"/>
      <c r="G991" s="152">
        <f t="shared" si="15"/>
        <v>0</v>
      </c>
      <c r="H991" s="2"/>
      <c r="I991" s="2"/>
      <c r="J991" s="2"/>
      <c r="K991" s="2"/>
    </row>
    <row r="992" spans="1:11">
      <c r="A992" s="2"/>
      <c r="C992" s="2"/>
      <c r="D992" s="2"/>
      <c r="E992" s="2"/>
      <c r="F992" s="2"/>
      <c r="G992" s="152">
        <f t="shared" si="15"/>
        <v>0</v>
      </c>
      <c r="H992" s="2"/>
      <c r="I992" s="2"/>
      <c r="J992" s="2"/>
      <c r="K992" s="2"/>
    </row>
    <row r="993" spans="1:11">
      <c r="A993" s="2"/>
      <c r="C993" s="2"/>
      <c r="D993" s="2"/>
      <c r="E993" s="2"/>
      <c r="F993" s="2"/>
      <c r="G993" s="152">
        <f t="shared" si="15"/>
        <v>0</v>
      </c>
      <c r="H993" s="2"/>
      <c r="I993" s="2"/>
      <c r="J993" s="2"/>
      <c r="K993" s="2"/>
    </row>
    <row r="994" spans="1:11">
      <c r="A994" s="2"/>
      <c r="C994" s="2"/>
      <c r="D994" s="2"/>
      <c r="E994" s="2"/>
      <c r="F994" s="2"/>
      <c r="G994" s="152">
        <f t="shared" si="15"/>
        <v>0</v>
      </c>
      <c r="H994" s="2"/>
      <c r="I994" s="2"/>
      <c r="J994" s="2"/>
      <c r="K994" s="2"/>
    </row>
    <row r="995" spans="1:11">
      <c r="A995" s="2"/>
      <c r="C995" s="2"/>
      <c r="D995" s="2"/>
      <c r="E995" s="2"/>
      <c r="F995" s="2"/>
      <c r="G995" s="152">
        <f t="shared" si="15"/>
        <v>0</v>
      </c>
      <c r="H995" s="2"/>
      <c r="I995" s="2"/>
      <c r="J995" s="2"/>
      <c r="K995" s="2"/>
    </row>
    <row r="996" spans="1:11">
      <c r="A996" s="2"/>
      <c r="C996" s="2"/>
      <c r="D996" s="2"/>
      <c r="E996" s="2"/>
      <c r="F996" s="2"/>
      <c r="G996" s="152">
        <f t="shared" si="15"/>
        <v>0</v>
      </c>
      <c r="H996" s="2"/>
      <c r="I996" s="2"/>
      <c r="J996" s="2"/>
      <c r="K996" s="2"/>
    </row>
    <row r="997" spans="1:11">
      <c r="A997" s="2"/>
      <c r="C997" s="2"/>
      <c r="D997" s="2"/>
      <c r="E997" s="2"/>
      <c r="F997" s="2"/>
      <c r="G997" s="152">
        <f t="shared" si="15"/>
        <v>0</v>
      </c>
      <c r="H997" s="2"/>
      <c r="I997" s="2"/>
      <c r="J997" s="2"/>
      <c r="K997" s="2"/>
    </row>
    <row r="998" spans="1:11">
      <c r="A998" s="2"/>
      <c r="C998" s="2"/>
      <c r="D998" s="2"/>
      <c r="E998" s="2"/>
      <c r="F998" s="2"/>
      <c r="G998" s="2"/>
      <c r="H998" s="2"/>
      <c r="I998" s="2"/>
      <c r="J998" s="2"/>
      <c r="K998" s="2"/>
    </row>
    <row r="999" spans="1:11">
      <c r="A999" s="2"/>
      <c r="C999" s="2"/>
      <c r="D999" s="2"/>
      <c r="E999" s="2"/>
      <c r="F999" s="2"/>
      <c r="G999" s="2"/>
      <c r="H999" s="2"/>
      <c r="I999" s="2"/>
      <c r="J999" s="2"/>
      <c r="K999" s="2"/>
    </row>
    <row r="1000" spans="1:11">
      <c r="A1000" s="2"/>
      <c r="C1000" s="2"/>
      <c r="D1000" s="2"/>
      <c r="E1000" s="2"/>
      <c r="F1000" s="2"/>
      <c r="G1000" s="2"/>
      <c r="H1000" s="2"/>
      <c r="I1000" s="2"/>
      <c r="J1000" s="2"/>
      <c r="K1000" s="2"/>
    </row>
    <row r="1001" spans="1:11">
      <c r="A1001" s="2"/>
      <c r="C1001" s="2"/>
      <c r="D1001" s="2"/>
      <c r="E1001" s="2"/>
      <c r="F1001" s="2"/>
      <c r="G1001" s="2"/>
      <c r="H1001" s="2"/>
      <c r="I1001" s="2"/>
      <c r="J1001" s="2"/>
      <c r="K1001" s="2"/>
    </row>
    <row r="1002" spans="1:11">
      <c r="A1002" s="2"/>
      <c r="C1002" s="2"/>
      <c r="D1002" s="2"/>
      <c r="E1002" s="2"/>
      <c r="F1002" s="2"/>
      <c r="G1002" s="2"/>
      <c r="H1002" s="2"/>
      <c r="I1002" s="2"/>
      <c r="J1002" s="2"/>
      <c r="K1002" s="2"/>
    </row>
    <row r="1003" spans="1:11">
      <c r="A1003" s="2"/>
      <c r="C1003" s="2"/>
      <c r="D1003" s="2"/>
      <c r="E1003" s="2"/>
      <c r="F1003" s="2"/>
      <c r="G1003" s="2"/>
      <c r="H1003" s="2"/>
      <c r="I1003" s="2"/>
      <c r="J1003" s="2"/>
      <c r="K1003" s="2"/>
    </row>
    <row r="1004" spans="1:11">
      <c r="A1004" s="2"/>
      <c r="C1004" s="2"/>
      <c r="D1004" s="2"/>
      <c r="E1004" s="2"/>
      <c r="F1004" s="2"/>
      <c r="G1004" s="2"/>
      <c r="H1004" s="2"/>
      <c r="I1004" s="2"/>
      <c r="J1004" s="2"/>
      <c r="K1004" s="2"/>
    </row>
    <row r="1005" spans="1:11">
      <c r="A1005" s="2"/>
      <c r="C1005" s="2"/>
      <c r="D1005" s="2"/>
      <c r="E1005" s="2"/>
      <c r="F1005" s="2"/>
      <c r="G1005" s="2"/>
      <c r="H1005" s="2"/>
      <c r="I1005" s="2"/>
      <c r="J1005" s="2"/>
      <c r="K1005" s="2"/>
    </row>
    <row r="1006" spans="1:11">
      <c r="A1006" s="2"/>
      <c r="C1006" s="2"/>
      <c r="D1006" s="2"/>
      <c r="E1006" s="2"/>
      <c r="F1006" s="2"/>
      <c r="G1006" s="2"/>
      <c r="H1006" s="2"/>
      <c r="I1006" s="2"/>
      <c r="J1006" s="2"/>
      <c r="K1006" s="2"/>
    </row>
    <row r="1007" spans="1:11">
      <c r="A1007" s="2"/>
      <c r="C1007" s="2"/>
      <c r="D1007" s="2"/>
      <c r="E1007" s="2"/>
      <c r="F1007" s="2"/>
      <c r="G1007" s="2"/>
      <c r="H1007" s="2"/>
      <c r="I1007" s="2"/>
      <c r="J1007" s="2"/>
      <c r="K1007" s="2"/>
    </row>
    <row r="1008" spans="1:11">
      <c r="A1008" s="2"/>
      <c r="C1008" s="2"/>
      <c r="D1008" s="2"/>
      <c r="E1008" s="2"/>
      <c r="F1008" s="2"/>
      <c r="G1008" s="2"/>
      <c r="H1008" s="2"/>
      <c r="I1008" s="2"/>
      <c r="J1008" s="2"/>
      <c r="K1008" s="2"/>
    </row>
    <row r="1009" spans="1:11">
      <c r="A1009" s="2"/>
      <c r="C1009" s="2"/>
      <c r="D1009" s="2"/>
      <c r="E1009" s="2"/>
      <c r="F1009" s="2"/>
      <c r="G1009" s="2"/>
      <c r="H1009" s="2"/>
      <c r="I1009" s="2"/>
      <c r="J1009" s="2"/>
      <c r="K1009" s="2"/>
    </row>
    <row r="1010" spans="1:11">
      <c r="A1010" s="2"/>
      <c r="C1010" s="2"/>
      <c r="D1010" s="2"/>
      <c r="E1010" s="2"/>
      <c r="F1010" s="2"/>
      <c r="G1010" s="2"/>
      <c r="H1010" s="2"/>
      <c r="I1010" s="2"/>
      <c r="J1010" s="2"/>
      <c r="K1010" s="2"/>
    </row>
    <row r="1011" spans="1:11">
      <c r="A1011" s="2"/>
      <c r="C1011" s="2"/>
      <c r="D1011" s="2"/>
      <c r="E1011" s="2"/>
      <c r="F1011" s="2"/>
      <c r="G1011" s="2"/>
      <c r="H1011" s="2"/>
      <c r="I1011" s="2"/>
      <c r="J1011" s="2"/>
      <c r="K1011" s="2"/>
    </row>
    <row r="1012" spans="1:11">
      <c r="A1012" s="2"/>
      <c r="C1012" s="2"/>
      <c r="D1012" s="2"/>
      <c r="E1012" s="2"/>
      <c r="F1012" s="2"/>
      <c r="G1012" s="2"/>
      <c r="H1012" s="2"/>
      <c r="I1012" s="2"/>
      <c r="J1012" s="2"/>
      <c r="K1012" s="2"/>
    </row>
    <row r="1013" spans="1:11">
      <c r="A1013" s="2"/>
      <c r="C1013" s="2"/>
      <c r="D1013" s="2"/>
      <c r="E1013" s="2"/>
      <c r="F1013" s="2"/>
      <c r="G1013" s="2"/>
      <c r="H1013" s="2"/>
      <c r="I1013" s="2"/>
      <c r="J1013" s="2"/>
      <c r="K1013" s="2"/>
    </row>
    <row r="1014" spans="1:11">
      <c r="A1014" s="2"/>
      <c r="C1014" s="2"/>
      <c r="D1014" s="2"/>
      <c r="E1014" s="2"/>
      <c r="F1014" s="2"/>
      <c r="G1014" s="2"/>
      <c r="H1014" s="2"/>
      <c r="I1014" s="2"/>
      <c r="J1014" s="2"/>
      <c r="K1014" s="2"/>
    </row>
    <row r="1015" spans="1:11">
      <c r="A1015" s="2"/>
      <c r="C1015" s="2"/>
      <c r="D1015" s="2"/>
      <c r="E1015" s="2"/>
      <c r="F1015" s="2"/>
      <c r="G1015" s="2"/>
      <c r="H1015" s="2"/>
      <c r="I1015" s="2"/>
      <c r="J1015" s="2"/>
      <c r="K1015" s="2"/>
    </row>
    <row r="1016" spans="1:11">
      <c r="A1016" s="2"/>
      <c r="C1016" s="2"/>
      <c r="D1016" s="2"/>
      <c r="E1016" s="2"/>
      <c r="F1016" s="2"/>
      <c r="G1016" s="2"/>
      <c r="H1016" s="2"/>
      <c r="I1016" s="2"/>
      <c r="J1016" s="2"/>
      <c r="K1016" s="2"/>
    </row>
    <row r="1017" spans="1:11">
      <c r="A1017" s="2"/>
      <c r="C1017" s="2"/>
      <c r="D1017" s="2"/>
      <c r="E1017" s="2"/>
      <c r="F1017" s="2"/>
      <c r="G1017" s="2"/>
      <c r="H1017" s="2"/>
      <c r="I1017" s="2"/>
      <c r="J1017" s="2"/>
      <c r="K1017" s="2"/>
    </row>
    <row r="1018" spans="1:11">
      <c r="A1018" s="2"/>
      <c r="C1018" s="2"/>
      <c r="D1018" s="2"/>
      <c r="E1018" s="2"/>
      <c r="F1018" s="2"/>
      <c r="G1018" s="2"/>
      <c r="H1018" s="2"/>
      <c r="I1018" s="2"/>
      <c r="J1018" s="2"/>
      <c r="K1018" s="2"/>
    </row>
    <row r="1019" spans="1:11">
      <c r="A1019" s="2"/>
      <c r="C1019" s="2"/>
      <c r="D1019" s="2"/>
      <c r="E1019" s="2"/>
      <c r="F1019" s="2"/>
      <c r="G1019" s="2"/>
      <c r="H1019" s="2"/>
      <c r="I1019" s="2"/>
      <c r="J1019" s="2"/>
      <c r="K1019" s="2"/>
    </row>
    <row r="1020" spans="1:11">
      <c r="A1020" s="2"/>
      <c r="C1020" s="2"/>
      <c r="D1020" s="2"/>
      <c r="E1020" s="2"/>
      <c r="F1020" s="2"/>
      <c r="G1020" s="2"/>
      <c r="H1020" s="2"/>
      <c r="I1020" s="2"/>
      <c r="J1020" s="2"/>
      <c r="K1020" s="2"/>
    </row>
    <row r="1021" spans="1:11">
      <c r="A1021" s="2"/>
      <c r="C1021" s="2"/>
      <c r="D1021" s="2"/>
      <c r="E1021" s="2"/>
      <c r="F1021" s="2"/>
      <c r="G1021" s="2"/>
      <c r="H1021" s="2"/>
      <c r="I1021" s="2"/>
      <c r="J1021" s="2"/>
      <c r="K1021" s="2"/>
    </row>
    <row r="1022" spans="1:11">
      <c r="A1022" s="2"/>
      <c r="C1022" s="2"/>
      <c r="D1022" s="2"/>
      <c r="E1022" s="2"/>
      <c r="F1022" s="2"/>
      <c r="G1022" s="2"/>
      <c r="H1022" s="2"/>
      <c r="I1022" s="2"/>
      <c r="J1022" s="2"/>
      <c r="K1022" s="2"/>
    </row>
    <row r="1023" spans="1:11">
      <c r="A1023" s="2"/>
      <c r="C1023" s="2"/>
      <c r="D1023" s="2"/>
      <c r="E1023" s="2"/>
      <c r="F1023" s="2"/>
      <c r="G1023" s="2"/>
      <c r="H1023" s="2"/>
      <c r="I1023" s="2"/>
      <c r="J1023" s="2"/>
      <c r="K1023" s="2"/>
    </row>
    <row r="1024" spans="1:11">
      <c r="A1024" s="2"/>
      <c r="C1024" s="2"/>
      <c r="D1024" s="2"/>
      <c r="E1024" s="2"/>
      <c r="F1024" s="2"/>
      <c r="G1024" s="2"/>
      <c r="H1024" s="2"/>
      <c r="I1024" s="2"/>
      <c r="J1024" s="2"/>
      <c r="K1024" s="2"/>
    </row>
    <row r="1025" spans="1:11">
      <c r="A1025" s="2"/>
      <c r="C1025" s="2"/>
      <c r="D1025" s="2"/>
      <c r="E1025" s="2"/>
      <c r="F1025" s="2"/>
      <c r="G1025" s="2"/>
      <c r="H1025" s="2"/>
      <c r="I1025" s="2"/>
      <c r="J1025" s="2"/>
      <c r="K1025" s="2"/>
    </row>
    <row r="1026" spans="1:11">
      <c r="A1026" s="2"/>
      <c r="C1026" s="2"/>
      <c r="D1026" s="2"/>
      <c r="E1026" s="2"/>
      <c r="F1026" s="2"/>
      <c r="G1026" s="2"/>
      <c r="H1026" s="2"/>
      <c r="I1026" s="2"/>
      <c r="J1026" s="2"/>
      <c r="K1026" s="2"/>
    </row>
    <row r="1027" spans="1:11">
      <c r="A1027" s="2"/>
      <c r="C1027" s="2"/>
      <c r="D1027" s="2"/>
      <c r="E1027" s="2"/>
      <c r="F1027" s="2"/>
      <c r="G1027" s="2"/>
      <c r="H1027" s="2"/>
      <c r="I1027" s="2"/>
      <c r="J1027" s="2"/>
      <c r="K1027" s="2"/>
    </row>
    <row r="1028" spans="1:11">
      <c r="A1028" s="2"/>
      <c r="C1028" s="2"/>
      <c r="D1028" s="2"/>
      <c r="E1028" s="2"/>
      <c r="F1028" s="2"/>
      <c r="G1028" s="2"/>
      <c r="H1028" s="2"/>
      <c r="I1028" s="2"/>
      <c r="J1028" s="2"/>
      <c r="K1028" s="2"/>
    </row>
    <row r="1029" spans="1:11">
      <c r="A1029" s="2"/>
      <c r="C1029" s="2"/>
      <c r="D1029" s="2"/>
      <c r="E1029" s="2"/>
      <c r="F1029" s="2"/>
      <c r="G1029" s="2"/>
      <c r="H1029" s="2"/>
      <c r="I1029" s="2"/>
      <c r="J1029" s="2"/>
      <c r="K1029" s="2"/>
    </row>
    <row r="1030" spans="1:11">
      <c r="A1030" s="2"/>
      <c r="C1030" s="2"/>
      <c r="D1030" s="2"/>
      <c r="E1030" s="2"/>
      <c r="F1030" s="2"/>
      <c r="G1030" s="2"/>
      <c r="H1030" s="2"/>
      <c r="I1030" s="2"/>
      <c r="J1030" s="2"/>
      <c r="K1030" s="2"/>
    </row>
    <row r="1031" spans="1:11">
      <c r="A1031" s="2"/>
      <c r="C1031" s="2"/>
      <c r="D1031" s="2"/>
      <c r="E1031" s="2"/>
      <c r="F1031" s="2"/>
      <c r="G1031" s="2"/>
      <c r="H1031" s="2"/>
      <c r="I1031" s="2"/>
      <c r="J1031" s="2"/>
      <c r="K1031" s="2"/>
    </row>
    <row r="1032" spans="1:11">
      <c r="A1032" s="2"/>
      <c r="C1032" s="2"/>
      <c r="D1032" s="2"/>
      <c r="E1032" s="2"/>
      <c r="F1032" s="2"/>
      <c r="G1032" s="2"/>
      <c r="H1032" s="2"/>
      <c r="I1032" s="2"/>
      <c r="J1032" s="2"/>
      <c r="K1032" s="2"/>
    </row>
    <row r="1033" spans="1:11">
      <c r="A1033" s="2"/>
      <c r="C1033" s="2"/>
      <c r="D1033" s="2"/>
      <c r="E1033" s="2"/>
      <c r="F1033" s="2"/>
      <c r="G1033" s="2"/>
      <c r="H1033" s="2"/>
      <c r="I1033" s="2"/>
      <c r="J1033" s="2"/>
      <c r="K1033" s="2"/>
    </row>
    <row r="1034" spans="1:11">
      <c r="A1034" s="2"/>
      <c r="C1034" s="2"/>
      <c r="D1034" s="2"/>
      <c r="E1034" s="2"/>
      <c r="F1034" s="2"/>
      <c r="G1034" s="2"/>
      <c r="H1034" s="2"/>
      <c r="I1034" s="2"/>
      <c r="J1034" s="2"/>
      <c r="K1034" s="2"/>
    </row>
    <row r="1035" spans="1:11">
      <c r="A1035" s="2"/>
      <c r="C1035" s="2"/>
      <c r="D1035" s="2"/>
      <c r="E1035" s="2"/>
      <c r="F1035" s="2"/>
      <c r="G1035" s="2"/>
      <c r="H1035" s="2"/>
      <c r="I1035" s="2"/>
      <c r="J1035" s="2"/>
      <c r="K1035" s="2"/>
    </row>
    <row r="1036" spans="1:11">
      <c r="A1036" s="2"/>
      <c r="C1036" s="2"/>
      <c r="D1036" s="2"/>
      <c r="E1036" s="2"/>
      <c r="F1036" s="2"/>
      <c r="G1036" s="2"/>
      <c r="H1036" s="2"/>
      <c r="I1036" s="2"/>
      <c r="J1036" s="2"/>
      <c r="K1036" s="2"/>
    </row>
    <row r="1037" spans="1:11">
      <c r="A1037" s="2"/>
      <c r="C1037" s="2"/>
      <c r="D1037" s="2"/>
      <c r="E1037" s="2"/>
      <c r="F1037" s="2"/>
      <c r="G1037" s="2"/>
      <c r="H1037" s="2"/>
      <c r="I1037" s="2"/>
      <c r="J1037" s="2"/>
      <c r="K1037" s="2"/>
    </row>
    <row r="1038" spans="1:11">
      <c r="A1038" s="2"/>
      <c r="C1038" s="2"/>
      <c r="D1038" s="2"/>
      <c r="E1038" s="2"/>
      <c r="F1038" s="2"/>
      <c r="G1038" s="2"/>
      <c r="H1038" s="2"/>
      <c r="I1038" s="2"/>
      <c r="J1038" s="2"/>
      <c r="K1038" s="2"/>
    </row>
    <row r="1039" spans="1:11">
      <c r="A1039" s="2"/>
      <c r="C1039" s="2"/>
      <c r="D1039" s="2"/>
      <c r="E1039" s="2"/>
      <c r="F1039" s="2"/>
      <c r="G1039" s="2"/>
      <c r="H1039" s="2"/>
      <c r="I1039" s="2"/>
      <c r="J1039" s="2"/>
      <c r="K1039" s="2"/>
    </row>
    <row r="1040" spans="1:11">
      <c r="A1040" s="2"/>
      <c r="C1040" s="2"/>
      <c r="D1040" s="2"/>
      <c r="E1040" s="2"/>
      <c r="F1040" s="2"/>
      <c r="G1040" s="2"/>
      <c r="H1040" s="2"/>
      <c r="I1040" s="2"/>
      <c r="J1040" s="2"/>
      <c r="K1040" s="2"/>
    </row>
    <row r="1041" spans="1:11">
      <c r="A1041" s="2"/>
      <c r="C1041" s="2"/>
      <c r="D1041" s="2"/>
      <c r="E1041" s="2"/>
      <c r="F1041" s="2"/>
      <c r="G1041" s="2"/>
      <c r="H1041" s="2"/>
      <c r="I1041" s="2"/>
      <c r="J1041" s="2"/>
      <c r="K1041" s="2"/>
    </row>
    <row r="1042" spans="1:11">
      <c r="A1042" s="2"/>
      <c r="C1042" s="2"/>
      <c r="D1042" s="2"/>
      <c r="E1042" s="2"/>
      <c r="F1042" s="2"/>
      <c r="G1042" s="2"/>
      <c r="H1042" s="2"/>
      <c r="I1042" s="2"/>
      <c r="J1042" s="2"/>
      <c r="K1042" s="2"/>
    </row>
    <row r="1043" spans="1:11">
      <c r="A1043" s="2"/>
      <c r="C1043" s="2"/>
      <c r="D1043" s="2"/>
      <c r="E1043" s="2"/>
      <c r="F1043" s="2"/>
      <c r="G1043" s="2"/>
      <c r="H1043" s="2"/>
      <c r="I1043" s="2"/>
      <c r="J1043" s="2"/>
      <c r="K1043" s="2"/>
    </row>
    <row r="1044" spans="1:11">
      <c r="A1044" s="2"/>
      <c r="C1044" s="2"/>
      <c r="D1044" s="2"/>
      <c r="E1044" s="2"/>
      <c r="F1044" s="2"/>
      <c r="G1044" s="2"/>
      <c r="H1044" s="2"/>
      <c r="I1044" s="2"/>
      <c r="J1044" s="2"/>
      <c r="K1044" s="2"/>
    </row>
    <row r="1045" spans="1:11">
      <c r="A1045" s="2"/>
      <c r="C1045" s="2"/>
      <c r="D1045" s="2"/>
      <c r="E1045" s="2"/>
      <c r="F1045" s="2"/>
      <c r="G1045" s="2"/>
      <c r="H1045" s="2"/>
      <c r="I1045" s="2"/>
      <c r="J1045" s="2"/>
      <c r="K1045" s="2"/>
    </row>
    <row r="1046" spans="1:11">
      <c r="A1046" s="2"/>
      <c r="C1046" s="2"/>
      <c r="D1046" s="2"/>
      <c r="E1046" s="2"/>
      <c r="F1046" s="2"/>
      <c r="G1046" s="2"/>
      <c r="H1046" s="2"/>
      <c r="I1046" s="2"/>
      <c r="J1046" s="2"/>
      <c r="K1046" s="2"/>
    </row>
    <row r="1047" spans="1:11">
      <c r="A1047" s="2"/>
      <c r="C1047" s="2"/>
      <c r="D1047" s="2"/>
      <c r="E1047" s="2"/>
      <c r="F1047" s="2"/>
      <c r="G1047" s="2"/>
      <c r="H1047" s="2"/>
      <c r="I1047" s="2"/>
      <c r="J1047" s="2"/>
      <c r="K1047" s="2"/>
    </row>
    <row r="1048" spans="1:11">
      <c r="A1048" s="2"/>
      <c r="C1048" s="2"/>
      <c r="D1048" s="2"/>
      <c r="E1048" s="2"/>
      <c r="F1048" s="2"/>
      <c r="G1048" s="2"/>
      <c r="H1048" s="2"/>
      <c r="I1048" s="2"/>
      <c r="J1048" s="2"/>
      <c r="K1048" s="2"/>
    </row>
    <row r="1049" spans="1:11">
      <c r="A1049" s="2"/>
      <c r="C1049" s="2"/>
      <c r="D1049" s="2"/>
      <c r="E1049" s="2"/>
      <c r="F1049" s="2"/>
      <c r="G1049" s="2"/>
      <c r="H1049" s="2"/>
      <c r="I1049" s="2"/>
      <c r="J1049" s="2"/>
      <c r="K1049" s="2"/>
    </row>
    <row r="1050" spans="1:11">
      <c r="A1050" s="2"/>
      <c r="C1050" s="2"/>
      <c r="D1050" s="2"/>
      <c r="E1050" s="2"/>
      <c r="F1050" s="2"/>
      <c r="G1050" s="2"/>
      <c r="H1050" s="2"/>
      <c r="I1050" s="2"/>
      <c r="J1050" s="2"/>
      <c r="K1050" s="2"/>
    </row>
    <row r="1051" spans="1:11">
      <c r="A1051" s="2"/>
      <c r="C1051" s="2"/>
      <c r="D1051" s="2"/>
      <c r="E1051" s="2"/>
      <c r="F1051" s="2"/>
      <c r="G1051" s="2"/>
      <c r="H1051" s="2"/>
      <c r="I1051" s="2"/>
      <c r="J1051" s="2"/>
      <c r="K1051" s="2"/>
    </row>
    <row r="1052" spans="1:11">
      <c r="A1052" s="2"/>
      <c r="C1052" s="2"/>
      <c r="D1052" s="2"/>
      <c r="E1052" s="2"/>
      <c r="F1052" s="2"/>
      <c r="G1052" s="2"/>
      <c r="H1052" s="2"/>
      <c r="I1052" s="2"/>
      <c r="J1052" s="2"/>
      <c r="K1052" s="2"/>
    </row>
    <row r="1053" spans="1:11">
      <c r="A1053" s="2"/>
      <c r="C1053" s="2"/>
      <c r="D1053" s="2"/>
      <c r="E1053" s="2"/>
      <c r="F1053" s="2"/>
      <c r="G1053" s="2"/>
      <c r="H1053" s="2"/>
      <c r="I1053" s="2"/>
      <c r="J1053" s="2"/>
      <c r="K1053" s="2"/>
    </row>
    <row r="1054" spans="1:11">
      <c r="A1054" s="2"/>
      <c r="C1054" s="2"/>
      <c r="D1054" s="2"/>
      <c r="E1054" s="2"/>
      <c r="F1054" s="2"/>
      <c r="G1054" s="2"/>
      <c r="H1054" s="2"/>
      <c r="I1054" s="2"/>
      <c r="J1054" s="2"/>
      <c r="K1054" s="2"/>
    </row>
    <row r="1055" spans="1:11">
      <c r="A1055" s="2"/>
      <c r="C1055" s="2"/>
      <c r="D1055" s="2"/>
      <c r="E1055" s="2"/>
      <c r="F1055" s="2"/>
      <c r="G1055" s="2"/>
      <c r="H1055" s="2"/>
      <c r="I1055" s="2"/>
      <c r="J1055" s="2"/>
      <c r="K1055" s="2"/>
    </row>
    <row r="1056" spans="1:11">
      <c r="A1056" s="2"/>
      <c r="C1056" s="2"/>
      <c r="D1056" s="2"/>
      <c r="E1056" s="2"/>
      <c r="F1056" s="2"/>
      <c r="G1056" s="2"/>
      <c r="H1056" s="2"/>
      <c r="I1056" s="2"/>
      <c r="J1056" s="2"/>
      <c r="K1056" s="2"/>
    </row>
    <row r="1057" spans="1:11">
      <c r="A1057" s="2"/>
      <c r="C1057" s="2"/>
      <c r="D1057" s="2"/>
      <c r="E1057" s="2"/>
      <c r="F1057" s="2"/>
      <c r="G1057" s="2"/>
      <c r="H1057" s="2"/>
      <c r="I1057" s="2"/>
      <c r="J1057" s="2"/>
      <c r="K1057" s="2"/>
    </row>
    <row r="1058" spans="1:11">
      <c r="A1058" s="2"/>
      <c r="C1058" s="2"/>
      <c r="D1058" s="2"/>
      <c r="E1058" s="2"/>
      <c r="F1058" s="2"/>
      <c r="G1058" s="2"/>
      <c r="H1058" s="2"/>
      <c r="I1058" s="2"/>
      <c r="J1058" s="2"/>
      <c r="K1058" s="2"/>
    </row>
    <row r="1059" spans="1:11">
      <c r="A1059" s="2"/>
      <c r="C1059" s="2"/>
      <c r="D1059" s="2"/>
      <c r="E1059" s="2"/>
      <c r="F1059" s="2"/>
      <c r="G1059" s="2"/>
      <c r="H1059" s="2"/>
      <c r="I1059" s="2"/>
      <c r="J1059" s="2"/>
      <c r="K1059" s="2"/>
    </row>
    <row r="1060" spans="1:11">
      <c r="A1060" s="2"/>
      <c r="C1060" s="2"/>
      <c r="D1060" s="2"/>
      <c r="E1060" s="2"/>
      <c r="F1060" s="2"/>
      <c r="G1060" s="2"/>
      <c r="H1060" s="2"/>
      <c r="I1060" s="2"/>
      <c r="J1060" s="2"/>
      <c r="K1060" s="2"/>
    </row>
    <row r="1061" spans="1:11">
      <c r="A1061" s="2"/>
      <c r="C1061" s="2"/>
      <c r="D1061" s="2"/>
      <c r="E1061" s="2"/>
      <c r="F1061" s="2"/>
      <c r="G1061" s="2"/>
      <c r="H1061" s="2"/>
      <c r="I1061" s="2"/>
      <c r="J1061" s="2"/>
      <c r="K1061" s="2"/>
    </row>
    <row r="1062" spans="1:11">
      <c r="A1062" s="2"/>
      <c r="C1062" s="2"/>
      <c r="D1062" s="2"/>
      <c r="E1062" s="2"/>
      <c r="F1062" s="2"/>
      <c r="G1062" s="2"/>
      <c r="H1062" s="2"/>
      <c r="I1062" s="2"/>
      <c r="J1062" s="2"/>
      <c r="K1062" s="2"/>
    </row>
    <row r="1063" spans="1:11">
      <c r="A1063" s="2"/>
      <c r="C1063" s="2"/>
      <c r="D1063" s="2"/>
      <c r="E1063" s="2"/>
      <c r="F1063" s="2"/>
      <c r="G1063" s="2"/>
      <c r="H1063" s="2"/>
      <c r="I1063" s="2"/>
      <c r="J1063" s="2"/>
      <c r="K1063" s="2"/>
    </row>
    <row r="1064" spans="1:11">
      <c r="A1064" s="2"/>
      <c r="C1064" s="2"/>
      <c r="D1064" s="2"/>
      <c r="E1064" s="2"/>
      <c r="F1064" s="2"/>
      <c r="G1064" s="2"/>
      <c r="H1064" s="2"/>
      <c r="I1064" s="2"/>
      <c r="J1064" s="2"/>
      <c r="K1064" s="2"/>
    </row>
    <row r="1065" spans="1:11">
      <c r="A1065" s="2"/>
      <c r="C1065" s="2"/>
      <c r="D1065" s="2"/>
      <c r="E1065" s="2"/>
      <c r="F1065" s="2"/>
      <c r="G1065" s="2"/>
      <c r="H1065" s="2"/>
      <c r="I1065" s="2"/>
      <c r="J1065" s="2"/>
      <c r="K1065" s="2"/>
    </row>
    <row r="1066" spans="1:11">
      <c r="A1066" s="2"/>
      <c r="C1066" s="2"/>
      <c r="D1066" s="2"/>
      <c r="E1066" s="2"/>
      <c r="F1066" s="2"/>
      <c r="G1066" s="2"/>
      <c r="H1066" s="2"/>
      <c r="I1066" s="2"/>
      <c r="J1066" s="2"/>
      <c r="K1066" s="2"/>
    </row>
    <row r="1067" spans="1:11">
      <c r="A1067" s="2"/>
      <c r="C1067" s="2"/>
      <c r="D1067" s="2"/>
      <c r="E1067" s="2"/>
      <c r="F1067" s="2"/>
      <c r="G1067" s="2"/>
      <c r="H1067" s="2"/>
      <c r="I1067" s="2"/>
      <c r="J1067" s="2"/>
      <c r="K1067" s="2"/>
    </row>
    <row r="1068" spans="1:11">
      <c r="A1068" s="2"/>
      <c r="C1068" s="2"/>
      <c r="D1068" s="2"/>
      <c r="E1068" s="2"/>
      <c r="F1068" s="2"/>
      <c r="G1068" s="2"/>
      <c r="H1068" s="2"/>
      <c r="I1068" s="2"/>
      <c r="J1068" s="2"/>
      <c r="K1068" s="2"/>
    </row>
    <row r="1069" spans="1:11">
      <c r="A1069" s="2"/>
      <c r="C1069" s="2"/>
      <c r="D1069" s="2"/>
      <c r="E1069" s="2"/>
      <c r="F1069" s="2"/>
      <c r="G1069" s="2"/>
      <c r="H1069" s="2"/>
      <c r="I1069" s="2"/>
      <c r="J1069" s="2"/>
      <c r="K1069" s="2"/>
    </row>
    <row r="1070" spans="1:11">
      <c r="A1070" s="2"/>
      <c r="C1070" s="2"/>
      <c r="D1070" s="2"/>
      <c r="E1070" s="2"/>
      <c r="F1070" s="2"/>
      <c r="G1070" s="2"/>
      <c r="H1070" s="2"/>
      <c r="I1070" s="2"/>
      <c r="J1070" s="2"/>
      <c r="K1070" s="2"/>
    </row>
    <row r="1071" spans="1:11">
      <c r="A1071" s="2"/>
      <c r="C1071" s="2"/>
      <c r="D1071" s="2"/>
      <c r="E1071" s="2"/>
      <c r="F1071" s="2"/>
      <c r="G1071" s="2"/>
      <c r="H1071" s="2"/>
      <c r="I1071" s="2"/>
      <c r="J1071" s="2"/>
      <c r="K1071" s="2"/>
    </row>
    <row r="1072" spans="1:11">
      <c r="A1072" s="2"/>
      <c r="C1072" s="2"/>
      <c r="D1072" s="2"/>
      <c r="E1072" s="2"/>
      <c r="F1072" s="2"/>
      <c r="G1072" s="2"/>
      <c r="H1072" s="2"/>
      <c r="I1072" s="2"/>
      <c r="J1072" s="2"/>
      <c r="K1072" s="2"/>
    </row>
    <row r="1073" spans="1:11">
      <c r="A1073" s="2"/>
      <c r="C1073" s="2"/>
      <c r="D1073" s="2"/>
      <c r="E1073" s="2"/>
      <c r="F1073" s="2"/>
      <c r="G1073" s="2"/>
      <c r="H1073" s="2"/>
      <c r="I1073" s="2"/>
      <c r="J1073" s="2"/>
      <c r="K1073" s="2"/>
    </row>
    <row r="1074" spans="1:11">
      <c r="A1074" s="2"/>
      <c r="C1074" s="2"/>
      <c r="D1074" s="2"/>
      <c r="E1074" s="2"/>
      <c r="F1074" s="2"/>
      <c r="G1074" s="2"/>
      <c r="H1074" s="2"/>
      <c r="I1074" s="2"/>
      <c r="J1074" s="2"/>
      <c r="K1074" s="2"/>
    </row>
    <row r="1075" spans="1:11">
      <c r="A1075" s="2"/>
      <c r="C1075" s="2"/>
      <c r="D1075" s="2"/>
      <c r="E1075" s="2"/>
      <c r="F1075" s="2"/>
      <c r="G1075" s="2"/>
      <c r="H1075" s="2"/>
      <c r="I1075" s="2"/>
      <c r="J1075" s="2"/>
      <c r="K1075" s="2"/>
    </row>
    <row r="1076" spans="1:11">
      <c r="A1076" s="2"/>
      <c r="C1076" s="2"/>
      <c r="D1076" s="2"/>
      <c r="E1076" s="2"/>
      <c r="F1076" s="2"/>
      <c r="G1076" s="2"/>
      <c r="H1076" s="2"/>
      <c r="I1076" s="2"/>
      <c r="J1076" s="2"/>
      <c r="K1076" s="2"/>
    </row>
    <row r="1077" spans="1:11">
      <c r="A1077" s="2"/>
      <c r="C1077" s="2"/>
      <c r="D1077" s="2"/>
      <c r="E1077" s="2"/>
      <c r="F1077" s="2"/>
      <c r="G1077" s="2"/>
      <c r="H1077" s="2"/>
      <c r="I1077" s="2"/>
      <c r="J1077" s="2"/>
      <c r="K1077" s="2"/>
    </row>
    <row r="1078" spans="1:11">
      <c r="A1078" s="2"/>
      <c r="C1078" s="2"/>
      <c r="D1078" s="2"/>
      <c r="E1078" s="2"/>
      <c r="F1078" s="2"/>
      <c r="G1078" s="2"/>
      <c r="H1078" s="2"/>
      <c r="I1078" s="2"/>
      <c r="J1078" s="2"/>
      <c r="K1078" s="2"/>
    </row>
    <row r="1079" spans="1:11">
      <c r="A1079" s="2"/>
      <c r="C1079" s="2"/>
      <c r="D1079" s="2"/>
      <c r="E1079" s="2"/>
      <c r="F1079" s="2"/>
      <c r="G1079" s="2"/>
      <c r="H1079" s="2"/>
      <c r="I1079" s="2"/>
      <c r="J1079" s="2"/>
      <c r="K1079" s="2"/>
    </row>
    <row r="1080" spans="1:11">
      <c r="A1080" s="2"/>
      <c r="C1080" s="2"/>
      <c r="D1080" s="2"/>
      <c r="E1080" s="2"/>
      <c r="F1080" s="2"/>
      <c r="G1080" s="2"/>
      <c r="H1080" s="2"/>
      <c r="I1080" s="2"/>
      <c r="J1080" s="2"/>
      <c r="K1080" s="2"/>
    </row>
    <row r="1081" spans="1:11">
      <c r="A1081" s="2"/>
      <c r="C1081" s="2"/>
      <c r="D1081" s="2"/>
      <c r="E1081" s="2"/>
      <c r="F1081" s="2"/>
      <c r="G1081" s="2"/>
      <c r="H1081" s="2"/>
      <c r="I1081" s="2"/>
      <c r="J1081" s="2"/>
      <c r="K1081" s="2"/>
    </row>
    <row r="1082" spans="1:11">
      <c r="A1082" s="2"/>
      <c r="C1082" s="2"/>
      <c r="D1082" s="2"/>
      <c r="E1082" s="2"/>
      <c r="F1082" s="2"/>
      <c r="G1082" s="2"/>
      <c r="H1082" s="2"/>
      <c r="I1082" s="2"/>
      <c r="J1082" s="2"/>
      <c r="K1082" s="2"/>
    </row>
    <row r="1083" spans="1:11">
      <c r="A1083" s="2"/>
      <c r="C1083" s="2"/>
      <c r="D1083" s="2"/>
      <c r="E1083" s="2"/>
      <c r="F1083" s="2"/>
      <c r="G1083" s="2"/>
      <c r="H1083" s="2"/>
      <c r="I1083" s="2"/>
      <c r="J1083" s="2"/>
      <c r="K1083" s="2"/>
    </row>
    <row r="1084" spans="1:11">
      <c r="A1084" s="2"/>
      <c r="C1084" s="2"/>
      <c r="D1084" s="2"/>
      <c r="E1084" s="2"/>
      <c r="F1084" s="2"/>
      <c r="G1084" s="2"/>
      <c r="H1084" s="2"/>
      <c r="I1084" s="2"/>
      <c r="J1084" s="2"/>
      <c r="K1084" s="2"/>
    </row>
    <row r="1085" spans="1:11">
      <c r="A1085" s="2"/>
      <c r="C1085" s="2"/>
      <c r="D1085" s="2"/>
      <c r="E1085" s="2"/>
      <c r="F1085" s="2"/>
      <c r="G1085" s="2"/>
      <c r="H1085" s="2"/>
      <c r="I1085" s="2"/>
      <c r="J1085" s="2"/>
      <c r="K1085" s="2"/>
    </row>
    <row r="1086" spans="1:11">
      <c r="A1086" s="2"/>
      <c r="C1086" s="2"/>
      <c r="D1086" s="2"/>
      <c r="E1086" s="2"/>
      <c r="F1086" s="2"/>
      <c r="G1086" s="2"/>
      <c r="H1086" s="2"/>
      <c r="I1086" s="2"/>
      <c r="J1086" s="2"/>
      <c r="K1086" s="2"/>
    </row>
    <row r="1087" spans="1:11">
      <c r="A1087" s="2"/>
      <c r="C1087" s="2"/>
      <c r="D1087" s="2"/>
      <c r="E1087" s="2"/>
      <c r="F1087" s="2"/>
      <c r="G1087" s="2"/>
      <c r="H1087" s="2"/>
      <c r="I1087" s="2"/>
      <c r="J1087" s="2"/>
      <c r="K1087" s="2"/>
    </row>
    <row r="1088" spans="1:11">
      <c r="A1088" s="2"/>
      <c r="C1088" s="2"/>
      <c r="D1088" s="2"/>
      <c r="E1088" s="2"/>
      <c r="F1088" s="2"/>
      <c r="G1088" s="2"/>
      <c r="H1088" s="2"/>
      <c r="I1088" s="2"/>
      <c r="J1088" s="2"/>
      <c r="K1088" s="2"/>
    </row>
    <row r="1089" spans="1:11">
      <c r="A1089" s="2"/>
      <c r="C1089" s="2"/>
      <c r="D1089" s="2"/>
      <c r="E1089" s="2"/>
      <c r="F1089" s="2"/>
      <c r="G1089" s="2"/>
      <c r="H1089" s="2"/>
      <c r="I1089" s="2"/>
      <c r="J1089" s="2"/>
      <c r="K1089" s="2"/>
    </row>
    <row r="1090" spans="1:11">
      <c r="A1090" s="2"/>
      <c r="C1090" s="2"/>
      <c r="D1090" s="2"/>
      <c r="E1090" s="2"/>
      <c r="F1090" s="2"/>
      <c r="G1090" s="2"/>
      <c r="H1090" s="2"/>
      <c r="I1090" s="2"/>
      <c r="J1090" s="2"/>
      <c r="K1090" s="2"/>
    </row>
    <row r="1091" spans="1:11">
      <c r="A1091" s="2"/>
      <c r="C1091" s="2"/>
      <c r="D1091" s="2"/>
      <c r="E1091" s="2"/>
      <c r="F1091" s="2"/>
      <c r="G1091" s="2"/>
      <c r="H1091" s="2"/>
      <c r="I1091" s="2"/>
      <c r="J1091" s="2"/>
      <c r="K1091" s="2"/>
    </row>
    <row r="1092" spans="1:11">
      <c r="A1092" s="2"/>
      <c r="C1092" s="2"/>
      <c r="D1092" s="2"/>
      <c r="E1092" s="2"/>
      <c r="F1092" s="2"/>
      <c r="G1092" s="2"/>
      <c r="H1092" s="2"/>
      <c r="I1092" s="2"/>
      <c r="J1092" s="2"/>
      <c r="K1092" s="2"/>
    </row>
    <row r="1093" spans="1:11">
      <c r="A1093" s="2"/>
      <c r="C1093" s="2"/>
      <c r="D1093" s="2"/>
      <c r="E1093" s="2"/>
      <c r="F1093" s="2"/>
      <c r="G1093" s="2"/>
      <c r="H1093" s="2"/>
      <c r="I1093" s="2"/>
      <c r="J1093" s="2"/>
      <c r="K1093" s="2"/>
    </row>
    <row r="1094" spans="1:11">
      <c r="A1094" s="2"/>
      <c r="C1094" s="2"/>
      <c r="D1094" s="2"/>
      <c r="E1094" s="2"/>
      <c r="F1094" s="2"/>
      <c r="G1094" s="2"/>
      <c r="H1094" s="2"/>
      <c r="I1094" s="2"/>
      <c r="J1094" s="2"/>
      <c r="K1094" s="2"/>
    </row>
    <row r="1095" spans="1:11">
      <c r="A1095" s="2"/>
      <c r="C1095" s="2"/>
      <c r="D1095" s="2"/>
      <c r="E1095" s="2"/>
      <c r="F1095" s="2"/>
      <c r="G1095" s="2"/>
      <c r="H1095" s="2"/>
      <c r="I1095" s="2"/>
      <c r="J1095" s="2"/>
      <c r="K1095" s="2"/>
    </row>
    <row r="1096" spans="1:11">
      <c r="A1096" s="2"/>
      <c r="C1096" s="2"/>
      <c r="D1096" s="2"/>
      <c r="E1096" s="2"/>
      <c r="F1096" s="2"/>
      <c r="G1096" s="2"/>
      <c r="H1096" s="2"/>
      <c r="I1096" s="2"/>
      <c r="J1096" s="2"/>
      <c r="K1096" s="2"/>
    </row>
    <row r="1097" spans="1:11">
      <c r="A1097" s="2"/>
      <c r="C1097" s="2"/>
      <c r="D1097" s="2"/>
      <c r="E1097" s="2"/>
      <c r="F1097" s="2"/>
      <c r="G1097" s="2"/>
      <c r="H1097" s="2"/>
      <c r="I1097" s="2"/>
      <c r="J1097" s="2"/>
      <c r="K1097" s="2"/>
    </row>
    <row r="1098" spans="1:11">
      <c r="A1098" s="2"/>
      <c r="C1098" s="2"/>
      <c r="D1098" s="2"/>
      <c r="E1098" s="2"/>
      <c r="F1098" s="2"/>
      <c r="G1098" s="2"/>
      <c r="H1098" s="2"/>
      <c r="I1098" s="2"/>
      <c r="J1098" s="2"/>
      <c r="K1098" s="2"/>
    </row>
    <row r="1099" spans="1:11">
      <c r="A1099" s="2"/>
      <c r="C1099" s="2"/>
      <c r="D1099" s="2"/>
      <c r="E1099" s="2"/>
      <c r="F1099" s="2"/>
      <c r="G1099" s="2"/>
      <c r="H1099" s="2"/>
      <c r="I1099" s="2"/>
      <c r="J1099" s="2"/>
      <c r="K1099" s="2"/>
    </row>
    <row r="1100" spans="1:11">
      <c r="A1100" s="2"/>
      <c r="C1100" s="2"/>
      <c r="D1100" s="2"/>
      <c r="E1100" s="2"/>
      <c r="F1100" s="2"/>
      <c r="G1100" s="2"/>
      <c r="H1100" s="2"/>
      <c r="I1100" s="2"/>
      <c r="J1100" s="2"/>
      <c r="K1100" s="2"/>
    </row>
    <row r="1101" spans="1:11">
      <c r="A1101" s="2"/>
      <c r="C1101" s="2"/>
      <c r="D1101" s="2"/>
      <c r="E1101" s="2"/>
      <c r="F1101" s="2"/>
      <c r="G1101" s="2"/>
      <c r="H1101" s="2"/>
      <c r="I1101" s="2"/>
      <c r="J1101" s="2"/>
      <c r="K1101" s="2"/>
    </row>
    <row r="1102" spans="1:11">
      <c r="A1102" s="2"/>
      <c r="C1102" s="2"/>
      <c r="D1102" s="2"/>
      <c r="E1102" s="2"/>
      <c r="F1102" s="2"/>
      <c r="G1102" s="2"/>
      <c r="H1102" s="2"/>
      <c r="I1102" s="2"/>
      <c r="J1102" s="2"/>
      <c r="K1102" s="2"/>
    </row>
    <row r="1103" spans="1:11">
      <c r="A1103" s="2"/>
      <c r="C1103" s="2"/>
      <c r="D1103" s="2"/>
      <c r="E1103" s="2"/>
      <c r="F1103" s="2"/>
      <c r="G1103" s="2"/>
      <c r="H1103" s="2"/>
      <c r="I1103" s="2"/>
      <c r="J1103" s="2"/>
      <c r="K1103" s="2"/>
    </row>
    <row r="1104" spans="1:11">
      <c r="A1104" s="2"/>
      <c r="C1104" s="2"/>
      <c r="D1104" s="2"/>
      <c r="E1104" s="2"/>
      <c r="F1104" s="2"/>
      <c r="G1104" s="2"/>
      <c r="H1104" s="2"/>
      <c r="I1104" s="2"/>
      <c r="J1104" s="2"/>
      <c r="K1104" s="2"/>
    </row>
    <row r="1105" spans="1:11">
      <c r="A1105" s="2"/>
      <c r="C1105" s="2"/>
      <c r="D1105" s="2"/>
      <c r="E1105" s="2"/>
      <c r="F1105" s="2"/>
      <c r="G1105" s="2"/>
      <c r="H1105" s="2"/>
      <c r="I1105" s="2"/>
      <c r="J1105" s="2"/>
      <c r="K1105" s="2"/>
    </row>
    <row r="1106" spans="1:11">
      <c r="A1106" s="2"/>
      <c r="C1106" s="2"/>
      <c r="D1106" s="2"/>
      <c r="E1106" s="2"/>
      <c r="F1106" s="2"/>
      <c r="G1106" s="2"/>
      <c r="H1106" s="2"/>
      <c r="I1106" s="2"/>
      <c r="J1106" s="2"/>
      <c r="K1106" s="2"/>
    </row>
    <row r="1107" spans="1:11">
      <c r="A1107" s="2"/>
      <c r="C1107" s="2"/>
      <c r="D1107" s="2"/>
      <c r="E1107" s="2"/>
      <c r="F1107" s="2"/>
      <c r="G1107" s="2"/>
      <c r="H1107" s="2"/>
      <c r="I1107" s="2"/>
      <c r="J1107" s="2"/>
      <c r="K1107" s="2"/>
    </row>
    <row r="1108" spans="1:11">
      <c r="A1108" s="2"/>
      <c r="C1108" s="2"/>
      <c r="D1108" s="2"/>
      <c r="E1108" s="2"/>
      <c r="F1108" s="2"/>
      <c r="G1108" s="2"/>
      <c r="H1108" s="2"/>
      <c r="I1108" s="2"/>
      <c r="J1108" s="2"/>
      <c r="K1108" s="2"/>
    </row>
    <row r="1109" spans="1:11">
      <c r="A1109" s="2"/>
      <c r="C1109" s="2"/>
      <c r="D1109" s="2"/>
      <c r="E1109" s="2"/>
      <c r="F1109" s="2"/>
      <c r="G1109" s="2"/>
      <c r="H1109" s="2"/>
      <c r="I1109" s="2"/>
      <c r="J1109" s="2"/>
      <c r="K1109" s="2"/>
    </row>
    <row r="1110" spans="1:11">
      <c r="A1110" s="2"/>
      <c r="C1110" s="2"/>
      <c r="D1110" s="2"/>
      <c r="E1110" s="2"/>
      <c r="F1110" s="2"/>
      <c r="G1110" s="2"/>
      <c r="H1110" s="2"/>
      <c r="I1110" s="2"/>
      <c r="J1110" s="2"/>
      <c r="K1110" s="2"/>
    </row>
    <row r="1111" spans="1:11">
      <c r="A1111" s="2"/>
      <c r="C1111" s="2"/>
      <c r="D1111" s="2"/>
      <c r="E1111" s="2"/>
      <c r="F1111" s="2"/>
      <c r="G1111" s="2"/>
      <c r="H1111" s="2"/>
      <c r="I1111" s="2"/>
      <c r="J1111" s="2"/>
      <c r="K1111" s="2"/>
    </row>
    <row r="1112" spans="1:11">
      <c r="A1112" s="2"/>
      <c r="C1112" s="2"/>
      <c r="D1112" s="2"/>
      <c r="E1112" s="2"/>
      <c r="F1112" s="2"/>
      <c r="G1112" s="2"/>
      <c r="H1112" s="2"/>
      <c r="I1112" s="2"/>
      <c r="J1112" s="2"/>
      <c r="K1112" s="2"/>
    </row>
    <row r="1113" spans="1:11">
      <c r="A1113" s="2"/>
      <c r="C1113" s="2"/>
      <c r="D1113" s="2"/>
      <c r="E1113" s="2"/>
      <c r="F1113" s="2"/>
      <c r="G1113" s="2"/>
      <c r="H1113" s="2"/>
      <c r="I1113" s="2"/>
      <c r="J1113" s="2"/>
      <c r="K1113" s="2"/>
    </row>
    <row r="1114" spans="1:11">
      <c r="A1114" s="2"/>
      <c r="C1114" s="2"/>
      <c r="D1114" s="2"/>
      <c r="E1114" s="2"/>
      <c r="F1114" s="2"/>
      <c r="G1114" s="2"/>
      <c r="H1114" s="2"/>
      <c r="I1114" s="2"/>
      <c r="J1114" s="2"/>
      <c r="K1114" s="2"/>
    </row>
    <row r="1115" spans="1:11">
      <c r="A1115" s="2"/>
      <c r="C1115" s="2"/>
      <c r="D1115" s="2"/>
      <c r="E1115" s="2"/>
      <c r="F1115" s="2"/>
      <c r="G1115" s="2"/>
      <c r="H1115" s="2"/>
      <c r="I1115" s="2"/>
      <c r="J1115" s="2"/>
      <c r="K1115" s="2"/>
    </row>
    <row r="1116" spans="1:11">
      <c r="A1116" s="2"/>
      <c r="C1116" s="2"/>
      <c r="D1116" s="2"/>
      <c r="E1116" s="2"/>
      <c r="F1116" s="2"/>
      <c r="G1116" s="2"/>
      <c r="H1116" s="2"/>
      <c r="I1116" s="2"/>
      <c r="J1116" s="2"/>
      <c r="K1116" s="2"/>
    </row>
    <row r="1117" spans="1:11">
      <c r="A1117" s="2"/>
      <c r="C1117" s="2"/>
      <c r="D1117" s="2"/>
      <c r="E1117" s="2"/>
      <c r="F1117" s="2"/>
      <c r="G1117" s="2"/>
      <c r="H1117" s="2"/>
      <c r="I1117" s="2"/>
      <c r="J1117" s="2"/>
      <c r="K1117" s="2"/>
    </row>
    <row r="1118" spans="1:11">
      <c r="A1118" s="2"/>
      <c r="C1118" s="2"/>
      <c r="D1118" s="2"/>
      <c r="E1118" s="2"/>
      <c r="F1118" s="2"/>
      <c r="G1118" s="2"/>
      <c r="H1118" s="2"/>
      <c r="I1118" s="2"/>
      <c r="J1118" s="2"/>
      <c r="K1118" s="2"/>
    </row>
    <row r="1119" spans="1:11">
      <c r="A1119" s="2"/>
      <c r="C1119" s="2"/>
      <c r="D1119" s="2"/>
      <c r="E1119" s="2"/>
      <c r="F1119" s="2"/>
      <c r="G1119" s="2"/>
      <c r="H1119" s="2"/>
      <c r="I1119" s="2"/>
      <c r="J1119" s="2"/>
      <c r="K1119" s="2"/>
    </row>
    <row r="1120" spans="1:11">
      <c r="A1120" s="2"/>
      <c r="C1120" s="2"/>
      <c r="D1120" s="2"/>
      <c r="E1120" s="2"/>
      <c r="F1120" s="2"/>
      <c r="G1120" s="2"/>
      <c r="H1120" s="2"/>
      <c r="I1120" s="2"/>
      <c r="J1120" s="2"/>
      <c r="K1120" s="2"/>
    </row>
    <row r="1121" spans="1:11">
      <c r="A1121" s="2"/>
      <c r="C1121" s="2"/>
      <c r="D1121" s="2"/>
      <c r="E1121" s="2"/>
      <c r="F1121" s="2"/>
      <c r="G1121" s="2"/>
      <c r="H1121" s="2"/>
      <c r="I1121" s="2"/>
      <c r="J1121" s="2"/>
      <c r="K1121" s="2"/>
    </row>
    <row r="1122" spans="1:11">
      <c r="A1122" s="2"/>
      <c r="C1122" s="2"/>
      <c r="D1122" s="2"/>
      <c r="E1122" s="2"/>
      <c r="F1122" s="2"/>
      <c r="G1122" s="2"/>
      <c r="H1122" s="2"/>
      <c r="I1122" s="2"/>
      <c r="J1122" s="2"/>
      <c r="K1122" s="2"/>
    </row>
    <row r="1123" spans="1:11">
      <c r="A1123" s="2"/>
      <c r="C1123" s="2"/>
      <c r="D1123" s="2"/>
      <c r="E1123" s="2"/>
      <c r="F1123" s="2"/>
      <c r="G1123" s="2"/>
      <c r="H1123" s="2"/>
      <c r="I1123" s="2"/>
      <c r="J1123" s="2"/>
      <c r="K1123" s="2"/>
    </row>
    <row r="1124" spans="1:11">
      <c r="A1124" s="2"/>
      <c r="C1124" s="2"/>
      <c r="D1124" s="2"/>
      <c r="E1124" s="2"/>
      <c r="F1124" s="2"/>
      <c r="G1124" s="2"/>
      <c r="H1124" s="2"/>
      <c r="I1124" s="2"/>
      <c r="J1124" s="2"/>
      <c r="K1124" s="2"/>
    </row>
    <row r="1125" spans="1:11">
      <c r="A1125" s="2"/>
      <c r="C1125" s="2"/>
      <c r="D1125" s="2"/>
      <c r="E1125" s="2"/>
      <c r="F1125" s="2"/>
      <c r="G1125" s="2"/>
      <c r="H1125" s="2"/>
      <c r="I1125" s="2"/>
      <c r="J1125" s="2"/>
      <c r="K1125" s="2"/>
    </row>
    <row r="1126" spans="1:11">
      <c r="A1126" s="2"/>
      <c r="C1126" s="2"/>
      <c r="D1126" s="2"/>
      <c r="E1126" s="2"/>
      <c r="F1126" s="2"/>
      <c r="G1126" s="2"/>
      <c r="H1126" s="2"/>
      <c r="I1126" s="2"/>
      <c r="J1126" s="2"/>
      <c r="K1126" s="2"/>
    </row>
    <row r="1127" spans="1:11">
      <c r="A1127" s="2"/>
      <c r="C1127" s="2"/>
      <c r="D1127" s="2"/>
      <c r="E1127" s="2"/>
      <c r="F1127" s="2"/>
      <c r="G1127" s="2"/>
      <c r="H1127" s="2"/>
      <c r="I1127" s="2"/>
      <c r="J1127" s="2"/>
      <c r="K1127" s="2"/>
    </row>
    <row r="1128" spans="1:11">
      <c r="A1128" s="2"/>
      <c r="C1128" s="2"/>
      <c r="D1128" s="2"/>
      <c r="E1128" s="2"/>
      <c r="F1128" s="2"/>
      <c r="G1128" s="2"/>
      <c r="H1128" s="2"/>
      <c r="I1128" s="2"/>
      <c r="J1128" s="2"/>
      <c r="K1128" s="2"/>
    </row>
    <row r="1129" spans="1:11">
      <c r="A1129" s="2"/>
      <c r="C1129" s="2"/>
      <c r="D1129" s="2"/>
      <c r="E1129" s="2"/>
      <c r="F1129" s="2"/>
      <c r="G1129" s="2"/>
      <c r="H1129" s="2"/>
      <c r="I1129" s="2"/>
      <c r="J1129" s="2"/>
      <c r="K1129" s="2"/>
    </row>
    <row r="1130" spans="1:11">
      <c r="A1130" s="2"/>
      <c r="C1130" s="2"/>
      <c r="D1130" s="2"/>
      <c r="E1130" s="2"/>
      <c r="F1130" s="2"/>
      <c r="G1130" s="2"/>
      <c r="H1130" s="2"/>
      <c r="I1130" s="2"/>
      <c r="J1130" s="2"/>
      <c r="K1130" s="2"/>
    </row>
    <row r="1131" spans="1:11">
      <c r="A1131" s="2"/>
      <c r="C1131" s="2"/>
      <c r="D1131" s="2"/>
      <c r="E1131" s="2"/>
      <c r="F1131" s="2"/>
      <c r="G1131" s="2"/>
      <c r="H1131" s="2"/>
      <c r="I1131" s="2"/>
      <c r="J1131" s="2"/>
      <c r="K1131" s="2"/>
    </row>
    <row r="1132" spans="1:11">
      <c r="A1132" s="2"/>
      <c r="C1132" s="2"/>
      <c r="D1132" s="2"/>
      <c r="E1132" s="2"/>
      <c r="F1132" s="2"/>
      <c r="G1132" s="2"/>
      <c r="H1132" s="2"/>
      <c r="I1132" s="2"/>
      <c r="J1132" s="2"/>
      <c r="K1132" s="2"/>
    </row>
    <row r="1133" spans="1:11">
      <c r="A1133" s="2"/>
      <c r="C1133" s="2"/>
      <c r="D1133" s="2"/>
      <c r="E1133" s="2"/>
      <c r="F1133" s="2"/>
      <c r="G1133" s="2"/>
      <c r="H1133" s="2"/>
      <c r="I1133" s="2"/>
      <c r="J1133" s="2"/>
      <c r="K1133" s="2"/>
    </row>
    <row r="1134" spans="1:11">
      <c r="A1134" s="2"/>
      <c r="C1134" s="2"/>
      <c r="D1134" s="2"/>
      <c r="E1134" s="2"/>
      <c r="F1134" s="2"/>
      <c r="G1134" s="2"/>
      <c r="H1134" s="2"/>
      <c r="I1134" s="2"/>
      <c r="J1134" s="2"/>
      <c r="K1134" s="2"/>
    </row>
    <row r="1135" spans="1:11">
      <c r="A1135" s="2"/>
      <c r="C1135" s="2"/>
      <c r="D1135" s="2"/>
      <c r="E1135" s="2"/>
      <c r="F1135" s="2"/>
      <c r="G1135" s="2"/>
      <c r="H1135" s="2"/>
      <c r="I1135" s="2"/>
      <c r="J1135" s="2"/>
      <c r="K1135" s="2"/>
    </row>
    <row r="1136" spans="1:11">
      <c r="A1136" s="2"/>
      <c r="C1136" s="2"/>
      <c r="D1136" s="2"/>
      <c r="E1136" s="2"/>
      <c r="F1136" s="2"/>
      <c r="G1136" s="2"/>
      <c r="H1136" s="2"/>
      <c r="I1136" s="2"/>
      <c r="J1136" s="2"/>
      <c r="K1136" s="2"/>
    </row>
    <row r="1137" spans="1:11">
      <c r="A1137" s="2"/>
      <c r="C1137" s="2"/>
      <c r="D1137" s="2"/>
      <c r="E1137" s="2"/>
      <c r="F1137" s="2"/>
      <c r="G1137" s="2"/>
      <c r="H1137" s="2"/>
      <c r="I1137" s="2"/>
      <c r="J1137" s="2"/>
      <c r="K1137" s="2"/>
    </row>
    <row r="1138" spans="1:11">
      <c r="A1138" s="2"/>
      <c r="C1138" s="2"/>
      <c r="D1138" s="2"/>
      <c r="E1138" s="2"/>
      <c r="F1138" s="2"/>
      <c r="G1138" s="2"/>
      <c r="H1138" s="2"/>
      <c r="I1138" s="2"/>
      <c r="J1138" s="2"/>
      <c r="K1138" s="2"/>
    </row>
    <row r="1139" spans="1:11">
      <c r="A1139" s="2"/>
      <c r="C1139" s="2"/>
      <c r="D1139" s="2"/>
      <c r="E1139" s="2"/>
      <c r="F1139" s="2"/>
      <c r="G1139" s="2"/>
      <c r="H1139" s="2"/>
      <c r="I1139" s="2"/>
      <c r="J1139" s="2"/>
      <c r="K1139" s="2"/>
    </row>
    <row r="1140" spans="1:11">
      <c r="A1140" s="2"/>
      <c r="C1140" s="2"/>
      <c r="D1140" s="2"/>
      <c r="E1140" s="2"/>
      <c r="F1140" s="2"/>
      <c r="G1140" s="2"/>
      <c r="H1140" s="2"/>
      <c r="I1140" s="2"/>
      <c r="J1140" s="2"/>
      <c r="K1140" s="2"/>
    </row>
    <row r="1141" spans="1:11">
      <c r="A1141" s="2"/>
      <c r="C1141" s="2"/>
      <c r="D1141" s="2"/>
      <c r="E1141" s="2"/>
      <c r="F1141" s="2"/>
      <c r="G1141" s="2"/>
      <c r="H1141" s="2"/>
      <c r="I1141" s="2"/>
      <c r="J1141" s="2"/>
      <c r="K1141" s="2"/>
    </row>
    <row r="1142" spans="1:11">
      <c r="A1142" s="2"/>
      <c r="C1142" s="2"/>
      <c r="D1142" s="2"/>
      <c r="E1142" s="2"/>
      <c r="F1142" s="2"/>
      <c r="G1142" s="2"/>
      <c r="H1142" s="2"/>
      <c r="I1142" s="2"/>
      <c r="J1142" s="2"/>
      <c r="K1142" s="2"/>
    </row>
    <row r="1143" spans="1:11">
      <c r="A1143" s="2"/>
      <c r="C1143" s="2"/>
      <c r="D1143" s="2"/>
      <c r="E1143" s="2"/>
      <c r="F1143" s="2"/>
      <c r="G1143" s="2"/>
      <c r="H1143" s="2"/>
      <c r="I1143" s="2"/>
      <c r="J1143" s="2"/>
      <c r="K1143" s="2"/>
    </row>
    <row r="1144" spans="1:11">
      <c r="A1144" s="2"/>
      <c r="C1144" s="2"/>
      <c r="D1144" s="2"/>
      <c r="E1144" s="2"/>
      <c r="F1144" s="2"/>
      <c r="G1144" s="2"/>
      <c r="H1144" s="2"/>
      <c r="I1144" s="2"/>
      <c r="J1144" s="2"/>
      <c r="K1144" s="2"/>
    </row>
    <row r="1145" spans="1:11">
      <c r="A1145" s="2"/>
      <c r="C1145" s="2"/>
      <c r="D1145" s="2"/>
      <c r="E1145" s="2"/>
      <c r="F1145" s="2"/>
      <c r="G1145" s="2"/>
      <c r="H1145" s="2"/>
      <c r="I1145" s="2"/>
      <c r="J1145" s="2"/>
      <c r="K1145" s="2"/>
    </row>
    <row r="1146" spans="1:11">
      <c r="A1146" s="2"/>
      <c r="C1146" s="2"/>
      <c r="D1146" s="2"/>
      <c r="E1146" s="2"/>
      <c r="F1146" s="2"/>
      <c r="G1146" s="2"/>
      <c r="H1146" s="2"/>
      <c r="I1146" s="2"/>
      <c r="J1146" s="2"/>
      <c r="K1146" s="2"/>
    </row>
    <row r="1147" spans="1:11">
      <c r="A1147" s="2"/>
      <c r="C1147" s="2"/>
      <c r="D1147" s="2"/>
      <c r="E1147" s="2"/>
      <c r="F1147" s="2"/>
      <c r="G1147" s="2"/>
      <c r="H1147" s="2"/>
      <c r="I1147" s="2"/>
      <c r="J1147" s="2"/>
      <c r="K1147" s="2"/>
    </row>
    <row r="1148" spans="1:11">
      <c r="A1148" s="2"/>
      <c r="C1148" s="2"/>
      <c r="D1148" s="2"/>
      <c r="E1148" s="2"/>
      <c r="F1148" s="2"/>
      <c r="G1148" s="2"/>
      <c r="H1148" s="2"/>
      <c r="I1148" s="2"/>
      <c r="J1148" s="2"/>
      <c r="K1148" s="2"/>
    </row>
    <row r="1149" spans="1:11">
      <c r="A1149" s="2"/>
      <c r="C1149" s="2"/>
      <c r="D1149" s="2"/>
      <c r="E1149" s="2"/>
      <c r="F1149" s="2"/>
      <c r="G1149" s="2"/>
      <c r="H1149" s="2"/>
      <c r="I1149" s="2"/>
      <c r="J1149" s="2"/>
      <c r="K1149" s="2"/>
    </row>
    <row r="1150" spans="1:11">
      <c r="A1150" s="2"/>
      <c r="C1150" s="2"/>
      <c r="D1150" s="2"/>
      <c r="E1150" s="2"/>
      <c r="F1150" s="2"/>
      <c r="G1150" s="2"/>
      <c r="H1150" s="2"/>
      <c r="I1150" s="2"/>
      <c r="J1150" s="2"/>
      <c r="K1150" s="2"/>
    </row>
    <row r="1151" spans="1:11">
      <c r="A1151" s="2"/>
      <c r="C1151" s="2"/>
      <c r="D1151" s="2"/>
      <c r="E1151" s="2"/>
      <c r="F1151" s="2"/>
      <c r="G1151" s="2"/>
      <c r="H1151" s="2"/>
      <c r="I1151" s="2"/>
      <c r="J1151" s="2"/>
      <c r="K1151" s="2"/>
    </row>
    <row r="1152" spans="1:11">
      <c r="A1152" s="2"/>
      <c r="C1152" s="2"/>
      <c r="D1152" s="2"/>
      <c r="E1152" s="2"/>
      <c r="F1152" s="2"/>
      <c r="G1152" s="2"/>
      <c r="H1152" s="2"/>
      <c r="I1152" s="2"/>
      <c r="J1152" s="2"/>
      <c r="K1152" s="2"/>
    </row>
    <row r="1153" spans="1:11">
      <c r="A1153" s="2"/>
      <c r="C1153" s="2"/>
      <c r="D1153" s="2"/>
      <c r="E1153" s="2"/>
      <c r="F1153" s="2"/>
      <c r="G1153" s="2"/>
      <c r="H1153" s="2"/>
      <c r="I1153" s="2"/>
      <c r="J1153" s="2"/>
      <c r="K1153" s="2"/>
    </row>
    <row r="1154" spans="1:11">
      <c r="A1154" s="2"/>
      <c r="C1154" s="2"/>
      <c r="D1154" s="2"/>
      <c r="E1154" s="2"/>
      <c r="F1154" s="2"/>
      <c r="G1154" s="2"/>
      <c r="H1154" s="2"/>
      <c r="I1154" s="2"/>
      <c r="J1154" s="2"/>
      <c r="K1154" s="2"/>
    </row>
    <row r="1155" spans="1:11">
      <c r="A1155" s="2"/>
      <c r="C1155" s="2"/>
      <c r="D1155" s="2"/>
      <c r="E1155" s="2"/>
      <c r="F1155" s="2"/>
      <c r="G1155" s="2"/>
      <c r="H1155" s="2"/>
      <c r="I1155" s="2"/>
      <c r="J1155" s="2"/>
      <c r="K1155" s="2"/>
    </row>
    <row r="1156" spans="1:11">
      <c r="A1156" s="2"/>
      <c r="C1156" s="2"/>
      <c r="D1156" s="2"/>
      <c r="E1156" s="2"/>
      <c r="F1156" s="2"/>
      <c r="G1156" s="2"/>
      <c r="H1156" s="2"/>
      <c r="I1156" s="2"/>
      <c r="J1156" s="2"/>
      <c r="K1156" s="2"/>
    </row>
    <row r="1157" spans="1:11">
      <c r="A1157" s="2"/>
      <c r="C1157" s="2"/>
      <c r="D1157" s="2"/>
      <c r="E1157" s="2"/>
      <c r="F1157" s="2"/>
      <c r="G1157" s="2"/>
      <c r="H1157" s="2"/>
      <c r="I1157" s="2"/>
      <c r="J1157" s="2"/>
      <c r="K1157" s="2"/>
    </row>
    <row r="1158" spans="1:11">
      <c r="A1158" s="2"/>
      <c r="C1158" s="2"/>
      <c r="D1158" s="2"/>
      <c r="E1158" s="2"/>
      <c r="F1158" s="2"/>
      <c r="G1158" s="2"/>
      <c r="H1158" s="2"/>
      <c r="I1158" s="2"/>
      <c r="J1158" s="2"/>
      <c r="K1158" s="2"/>
    </row>
    <row r="1159" spans="1:11">
      <c r="A1159" s="2"/>
      <c r="C1159" s="2"/>
      <c r="D1159" s="2"/>
      <c r="E1159" s="2"/>
      <c r="F1159" s="2"/>
      <c r="G1159" s="2"/>
      <c r="H1159" s="2"/>
      <c r="I1159" s="2"/>
      <c r="J1159" s="2"/>
      <c r="K1159" s="2"/>
    </row>
    <row r="1160" spans="1:11">
      <c r="A1160" s="2"/>
      <c r="C1160" s="2"/>
      <c r="D1160" s="2"/>
      <c r="E1160" s="2"/>
      <c r="F1160" s="2"/>
      <c r="G1160" s="2"/>
      <c r="H1160" s="2"/>
      <c r="I1160" s="2"/>
      <c r="J1160" s="2"/>
      <c r="K1160" s="2"/>
    </row>
    <row r="1161" spans="1:11">
      <c r="A1161" s="2"/>
      <c r="C1161" s="2"/>
      <c r="D1161" s="2"/>
      <c r="E1161" s="2"/>
      <c r="F1161" s="2"/>
      <c r="G1161" s="2"/>
      <c r="H1161" s="2"/>
      <c r="I1161" s="2"/>
      <c r="J1161" s="2"/>
      <c r="K1161" s="2"/>
    </row>
    <row r="1162" spans="1:11">
      <c r="A1162" s="2"/>
      <c r="C1162" s="2"/>
      <c r="D1162" s="2"/>
      <c r="E1162" s="2"/>
      <c r="F1162" s="2"/>
      <c r="G1162" s="2"/>
      <c r="H1162" s="2"/>
      <c r="I1162" s="2"/>
      <c r="J1162" s="2"/>
      <c r="K1162" s="2"/>
    </row>
    <row r="1163" spans="1:11">
      <c r="A1163" s="2"/>
      <c r="C1163" s="2"/>
      <c r="D1163" s="2"/>
      <c r="E1163" s="2"/>
      <c r="F1163" s="2"/>
      <c r="G1163" s="2"/>
      <c r="H1163" s="2"/>
      <c r="I1163" s="2"/>
      <c r="J1163" s="2"/>
      <c r="K1163" s="2"/>
    </row>
    <row r="1164" spans="1:11">
      <c r="A1164" s="2"/>
      <c r="C1164" s="2"/>
      <c r="D1164" s="2"/>
      <c r="E1164" s="2"/>
      <c r="F1164" s="2"/>
      <c r="G1164" s="2"/>
      <c r="H1164" s="2"/>
      <c r="I1164" s="2"/>
      <c r="J1164" s="2"/>
      <c r="K1164" s="2"/>
    </row>
    <row r="1165" spans="1:11">
      <c r="A1165" s="2"/>
      <c r="C1165" s="2"/>
      <c r="D1165" s="2"/>
      <c r="E1165" s="2"/>
      <c r="F1165" s="2"/>
      <c r="G1165" s="2"/>
      <c r="H1165" s="2"/>
      <c r="I1165" s="2"/>
      <c r="J1165" s="2"/>
      <c r="K1165" s="2"/>
    </row>
    <row r="1166" spans="1:11">
      <c r="A1166" s="2"/>
      <c r="C1166" s="2"/>
      <c r="D1166" s="2"/>
      <c r="E1166" s="2"/>
      <c r="F1166" s="2"/>
      <c r="G1166" s="2"/>
      <c r="H1166" s="2"/>
      <c r="I1166" s="2"/>
      <c r="J1166" s="2"/>
      <c r="K1166" s="2"/>
    </row>
    <row r="1167" spans="1:11">
      <c r="A1167" s="2"/>
      <c r="C1167" s="2"/>
      <c r="D1167" s="2"/>
      <c r="E1167" s="2"/>
      <c r="F1167" s="2"/>
      <c r="G1167" s="2"/>
      <c r="H1167" s="2"/>
      <c r="I1167" s="2"/>
      <c r="J1167" s="2"/>
      <c r="K1167" s="2"/>
    </row>
    <row r="1168" spans="1:11">
      <c r="A1168" s="2"/>
      <c r="C1168" s="2"/>
      <c r="D1168" s="2"/>
      <c r="E1168" s="2"/>
      <c r="F1168" s="2"/>
      <c r="G1168" s="2"/>
      <c r="H1168" s="2"/>
      <c r="I1168" s="2"/>
      <c r="J1168" s="2"/>
      <c r="K1168" s="2"/>
    </row>
    <row r="1169" spans="1:11">
      <c r="A1169" s="2"/>
      <c r="C1169" s="2"/>
      <c r="D1169" s="2"/>
      <c r="E1169" s="2"/>
      <c r="F1169" s="2"/>
      <c r="G1169" s="2"/>
      <c r="H1169" s="2"/>
      <c r="I1169" s="2"/>
      <c r="J1169" s="2"/>
      <c r="K1169" s="2"/>
    </row>
    <row r="1170" spans="1:11">
      <c r="A1170" s="2"/>
      <c r="C1170" s="2"/>
      <c r="D1170" s="2"/>
      <c r="E1170" s="2"/>
      <c r="F1170" s="2"/>
      <c r="G1170" s="2"/>
      <c r="H1170" s="2"/>
      <c r="I1170" s="2"/>
      <c r="J1170" s="2"/>
      <c r="K1170" s="2"/>
    </row>
    <row r="1171" spans="1:11">
      <c r="A1171" s="2"/>
      <c r="C1171" s="2"/>
      <c r="D1171" s="2"/>
      <c r="E1171" s="2"/>
      <c r="F1171" s="2"/>
      <c r="G1171" s="2"/>
      <c r="H1171" s="2"/>
      <c r="I1171" s="2"/>
      <c r="J1171" s="2"/>
      <c r="K1171" s="2"/>
    </row>
    <row r="1172" spans="1:11">
      <c r="A1172" s="2"/>
      <c r="C1172" s="2"/>
      <c r="D1172" s="2"/>
      <c r="E1172" s="2"/>
      <c r="F1172" s="2"/>
      <c r="G1172" s="2"/>
      <c r="H1172" s="2"/>
      <c r="I1172" s="2"/>
      <c r="J1172" s="2"/>
      <c r="K1172" s="2"/>
    </row>
    <row r="1173" spans="1:11">
      <c r="A1173" s="2"/>
      <c r="C1173" s="2"/>
      <c r="D1173" s="2"/>
      <c r="E1173" s="2"/>
      <c r="F1173" s="2"/>
      <c r="G1173" s="2"/>
      <c r="H1173" s="2"/>
      <c r="I1173" s="2"/>
      <c r="J1173" s="2"/>
      <c r="K1173" s="2"/>
    </row>
    <row r="1174" spans="1:11">
      <c r="A1174" s="2"/>
      <c r="C1174" s="2"/>
      <c r="D1174" s="2"/>
      <c r="E1174" s="2"/>
      <c r="F1174" s="2"/>
      <c r="G1174" s="2"/>
      <c r="H1174" s="2"/>
      <c r="I1174" s="2"/>
      <c r="J1174" s="2"/>
      <c r="K1174" s="2"/>
    </row>
    <row r="1175" spans="1:11">
      <c r="A1175" s="2"/>
      <c r="C1175" s="2"/>
      <c r="D1175" s="2"/>
      <c r="E1175" s="2"/>
      <c r="F1175" s="2"/>
      <c r="G1175" s="2"/>
      <c r="H1175" s="2"/>
      <c r="I1175" s="2"/>
      <c r="J1175" s="2"/>
      <c r="K1175" s="2"/>
    </row>
    <row r="1176" spans="1:11">
      <c r="A1176" s="2"/>
      <c r="C1176" s="2"/>
      <c r="D1176" s="2"/>
      <c r="E1176" s="2"/>
      <c r="F1176" s="2"/>
      <c r="G1176" s="2"/>
      <c r="H1176" s="2"/>
      <c r="I1176" s="2"/>
      <c r="J1176" s="2"/>
      <c r="K1176" s="2"/>
    </row>
    <row r="1177" spans="1:11">
      <c r="A1177" s="2"/>
      <c r="C1177" s="2"/>
      <c r="D1177" s="2"/>
      <c r="E1177" s="2"/>
      <c r="F1177" s="2"/>
      <c r="G1177" s="2"/>
      <c r="H1177" s="2"/>
      <c r="I1177" s="2"/>
      <c r="J1177" s="2"/>
      <c r="K1177" s="2"/>
    </row>
    <row r="1178" spans="1:11">
      <c r="A1178" s="2"/>
      <c r="C1178" s="2"/>
      <c r="D1178" s="2"/>
      <c r="E1178" s="2"/>
      <c r="F1178" s="2"/>
      <c r="G1178" s="2"/>
      <c r="H1178" s="2"/>
      <c r="I1178" s="2"/>
      <c r="J1178" s="2"/>
      <c r="K1178" s="2"/>
    </row>
    <row r="1179" spans="1:11">
      <c r="A1179" s="2"/>
      <c r="C1179" s="2"/>
      <c r="D1179" s="2"/>
      <c r="E1179" s="2"/>
      <c r="F1179" s="2"/>
      <c r="G1179" s="2"/>
      <c r="H1179" s="2"/>
      <c r="I1179" s="2"/>
      <c r="J1179" s="2"/>
      <c r="K1179" s="2"/>
    </row>
    <row r="1180" spans="1:11">
      <c r="A1180" s="2"/>
      <c r="C1180" s="2"/>
      <c r="D1180" s="2"/>
      <c r="E1180" s="2"/>
      <c r="F1180" s="2"/>
      <c r="G1180" s="2"/>
      <c r="H1180" s="2"/>
      <c r="I1180" s="2"/>
      <c r="J1180" s="2"/>
      <c r="K1180" s="2"/>
    </row>
    <row r="1181" spans="1:11">
      <c r="A1181" s="2"/>
      <c r="C1181" s="2"/>
      <c r="D1181" s="2"/>
      <c r="E1181" s="2"/>
      <c r="F1181" s="2"/>
      <c r="G1181" s="2"/>
      <c r="H1181" s="2"/>
      <c r="I1181" s="2"/>
      <c r="J1181" s="2"/>
      <c r="K1181" s="2"/>
    </row>
    <row r="1182" spans="1:11">
      <c r="A1182" s="2"/>
      <c r="C1182" s="2"/>
      <c r="D1182" s="2"/>
      <c r="E1182" s="2"/>
      <c r="F1182" s="2"/>
      <c r="G1182" s="2"/>
      <c r="H1182" s="2"/>
      <c r="I1182" s="2"/>
      <c r="J1182" s="2"/>
      <c r="K1182" s="2"/>
    </row>
    <row r="1183" spans="1:11">
      <c r="A1183" s="2"/>
      <c r="C1183" s="2"/>
      <c r="D1183" s="2"/>
      <c r="E1183" s="2"/>
      <c r="F1183" s="2"/>
      <c r="G1183" s="2"/>
      <c r="H1183" s="2"/>
      <c r="I1183" s="2"/>
      <c r="J1183" s="2"/>
      <c r="K1183" s="2"/>
    </row>
    <row r="1184" spans="1:11">
      <c r="A1184" s="2"/>
      <c r="C1184" s="2"/>
      <c r="D1184" s="2"/>
      <c r="E1184" s="2"/>
      <c r="F1184" s="2"/>
      <c r="G1184" s="2"/>
      <c r="H1184" s="2"/>
      <c r="I1184" s="2"/>
      <c r="J1184" s="2"/>
      <c r="K1184" s="2"/>
    </row>
    <row r="1185" spans="1:11">
      <c r="A1185" s="2"/>
      <c r="C1185" s="2"/>
      <c r="D1185" s="2"/>
      <c r="E1185" s="2"/>
      <c r="F1185" s="2"/>
      <c r="G1185" s="2"/>
      <c r="H1185" s="2"/>
      <c r="I1185" s="2"/>
      <c r="J1185" s="2"/>
      <c r="K1185" s="2"/>
    </row>
    <row r="1186" spans="1:11">
      <c r="A1186" s="2"/>
      <c r="C1186" s="2"/>
      <c r="D1186" s="2"/>
      <c r="E1186" s="2"/>
      <c r="F1186" s="2"/>
      <c r="G1186" s="2"/>
      <c r="H1186" s="2"/>
      <c r="I1186" s="2"/>
      <c r="J1186" s="2"/>
      <c r="K1186" s="2"/>
    </row>
    <row r="1187" spans="1:11">
      <c r="A1187" s="2"/>
      <c r="C1187" s="2"/>
      <c r="D1187" s="2"/>
      <c r="E1187" s="2"/>
      <c r="F1187" s="2"/>
      <c r="G1187" s="2"/>
      <c r="H1187" s="2"/>
      <c r="I1187" s="2"/>
      <c r="J1187" s="2"/>
      <c r="K1187" s="2"/>
    </row>
    <row r="1188" spans="1:11">
      <c r="A1188" s="2"/>
      <c r="C1188" s="2"/>
      <c r="D1188" s="2"/>
      <c r="E1188" s="2"/>
      <c r="F1188" s="2"/>
      <c r="G1188" s="2"/>
      <c r="H1188" s="2"/>
      <c r="I1188" s="2"/>
      <c r="J1188" s="2"/>
      <c r="K1188" s="2"/>
    </row>
    <row r="1189" spans="1:11">
      <c r="A1189" s="2"/>
      <c r="C1189" s="2"/>
      <c r="D1189" s="2"/>
      <c r="E1189" s="2"/>
      <c r="F1189" s="2"/>
      <c r="G1189" s="2"/>
      <c r="H1189" s="2"/>
      <c r="I1189" s="2"/>
      <c r="J1189" s="2"/>
      <c r="K1189" s="2"/>
    </row>
    <row r="1190" spans="1:11">
      <c r="A1190" s="2"/>
      <c r="C1190" s="2"/>
      <c r="D1190" s="2"/>
      <c r="E1190" s="2"/>
      <c r="F1190" s="2"/>
      <c r="G1190" s="2"/>
      <c r="H1190" s="2"/>
      <c r="I1190" s="2"/>
      <c r="J1190" s="2"/>
      <c r="K1190" s="2"/>
    </row>
    <row r="1191" spans="1:11">
      <c r="A1191" s="2"/>
      <c r="C1191" s="2"/>
      <c r="D1191" s="2"/>
      <c r="E1191" s="2"/>
      <c r="F1191" s="2"/>
      <c r="G1191" s="2"/>
      <c r="H1191" s="2"/>
      <c r="I1191" s="2"/>
      <c r="J1191" s="2"/>
      <c r="K1191" s="2"/>
    </row>
    <row r="1192" spans="1:11">
      <c r="A1192" s="2"/>
      <c r="C1192" s="2"/>
      <c r="D1192" s="2"/>
      <c r="E1192" s="2"/>
      <c r="F1192" s="2"/>
      <c r="G1192" s="2"/>
      <c r="H1192" s="2"/>
      <c r="I1192" s="2"/>
      <c r="J1192" s="2"/>
      <c r="K1192" s="2"/>
    </row>
    <row r="1193" spans="1:11">
      <c r="A1193" s="2"/>
      <c r="C1193" s="2"/>
      <c r="D1193" s="2"/>
      <c r="E1193" s="2"/>
      <c r="F1193" s="2"/>
      <c r="G1193" s="2"/>
      <c r="H1193" s="2"/>
      <c r="I1193" s="2"/>
      <c r="J1193" s="2"/>
      <c r="K1193" s="2"/>
    </row>
    <row r="1194" spans="1:11">
      <c r="A1194" s="2"/>
      <c r="C1194" s="2"/>
      <c r="D1194" s="2"/>
      <c r="E1194" s="2"/>
      <c r="F1194" s="2"/>
      <c r="G1194" s="2"/>
      <c r="H1194" s="2"/>
      <c r="I1194" s="2"/>
      <c r="J1194" s="2"/>
      <c r="K1194" s="2"/>
    </row>
    <row r="1195" spans="1:11">
      <c r="A1195" s="2"/>
      <c r="C1195" s="2"/>
      <c r="D1195" s="2"/>
      <c r="E1195" s="2"/>
      <c r="F1195" s="2"/>
      <c r="G1195" s="2"/>
      <c r="H1195" s="2"/>
      <c r="I1195" s="2"/>
      <c r="J1195" s="2"/>
      <c r="K1195" s="2"/>
    </row>
    <row r="1196" spans="1:11">
      <c r="A1196" s="2"/>
      <c r="C1196" s="2"/>
      <c r="D1196" s="2"/>
      <c r="E1196" s="2"/>
      <c r="F1196" s="2"/>
      <c r="G1196" s="2"/>
      <c r="H1196" s="2"/>
      <c r="I1196" s="2"/>
      <c r="J1196" s="2"/>
      <c r="K1196" s="2"/>
    </row>
    <row r="1197" spans="1:11">
      <c r="A1197" s="2"/>
      <c r="C1197" s="2"/>
      <c r="D1197" s="2"/>
      <c r="E1197" s="2"/>
      <c r="F1197" s="2"/>
      <c r="G1197" s="2"/>
      <c r="H1197" s="2"/>
      <c r="I1197" s="2"/>
      <c r="J1197" s="2"/>
      <c r="K1197" s="2"/>
    </row>
    <row r="1198" spans="1:11">
      <c r="A1198" s="2"/>
      <c r="C1198" s="2"/>
      <c r="D1198" s="2"/>
      <c r="E1198" s="2"/>
      <c r="F1198" s="2"/>
      <c r="G1198" s="2"/>
      <c r="H1198" s="2"/>
      <c r="I1198" s="2"/>
      <c r="J1198" s="2"/>
      <c r="K1198" s="2"/>
    </row>
    <row r="1199" spans="1:11">
      <c r="A1199" s="2"/>
      <c r="C1199" s="2"/>
      <c r="D1199" s="2"/>
      <c r="E1199" s="2"/>
      <c r="F1199" s="2"/>
      <c r="G1199" s="2"/>
      <c r="H1199" s="2"/>
      <c r="I1199" s="2"/>
      <c r="J1199" s="2"/>
      <c r="K1199" s="2"/>
    </row>
    <row r="1200" spans="1:11">
      <c r="A1200" s="2"/>
      <c r="C1200" s="2"/>
      <c r="D1200" s="2"/>
      <c r="E1200" s="2"/>
      <c r="F1200" s="2"/>
      <c r="G1200" s="2"/>
      <c r="H1200" s="2"/>
      <c r="I1200" s="2"/>
      <c r="J1200" s="2"/>
      <c r="K1200" s="2"/>
    </row>
    <row r="1201" spans="1:11">
      <c r="A1201" s="2"/>
      <c r="C1201" s="2"/>
      <c r="D1201" s="2"/>
      <c r="E1201" s="2"/>
      <c r="F1201" s="2"/>
      <c r="G1201" s="2"/>
      <c r="H1201" s="2"/>
      <c r="I1201" s="2"/>
      <c r="J1201" s="2"/>
      <c r="K1201" s="2"/>
    </row>
    <row r="1202" spans="1:11">
      <c r="A1202" s="2"/>
      <c r="C1202" s="2"/>
      <c r="D1202" s="2"/>
      <c r="E1202" s="2"/>
      <c r="F1202" s="2"/>
      <c r="G1202" s="2"/>
      <c r="H1202" s="2"/>
      <c r="I1202" s="2"/>
      <c r="J1202" s="2"/>
      <c r="K1202" s="2"/>
    </row>
    <row r="1203" spans="1:11">
      <c r="A1203" s="2"/>
      <c r="C1203" s="2"/>
      <c r="D1203" s="2"/>
      <c r="E1203" s="2"/>
      <c r="F1203" s="2"/>
      <c r="G1203" s="2"/>
      <c r="H1203" s="2"/>
      <c r="I1203" s="2"/>
      <c r="J1203" s="2"/>
      <c r="K1203" s="2"/>
    </row>
    <row r="1204" spans="1:11">
      <c r="A1204" s="2"/>
      <c r="C1204" s="2"/>
      <c r="D1204" s="2"/>
      <c r="E1204" s="2"/>
      <c r="F1204" s="2"/>
      <c r="G1204" s="2"/>
      <c r="H1204" s="2"/>
      <c r="I1204" s="2"/>
      <c r="J1204" s="2"/>
      <c r="K1204" s="2"/>
    </row>
    <row r="1205" spans="1:11">
      <c r="A1205" s="2"/>
      <c r="C1205" s="2"/>
      <c r="D1205" s="2"/>
      <c r="E1205" s="2"/>
      <c r="F1205" s="2"/>
      <c r="G1205" s="2"/>
      <c r="H1205" s="2"/>
      <c r="I1205" s="2"/>
      <c r="J1205" s="2"/>
      <c r="K1205" s="2"/>
    </row>
    <row r="1206" spans="1:11">
      <c r="A1206" s="2"/>
      <c r="C1206" s="2"/>
      <c r="D1206" s="2"/>
      <c r="E1206" s="2"/>
      <c r="F1206" s="2"/>
      <c r="G1206" s="2"/>
      <c r="H1206" s="2"/>
      <c r="I1206" s="2"/>
      <c r="J1206" s="2"/>
      <c r="K1206" s="2"/>
    </row>
    <row r="1207" spans="1:11">
      <c r="A1207" s="2"/>
      <c r="C1207" s="2"/>
      <c r="D1207" s="2"/>
      <c r="E1207" s="2"/>
      <c r="F1207" s="2"/>
      <c r="G1207" s="2"/>
      <c r="H1207" s="2"/>
      <c r="I1207" s="2"/>
      <c r="J1207" s="2"/>
      <c r="K1207" s="2"/>
    </row>
    <row r="1208" spans="1:11">
      <c r="A1208" s="2"/>
      <c r="C1208" s="2"/>
      <c r="D1208" s="2"/>
      <c r="E1208" s="2"/>
      <c r="F1208" s="2"/>
      <c r="G1208" s="2"/>
      <c r="H1208" s="2"/>
      <c r="I1208" s="2"/>
      <c r="J1208" s="2"/>
      <c r="K1208" s="2"/>
    </row>
    <row r="1209" spans="1:11">
      <c r="A1209" s="2"/>
      <c r="C1209" s="2"/>
      <c r="D1209" s="2"/>
      <c r="E1209" s="2"/>
      <c r="F1209" s="2"/>
      <c r="G1209" s="2"/>
      <c r="H1209" s="2"/>
      <c r="I1209" s="2"/>
      <c r="J1209" s="2"/>
      <c r="K1209" s="2"/>
    </row>
    <row r="1210" spans="1:11">
      <c r="A1210" s="2"/>
      <c r="C1210" s="2"/>
      <c r="D1210" s="2"/>
      <c r="E1210" s="2"/>
      <c r="F1210" s="2"/>
      <c r="G1210" s="2"/>
      <c r="H1210" s="2"/>
      <c r="I1210" s="2"/>
      <c r="J1210" s="2"/>
      <c r="K1210" s="2"/>
    </row>
    <row r="1211" spans="1:11">
      <c r="A1211" s="2"/>
      <c r="C1211" s="2"/>
      <c r="D1211" s="2"/>
      <c r="E1211" s="2"/>
      <c r="F1211" s="2"/>
      <c r="G1211" s="2"/>
      <c r="H1211" s="2"/>
      <c r="I1211" s="2"/>
      <c r="J1211" s="2"/>
      <c r="K1211" s="2"/>
    </row>
    <row r="1212" spans="1:11">
      <c r="A1212" s="2"/>
      <c r="C1212" s="2"/>
      <c r="D1212" s="2"/>
      <c r="E1212" s="2"/>
      <c r="F1212" s="2"/>
      <c r="G1212" s="2"/>
      <c r="H1212" s="2"/>
      <c r="I1212" s="2"/>
      <c r="J1212" s="2"/>
      <c r="K1212" s="2"/>
    </row>
    <row r="1213" spans="1:11">
      <c r="A1213" s="2"/>
      <c r="C1213" s="2"/>
      <c r="D1213" s="2"/>
      <c r="E1213" s="2"/>
      <c r="F1213" s="2"/>
      <c r="G1213" s="2"/>
      <c r="H1213" s="2"/>
      <c r="I1213" s="2"/>
      <c r="J1213" s="2"/>
      <c r="K1213" s="2"/>
    </row>
    <row r="1214" spans="1:11">
      <c r="A1214" s="2"/>
      <c r="C1214" s="2"/>
      <c r="D1214" s="2"/>
      <c r="E1214" s="2"/>
      <c r="F1214" s="2"/>
      <c r="G1214" s="2"/>
      <c r="H1214" s="2"/>
      <c r="I1214" s="2"/>
      <c r="J1214" s="2"/>
      <c r="K1214" s="2"/>
    </row>
    <row r="1215" spans="1:11">
      <c r="A1215" s="2"/>
      <c r="C1215" s="2"/>
      <c r="D1215" s="2"/>
      <c r="E1215" s="2"/>
      <c r="F1215" s="2"/>
      <c r="G1215" s="2"/>
      <c r="H1215" s="2"/>
      <c r="I1215" s="2"/>
      <c r="J1215" s="2"/>
      <c r="K1215" s="2"/>
    </row>
    <row r="1216" spans="1:11">
      <c r="A1216" s="2"/>
      <c r="C1216" s="2"/>
      <c r="D1216" s="2"/>
      <c r="E1216" s="2"/>
      <c r="F1216" s="2"/>
      <c r="G1216" s="2"/>
      <c r="H1216" s="2"/>
      <c r="I1216" s="2"/>
      <c r="J1216" s="2"/>
      <c r="K1216" s="2"/>
    </row>
    <row r="1217" spans="1:11">
      <c r="A1217" s="2"/>
      <c r="C1217" s="2"/>
      <c r="D1217" s="2"/>
      <c r="E1217" s="2"/>
      <c r="F1217" s="2"/>
      <c r="G1217" s="2"/>
      <c r="H1217" s="2"/>
      <c r="I1217" s="2"/>
      <c r="J1217" s="2"/>
      <c r="K1217" s="2"/>
    </row>
    <row r="1218" spans="1:11">
      <c r="A1218" s="2"/>
      <c r="C1218" s="2"/>
      <c r="D1218" s="2"/>
      <c r="E1218" s="2"/>
      <c r="F1218" s="2"/>
      <c r="G1218" s="2"/>
      <c r="H1218" s="2"/>
      <c r="I1218" s="2"/>
      <c r="J1218" s="2"/>
      <c r="K1218" s="2"/>
    </row>
    <row r="1219" spans="1:11">
      <c r="A1219" s="2"/>
      <c r="C1219" s="2"/>
      <c r="D1219" s="2"/>
      <c r="E1219" s="2"/>
      <c r="F1219" s="2"/>
      <c r="G1219" s="2"/>
      <c r="H1219" s="2"/>
      <c r="I1219" s="2"/>
      <c r="J1219" s="2"/>
      <c r="K1219" s="2"/>
    </row>
    <row r="1220" spans="1:11">
      <c r="A1220" s="2"/>
      <c r="C1220" s="2"/>
      <c r="D1220" s="2"/>
      <c r="E1220" s="2"/>
      <c r="F1220" s="2"/>
      <c r="G1220" s="2"/>
      <c r="H1220" s="2"/>
      <c r="I1220" s="2"/>
      <c r="J1220" s="2"/>
      <c r="K1220" s="2"/>
    </row>
    <row r="1221" spans="1:11">
      <c r="A1221" s="2"/>
      <c r="C1221" s="2"/>
      <c r="D1221" s="2"/>
      <c r="E1221" s="2"/>
      <c r="F1221" s="2"/>
      <c r="G1221" s="2"/>
      <c r="H1221" s="2"/>
      <c r="I1221" s="2"/>
      <c r="J1221" s="2"/>
      <c r="K1221" s="2"/>
    </row>
    <row r="1222" spans="1:11">
      <c r="A1222" s="2"/>
      <c r="C1222" s="2"/>
      <c r="D1222" s="2"/>
      <c r="E1222" s="2"/>
      <c r="F1222" s="2"/>
      <c r="G1222" s="2"/>
      <c r="H1222" s="2"/>
      <c r="I1222" s="2"/>
      <c r="J1222" s="2"/>
      <c r="K1222" s="2"/>
    </row>
    <row r="1223" spans="1:11">
      <c r="A1223" s="2"/>
      <c r="C1223" s="2"/>
      <c r="D1223" s="2"/>
      <c r="E1223" s="2"/>
      <c r="F1223" s="2"/>
      <c r="G1223" s="2"/>
      <c r="H1223" s="2"/>
      <c r="I1223" s="2"/>
      <c r="J1223" s="2"/>
      <c r="K1223" s="2"/>
    </row>
    <row r="1224" spans="1:11">
      <c r="A1224" s="2"/>
      <c r="C1224" s="2"/>
      <c r="D1224" s="2"/>
      <c r="E1224" s="2"/>
      <c r="F1224" s="2"/>
      <c r="G1224" s="2"/>
      <c r="H1224" s="2"/>
      <c r="I1224" s="2"/>
      <c r="J1224" s="2"/>
      <c r="K1224" s="2"/>
    </row>
    <row r="1225" spans="1:11">
      <c r="A1225" s="2"/>
      <c r="C1225" s="2"/>
      <c r="D1225" s="2"/>
      <c r="E1225" s="2"/>
      <c r="F1225" s="2"/>
      <c r="G1225" s="2"/>
      <c r="H1225" s="2"/>
      <c r="I1225" s="2"/>
      <c r="J1225" s="2"/>
      <c r="K1225" s="2"/>
    </row>
    <row r="1226" spans="1:11">
      <c r="A1226" s="2"/>
      <c r="C1226" s="2"/>
      <c r="D1226" s="2"/>
      <c r="E1226" s="2"/>
      <c r="F1226" s="2"/>
      <c r="G1226" s="2"/>
      <c r="H1226" s="2"/>
      <c r="I1226" s="2"/>
      <c r="J1226" s="2"/>
      <c r="K1226" s="2"/>
    </row>
    <row r="1227" spans="1:11">
      <c r="A1227" s="2"/>
      <c r="C1227" s="2"/>
      <c r="D1227" s="2"/>
      <c r="E1227" s="2"/>
      <c r="F1227" s="2"/>
      <c r="G1227" s="2"/>
      <c r="H1227" s="2"/>
      <c r="I1227" s="2"/>
      <c r="J1227" s="2"/>
      <c r="K1227" s="2"/>
    </row>
    <row r="1228" spans="1:11">
      <c r="A1228" s="2"/>
      <c r="C1228" s="2"/>
      <c r="D1228" s="2"/>
      <c r="E1228" s="2"/>
      <c r="F1228" s="2"/>
      <c r="G1228" s="2"/>
      <c r="H1228" s="2"/>
      <c r="I1228" s="2"/>
      <c r="J1228" s="2"/>
      <c r="K1228" s="2"/>
    </row>
    <row r="1229" spans="1:11">
      <c r="A1229" s="2"/>
      <c r="C1229" s="2"/>
      <c r="D1229" s="2"/>
      <c r="E1229" s="2"/>
      <c r="F1229" s="2"/>
      <c r="G1229" s="2"/>
      <c r="H1229" s="2"/>
      <c r="I1229" s="2"/>
      <c r="J1229" s="2"/>
      <c r="K1229" s="2"/>
    </row>
    <row r="1230" spans="1:11">
      <c r="A1230" s="2"/>
      <c r="C1230" s="2"/>
      <c r="D1230" s="2"/>
      <c r="E1230" s="2"/>
      <c r="F1230" s="2"/>
      <c r="G1230" s="2"/>
      <c r="H1230" s="2"/>
      <c r="I1230" s="2"/>
      <c r="J1230" s="2"/>
      <c r="K1230" s="2"/>
    </row>
    <row r="1231" spans="1:11">
      <c r="A1231" s="2"/>
      <c r="C1231" s="2"/>
      <c r="D1231" s="2"/>
      <c r="E1231" s="2"/>
      <c r="F1231" s="2"/>
      <c r="G1231" s="2"/>
      <c r="H1231" s="2"/>
      <c r="I1231" s="2"/>
      <c r="J1231" s="2"/>
      <c r="K1231" s="2"/>
    </row>
    <row r="1232" spans="1:11">
      <c r="A1232" s="2"/>
      <c r="C1232" s="2"/>
      <c r="D1232" s="2"/>
      <c r="E1232" s="2"/>
      <c r="F1232" s="2"/>
      <c r="G1232" s="2"/>
      <c r="H1232" s="2"/>
      <c r="I1232" s="2"/>
      <c r="J1232" s="2"/>
      <c r="K1232" s="2"/>
    </row>
    <row r="1233" spans="1:11">
      <c r="A1233" s="2"/>
      <c r="C1233" s="2"/>
      <c r="D1233" s="2"/>
      <c r="E1233" s="2"/>
      <c r="F1233" s="2"/>
      <c r="G1233" s="2"/>
      <c r="H1233" s="2"/>
      <c r="I1233" s="2"/>
      <c r="J1233" s="2"/>
      <c r="K1233" s="2"/>
    </row>
    <row r="1234" spans="1:11">
      <c r="A1234" s="2"/>
      <c r="C1234" s="2"/>
      <c r="D1234" s="2"/>
      <c r="E1234" s="2"/>
      <c r="F1234" s="2"/>
      <c r="G1234" s="2"/>
      <c r="H1234" s="2"/>
      <c r="I1234" s="2"/>
      <c r="J1234" s="2"/>
      <c r="K1234" s="2"/>
    </row>
    <row r="1235" spans="1:11">
      <c r="A1235" s="2"/>
      <c r="C1235" s="2"/>
      <c r="D1235" s="2"/>
      <c r="E1235" s="2"/>
      <c r="F1235" s="2"/>
      <c r="G1235" s="2"/>
      <c r="H1235" s="2"/>
      <c r="I1235" s="2"/>
      <c r="J1235" s="2"/>
      <c r="K1235" s="2"/>
    </row>
    <row r="1236" spans="1:11">
      <c r="A1236" s="2"/>
      <c r="C1236" s="2"/>
      <c r="D1236" s="2"/>
      <c r="E1236" s="2"/>
      <c r="F1236" s="2"/>
      <c r="G1236" s="2"/>
      <c r="H1236" s="2"/>
      <c r="I1236" s="2"/>
      <c r="J1236" s="2"/>
      <c r="K1236" s="2"/>
    </row>
    <row r="1237" spans="1:11">
      <c r="A1237" s="2"/>
      <c r="C1237" s="2"/>
      <c r="D1237" s="2"/>
      <c r="E1237" s="2"/>
      <c r="F1237" s="2"/>
      <c r="G1237" s="2"/>
      <c r="H1237" s="2"/>
      <c r="I1237" s="2"/>
      <c r="J1237" s="2"/>
      <c r="K1237" s="2"/>
    </row>
    <row r="1238" spans="1:11">
      <c r="A1238" s="2"/>
      <c r="C1238" s="2"/>
      <c r="D1238" s="2"/>
      <c r="E1238" s="2"/>
      <c r="F1238" s="2"/>
      <c r="G1238" s="2"/>
      <c r="H1238" s="2"/>
      <c r="I1238" s="2"/>
      <c r="J1238" s="2"/>
      <c r="K1238" s="2"/>
    </row>
    <row r="1239" spans="1:11">
      <c r="A1239" s="2"/>
      <c r="C1239" s="2"/>
      <c r="D1239" s="2"/>
      <c r="E1239" s="2"/>
      <c r="F1239" s="2"/>
      <c r="G1239" s="2"/>
      <c r="H1239" s="2"/>
      <c r="I1239" s="2"/>
      <c r="J1239" s="2"/>
      <c r="K1239" s="2"/>
    </row>
    <row r="1240" spans="1:11">
      <c r="A1240" s="2"/>
      <c r="C1240" s="2"/>
      <c r="D1240" s="2"/>
      <c r="E1240" s="2"/>
      <c r="F1240" s="2"/>
      <c r="G1240" s="2"/>
      <c r="H1240" s="2"/>
      <c r="I1240" s="2"/>
      <c r="J1240" s="2"/>
      <c r="K1240" s="2"/>
    </row>
    <row r="1241" spans="1:11">
      <c r="A1241" s="2"/>
      <c r="C1241" s="2"/>
      <c r="D1241" s="2"/>
      <c r="E1241" s="2"/>
      <c r="F1241" s="2"/>
      <c r="G1241" s="2"/>
      <c r="H1241" s="2"/>
      <c r="I1241" s="2"/>
      <c r="J1241" s="2"/>
      <c r="K1241" s="2"/>
    </row>
    <row r="1242" spans="1:11">
      <c r="A1242" s="2"/>
      <c r="C1242" s="2"/>
      <c r="D1242" s="2"/>
      <c r="E1242" s="2"/>
      <c r="F1242" s="2"/>
      <c r="G1242" s="2"/>
      <c r="H1242" s="2"/>
      <c r="I1242" s="2"/>
      <c r="J1242" s="2"/>
      <c r="K1242" s="2"/>
    </row>
    <row r="1243" spans="1:11">
      <c r="A1243" s="2"/>
      <c r="C1243" s="2"/>
      <c r="D1243" s="2"/>
      <c r="E1243" s="2"/>
      <c r="F1243" s="2"/>
      <c r="G1243" s="2"/>
      <c r="H1243" s="2"/>
      <c r="I1243" s="2"/>
      <c r="J1243" s="2"/>
      <c r="K1243" s="2"/>
    </row>
    <row r="1244" spans="1:11">
      <c r="A1244" s="2"/>
      <c r="C1244" s="2"/>
      <c r="D1244" s="2"/>
      <c r="E1244" s="2"/>
      <c r="F1244" s="2"/>
      <c r="G1244" s="2"/>
      <c r="H1244" s="2"/>
      <c r="I1244" s="2"/>
      <c r="J1244" s="2"/>
      <c r="K1244" s="2"/>
    </row>
    <row r="1245" spans="1:11">
      <c r="A1245" s="2"/>
      <c r="C1245" s="2"/>
      <c r="D1245" s="2"/>
      <c r="E1245" s="2"/>
      <c r="F1245" s="2"/>
      <c r="G1245" s="2"/>
      <c r="H1245" s="2"/>
      <c r="I1245" s="2"/>
      <c r="J1245" s="2"/>
      <c r="K1245" s="2"/>
    </row>
    <row r="1246" spans="1:11">
      <c r="A1246" s="2"/>
      <c r="C1246" s="2"/>
      <c r="D1246" s="2"/>
      <c r="E1246" s="2"/>
      <c r="F1246" s="2"/>
      <c r="G1246" s="2"/>
      <c r="H1246" s="2"/>
      <c r="I1246" s="2"/>
      <c r="J1246" s="2"/>
      <c r="K1246" s="2"/>
    </row>
    <row r="1247" spans="1:11">
      <c r="A1247" s="2"/>
      <c r="C1247" s="2"/>
      <c r="D1247" s="2"/>
      <c r="E1247" s="2"/>
      <c r="F1247" s="2"/>
      <c r="G1247" s="2"/>
      <c r="H1247" s="2"/>
      <c r="I1247" s="2"/>
      <c r="J1247" s="2"/>
      <c r="K1247" s="2"/>
    </row>
    <row r="1248" spans="1:11">
      <c r="A1248" s="2"/>
      <c r="C1248" s="2"/>
      <c r="D1248" s="2"/>
      <c r="E1248" s="2"/>
      <c r="F1248" s="2"/>
      <c r="G1248" s="2"/>
      <c r="H1248" s="2"/>
      <c r="I1248" s="2"/>
      <c r="J1248" s="2"/>
      <c r="K1248" s="2"/>
    </row>
    <row r="1249" spans="1:11">
      <c r="A1249" s="2"/>
      <c r="C1249" s="2"/>
      <c r="D1249" s="2"/>
      <c r="E1249" s="2"/>
      <c r="F1249" s="2"/>
      <c r="G1249" s="2"/>
      <c r="H1249" s="2"/>
      <c r="I1249" s="2"/>
      <c r="J1249" s="2"/>
      <c r="K1249" s="2"/>
    </row>
    <row r="1250" spans="1:11">
      <c r="A1250" s="2"/>
      <c r="C1250" s="2"/>
      <c r="D1250" s="2"/>
      <c r="E1250" s="2"/>
      <c r="F1250" s="2"/>
      <c r="G1250" s="2"/>
      <c r="H1250" s="2"/>
      <c r="I1250" s="2"/>
      <c r="J1250" s="2"/>
      <c r="K1250" s="2"/>
    </row>
    <row r="1251" spans="1:11">
      <c r="A1251" s="2"/>
      <c r="C1251" s="2"/>
      <c r="D1251" s="2"/>
      <c r="E1251" s="2"/>
      <c r="F1251" s="2"/>
      <c r="G1251" s="2"/>
      <c r="H1251" s="2"/>
      <c r="I1251" s="2"/>
      <c r="J1251" s="2"/>
      <c r="K1251" s="2"/>
    </row>
    <row r="1252" spans="1:11">
      <c r="A1252" s="2"/>
      <c r="C1252" s="2"/>
      <c r="D1252" s="2"/>
      <c r="E1252" s="2"/>
      <c r="F1252" s="2"/>
      <c r="G1252" s="2"/>
      <c r="H1252" s="2"/>
      <c r="I1252" s="2"/>
      <c r="J1252" s="2"/>
      <c r="K1252" s="2"/>
    </row>
    <row r="1253" spans="1:11">
      <c r="A1253" s="2"/>
      <c r="C1253" s="2"/>
      <c r="D1253" s="2"/>
      <c r="E1253" s="2"/>
      <c r="F1253" s="2"/>
      <c r="G1253" s="2"/>
      <c r="H1253" s="2"/>
      <c r="I1253" s="2"/>
      <c r="J1253" s="2"/>
      <c r="K1253" s="2"/>
    </row>
    <row r="1254" spans="1:11">
      <c r="A1254" s="2"/>
      <c r="C1254" s="2"/>
      <c r="D1254" s="2"/>
      <c r="E1254" s="2"/>
      <c r="F1254" s="2"/>
      <c r="G1254" s="2"/>
      <c r="H1254" s="2"/>
      <c r="I1254" s="2"/>
      <c r="J1254" s="2"/>
      <c r="K1254" s="2"/>
    </row>
    <row r="1255" spans="1:11">
      <c r="A1255" s="2"/>
      <c r="C1255" s="2"/>
      <c r="D1255" s="2"/>
      <c r="E1255" s="2"/>
      <c r="F1255" s="2"/>
      <c r="G1255" s="2"/>
      <c r="H1255" s="2"/>
      <c r="I1255" s="2"/>
      <c r="J1255" s="2"/>
      <c r="K1255" s="2"/>
    </row>
    <row r="1256" spans="1:11">
      <c r="A1256" s="2"/>
      <c r="C1256" s="2"/>
      <c r="D1256" s="2"/>
      <c r="E1256" s="2"/>
      <c r="F1256" s="2"/>
      <c r="G1256" s="2"/>
      <c r="H1256" s="2"/>
      <c r="I1256" s="2"/>
      <c r="J1256" s="2"/>
      <c r="K1256" s="2"/>
    </row>
    <row r="1257" spans="1:11">
      <c r="A1257" s="2"/>
      <c r="C1257" s="2"/>
      <c r="D1257" s="2"/>
      <c r="E1257" s="2"/>
      <c r="F1257" s="2"/>
      <c r="G1257" s="2"/>
      <c r="H1257" s="2"/>
      <c r="I1257" s="2"/>
      <c r="J1257" s="2"/>
      <c r="K1257" s="2"/>
    </row>
    <row r="1258" spans="1:11">
      <c r="A1258" s="2"/>
      <c r="C1258" s="2"/>
      <c r="D1258" s="2"/>
      <c r="E1258" s="2"/>
      <c r="F1258" s="2"/>
      <c r="G1258" s="2"/>
      <c r="H1258" s="2"/>
      <c r="I1258" s="2"/>
      <c r="J1258" s="2"/>
      <c r="K1258" s="2"/>
    </row>
    <row r="1259" spans="1:11">
      <c r="A1259" s="2"/>
      <c r="C1259" s="2"/>
      <c r="D1259" s="2"/>
      <c r="E1259" s="2"/>
      <c r="F1259" s="2"/>
      <c r="G1259" s="2"/>
      <c r="H1259" s="2"/>
      <c r="I1259" s="2"/>
      <c r="J1259" s="2"/>
      <c r="K1259" s="2"/>
    </row>
    <row r="1260" spans="1:11">
      <c r="A1260" s="2"/>
      <c r="C1260" s="2"/>
      <c r="D1260" s="2"/>
      <c r="E1260" s="2"/>
      <c r="F1260" s="2"/>
      <c r="G1260" s="2"/>
      <c r="H1260" s="2"/>
      <c r="I1260" s="2"/>
      <c r="J1260" s="2"/>
      <c r="K1260" s="2"/>
    </row>
    <row r="1261" spans="1:11">
      <c r="A1261" s="2"/>
      <c r="C1261" s="2"/>
      <c r="D1261" s="2"/>
      <c r="E1261" s="2"/>
      <c r="F1261" s="2"/>
      <c r="G1261" s="2"/>
      <c r="H1261" s="2"/>
      <c r="I1261" s="2"/>
      <c r="J1261" s="2"/>
      <c r="K1261" s="2"/>
    </row>
    <row r="1262" spans="1:11">
      <c r="A1262" s="2"/>
      <c r="C1262" s="2"/>
      <c r="D1262" s="2"/>
      <c r="E1262" s="2"/>
      <c r="F1262" s="2"/>
      <c r="G1262" s="2"/>
      <c r="H1262" s="2"/>
      <c r="I1262" s="2"/>
      <c r="J1262" s="2"/>
      <c r="K1262" s="2"/>
    </row>
    <row r="1263" spans="1:11">
      <c r="A1263" s="2"/>
      <c r="C1263" s="2"/>
      <c r="D1263" s="2"/>
      <c r="E1263" s="2"/>
      <c r="F1263" s="2"/>
      <c r="G1263" s="2"/>
      <c r="H1263" s="2"/>
      <c r="I1263" s="2"/>
      <c r="J1263" s="2"/>
      <c r="K1263" s="2"/>
    </row>
    <row r="1264" spans="1:11">
      <c r="A1264" s="2"/>
      <c r="C1264" s="2"/>
      <c r="D1264" s="2"/>
      <c r="E1264" s="2"/>
      <c r="F1264" s="2"/>
      <c r="G1264" s="2"/>
      <c r="H1264" s="2"/>
      <c r="I1264" s="2"/>
      <c r="J1264" s="2"/>
      <c r="K1264" s="2"/>
    </row>
    <row r="1265" spans="1:11">
      <c r="A1265" s="2"/>
      <c r="C1265" s="2"/>
      <c r="D1265" s="2"/>
      <c r="E1265" s="2"/>
      <c r="F1265" s="2"/>
      <c r="G1265" s="2"/>
      <c r="H1265" s="2"/>
      <c r="I1265" s="2"/>
      <c r="J1265" s="2"/>
      <c r="K1265" s="2"/>
    </row>
    <row r="1266" spans="1:11">
      <c r="A1266" s="2"/>
      <c r="C1266" s="2"/>
      <c r="D1266" s="2"/>
      <c r="E1266" s="2"/>
      <c r="F1266" s="2"/>
      <c r="G1266" s="2"/>
      <c r="H1266" s="2"/>
      <c r="I1266" s="2"/>
      <c r="J1266" s="2"/>
      <c r="K1266" s="2"/>
    </row>
    <row r="1267" spans="1:11">
      <c r="A1267" s="2"/>
      <c r="C1267" s="2"/>
      <c r="D1267" s="2"/>
      <c r="E1267" s="2"/>
      <c r="F1267" s="2"/>
      <c r="G1267" s="2"/>
      <c r="H1267" s="2"/>
      <c r="I1267" s="2"/>
      <c r="J1267" s="2"/>
      <c r="K1267" s="2"/>
    </row>
    <row r="1268" spans="1:11">
      <c r="A1268" s="2"/>
      <c r="C1268" s="2"/>
      <c r="D1268" s="2"/>
      <c r="E1268" s="2"/>
      <c r="F1268" s="2"/>
      <c r="G1268" s="2"/>
      <c r="H1268" s="2"/>
      <c r="I1268" s="2"/>
      <c r="J1268" s="2"/>
      <c r="K1268" s="2"/>
    </row>
    <row r="1269" spans="1:11">
      <c r="A1269" s="2"/>
      <c r="C1269" s="2"/>
      <c r="D1269" s="2"/>
      <c r="E1269" s="2"/>
      <c r="F1269" s="2"/>
      <c r="G1269" s="2"/>
      <c r="H1269" s="2"/>
      <c r="I1269" s="2"/>
      <c r="J1269" s="2"/>
      <c r="K1269" s="2"/>
    </row>
    <row r="1270" spans="1:11">
      <c r="A1270" s="2"/>
      <c r="C1270" s="2"/>
      <c r="D1270" s="2"/>
      <c r="E1270" s="2"/>
      <c r="F1270" s="2"/>
      <c r="G1270" s="2"/>
      <c r="H1270" s="2"/>
      <c r="I1270" s="2"/>
      <c r="J1270" s="2"/>
      <c r="K1270" s="2"/>
    </row>
    <row r="1271" spans="1:11">
      <c r="A1271" s="2"/>
      <c r="C1271" s="2"/>
      <c r="D1271" s="2"/>
      <c r="E1271" s="2"/>
      <c r="F1271" s="2"/>
      <c r="G1271" s="2"/>
      <c r="H1271" s="2"/>
      <c r="I1271" s="2"/>
      <c r="J1271" s="2"/>
      <c r="K1271" s="2"/>
    </row>
    <row r="1272" spans="1:11">
      <c r="A1272" s="2"/>
      <c r="C1272" s="2"/>
      <c r="D1272" s="2"/>
      <c r="E1272" s="2"/>
      <c r="F1272" s="2"/>
      <c r="G1272" s="2"/>
      <c r="H1272" s="2"/>
      <c r="I1272" s="2"/>
      <c r="J1272" s="2"/>
      <c r="K1272" s="2"/>
    </row>
    <row r="1273" spans="1:11">
      <c r="A1273" s="2"/>
      <c r="C1273" s="2"/>
      <c r="D1273" s="2"/>
      <c r="E1273" s="2"/>
      <c r="F1273" s="2"/>
      <c r="G1273" s="2"/>
      <c r="H1273" s="2"/>
      <c r="I1273" s="2"/>
      <c r="J1273" s="2"/>
      <c r="K1273" s="2"/>
    </row>
    <row r="1274" spans="1:11">
      <c r="A1274" s="2"/>
      <c r="C1274" s="2"/>
      <c r="D1274" s="2"/>
      <c r="E1274" s="2"/>
      <c r="F1274" s="2"/>
      <c r="G1274" s="2"/>
      <c r="H1274" s="2"/>
      <c r="I1274" s="2"/>
      <c r="J1274" s="2"/>
      <c r="K1274" s="2"/>
    </row>
    <row r="1275" spans="1:11">
      <c r="A1275" s="2"/>
      <c r="C1275" s="2"/>
      <c r="D1275" s="2"/>
      <c r="E1275" s="2"/>
      <c r="F1275" s="2"/>
      <c r="G1275" s="2"/>
      <c r="H1275" s="2"/>
      <c r="I1275" s="2"/>
      <c r="J1275" s="2"/>
      <c r="K1275" s="2"/>
    </row>
    <row r="1276" spans="1:11">
      <c r="A1276" s="2"/>
      <c r="C1276" s="2"/>
      <c r="D1276" s="2"/>
      <c r="E1276" s="2"/>
      <c r="F1276" s="2"/>
      <c r="G1276" s="2"/>
      <c r="H1276" s="2"/>
      <c r="I1276" s="2"/>
      <c r="J1276" s="2"/>
      <c r="K1276" s="2"/>
    </row>
    <row r="1277" spans="1:11">
      <c r="A1277" s="2"/>
      <c r="C1277" s="2"/>
      <c r="D1277" s="2"/>
      <c r="E1277" s="2"/>
      <c r="F1277" s="2"/>
      <c r="G1277" s="2"/>
      <c r="H1277" s="2"/>
      <c r="I1277" s="2"/>
      <c r="J1277" s="2"/>
      <c r="K1277" s="2"/>
    </row>
    <row r="1278" spans="1:11">
      <c r="A1278" s="2"/>
      <c r="C1278" s="2"/>
      <c r="D1278" s="2"/>
      <c r="E1278" s="2"/>
      <c r="F1278" s="2"/>
      <c r="G1278" s="2"/>
      <c r="H1278" s="2"/>
      <c r="I1278" s="2"/>
      <c r="J1278" s="2"/>
      <c r="K1278" s="2"/>
    </row>
    <row r="1279" spans="1:11">
      <c r="A1279" s="2"/>
      <c r="C1279" s="2"/>
      <c r="D1279" s="2"/>
      <c r="E1279" s="2"/>
      <c r="F1279" s="2"/>
      <c r="G1279" s="2"/>
      <c r="H1279" s="2"/>
      <c r="I1279" s="2"/>
      <c r="J1279" s="2"/>
      <c r="K1279" s="2"/>
    </row>
    <row r="1280" spans="1:11">
      <c r="A1280" s="2"/>
      <c r="C1280" s="2"/>
      <c r="D1280" s="2"/>
      <c r="E1280" s="2"/>
      <c r="F1280" s="2"/>
      <c r="G1280" s="2"/>
      <c r="H1280" s="2"/>
      <c r="I1280" s="2"/>
      <c r="J1280" s="2"/>
      <c r="K1280" s="2"/>
    </row>
    <row r="1281" spans="1:11">
      <c r="A1281" s="2"/>
      <c r="C1281" s="2"/>
      <c r="D1281" s="2"/>
      <c r="E1281" s="2"/>
      <c r="F1281" s="2"/>
      <c r="G1281" s="2"/>
      <c r="H1281" s="2"/>
      <c r="I1281" s="2"/>
      <c r="J1281" s="2"/>
      <c r="K1281" s="2"/>
    </row>
    <row r="1282" spans="1:11">
      <c r="A1282" s="2"/>
      <c r="C1282" s="2"/>
      <c r="D1282" s="2"/>
      <c r="E1282" s="2"/>
      <c r="F1282" s="2"/>
      <c r="G1282" s="2"/>
      <c r="H1282" s="2"/>
      <c r="I1282" s="2"/>
      <c r="J1282" s="2"/>
      <c r="K1282" s="2"/>
    </row>
    <row r="1283" spans="1:11">
      <c r="A1283" s="2"/>
      <c r="C1283" s="2"/>
      <c r="D1283" s="2"/>
      <c r="E1283" s="2"/>
      <c r="F1283" s="2"/>
      <c r="G1283" s="2"/>
      <c r="H1283" s="2"/>
      <c r="I1283" s="2"/>
      <c r="J1283" s="2"/>
      <c r="K1283" s="2"/>
    </row>
    <row r="1284" spans="1:11">
      <c r="A1284" s="2"/>
      <c r="C1284" s="2"/>
      <c r="D1284" s="2"/>
      <c r="E1284" s="2"/>
      <c r="F1284" s="2"/>
      <c r="G1284" s="2"/>
      <c r="H1284" s="2"/>
      <c r="I1284" s="2"/>
      <c r="J1284" s="2"/>
      <c r="K1284" s="2"/>
    </row>
    <row r="1285" spans="1:11">
      <c r="A1285" s="2"/>
      <c r="C1285" s="2"/>
      <c r="D1285" s="2"/>
      <c r="E1285" s="2"/>
      <c r="F1285" s="2"/>
      <c r="G1285" s="2"/>
      <c r="H1285" s="2"/>
      <c r="I1285" s="2"/>
      <c r="J1285" s="2"/>
      <c r="K1285" s="2"/>
    </row>
    <row r="1286" spans="1:11">
      <c r="A1286" s="2"/>
      <c r="C1286" s="2"/>
      <c r="D1286" s="2"/>
      <c r="E1286" s="2"/>
      <c r="F1286" s="2"/>
      <c r="G1286" s="2"/>
      <c r="H1286" s="2"/>
      <c r="I1286" s="2"/>
      <c r="J1286" s="2"/>
      <c r="K1286" s="2"/>
    </row>
    <row r="1287" spans="1:11">
      <c r="A1287" s="2"/>
      <c r="C1287" s="2"/>
      <c r="D1287" s="2"/>
      <c r="E1287" s="2"/>
      <c r="F1287" s="2"/>
      <c r="G1287" s="2"/>
      <c r="H1287" s="2"/>
      <c r="I1287" s="2"/>
      <c r="J1287" s="2"/>
      <c r="K1287" s="2"/>
    </row>
    <row r="1288" spans="1:11">
      <c r="A1288" s="2"/>
      <c r="C1288" s="2"/>
      <c r="D1288" s="2"/>
      <c r="E1288" s="2"/>
      <c r="F1288" s="2"/>
      <c r="G1288" s="2"/>
      <c r="H1288" s="2"/>
      <c r="I1288" s="2"/>
      <c r="J1288" s="2"/>
      <c r="K1288" s="2"/>
    </row>
    <row r="1289" spans="1:11">
      <c r="A1289" s="2"/>
      <c r="C1289" s="2"/>
      <c r="D1289" s="2"/>
      <c r="E1289" s="2"/>
      <c r="F1289" s="2"/>
      <c r="G1289" s="2"/>
      <c r="H1289" s="2"/>
      <c r="I1289" s="2"/>
      <c r="J1289" s="2"/>
      <c r="K1289" s="2"/>
    </row>
    <row r="1290" spans="1:11">
      <c r="A1290" s="2"/>
      <c r="C1290" s="2"/>
      <c r="D1290" s="2"/>
      <c r="E1290" s="2"/>
      <c r="F1290" s="2"/>
      <c r="G1290" s="2"/>
      <c r="H1290" s="2"/>
      <c r="I1290" s="2"/>
      <c r="J1290" s="2"/>
      <c r="K1290" s="2"/>
    </row>
    <row r="1291" spans="1:11">
      <c r="A1291" s="2"/>
      <c r="C1291" s="2"/>
      <c r="D1291" s="2"/>
      <c r="E1291" s="2"/>
      <c r="F1291" s="2"/>
      <c r="G1291" s="2"/>
      <c r="H1291" s="2"/>
      <c r="I1291" s="2"/>
      <c r="J1291" s="2"/>
      <c r="K1291" s="2"/>
    </row>
    <row r="1292" spans="1:11">
      <c r="A1292" s="2"/>
      <c r="C1292" s="2"/>
      <c r="D1292" s="2"/>
      <c r="E1292" s="2"/>
      <c r="F1292" s="2"/>
      <c r="G1292" s="2"/>
      <c r="H1292" s="2"/>
      <c r="I1292" s="2"/>
      <c r="J1292" s="2"/>
      <c r="K1292" s="2"/>
    </row>
    <row r="1293" spans="1:11">
      <c r="A1293" s="2"/>
      <c r="C1293" s="2"/>
      <c r="D1293" s="2"/>
      <c r="E1293" s="2"/>
      <c r="F1293" s="2"/>
      <c r="G1293" s="2"/>
      <c r="H1293" s="2"/>
      <c r="I1293" s="2"/>
      <c r="J1293" s="2"/>
      <c r="K1293" s="2"/>
    </row>
    <row r="1294" spans="1:11">
      <c r="A1294" s="2"/>
      <c r="C1294" s="2"/>
      <c r="D1294" s="2"/>
      <c r="E1294" s="2"/>
      <c r="F1294" s="2"/>
      <c r="G1294" s="2"/>
      <c r="H1294" s="2"/>
      <c r="I1294" s="2"/>
      <c r="J1294" s="2"/>
      <c r="K1294" s="2"/>
    </row>
    <row r="1295" spans="1:11">
      <c r="A1295" s="2"/>
      <c r="C1295" s="2"/>
      <c r="D1295" s="2"/>
      <c r="E1295" s="2"/>
      <c r="F1295" s="2"/>
      <c r="G1295" s="2"/>
      <c r="H1295" s="2"/>
      <c r="I1295" s="2"/>
      <c r="J1295" s="2"/>
      <c r="K1295" s="2"/>
    </row>
    <row r="1296" spans="1:11">
      <c r="A1296" s="2"/>
      <c r="C1296" s="2"/>
      <c r="D1296" s="2"/>
      <c r="E1296" s="2"/>
      <c r="F1296" s="2"/>
      <c r="G1296" s="2"/>
      <c r="H1296" s="2"/>
      <c r="I1296" s="2"/>
      <c r="J1296" s="2"/>
      <c r="K1296" s="2"/>
    </row>
    <row r="1297" spans="1:11">
      <c r="A1297" s="2"/>
      <c r="C1297" s="2"/>
      <c r="D1297" s="2"/>
      <c r="E1297" s="2"/>
      <c r="F1297" s="2"/>
      <c r="G1297" s="2"/>
      <c r="H1297" s="2"/>
      <c r="I1297" s="2"/>
      <c r="J1297" s="2"/>
      <c r="K1297" s="2"/>
    </row>
    <row r="1298" spans="1:11">
      <c r="A1298" s="2"/>
      <c r="C1298" s="2"/>
      <c r="D1298" s="2"/>
      <c r="E1298" s="2"/>
      <c r="F1298" s="2"/>
      <c r="G1298" s="2"/>
      <c r="H1298" s="2"/>
      <c r="I1298" s="2"/>
      <c r="J1298" s="2"/>
      <c r="K1298" s="2"/>
    </row>
    <row r="1299" spans="1:11">
      <c r="A1299" s="2"/>
      <c r="C1299" s="2"/>
      <c r="D1299" s="2"/>
      <c r="E1299" s="2"/>
      <c r="F1299" s="2"/>
      <c r="G1299" s="2"/>
      <c r="H1299" s="2"/>
      <c r="I1299" s="2"/>
      <c r="J1299" s="2"/>
      <c r="K1299" s="2"/>
    </row>
    <row r="1300" spans="1:11">
      <c r="A1300" s="2"/>
      <c r="C1300" s="2"/>
      <c r="D1300" s="2"/>
      <c r="E1300" s="2"/>
      <c r="F1300" s="2"/>
      <c r="G1300" s="2"/>
      <c r="H1300" s="2"/>
      <c r="I1300" s="2"/>
      <c r="J1300" s="2"/>
      <c r="K1300" s="2"/>
    </row>
    <row r="1301" spans="1:11">
      <c r="A1301" s="2"/>
      <c r="C1301" s="2"/>
      <c r="D1301" s="2"/>
      <c r="E1301" s="2"/>
      <c r="F1301" s="2"/>
      <c r="G1301" s="2"/>
      <c r="H1301" s="2"/>
      <c r="I1301" s="2"/>
      <c r="J1301" s="2"/>
      <c r="K1301" s="2"/>
    </row>
    <row r="1302" spans="1:11">
      <c r="A1302" s="2"/>
      <c r="C1302" s="2"/>
      <c r="D1302" s="2"/>
      <c r="E1302" s="2"/>
      <c r="F1302" s="2"/>
      <c r="G1302" s="2"/>
      <c r="H1302" s="2"/>
      <c r="I1302" s="2"/>
      <c r="J1302" s="2"/>
      <c r="K1302" s="2"/>
    </row>
    <row r="1303" spans="1:11">
      <c r="A1303" s="2"/>
      <c r="C1303" s="2"/>
      <c r="D1303" s="2"/>
      <c r="E1303" s="2"/>
      <c r="F1303" s="2"/>
      <c r="G1303" s="2"/>
      <c r="H1303" s="2"/>
      <c r="I1303" s="2"/>
      <c r="J1303" s="2"/>
      <c r="K1303" s="2"/>
    </row>
    <row r="1304" spans="1:11">
      <c r="A1304" s="2"/>
      <c r="C1304" s="2"/>
      <c r="D1304" s="2"/>
      <c r="E1304" s="2"/>
      <c r="F1304" s="2"/>
      <c r="G1304" s="2"/>
      <c r="H1304" s="2"/>
      <c r="I1304" s="2"/>
      <c r="J1304" s="2"/>
      <c r="K1304" s="2"/>
    </row>
    <row r="1305" spans="1:11">
      <c r="A1305" s="2"/>
      <c r="C1305" s="2"/>
      <c r="D1305" s="2"/>
      <c r="E1305" s="2"/>
      <c r="F1305" s="2"/>
      <c r="G1305" s="2"/>
      <c r="H1305" s="2"/>
      <c r="I1305" s="2"/>
      <c r="J1305" s="2"/>
      <c r="K1305" s="2"/>
    </row>
    <row r="1306" spans="1:11">
      <c r="A1306" s="2"/>
      <c r="C1306" s="2"/>
      <c r="D1306" s="2"/>
      <c r="E1306" s="2"/>
      <c r="F1306" s="2"/>
      <c r="G1306" s="2"/>
      <c r="H1306" s="2"/>
      <c r="I1306" s="2"/>
      <c r="J1306" s="2"/>
      <c r="K1306" s="2"/>
    </row>
    <row r="1307" spans="1:11">
      <c r="A1307" s="2"/>
      <c r="C1307" s="2"/>
      <c r="D1307" s="2"/>
      <c r="E1307" s="2"/>
      <c r="F1307" s="2"/>
      <c r="G1307" s="2"/>
      <c r="H1307" s="2"/>
      <c r="I1307" s="2"/>
      <c r="J1307" s="2"/>
      <c r="K1307" s="2"/>
    </row>
    <row r="1308" spans="1:11">
      <c r="A1308" s="2"/>
      <c r="C1308" s="2"/>
      <c r="D1308" s="2"/>
      <c r="E1308" s="2"/>
      <c r="F1308" s="2"/>
      <c r="G1308" s="2"/>
      <c r="H1308" s="2"/>
      <c r="I1308" s="2"/>
      <c r="J1308" s="2"/>
      <c r="K1308" s="2"/>
    </row>
    <row r="1309" spans="1:11">
      <c r="A1309" s="2"/>
      <c r="C1309" s="2"/>
      <c r="D1309" s="2"/>
      <c r="E1309" s="2"/>
      <c r="F1309" s="2"/>
      <c r="G1309" s="2"/>
      <c r="H1309" s="2"/>
      <c r="I1309" s="2"/>
      <c r="J1309" s="2"/>
      <c r="K1309" s="2"/>
    </row>
    <row r="1310" spans="1:11">
      <c r="A1310" s="2"/>
      <c r="C1310" s="2"/>
      <c r="D1310" s="2"/>
      <c r="E1310" s="2"/>
      <c r="F1310" s="2"/>
      <c r="G1310" s="2"/>
      <c r="H1310" s="2"/>
      <c r="I1310" s="2"/>
      <c r="J1310" s="2"/>
      <c r="K1310" s="2"/>
    </row>
    <row r="1311" spans="1:11">
      <c r="A1311" s="2"/>
      <c r="C1311" s="2"/>
      <c r="D1311" s="2"/>
      <c r="E1311" s="2"/>
      <c r="F1311" s="2"/>
      <c r="G1311" s="2"/>
      <c r="H1311" s="2"/>
      <c r="I1311" s="2"/>
      <c r="J1311" s="2"/>
      <c r="K1311" s="2"/>
    </row>
    <row r="1312" spans="1:11">
      <c r="A1312" s="2"/>
      <c r="C1312" s="2"/>
      <c r="D1312" s="2"/>
      <c r="E1312" s="2"/>
      <c r="F1312" s="2"/>
      <c r="G1312" s="2"/>
      <c r="H1312" s="2"/>
      <c r="I1312" s="2"/>
      <c r="J1312" s="2"/>
      <c r="K1312" s="2"/>
    </row>
    <row r="1313" spans="1:11">
      <c r="A1313" s="2"/>
      <c r="C1313" s="2"/>
      <c r="D1313" s="2"/>
      <c r="E1313" s="2"/>
      <c r="F1313" s="2"/>
      <c r="G1313" s="2"/>
      <c r="H1313" s="2"/>
      <c r="I1313" s="2"/>
      <c r="J1313" s="2"/>
      <c r="K1313" s="2"/>
    </row>
    <row r="1314" spans="1:11">
      <c r="A1314" s="2"/>
      <c r="C1314" s="2"/>
      <c r="D1314" s="2"/>
      <c r="E1314" s="2"/>
      <c r="F1314" s="2"/>
      <c r="G1314" s="2"/>
      <c r="H1314" s="2"/>
      <c r="I1314" s="2"/>
      <c r="J1314" s="2"/>
      <c r="K1314" s="2"/>
    </row>
    <row r="1315" spans="1:11">
      <c r="A1315" s="2"/>
      <c r="C1315" s="2"/>
      <c r="D1315" s="2"/>
      <c r="E1315" s="2"/>
      <c r="F1315" s="2"/>
      <c r="G1315" s="2"/>
      <c r="H1315" s="2"/>
      <c r="I1315" s="2"/>
      <c r="J1315" s="2"/>
      <c r="K1315" s="2"/>
    </row>
    <row r="1316" spans="1:11">
      <c r="A1316" s="2"/>
      <c r="C1316" s="2"/>
      <c r="D1316" s="2"/>
      <c r="E1316" s="2"/>
      <c r="F1316" s="2"/>
      <c r="G1316" s="2"/>
      <c r="H1316" s="2"/>
      <c r="I1316" s="2"/>
      <c r="J1316" s="2"/>
      <c r="K1316" s="2"/>
    </row>
    <row r="1317" spans="1:11">
      <c r="A1317" s="2"/>
      <c r="C1317" s="2"/>
      <c r="D1317" s="2"/>
      <c r="E1317" s="2"/>
      <c r="F1317" s="2"/>
      <c r="G1317" s="2"/>
      <c r="H1317" s="2"/>
      <c r="I1317" s="2"/>
      <c r="J1317" s="2"/>
      <c r="K1317" s="2"/>
    </row>
    <row r="1318" spans="1:11">
      <c r="A1318" s="2"/>
      <c r="C1318" s="2"/>
      <c r="D1318" s="2"/>
      <c r="E1318" s="2"/>
      <c r="F1318" s="2"/>
      <c r="G1318" s="2"/>
      <c r="H1318" s="2"/>
      <c r="I1318" s="2"/>
      <c r="J1318" s="2"/>
      <c r="K1318" s="2"/>
    </row>
    <row r="1319" spans="1:11">
      <c r="A1319" s="2"/>
      <c r="C1319" s="2"/>
      <c r="D1319" s="2"/>
      <c r="E1319" s="2"/>
      <c r="F1319" s="2"/>
      <c r="G1319" s="2"/>
      <c r="H1319" s="2"/>
      <c r="I1319" s="2"/>
      <c r="J1319" s="2"/>
      <c r="K1319" s="2"/>
    </row>
    <row r="1320" spans="1:11">
      <c r="A1320" s="2"/>
      <c r="C1320" s="2"/>
      <c r="D1320" s="2"/>
      <c r="E1320" s="2"/>
      <c r="F1320" s="2"/>
      <c r="G1320" s="2"/>
      <c r="H1320" s="2"/>
      <c r="I1320" s="2"/>
      <c r="J1320" s="2"/>
      <c r="K1320" s="2"/>
    </row>
    <row r="1321" spans="1:11">
      <c r="A1321" s="2"/>
      <c r="C1321" s="2"/>
      <c r="D1321" s="2"/>
      <c r="E1321" s="2"/>
      <c r="F1321" s="2"/>
      <c r="G1321" s="2"/>
      <c r="H1321" s="2"/>
      <c r="I1321" s="2"/>
      <c r="J1321" s="2"/>
      <c r="K1321" s="2"/>
    </row>
    <row r="1322" spans="1:11">
      <c r="A1322" s="2"/>
      <c r="C1322" s="2"/>
      <c r="D1322" s="2"/>
      <c r="E1322" s="2"/>
      <c r="F1322" s="2"/>
      <c r="G1322" s="2"/>
      <c r="H1322" s="2"/>
      <c r="I1322" s="2"/>
      <c r="J1322" s="2"/>
      <c r="K1322" s="2"/>
    </row>
    <row r="1323" spans="1:11">
      <c r="A1323" s="2"/>
      <c r="C1323" s="2"/>
      <c r="D1323" s="2"/>
      <c r="E1323" s="2"/>
      <c r="F1323" s="2"/>
      <c r="G1323" s="2"/>
      <c r="H1323" s="2"/>
      <c r="I1323" s="2"/>
      <c r="J1323" s="2"/>
      <c r="K1323" s="2"/>
    </row>
    <row r="1324" spans="1:11">
      <c r="A1324" s="2"/>
      <c r="C1324" s="2"/>
      <c r="D1324" s="2"/>
      <c r="E1324" s="2"/>
      <c r="F1324" s="2"/>
      <c r="G1324" s="2"/>
      <c r="H1324" s="2"/>
      <c r="I1324" s="2"/>
      <c r="J1324" s="2"/>
      <c r="K1324" s="2"/>
    </row>
    <row r="1325" spans="1:11">
      <c r="A1325" s="2"/>
      <c r="C1325" s="2"/>
      <c r="D1325" s="2"/>
      <c r="E1325" s="2"/>
      <c r="F1325" s="2"/>
      <c r="G1325" s="2"/>
      <c r="H1325" s="2"/>
      <c r="I1325" s="2"/>
      <c r="J1325" s="2"/>
      <c r="K1325" s="2"/>
    </row>
    <row r="1326" spans="1:11">
      <c r="A1326" s="2"/>
      <c r="C1326" s="2"/>
      <c r="D1326" s="2"/>
      <c r="E1326" s="2"/>
      <c r="F1326" s="2"/>
      <c r="G1326" s="2"/>
      <c r="H1326" s="2"/>
      <c r="I1326" s="2"/>
      <c r="J1326" s="2"/>
      <c r="K1326" s="2"/>
    </row>
    <row r="1327" spans="1:11">
      <c r="A1327" s="2"/>
      <c r="C1327" s="2"/>
      <c r="D1327" s="2"/>
      <c r="E1327" s="2"/>
      <c r="F1327" s="2"/>
      <c r="G1327" s="2"/>
      <c r="H1327" s="2"/>
      <c r="I1327" s="2"/>
      <c r="J1327" s="2"/>
      <c r="K1327" s="2"/>
    </row>
    <row r="1328" spans="1:11">
      <c r="A1328" s="2"/>
      <c r="C1328" s="2"/>
      <c r="D1328" s="2"/>
      <c r="E1328" s="2"/>
      <c r="F1328" s="2"/>
      <c r="G1328" s="2"/>
      <c r="H1328" s="2"/>
      <c r="I1328" s="2"/>
      <c r="J1328" s="2"/>
      <c r="K1328" s="2"/>
    </row>
    <row r="1329" spans="1:11">
      <c r="A1329" s="2"/>
      <c r="C1329" s="2"/>
      <c r="D1329" s="2"/>
      <c r="E1329" s="2"/>
      <c r="F1329" s="2"/>
      <c r="G1329" s="2"/>
      <c r="H1329" s="2"/>
      <c r="I1329" s="2"/>
      <c r="J1329" s="2"/>
      <c r="K1329" s="2"/>
    </row>
    <row r="1330" spans="1:11">
      <c r="A1330" s="2"/>
      <c r="C1330" s="2"/>
      <c r="D1330" s="2"/>
      <c r="E1330" s="2"/>
      <c r="F1330" s="2"/>
      <c r="G1330" s="2"/>
      <c r="H1330" s="2"/>
      <c r="I1330" s="2"/>
      <c r="J1330" s="2"/>
      <c r="K1330" s="2"/>
    </row>
    <row r="1331" spans="1:11">
      <c r="A1331" s="2"/>
      <c r="C1331" s="2"/>
      <c r="D1331" s="2"/>
      <c r="E1331" s="2"/>
      <c r="F1331" s="2"/>
      <c r="G1331" s="2"/>
      <c r="H1331" s="2"/>
      <c r="I1331" s="2"/>
      <c r="J1331" s="2"/>
      <c r="K1331" s="2"/>
    </row>
    <row r="1332" spans="1:11">
      <c r="A1332" s="2"/>
      <c r="C1332" s="2"/>
      <c r="D1332" s="2"/>
      <c r="E1332" s="2"/>
      <c r="F1332" s="2"/>
      <c r="G1332" s="2"/>
      <c r="H1332" s="2"/>
      <c r="I1332" s="2"/>
      <c r="J1332" s="2"/>
      <c r="K1332" s="2"/>
    </row>
    <row r="1333" spans="1:11">
      <c r="A1333" s="2"/>
      <c r="C1333" s="2"/>
      <c r="D1333" s="2"/>
      <c r="E1333" s="2"/>
      <c r="F1333" s="2"/>
      <c r="G1333" s="2"/>
      <c r="H1333" s="2"/>
      <c r="I1333" s="2"/>
      <c r="J1333" s="2"/>
      <c r="K1333" s="2"/>
    </row>
    <row r="1334" spans="1:11">
      <c r="A1334" s="2"/>
      <c r="C1334" s="2"/>
      <c r="D1334" s="2"/>
      <c r="E1334" s="2"/>
      <c r="F1334" s="2"/>
      <c r="G1334" s="2"/>
      <c r="H1334" s="2"/>
      <c r="I1334" s="2"/>
      <c r="J1334" s="2"/>
      <c r="K1334" s="2"/>
    </row>
    <row r="1335" spans="1:11">
      <c r="A1335" s="2"/>
      <c r="C1335" s="2"/>
      <c r="D1335" s="2"/>
      <c r="E1335" s="2"/>
      <c r="F1335" s="2"/>
      <c r="G1335" s="2"/>
      <c r="H1335" s="2"/>
      <c r="I1335" s="2"/>
      <c r="J1335" s="2"/>
      <c r="K1335" s="2"/>
    </row>
    <row r="1336" spans="1:11">
      <c r="A1336" s="2"/>
      <c r="C1336" s="2"/>
      <c r="D1336" s="2"/>
      <c r="E1336" s="2"/>
      <c r="F1336" s="2"/>
      <c r="G1336" s="2"/>
      <c r="H1336" s="2"/>
      <c r="I1336" s="2"/>
      <c r="J1336" s="2"/>
      <c r="K1336" s="2"/>
    </row>
    <row r="1337" spans="1:11">
      <c r="A1337" s="2"/>
      <c r="C1337" s="2"/>
      <c r="D1337" s="2"/>
      <c r="E1337" s="2"/>
      <c r="F1337" s="2"/>
      <c r="G1337" s="2"/>
      <c r="H1337" s="2"/>
      <c r="I1337" s="2"/>
      <c r="J1337" s="2"/>
      <c r="K1337" s="2"/>
    </row>
    <row r="1338" spans="1:11">
      <c r="A1338" s="2"/>
      <c r="C1338" s="2"/>
      <c r="D1338" s="2"/>
      <c r="E1338" s="2"/>
      <c r="F1338" s="2"/>
      <c r="G1338" s="2"/>
      <c r="H1338" s="2"/>
      <c r="I1338" s="2"/>
      <c r="J1338" s="2"/>
      <c r="K1338" s="2"/>
    </row>
    <row r="1339" spans="1:11">
      <c r="A1339" s="2"/>
      <c r="C1339" s="2"/>
      <c r="D1339" s="2"/>
      <c r="E1339" s="2"/>
      <c r="F1339" s="2"/>
      <c r="G1339" s="2"/>
      <c r="H1339" s="2"/>
      <c r="I1339" s="2"/>
      <c r="J1339" s="2"/>
      <c r="K1339" s="2"/>
    </row>
    <row r="1340" spans="1:11">
      <c r="A1340" s="2"/>
      <c r="C1340" s="2"/>
      <c r="D1340" s="2"/>
      <c r="E1340" s="2"/>
      <c r="F1340" s="2"/>
      <c r="G1340" s="2"/>
      <c r="H1340" s="2"/>
      <c r="I1340" s="2"/>
      <c r="J1340" s="2"/>
      <c r="K1340" s="2"/>
    </row>
    <row r="1341" spans="1:11">
      <c r="A1341" s="2"/>
      <c r="C1341" s="2"/>
      <c r="D1341" s="2"/>
      <c r="E1341" s="2"/>
      <c r="F1341" s="2"/>
      <c r="G1341" s="2"/>
      <c r="H1341" s="2"/>
      <c r="I1341" s="2"/>
      <c r="J1341" s="2"/>
      <c r="K1341" s="2"/>
    </row>
    <row r="1342" spans="1:11">
      <c r="A1342" s="2"/>
      <c r="C1342" s="2"/>
      <c r="D1342" s="2"/>
      <c r="E1342" s="2"/>
      <c r="F1342" s="2"/>
      <c r="G1342" s="2"/>
      <c r="H1342" s="2"/>
      <c r="I1342" s="2"/>
      <c r="J1342" s="2"/>
      <c r="K1342" s="2"/>
    </row>
    <row r="1343" spans="1:11">
      <c r="A1343" s="2"/>
      <c r="C1343" s="2"/>
      <c r="D1343" s="2"/>
      <c r="E1343" s="2"/>
      <c r="F1343" s="2"/>
      <c r="G1343" s="2"/>
      <c r="H1343" s="2"/>
      <c r="I1343" s="2"/>
      <c r="J1343" s="2"/>
      <c r="K1343" s="2"/>
    </row>
    <row r="1344" spans="1:11">
      <c r="A1344" s="2"/>
      <c r="C1344" s="2"/>
      <c r="D1344" s="2"/>
      <c r="E1344" s="2"/>
      <c r="F1344" s="2"/>
      <c r="G1344" s="2"/>
      <c r="H1344" s="2"/>
      <c r="I1344" s="2"/>
      <c r="J1344" s="2"/>
      <c r="K1344" s="2"/>
    </row>
    <row r="1345" spans="1:11">
      <c r="A1345" s="2"/>
      <c r="C1345" s="2"/>
      <c r="D1345" s="2"/>
      <c r="E1345" s="2"/>
      <c r="F1345" s="2"/>
      <c r="G1345" s="2"/>
      <c r="H1345" s="2"/>
      <c r="I1345" s="2"/>
      <c r="J1345" s="2"/>
      <c r="K1345" s="2"/>
    </row>
    <row r="1346" spans="1:11">
      <c r="A1346" s="2"/>
      <c r="C1346" s="2"/>
      <c r="D1346" s="2"/>
      <c r="E1346" s="2"/>
      <c r="F1346" s="2"/>
      <c r="G1346" s="2"/>
      <c r="H1346" s="2"/>
      <c r="I1346" s="2"/>
      <c r="J1346" s="2"/>
      <c r="K1346" s="2"/>
    </row>
    <row r="1347" spans="1:11">
      <c r="A1347" s="2"/>
      <c r="C1347" s="2"/>
      <c r="D1347" s="2"/>
      <c r="E1347" s="2"/>
      <c r="F1347" s="2"/>
      <c r="G1347" s="2"/>
      <c r="H1347" s="2"/>
      <c r="I1347" s="2"/>
      <c r="J1347" s="2"/>
      <c r="K1347" s="2"/>
    </row>
    <row r="1348" spans="1:11">
      <c r="A1348" s="2"/>
      <c r="C1348" s="2"/>
      <c r="D1348" s="2"/>
      <c r="E1348" s="2"/>
      <c r="F1348" s="2"/>
      <c r="G1348" s="2"/>
      <c r="H1348" s="2"/>
      <c r="I1348" s="2"/>
      <c r="J1348" s="2"/>
      <c r="K1348" s="2"/>
    </row>
    <row r="1349" spans="1:11">
      <c r="A1349" s="2"/>
      <c r="C1349" s="2"/>
      <c r="D1349" s="2"/>
      <c r="E1349" s="2"/>
      <c r="F1349" s="2"/>
      <c r="G1349" s="2"/>
      <c r="H1349" s="2"/>
      <c r="I1349" s="2"/>
      <c r="J1349" s="2"/>
      <c r="K1349" s="2"/>
    </row>
    <row r="1350" spans="1:11">
      <c r="A1350" s="2"/>
      <c r="C1350" s="2"/>
      <c r="D1350" s="2"/>
      <c r="E1350" s="2"/>
      <c r="F1350" s="2"/>
      <c r="G1350" s="2"/>
      <c r="H1350" s="2"/>
      <c r="I1350" s="2"/>
      <c r="J1350" s="2"/>
      <c r="K1350" s="2"/>
    </row>
    <row r="1351" spans="1:11">
      <c r="A1351" s="2"/>
      <c r="C1351" s="2"/>
      <c r="D1351" s="2"/>
      <c r="E1351" s="2"/>
      <c r="F1351" s="2"/>
      <c r="G1351" s="2"/>
      <c r="H1351" s="2"/>
      <c r="I1351" s="2"/>
      <c r="J1351" s="2"/>
      <c r="K1351" s="2"/>
    </row>
    <row r="1352" spans="1:11">
      <c r="A1352" s="2"/>
      <c r="C1352" s="2"/>
      <c r="D1352" s="2"/>
      <c r="E1352" s="2"/>
      <c r="F1352" s="2"/>
      <c r="G1352" s="2"/>
      <c r="H1352" s="2"/>
      <c r="I1352" s="2"/>
      <c r="J1352" s="2"/>
      <c r="K1352" s="2"/>
    </row>
    <row r="1353" spans="1:11">
      <c r="A1353" s="2"/>
      <c r="C1353" s="2"/>
      <c r="D1353" s="2"/>
      <c r="E1353" s="2"/>
      <c r="F1353" s="2"/>
      <c r="G1353" s="2"/>
      <c r="H1353" s="2"/>
      <c r="I1353" s="2"/>
      <c r="J1353" s="2"/>
      <c r="K1353" s="2"/>
    </row>
    <row r="1354" spans="1:11">
      <c r="A1354" s="2"/>
      <c r="C1354" s="2"/>
      <c r="D1354" s="2"/>
      <c r="E1354" s="2"/>
      <c r="F1354" s="2"/>
      <c r="G1354" s="2"/>
      <c r="H1354" s="2"/>
      <c r="I1354" s="2"/>
      <c r="J1354" s="2"/>
      <c r="K1354" s="2"/>
    </row>
    <row r="1355" spans="1:11">
      <c r="A1355" s="2"/>
      <c r="C1355" s="2"/>
      <c r="D1355" s="2"/>
      <c r="E1355" s="2"/>
      <c r="F1355" s="2"/>
      <c r="G1355" s="2"/>
      <c r="H1355" s="2"/>
      <c r="I1355" s="2"/>
      <c r="J1355" s="2"/>
      <c r="K1355" s="2"/>
    </row>
    <row r="1356" spans="1:11">
      <c r="A1356" s="2"/>
      <c r="C1356" s="2"/>
      <c r="D1356" s="2"/>
      <c r="E1356" s="2"/>
      <c r="F1356" s="2"/>
      <c r="G1356" s="2"/>
      <c r="H1356" s="2"/>
      <c r="I1356" s="2"/>
      <c r="J1356" s="2"/>
      <c r="K1356" s="2"/>
    </row>
    <row r="1357" spans="1:11">
      <c r="A1357" s="2"/>
      <c r="C1357" s="2"/>
      <c r="D1357" s="2"/>
      <c r="E1357" s="2"/>
      <c r="F1357" s="2"/>
      <c r="G1357" s="2"/>
      <c r="H1357" s="2"/>
      <c r="I1357" s="2"/>
      <c r="J1357" s="2"/>
      <c r="K1357" s="2"/>
    </row>
    <row r="1358" spans="1:11">
      <c r="A1358" s="2"/>
      <c r="C1358" s="2"/>
      <c r="D1358" s="2"/>
      <c r="E1358" s="2"/>
      <c r="F1358" s="2"/>
      <c r="G1358" s="2"/>
      <c r="H1358" s="2"/>
      <c r="I1358" s="2"/>
      <c r="J1358" s="2"/>
      <c r="K1358" s="2"/>
    </row>
    <row r="1359" spans="1:11">
      <c r="A1359" s="2"/>
      <c r="C1359" s="2"/>
      <c r="D1359" s="2"/>
      <c r="E1359" s="2"/>
      <c r="F1359" s="2"/>
      <c r="G1359" s="2"/>
      <c r="H1359" s="2"/>
      <c r="I1359" s="2"/>
      <c r="J1359" s="2"/>
      <c r="K1359" s="2"/>
    </row>
    <row r="1360" spans="1:11">
      <c r="A1360" s="2"/>
      <c r="C1360" s="2"/>
      <c r="D1360" s="2"/>
      <c r="E1360" s="2"/>
      <c r="F1360" s="2"/>
      <c r="G1360" s="2"/>
      <c r="H1360" s="2"/>
      <c r="I1360" s="2"/>
      <c r="J1360" s="2"/>
      <c r="K1360" s="2"/>
    </row>
    <row r="1361" spans="1:11">
      <c r="A1361" s="2"/>
      <c r="C1361" s="2"/>
      <c r="D1361" s="2"/>
      <c r="E1361" s="2"/>
      <c r="F1361" s="2"/>
      <c r="G1361" s="2"/>
      <c r="H1361" s="2"/>
      <c r="I1361" s="2"/>
      <c r="J1361" s="2"/>
      <c r="K1361" s="2"/>
    </row>
    <row r="1362" spans="1:11">
      <c r="A1362" s="2"/>
      <c r="C1362" s="2"/>
      <c r="D1362" s="2"/>
      <c r="E1362" s="2"/>
      <c r="F1362" s="2"/>
      <c r="G1362" s="2"/>
      <c r="H1362" s="2"/>
      <c r="I1362" s="2"/>
      <c r="J1362" s="2"/>
      <c r="K1362" s="2"/>
    </row>
    <row r="1363" spans="1:11">
      <c r="A1363" s="2"/>
      <c r="C1363" s="2"/>
      <c r="D1363" s="2"/>
      <c r="E1363" s="2"/>
      <c r="F1363" s="2"/>
      <c r="G1363" s="2"/>
      <c r="H1363" s="2"/>
      <c r="I1363" s="2"/>
      <c r="J1363" s="2"/>
      <c r="K1363" s="2"/>
    </row>
    <row r="1364" spans="1:11">
      <c r="A1364" s="2"/>
      <c r="C1364" s="2"/>
      <c r="D1364" s="2"/>
      <c r="E1364" s="2"/>
      <c r="F1364" s="2"/>
      <c r="G1364" s="2"/>
      <c r="H1364" s="2"/>
      <c r="I1364" s="2"/>
      <c r="J1364" s="2"/>
      <c r="K1364" s="2"/>
    </row>
    <row r="1365" spans="1:11">
      <c r="A1365" s="2"/>
      <c r="C1365" s="2"/>
      <c r="D1365" s="2"/>
      <c r="E1365" s="2"/>
      <c r="F1365" s="2"/>
      <c r="G1365" s="2"/>
      <c r="H1365" s="2"/>
      <c r="I1365" s="2"/>
      <c r="J1365" s="2"/>
      <c r="K1365" s="2"/>
    </row>
    <row r="1366" spans="1:11">
      <c r="A1366" s="2"/>
      <c r="C1366" s="2"/>
      <c r="D1366" s="2"/>
      <c r="E1366" s="2"/>
      <c r="F1366" s="2"/>
      <c r="G1366" s="2"/>
      <c r="H1366" s="2"/>
      <c r="I1366" s="2"/>
      <c r="J1366" s="2"/>
      <c r="K1366" s="2"/>
    </row>
    <row r="1367" spans="1:11">
      <c r="A1367" s="2"/>
      <c r="C1367" s="2"/>
      <c r="D1367" s="2"/>
      <c r="E1367" s="2"/>
      <c r="F1367" s="2"/>
      <c r="G1367" s="2"/>
      <c r="H1367" s="2"/>
      <c r="I1367" s="2"/>
      <c r="J1367" s="2"/>
      <c r="K1367" s="2"/>
    </row>
    <row r="1368" spans="1:11">
      <c r="A1368" s="2"/>
      <c r="C1368" s="2"/>
      <c r="D1368" s="2"/>
      <c r="E1368" s="2"/>
      <c r="F1368" s="2"/>
      <c r="G1368" s="2"/>
      <c r="H1368" s="2"/>
      <c r="I1368" s="2"/>
      <c r="J1368" s="2"/>
      <c r="K1368" s="2"/>
    </row>
    <row r="1369" spans="1:11">
      <c r="A1369" s="2"/>
      <c r="C1369" s="2"/>
      <c r="D1369" s="2"/>
      <c r="E1369" s="2"/>
      <c r="F1369" s="2"/>
      <c r="G1369" s="2"/>
      <c r="H1369" s="2"/>
      <c r="I1369" s="2"/>
      <c r="J1369" s="2"/>
      <c r="K1369" s="2"/>
    </row>
    <row r="1370" spans="1:11">
      <c r="A1370" s="2"/>
      <c r="C1370" s="2"/>
      <c r="D1370" s="2"/>
      <c r="E1370" s="2"/>
      <c r="F1370" s="2"/>
      <c r="G1370" s="2"/>
      <c r="H1370" s="2"/>
      <c r="I1370" s="2"/>
      <c r="J1370" s="2"/>
      <c r="K1370" s="2"/>
    </row>
    <row r="1371" spans="1:11">
      <c r="A1371" s="2"/>
      <c r="C1371" s="2"/>
      <c r="D1371" s="2"/>
      <c r="E1371" s="2"/>
      <c r="F1371" s="2"/>
      <c r="G1371" s="2"/>
      <c r="H1371" s="2"/>
      <c r="I1371" s="2"/>
      <c r="J1371" s="2"/>
      <c r="K1371" s="2"/>
    </row>
    <row r="1372" spans="1:11">
      <c r="A1372" s="2"/>
      <c r="C1372" s="2"/>
      <c r="D1372" s="2"/>
      <c r="E1372" s="2"/>
      <c r="F1372" s="2"/>
      <c r="G1372" s="2"/>
      <c r="H1372" s="2"/>
      <c r="I1372" s="2"/>
      <c r="J1372" s="2"/>
      <c r="K1372" s="2"/>
    </row>
    <row r="1373" spans="1:11">
      <c r="A1373" s="2"/>
      <c r="C1373" s="2"/>
      <c r="D1373" s="2"/>
      <c r="E1373" s="2"/>
      <c r="F1373" s="2"/>
      <c r="G1373" s="2"/>
      <c r="H1373" s="2"/>
      <c r="I1373" s="2"/>
      <c r="J1373" s="2"/>
      <c r="K1373" s="2"/>
    </row>
    <row r="1374" spans="1:11">
      <c r="A1374" s="2"/>
      <c r="C1374" s="2"/>
      <c r="D1374" s="2"/>
      <c r="E1374" s="2"/>
      <c r="F1374" s="2"/>
      <c r="G1374" s="2"/>
      <c r="H1374" s="2"/>
      <c r="I1374" s="2"/>
      <c r="J1374" s="2"/>
      <c r="K1374" s="2"/>
    </row>
    <row r="1375" spans="1:11">
      <c r="A1375" s="2"/>
      <c r="C1375" s="2"/>
      <c r="D1375" s="2"/>
      <c r="E1375" s="2"/>
      <c r="F1375" s="2"/>
      <c r="G1375" s="2"/>
      <c r="H1375" s="2"/>
      <c r="I1375" s="2"/>
      <c r="J1375" s="2"/>
      <c r="K1375" s="2"/>
    </row>
    <row r="1376" spans="1:11">
      <c r="A1376" s="2"/>
      <c r="C1376" s="2"/>
      <c r="D1376" s="2"/>
      <c r="E1376" s="2"/>
      <c r="F1376" s="2"/>
      <c r="G1376" s="2"/>
      <c r="H1376" s="2"/>
      <c r="I1376" s="2"/>
      <c r="J1376" s="2"/>
      <c r="K1376" s="2"/>
    </row>
    <row r="1377" spans="1:11">
      <c r="A1377" s="2"/>
      <c r="C1377" s="2"/>
      <c r="D1377" s="2"/>
      <c r="E1377" s="2"/>
      <c r="F1377" s="2"/>
      <c r="G1377" s="2"/>
      <c r="H1377" s="2"/>
      <c r="I1377" s="2"/>
      <c r="J1377" s="2"/>
      <c r="K1377" s="2"/>
    </row>
    <row r="1378" spans="1:11">
      <c r="A1378" s="2"/>
      <c r="C1378" s="2"/>
      <c r="D1378" s="2"/>
      <c r="E1378" s="2"/>
      <c r="F1378" s="2"/>
      <c r="G1378" s="2"/>
      <c r="H1378" s="2"/>
      <c r="I1378" s="2"/>
      <c r="J1378" s="2"/>
      <c r="K1378" s="2"/>
    </row>
    <row r="1379" spans="1:11">
      <c r="A1379" s="2"/>
      <c r="C1379" s="2"/>
      <c r="D1379" s="2"/>
      <c r="E1379" s="2"/>
      <c r="F1379" s="2"/>
      <c r="G1379" s="2"/>
      <c r="H1379" s="2"/>
      <c r="I1379" s="2"/>
      <c r="J1379" s="2"/>
      <c r="K1379" s="2"/>
    </row>
    <row r="1380" spans="1:11">
      <c r="A1380" s="2"/>
      <c r="C1380" s="2"/>
      <c r="D1380" s="2"/>
      <c r="E1380" s="2"/>
      <c r="F1380" s="2"/>
      <c r="G1380" s="2"/>
      <c r="H1380" s="2"/>
      <c r="I1380" s="2"/>
      <c r="J1380" s="2"/>
      <c r="K1380" s="2"/>
    </row>
    <row r="1381" spans="1:11">
      <c r="A1381" s="2"/>
      <c r="C1381" s="2"/>
      <c r="D1381" s="2"/>
      <c r="E1381" s="2"/>
      <c r="F1381" s="2"/>
      <c r="G1381" s="2"/>
      <c r="H1381" s="2"/>
      <c r="I1381" s="2"/>
      <c r="J1381" s="2"/>
      <c r="K1381" s="2"/>
    </row>
    <row r="1382" spans="1:11">
      <c r="A1382" s="2"/>
      <c r="C1382" s="2"/>
      <c r="D1382" s="2"/>
      <c r="E1382" s="2"/>
      <c r="F1382" s="2"/>
      <c r="G1382" s="2"/>
      <c r="H1382" s="2"/>
      <c r="I1382" s="2"/>
      <c r="J1382" s="2"/>
      <c r="K1382" s="2"/>
    </row>
    <row r="1383" spans="1:11">
      <c r="A1383" s="2"/>
      <c r="C1383" s="2"/>
      <c r="D1383" s="2"/>
      <c r="E1383" s="2"/>
      <c r="F1383" s="2"/>
      <c r="G1383" s="2"/>
      <c r="H1383" s="2"/>
      <c r="I1383" s="2"/>
      <c r="J1383" s="2"/>
      <c r="K1383" s="2"/>
    </row>
    <row r="1384" spans="1:11">
      <c r="A1384" s="2"/>
      <c r="C1384" s="2"/>
      <c r="D1384" s="2"/>
      <c r="E1384" s="2"/>
      <c r="F1384" s="2"/>
      <c r="G1384" s="2"/>
      <c r="H1384" s="2"/>
      <c r="I1384" s="2"/>
      <c r="J1384" s="2"/>
      <c r="K1384" s="2"/>
    </row>
    <row r="1385" spans="1:11">
      <c r="A1385" s="2"/>
      <c r="C1385" s="2"/>
      <c r="D1385" s="2"/>
      <c r="E1385" s="2"/>
      <c r="F1385" s="2"/>
      <c r="G1385" s="2"/>
      <c r="H1385" s="2"/>
      <c r="I1385" s="2"/>
      <c r="J1385" s="2"/>
      <c r="K1385" s="2"/>
    </row>
    <row r="1386" spans="1:11">
      <c r="A1386" s="2"/>
      <c r="C1386" s="2"/>
      <c r="D1386" s="2"/>
      <c r="E1386" s="2"/>
      <c r="F1386" s="2"/>
      <c r="G1386" s="2"/>
      <c r="H1386" s="2"/>
      <c r="I1386" s="2"/>
      <c r="J1386" s="2"/>
      <c r="K1386" s="2"/>
    </row>
    <row r="1387" spans="1:11">
      <c r="A1387" s="2"/>
      <c r="C1387" s="2"/>
      <c r="D1387" s="2"/>
      <c r="E1387" s="2"/>
      <c r="F1387" s="2"/>
      <c r="G1387" s="2"/>
      <c r="H1387" s="2"/>
      <c r="I1387" s="2"/>
      <c r="J1387" s="2"/>
      <c r="K1387" s="2"/>
    </row>
    <row r="1388" spans="1:11">
      <c r="A1388" s="2"/>
      <c r="C1388" s="2"/>
      <c r="D1388" s="2"/>
      <c r="E1388" s="2"/>
      <c r="F1388" s="2"/>
      <c r="G1388" s="2"/>
      <c r="H1388" s="2"/>
      <c r="I1388" s="2"/>
      <c r="J1388" s="2"/>
      <c r="K1388" s="2"/>
    </row>
    <row r="1389" spans="1:11">
      <c r="A1389" s="2"/>
      <c r="C1389" s="2"/>
      <c r="D1389" s="2"/>
      <c r="E1389" s="2"/>
      <c r="F1389" s="2"/>
      <c r="G1389" s="2"/>
      <c r="H1389" s="2"/>
      <c r="I1389" s="2"/>
      <c r="J1389" s="2"/>
      <c r="K1389" s="2"/>
    </row>
    <row r="1390" spans="1:11">
      <c r="A1390" s="2"/>
      <c r="C1390" s="2"/>
      <c r="D1390" s="2"/>
      <c r="E1390" s="2"/>
      <c r="F1390" s="2"/>
      <c r="G1390" s="2"/>
      <c r="H1390" s="2"/>
      <c r="I1390" s="2"/>
      <c r="J1390" s="2"/>
      <c r="K1390" s="2"/>
    </row>
    <row r="1391" spans="1:11">
      <c r="A1391" s="2"/>
      <c r="C1391" s="2"/>
      <c r="D1391" s="2"/>
      <c r="E1391" s="2"/>
      <c r="F1391" s="2"/>
      <c r="G1391" s="2"/>
      <c r="H1391" s="2"/>
      <c r="I1391" s="2"/>
      <c r="J1391" s="2"/>
      <c r="K1391" s="2"/>
    </row>
    <row r="1392" spans="1:11">
      <c r="A1392" s="2"/>
      <c r="C1392" s="2"/>
      <c r="D1392" s="2"/>
      <c r="E1392" s="2"/>
      <c r="F1392" s="2"/>
      <c r="G1392" s="2"/>
      <c r="H1392" s="2"/>
      <c r="I1392" s="2"/>
      <c r="J1392" s="2"/>
      <c r="K1392" s="2"/>
    </row>
    <row r="1393" spans="1:11">
      <c r="A1393" s="2"/>
      <c r="C1393" s="2"/>
      <c r="D1393" s="2"/>
      <c r="E1393" s="2"/>
      <c r="F1393" s="2"/>
      <c r="G1393" s="2"/>
      <c r="H1393" s="2"/>
      <c r="I1393" s="2"/>
      <c r="J1393" s="2"/>
      <c r="K1393" s="2"/>
    </row>
    <row r="1394" spans="1:11">
      <c r="A1394" s="2"/>
      <c r="C1394" s="2"/>
      <c r="D1394" s="2"/>
      <c r="E1394" s="2"/>
      <c r="F1394" s="2"/>
      <c r="G1394" s="2"/>
      <c r="H1394" s="2"/>
      <c r="I1394" s="2"/>
      <c r="J1394" s="2"/>
      <c r="K1394" s="2"/>
    </row>
    <row r="1395" spans="1:11">
      <c r="A1395" s="2"/>
      <c r="C1395" s="2"/>
      <c r="D1395" s="2"/>
      <c r="E1395" s="2"/>
      <c r="F1395" s="2"/>
      <c r="G1395" s="2"/>
      <c r="H1395" s="2"/>
      <c r="I1395" s="2"/>
      <c r="J1395" s="2"/>
      <c r="K1395" s="2"/>
    </row>
    <row r="1396" spans="1:11">
      <c r="A1396" s="2"/>
      <c r="C1396" s="2"/>
      <c r="D1396" s="2"/>
      <c r="E1396" s="2"/>
      <c r="F1396" s="2"/>
      <c r="G1396" s="2"/>
      <c r="H1396" s="2"/>
      <c r="I1396" s="2"/>
      <c r="J1396" s="2"/>
      <c r="K1396" s="2"/>
    </row>
    <row r="1397" spans="1:11">
      <c r="A1397" s="2"/>
      <c r="C1397" s="2"/>
      <c r="D1397" s="2"/>
      <c r="E1397" s="2"/>
      <c r="F1397" s="2"/>
      <c r="G1397" s="2"/>
      <c r="H1397" s="2"/>
      <c r="I1397" s="2"/>
      <c r="J1397" s="2"/>
      <c r="K1397" s="2"/>
    </row>
    <row r="1398" spans="1:11">
      <c r="A1398" s="2"/>
      <c r="C1398" s="2"/>
      <c r="D1398" s="2"/>
      <c r="E1398" s="2"/>
      <c r="F1398" s="2"/>
      <c r="G1398" s="2"/>
      <c r="H1398" s="2"/>
      <c r="I1398" s="2"/>
      <c r="J1398" s="2"/>
      <c r="K1398" s="2"/>
    </row>
    <row r="1399" spans="1:11">
      <c r="A1399" s="2"/>
      <c r="C1399" s="2"/>
      <c r="D1399" s="2"/>
      <c r="E1399" s="2"/>
      <c r="F1399" s="2"/>
      <c r="G1399" s="2"/>
      <c r="H1399" s="2"/>
      <c r="I1399" s="2"/>
      <c r="J1399" s="2"/>
      <c r="K1399" s="2"/>
    </row>
    <row r="1400" spans="1:11">
      <c r="A1400" s="2"/>
      <c r="C1400" s="2"/>
      <c r="D1400" s="2"/>
      <c r="E1400" s="2"/>
      <c r="F1400" s="2"/>
      <c r="G1400" s="2"/>
      <c r="H1400" s="2"/>
      <c r="I1400" s="2"/>
      <c r="J1400" s="2"/>
      <c r="K1400" s="2"/>
    </row>
    <row r="1401" spans="1:11">
      <c r="A1401" s="2"/>
      <c r="C1401" s="2"/>
      <c r="D1401" s="2"/>
      <c r="E1401" s="2"/>
      <c r="F1401" s="2"/>
      <c r="G1401" s="2"/>
      <c r="H1401" s="2"/>
      <c r="I1401" s="2"/>
      <c r="J1401" s="2"/>
      <c r="K1401" s="2"/>
    </row>
    <row r="1402" spans="1:11">
      <c r="A1402" s="2"/>
      <c r="C1402" s="2"/>
      <c r="D1402" s="2"/>
      <c r="E1402" s="2"/>
      <c r="F1402" s="2"/>
      <c r="G1402" s="2"/>
      <c r="H1402" s="2"/>
      <c r="I1402" s="2"/>
      <c r="J1402" s="2"/>
      <c r="K1402" s="2"/>
    </row>
    <row r="1403" spans="1:11">
      <c r="A1403" s="2"/>
      <c r="C1403" s="2"/>
      <c r="D1403" s="2"/>
      <c r="E1403" s="2"/>
      <c r="F1403" s="2"/>
      <c r="G1403" s="2"/>
      <c r="H1403" s="2"/>
      <c r="I1403" s="2"/>
      <c r="J1403" s="2"/>
      <c r="K1403" s="2"/>
    </row>
    <row r="1404" spans="1:11">
      <c r="A1404" s="2"/>
      <c r="C1404" s="2"/>
      <c r="D1404" s="2"/>
      <c r="E1404" s="2"/>
      <c r="F1404" s="2"/>
      <c r="G1404" s="2"/>
      <c r="H1404" s="2"/>
      <c r="I1404" s="2"/>
      <c r="J1404" s="2"/>
      <c r="K1404" s="2"/>
    </row>
    <row r="1405" spans="1:11">
      <c r="A1405" s="2"/>
      <c r="C1405" s="2"/>
      <c r="D1405" s="2"/>
      <c r="E1405" s="2"/>
      <c r="F1405" s="2"/>
      <c r="G1405" s="2"/>
      <c r="H1405" s="2"/>
      <c r="I1405" s="2"/>
      <c r="J1405" s="2"/>
      <c r="K1405" s="2"/>
    </row>
    <row r="1406" spans="1:11">
      <c r="A1406" s="2"/>
      <c r="C1406" s="2"/>
      <c r="D1406" s="2"/>
      <c r="E1406" s="2"/>
      <c r="F1406" s="2"/>
      <c r="G1406" s="2"/>
      <c r="H1406" s="2"/>
      <c r="I1406" s="2"/>
      <c r="J1406" s="2"/>
      <c r="K1406" s="2"/>
    </row>
    <row r="1407" spans="1:11">
      <c r="A1407" s="2"/>
      <c r="C1407" s="2"/>
      <c r="D1407" s="2"/>
      <c r="E1407" s="2"/>
      <c r="F1407" s="2"/>
      <c r="G1407" s="2"/>
      <c r="H1407" s="2"/>
      <c r="I1407" s="2"/>
      <c r="J1407" s="2"/>
      <c r="K1407" s="2"/>
    </row>
    <row r="1408" spans="1:11">
      <c r="A1408" s="2"/>
      <c r="C1408" s="2"/>
      <c r="D1408" s="2"/>
      <c r="E1408" s="2"/>
      <c r="F1408" s="2"/>
      <c r="G1408" s="2"/>
      <c r="H1408" s="2"/>
      <c r="I1408" s="2"/>
      <c r="J1408" s="2"/>
      <c r="K1408" s="2"/>
    </row>
    <row r="1409" spans="1:11">
      <c r="A1409" s="2"/>
      <c r="C1409" s="2"/>
      <c r="D1409" s="2"/>
      <c r="E1409" s="2"/>
      <c r="F1409" s="2"/>
      <c r="G1409" s="2"/>
      <c r="H1409" s="2"/>
      <c r="I1409" s="2"/>
      <c r="J1409" s="2"/>
      <c r="K1409" s="2"/>
    </row>
    <row r="1410" spans="1:11">
      <c r="A1410" s="2"/>
      <c r="C1410" s="2"/>
      <c r="D1410" s="2"/>
      <c r="E1410" s="2"/>
      <c r="F1410" s="2"/>
      <c r="G1410" s="2"/>
      <c r="H1410" s="2"/>
      <c r="I1410" s="2"/>
      <c r="J1410" s="2"/>
      <c r="K1410" s="2"/>
    </row>
    <row r="1411" spans="1:11">
      <c r="A1411" s="2"/>
      <c r="C1411" s="2"/>
      <c r="D1411" s="2"/>
      <c r="E1411" s="2"/>
      <c r="F1411" s="2"/>
      <c r="G1411" s="2"/>
      <c r="H1411" s="2"/>
      <c r="I1411" s="2"/>
      <c r="J1411" s="2"/>
      <c r="K1411" s="2"/>
    </row>
    <row r="1412" spans="1:11">
      <c r="A1412" s="2"/>
      <c r="C1412" s="2"/>
      <c r="D1412" s="2"/>
      <c r="E1412" s="2"/>
      <c r="F1412" s="2"/>
      <c r="G1412" s="2"/>
      <c r="H1412" s="2"/>
      <c r="I1412" s="2"/>
      <c r="J1412" s="2"/>
      <c r="K1412" s="2"/>
    </row>
    <row r="1413" spans="1:11">
      <c r="A1413" s="2"/>
      <c r="C1413" s="2"/>
      <c r="D1413" s="2"/>
      <c r="E1413" s="2"/>
      <c r="F1413" s="2"/>
      <c r="G1413" s="2"/>
      <c r="H1413" s="2"/>
      <c r="I1413" s="2"/>
      <c r="J1413" s="2"/>
      <c r="K1413" s="2"/>
    </row>
    <row r="1414" spans="1:11">
      <c r="A1414" s="2"/>
      <c r="C1414" s="2"/>
      <c r="D1414" s="2"/>
      <c r="E1414" s="2"/>
      <c r="F1414" s="2"/>
      <c r="G1414" s="2"/>
      <c r="H1414" s="2"/>
      <c r="I1414" s="2"/>
      <c r="J1414" s="2"/>
      <c r="K1414" s="2"/>
    </row>
    <row r="1415" spans="1:11">
      <c r="A1415" s="2"/>
      <c r="C1415" s="2"/>
      <c r="D1415" s="2"/>
      <c r="E1415" s="2"/>
      <c r="F1415" s="2"/>
      <c r="G1415" s="2"/>
      <c r="H1415" s="2"/>
      <c r="I1415" s="2"/>
      <c r="J1415" s="2"/>
      <c r="K1415" s="2"/>
    </row>
    <row r="1416" spans="1:11">
      <c r="A1416" s="2"/>
      <c r="C1416" s="2"/>
      <c r="D1416" s="2"/>
      <c r="E1416" s="2"/>
      <c r="F1416" s="2"/>
      <c r="G1416" s="2"/>
      <c r="H1416" s="2"/>
      <c r="I1416" s="2"/>
      <c r="J1416" s="2"/>
      <c r="K1416" s="2"/>
    </row>
    <row r="1417" spans="1:11">
      <c r="A1417" s="2"/>
      <c r="C1417" s="2"/>
      <c r="D1417" s="2"/>
      <c r="E1417" s="2"/>
      <c r="F1417" s="2"/>
      <c r="G1417" s="2"/>
      <c r="H1417" s="2"/>
      <c r="I1417" s="2"/>
      <c r="J1417" s="2"/>
      <c r="K1417" s="2"/>
    </row>
    <row r="1418" spans="1:11">
      <c r="A1418" s="2"/>
      <c r="C1418" s="2"/>
      <c r="D1418" s="2"/>
      <c r="E1418" s="2"/>
      <c r="F1418" s="2"/>
      <c r="G1418" s="2"/>
      <c r="H1418" s="2"/>
      <c r="I1418" s="2"/>
      <c r="J1418" s="2"/>
      <c r="K1418" s="2"/>
    </row>
    <row r="1419" spans="1:11">
      <c r="A1419" s="2"/>
      <c r="C1419" s="2"/>
      <c r="D1419" s="2"/>
      <c r="E1419" s="2"/>
      <c r="F1419" s="2"/>
      <c r="G1419" s="2"/>
      <c r="H1419" s="2"/>
      <c r="I1419" s="2"/>
      <c r="J1419" s="2"/>
      <c r="K1419" s="2"/>
    </row>
    <row r="1420" spans="1:11">
      <c r="A1420" s="2"/>
      <c r="C1420" s="2"/>
      <c r="D1420" s="2"/>
      <c r="E1420" s="2"/>
      <c r="F1420" s="2"/>
      <c r="G1420" s="2"/>
      <c r="H1420" s="2"/>
      <c r="I1420" s="2"/>
      <c r="J1420" s="2"/>
      <c r="K1420" s="2"/>
    </row>
    <row r="1421" spans="1:11">
      <c r="A1421" s="2"/>
      <c r="C1421" s="2"/>
      <c r="D1421" s="2"/>
      <c r="E1421" s="2"/>
      <c r="F1421" s="2"/>
      <c r="G1421" s="2"/>
      <c r="H1421" s="2"/>
      <c r="I1421" s="2"/>
      <c r="J1421" s="2"/>
      <c r="K1421" s="2"/>
    </row>
    <row r="1422" spans="1:11">
      <c r="A1422" s="2"/>
      <c r="C1422" s="2"/>
      <c r="D1422" s="2"/>
      <c r="E1422" s="2"/>
      <c r="F1422" s="2"/>
      <c r="G1422" s="2"/>
      <c r="H1422" s="2"/>
      <c r="I1422" s="2"/>
      <c r="J1422" s="2"/>
      <c r="K1422" s="2"/>
    </row>
    <row r="1423" spans="1:11">
      <c r="A1423" s="2"/>
      <c r="C1423" s="2"/>
      <c r="D1423" s="2"/>
      <c r="E1423" s="2"/>
      <c r="F1423" s="2"/>
      <c r="G1423" s="2"/>
      <c r="H1423" s="2"/>
      <c r="I1423" s="2"/>
      <c r="J1423" s="2"/>
      <c r="K1423" s="2"/>
    </row>
    <row r="1424" spans="1:11">
      <c r="A1424" s="2"/>
      <c r="C1424" s="2"/>
      <c r="D1424" s="2"/>
      <c r="E1424" s="2"/>
      <c r="F1424" s="2"/>
      <c r="G1424" s="2"/>
      <c r="H1424" s="2"/>
      <c r="I1424" s="2"/>
      <c r="J1424" s="2"/>
      <c r="K1424" s="2"/>
    </row>
    <row r="1425" spans="1:11">
      <c r="A1425" s="2"/>
      <c r="C1425" s="2"/>
      <c r="D1425" s="2"/>
      <c r="E1425" s="2"/>
      <c r="F1425" s="2"/>
      <c r="G1425" s="2"/>
      <c r="H1425" s="2"/>
      <c r="I1425" s="2"/>
      <c r="J1425" s="2"/>
      <c r="K1425" s="2"/>
    </row>
    <row r="1426" spans="1:11">
      <c r="A1426" s="2"/>
      <c r="C1426" s="2"/>
      <c r="D1426" s="2"/>
      <c r="E1426" s="2"/>
      <c r="F1426" s="2"/>
      <c r="G1426" s="2"/>
      <c r="H1426" s="2"/>
      <c r="I1426" s="2"/>
      <c r="J1426" s="2"/>
      <c r="K1426" s="2"/>
    </row>
    <row r="1427" spans="1:11">
      <c r="A1427" s="2"/>
      <c r="C1427" s="2"/>
      <c r="D1427" s="2"/>
      <c r="E1427" s="2"/>
      <c r="F1427" s="2"/>
      <c r="G1427" s="2"/>
      <c r="H1427" s="2"/>
      <c r="I1427" s="2"/>
      <c r="J1427" s="2"/>
      <c r="K1427" s="2"/>
    </row>
    <row r="1428" spans="1:11">
      <c r="A1428" s="2"/>
      <c r="C1428" s="2"/>
      <c r="D1428" s="2"/>
      <c r="E1428" s="2"/>
      <c r="F1428" s="2"/>
      <c r="G1428" s="2"/>
      <c r="H1428" s="2"/>
      <c r="I1428" s="2"/>
      <c r="J1428" s="2"/>
      <c r="K1428" s="2"/>
    </row>
    <row r="1429" spans="1:11">
      <c r="A1429" s="2"/>
      <c r="C1429" s="2"/>
      <c r="D1429" s="2"/>
      <c r="E1429" s="2"/>
      <c r="F1429" s="2"/>
      <c r="G1429" s="2"/>
      <c r="H1429" s="2"/>
      <c r="I1429" s="2"/>
      <c r="J1429" s="2"/>
      <c r="K1429" s="2"/>
    </row>
    <row r="1430" spans="1:11">
      <c r="A1430" s="2"/>
      <c r="C1430" s="2"/>
      <c r="D1430" s="2"/>
      <c r="E1430" s="2"/>
      <c r="F1430" s="2"/>
      <c r="G1430" s="2"/>
      <c r="H1430" s="2"/>
      <c r="I1430" s="2"/>
      <c r="J1430" s="2"/>
      <c r="K1430" s="2"/>
    </row>
    <row r="1431" spans="1:11">
      <c r="A1431" s="2"/>
      <c r="C1431" s="2"/>
      <c r="D1431" s="2"/>
      <c r="E1431" s="2"/>
      <c r="F1431" s="2"/>
      <c r="G1431" s="2"/>
      <c r="H1431" s="2"/>
      <c r="I1431" s="2"/>
      <c r="J1431" s="2"/>
      <c r="K1431" s="2"/>
    </row>
    <row r="1432" spans="1:11">
      <c r="A1432" s="2"/>
      <c r="C1432" s="2"/>
      <c r="D1432" s="2"/>
      <c r="E1432" s="2"/>
      <c r="F1432" s="2"/>
      <c r="G1432" s="2"/>
      <c r="H1432" s="2"/>
      <c r="I1432" s="2"/>
      <c r="J1432" s="2"/>
      <c r="K1432" s="2"/>
    </row>
    <row r="1433" spans="1:11">
      <c r="A1433" s="2"/>
      <c r="C1433" s="2"/>
      <c r="D1433" s="2"/>
      <c r="E1433" s="2"/>
      <c r="F1433" s="2"/>
      <c r="G1433" s="2"/>
      <c r="H1433" s="2"/>
      <c r="I1433" s="2"/>
      <c r="J1433" s="2"/>
      <c r="K1433" s="2"/>
    </row>
    <row r="1434" spans="1:11">
      <c r="A1434" s="2"/>
      <c r="C1434" s="2"/>
      <c r="D1434" s="2"/>
      <c r="E1434" s="2"/>
      <c r="F1434" s="2"/>
      <c r="G1434" s="2"/>
      <c r="H1434" s="2"/>
      <c r="I1434" s="2"/>
      <c r="J1434" s="2"/>
      <c r="K1434" s="2"/>
    </row>
    <row r="1435" spans="1:11">
      <c r="A1435" s="2"/>
      <c r="C1435" s="2"/>
      <c r="D1435" s="2"/>
      <c r="E1435" s="2"/>
      <c r="F1435" s="2"/>
      <c r="G1435" s="2"/>
      <c r="H1435" s="2"/>
      <c r="I1435" s="2"/>
      <c r="J1435" s="2"/>
      <c r="K1435" s="2"/>
    </row>
    <row r="1436" spans="1:11">
      <c r="A1436" s="2"/>
      <c r="C1436" s="2"/>
      <c r="D1436" s="2"/>
      <c r="E1436" s="2"/>
      <c r="F1436" s="2"/>
      <c r="G1436" s="2"/>
      <c r="H1436" s="2"/>
      <c r="I1436" s="2"/>
      <c r="J1436" s="2"/>
      <c r="K1436" s="2"/>
    </row>
    <row r="1437" spans="1:11">
      <c r="A1437" s="2"/>
      <c r="C1437" s="2"/>
      <c r="D1437" s="2"/>
      <c r="E1437" s="2"/>
      <c r="F1437" s="2"/>
      <c r="G1437" s="2"/>
      <c r="H1437" s="2"/>
      <c r="I1437" s="2"/>
      <c r="J1437" s="2"/>
      <c r="K1437" s="2"/>
    </row>
    <row r="1438" spans="1:11">
      <c r="A1438" s="2"/>
      <c r="C1438" s="2"/>
      <c r="D1438" s="2"/>
      <c r="E1438" s="2"/>
      <c r="F1438" s="2"/>
      <c r="G1438" s="2"/>
      <c r="H1438" s="2"/>
      <c r="I1438" s="2"/>
      <c r="J1438" s="2"/>
      <c r="K1438" s="2"/>
    </row>
    <row r="1439" spans="1:11">
      <c r="A1439" s="2"/>
      <c r="C1439" s="2"/>
      <c r="D1439" s="2"/>
      <c r="E1439" s="2"/>
      <c r="F1439" s="2"/>
      <c r="G1439" s="2"/>
      <c r="H1439" s="2"/>
      <c r="I1439" s="2"/>
      <c r="J1439" s="2"/>
      <c r="K1439" s="2"/>
    </row>
    <row r="1440" spans="1:11">
      <c r="A1440" s="2"/>
      <c r="C1440" s="2"/>
      <c r="D1440" s="2"/>
      <c r="E1440" s="2"/>
      <c r="F1440" s="2"/>
      <c r="G1440" s="2"/>
      <c r="H1440" s="2"/>
      <c r="I1440" s="2"/>
      <c r="J1440" s="2"/>
      <c r="K1440" s="2"/>
    </row>
    <row r="1441" spans="1:11">
      <c r="A1441" s="2"/>
      <c r="C1441" s="2"/>
      <c r="D1441" s="2"/>
      <c r="E1441" s="2"/>
      <c r="F1441" s="2"/>
      <c r="G1441" s="2"/>
      <c r="H1441" s="2"/>
      <c r="I1441" s="2"/>
      <c r="J1441" s="2"/>
      <c r="K1441" s="2"/>
    </row>
    <row r="1442" spans="1:11">
      <c r="A1442" s="2"/>
      <c r="C1442" s="2"/>
      <c r="D1442" s="2"/>
      <c r="E1442" s="2"/>
      <c r="F1442" s="2"/>
      <c r="G1442" s="2"/>
      <c r="H1442" s="2"/>
      <c r="I1442" s="2"/>
      <c r="J1442" s="2"/>
      <c r="K1442" s="2"/>
    </row>
    <row r="1443" spans="1:11">
      <c r="A1443" s="2"/>
      <c r="C1443" s="2"/>
      <c r="D1443" s="2"/>
      <c r="E1443" s="2"/>
      <c r="F1443" s="2"/>
      <c r="G1443" s="2"/>
      <c r="H1443" s="2"/>
      <c r="I1443" s="2"/>
      <c r="J1443" s="2"/>
      <c r="K1443" s="2"/>
    </row>
    <row r="1444" spans="1:11">
      <c r="A1444" s="2"/>
      <c r="C1444" s="2"/>
      <c r="D1444" s="2"/>
      <c r="E1444" s="2"/>
      <c r="F1444" s="2"/>
      <c r="G1444" s="2"/>
      <c r="H1444" s="2"/>
      <c r="I1444" s="2"/>
      <c r="J1444" s="2"/>
      <c r="K1444" s="2"/>
    </row>
    <row r="1445" spans="1:11">
      <c r="A1445" s="2"/>
      <c r="C1445" s="2"/>
      <c r="D1445" s="2"/>
      <c r="E1445" s="2"/>
      <c r="F1445" s="2"/>
      <c r="G1445" s="2"/>
      <c r="H1445" s="2"/>
      <c r="I1445" s="2"/>
      <c r="J1445" s="2"/>
      <c r="K1445" s="2"/>
    </row>
    <row r="1446" spans="1:11">
      <c r="A1446" s="2"/>
      <c r="C1446" s="2"/>
      <c r="D1446" s="2"/>
      <c r="E1446" s="2"/>
      <c r="F1446" s="2"/>
      <c r="G1446" s="2"/>
      <c r="H1446" s="2"/>
      <c r="I1446" s="2"/>
      <c r="J1446" s="2"/>
      <c r="K1446" s="2"/>
    </row>
    <row r="1447" spans="1:11">
      <c r="A1447" s="2"/>
      <c r="C1447" s="2"/>
      <c r="D1447" s="2"/>
      <c r="E1447" s="2"/>
      <c r="F1447" s="2"/>
      <c r="G1447" s="2"/>
      <c r="H1447" s="2"/>
      <c r="I1447" s="2"/>
      <c r="J1447" s="2"/>
      <c r="K1447" s="2"/>
    </row>
    <row r="1448" spans="1:11">
      <c r="A1448" s="2"/>
      <c r="C1448" s="2"/>
      <c r="D1448" s="2"/>
      <c r="E1448" s="2"/>
      <c r="F1448" s="2"/>
      <c r="G1448" s="2"/>
      <c r="H1448" s="2"/>
      <c r="I1448" s="2"/>
      <c r="J1448" s="2"/>
      <c r="K1448" s="2"/>
    </row>
    <row r="1449" spans="1:11">
      <c r="A1449" s="2"/>
      <c r="C1449" s="2"/>
      <c r="D1449" s="2"/>
      <c r="E1449" s="2"/>
      <c r="F1449" s="2"/>
      <c r="G1449" s="2"/>
      <c r="H1449" s="2"/>
      <c r="I1449" s="2"/>
      <c r="J1449" s="2"/>
      <c r="K1449" s="2"/>
    </row>
    <row r="1450" spans="1:11">
      <c r="A1450" s="2"/>
      <c r="C1450" s="2"/>
      <c r="D1450" s="2"/>
      <c r="E1450" s="2"/>
      <c r="F1450" s="2"/>
      <c r="G1450" s="2"/>
      <c r="H1450" s="2"/>
      <c r="I1450" s="2"/>
      <c r="J1450" s="2"/>
      <c r="K1450" s="2"/>
    </row>
    <row r="1451" spans="1:11">
      <c r="A1451" s="2"/>
      <c r="C1451" s="2"/>
      <c r="D1451" s="2"/>
      <c r="E1451" s="2"/>
      <c r="F1451" s="2"/>
      <c r="G1451" s="2"/>
      <c r="H1451" s="2"/>
      <c r="I1451" s="2"/>
      <c r="J1451" s="2"/>
      <c r="K1451" s="2"/>
    </row>
    <row r="1452" spans="1:11">
      <c r="A1452" s="2"/>
      <c r="C1452" s="2"/>
      <c r="D1452" s="2"/>
      <c r="E1452" s="2"/>
      <c r="F1452" s="2"/>
      <c r="G1452" s="2"/>
      <c r="H1452" s="2"/>
      <c r="I1452" s="2"/>
      <c r="J1452" s="2"/>
      <c r="K1452" s="2"/>
    </row>
    <row r="1453" spans="1:11">
      <c r="A1453" s="2"/>
      <c r="C1453" s="2"/>
      <c r="D1453" s="2"/>
      <c r="E1453" s="2"/>
      <c r="F1453" s="2"/>
      <c r="G1453" s="2"/>
      <c r="H1453" s="2"/>
      <c r="I1453" s="2"/>
      <c r="J1453" s="2"/>
      <c r="K1453" s="2"/>
    </row>
    <row r="1454" spans="1:11">
      <c r="A1454" s="2"/>
      <c r="C1454" s="2"/>
      <c r="D1454" s="2"/>
      <c r="E1454" s="2"/>
      <c r="F1454" s="2"/>
      <c r="G1454" s="2"/>
      <c r="H1454" s="2"/>
      <c r="I1454" s="2"/>
      <c r="J1454" s="2"/>
      <c r="K1454" s="2"/>
    </row>
    <row r="1455" spans="1:11">
      <c r="A1455" s="2"/>
      <c r="C1455" s="2"/>
      <c r="D1455" s="2"/>
      <c r="E1455" s="2"/>
      <c r="F1455" s="2"/>
      <c r="G1455" s="2"/>
      <c r="H1455" s="2"/>
      <c r="I1455" s="2"/>
      <c r="J1455" s="2"/>
      <c r="K1455" s="2"/>
    </row>
    <row r="1456" spans="1:11">
      <c r="A1456" s="2"/>
      <c r="C1456" s="2"/>
      <c r="D1456" s="2"/>
      <c r="E1456" s="2"/>
      <c r="F1456" s="2"/>
      <c r="G1456" s="2"/>
      <c r="H1456" s="2"/>
      <c r="I1456" s="2"/>
      <c r="J1456" s="2"/>
      <c r="K1456" s="2"/>
    </row>
    <row r="1457" spans="1:11">
      <c r="A1457" s="2"/>
      <c r="C1457" s="2"/>
      <c r="D1457" s="2"/>
      <c r="E1457" s="2"/>
      <c r="F1457" s="2"/>
      <c r="G1457" s="2"/>
      <c r="H1457" s="2"/>
      <c r="I1457" s="2"/>
      <c r="J1457" s="2"/>
      <c r="K1457" s="2"/>
    </row>
    <row r="1458" spans="1:11">
      <c r="A1458" s="2"/>
      <c r="C1458" s="2"/>
      <c r="D1458" s="2"/>
      <c r="E1458" s="2"/>
      <c r="F1458" s="2"/>
      <c r="G1458" s="2"/>
      <c r="H1458" s="2"/>
      <c r="I1458" s="2"/>
      <c r="J1458" s="2"/>
      <c r="K1458" s="2"/>
    </row>
    <row r="1459" spans="1:11">
      <c r="A1459" s="2"/>
      <c r="C1459" s="2"/>
      <c r="D1459" s="2"/>
      <c r="E1459" s="2"/>
      <c r="F1459" s="2"/>
      <c r="G1459" s="2"/>
      <c r="H1459" s="2"/>
      <c r="I1459" s="2"/>
      <c r="J1459" s="2"/>
      <c r="K1459" s="2"/>
    </row>
    <row r="1460" spans="1:11">
      <c r="A1460" s="2"/>
      <c r="C1460" s="2"/>
      <c r="D1460" s="2"/>
      <c r="E1460" s="2"/>
      <c r="F1460" s="2"/>
      <c r="G1460" s="2"/>
      <c r="H1460" s="2"/>
      <c r="I1460" s="2"/>
      <c r="J1460" s="2"/>
      <c r="K1460" s="2"/>
    </row>
    <row r="1461" spans="1:11">
      <c r="A1461" s="2"/>
      <c r="C1461" s="2"/>
      <c r="D1461" s="2"/>
      <c r="E1461" s="2"/>
      <c r="F1461" s="2"/>
      <c r="G1461" s="2"/>
      <c r="H1461" s="2"/>
      <c r="I1461" s="2"/>
      <c r="J1461" s="2"/>
      <c r="K1461" s="2"/>
    </row>
    <row r="1462" spans="1:11">
      <c r="A1462" s="2"/>
      <c r="C1462" s="2"/>
      <c r="D1462" s="2"/>
      <c r="E1462" s="2"/>
      <c r="F1462" s="2"/>
      <c r="G1462" s="2"/>
      <c r="H1462" s="2"/>
      <c r="I1462" s="2"/>
      <c r="J1462" s="2"/>
      <c r="K1462" s="2"/>
    </row>
    <row r="1463" spans="1:11">
      <c r="A1463" s="2"/>
      <c r="C1463" s="2"/>
      <c r="D1463" s="2"/>
      <c r="E1463" s="2"/>
      <c r="F1463" s="2"/>
      <c r="G1463" s="2"/>
      <c r="H1463" s="2"/>
      <c r="I1463" s="2"/>
      <c r="J1463" s="2"/>
      <c r="K1463" s="2"/>
    </row>
    <row r="1464" spans="1:11">
      <c r="A1464" s="2"/>
      <c r="C1464" s="2"/>
      <c r="D1464" s="2"/>
      <c r="E1464" s="2"/>
      <c r="F1464" s="2"/>
      <c r="G1464" s="2"/>
      <c r="H1464" s="2"/>
      <c r="I1464" s="2"/>
      <c r="J1464" s="2"/>
      <c r="K1464" s="2"/>
    </row>
    <row r="1465" spans="1:11">
      <c r="A1465" s="2"/>
      <c r="C1465" s="2"/>
      <c r="D1465" s="2"/>
      <c r="E1465" s="2"/>
      <c r="F1465" s="2"/>
      <c r="G1465" s="2"/>
      <c r="H1465" s="2"/>
      <c r="I1465" s="2"/>
      <c r="J1465" s="2"/>
      <c r="K1465" s="2"/>
    </row>
    <row r="1466" spans="1:11">
      <c r="A1466" s="2"/>
      <c r="C1466" s="2"/>
      <c r="D1466" s="2"/>
      <c r="E1466" s="2"/>
      <c r="F1466" s="2"/>
      <c r="G1466" s="2"/>
      <c r="H1466" s="2"/>
      <c r="I1466" s="2"/>
      <c r="J1466" s="2"/>
      <c r="K1466" s="2"/>
    </row>
    <row r="1467" spans="1:11">
      <c r="A1467" s="2"/>
      <c r="C1467" s="2"/>
      <c r="D1467" s="2"/>
      <c r="E1467" s="2"/>
      <c r="F1467" s="2"/>
      <c r="G1467" s="2"/>
      <c r="H1467" s="2"/>
      <c r="I1467" s="2"/>
      <c r="J1467" s="2"/>
      <c r="K1467" s="2"/>
    </row>
    <row r="1468" spans="1:11">
      <c r="A1468" s="2"/>
      <c r="C1468" s="2"/>
      <c r="D1468" s="2"/>
      <c r="E1468" s="2"/>
      <c r="F1468" s="2"/>
      <c r="G1468" s="2"/>
      <c r="H1468" s="2"/>
      <c r="I1468" s="2"/>
      <c r="J1468" s="2"/>
      <c r="K1468" s="2"/>
    </row>
    <row r="1469" spans="1:11">
      <c r="A1469" s="2"/>
      <c r="C1469" s="2"/>
      <c r="D1469" s="2"/>
      <c r="E1469" s="2"/>
      <c r="F1469" s="2"/>
      <c r="G1469" s="2"/>
      <c r="H1469" s="2"/>
      <c r="I1469" s="2"/>
      <c r="J1469" s="2"/>
      <c r="K1469" s="2"/>
    </row>
    <row r="1470" spans="1:11">
      <c r="A1470" s="2"/>
      <c r="C1470" s="2"/>
      <c r="D1470" s="2"/>
      <c r="E1470" s="2"/>
      <c r="F1470" s="2"/>
      <c r="G1470" s="2"/>
      <c r="H1470" s="2"/>
      <c r="I1470" s="2"/>
      <c r="J1470" s="2"/>
      <c r="K1470" s="2"/>
    </row>
    <row r="1471" spans="1:11">
      <c r="A1471" s="2"/>
      <c r="C1471" s="2"/>
      <c r="D1471" s="2"/>
      <c r="E1471" s="2"/>
      <c r="F1471" s="2"/>
      <c r="G1471" s="2"/>
      <c r="H1471" s="2"/>
      <c r="I1471" s="2"/>
      <c r="J1471" s="2"/>
      <c r="K1471" s="2"/>
    </row>
    <row r="1472" spans="1:11">
      <c r="A1472" s="2"/>
      <c r="C1472" s="2"/>
      <c r="D1472" s="2"/>
      <c r="E1472" s="2"/>
      <c r="F1472" s="2"/>
      <c r="G1472" s="2"/>
      <c r="H1472" s="2"/>
      <c r="I1472" s="2"/>
      <c r="J1472" s="2"/>
      <c r="K1472" s="2"/>
    </row>
    <row r="1473" spans="1:11">
      <c r="A1473" s="2"/>
      <c r="C1473" s="2"/>
      <c r="D1473" s="2"/>
      <c r="E1473" s="2"/>
      <c r="F1473" s="2"/>
      <c r="G1473" s="2"/>
      <c r="H1473" s="2"/>
      <c r="I1473" s="2"/>
      <c r="J1473" s="2"/>
      <c r="K1473" s="2"/>
    </row>
    <row r="1474" spans="1:11">
      <c r="A1474" s="2"/>
      <c r="C1474" s="2"/>
      <c r="D1474" s="2"/>
      <c r="E1474" s="2"/>
      <c r="F1474" s="2"/>
      <c r="G1474" s="2"/>
      <c r="H1474" s="2"/>
      <c r="I1474" s="2"/>
      <c r="J1474" s="2"/>
      <c r="K1474" s="2"/>
    </row>
    <row r="1475" spans="1:11">
      <c r="A1475" s="2"/>
      <c r="C1475" s="2"/>
      <c r="D1475" s="2"/>
      <c r="E1475" s="2"/>
      <c r="F1475" s="2"/>
      <c r="G1475" s="2"/>
      <c r="H1475" s="2"/>
      <c r="I1475" s="2"/>
      <c r="J1475" s="2"/>
      <c r="K1475" s="2"/>
    </row>
    <row r="1476" spans="1:11">
      <c r="A1476" s="2"/>
      <c r="C1476" s="2"/>
      <c r="D1476" s="2"/>
      <c r="E1476" s="2"/>
      <c r="F1476" s="2"/>
      <c r="G1476" s="2"/>
      <c r="H1476" s="2"/>
      <c r="I1476" s="2"/>
      <c r="J1476" s="2"/>
      <c r="K1476" s="2"/>
    </row>
    <row r="1477" spans="1:11">
      <c r="A1477" s="2"/>
      <c r="C1477" s="2"/>
      <c r="D1477" s="2"/>
      <c r="E1477" s="2"/>
      <c r="F1477" s="2"/>
      <c r="G1477" s="2"/>
      <c r="H1477" s="2"/>
      <c r="I1477" s="2"/>
      <c r="J1477" s="2"/>
      <c r="K1477" s="2"/>
    </row>
    <row r="1478" spans="1:11">
      <c r="A1478" s="2"/>
      <c r="C1478" s="2"/>
      <c r="D1478" s="2"/>
      <c r="E1478" s="2"/>
      <c r="F1478" s="2"/>
      <c r="G1478" s="2"/>
      <c r="H1478" s="2"/>
      <c r="I1478" s="2"/>
      <c r="J1478" s="2"/>
      <c r="K1478" s="2"/>
    </row>
    <row r="1479" spans="1:11">
      <c r="A1479" s="2"/>
      <c r="C1479" s="2"/>
      <c r="D1479" s="2"/>
      <c r="E1479" s="2"/>
      <c r="F1479" s="2"/>
      <c r="G1479" s="2"/>
      <c r="H1479" s="2"/>
      <c r="I1479" s="2"/>
      <c r="J1479" s="2"/>
      <c r="K1479" s="2"/>
    </row>
    <row r="1480" spans="1:11">
      <c r="A1480" s="2"/>
      <c r="C1480" s="2"/>
      <c r="D1480" s="2"/>
      <c r="E1480" s="2"/>
      <c r="F1480" s="2"/>
      <c r="G1480" s="2"/>
      <c r="H1480" s="2"/>
      <c r="I1480" s="2"/>
      <c r="J1480" s="2"/>
      <c r="K1480" s="2"/>
    </row>
    <row r="1481" spans="1:11">
      <c r="A1481" s="2"/>
      <c r="C1481" s="2"/>
      <c r="D1481" s="2"/>
      <c r="E1481" s="2"/>
      <c r="F1481" s="2"/>
      <c r="G1481" s="2"/>
      <c r="H1481" s="2"/>
      <c r="I1481" s="2"/>
      <c r="J1481" s="2"/>
      <c r="K1481" s="2"/>
    </row>
    <row r="1482" spans="1:11">
      <c r="A1482" s="2"/>
      <c r="C1482" s="2"/>
      <c r="D1482" s="2"/>
      <c r="E1482" s="2"/>
      <c r="F1482" s="2"/>
      <c r="G1482" s="2"/>
      <c r="H1482" s="2"/>
      <c r="I1482" s="2"/>
      <c r="J1482" s="2"/>
      <c r="K1482" s="2"/>
    </row>
    <row r="1483" spans="1:11">
      <c r="A1483" s="2"/>
      <c r="C1483" s="2"/>
      <c r="D1483" s="2"/>
      <c r="E1483" s="2"/>
      <c r="F1483" s="2"/>
      <c r="G1483" s="2"/>
      <c r="H1483" s="2"/>
      <c r="I1483" s="2"/>
      <c r="J1483" s="2"/>
      <c r="K1483" s="2"/>
    </row>
    <row r="1484" spans="1:11">
      <c r="A1484" s="2"/>
      <c r="C1484" s="2"/>
      <c r="D1484" s="2"/>
      <c r="E1484" s="2"/>
      <c r="F1484" s="2"/>
      <c r="G1484" s="2"/>
      <c r="H1484" s="2"/>
      <c r="I1484" s="2"/>
      <c r="J1484" s="2"/>
      <c r="K1484" s="2"/>
    </row>
    <row r="1485" spans="1:11">
      <c r="A1485" s="2"/>
      <c r="C1485" s="2"/>
      <c r="D1485" s="2"/>
      <c r="E1485" s="2"/>
      <c r="F1485" s="2"/>
      <c r="G1485" s="2"/>
      <c r="H1485" s="2"/>
      <c r="I1485" s="2"/>
      <c r="J1485" s="2"/>
      <c r="K1485" s="2"/>
    </row>
    <row r="1486" spans="1:11">
      <c r="A1486" s="2"/>
      <c r="C1486" s="2"/>
      <c r="D1486" s="2"/>
      <c r="E1486" s="2"/>
      <c r="F1486" s="2"/>
      <c r="G1486" s="2"/>
      <c r="H1486" s="2"/>
      <c r="I1486" s="2"/>
      <c r="J1486" s="2"/>
      <c r="K1486" s="2"/>
    </row>
    <row r="1487" spans="1:11">
      <c r="A1487" s="2"/>
      <c r="C1487" s="2"/>
      <c r="D1487" s="2"/>
      <c r="E1487" s="2"/>
      <c r="F1487" s="2"/>
      <c r="G1487" s="2"/>
      <c r="H1487" s="2"/>
      <c r="I1487" s="2"/>
      <c r="J1487" s="2"/>
      <c r="K1487" s="2"/>
    </row>
    <row r="1488" spans="1:11">
      <c r="A1488" s="2"/>
      <c r="C1488" s="2"/>
      <c r="D1488" s="2"/>
      <c r="E1488" s="2"/>
      <c r="F1488" s="2"/>
      <c r="G1488" s="2"/>
      <c r="H1488" s="2"/>
      <c r="I1488" s="2"/>
      <c r="J1488" s="2"/>
      <c r="K1488" s="2"/>
    </row>
    <row r="1489" spans="1:11">
      <c r="A1489" s="2"/>
      <c r="C1489" s="2"/>
      <c r="D1489" s="2"/>
      <c r="E1489" s="2"/>
      <c r="F1489" s="2"/>
      <c r="G1489" s="2"/>
      <c r="H1489" s="2"/>
      <c r="I1489" s="2"/>
      <c r="J1489" s="2"/>
      <c r="K1489" s="2"/>
    </row>
    <row r="1490" spans="1:11">
      <c r="A1490" s="2"/>
      <c r="C1490" s="2"/>
      <c r="D1490" s="2"/>
      <c r="E1490" s="2"/>
      <c r="F1490" s="2"/>
      <c r="G1490" s="2"/>
      <c r="H1490" s="2"/>
      <c r="I1490" s="2"/>
      <c r="J1490" s="2"/>
      <c r="K1490" s="2"/>
    </row>
    <row r="1491" spans="1:11">
      <c r="A1491" s="2"/>
      <c r="C1491" s="2"/>
      <c r="D1491" s="2"/>
      <c r="E1491" s="2"/>
      <c r="F1491" s="2"/>
      <c r="G1491" s="2"/>
      <c r="H1491" s="2"/>
      <c r="I1491" s="2"/>
      <c r="J1491" s="2"/>
      <c r="K1491" s="2"/>
    </row>
    <row r="1492" spans="1:11">
      <c r="A1492" s="2"/>
      <c r="C1492" s="2"/>
      <c r="D1492" s="2"/>
      <c r="E1492" s="2"/>
      <c r="F1492" s="2"/>
      <c r="G1492" s="2"/>
      <c r="H1492" s="2"/>
      <c r="I1492" s="2"/>
      <c r="J1492" s="2"/>
      <c r="K1492" s="2"/>
    </row>
    <row r="1493" spans="1:11">
      <c r="A1493" s="2"/>
      <c r="C1493" s="2"/>
      <c r="D1493" s="2"/>
      <c r="E1493" s="2"/>
      <c r="F1493" s="2"/>
      <c r="G1493" s="2"/>
      <c r="H1493" s="2"/>
      <c r="I1493" s="2"/>
      <c r="J1493" s="2"/>
      <c r="K1493" s="2"/>
    </row>
    <row r="1494" spans="1:11">
      <c r="A1494" s="2"/>
      <c r="C1494" s="2"/>
      <c r="D1494" s="2"/>
      <c r="E1494" s="2"/>
      <c r="F1494" s="2"/>
      <c r="G1494" s="2"/>
      <c r="H1494" s="2"/>
      <c r="I1494" s="2"/>
      <c r="J1494" s="2"/>
      <c r="K1494" s="2"/>
    </row>
    <row r="1495" spans="1:11">
      <c r="A1495" s="2"/>
      <c r="C1495" s="2"/>
      <c r="D1495" s="2"/>
      <c r="E1495" s="2"/>
      <c r="F1495" s="2"/>
      <c r="G1495" s="2"/>
      <c r="H1495" s="2"/>
      <c r="I1495" s="2"/>
      <c r="J1495" s="2"/>
      <c r="K1495" s="2"/>
    </row>
    <row r="1496" spans="1:11">
      <c r="A1496" s="2"/>
      <c r="C1496" s="2"/>
      <c r="D1496" s="2"/>
      <c r="E1496" s="2"/>
      <c r="F1496" s="2"/>
      <c r="G1496" s="2"/>
      <c r="H1496" s="2"/>
      <c r="I1496" s="2"/>
      <c r="J1496" s="2"/>
      <c r="K1496" s="2"/>
    </row>
    <row r="1497" spans="1:11">
      <c r="A1497" s="2"/>
      <c r="C1497" s="2"/>
      <c r="D1497" s="2"/>
      <c r="E1497" s="2"/>
      <c r="F1497" s="2"/>
      <c r="G1497" s="2"/>
      <c r="H1497" s="2"/>
      <c r="I1497" s="2"/>
      <c r="J1497" s="2"/>
      <c r="K1497" s="2"/>
    </row>
    <row r="1498" spans="1:11">
      <c r="A1498" s="2"/>
      <c r="C1498" s="2"/>
      <c r="D1498" s="2"/>
      <c r="E1498" s="2"/>
      <c r="F1498" s="2"/>
      <c r="G1498" s="2"/>
      <c r="H1498" s="2"/>
      <c r="I1498" s="2"/>
      <c r="J1498" s="2"/>
      <c r="K1498" s="2"/>
    </row>
    <row r="1499" spans="1:11">
      <c r="A1499" s="2"/>
      <c r="C1499" s="2"/>
      <c r="D1499" s="2"/>
      <c r="E1499" s="2"/>
      <c r="F1499" s="2"/>
      <c r="G1499" s="2"/>
      <c r="H1499" s="2"/>
      <c r="I1499" s="2"/>
      <c r="J1499" s="2"/>
      <c r="K1499" s="2"/>
    </row>
    <row r="1500" spans="1:11">
      <c r="A1500" s="2"/>
      <c r="C1500" s="2"/>
      <c r="D1500" s="2"/>
      <c r="E1500" s="2"/>
      <c r="F1500" s="2"/>
      <c r="G1500" s="2"/>
      <c r="H1500" s="2"/>
      <c r="I1500" s="2"/>
      <c r="J1500" s="2"/>
      <c r="K1500" s="2"/>
    </row>
    <row r="1501" spans="1:11">
      <c r="A1501" s="2"/>
      <c r="C1501" s="2"/>
      <c r="D1501" s="2"/>
      <c r="E1501" s="2"/>
      <c r="F1501" s="2"/>
      <c r="G1501" s="2"/>
      <c r="H1501" s="2"/>
      <c r="I1501" s="2"/>
      <c r="J1501" s="2"/>
      <c r="K1501" s="2"/>
    </row>
    <row r="1502" spans="1:11">
      <c r="A1502" s="2"/>
      <c r="C1502" s="2"/>
      <c r="D1502" s="2"/>
      <c r="E1502" s="2"/>
      <c r="F1502" s="2"/>
      <c r="G1502" s="2"/>
      <c r="H1502" s="2"/>
      <c r="I1502" s="2"/>
      <c r="J1502" s="2"/>
      <c r="K1502" s="2"/>
    </row>
    <row r="1503" spans="1:11">
      <c r="A1503" s="2"/>
      <c r="C1503" s="2"/>
      <c r="D1503" s="2"/>
      <c r="E1503" s="2"/>
      <c r="F1503" s="2"/>
      <c r="G1503" s="2"/>
      <c r="H1503" s="2"/>
      <c r="I1503" s="2"/>
      <c r="J1503" s="2"/>
      <c r="K1503" s="2"/>
    </row>
    <row r="1504" spans="1:11">
      <c r="A1504" s="2"/>
      <c r="C1504" s="2"/>
      <c r="D1504" s="2"/>
      <c r="E1504" s="2"/>
      <c r="F1504" s="2"/>
      <c r="G1504" s="2"/>
      <c r="H1504" s="2"/>
      <c r="I1504" s="2"/>
      <c r="J1504" s="2"/>
      <c r="K1504" s="2"/>
    </row>
    <row r="1505" spans="1:11">
      <c r="A1505" s="2"/>
      <c r="C1505" s="2"/>
      <c r="D1505" s="2"/>
      <c r="E1505" s="2"/>
      <c r="F1505" s="2"/>
      <c r="G1505" s="2"/>
      <c r="H1505" s="2"/>
      <c r="I1505" s="2"/>
      <c r="J1505" s="2"/>
      <c r="K1505" s="2"/>
    </row>
    <row r="1506" spans="1:11">
      <c r="A1506" s="2"/>
      <c r="C1506" s="2"/>
      <c r="D1506" s="2"/>
      <c r="E1506" s="2"/>
      <c r="F1506" s="2"/>
      <c r="G1506" s="2"/>
      <c r="H1506" s="2"/>
      <c r="I1506" s="2"/>
      <c r="J1506" s="2"/>
      <c r="K1506" s="2"/>
    </row>
    <row r="1507" spans="1:11">
      <c r="A1507" s="2"/>
      <c r="C1507" s="2"/>
      <c r="D1507" s="2"/>
      <c r="E1507" s="2"/>
      <c r="F1507" s="2"/>
      <c r="G1507" s="2"/>
      <c r="H1507" s="2"/>
      <c r="I1507" s="2"/>
      <c r="J1507" s="2"/>
      <c r="K1507" s="2"/>
    </row>
    <row r="1508" spans="1:11">
      <c r="A1508" s="2"/>
      <c r="C1508" s="2"/>
      <c r="D1508" s="2"/>
      <c r="E1508" s="2"/>
      <c r="F1508" s="2"/>
      <c r="G1508" s="2"/>
      <c r="H1508" s="2"/>
      <c r="I1508" s="2"/>
      <c r="J1508" s="2"/>
      <c r="K1508" s="2"/>
    </row>
    <row r="1509" spans="1:11">
      <c r="A1509" s="2"/>
      <c r="C1509" s="2"/>
      <c r="D1509" s="2"/>
      <c r="E1509" s="2"/>
      <c r="F1509" s="2"/>
      <c r="G1509" s="2"/>
      <c r="H1509" s="2"/>
      <c r="I1509" s="2"/>
      <c r="J1509" s="2"/>
      <c r="K1509" s="2"/>
    </row>
    <row r="1510" spans="1:11">
      <c r="A1510" s="2"/>
      <c r="C1510" s="2"/>
      <c r="D1510" s="2"/>
      <c r="E1510" s="2"/>
      <c r="F1510" s="2"/>
      <c r="G1510" s="2"/>
      <c r="H1510" s="2"/>
      <c r="I1510" s="2"/>
      <c r="J1510" s="2"/>
      <c r="K1510" s="2"/>
    </row>
    <row r="1511" spans="1:11">
      <c r="A1511" s="2"/>
      <c r="C1511" s="2"/>
      <c r="D1511" s="2"/>
      <c r="E1511" s="2"/>
      <c r="F1511" s="2"/>
      <c r="G1511" s="2"/>
      <c r="H1511" s="2"/>
      <c r="I1511" s="2"/>
      <c r="J1511" s="2"/>
      <c r="K1511" s="2"/>
    </row>
    <row r="1512" spans="1:11">
      <c r="A1512" s="2"/>
      <c r="C1512" s="2"/>
      <c r="D1512" s="2"/>
      <c r="E1512" s="2"/>
      <c r="F1512" s="2"/>
      <c r="G1512" s="2"/>
      <c r="H1512" s="2"/>
      <c r="I1512" s="2"/>
      <c r="J1512" s="2"/>
      <c r="K1512" s="2"/>
    </row>
    <row r="1513" spans="1:11">
      <c r="A1513" s="2"/>
      <c r="C1513" s="2"/>
      <c r="D1513" s="2"/>
      <c r="E1513" s="2"/>
      <c r="F1513" s="2"/>
      <c r="G1513" s="2"/>
      <c r="H1513" s="2"/>
      <c r="I1513" s="2"/>
      <c r="J1513" s="2"/>
      <c r="K1513" s="2"/>
    </row>
    <row r="1514" spans="1:11">
      <c r="A1514" s="2"/>
      <c r="C1514" s="2"/>
      <c r="D1514" s="2"/>
      <c r="E1514" s="2"/>
      <c r="F1514" s="2"/>
      <c r="G1514" s="2"/>
      <c r="H1514" s="2"/>
      <c r="I1514" s="2"/>
      <c r="J1514" s="2"/>
      <c r="K1514" s="2"/>
    </row>
    <row r="1515" spans="1:11">
      <c r="A1515" s="2"/>
      <c r="C1515" s="2"/>
      <c r="D1515" s="2"/>
      <c r="E1515" s="2"/>
      <c r="F1515" s="2"/>
      <c r="G1515" s="2"/>
      <c r="H1515" s="2"/>
      <c r="I1515" s="2"/>
      <c r="J1515" s="2"/>
      <c r="K1515" s="2"/>
    </row>
    <row r="1516" spans="1:11">
      <c r="A1516" s="2"/>
      <c r="C1516" s="2"/>
      <c r="D1516" s="2"/>
      <c r="E1516" s="2"/>
      <c r="F1516" s="2"/>
      <c r="G1516" s="2"/>
      <c r="H1516" s="2"/>
      <c r="I1516" s="2"/>
      <c r="J1516" s="2"/>
      <c r="K1516" s="2"/>
    </row>
    <row r="1517" spans="1:11">
      <c r="A1517" s="2"/>
      <c r="C1517" s="2"/>
      <c r="D1517" s="2"/>
      <c r="E1517" s="2"/>
      <c r="F1517" s="2"/>
      <c r="G1517" s="2"/>
      <c r="H1517" s="2"/>
      <c r="I1517" s="2"/>
      <c r="J1517" s="2"/>
      <c r="K1517" s="2"/>
    </row>
    <row r="1518" spans="1:11">
      <c r="A1518" s="2"/>
      <c r="C1518" s="2"/>
      <c r="D1518" s="2"/>
      <c r="E1518" s="2"/>
      <c r="F1518" s="2"/>
      <c r="G1518" s="2"/>
      <c r="H1518" s="2"/>
      <c r="I1518" s="2"/>
      <c r="J1518" s="2"/>
      <c r="K1518" s="2"/>
    </row>
    <row r="1519" spans="1:11">
      <c r="A1519" s="2"/>
      <c r="C1519" s="2"/>
      <c r="D1519" s="2"/>
      <c r="E1519" s="2"/>
      <c r="F1519" s="2"/>
      <c r="G1519" s="2"/>
      <c r="H1519" s="2"/>
      <c r="I1519" s="2"/>
      <c r="J1519" s="2"/>
      <c r="K1519" s="2"/>
    </row>
    <row r="1520" spans="1:11">
      <c r="A1520" s="2"/>
      <c r="C1520" s="2"/>
      <c r="D1520" s="2"/>
      <c r="E1520" s="2"/>
      <c r="F1520" s="2"/>
      <c r="G1520" s="2"/>
      <c r="H1520" s="2"/>
      <c r="I1520" s="2"/>
      <c r="J1520" s="2"/>
      <c r="K1520" s="2"/>
    </row>
    <row r="1521" spans="1:11">
      <c r="A1521" s="2"/>
      <c r="C1521" s="2"/>
      <c r="D1521" s="2"/>
      <c r="E1521" s="2"/>
      <c r="F1521" s="2"/>
      <c r="G1521" s="2"/>
      <c r="H1521" s="2"/>
      <c r="I1521" s="2"/>
      <c r="J1521" s="2"/>
      <c r="K1521" s="2"/>
    </row>
    <row r="1522" spans="1:11">
      <c r="A1522" s="2"/>
      <c r="C1522" s="2"/>
      <c r="D1522" s="2"/>
      <c r="E1522" s="2"/>
      <c r="F1522" s="2"/>
      <c r="G1522" s="2"/>
      <c r="H1522" s="2"/>
      <c r="I1522" s="2"/>
      <c r="J1522" s="2"/>
      <c r="K1522" s="2"/>
    </row>
    <row r="1523" spans="1:11">
      <c r="A1523" s="2"/>
      <c r="C1523" s="2"/>
      <c r="D1523" s="2"/>
      <c r="E1523" s="2"/>
      <c r="F1523" s="2"/>
      <c r="G1523" s="2"/>
      <c r="H1523" s="2"/>
      <c r="I1523" s="2"/>
      <c r="J1523" s="2"/>
      <c r="K1523" s="2"/>
    </row>
    <row r="1524" spans="1:11">
      <c r="A1524" s="2"/>
      <c r="C1524" s="2"/>
      <c r="D1524" s="2"/>
      <c r="E1524" s="2"/>
      <c r="F1524" s="2"/>
      <c r="G1524" s="2"/>
      <c r="H1524" s="2"/>
      <c r="I1524" s="2"/>
      <c r="J1524" s="2"/>
      <c r="K1524" s="2"/>
    </row>
    <row r="1525" spans="1:11">
      <c r="A1525" s="2"/>
      <c r="C1525" s="2"/>
      <c r="D1525" s="2"/>
      <c r="E1525" s="2"/>
      <c r="F1525" s="2"/>
      <c r="G1525" s="2"/>
      <c r="H1525" s="2"/>
      <c r="I1525" s="2"/>
      <c r="J1525" s="2"/>
      <c r="K1525" s="2"/>
    </row>
    <row r="1526" spans="1:11">
      <c r="A1526" s="2"/>
      <c r="C1526" s="2"/>
      <c r="D1526" s="2"/>
      <c r="E1526" s="2"/>
      <c r="F1526" s="2"/>
      <c r="G1526" s="2"/>
      <c r="H1526" s="2"/>
      <c r="I1526" s="2"/>
      <c r="J1526" s="2"/>
      <c r="K1526" s="2"/>
    </row>
    <row r="1527" spans="1:11">
      <c r="A1527" s="2"/>
      <c r="C1527" s="2"/>
      <c r="D1527" s="2"/>
      <c r="E1527" s="2"/>
      <c r="F1527" s="2"/>
      <c r="G1527" s="2"/>
      <c r="H1527" s="2"/>
      <c r="I1527" s="2"/>
      <c r="J1527" s="2"/>
      <c r="K1527" s="2"/>
    </row>
    <row r="1528" spans="1:11">
      <c r="A1528" s="2"/>
      <c r="C1528" s="2"/>
      <c r="D1528" s="2"/>
      <c r="E1528" s="2"/>
      <c r="F1528" s="2"/>
      <c r="G1528" s="2"/>
      <c r="H1528" s="2"/>
      <c r="I1528" s="2"/>
      <c r="J1528" s="2"/>
      <c r="K1528" s="2"/>
    </row>
    <row r="1529" spans="1:11">
      <c r="A1529" s="2"/>
      <c r="C1529" s="2"/>
      <c r="D1529" s="2"/>
      <c r="E1529" s="2"/>
      <c r="F1529" s="2"/>
      <c r="G1529" s="2"/>
      <c r="H1529" s="2"/>
      <c r="I1529" s="2"/>
      <c r="J1529" s="2"/>
      <c r="K1529" s="2"/>
    </row>
    <row r="1530" spans="1:11">
      <c r="A1530" s="2"/>
      <c r="C1530" s="2"/>
      <c r="D1530" s="2"/>
      <c r="E1530" s="2"/>
      <c r="F1530" s="2"/>
      <c r="G1530" s="2"/>
      <c r="H1530" s="2"/>
      <c r="I1530" s="2"/>
      <c r="J1530" s="2"/>
      <c r="K1530" s="2"/>
    </row>
    <row r="1531" spans="1:11">
      <c r="A1531" s="2"/>
      <c r="C1531" s="2"/>
      <c r="D1531" s="2"/>
      <c r="E1531" s="2"/>
      <c r="F1531" s="2"/>
      <c r="G1531" s="2"/>
      <c r="H1531" s="2"/>
      <c r="I1531" s="2"/>
      <c r="J1531" s="2"/>
      <c r="K1531" s="2"/>
    </row>
    <row r="1532" spans="1:11">
      <c r="A1532" s="2"/>
      <c r="C1532" s="2"/>
      <c r="D1532" s="2"/>
      <c r="E1532" s="2"/>
      <c r="F1532" s="2"/>
      <c r="G1532" s="2"/>
      <c r="H1532" s="2"/>
      <c r="I1532" s="2"/>
      <c r="J1532" s="2"/>
      <c r="K1532" s="2"/>
    </row>
    <row r="1533" spans="1:11">
      <c r="A1533" s="2"/>
      <c r="C1533" s="2"/>
      <c r="D1533" s="2"/>
      <c r="E1533" s="2"/>
      <c r="F1533" s="2"/>
      <c r="G1533" s="2"/>
      <c r="H1533" s="2"/>
      <c r="I1533" s="2"/>
      <c r="J1533" s="2"/>
      <c r="K1533" s="2"/>
    </row>
    <row r="1534" spans="1:11">
      <c r="A1534" s="2"/>
      <c r="C1534" s="2"/>
      <c r="D1534" s="2"/>
      <c r="E1534" s="2"/>
      <c r="F1534" s="2"/>
      <c r="G1534" s="2"/>
      <c r="H1534" s="2"/>
      <c r="I1534" s="2"/>
      <c r="J1534" s="2"/>
      <c r="K1534" s="2"/>
    </row>
    <row r="1535" spans="1:11">
      <c r="A1535" s="2"/>
      <c r="C1535" s="2"/>
      <c r="D1535" s="2"/>
      <c r="E1535" s="2"/>
      <c r="F1535" s="2"/>
      <c r="G1535" s="2"/>
      <c r="H1535" s="2"/>
      <c r="I1535" s="2"/>
      <c r="J1535" s="2"/>
      <c r="K1535" s="2"/>
    </row>
    <row r="1536" spans="1:11">
      <c r="A1536" s="2"/>
      <c r="C1536" s="2"/>
      <c r="D1536" s="2"/>
      <c r="E1536" s="2"/>
      <c r="F1536" s="2"/>
      <c r="G1536" s="2"/>
      <c r="H1536" s="2"/>
      <c r="I1536" s="2"/>
      <c r="J1536" s="2"/>
      <c r="K1536" s="2"/>
    </row>
    <row r="1537" spans="1:11">
      <c r="A1537" s="2"/>
      <c r="C1537" s="2"/>
      <c r="D1537" s="2"/>
      <c r="E1537" s="2"/>
      <c r="F1537" s="2"/>
      <c r="G1537" s="2"/>
      <c r="H1537" s="2"/>
      <c r="I1537" s="2"/>
      <c r="J1537" s="2"/>
      <c r="K1537" s="2"/>
    </row>
    <row r="1538" spans="1:11">
      <c r="A1538" s="2"/>
      <c r="C1538" s="2"/>
      <c r="D1538" s="2"/>
      <c r="E1538" s="2"/>
      <c r="F1538" s="2"/>
      <c r="G1538" s="2"/>
      <c r="H1538" s="2"/>
      <c r="I1538" s="2"/>
      <c r="J1538" s="2"/>
      <c r="K1538" s="2"/>
    </row>
    <row r="1539" spans="1:11">
      <c r="A1539" s="2"/>
      <c r="C1539" s="2"/>
      <c r="D1539" s="2"/>
      <c r="E1539" s="2"/>
      <c r="F1539" s="2"/>
      <c r="G1539" s="2"/>
      <c r="H1539" s="2"/>
      <c r="I1539" s="2"/>
      <c r="J1539" s="2"/>
      <c r="K1539" s="2"/>
    </row>
    <row r="1540" spans="1:11">
      <c r="A1540" s="2"/>
      <c r="C1540" s="2"/>
      <c r="D1540" s="2"/>
      <c r="E1540" s="2"/>
      <c r="F1540" s="2"/>
      <c r="G1540" s="2"/>
      <c r="H1540" s="2"/>
      <c r="I1540" s="2"/>
      <c r="J1540" s="2"/>
      <c r="K1540" s="2"/>
    </row>
    <row r="1541" spans="1:11">
      <c r="A1541" s="2"/>
      <c r="C1541" s="2"/>
      <c r="D1541" s="2"/>
      <c r="E1541" s="2"/>
      <c r="F1541" s="2"/>
      <c r="G1541" s="2"/>
      <c r="H1541" s="2"/>
      <c r="I1541" s="2"/>
      <c r="J1541" s="2"/>
      <c r="K1541" s="2"/>
    </row>
    <row r="1542" spans="1:11">
      <c r="A1542" s="2"/>
      <c r="C1542" s="2"/>
      <c r="D1542" s="2"/>
      <c r="E1542" s="2"/>
      <c r="F1542" s="2"/>
      <c r="G1542" s="2"/>
      <c r="H1542" s="2"/>
      <c r="I1542" s="2"/>
      <c r="J1542" s="2"/>
      <c r="K1542" s="2"/>
    </row>
    <row r="1543" spans="1:11">
      <c r="A1543" s="2"/>
      <c r="C1543" s="2"/>
      <c r="D1543" s="2"/>
      <c r="E1543" s="2"/>
      <c r="F1543" s="2"/>
      <c r="G1543" s="2"/>
      <c r="H1543" s="2"/>
      <c r="I1543" s="2"/>
      <c r="J1543" s="2"/>
      <c r="K1543" s="2"/>
    </row>
    <row r="1544" spans="1:11">
      <c r="A1544" s="2"/>
      <c r="C1544" s="2"/>
      <c r="D1544" s="2"/>
      <c r="E1544" s="2"/>
      <c r="F1544" s="2"/>
      <c r="G1544" s="2"/>
      <c r="H1544" s="2"/>
      <c r="I1544" s="2"/>
      <c r="J1544" s="2"/>
      <c r="K1544" s="2"/>
    </row>
    <row r="1545" spans="1:11">
      <c r="A1545" s="2"/>
      <c r="C1545" s="2"/>
      <c r="D1545" s="2"/>
      <c r="E1545" s="2"/>
      <c r="F1545" s="2"/>
      <c r="G1545" s="2"/>
      <c r="H1545" s="2"/>
      <c r="I1545" s="2"/>
      <c r="J1545" s="2"/>
      <c r="K1545" s="2"/>
    </row>
    <row r="1546" spans="1:11">
      <c r="A1546" s="2"/>
      <c r="C1546" s="2"/>
      <c r="D1546" s="2"/>
      <c r="E1546" s="2"/>
      <c r="F1546" s="2"/>
      <c r="G1546" s="2"/>
      <c r="H1546" s="2"/>
      <c r="I1546" s="2"/>
      <c r="J1546" s="2"/>
      <c r="K1546" s="2"/>
    </row>
    <row r="1547" spans="1:11">
      <c r="A1547" s="2"/>
      <c r="C1547" s="2"/>
      <c r="D1547" s="2"/>
      <c r="E1547" s="2"/>
      <c r="F1547" s="2"/>
      <c r="G1547" s="2"/>
      <c r="H1547" s="2"/>
      <c r="I1547" s="2"/>
      <c r="J1547" s="2"/>
      <c r="K1547" s="2"/>
    </row>
    <row r="1548" spans="1:11">
      <c r="A1548" s="2"/>
      <c r="C1548" s="2"/>
      <c r="D1548" s="2"/>
      <c r="E1548" s="2"/>
      <c r="F1548" s="2"/>
      <c r="G1548" s="2"/>
      <c r="H1548" s="2"/>
      <c r="I1548" s="2"/>
      <c r="J1548" s="2"/>
      <c r="K1548" s="2"/>
    </row>
    <row r="1549" spans="1:11">
      <c r="A1549" s="2"/>
      <c r="C1549" s="2"/>
      <c r="D1549" s="2"/>
      <c r="E1549" s="2"/>
      <c r="F1549" s="2"/>
      <c r="G1549" s="2"/>
      <c r="H1549" s="2"/>
      <c r="I1549" s="2"/>
      <c r="J1549" s="2"/>
      <c r="K1549" s="2"/>
    </row>
    <row r="1550" spans="1:11">
      <c r="A1550" s="2"/>
      <c r="C1550" s="2"/>
      <c r="D1550" s="2"/>
      <c r="E1550" s="2"/>
      <c r="F1550" s="2"/>
      <c r="G1550" s="2"/>
      <c r="H1550" s="2"/>
      <c r="I1550" s="2"/>
      <c r="J1550" s="2"/>
      <c r="K1550" s="2"/>
    </row>
    <row r="1551" spans="1:11">
      <c r="A1551" s="2"/>
      <c r="C1551" s="2"/>
      <c r="D1551" s="2"/>
      <c r="E1551" s="2"/>
      <c r="F1551" s="2"/>
      <c r="G1551" s="2"/>
      <c r="H1551" s="2"/>
      <c r="I1551" s="2"/>
      <c r="J1551" s="2"/>
      <c r="K1551" s="2"/>
    </row>
    <row r="1552" spans="1:11">
      <c r="A1552" s="2"/>
      <c r="C1552" s="2"/>
      <c r="D1552" s="2"/>
      <c r="E1552" s="2"/>
      <c r="F1552" s="2"/>
      <c r="G1552" s="2"/>
      <c r="H1552" s="2"/>
      <c r="I1552" s="2"/>
      <c r="J1552" s="2"/>
      <c r="K1552" s="2"/>
    </row>
    <row r="1553" spans="1:11">
      <c r="A1553" s="2"/>
      <c r="C1553" s="2"/>
      <c r="D1553" s="2"/>
      <c r="E1553" s="2"/>
      <c r="F1553" s="2"/>
      <c r="G1553" s="2"/>
      <c r="H1553" s="2"/>
      <c r="I1553" s="2"/>
      <c r="J1553" s="2"/>
      <c r="K1553" s="2"/>
    </row>
    <row r="1554" spans="1:11">
      <c r="A1554" s="2"/>
      <c r="C1554" s="2"/>
      <c r="D1554" s="2"/>
      <c r="E1554" s="2"/>
      <c r="F1554" s="2"/>
      <c r="G1554" s="2"/>
      <c r="H1554" s="2"/>
      <c r="I1554" s="2"/>
      <c r="J1554" s="2"/>
      <c r="K1554" s="2"/>
    </row>
    <row r="1555" spans="1:11">
      <c r="A1555" s="2"/>
      <c r="C1555" s="2"/>
      <c r="D1555" s="2"/>
      <c r="E1555" s="2"/>
      <c r="F1555" s="2"/>
      <c r="G1555" s="2"/>
      <c r="H1555" s="2"/>
      <c r="I1555" s="2"/>
      <c r="J1555" s="2"/>
      <c r="K1555" s="2"/>
    </row>
    <row r="1556" spans="1:11">
      <c r="A1556" s="2"/>
      <c r="C1556" s="2"/>
      <c r="D1556" s="2"/>
      <c r="E1556" s="2"/>
      <c r="F1556" s="2"/>
      <c r="G1556" s="2"/>
      <c r="H1556" s="2"/>
      <c r="I1556" s="2"/>
      <c r="J1556" s="2"/>
      <c r="K1556" s="2"/>
    </row>
    <row r="1557" spans="1:11">
      <c r="A1557" s="2"/>
      <c r="C1557" s="2"/>
      <c r="D1557" s="2"/>
      <c r="E1557" s="2"/>
      <c r="F1557" s="2"/>
      <c r="G1557" s="2"/>
      <c r="H1557" s="2"/>
      <c r="I1557" s="2"/>
      <c r="J1557" s="2"/>
      <c r="K1557" s="2"/>
    </row>
    <row r="1558" spans="1:11">
      <c r="A1558" s="2"/>
      <c r="C1558" s="2"/>
      <c r="D1558" s="2"/>
      <c r="E1558" s="2"/>
      <c r="F1558" s="2"/>
      <c r="G1558" s="2"/>
      <c r="H1558" s="2"/>
      <c r="I1558" s="2"/>
      <c r="J1558" s="2"/>
      <c r="K1558" s="2"/>
    </row>
    <row r="1559" spans="1:11">
      <c r="A1559" s="2"/>
      <c r="C1559" s="2"/>
      <c r="D1559" s="2"/>
      <c r="E1559" s="2"/>
      <c r="F1559" s="2"/>
      <c r="G1559" s="2"/>
      <c r="H1559" s="2"/>
      <c r="I1559" s="2"/>
      <c r="J1559" s="2"/>
      <c r="K1559" s="2"/>
    </row>
    <row r="1560" spans="1:11">
      <c r="A1560" s="2"/>
      <c r="C1560" s="2"/>
      <c r="D1560" s="2"/>
      <c r="E1560" s="2"/>
      <c r="F1560" s="2"/>
      <c r="G1560" s="2"/>
      <c r="H1560" s="2"/>
      <c r="I1560" s="2"/>
      <c r="J1560" s="2"/>
      <c r="K1560" s="2"/>
    </row>
    <row r="1561" spans="1:11">
      <c r="A1561" s="2"/>
      <c r="C1561" s="2"/>
      <c r="D1561" s="2"/>
      <c r="E1561" s="2"/>
      <c r="F1561" s="2"/>
      <c r="G1561" s="2"/>
      <c r="H1561" s="2"/>
      <c r="I1561" s="2"/>
      <c r="J1561" s="2"/>
      <c r="K1561" s="2"/>
    </row>
    <row r="1562" spans="1:11">
      <c r="A1562" s="2"/>
      <c r="C1562" s="2"/>
      <c r="D1562" s="2"/>
      <c r="E1562" s="2"/>
      <c r="F1562" s="2"/>
      <c r="G1562" s="2"/>
      <c r="H1562" s="2"/>
      <c r="I1562" s="2"/>
      <c r="J1562" s="2"/>
      <c r="K1562" s="2"/>
    </row>
    <row r="1563" spans="1:11">
      <c r="A1563" s="2"/>
      <c r="C1563" s="2"/>
      <c r="D1563" s="2"/>
      <c r="E1563" s="2"/>
      <c r="F1563" s="2"/>
      <c r="G1563" s="2"/>
      <c r="H1563" s="2"/>
      <c r="I1563" s="2"/>
      <c r="J1563" s="2"/>
      <c r="K1563" s="2"/>
    </row>
    <row r="1564" spans="1:11">
      <c r="A1564" s="2"/>
      <c r="C1564" s="2"/>
      <c r="D1564" s="2"/>
      <c r="E1564" s="2"/>
      <c r="F1564" s="2"/>
      <c r="G1564" s="2"/>
      <c r="H1564" s="2"/>
      <c r="I1564" s="2"/>
      <c r="J1564" s="2"/>
      <c r="K1564" s="2"/>
    </row>
    <row r="1565" spans="1:11">
      <c r="A1565" s="2"/>
      <c r="C1565" s="2"/>
      <c r="D1565" s="2"/>
      <c r="E1565" s="2"/>
      <c r="F1565" s="2"/>
      <c r="G1565" s="2"/>
      <c r="H1565" s="2"/>
      <c r="I1565" s="2"/>
      <c r="J1565" s="2"/>
      <c r="K1565" s="2"/>
    </row>
    <row r="1566" spans="1:11">
      <c r="A1566" s="2"/>
      <c r="C1566" s="2"/>
      <c r="D1566" s="2"/>
      <c r="E1566" s="2"/>
      <c r="F1566" s="2"/>
      <c r="G1566" s="2"/>
      <c r="H1566" s="2"/>
      <c r="I1566" s="2"/>
      <c r="J1566" s="2"/>
      <c r="K1566" s="2"/>
    </row>
    <row r="1567" spans="1:11">
      <c r="A1567" s="2"/>
      <c r="C1567" s="2"/>
      <c r="D1567" s="2"/>
      <c r="E1567" s="2"/>
      <c r="F1567" s="2"/>
      <c r="G1567" s="2"/>
      <c r="H1567" s="2"/>
      <c r="I1567" s="2"/>
      <c r="J1567" s="2"/>
      <c r="K1567" s="2"/>
    </row>
    <row r="1568" spans="1:11">
      <c r="A1568" s="2"/>
      <c r="C1568" s="2"/>
      <c r="D1568" s="2"/>
      <c r="E1568" s="2"/>
      <c r="F1568" s="2"/>
      <c r="G1568" s="2"/>
      <c r="H1568" s="2"/>
      <c r="I1568" s="2"/>
      <c r="J1568" s="2"/>
      <c r="K1568" s="2"/>
    </row>
    <row r="1569" spans="1:11">
      <c r="A1569" s="2"/>
      <c r="C1569" s="2"/>
      <c r="D1569" s="2"/>
      <c r="E1569" s="2"/>
      <c r="F1569" s="2"/>
      <c r="G1569" s="2"/>
      <c r="H1569" s="2"/>
      <c r="I1569" s="2"/>
      <c r="J1569" s="2"/>
      <c r="K1569" s="2"/>
    </row>
    <row r="1570" spans="1:11">
      <c r="A1570" s="2"/>
      <c r="C1570" s="2"/>
      <c r="D1570" s="2"/>
      <c r="E1570" s="2"/>
      <c r="F1570" s="2"/>
      <c r="G1570" s="2"/>
      <c r="H1570" s="2"/>
      <c r="I1570" s="2"/>
      <c r="J1570" s="2"/>
      <c r="K1570" s="2"/>
    </row>
    <row r="1571" spans="1:11">
      <c r="A1571" s="2"/>
      <c r="C1571" s="2"/>
      <c r="D1571" s="2"/>
      <c r="E1571" s="2"/>
      <c r="F1571" s="2"/>
      <c r="G1571" s="2"/>
      <c r="H1571" s="2"/>
      <c r="I1571" s="2"/>
      <c r="J1571" s="2"/>
      <c r="K1571" s="2"/>
    </row>
    <row r="1572" spans="1:11">
      <c r="A1572" s="2"/>
      <c r="C1572" s="2"/>
      <c r="D1572" s="2"/>
      <c r="E1572" s="2"/>
      <c r="F1572" s="2"/>
      <c r="G1572" s="2"/>
      <c r="H1572" s="2"/>
      <c r="I1572" s="2"/>
      <c r="J1572" s="2"/>
      <c r="K1572" s="2"/>
    </row>
    <row r="1573" spans="1:11">
      <c r="A1573" s="2"/>
      <c r="C1573" s="2"/>
      <c r="D1573" s="2"/>
      <c r="E1573" s="2"/>
      <c r="F1573" s="2"/>
      <c r="G1573" s="2"/>
      <c r="H1573" s="2"/>
      <c r="I1573" s="2"/>
      <c r="J1573" s="2"/>
      <c r="K1573" s="2"/>
    </row>
    <row r="1574" spans="1:11">
      <c r="A1574" s="2"/>
      <c r="C1574" s="2"/>
      <c r="D1574" s="2"/>
      <c r="E1574" s="2"/>
      <c r="F1574" s="2"/>
      <c r="G1574" s="2"/>
      <c r="H1574" s="2"/>
      <c r="I1574" s="2"/>
      <c r="J1574" s="2"/>
      <c r="K1574" s="2"/>
    </row>
    <row r="1575" spans="1:11">
      <c r="A1575" s="2"/>
      <c r="C1575" s="2"/>
      <c r="D1575" s="2"/>
      <c r="E1575" s="2"/>
      <c r="F1575" s="2"/>
      <c r="G1575" s="2"/>
      <c r="H1575" s="2"/>
      <c r="I1575" s="2"/>
      <c r="J1575" s="2"/>
      <c r="K1575" s="2"/>
    </row>
    <row r="1576" spans="1:11">
      <c r="A1576" s="2"/>
      <c r="C1576" s="2"/>
      <c r="D1576" s="2"/>
      <c r="E1576" s="2"/>
      <c r="F1576" s="2"/>
      <c r="G1576" s="2"/>
      <c r="H1576" s="2"/>
      <c r="I1576" s="2"/>
      <c r="J1576" s="2"/>
      <c r="K1576" s="2"/>
    </row>
    <row r="1577" spans="1:11">
      <c r="A1577" s="2"/>
      <c r="C1577" s="2"/>
      <c r="D1577" s="2"/>
      <c r="E1577" s="2"/>
      <c r="F1577" s="2"/>
      <c r="G1577" s="2"/>
      <c r="H1577" s="2"/>
      <c r="I1577" s="2"/>
      <c r="J1577" s="2"/>
      <c r="K1577" s="2"/>
    </row>
    <row r="1578" spans="1:11">
      <c r="A1578" s="2"/>
      <c r="C1578" s="2"/>
      <c r="D1578" s="2"/>
      <c r="E1578" s="2"/>
      <c r="F1578" s="2"/>
      <c r="G1578" s="2"/>
      <c r="H1578" s="2"/>
      <c r="I1578" s="2"/>
      <c r="J1578" s="2"/>
      <c r="K1578" s="2"/>
    </row>
    <row r="1579" spans="1:11">
      <c r="A1579" s="2"/>
      <c r="C1579" s="2"/>
      <c r="D1579" s="2"/>
      <c r="E1579" s="2"/>
      <c r="F1579" s="2"/>
      <c r="G1579" s="2"/>
      <c r="H1579" s="2"/>
      <c r="I1579" s="2"/>
      <c r="J1579" s="2"/>
      <c r="K1579" s="2"/>
    </row>
    <row r="1580" spans="1:11">
      <c r="A1580" s="2"/>
      <c r="C1580" s="2"/>
      <c r="D1580" s="2"/>
      <c r="E1580" s="2"/>
      <c r="F1580" s="2"/>
      <c r="G1580" s="2"/>
      <c r="H1580" s="2"/>
      <c r="I1580" s="2"/>
      <c r="J1580" s="2"/>
      <c r="K1580" s="2"/>
    </row>
    <row r="1581" spans="1:11">
      <c r="A1581" s="2"/>
      <c r="C1581" s="2"/>
      <c r="D1581" s="2"/>
      <c r="E1581" s="2"/>
      <c r="F1581" s="2"/>
      <c r="G1581" s="2"/>
      <c r="H1581" s="2"/>
      <c r="I1581" s="2"/>
      <c r="J1581" s="2"/>
      <c r="K1581" s="2"/>
    </row>
    <row r="1582" spans="1:11">
      <c r="A1582" s="2"/>
      <c r="C1582" s="2"/>
      <c r="D1582" s="2"/>
      <c r="E1582" s="2"/>
      <c r="F1582" s="2"/>
      <c r="G1582" s="2"/>
      <c r="H1582" s="2"/>
      <c r="I1582" s="2"/>
      <c r="J1582" s="2"/>
      <c r="K1582" s="2"/>
    </row>
    <row r="1583" spans="1:11">
      <c r="A1583" s="2"/>
      <c r="C1583" s="2"/>
      <c r="D1583" s="2"/>
      <c r="E1583" s="2"/>
      <c r="F1583" s="2"/>
      <c r="G1583" s="2"/>
      <c r="H1583" s="2"/>
      <c r="I1583" s="2"/>
      <c r="J1583" s="2"/>
      <c r="K1583" s="2"/>
    </row>
    <row r="1584" spans="1:11">
      <c r="A1584" s="2"/>
      <c r="C1584" s="2"/>
      <c r="D1584" s="2"/>
      <c r="E1584" s="2"/>
      <c r="F1584" s="2"/>
      <c r="G1584" s="2"/>
      <c r="H1584" s="2"/>
      <c r="I1584" s="2"/>
      <c r="J1584" s="2"/>
      <c r="K1584" s="2"/>
    </row>
    <row r="1585" spans="1:11">
      <c r="A1585" s="2"/>
      <c r="C1585" s="2"/>
      <c r="D1585" s="2"/>
      <c r="E1585" s="2"/>
      <c r="F1585" s="2"/>
      <c r="G1585" s="2"/>
      <c r="H1585" s="2"/>
      <c r="I1585" s="2"/>
      <c r="J1585" s="2"/>
      <c r="K1585" s="2"/>
    </row>
    <row r="1586" spans="1:11">
      <c r="A1586" s="2"/>
      <c r="C1586" s="2"/>
      <c r="D1586" s="2"/>
      <c r="E1586" s="2"/>
      <c r="F1586" s="2"/>
      <c r="G1586" s="2"/>
      <c r="H1586" s="2"/>
      <c r="I1586" s="2"/>
      <c r="J1586" s="2"/>
      <c r="K1586" s="2"/>
    </row>
    <row r="1587" spans="1:11">
      <c r="A1587" s="2"/>
      <c r="C1587" s="2"/>
      <c r="D1587" s="2"/>
      <c r="E1587" s="2"/>
      <c r="F1587" s="2"/>
      <c r="G1587" s="2"/>
      <c r="H1587" s="2"/>
      <c r="I1587" s="2"/>
      <c r="J1587" s="2"/>
      <c r="K1587" s="2"/>
    </row>
    <row r="1588" spans="1:11">
      <c r="A1588" s="2"/>
      <c r="C1588" s="2"/>
      <c r="D1588" s="2"/>
      <c r="E1588" s="2"/>
      <c r="F1588" s="2"/>
      <c r="G1588" s="2"/>
      <c r="H1588" s="2"/>
      <c r="I1588" s="2"/>
      <c r="J1588" s="2"/>
      <c r="K1588" s="2"/>
    </row>
    <row r="1589" spans="1:11">
      <c r="A1589" s="2"/>
      <c r="C1589" s="2"/>
      <c r="D1589" s="2"/>
      <c r="E1589" s="2"/>
      <c r="F1589" s="2"/>
      <c r="G1589" s="2"/>
      <c r="H1589" s="2"/>
      <c r="I1589" s="2"/>
      <c r="J1589" s="2"/>
      <c r="K1589" s="2"/>
    </row>
    <row r="1590" spans="1:11">
      <c r="A1590" s="2"/>
      <c r="C1590" s="2"/>
      <c r="D1590" s="2"/>
      <c r="E1590" s="2"/>
      <c r="F1590" s="2"/>
      <c r="G1590" s="2"/>
      <c r="H1590" s="2"/>
      <c r="I1590" s="2"/>
      <c r="J1590" s="2"/>
      <c r="K1590" s="2"/>
    </row>
    <row r="1591" spans="1:11">
      <c r="A1591" s="2"/>
      <c r="C1591" s="2"/>
      <c r="D1591" s="2"/>
      <c r="E1591" s="2"/>
      <c r="F1591" s="2"/>
      <c r="G1591" s="2"/>
      <c r="H1591" s="2"/>
      <c r="I1591" s="2"/>
      <c r="J1591" s="2"/>
      <c r="K1591" s="2"/>
    </row>
    <row r="1592" spans="1:11">
      <c r="A1592" s="2"/>
      <c r="C1592" s="2"/>
      <c r="D1592" s="2"/>
      <c r="E1592" s="2"/>
      <c r="F1592" s="2"/>
      <c r="G1592" s="2"/>
      <c r="H1592" s="2"/>
      <c r="I1592" s="2"/>
      <c r="J1592" s="2"/>
      <c r="K1592" s="2"/>
    </row>
    <row r="1593" spans="1:11">
      <c r="A1593" s="2"/>
      <c r="C1593" s="2"/>
      <c r="D1593" s="2"/>
      <c r="E1593" s="2"/>
      <c r="F1593" s="2"/>
      <c r="G1593" s="2"/>
      <c r="H1593" s="2"/>
      <c r="I1593" s="2"/>
      <c r="J1593" s="2"/>
      <c r="K1593" s="2"/>
    </row>
    <row r="1594" spans="1:11">
      <c r="A1594" s="2"/>
      <c r="C1594" s="2"/>
      <c r="D1594" s="2"/>
      <c r="E1594" s="2"/>
      <c r="F1594" s="2"/>
      <c r="G1594" s="2"/>
      <c r="H1594" s="2"/>
      <c r="I1594" s="2"/>
      <c r="J1594" s="2"/>
      <c r="K1594" s="2"/>
    </row>
    <row r="1595" spans="1:11">
      <c r="A1595" s="2"/>
      <c r="C1595" s="2"/>
      <c r="D1595" s="2"/>
      <c r="E1595" s="2"/>
      <c r="F1595" s="2"/>
      <c r="G1595" s="2"/>
      <c r="H1595" s="2"/>
      <c r="I1595" s="2"/>
      <c r="J1595" s="2"/>
      <c r="K1595" s="2"/>
    </row>
    <row r="1596" spans="1:11">
      <c r="A1596" s="2"/>
      <c r="C1596" s="2"/>
      <c r="D1596" s="2"/>
      <c r="E1596" s="2"/>
      <c r="F1596" s="2"/>
      <c r="G1596" s="2"/>
      <c r="H1596" s="2"/>
      <c r="I1596" s="2"/>
      <c r="J1596" s="2"/>
      <c r="K1596" s="2"/>
    </row>
    <row r="1597" spans="1:11">
      <c r="A1597" s="2"/>
      <c r="C1597" s="2"/>
      <c r="D1597" s="2"/>
      <c r="E1597" s="2"/>
      <c r="F1597" s="2"/>
      <c r="G1597" s="2"/>
      <c r="H1597" s="2"/>
      <c r="I1597" s="2"/>
      <c r="J1597" s="2"/>
      <c r="K1597" s="2"/>
    </row>
    <row r="1598" spans="1:11">
      <c r="A1598" s="2"/>
      <c r="C1598" s="2"/>
      <c r="D1598" s="2"/>
      <c r="E1598" s="2"/>
      <c r="F1598" s="2"/>
      <c r="G1598" s="2"/>
      <c r="H1598" s="2"/>
      <c r="I1598" s="2"/>
      <c r="J1598" s="2"/>
      <c r="K1598" s="2"/>
    </row>
    <row r="1599" spans="1:11">
      <c r="A1599" s="2"/>
      <c r="C1599" s="2"/>
      <c r="D1599" s="2"/>
      <c r="E1599" s="2"/>
      <c r="F1599" s="2"/>
      <c r="G1599" s="2"/>
      <c r="H1599" s="2"/>
      <c r="I1599" s="2"/>
      <c r="J1599" s="2"/>
      <c r="K1599" s="2"/>
    </row>
    <row r="1600" spans="1:11">
      <c r="A1600" s="2"/>
      <c r="C1600" s="2"/>
      <c r="D1600" s="2"/>
      <c r="E1600" s="2"/>
      <c r="F1600" s="2"/>
      <c r="G1600" s="2"/>
      <c r="H1600" s="2"/>
      <c r="I1600" s="2"/>
      <c r="J1600" s="2"/>
      <c r="K1600" s="2"/>
    </row>
    <row r="1601" spans="1:11">
      <c r="A1601" s="2"/>
      <c r="C1601" s="2"/>
      <c r="D1601" s="2"/>
      <c r="E1601" s="2"/>
      <c r="F1601" s="2"/>
      <c r="G1601" s="2"/>
      <c r="H1601" s="2"/>
      <c r="I1601" s="2"/>
      <c r="J1601" s="2"/>
      <c r="K1601" s="2"/>
    </row>
    <row r="1602" spans="1:11">
      <c r="A1602" s="2"/>
      <c r="C1602" s="2"/>
      <c r="D1602" s="2"/>
      <c r="E1602" s="2"/>
      <c r="F1602" s="2"/>
      <c r="G1602" s="2"/>
      <c r="H1602" s="2"/>
      <c r="I1602" s="2"/>
      <c r="J1602" s="2"/>
      <c r="K1602" s="2"/>
    </row>
    <row r="1603" spans="1:11">
      <c r="A1603" s="2"/>
      <c r="C1603" s="2"/>
      <c r="D1603" s="2"/>
      <c r="E1603" s="2"/>
      <c r="F1603" s="2"/>
      <c r="G1603" s="2"/>
      <c r="H1603" s="2"/>
      <c r="I1603" s="2"/>
      <c r="J1603" s="2"/>
      <c r="K1603" s="2"/>
    </row>
    <row r="1604" spans="1:11">
      <c r="A1604" s="2"/>
      <c r="C1604" s="2"/>
      <c r="D1604" s="2"/>
      <c r="E1604" s="2"/>
      <c r="F1604" s="2"/>
      <c r="G1604" s="2"/>
      <c r="H1604" s="2"/>
      <c r="I1604" s="2"/>
      <c r="J1604" s="2"/>
      <c r="K1604" s="2"/>
    </row>
    <row r="1605" spans="1:11">
      <c r="A1605" s="2"/>
      <c r="C1605" s="2"/>
      <c r="D1605" s="2"/>
      <c r="E1605" s="2"/>
      <c r="F1605" s="2"/>
      <c r="G1605" s="2"/>
      <c r="H1605" s="2"/>
      <c r="I1605" s="2"/>
      <c r="J1605" s="2"/>
      <c r="K1605" s="2"/>
    </row>
    <row r="1606" spans="1:11">
      <c r="A1606" s="2"/>
      <c r="C1606" s="2"/>
      <c r="D1606" s="2"/>
      <c r="E1606" s="2"/>
      <c r="F1606" s="2"/>
      <c r="G1606" s="2"/>
      <c r="H1606" s="2"/>
      <c r="I1606" s="2"/>
      <c r="J1606" s="2"/>
      <c r="K1606" s="2"/>
    </row>
    <row r="1607" spans="1:11">
      <c r="A1607" s="2"/>
      <c r="C1607" s="2"/>
      <c r="D1607" s="2"/>
      <c r="E1607" s="2"/>
      <c r="F1607" s="2"/>
      <c r="G1607" s="2"/>
      <c r="H1607" s="2"/>
      <c r="I1607" s="2"/>
      <c r="J1607" s="2"/>
      <c r="K1607" s="2"/>
    </row>
    <row r="1608" spans="1:11">
      <c r="A1608" s="2"/>
      <c r="C1608" s="2"/>
      <c r="D1608" s="2"/>
      <c r="E1608" s="2"/>
      <c r="F1608" s="2"/>
      <c r="G1608" s="2"/>
      <c r="H1608" s="2"/>
      <c r="I1608" s="2"/>
      <c r="J1608" s="2"/>
      <c r="K1608" s="2"/>
    </row>
    <row r="1609" spans="1:11">
      <c r="A1609" s="2"/>
      <c r="C1609" s="2"/>
      <c r="D1609" s="2"/>
      <c r="E1609" s="2"/>
      <c r="F1609" s="2"/>
      <c r="G1609" s="2"/>
      <c r="H1609" s="2"/>
      <c r="I1609" s="2"/>
      <c r="J1609" s="2"/>
      <c r="K1609" s="2"/>
    </row>
    <row r="1610" spans="1:11">
      <c r="A1610" s="2"/>
      <c r="C1610" s="2"/>
      <c r="D1610" s="2"/>
      <c r="E1610" s="2"/>
      <c r="F1610" s="2"/>
      <c r="G1610" s="2"/>
      <c r="H1610" s="2"/>
      <c r="I1610" s="2"/>
      <c r="J1610" s="2"/>
      <c r="K1610" s="2"/>
    </row>
    <row r="1611" spans="1:11">
      <c r="A1611" s="2"/>
      <c r="C1611" s="2"/>
      <c r="D1611" s="2"/>
      <c r="E1611" s="2"/>
      <c r="F1611" s="2"/>
      <c r="G1611" s="2"/>
      <c r="H1611" s="2"/>
      <c r="I1611" s="2"/>
      <c r="J1611" s="2"/>
      <c r="K1611" s="2"/>
    </row>
    <row r="1612" spans="1:11">
      <c r="A1612" s="2"/>
      <c r="C1612" s="2"/>
      <c r="D1612" s="2"/>
      <c r="E1612" s="2"/>
      <c r="F1612" s="2"/>
      <c r="G1612" s="2"/>
      <c r="H1612" s="2"/>
      <c r="I1612" s="2"/>
      <c r="J1612" s="2"/>
      <c r="K1612" s="2"/>
    </row>
    <row r="1613" spans="1:11">
      <c r="A1613" s="2"/>
      <c r="C1613" s="2"/>
      <c r="D1613" s="2"/>
      <c r="E1613" s="2"/>
      <c r="F1613" s="2"/>
      <c r="G1613" s="2"/>
      <c r="H1613" s="2"/>
      <c r="I1613" s="2"/>
      <c r="J1613" s="2"/>
      <c r="K1613" s="2"/>
    </row>
    <row r="1614" spans="1:11">
      <c r="A1614" s="2"/>
      <c r="C1614" s="2"/>
      <c r="D1614" s="2"/>
      <c r="E1614" s="2"/>
      <c r="F1614" s="2"/>
      <c r="G1614" s="2"/>
      <c r="H1614" s="2"/>
      <c r="I1614" s="2"/>
      <c r="J1614" s="2"/>
      <c r="K1614" s="2"/>
    </row>
    <row r="1615" spans="1:11">
      <c r="A1615" s="2"/>
      <c r="C1615" s="2"/>
      <c r="D1615" s="2"/>
      <c r="E1615" s="2"/>
      <c r="F1615" s="2"/>
      <c r="G1615" s="2"/>
      <c r="H1615" s="2"/>
      <c r="I1615" s="2"/>
      <c r="J1615" s="2"/>
      <c r="K1615" s="2"/>
    </row>
    <row r="1616" spans="1:11">
      <c r="A1616" s="2"/>
      <c r="C1616" s="2"/>
      <c r="D1616" s="2"/>
      <c r="E1616" s="2"/>
      <c r="F1616" s="2"/>
      <c r="G1616" s="2"/>
      <c r="H1616" s="2"/>
      <c r="I1616" s="2"/>
      <c r="J1616" s="2"/>
      <c r="K1616" s="2"/>
    </row>
    <row r="1617" spans="1:11">
      <c r="A1617" s="2"/>
      <c r="C1617" s="2"/>
      <c r="D1617" s="2"/>
      <c r="E1617" s="2"/>
      <c r="F1617" s="2"/>
      <c r="G1617" s="2"/>
      <c r="H1617" s="2"/>
      <c r="I1617" s="2"/>
      <c r="J1617" s="2"/>
      <c r="K1617" s="2"/>
    </row>
    <row r="1618" spans="1:11">
      <c r="A1618" s="2"/>
      <c r="C1618" s="2"/>
      <c r="D1618" s="2"/>
      <c r="E1618" s="2"/>
      <c r="F1618" s="2"/>
      <c r="G1618" s="2"/>
      <c r="H1618" s="2"/>
      <c r="I1618" s="2"/>
      <c r="J1618" s="2"/>
      <c r="K1618" s="2"/>
    </row>
    <row r="1619" spans="1:11">
      <c r="A1619" s="2"/>
      <c r="C1619" s="2"/>
      <c r="D1619" s="2"/>
      <c r="E1619" s="2"/>
      <c r="F1619" s="2"/>
      <c r="G1619" s="2"/>
      <c r="H1619" s="2"/>
      <c r="I1619" s="2"/>
      <c r="J1619" s="2"/>
      <c r="K1619" s="2"/>
    </row>
    <row r="1620" spans="1:11">
      <c r="A1620" s="2"/>
      <c r="C1620" s="2"/>
      <c r="D1620" s="2"/>
      <c r="E1620" s="2"/>
      <c r="F1620" s="2"/>
      <c r="G1620" s="2"/>
      <c r="H1620" s="2"/>
      <c r="I1620" s="2"/>
      <c r="J1620" s="2"/>
      <c r="K1620" s="2"/>
    </row>
    <row r="1621" spans="1:11">
      <c r="A1621" s="2"/>
      <c r="C1621" s="2"/>
      <c r="D1621" s="2"/>
      <c r="E1621" s="2"/>
      <c r="F1621" s="2"/>
      <c r="G1621" s="2"/>
      <c r="H1621" s="2"/>
      <c r="I1621" s="2"/>
      <c r="J1621" s="2"/>
      <c r="K1621" s="2"/>
    </row>
    <row r="1622" spans="1:11">
      <c r="A1622" s="2"/>
      <c r="C1622" s="2"/>
      <c r="D1622" s="2"/>
      <c r="E1622" s="2"/>
      <c r="F1622" s="2"/>
      <c r="G1622" s="2"/>
      <c r="H1622" s="2"/>
      <c r="I1622" s="2"/>
      <c r="J1622" s="2"/>
      <c r="K1622" s="2"/>
    </row>
    <row r="1623" spans="1:11">
      <c r="A1623" s="2"/>
      <c r="C1623" s="2"/>
      <c r="D1623" s="2"/>
      <c r="E1623" s="2"/>
      <c r="F1623" s="2"/>
      <c r="G1623" s="2"/>
      <c r="H1623" s="2"/>
      <c r="I1623" s="2"/>
      <c r="J1623" s="2"/>
      <c r="K1623" s="2"/>
    </row>
    <row r="1624" spans="1:11">
      <c r="A1624" s="2"/>
      <c r="C1624" s="2"/>
      <c r="D1624" s="2"/>
      <c r="E1624" s="2"/>
      <c r="F1624" s="2"/>
      <c r="G1624" s="2"/>
      <c r="H1624" s="2"/>
      <c r="I1624" s="2"/>
      <c r="J1624" s="2"/>
      <c r="K1624" s="2"/>
    </row>
    <row r="1625" spans="1:11">
      <c r="A1625" s="2"/>
      <c r="C1625" s="2"/>
      <c r="D1625" s="2"/>
      <c r="E1625" s="2"/>
      <c r="F1625" s="2"/>
      <c r="G1625" s="2"/>
      <c r="H1625" s="2"/>
      <c r="I1625" s="2"/>
      <c r="J1625" s="2"/>
      <c r="K1625" s="2"/>
    </row>
    <row r="1626" spans="1:11">
      <c r="A1626" s="2"/>
      <c r="C1626" s="2"/>
      <c r="D1626" s="2"/>
      <c r="E1626" s="2"/>
      <c r="F1626" s="2"/>
      <c r="G1626" s="2"/>
      <c r="H1626" s="2"/>
      <c r="I1626" s="2"/>
      <c r="J1626" s="2"/>
      <c r="K1626" s="2"/>
    </row>
    <row r="1627" spans="1:11">
      <c r="A1627" s="2"/>
      <c r="C1627" s="2"/>
      <c r="D1627" s="2"/>
      <c r="E1627" s="2"/>
      <c r="F1627" s="2"/>
      <c r="G1627" s="2"/>
      <c r="H1627" s="2"/>
      <c r="I1627" s="2"/>
      <c r="J1627" s="2"/>
      <c r="K1627" s="2"/>
    </row>
    <row r="1628" spans="1:11">
      <c r="A1628" s="2"/>
      <c r="C1628" s="2"/>
      <c r="D1628" s="2"/>
      <c r="E1628" s="2"/>
      <c r="F1628" s="2"/>
      <c r="G1628" s="2"/>
      <c r="H1628" s="2"/>
      <c r="I1628" s="2"/>
      <c r="J1628" s="2"/>
      <c r="K1628" s="2"/>
    </row>
    <row r="1629" spans="1:11">
      <c r="A1629" s="2"/>
      <c r="C1629" s="2"/>
      <c r="D1629" s="2"/>
      <c r="E1629" s="2"/>
      <c r="F1629" s="2"/>
      <c r="G1629" s="2"/>
      <c r="H1629" s="2"/>
      <c r="I1629" s="2"/>
      <c r="J1629" s="2"/>
      <c r="K1629" s="2"/>
    </row>
    <row r="1630" spans="1:11">
      <c r="A1630" s="2"/>
      <c r="C1630" s="2"/>
      <c r="D1630" s="2"/>
      <c r="E1630" s="2"/>
      <c r="F1630" s="2"/>
      <c r="G1630" s="2"/>
      <c r="H1630" s="2"/>
      <c r="I1630" s="2"/>
      <c r="J1630" s="2"/>
      <c r="K1630" s="2"/>
    </row>
    <row r="1631" spans="1:11">
      <c r="A1631" s="2"/>
      <c r="C1631" s="2"/>
      <c r="D1631" s="2"/>
      <c r="E1631" s="2"/>
      <c r="F1631" s="2"/>
      <c r="G1631" s="2"/>
      <c r="H1631" s="2"/>
      <c r="I1631" s="2"/>
      <c r="J1631" s="2"/>
      <c r="K1631" s="2"/>
    </row>
    <row r="1632" spans="1:11">
      <c r="A1632" s="2"/>
      <c r="C1632" s="2"/>
      <c r="D1632" s="2"/>
      <c r="E1632" s="2"/>
      <c r="F1632" s="2"/>
      <c r="G1632" s="2"/>
      <c r="H1632" s="2"/>
      <c r="I1632" s="2"/>
      <c r="J1632" s="2"/>
      <c r="K1632" s="2"/>
    </row>
    <row r="1633" spans="1:11">
      <c r="A1633" s="2"/>
      <c r="C1633" s="2"/>
      <c r="D1633" s="2"/>
      <c r="E1633" s="2"/>
      <c r="F1633" s="2"/>
      <c r="G1633" s="2"/>
      <c r="H1633" s="2"/>
      <c r="I1633" s="2"/>
      <c r="J1633" s="2"/>
      <c r="K1633" s="2"/>
    </row>
    <row r="1634" spans="1:11">
      <c r="A1634" s="2"/>
      <c r="C1634" s="2"/>
      <c r="D1634" s="2"/>
      <c r="E1634" s="2"/>
      <c r="F1634" s="2"/>
      <c r="G1634" s="2"/>
      <c r="H1634" s="2"/>
      <c r="I1634" s="2"/>
      <c r="J1634" s="2"/>
      <c r="K1634" s="2"/>
    </row>
    <row r="1635" spans="1:11">
      <c r="A1635" s="2"/>
      <c r="C1635" s="2"/>
      <c r="D1635" s="2"/>
      <c r="E1635" s="2"/>
      <c r="F1635" s="2"/>
      <c r="G1635" s="2"/>
      <c r="H1635" s="2"/>
      <c r="I1635" s="2"/>
      <c r="J1635" s="2"/>
      <c r="K1635" s="2"/>
    </row>
    <row r="1636" spans="1:11">
      <c r="A1636" s="2"/>
      <c r="C1636" s="2"/>
      <c r="D1636" s="2"/>
      <c r="E1636" s="2"/>
      <c r="F1636" s="2"/>
      <c r="G1636" s="2"/>
      <c r="H1636" s="2"/>
      <c r="I1636" s="2"/>
      <c r="J1636" s="2"/>
      <c r="K1636" s="2"/>
    </row>
    <row r="1637" spans="1:11">
      <c r="A1637" s="2"/>
      <c r="C1637" s="2"/>
      <c r="D1637" s="2"/>
      <c r="E1637" s="2"/>
      <c r="F1637" s="2"/>
      <c r="G1637" s="2"/>
      <c r="H1637" s="2"/>
      <c r="I1637" s="2"/>
      <c r="J1637" s="2"/>
      <c r="K1637" s="2"/>
    </row>
    <row r="1638" spans="1:11">
      <c r="A1638" s="2"/>
      <c r="C1638" s="2"/>
      <c r="D1638" s="2"/>
      <c r="E1638" s="2"/>
      <c r="F1638" s="2"/>
      <c r="G1638" s="2"/>
      <c r="H1638" s="2"/>
      <c r="I1638" s="2"/>
      <c r="J1638" s="2"/>
      <c r="K1638" s="2"/>
    </row>
    <row r="1639" spans="1:11">
      <c r="A1639" s="2"/>
      <c r="C1639" s="2"/>
      <c r="D1639" s="2"/>
      <c r="E1639" s="2"/>
      <c r="F1639" s="2"/>
      <c r="G1639" s="2"/>
      <c r="H1639" s="2"/>
      <c r="I1639" s="2"/>
      <c r="J1639" s="2"/>
      <c r="K1639" s="2"/>
    </row>
    <row r="1640" spans="1:11">
      <c r="A1640" s="2"/>
      <c r="C1640" s="2"/>
      <c r="D1640" s="2"/>
      <c r="E1640" s="2"/>
      <c r="F1640" s="2"/>
      <c r="G1640" s="2"/>
      <c r="H1640" s="2"/>
      <c r="I1640" s="2"/>
      <c r="J1640" s="2"/>
      <c r="K1640" s="2"/>
    </row>
    <row r="1641" spans="1:11">
      <c r="A1641" s="2"/>
      <c r="C1641" s="2"/>
      <c r="D1641" s="2"/>
      <c r="E1641" s="2"/>
      <c r="F1641" s="2"/>
      <c r="G1641" s="2"/>
      <c r="H1641" s="2"/>
      <c r="I1641" s="2"/>
      <c r="J1641" s="2"/>
      <c r="K1641" s="2"/>
    </row>
    <row r="1642" spans="1:11">
      <c r="A1642" s="2"/>
      <c r="C1642" s="2"/>
      <c r="D1642" s="2"/>
      <c r="E1642" s="2"/>
      <c r="F1642" s="2"/>
      <c r="G1642" s="2"/>
      <c r="H1642" s="2"/>
      <c r="I1642" s="2"/>
      <c r="J1642" s="2"/>
      <c r="K1642" s="2"/>
    </row>
    <row r="1643" spans="1:11">
      <c r="A1643" s="2"/>
      <c r="C1643" s="2"/>
      <c r="D1643" s="2"/>
      <c r="E1643" s="2"/>
      <c r="F1643" s="2"/>
      <c r="G1643" s="2"/>
      <c r="H1643" s="2"/>
      <c r="I1643" s="2"/>
      <c r="J1643" s="2"/>
      <c r="K1643" s="2"/>
    </row>
    <row r="1644" spans="1:11">
      <c r="A1644" s="2"/>
      <c r="C1644" s="2"/>
      <c r="D1644" s="2"/>
      <c r="E1644" s="2"/>
      <c r="F1644" s="2"/>
      <c r="G1644" s="2"/>
      <c r="H1644" s="2"/>
      <c r="I1644" s="2"/>
      <c r="J1644" s="2"/>
      <c r="K1644" s="2"/>
    </row>
    <row r="1645" spans="1:11">
      <c r="A1645" s="2"/>
      <c r="C1645" s="2"/>
      <c r="D1645" s="2"/>
      <c r="E1645" s="2"/>
      <c r="F1645" s="2"/>
      <c r="G1645" s="2"/>
      <c r="H1645" s="2"/>
      <c r="I1645" s="2"/>
      <c r="J1645" s="2"/>
      <c r="K1645" s="2"/>
    </row>
    <row r="1646" spans="1:11">
      <c r="A1646" s="2"/>
      <c r="C1646" s="2"/>
      <c r="D1646" s="2"/>
      <c r="E1646" s="2"/>
      <c r="F1646" s="2"/>
      <c r="G1646" s="2"/>
      <c r="H1646" s="2"/>
      <c r="I1646" s="2"/>
      <c r="J1646" s="2"/>
      <c r="K1646" s="2"/>
    </row>
    <row r="1647" spans="1:11">
      <c r="A1647" s="2"/>
      <c r="C1647" s="2"/>
      <c r="D1647" s="2"/>
      <c r="E1647" s="2"/>
      <c r="F1647" s="2"/>
      <c r="G1647" s="2"/>
      <c r="H1647" s="2"/>
      <c r="I1647" s="2"/>
      <c r="J1647" s="2"/>
      <c r="K1647" s="2"/>
    </row>
    <row r="1648" spans="1:11">
      <c r="A1648" s="2"/>
      <c r="C1648" s="2"/>
      <c r="D1648" s="2"/>
      <c r="E1648" s="2"/>
      <c r="F1648" s="2"/>
      <c r="G1648" s="2"/>
      <c r="H1648" s="2"/>
      <c r="I1648" s="2"/>
      <c r="J1648" s="2"/>
      <c r="K1648" s="2"/>
    </row>
    <row r="1649" spans="1:11">
      <c r="A1649" s="2"/>
      <c r="C1649" s="2"/>
      <c r="D1649" s="2"/>
      <c r="E1649" s="2"/>
      <c r="F1649" s="2"/>
      <c r="G1649" s="2"/>
      <c r="H1649" s="2"/>
      <c r="I1649" s="2"/>
      <c r="J1649" s="2"/>
      <c r="K1649" s="2"/>
    </row>
    <row r="1650" spans="1:11">
      <c r="A1650" s="2"/>
      <c r="C1650" s="2"/>
      <c r="D1650" s="2"/>
      <c r="E1650" s="2"/>
      <c r="F1650" s="2"/>
      <c r="G1650" s="2"/>
      <c r="H1650" s="2"/>
      <c r="I1650" s="2"/>
      <c r="J1650" s="2"/>
      <c r="K1650" s="2"/>
    </row>
    <row r="1651" spans="1:11">
      <c r="A1651" s="2"/>
      <c r="C1651" s="2"/>
      <c r="D1651" s="2"/>
      <c r="E1651" s="2"/>
      <c r="F1651" s="2"/>
      <c r="G1651" s="2"/>
      <c r="H1651" s="2"/>
      <c r="I1651" s="2"/>
      <c r="J1651" s="2"/>
      <c r="K1651" s="2"/>
    </row>
    <row r="1652" spans="1:11">
      <c r="A1652" s="2"/>
      <c r="C1652" s="2"/>
      <c r="D1652" s="2"/>
      <c r="E1652" s="2"/>
      <c r="F1652" s="2"/>
      <c r="G1652" s="2"/>
      <c r="H1652" s="2"/>
      <c r="I1652" s="2"/>
      <c r="J1652" s="2"/>
      <c r="K1652" s="2"/>
    </row>
    <row r="1653" spans="1:11">
      <c r="A1653" s="2"/>
      <c r="C1653" s="2"/>
      <c r="D1653" s="2"/>
      <c r="E1653" s="2"/>
      <c r="F1653" s="2"/>
      <c r="G1653" s="2"/>
      <c r="H1653" s="2"/>
      <c r="I1653" s="2"/>
      <c r="J1653" s="2"/>
      <c r="K1653" s="2"/>
    </row>
    <row r="1654" spans="1:11">
      <c r="A1654" s="2"/>
      <c r="C1654" s="2"/>
      <c r="D1654" s="2"/>
      <c r="E1654" s="2"/>
      <c r="F1654" s="2"/>
      <c r="G1654" s="2"/>
      <c r="H1654" s="2"/>
      <c r="I1654" s="2"/>
      <c r="J1654" s="2"/>
      <c r="K1654" s="2"/>
    </row>
    <row r="1655" spans="1:11">
      <c r="A1655" s="2"/>
      <c r="C1655" s="2"/>
      <c r="D1655" s="2"/>
      <c r="E1655" s="2"/>
      <c r="F1655" s="2"/>
      <c r="G1655" s="2"/>
      <c r="H1655" s="2"/>
      <c r="I1655" s="2"/>
      <c r="J1655" s="2"/>
      <c r="K1655" s="2"/>
    </row>
    <row r="1656" spans="1:11">
      <c r="A1656" s="2"/>
      <c r="C1656" s="2"/>
      <c r="D1656" s="2"/>
      <c r="E1656" s="2"/>
      <c r="F1656" s="2"/>
      <c r="G1656" s="2"/>
      <c r="H1656" s="2"/>
      <c r="I1656" s="2"/>
      <c r="J1656" s="2"/>
      <c r="K1656" s="2"/>
    </row>
    <row r="1657" spans="1:11">
      <c r="A1657" s="2"/>
      <c r="C1657" s="2"/>
      <c r="D1657" s="2"/>
      <c r="E1657" s="2"/>
      <c r="F1657" s="2"/>
      <c r="G1657" s="2"/>
      <c r="H1657" s="2"/>
      <c r="I1657" s="2"/>
      <c r="J1657" s="2"/>
      <c r="K1657" s="2"/>
    </row>
    <row r="1658" spans="1:11">
      <c r="A1658" s="2"/>
      <c r="C1658" s="2"/>
      <c r="D1658" s="2"/>
      <c r="E1658" s="2"/>
      <c r="F1658" s="2"/>
      <c r="G1658" s="2"/>
      <c r="H1658" s="2"/>
      <c r="I1658" s="2"/>
      <c r="J1658" s="2"/>
      <c r="K1658" s="2"/>
    </row>
    <row r="1659" spans="1:11">
      <c r="A1659" s="2"/>
      <c r="C1659" s="2"/>
      <c r="D1659" s="2"/>
      <c r="E1659" s="2"/>
      <c r="F1659" s="2"/>
      <c r="G1659" s="2"/>
      <c r="H1659" s="2"/>
      <c r="I1659" s="2"/>
      <c r="J1659" s="2"/>
      <c r="K1659" s="2"/>
    </row>
    <row r="1660" spans="1:11">
      <c r="A1660" s="2"/>
      <c r="C1660" s="2"/>
      <c r="D1660" s="2"/>
      <c r="E1660" s="2"/>
      <c r="F1660" s="2"/>
      <c r="G1660" s="2"/>
      <c r="H1660" s="2"/>
      <c r="I1660" s="2"/>
      <c r="J1660" s="2"/>
      <c r="K1660" s="2"/>
    </row>
    <row r="1661" spans="1:11">
      <c r="A1661" s="2"/>
      <c r="C1661" s="2"/>
      <c r="D1661" s="2"/>
      <c r="E1661" s="2"/>
      <c r="F1661" s="2"/>
      <c r="G1661" s="2"/>
      <c r="H1661" s="2"/>
      <c r="I1661" s="2"/>
      <c r="J1661" s="2"/>
      <c r="K1661" s="2"/>
    </row>
    <row r="1662" spans="1:11">
      <c r="A1662" s="2"/>
      <c r="C1662" s="2"/>
      <c r="D1662" s="2"/>
      <c r="E1662" s="2"/>
      <c r="F1662" s="2"/>
      <c r="G1662" s="2"/>
      <c r="H1662" s="2"/>
      <c r="I1662" s="2"/>
      <c r="J1662" s="2"/>
      <c r="K1662" s="2"/>
    </row>
    <row r="1663" spans="1:11">
      <c r="A1663" s="2"/>
      <c r="C1663" s="2"/>
      <c r="D1663" s="2"/>
      <c r="E1663" s="2"/>
      <c r="F1663" s="2"/>
      <c r="G1663" s="2"/>
      <c r="H1663" s="2"/>
      <c r="I1663" s="2"/>
      <c r="J1663" s="2"/>
      <c r="K1663" s="2"/>
    </row>
    <row r="1664" spans="1:11">
      <c r="A1664" s="2"/>
      <c r="C1664" s="2"/>
      <c r="D1664" s="2"/>
      <c r="E1664" s="2"/>
      <c r="F1664" s="2"/>
      <c r="G1664" s="2"/>
      <c r="H1664" s="2"/>
      <c r="I1664" s="2"/>
      <c r="J1664" s="2"/>
      <c r="K1664" s="2"/>
    </row>
    <row r="1665" spans="1:11">
      <c r="A1665" s="2"/>
      <c r="C1665" s="2"/>
      <c r="D1665" s="2"/>
      <c r="E1665" s="2"/>
      <c r="F1665" s="2"/>
      <c r="G1665" s="2"/>
      <c r="H1665" s="2"/>
      <c r="I1665" s="2"/>
      <c r="J1665" s="2"/>
      <c r="K1665" s="2"/>
    </row>
    <row r="1666" spans="1:11">
      <c r="A1666" s="2"/>
      <c r="C1666" s="2"/>
      <c r="D1666" s="2"/>
      <c r="E1666" s="2"/>
      <c r="F1666" s="2"/>
      <c r="G1666" s="2"/>
      <c r="H1666" s="2"/>
      <c r="I1666" s="2"/>
      <c r="J1666" s="2"/>
      <c r="K1666" s="2"/>
    </row>
    <row r="1667" spans="1:11">
      <c r="A1667" s="2"/>
      <c r="C1667" s="2"/>
      <c r="D1667" s="2"/>
      <c r="E1667" s="2"/>
      <c r="F1667" s="2"/>
      <c r="G1667" s="2"/>
      <c r="H1667" s="2"/>
      <c r="I1667" s="2"/>
      <c r="J1667" s="2"/>
      <c r="K1667" s="2"/>
    </row>
    <row r="1668" spans="1:11">
      <c r="A1668" s="2"/>
      <c r="C1668" s="2"/>
      <c r="D1668" s="2"/>
      <c r="E1668" s="2"/>
      <c r="F1668" s="2"/>
      <c r="G1668" s="2"/>
      <c r="H1668" s="2"/>
      <c r="I1668" s="2"/>
      <c r="J1668" s="2"/>
      <c r="K1668" s="2"/>
    </row>
    <row r="1669" spans="1:11">
      <c r="A1669" s="2"/>
      <c r="C1669" s="2"/>
      <c r="D1669" s="2"/>
      <c r="E1669" s="2"/>
      <c r="F1669" s="2"/>
      <c r="G1669" s="2"/>
      <c r="H1669" s="2"/>
      <c r="I1669" s="2"/>
      <c r="J1669" s="2"/>
      <c r="K1669" s="2"/>
    </row>
    <row r="1670" spans="1:11">
      <c r="A1670" s="2"/>
      <c r="C1670" s="2"/>
      <c r="D1670" s="2"/>
      <c r="E1670" s="2"/>
      <c r="F1670" s="2"/>
      <c r="G1670" s="2"/>
      <c r="H1670" s="2"/>
      <c r="I1670" s="2"/>
      <c r="J1670" s="2"/>
      <c r="K1670" s="2"/>
    </row>
    <row r="1671" spans="1:11">
      <c r="A1671" s="2"/>
      <c r="C1671" s="2"/>
      <c r="D1671" s="2"/>
      <c r="E1671" s="2"/>
      <c r="F1671" s="2"/>
      <c r="G1671" s="2"/>
      <c r="H1671" s="2"/>
      <c r="I1671" s="2"/>
      <c r="J1671" s="2"/>
      <c r="K1671" s="2"/>
    </row>
    <row r="1672" spans="1:11">
      <c r="A1672" s="2"/>
      <c r="C1672" s="2"/>
      <c r="D1672" s="2"/>
      <c r="E1672" s="2"/>
      <c r="F1672" s="2"/>
      <c r="G1672" s="2"/>
      <c r="H1672" s="2"/>
      <c r="I1672" s="2"/>
      <c r="J1672" s="2"/>
      <c r="K1672" s="2"/>
    </row>
    <row r="1673" spans="1:11">
      <c r="A1673" s="2"/>
      <c r="C1673" s="2"/>
      <c r="D1673" s="2"/>
      <c r="E1673" s="2"/>
      <c r="F1673" s="2"/>
      <c r="G1673" s="2"/>
      <c r="H1673" s="2"/>
      <c r="I1673" s="2"/>
      <c r="J1673" s="2"/>
      <c r="K1673" s="2"/>
    </row>
    <row r="1674" spans="1:11">
      <c r="A1674" s="2"/>
      <c r="C1674" s="2"/>
      <c r="D1674" s="2"/>
      <c r="E1674" s="2"/>
      <c r="F1674" s="2"/>
      <c r="G1674" s="2"/>
      <c r="H1674" s="2"/>
      <c r="I1674" s="2"/>
      <c r="J1674" s="2"/>
      <c r="K1674" s="2"/>
    </row>
    <row r="1675" spans="1:11">
      <c r="A1675" s="2"/>
      <c r="C1675" s="2"/>
      <c r="D1675" s="2"/>
      <c r="E1675" s="2"/>
      <c r="F1675" s="2"/>
      <c r="G1675" s="2"/>
      <c r="H1675" s="2"/>
      <c r="I1675" s="2"/>
      <c r="J1675" s="2"/>
      <c r="K1675" s="2"/>
    </row>
    <row r="1676" spans="1:11">
      <c r="A1676" s="2"/>
      <c r="C1676" s="2"/>
      <c r="D1676" s="2"/>
      <c r="E1676" s="2"/>
      <c r="F1676" s="2"/>
      <c r="G1676" s="2"/>
      <c r="H1676" s="2"/>
      <c r="I1676" s="2"/>
      <c r="J1676" s="2"/>
      <c r="K1676" s="2"/>
    </row>
    <row r="1677" spans="1:11">
      <c r="A1677" s="2"/>
      <c r="C1677" s="2"/>
      <c r="D1677" s="2"/>
      <c r="E1677" s="2"/>
      <c r="F1677" s="2"/>
      <c r="G1677" s="2"/>
      <c r="H1677" s="2"/>
      <c r="I1677" s="2"/>
      <c r="J1677" s="2"/>
      <c r="K1677" s="2"/>
    </row>
    <row r="1678" spans="1:11">
      <c r="A1678" s="2"/>
      <c r="C1678" s="2"/>
      <c r="D1678" s="2"/>
      <c r="E1678" s="2"/>
      <c r="F1678" s="2"/>
      <c r="G1678" s="2"/>
      <c r="H1678" s="2"/>
      <c r="I1678" s="2"/>
      <c r="J1678" s="2"/>
      <c r="K1678" s="2"/>
    </row>
    <row r="1679" spans="1:11">
      <c r="A1679" s="2"/>
      <c r="C1679" s="2"/>
      <c r="D1679" s="2"/>
      <c r="E1679" s="2"/>
      <c r="F1679" s="2"/>
      <c r="G1679" s="2"/>
      <c r="H1679" s="2"/>
      <c r="I1679" s="2"/>
      <c r="J1679" s="2"/>
      <c r="K1679" s="2"/>
    </row>
    <row r="1680" spans="1:11">
      <c r="A1680" s="2"/>
      <c r="C1680" s="2"/>
      <c r="D1680" s="2"/>
      <c r="E1680" s="2"/>
      <c r="F1680" s="2"/>
      <c r="G1680" s="2"/>
      <c r="H1680" s="2"/>
      <c r="I1680" s="2"/>
      <c r="J1680" s="2"/>
      <c r="K1680" s="2"/>
    </row>
    <row r="1681" spans="1:11">
      <c r="A1681" s="2"/>
      <c r="C1681" s="2"/>
      <c r="D1681" s="2"/>
      <c r="E1681" s="2"/>
      <c r="F1681" s="2"/>
      <c r="G1681" s="2"/>
      <c r="H1681" s="2"/>
      <c r="I1681" s="2"/>
      <c r="J1681" s="2"/>
      <c r="K1681" s="2"/>
    </row>
    <row r="1682" spans="1:11">
      <c r="A1682" s="2"/>
      <c r="C1682" s="2"/>
      <c r="D1682" s="2"/>
      <c r="E1682" s="2"/>
      <c r="F1682" s="2"/>
      <c r="G1682" s="2"/>
      <c r="H1682" s="2"/>
      <c r="I1682" s="2"/>
      <c r="J1682" s="2"/>
      <c r="K1682" s="2"/>
    </row>
    <row r="1683" spans="1:11">
      <c r="A1683" s="2"/>
      <c r="C1683" s="2"/>
      <c r="D1683" s="2"/>
      <c r="E1683" s="2"/>
      <c r="F1683" s="2"/>
      <c r="G1683" s="2"/>
      <c r="H1683" s="2"/>
      <c r="I1683" s="2"/>
      <c r="J1683" s="2"/>
      <c r="K1683" s="2"/>
    </row>
    <row r="1684" spans="1:11">
      <c r="A1684" s="2"/>
      <c r="C1684" s="2"/>
      <c r="D1684" s="2"/>
      <c r="E1684" s="2"/>
      <c r="F1684" s="2"/>
      <c r="G1684" s="2"/>
      <c r="H1684" s="2"/>
      <c r="I1684" s="2"/>
      <c r="J1684" s="2"/>
      <c r="K1684" s="2"/>
    </row>
    <row r="1685" spans="1:11">
      <c r="A1685" s="2"/>
      <c r="C1685" s="2"/>
      <c r="D1685" s="2"/>
      <c r="E1685" s="2"/>
      <c r="F1685" s="2"/>
      <c r="G1685" s="2"/>
      <c r="H1685" s="2"/>
      <c r="I1685" s="2"/>
      <c r="J1685" s="2"/>
      <c r="K1685" s="2"/>
    </row>
    <row r="1686" spans="1:11">
      <c r="A1686" s="2"/>
      <c r="C1686" s="2"/>
      <c r="D1686" s="2"/>
      <c r="E1686" s="2"/>
      <c r="F1686" s="2"/>
      <c r="G1686" s="2"/>
      <c r="H1686" s="2"/>
      <c r="I1686" s="2"/>
      <c r="J1686" s="2"/>
      <c r="K1686" s="2"/>
    </row>
    <row r="1687" spans="1:11">
      <c r="A1687" s="2"/>
      <c r="C1687" s="2"/>
      <c r="D1687" s="2"/>
      <c r="E1687" s="2"/>
      <c r="F1687" s="2"/>
      <c r="G1687" s="2"/>
      <c r="H1687" s="2"/>
      <c r="I1687" s="2"/>
      <c r="J1687" s="2"/>
      <c r="K1687" s="2"/>
    </row>
    <row r="1688" spans="1:11">
      <c r="A1688" s="2"/>
      <c r="C1688" s="2"/>
      <c r="D1688" s="2"/>
      <c r="E1688" s="2"/>
      <c r="F1688" s="2"/>
      <c r="G1688" s="2"/>
      <c r="H1688" s="2"/>
      <c r="I1688" s="2"/>
      <c r="J1688" s="2"/>
      <c r="K1688" s="2"/>
    </row>
    <row r="1689" spans="1:11">
      <c r="A1689" s="2"/>
      <c r="C1689" s="2"/>
      <c r="D1689" s="2"/>
      <c r="E1689" s="2"/>
      <c r="F1689" s="2"/>
      <c r="G1689" s="2"/>
      <c r="H1689" s="2"/>
      <c r="I1689" s="2"/>
      <c r="J1689" s="2"/>
      <c r="K1689" s="2"/>
    </row>
    <row r="1690" spans="1:11">
      <c r="A1690" s="2"/>
      <c r="C1690" s="2"/>
      <c r="D1690" s="2"/>
      <c r="E1690" s="2"/>
      <c r="F1690" s="2"/>
      <c r="G1690" s="2"/>
      <c r="H1690" s="2"/>
      <c r="I1690" s="2"/>
      <c r="J1690" s="2"/>
      <c r="K1690" s="2"/>
    </row>
    <row r="1691" spans="1:11">
      <c r="A1691" s="2"/>
      <c r="C1691" s="2"/>
      <c r="D1691" s="2"/>
      <c r="E1691" s="2"/>
      <c r="F1691" s="2"/>
      <c r="G1691" s="2"/>
      <c r="H1691" s="2"/>
      <c r="I1691" s="2"/>
      <c r="J1691" s="2"/>
      <c r="K1691" s="2"/>
    </row>
    <row r="1692" spans="1:11">
      <c r="A1692" s="2"/>
      <c r="C1692" s="2"/>
      <c r="D1692" s="2"/>
      <c r="E1692" s="2"/>
      <c r="F1692" s="2"/>
      <c r="G1692" s="2"/>
      <c r="H1692" s="2"/>
      <c r="I1692" s="2"/>
      <c r="J1692" s="2"/>
      <c r="K1692" s="2"/>
    </row>
    <row r="1693" spans="1:11">
      <c r="A1693" s="2"/>
      <c r="C1693" s="2"/>
      <c r="D1693" s="2"/>
      <c r="E1693" s="2"/>
      <c r="F1693" s="2"/>
      <c r="G1693" s="2"/>
      <c r="H1693" s="2"/>
      <c r="I1693" s="2"/>
      <c r="J1693" s="2"/>
      <c r="K1693" s="2"/>
    </row>
    <row r="1694" spans="1:11">
      <c r="A1694" s="2"/>
      <c r="C1694" s="2"/>
      <c r="D1694" s="2"/>
      <c r="E1694" s="2"/>
      <c r="F1694" s="2"/>
      <c r="G1694" s="2"/>
      <c r="H1694" s="2"/>
      <c r="I1694" s="2"/>
      <c r="J1694" s="2"/>
      <c r="K1694" s="2"/>
    </row>
    <row r="1695" spans="1:11">
      <c r="A1695" s="2"/>
      <c r="C1695" s="2"/>
      <c r="D1695" s="2"/>
      <c r="E1695" s="2"/>
      <c r="F1695" s="2"/>
      <c r="G1695" s="2"/>
      <c r="H1695" s="2"/>
      <c r="I1695" s="2"/>
      <c r="J1695" s="2"/>
      <c r="K1695" s="2"/>
    </row>
    <row r="1696" spans="1:11">
      <c r="A1696" s="2"/>
      <c r="C1696" s="2"/>
      <c r="D1696" s="2"/>
      <c r="E1696" s="2"/>
      <c r="F1696" s="2"/>
      <c r="G1696" s="2"/>
      <c r="H1696" s="2"/>
      <c r="I1696" s="2"/>
      <c r="J1696" s="2"/>
      <c r="K1696" s="2"/>
    </row>
    <row r="1697" spans="1:11">
      <c r="A1697" s="2"/>
      <c r="C1697" s="2"/>
      <c r="D1697" s="2"/>
      <c r="E1697" s="2"/>
      <c r="F1697" s="2"/>
      <c r="G1697" s="2"/>
      <c r="H1697" s="2"/>
      <c r="I1697" s="2"/>
      <c r="J1697" s="2"/>
      <c r="K1697" s="2"/>
    </row>
    <row r="1698" spans="1:11">
      <c r="A1698" s="2"/>
      <c r="C1698" s="2"/>
      <c r="D1698" s="2"/>
      <c r="E1698" s="2"/>
      <c r="F1698" s="2"/>
      <c r="G1698" s="2"/>
      <c r="H1698" s="2"/>
      <c r="I1698" s="2"/>
      <c r="J1698" s="2"/>
      <c r="K1698" s="2"/>
    </row>
    <row r="1699" spans="1:11">
      <c r="A1699" s="2"/>
      <c r="C1699" s="2"/>
      <c r="D1699" s="2"/>
      <c r="E1699" s="2"/>
      <c r="F1699" s="2"/>
      <c r="G1699" s="2"/>
      <c r="H1699" s="2"/>
      <c r="I1699" s="2"/>
      <c r="J1699" s="2"/>
      <c r="K1699" s="2"/>
    </row>
    <row r="1700" spans="1:11">
      <c r="A1700" s="2"/>
      <c r="C1700" s="2"/>
      <c r="D1700" s="2"/>
      <c r="E1700" s="2"/>
      <c r="F1700" s="2"/>
      <c r="G1700" s="2"/>
      <c r="H1700" s="2"/>
      <c r="I1700" s="2"/>
      <c r="J1700" s="2"/>
      <c r="K1700" s="2"/>
    </row>
    <row r="1701" spans="1:11">
      <c r="A1701" s="2"/>
      <c r="C1701" s="2"/>
      <c r="D1701" s="2"/>
      <c r="E1701" s="2"/>
      <c r="F1701" s="2"/>
      <c r="G1701" s="2"/>
      <c r="H1701" s="2"/>
      <c r="I1701" s="2"/>
      <c r="J1701" s="2"/>
      <c r="K1701" s="2"/>
    </row>
    <row r="1702" spans="1:11">
      <c r="A1702" s="2"/>
      <c r="C1702" s="2"/>
      <c r="D1702" s="2"/>
      <c r="E1702" s="2"/>
      <c r="F1702" s="2"/>
      <c r="G1702" s="2"/>
      <c r="H1702" s="2"/>
      <c r="I1702" s="2"/>
      <c r="J1702" s="2"/>
      <c r="K1702" s="2"/>
    </row>
    <row r="1703" spans="1:11">
      <c r="A1703" s="2"/>
      <c r="C1703" s="2"/>
      <c r="D1703" s="2"/>
      <c r="E1703" s="2"/>
      <c r="F1703" s="2"/>
      <c r="G1703" s="2"/>
      <c r="H1703" s="2"/>
      <c r="I1703" s="2"/>
      <c r="J1703" s="2"/>
      <c r="K1703" s="2"/>
    </row>
    <row r="1704" spans="1:11">
      <c r="A1704" s="2"/>
      <c r="C1704" s="2"/>
      <c r="D1704" s="2"/>
      <c r="E1704" s="2"/>
      <c r="F1704" s="2"/>
      <c r="G1704" s="2"/>
      <c r="H1704" s="2"/>
      <c r="I1704" s="2"/>
      <c r="J1704" s="2"/>
      <c r="K1704" s="2"/>
    </row>
    <row r="1705" spans="1:11">
      <c r="A1705" s="2"/>
      <c r="C1705" s="2"/>
      <c r="D1705" s="2"/>
      <c r="E1705" s="2"/>
      <c r="F1705" s="2"/>
      <c r="G1705" s="2"/>
      <c r="H1705" s="2"/>
      <c r="I1705" s="2"/>
      <c r="J1705" s="2"/>
      <c r="K1705" s="2"/>
    </row>
    <row r="1706" spans="1:11">
      <c r="A1706" s="2"/>
      <c r="C1706" s="2"/>
      <c r="D1706" s="2"/>
      <c r="E1706" s="2"/>
      <c r="F1706" s="2"/>
      <c r="G1706" s="2"/>
      <c r="H1706" s="2"/>
      <c r="I1706" s="2"/>
      <c r="J1706" s="2"/>
      <c r="K1706" s="2"/>
    </row>
    <row r="1707" spans="1:11">
      <c r="A1707" s="2"/>
      <c r="C1707" s="2"/>
      <c r="D1707" s="2"/>
      <c r="E1707" s="2"/>
      <c r="F1707" s="2"/>
      <c r="G1707" s="2"/>
      <c r="H1707" s="2"/>
      <c r="I1707" s="2"/>
      <c r="J1707" s="2"/>
      <c r="K1707" s="2"/>
    </row>
    <row r="1708" spans="1:11">
      <c r="A1708" s="2"/>
      <c r="C1708" s="2"/>
      <c r="D1708" s="2"/>
      <c r="E1708" s="2"/>
      <c r="F1708" s="2"/>
      <c r="G1708" s="2"/>
      <c r="H1708" s="2"/>
      <c r="I1708" s="2"/>
      <c r="J1708" s="2"/>
      <c r="K1708" s="2"/>
    </row>
    <row r="1709" spans="1:11">
      <c r="A1709" s="2"/>
      <c r="C1709" s="2"/>
      <c r="D1709" s="2"/>
      <c r="E1709" s="2"/>
      <c r="F1709" s="2"/>
      <c r="G1709" s="2"/>
      <c r="H1709" s="2"/>
      <c r="I1709" s="2"/>
      <c r="J1709" s="2"/>
      <c r="K1709" s="2"/>
    </row>
    <row r="1710" spans="1:11">
      <c r="A1710" s="2"/>
      <c r="C1710" s="2"/>
      <c r="D1710" s="2"/>
      <c r="E1710" s="2"/>
      <c r="F1710" s="2"/>
      <c r="G1710" s="2"/>
      <c r="H1710" s="2"/>
      <c r="I1710" s="2"/>
      <c r="J1710" s="2"/>
      <c r="K1710" s="2"/>
    </row>
    <row r="1711" spans="1:11">
      <c r="A1711" s="2"/>
      <c r="C1711" s="2"/>
      <c r="D1711" s="2"/>
      <c r="E1711" s="2"/>
      <c r="F1711" s="2"/>
      <c r="G1711" s="2"/>
      <c r="H1711" s="2"/>
      <c r="I1711" s="2"/>
      <c r="J1711" s="2"/>
      <c r="K1711" s="2"/>
    </row>
    <row r="1712" spans="1:11">
      <c r="A1712" s="2"/>
      <c r="C1712" s="2"/>
      <c r="D1712" s="2"/>
      <c r="E1712" s="2"/>
      <c r="F1712" s="2"/>
      <c r="G1712" s="2"/>
      <c r="H1712" s="2"/>
      <c r="I1712" s="2"/>
      <c r="J1712" s="2"/>
      <c r="K1712" s="2"/>
    </row>
    <row r="1713" spans="1:11">
      <c r="A1713" s="2"/>
      <c r="C1713" s="2"/>
      <c r="D1713" s="2"/>
      <c r="E1713" s="2"/>
      <c r="F1713" s="2"/>
      <c r="G1713" s="2"/>
      <c r="H1713" s="2"/>
      <c r="I1713" s="2"/>
      <c r="J1713" s="2"/>
      <c r="K1713" s="2"/>
    </row>
    <row r="1714" spans="1:11">
      <c r="A1714" s="2"/>
      <c r="C1714" s="2"/>
      <c r="D1714" s="2"/>
      <c r="E1714" s="2"/>
      <c r="F1714" s="2"/>
      <c r="G1714" s="2"/>
      <c r="H1714" s="2"/>
      <c r="I1714" s="2"/>
      <c r="J1714" s="2"/>
      <c r="K1714" s="2"/>
    </row>
    <row r="1715" spans="1:11">
      <c r="A1715" s="2"/>
      <c r="C1715" s="2"/>
      <c r="D1715" s="2"/>
      <c r="E1715" s="2"/>
      <c r="F1715" s="2"/>
      <c r="G1715" s="2"/>
      <c r="H1715" s="2"/>
      <c r="I1715" s="2"/>
      <c r="J1715" s="2"/>
      <c r="K1715" s="2"/>
    </row>
    <row r="1716" spans="1:11">
      <c r="A1716" s="2"/>
      <c r="C1716" s="2"/>
      <c r="D1716" s="2"/>
      <c r="E1716" s="2"/>
      <c r="F1716" s="2"/>
      <c r="G1716" s="2"/>
      <c r="H1716" s="2"/>
      <c r="I1716" s="2"/>
      <c r="J1716" s="2"/>
      <c r="K1716" s="2"/>
    </row>
    <row r="1717" spans="1:11">
      <c r="A1717" s="2"/>
      <c r="C1717" s="2"/>
      <c r="D1717" s="2"/>
      <c r="E1717" s="2"/>
      <c r="F1717" s="2"/>
      <c r="G1717" s="2"/>
      <c r="H1717" s="2"/>
      <c r="I1717" s="2"/>
      <c r="J1717" s="2"/>
      <c r="K1717" s="2"/>
    </row>
    <row r="1718" spans="1:11">
      <c r="A1718" s="2"/>
      <c r="C1718" s="2"/>
      <c r="D1718" s="2"/>
      <c r="E1718" s="2"/>
      <c r="F1718" s="2"/>
      <c r="G1718" s="2"/>
      <c r="H1718" s="2"/>
      <c r="I1718" s="2"/>
      <c r="J1718" s="2"/>
      <c r="K1718" s="2"/>
    </row>
    <row r="1719" spans="1:11">
      <c r="A1719" s="2"/>
      <c r="C1719" s="2"/>
      <c r="D1719" s="2"/>
      <c r="E1719" s="2"/>
      <c r="F1719" s="2"/>
      <c r="G1719" s="2"/>
      <c r="H1719" s="2"/>
      <c r="I1719" s="2"/>
      <c r="J1719" s="2"/>
      <c r="K1719" s="2"/>
    </row>
    <row r="1720" spans="1:11">
      <c r="A1720" s="2"/>
      <c r="C1720" s="2"/>
      <c r="D1720" s="2"/>
      <c r="E1720" s="2"/>
      <c r="F1720" s="2"/>
      <c r="G1720" s="2"/>
      <c r="H1720" s="2"/>
      <c r="I1720" s="2"/>
      <c r="J1720" s="2"/>
      <c r="K1720" s="2"/>
    </row>
    <row r="1721" spans="1:11">
      <c r="A1721" s="2"/>
      <c r="C1721" s="2"/>
      <c r="D1721" s="2"/>
      <c r="E1721" s="2"/>
      <c r="F1721" s="2"/>
      <c r="G1721" s="2"/>
      <c r="H1721" s="2"/>
      <c r="I1721" s="2"/>
      <c r="J1721" s="2"/>
      <c r="K1721" s="2"/>
    </row>
    <row r="1722" spans="1:11">
      <c r="A1722" s="2"/>
      <c r="C1722" s="2"/>
      <c r="D1722" s="2"/>
      <c r="E1722" s="2"/>
      <c r="F1722" s="2"/>
      <c r="G1722" s="2"/>
      <c r="H1722" s="2"/>
      <c r="I1722" s="2"/>
      <c r="J1722" s="2"/>
      <c r="K1722" s="2"/>
    </row>
    <row r="1723" spans="1:11">
      <c r="A1723" s="2"/>
      <c r="C1723" s="2"/>
      <c r="D1723" s="2"/>
      <c r="E1723" s="2"/>
      <c r="F1723" s="2"/>
      <c r="G1723" s="2"/>
      <c r="H1723" s="2"/>
      <c r="I1723" s="2"/>
      <c r="J1723" s="2"/>
      <c r="K1723" s="2"/>
    </row>
    <row r="1724" spans="1:11">
      <c r="A1724" s="2"/>
      <c r="C1724" s="2"/>
      <c r="D1724" s="2"/>
      <c r="E1724" s="2"/>
      <c r="F1724" s="2"/>
      <c r="G1724" s="2"/>
      <c r="H1724" s="2"/>
      <c r="I1724" s="2"/>
      <c r="J1724" s="2"/>
      <c r="K1724" s="2"/>
    </row>
    <row r="1725" spans="1:11">
      <c r="A1725" s="2"/>
      <c r="C1725" s="2"/>
      <c r="D1725" s="2"/>
      <c r="E1725" s="2"/>
      <c r="F1725" s="2"/>
      <c r="G1725" s="2"/>
      <c r="H1725" s="2"/>
      <c r="I1725" s="2"/>
      <c r="J1725" s="2"/>
      <c r="K1725" s="2"/>
    </row>
    <row r="1726" spans="1:11">
      <c r="A1726" s="2"/>
      <c r="C1726" s="2"/>
      <c r="D1726" s="2"/>
      <c r="E1726" s="2"/>
      <c r="F1726" s="2"/>
      <c r="G1726" s="2"/>
      <c r="H1726" s="2"/>
      <c r="I1726" s="2"/>
      <c r="J1726" s="2"/>
      <c r="K1726" s="2"/>
    </row>
    <row r="1727" spans="1:11">
      <c r="A1727" s="2"/>
      <c r="C1727" s="2"/>
      <c r="D1727" s="2"/>
      <c r="E1727" s="2"/>
      <c r="F1727" s="2"/>
      <c r="G1727" s="2"/>
      <c r="H1727" s="2"/>
      <c r="I1727" s="2"/>
      <c r="J1727" s="2"/>
      <c r="K1727" s="2"/>
    </row>
    <row r="1728" spans="1:11">
      <c r="A1728" s="2"/>
      <c r="C1728" s="2"/>
      <c r="D1728" s="2"/>
      <c r="E1728" s="2"/>
      <c r="F1728" s="2"/>
      <c r="G1728" s="2"/>
      <c r="H1728" s="2"/>
      <c r="I1728" s="2"/>
      <c r="J1728" s="2"/>
      <c r="K1728" s="2"/>
    </row>
    <row r="1729" spans="1:11">
      <c r="A1729" s="2"/>
      <c r="C1729" s="2"/>
      <c r="D1729" s="2"/>
      <c r="E1729" s="2"/>
      <c r="F1729" s="2"/>
      <c r="G1729" s="2"/>
      <c r="H1729" s="2"/>
      <c r="I1729" s="2"/>
      <c r="J1729" s="2"/>
      <c r="K1729" s="2"/>
    </row>
    <row r="1730" spans="1:11">
      <c r="A1730" s="2"/>
      <c r="C1730" s="2"/>
      <c r="D1730" s="2"/>
      <c r="E1730" s="2"/>
      <c r="F1730" s="2"/>
      <c r="G1730" s="2"/>
      <c r="H1730" s="2"/>
      <c r="I1730" s="2"/>
      <c r="J1730" s="2"/>
      <c r="K1730" s="2"/>
    </row>
    <row r="1731" spans="1:11">
      <c r="A1731" s="2"/>
      <c r="C1731" s="2"/>
      <c r="D1731" s="2"/>
      <c r="E1731" s="2"/>
      <c r="F1731" s="2"/>
      <c r="G1731" s="2"/>
      <c r="H1731" s="2"/>
      <c r="I1731" s="2"/>
      <c r="J1731" s="2"/>
      <c r="K1731" s="2"/>
    </row>
    <row r="1732" spans="1:11">
      <c r="A1732" s="2"/>
      <c r="C1732" s="2"/>
      <c r="D1732" s="2"/>
      <c r="E1732" s="2"/>
      <c r="F1732" s="2"/>
      <c r="G1732" s="2"/>
      <c r="H1732" s="2"/>
      <c r="I1732" s="2"/>
      <c r="J1732" s="2"/>
      <c r="K1732" s="2"/>
    </row>
    <row r="1733" spans="1:11">
      <c r="A1733" s="2"/>
      <c r="C1733" s="2"/>
      <c r="D1733" s="2"/>
      <c r="E1733" s="2"/>
      <c r="F1733" s="2"/>
      <c r="G1733" s="2"/>
      <c r="H1733" s="2"/>
      <c r="I1733" s="2"/>
      <c r="J1733" s="2"/>
      <c r="K1733" s="2"/>
    </row>
    <row r="1734" spans="1:11">
      <c r="A1734" s="2"/>
      <c r="C1734" s="2"/>
      <c r="D1734" s="2"/>
      <c r="E1734" s="2"/>
      <c r="F1734" s="2"/>
      <c r="G1734" s="2"/>
      <c r="H1734" s="2"/>
      <c r="I1734" s="2"/>
      <c r="J1734" s="2"/>
      <c r="K1734" s="2"/>
    </row>
    <row r="1735" spans="1:11">
      <c r="A1735" s="2"/>
      <c r="C1735" s="2"/>
      <c r="D1735" s="2"/>
      <c r="E1735" s="2"/>
      <c r="F1735" s="2"/>
      <c r="G1735" s="2"/>
      <c r="H1735" s="2"/>
      <c r="I1735" s="2"/>
      <c r="J1735" s="2"/>
      <c r="K1735" s="2"/>
    </row>
    <row r="1736" spans="1:11">
      <c r="A1736" s="2"/>
      <c r="C1736" s="2"/>
      <c r="D1736" s="2"/>
      <c r="E1736" s="2"/>
      <c r="F1736" s="2"/>
      <c r="G1736" s="2"/>
      <c r="H1736" s="2"/>
      <c r="I1736" s="2"/>
      <c r="J1736" s="2"/>
      <c r="K1736" s="2"/>
    </row>
    <row r="1737" spans="1:11">
      <c r="A1737" s="2"/>
      <c r="C1737" s="2"/>
      <c r="D1737" s="2"/>
      <c r="E1737" s="2"/>
      <c r="F1737" s="2"/>
      <c r="G1737" s="2"/>
      <c r="H1737" s="2"/>
      <c r="I1737" s="2"/>
      <c r="J1737" s="2"/>
      <c r="K1737" s="2"/>
    </row>
    <row r="1738" spans="1:11">
      <c r="A1738" s="2"/>
      <c r="C1738" s="2"/>
      <c r="D1738" s="2"/>
      <c r="E1738" s="2"/>
      <c r="F1738" s="2"/>
      <c r="G1738" s="2"/>
      <c r="H1738" s="2"/>
      <c r="I1738" s="2"/>
      <c r="J1738" s="2"/>
      <c r="K1738" s="2"/>
    </row>
    <row r="1739" spans="1:11">
      <c r="A1739" s="2"/>
      <c r="C1739" s="2"/>
      <c r="D1739" s="2"/>
      <c r="E1739" s="2"/>
      <c r="F1739" s="2"/>
      <c r="G1739" s="2"/>
      <c r="H1739" s="2"/>
      <c r="I1739" s="2"/>
      <c r="J1739" s="2"/>
      <c r="K1739" s="2"/>
    </row>
    <row r="1740" spans="1:11">
      <c r="A1740" s="2"/>
      <c r="C1740" s="2"/>
      <c r="D1740" s="2"/>
      <c r="E1740" s="2"/>
      <c r="F1740" s="2"/>
      <c r="G1740" s="2"/>
      <c r="H1740" s="2"/>
      <c r="I1740" s="2"/>
      <c r="J1740" s="2"/>
      <c r="K1740" s="2"/>
    </row>
    <row r="1741" spans="1:11">
      <c r="A1741" s="2"/>
      <c r="C1741" s="2"/>
      <c r="D1741" s="2"/>
      <c r="E1741" s="2"/>
      <c r="F1741" s="2"/>
      <c r="G1741" s="2"/>
      <c r="H1741" s="2"/>
      <c r="I1741" s="2"/>
      <c r="J1741" s="2"/>
      <c r="K1741" s="2"/>
    </row>
    <row r="1742" spans="1:11">
      <c r="A1742" s="2"/>
      <c r="C1742" s="2"/>
      <c r="D1742" s="2"/>
      <c r="E1742" s="2"/>
      <c r="F1742" s="2"/>
      <c r="G1742" s="2"/>
      <c r="H1742" s="2"/>
      <c r="I1742" s="2"/>
      <c r="J1742" s="2"/>
      <c r="K1742" s="2"/>
    </row>
    <row r="1743" spans="1:11">
      <c r="A1743" s="2"/>
      <c r="C1743" s="2"/>
      <c r="D1743" s="2"/>
      <c r="E1743" s="2"/>
      <c r="F1743" s="2"/>
      <c r="G1743" s="2"/>
      <c r="H1743" s="2"/>
      <c r="I1743" s="2"/>
      <c r="J1743" s="2"/>
      <c r="K1743" s="2"/>
    </row>
    <row r="1744" spans="1:11">
      <c r="A1744" s="2"/>
      <c r="C1744" s="2"/>
      <c r="D1744" s="2"/>
      <c r="E1744" s="2"/>
      <c r="F1744" s="2"/>
      <c r="G1744" s="2"/>
      <c r="H1744" s="2"/>
      <c r="I1744" s="2"/>
      <c r="J1744" s="2"/>
      <c r="K1744" s="2"/>
    </row>
    <row r="1745" spans="1:11">
      <c r="A1745" s="2"/>
      <c r="C1745" s="2"/>
      <c r="D1745" s="2"/>
      <c r="E1745" s="2"/>
      <c r="F1745" s="2"/>
      <c r="G1745" s="2"/>
      <c r="H1745" s="2"/>
      <c r="I1745" s="2"/>
      <c r="J1745" s="2"/>
      <c r="K1745" s="2"/>
    </row>
    <row r="1746" spans="1:11">
      <c r="A1746" s="2"/>
      <c r="C1746" s="2"/>
      <c r="D1746" s="2"/>
      <c r="E1746" s="2"/>
      <c r="F1746" s="2"/>
      <c r="G1746" s="2"/>
      <c r="H1746" s="2"/>
      <c r="I1746" s="2"/>
      <c r="J1746" s="2"/>
      <c r="K1746" s="2"/>
    </row>
    <row r="1747" spans="1:11">
      <c r="A1747" s="2"/>
      <c r="C1747" s="2"/>
      <c r="D1747" s="2"/>
      <c r="E1747" s="2"/>
      <c r="F1747" s="2"/>
      <c r="G1747" s="2"/>
      <c r="H1747" s="2"/>
      <c r="I1747" s="2"/>
      <c r="J1747" s="2"/>
      <c r="K1747" s="2"/>
    </row>
    <row r="1748" spans="1:11">
      <c r="A1748" s="2"/>
      <c r="C1748" s="2"/>
      <c r="D1748" s="2"/>
      <c r="E1748" s="2"/>
      <c r="F1748" s="2"/>
      <c r="G1748" s="2"/>
      <c r="H1748" s="2"/>
      <c r="I1748" s="2"/>
      <c r="J1748" s="2"/>
      <c r="K1748" s="2"/>
    </row>
    <row r="1749" spans="1:11">
      <c r="A1749" s="2"/>
      <c r="C1749" s="2"/>
      <c r="D1749" s="2"/>
      <c r="E1749" s="2"/>
      <c r="F1749" s="2"/>
      <c r="G1749" s="2"/>
      <c r="H1749" s="2"/>
      <c r="I1749" s="2"/>
      <c r="J1749" s="2"/>
      <c r="K1749" s="2"/>
    </row>
    <row r="1750" spans="1:11">
      <c r="A1750" s="2"/>
      <c r="C1750" s="2"/>
      <c r="D1750" s="2"/>
      <c r="E1750" s="2"/>
      <c r="F1750" s="2"/>
      <c r="G1750" s="2"/>
      <c r="H1750" s="2"/>
      <c r="I1750" s="2"/>
      <c r="J1750" s="2"/>
      <c r="K1750" s="2"/>
    </row>
    <row r="1751" spans="1:11">
      <c r="A1751" s="2"/>
      <c r="C1751" s="2"/>
      <c r="D1751" s="2"/>
      <c r="E1751" s="2"/>
      <c r="F1751" s="2"/>
      <c r="G1751" s="2"/>
      <c r="H1751" s="2"/>
      <c r="I1751" s="2"/>
      <c r="J1751" s="2"/>
      <c r="K1751" s="2"/>
    </row>
    <row r="1752" spans="1:11">
      <c r="A1752" s="2"/>
      <c r="C1752" s="2"/>
      <c r="D1752" s="2"/>
      <c r="E1752" s="2"/>
      <c r="F1752" s="2"/>
      <c r="G1752" s="2"/>
      <c r="H1752" s="2"/>
      <c r="I1752" s="2"/>
      <c r="J1752" s="2"/>
      <c r="K1752" s="2"/>
    </row>
    <row r="1753" spans="1:11">
      <c r="A1753" s="2"/>
      <c r="C1753" s="2"/>
      <c r="D1753" s="2"/>
      <c r="E1753" s="2"/>
      <c r="F1753" s="2"/>
      <c r="G1753" s="2"/>
      <c r="H1753" s="2"/>
      <c r="I1753" s="2"/>
      <c r="J1753" s="2"/>
      <c r="K1753" s="2"/>
    </row>
    <row r="1754" spans="1:11">
      <c r="A1754" s="2"/>
      <c r="C1754" s="2"/>
      <c r="D1754" s="2"/>
      <c r="E1754" s="2"/>
      <c r="F1754" s="2"/>
      <c r="G1754" s="2"/>
      <c r="H1754" s="2"/>
      <c r="I1754" s="2"/>
      <c r="J1754" s="2"/>
      <c r="K1754" s="2"/>
    </row>
    <row r="1755" spans="1:11">
      <c r="A1755" s="2"/>
      <c r="C1755" s="2"/>
      <c r="D1755" s="2"/>
      <c r="E1755" s="2"/>
      <c r="F1755" s="2"/>
      <c r="G1755" s="2"/>
      <c r="H1755" s="2"/>
      <c r="I1755" s="2"/>
      <c r="J1755" s="2"/>
      <c r="K1755" s="2"/>
    </row>
    <row r="1756" spans="1:11">
      <c r="A1756" s="2"/>
      <c r="C1756" s="2"/>
      <c r="D1756" s="2"/>
      <c r="E1756" s="2"/>
      <c r="F1756" s="2"/>
      <c r="G1756" s="2"/>
      <c r="H1756" s="2"/>
      <c r="I1756" s="2"/>
      <c r="J1756" s="2"/>
      <c r="K1756" s="2"/>
    </row>
    <row r="1757" spans="1:11">
      <c r="A1757" s="2"/>
      <c r="C1757" s="2"/>
      <c r="D1757" s="2"/>
      <c r="E1757" s="2"/>
      <c r="F1757" s="2"/>
      <c r="G1757" s="2"/>
      <c r="H1757" s="2"/>
      <c r="I1757" s="2"/>
      <c r="J1757" s="2"/>
      <c r="K1757" s="2"/>
    </row>
    <row r="1758" spans="1:11">
      <c r="A1758" s="2"/>
      <c r="C1758" s="2"/>
      <c r="D1758" s="2"/>
      <c r="E1758" s="2"/>
      <c r="F1758" s="2"/>
      <c r="G1758" s="2"/>
      <c r="H1758" s="2"/>
      <c r="I1758" s="2"/>
      <c r="J1758" s="2"/>
      <c r="K1758" s="2"/>
    </row>
    <row r="1759" spans="1:11">
      <c r="A1759" s="2"/>
      <c r="C1759" s="2"/>
      <c r="D1759" s="2"/>
      <c r="E1759" s="2"/>
      <c r="F1759" s="2"/>
      <c r="G1759" s="2"/>
      <c r="H1759" s="2"/>
      <c r="I1759" s="2"/>
      <c r="J1759" s="2"/>
      <c r="K1759" s="2"/>
    </row>
    <row r="1760" spans="1:11">
      <c r="A1760" s="2"/>
      <c r="C1760" s="2"/>
      <c r="D1760" s="2"/>
      <c r="E1760" s="2"/>
      <c r="F1760" s="2"/>
      <c r="G1760" s="2"/>
      <c r="H1760" s="2"/>
      <c r="I1760" s="2"/>
      <c r="J1760" s="2"/>
      <c r="K1760" s="2"/>
    </row>
    <row r="1761" spans="1:11">
      <c r="A1761" s="2"/>
      <c r="C1761" s="2"/>
      <c r="D1761" s="2"/>
      <c r="E1761" s="2"/>
      <c r="F1761" s="2"/>
      <c r="G1761" s="2"/>
      <c r="H1761" s="2"/>
      <c r="I1761" s="2"/>
      <c r="J1761" s="2"/>
      <c r="K1761" s="2"/>
    </row>
    <row r="1762" spans="1:11">
      <c r="A1762" s="2"/>
      <c r="C1762" s="2"/>
      <c r="D1762" s="2"/>
      <c r="E1762" s="2"/>
      <c r="F1762" s="2"/>
      <c r="G1762" s="2"/>
      <c r="H1762" s="2"/>
      <c r="I1762" s="2"/>
      <c r="J1762" s="2"/>
      <c r="K1762" s="2"/>
    </row>
    <row r="1763" spans="1:11">
      <c r="A1763" s="2"/>
      <c r="C1763" s="2"/>
      <c r="D1763" s="2"/>
      <c r="E1763" s="2"/>
      <c r="F1763" s="2"/>
      <c r="G1763" s="2"/>
      <c r="H1763" s="2"/>
      <c r="I1763" s="2"/>
      <c r="J1763" s="2"/>
      <c r="K1763" s="2"/>
    </row>
    <row r="1764" spans="1:11">
      <c r="A1764" s="2"/>
      <c r="C1764" s="2"/>
      <c r="D1764" s="2"/>
      <c r="E1764" s="2"/>
      <c r="F1764" s="2"/>
      <c r="G1764" s="2"/>
      <c r="H1764" s="2"/>
      <c r="I1764" s="2"/>
      <c r="J1764" s="2"/>
      <c r="K1764" s="2"/>
    </row>
    <row r="1765" spans="1:11">
      <c r="A1765" s="2"/>
      <c r="C1765" s="2"/>
      <c r="D1765" s="2"/>
      <c r="E1765" s="2"/>
      <c r="F1765" s="2"/>
      <c r="G1765" s="2"/>
      <c r="H1765" s="2"/>
      <c r="I1765" s="2"/>
      <c r="J1765" s="2"/>
      <c r="K1765" s="2"/>
    </row>
    <row r="1766" spans="1:11">
      <c r="A1766" s="2"/>
      <c r="C1766" s="2"/>
      <c r="D1766" s="2"/>
      <c r="E1766" s="2"/>
      <c r="F1766" s="2"/>
      <c r="G1766" s="2"/>
      <c r="H1766" s="2"/>
      <c r="I1766" s="2"/>
      <c r="J1766" s="2"/>
      <c r="K1766" s="2"/>
    </row>
    <row r="1767" spans="1:11">
      <c r="A1767" s="2"/>
      <c r="C1767" s="2"/>
      <c r="D1767" s="2"/>
      <c r="E1767" s="2"/>
      <c r="F1767" s="2"/>
      <c r="G1767" s="2"/>
      <c r="H1767" s="2"/>
      <c r="I1767" s="2"/>
      <c r="J1767" s="2"/>
      <c r="K1767" s="2"/>
    </row>
    <row r="1768" spans="1:11">
      <c r="A1768" s="2"/>
      <c r="C1768" s="2"/>
      <c r="D1768" s="2"/>
      <c r="E1768" s="2"/>
      <c r="F1768" s="2"/>
      <c r="G1768" s="2"/>
      <c r="H1768" s="2"/>
      <c r="I1768" s="2"/>
      <c r="J1768" s="2"/>
      <c r="K1768" s="2"/>
    </row>
    <row r="1769" spans="1:11">
      <c r="A1769" s="2"/>
      <c r="C1769" s="2"/>
      <c r="D1769" s="2"/>
      <c r="E1769" s="2"/>
      <c r="F1769" s="2"/>
      <c r="G1769" s="2"/>
      <c r="H1769" s="2"/>
      <c r="I1769" s="2"/>
      <c r="J1769" s="2"/>
      <c r="K1769" s="2"/>
    </row>
    <row r="1770" spans="1:11">
      <c r="A1770" s="2"/>
      <c r="C1770" s="2"/>
      <c r="D1770" s="2"/>
      <c r="E1770" s="2"/>
      <c r="F1770" s="2"/>
      <c r="G1770" s="2"/>
      <c r="H1770" s="2"/>
      <c r="I1770" s="2"/>
      <c r="J1770" s="2"/>
      <c r="K1770" s="2"/>
    </row>
    <row r="1771" spans="1:11">
      <c r="A1771" s="2"/>
      <c r="C1771" s="2"/>
      <c r="D1771" s="2"/>
      <c r="E1771" s="2"/>
      <c r="F1771" s="2"/>
      <c r="G1771" s="2"/>
      <c r="H1771" s="2"/>
      <c r="I1771" s="2"/>
      <c r="J1771" s="2"/>
      <c r="K1771" s="2"/>
    </row>
    <row r="1772" spans="1:11">
      <c r="A1772" s="2"/>
      <c r="C1772" s="2"/>
      <c r="D1772" s="2"/>
      <c r="E1772" s="2"/>
      <c r="F1772" s="2"/>
      <c r="G1772" s="2"/>
      <c r="H1772" s="2"/>
      <c r="I1772" s="2"/>
      <c r="J1772" s="2"/>
      <c r="K1772" s="2"/>
    </row>
    <row r="1773" spans="1:11">
      <c r="A1773" s="2"/>
      <c r="C1773" s="2"/>
      <c r="D1773" s="2"/>
      <c r="E1773" s="2"/>
      <c r="F1773" s="2"/>
      <c r="G1773" s="2"/>
      <c r="H1773" s="2"/>
      <c r="I1773" s="2"/>
      <c r="J1773" s="2"/>
      <c r="K1773" s="2"/>
    </row>
    <row r="1774" spans="1:11">
      <c r="A1774" s="2"/>
      <c r="C1774" s="2"/>
      <c r="D1774" s="2"/>
      <c r="E1774" s="2"/>
      <c r="F1774" s="2"/>
      <c r="G1774" s="2"/>
      <c r="H1774" s="2"/>
      <c r="I1774" s="2"/>
      <c r="J1774" s="2"/>
      <c r="K1774" s="2"/>
    </row>
    <row r="1775" spans="1:11">
      <c r="A1775" s="2"/>
      <c r="C1775" s="2"/>
      <c r="D1775" s="2"/>
      <c r="E1775" s="2"/>
      <c r="F1775" s="2"/>
      <c r="G1775" s="2"/>
      <c r="H1775" s="2"/>
      <c r="I1775" s="2"/>
      <c r="J1775" s="2"/>
      <c r="K1775" s="2"/>
    </row>
    <row r="1776" spans="1:11">
      <c r="A1776" s="2"/>
      <c r="C1776" s="2"/>
      <c r="D1776" s="2"/>
      <c r="E1776" s="2"/>
      <c r="F1776" s="2"/>
      <c r="G1776" s="2"/>
      <c r="H1776" s="2"/>
      <c r="I1776" s="2"/>
      <c r="J1776" s="2"/>
      <c r="K1776" s="2"/>
    </row>
    <row r="1777" spans="1:11">
      <c r="A1777" s="2"/>
      <c r="C1777" s="2"/>
      <c r="D1777" s="2"/>
      <c r="E1777" s="2"/>
      <c r="F1777" s="2"/>
      <c r="G1777" s="2"/>
      <c r="H1777" s="2"/>
      <c r="I1777" s="2"/>
      <c r="J1777" s="2"/>
      <c r="K1777" s="2"/>
    </row>
    <row r="1778" spans="1:11">
      <c r="A1778" s="2"/>
      <c r="C1778" s="2"/>
      <c r="D1778" s="2"/>
      <c r="E1778" s="2"/>
      <c r="F1778" s="2"/>
      <c r="G1778" s="2"/>
      <c r="H1778" s="2"/>
      <c r="I1778" s="2"/>
      <c r="J1778" s="2"/>
      <c r="K1778" s="2"/>
    </row>
    <row r="1779" spans="1:11">
      <c r="A1779" s="2"/>
      <c r="C1779" s="2"/>
      <c r="D1779" s="2"/>
      <c r="E1779" s="2"/>
      <c r="F1779" s="2"/>
      <c r="G1779" s="2"/>
      <c r="H1779" s="2"/>
      <c r="I1779" s="2"/>
      <c r="J1779" s="2"/>
      <c r="K1779" s="2"/>
    </row>
    <row r="1780" spans="1:11">
      <c r="A1780" s="2"/>
      <c r="C1780" s="2"/>
      <c r="D1780" s="2"/>
      <c r="E1780" s="2"/>
      <c r="F1780" s="2"/>
      <c r="G1780" s="2"/>
      <c r="H1780" s="2"/>
      <c r="I1780" s="2"/>
      <c r="J1780" s="2"/>
      <c r="K1780" s="2"/>
    </row>
    <row r="1781" spans="1:11">
      <c r="A1781" s="2"/>
      <c r="C1781" s="2"/>
      <c r="D1781" s="2"/>
      <c r="E1781" s="2"/>
      <c r="F1781" s="2"/>
      <c r="G1781" s="2"/>
      <c r="H1781" s="2"/>
      <c r="I1781" s="2"/>
      <c r="J1781" s="2"/>
      <c r="K1781" s="2"/>
    </row>
    <row r="1782" spans="1:11">
      <c r="A1782" s="2"/>
      <c r="C1782" s="2"/>
      <c r="D1782" s="2"/>
      <c r="E1782" s="2"/>
      <c r="F1782" s="2"/>
      <c r="G1782" s="2"/>
      <c r="H1782" s="2"/>
      <c r="I1782" s="2"/>
      <c r="J1782" s="2"/>
      <c r="K1782" s="2"/>
    </row>
    <row r="1783" spans="1:11">
      <c r="A1783" s="2"/>
      <c r="C1783" s="2"/>
      <c r="D1783" s="2"/>
      <c r="E1783" s="2"/>
      <c r="F1783" s="2"/>
      <c r="G1783" s="2"/>
      <c r="H1783" s="2"/>
      <c r="I1783" s="2"/>
      <c r="J1783" s="2"/>
      <c r="K1783" s="2"/>
    </row>
    <row r="1784" spans="1:11">
      <c r="A1784" s="2"/>
      <c r="C1784" s="2"/>
      <c r="D1784" s="2"/>
      <c r="E1784" s="2"/>
      <c r="F1784" s="2"/>
      <c r="G1784" s="2"/>
      <c r="H1784" s="2"/>
      <c r="I1784" s="2"/>
      <c r="J1784" s="2"/>
      <c r="K1784" s="2"/>
    </row>
    <row r="1785" spans="1:11">
      <c r="A1785" s="2"/>
      <c r="C1785" s="2"/>
      <c r="D1785" s="2"/>
      <c r="E1785" s="2"/>
      <c r="F1785" s="2"/>
      <c r="G1785" s="2"/>
      <c r="H1785" s="2"/>
      <c r="I1785" s="2"/>
      <c r="J1785" s="2"/>
      <c r="K1785" s="2"/>
    </row>
    <row r="1786" spans="1:11">
      <c r="A1786" s="2"/>
      <c r="C1786" s="2"/>
      <c r="D1786" s="2"/>
      <c r="E1786" s="2"/>
      <c r="F1786" s="2"/>
      <c r="G1786" s="2"/>
      <c r="H1786" s="2"/>
      <c r="I1786" s="2"/>
      <c r="J1786" s="2"/>
      <c r="K1786" s="2"/>
    </row>
    <row r="1787" spans="1:11">
      <c r="A1787" s="2"/>
      <c r="C1787" s="2"/>
      <c r="D1787" s="2"/>
      <c r="E1787" s="2"/>
      <c r="F1787" s="2"/>
      <c r="G1787" s="2"/>
      <c r="H1787" s="2"/>
      <c r="I1787" s="2"/>
      <c r="J1787" s="2"/>
      <c r="K1787" s="2"/>
    </row>
    <row r="1788" spans="1:11">
      <c r="A1788" s="2"/>
      <c r="C1788" s="2"/>
      <c r="D1788" s="2"/>
      <c r="E1788" s="2"/>
      <c r="F1788" s="2"/>
      <c r="G1788" s="2"/>
      <c r="H1788" s="2"/>
      <c r="I1788" s="2"/>
      <c r="J1788" s="2"/>
      <c r="K1788" s="2"/>
    </row>
    <row r="1789" spans="1:11">
      <c r="A1789" s="2"/>
      <c r="C1789" s="2"/>
      <c r="D1789" s="2"/>
      <c r="E1789" s="2"/>
      <c r="F1789" s="2"/>
      <c r="G1789" s="2"/>
      <c r="H1789" s="2"/>
      <c r="I1789" s="2"/>
      <c r="J1789" s="2"/>
      <c r="K1789" s="2"/>
    </row>
    <row r="1790" spans="1:11">
      <c r="A1790" s="2"/>
      <c r="C1790" s="2"/>
      <c r="D1790" s="2"/>
      <c r="E1790" s="2"/>
      <c r="F1790" s="2"/>
      <c r="G1790" s="2"/>
      <c r="H1790" s="2"/>
      <c r="I1790" s="2"/>
      <c r="J1790" s="2"/>
      <c r="K1790" s="2"/>
    </row>
    <row r="1791" spans="1:11">
      <c r="A1791" s="2"/>
      <c r="C1791" s="2"/>
      <c r="D1791" s="2"/>
      <c r="E1791" s="2"/>
      <c r="F1791" s="2"/>
      <c r="G1791" s="2"/>
      <c r="H1791" s="2"/>
      <c r="I1791" s="2"/>
      <c r="J1791" s="2"/>
      <c r="K1791" s="2"/>
    </row>
    <row r="1792" spans="1:11">
      <c r="A1792" s="2"/>
      <c r="C1792" s="2"/>
      <c r="D1792" s="2"/>
      <c r="E1792" s="2"/>
      <c r="F1792" s="2"/>
      <c r="G1792" s="2"/>
      <c r="H1792" s="2"/>
      <c r="I1792" s="2"/>
      <c r="J1792" s="2"/>
      <c r="K1792" s="2"/>
    </row>
    <row r="1793" spans="1:11">
      <c r="A1793" s="2"/>
      <c r="C1793" s="2"/>
      <c r="D1793" s="2"/>
      <c r="E1793" s="2"/>
      <c r="F1793" s="2"/>
      <c r="G1793" s="2"/>
      <c r="H1793" s="2"/>
      <c r="I1793" s="2"/>
      <c r="J1793" s="2"/>
      <c r="K1793" s="2"/>
    </row>
    <row r="1794" spans="1:11">
      <c r="A1794" s="2"/>
      <c r="C1794" s="2"/>
      <c r="D1794" s="2"/>
      <c r="E1794" s="2"/>
      <c r="F1794" s="2"/>
      <c r="G1794" s="2"/>
      <c r="H1794" s="2"/>
      <c r="I1794" s="2"/>
      <c r="J1794" s="2"/>
      <c r="K1794" s="2"/>
    </row>
    <row r="1795" spans="1:11">
      <c r="A1795" s="2"/>
      <c r="C1795" s="2"/>
      <c r="D1795" s="2"/>
      <c r="E1795" s="2"/>
      <c r="F1795" s="2"/>
      <c r="G1795" s="2"/>
      <c r="H1795" s="2"/>
      <c r="I1795" s="2"/>
      <c r="J1795" s="2"/>
      <c r="K1795" s="2"/>
    </row>
    <row r="1796" spans="1:11">
      <c r="A1796" s="2"/>
      <c r="C1796" s="2"/>
      <c r="D1796" s="2"/>
      <c r="E1796" s="2"/>
      <c r="F1796" s="2"/>
      <c r="G1796" s="2"/>
      <c r="H1796" s="2"/>
      <c r="I1796" s="2"/>
      <c r="J1796" s="2"/>
      <c r="K1796" s="2"/>
    </row>
    <row r="1797" spans="1:11">
      <c r="A1797" s="2"/>
      <c r="C1797" s="2"/>
      <c r="D1797" s="2"/>
      <c r="E1797" s="2"/>
      <c r="F1797" s="2"/>
      <c r="G1797" s="2"/>
      <c r="H1797" s="2"/>
      <c r="I1797" s="2"/>
      <c r="J1797" s="2"/>
      <c r="K1797" s="2"/>
    </row>
    <row r="1798" spans="1:11">
      <c r="A1798" s="2"/>
      <c r="C1798" s="2"/>
      <c r="D1798" s="2"/>
      <c r="E1798" s="2"/>
      <c r="F1798" s="2"/>
      <c r="G1798" s="2"/>
      <c r="H1798" s="2"/>
      <c r="I1798" s="2"/>
      <c r="J1798" s="2"/>
      <c r="K1798" s="2"/>
    </row>
    <row r="1799" spans="1:11">
      <c r="A1799" s="2"/>
      <c r="C1799" s="2"/>
      <c r="D1799" s="2"/>
      <c r="E1799" s="2"/>
      <c r="F1799" s="2"/>
      <c r="G1799" s="2"/>
      <c r="H1799" s="2"/>
      <c r="I1799" s="2"/>
      <c r="J1799" s="2"/>
      <c r="K1799" s="2"/>
    </row>
    <row r="1800" spans="1:11">
      <c r="A1800" s="2"/>
      <c r="C1800" s="2"/>
      <c r="D1800" s="2"/>
      <c r="E1800" s="2"/>
      <c r="F1800" s="2"/>
      <c r="G1800" s="2"/>
      <c r="H1800" s="2"/>
      <c r="I1800" s="2"/>
      <c r="J1800" s="2"/>
      <c r="K1800" s="2"/>
    </row>
    <row r="1801" spans="1:11">
      <c r="A1801" s="2"/>
      <c r="C1801" s="2"/>
      <c r="D1801" s="2"/>
      <c r="E1801" s="2"/>
      <c r="F1801" s="2"/>
      <c r="G1801" s="2"/>
      <c r="H1801" s="2"/>
      <c r="I1801" s="2"/>
      <c r="J1801" s="2"/>
      <c r="K1801" s="2"/>
    </row>
    <row r="1802" spans="1:11">
      <c r="A1802" s="2"/>
      <c r="C1802" s="2"/>
      <c r="D1802" s="2"/>
      <c r="E1802" s="2"/>
      <c r="F1802" s="2"/>
      <c r="G1802" s="2"/>
      <c r="H1802" s="2"/>
      <c r="I1802" s="2"/>
      <c r="J1802" s="2"/>
      <c r="K1802" s="2"/>
    </row>
    <row r="1803" spans="1:11">
      <c r="A1803" s="2"/>
      <c r="C1803" s="2"/>
      <c r="D1803" s="2"/>
      <c r="E1803" s="2"/>
      <c r="F1803" s="2"/>
      <c r="G1803" s="2"/>
      <c r="H1803" s="2"/>
      <c r="I1803" s="2"/>
      <c r="J1803" s="2"/>
      <c r="K1803" s="2"/>
    </row>
    <row r="1804" spans="1:11">
      <c r="A1804" s="2"/>
      <c r="C1804" s="2"/>
      <c r="D1804" s="2"/>
      <c r="E1804" s="2"/>
      <c r="F1804" s="2"/>
      <c r="G1804" s="2"/>
      <c r="H1804" s="2"/>
      <c r="I1804" s="2"/>
      <c r="J1804" s="2"/>
      <c r="K1804" s="2"/>
    </row>
    <row r="1805" spans="1:11">
      <c r="A1805" s="2"/>
      <c r="C1805" s="2"/>
      <c r="D1805" s="2"/>
      <c r="E1805" s="2"/>
      <c r="F1805" s="2"/>
      <c r="G1805" s="2"/>
      <c r="H1805" s="2"/>
      <c r="I1805" s="2"/>
      <c r="J1805" s="2"/>
      <c r="K1805" s="2"/>
    </row>
    <row r="1806" spans="1:11">
      <c r="A1806" s="2"/>
      <c r="C1806" s="2"/>
      <c r="D1806" s="2"/>
      <c r="E1806" s="2"/>
      <c r="F1806" s="2"/>
      <c r="G1806" s="2"/>
      <c r="H1806" s="2"/>
      <c r="I1806" s="2"/>
      <c r="J1806" s="2"/>
      <c r="K1806" s="2"/>
    </row>
    <row r="1807" spans="1:11">
      <c r="A1807" s="2"/>
      <c r="C1807" s="2"/>
      <c r="D1807" s="2"/>
      <c r="E1807" s="2"/>
      <c r="F1807" s="2"/>
      <c r="G1807" s="2"/>
      <c r="H1807" s="2"/>
      <c r="I1807" s="2"/>
      <c r="J1807" s="2"/>
      <c r="K1807" s="2"/>
    </row>
    <row r="1808" spans="1:11">
      <c r="A1808" s="2"/>
      <c r="C1808" s="2"/>
      <c r="D1808" s="2"/>
      <c r="E1808" s="2"/>
      <c r="F1808" s="2"/>
      <c r="G1808" s="2"/>
      <c r="H1808" s="2"/>
      <c r="I1808" s="2"/>
      <c r="J1808" s="2"/>
      <c r="K1808" s="2"/>
    </row>
    <row r="1809" spans="1:11">
      <c r="A1809" s="2"/>
      <c r="C1809" s="2"/>
      <c r="D1809" s="2"/>
      <c r="E1809" s="2"/>
      <c r="F1809" s="2"/>
      <c r="G1809" s="2"/>
      <c r="H1809" s="2"/>
      <c r="I1809" s="2"/>
      <c r="J1809" s="2"/>
      <c r="K1809" s="2"/>
    </row>
    <row r="1810" spans="1:11">
      <c r="A1810" s="2"/>
      <c r="C1810" s="2"/>
      <c r="D1810" s="2"/>
      <c r="E1810" s="2"/>
      <c r="F1810" s="2"/>
      <c r="G1810" s="2"/>
      <c r="H1810" s="2"/>
      <c r="I1810" s="2"/>
      <c r="J1810" s="2"/>
      <c r="K1810" s="2"/>
    </row>
    <row r="1811" spans="1:11">
      <c r="A1811" s="2"/>
      <c r="C1811" s="2"/>
      <c r="D1811" s="2"/>
      <c r="E1811" s="2"/>
      <c r="F1811" s="2"/>
      <c r="G1811" s="2"/>
      <c r="H1811" s="2"/>
      <c r="I1811" s="2"/>
      <c r="J1811" s="2"/>
      <c r="K1811" s="2"/>
    </row>
    <row r="1812" spans="1:11">
      <c r="A1812" s="2"/>
      <c r="C1812" s="2"/>
      <c r="D1812" s="2"/>
      <c r="E1812" s="2"/>
      <c r="F1812" s="2"/>
      <c r="G1812" s="2"/>
      <c r="H1812" s="2"/>
      <c r="I1812" s="2"/>
      <c r="J1812" s="2"/>
      <c r="K1812" s="2"/>
    </row>
    <row r="1813" spans="1:11">
      <c r="A1813" s="2"/>
      <c r="C1813" s="2"/>
      <c r="D1813" s="2"/>
      <c r="E1813" s="2"/>
      <c r="F1813" s="2"/>
      <c r="G1813" s="2"/>
      <c r="H1813" s="2"/>
      <c r="I1813" s="2"/>
      <c r="J1813" s="2"/>
      <c r="K1813" s="2"/>
    </row>
    <row r="1814" spans="1:11">
      <c r="A1814" s="2"/>
      <c r="C1814" s="2"/>
      <c r="D1814" s="2"/>
      <c r="E1814" s="2"/>
      <c r="F1814" s="2"/>
      <c r="G1814" s="2"/>
      <c r="H1814" s="2"/>
      <c r="I1814" s="2"/>
      <c r="J1814" s="2"/>
      <c r="K1814" s="2"/>
    </row>
    <row r="1815" spans="1:11">
      <c r="A1815" s="2"/>
      <c r="C1815" s="2"/>
      <c r="D1815" s="2"/>
      <c r="E1815" s="2"/>
      <c r="F1815" s="2"/>
      <c r="G1815" s="2"/>
      <c r="H1815" s="2"/>
      <c r="I1815" s="2"/>
      <c r="J1815" s="2"/>
      <c r="K1815" s="2"/>
    </row>
    <row r="1816" spans="1:11">
      <c r="A1816" s="2"/>
      <c r="C1816" s="2"/>
      <c r="D1816" s="2"/>
      <c r="E1816" s="2"/>
      <c r="F1816" s="2"/>
      <c r="G1816" s="2"/>
      <c r="H1816" s="2"/>
      <c r="I1816" s="2"/>
      <c r="J1816" s="2"/>
      <c r="K1816" s="2"/>
    </row>
    <row r="1817" spans="1:11">
      <c r="A1817" s="2"/>
      <c r="C1817" s="2"/>
      <c r="D1817" s="2"/>
      <c r="E1817" s="2"/>
      <c r="F1817" s="2"/>
      <c r="G1817" s="2"/>
      <c r="H1817" s="2"/>
      <c r="I1817" s="2"/>
      <c r="J1817" s="2"/>
      <c r="K1817" s="2"/>
    </row>
    <row r="1818" spans="1:11">
      <c r="A1818" s="2"/>
      <c r="C1818" s="2"/>
      <c r="D1818" s="2"/>
      <c r="E1818" s="2"/>
      <c r="F1818" s="2"/>
      <c r="G1818" s="2"/>
      <c r="H1818" s="2"/>
      <c r="I1818" s="2"/>
      <c r="J1818" s="2"/>
      <c r="K1818" s="2"/>
    </row>
    <row r="1819" spans="1:11">
      <c r="A1819" s="2"/>
      <c r="C1819" s="2"/>
      <c r="D1819" s="2"/>
      <c r="E1819" s="2"/>
      <c r="F1819" s="2"/>
      <c r="G1819" s="2"/>
      <c r="H1819" s="2"/>
      <c r="I1819" s="2"/>
      <c r="J1819" s="2"/>
      <c r="K1819" s="2"/>
    </row>
    <row r="1820" spans="1:11">
      <c r="A1820" s="2"/>
      <c r="C1820" s="2"/>
      <c r="D1820" s="2"/>
      <c r="E1820" s="2"/>
      <c r="F1820" s="2"/>
      <c r="G1820" s="2"/>
      <c r="H1820" s="2"/>
      <c r="I1820" s="2"/>
      <c r="J1820" s="2"/>
      <c r="K1820" s="2"/>
    </row>
    <row r="1821" spans="1:11">
      <c r="A1821" s="2"/>
      <c r="C1821" s="2"/>
      <c r="D1821" s="2"/>
      <c r="E1821" s="2"/>
      <c r="F1821" s="2"/>
      <c r="G1821" s="2"/>
      <c r="H1821" s="2"/>
      <c r="I1821" s="2"/>
      <c r="J1821" s="2"/>
      <c r="K1821" s="2"/>
    </row>
    <row r="1822" spans="1:11">
      <c r="A1822" s="2"/>
      <c r="C1822" s="2"/>
      <c r="D1822" s="2"/>
      <c r="E1822" s="2"/>
      <c r="F1822" s="2"/>
      <c r="G1822" s="2"/>
      <c r="H1822" s="2"/>
      <c r="I1822" s="2"/>
      <c r="J1822" s="2"/>
      <c r="K1822" s="2"/>
    </row>
    <row r="1823" spans="1:11">
      <c r="A1823" s="2"/>
      <c r="C1823" s="2"/>
      <c r="D1823" s="2"/>
      <c r="E1823" s="2"/>
      <c r="F1823" s="2"/>
      <c r="G1823" s="2"/>
      <c r="H1823" s="2"/>
      <c r="I1823" s="2"/>
      <c r="J1823" s="2"/>
      <c r="K1823" s="2"/>
    </row>
    <row r="1824" spans="1:11">
      <c r="A1824" s="2"/>
      <c r="C1824" s="2"/>
      <c r="D1824" s="2"/>
      <c r="E1824" s="2"/>
      <c r="F1824" s="2"/>
      <c r="G1824" s="2"/>
      <c r="H1824" s="2"/>
      <c r="I1824" s="2"/>
      <c r="J1824" s="2"/>
      <c r="K1824" s="2"/>
    </row>
    <row r="1825" spans="1:11">
      <c r="A1825" s="2"/>
      <c r="C1825" s="2"/>
      <c r="D1825" s="2"/>
      <c r="E1825" s="2"/>
      <c r="F1825" s="2"/>
      <c r="G1825" s="2"/>
      <c r="H1825" s="2"/>
      <c r="I1825" s="2"/>
      <c r="J1825" s="2"/>
      <c r="K1825" s="2"/>
    </row>
    <row r="1826" spans="1:11">
      <c r="A1826" s="2"/>
      <c r="C1826" s="2"/>
      <c r="D1826" s="2"/>
      <c r="E1826" s="2"/>
      <c r="F1826" s="2"/>
      <c r="G1826" s="2"/>
      <c r="H1826" s="2"/>
      <c r="I1826" s="2"/>
      <c r="J1826" s="2"/>
      <c r="K1826" s="2"/>
    </row>
    <row r="1827" spans="1:11">
      <c r="A1827" s="2"/>
      <c r="C1827" s="2"/>
      <c r="D1827" s="2"/>
      <c r="E1827" s="2"/>
      <c r="F1827" s="2"/>
      <c r="G1827" s="2"/>
      <c r="H1827" s="2"/>
      <c r="I1827" s="2"/>
      <c r="J1827" s="2"/>
      <c r="K1827" s="2"/>
    </row>
    <row r="1828" spans="1:11">
      <c r="A1828" s="2"/>
      <c r="C1828" s="2"/>
      <c r="D1828" s="2"/>
      <c r="E1828" s="2"/>
      <c r="F1828" s="2"/>
      <c r="G1828" s="2"/>
      <c r="H1828" s="2"/>
      <c r="I1828" s="2"/>
      <c r="J1828" s="2"/>
      <c r="K1828" s="2"/>
    </row>
    <row r="1829" spans="1:11">
      <c r="A1829" s="2"/>
      <c r="C1829" s="2"/>
      <c r="D1829" s="2"/>
      <c r="E1829" s="2"/>
      <c r="F1829" s="2"/>
      <c r="G1829" s="2"/>
      <c r="H1829" s="2"/>
      <c r="I1829" s="2"/>
      <c r="J1829" s="2"/>
      <c r="K1829" s="2"/>
    </row>
    <row r="1830" spans="1:11">
      <c r="A1830" s="2"/>
      <c r="C1830" s="2"/>
      <c r="D1830" s="2"/>
      <c r="E1830" s="2"/>
      <c r="F1830" s="2"/>
      <c r="G1830" s="2"/>
      <c r="H1830" s="2"/>
      <c r="I1830" s="2"/>
      <c r="J1830" s="2"/>
      <c r="K1830" s="2"/>
    </row>
    <row r="1831" spans="1:11">
      <c r="A1831" s="2"/>
      <c r="C1831" s="2"/>
      <c r="D1831" s="2"/>
      <c r="E1831" s="2"/>
      <c r="F1831" s="2"/>
      <c r="G1831" s="2"/>
      <c r="H1831" s="2"/>
      <c r="I1831" s="2"/>
      <c r="J1831" s="2"/>
      <c r="K1831" s="2"/>
    </row>
    <row r="1832" spans="1:11">
      <c r="A1832" s="2"/>
      <c r="C1832" s="2"/>
      <c r="D1832" s="2"/>
      <c r="E1832" s="2"/>
      <c r="F1832" s="2"/>
      <c r="G1832" s="2"/>
      <c r="H1832" s="2"/>
      <c r="I1832" s="2"/>
      <c r="J1832" s="2"/>
      <c r="K1832" s="2"/>
    </row>
    <row r="1833" spans="1:11">
      <c r="A1833" s="2"/>
      <c r="C1833" s="2"/>
      <c r="D1833" s="2"/>
      <c r="E1833" s="2"/>
      <c r="F1833" s="2"/>
      <c r="G1833" s="2"/>
      <c r="H1833" s="2"/>
      <c r="I1833" s="2"/>
      <c r="J1833" s="2"/>
      <c r="K1833" s="2"/>
    </row>
    <row r="1834" spans="1:11">
      <c r="A1834" s="2"/>
      <c r="C1834" s="2"/>
      <c r="D1834" s="2"/>
      <c r="E1834" s="2"/>
      <c r="F1834" s="2"/>
      <c r="G1834" s="2"/>
      <c r="H1834" s="2"/>
      <c r="I1834" s="2"/>
      <c r="J1834" s="2"/>
      <c r="K1834" s="2"/>
    </row>
    <row r="1835" spans="1:11">
      <c r="A1835" s="2"/>
      <c r="C1835" s="2"/>
      <c r="D1835" s="2"/>
      <c r="E1835" s="2"/>
      <c r="F1835" s="2"/>
      <c r="G1835" s="2"/>
      <c r="H1835" s="2"/>
      <c r="I1835" s="2"/>
      <c r="J1835" s="2"/>
      <c r="K1835" s="2"/>
    </row>
    <row r="1836" spans="1:11">
      <c r="A1836" s="2"/>
      <c r="C1836" s="2"/>
      <c r="D1836" s="2"/>
      <c r="E1836" s="2"/>
      <c r="F1836" s="2"/>
      <c r="G1836" s="2"/>
      <c r="H1836" s="2"/>
      <c r="I1836" s="2"/>
      <c r="J1836" s="2"/>
      <c r="K1836" s="2"/>
    </row>
    <row r="1837" spans="1:11">
      <c r="A1837" s="2"/>
      <c r="C1837" s="2"/>
      <c r="D1837" s="2"/>
      <c r="E1837" s="2"/>
      <c r="F1837" s="2"/>
      <c r="G1837" s="2"/>
      <c r="H1837" s="2"/>
      <c r="I1837" s="2"/>
      <c r="J1837" s="2"/>
      <c r="K1837" s="2"/>
    </row>
    <row r="1838" spans="1:11">
      <c r="A1838" s="2"/>
      <c r="C1838" s="2"/>
      <c r="D1838" s="2"/>
      <c r="E1838" s="2"/>
      <c r="F1838" s="2"/>
      <c r="G1838" s="2"/>
      <c r="H1838" s="2"/>
      <c r="I1838" s="2"/>
      <c r="J1838" s="2"/>
      <c r="K1838" s="2"/>
    </row>
    <row r="1839" spans="1:11">
      <c r="A1839" s="2"/>
      <c r="C1839" s="2"/>
      <c r="D1839" s="2"/>
      <c r="E1839" s="2"/>
      <c r="F1839" s="2"/>
      <c r="G1839" s="2"/>
      <c r="H1839" s="2"/>
      <c r="I1839" s="2"/>
      <c r="J1839" s="2"/>
      <c r="K1839" s="2"/>
    </row>
    <row r="1840" spans="1:11">
      <c r="A1840" s="2"/>
      <c r="C1840" s="2"/>
      <c r="D1840" s="2"/>
      <c r="E1840" s="2"/>
      <c r="F1840" s="2"/>
      <c r="G1840" s="2"/>
      <c r="H1840" s="2"/>
      <c r="I1840" s="2"/>
      <c r="J1840" s="2"/>
      <c r="K1840" s="2"/>
    </row>
    <row r="1841" spans="1:11">
      <c r="A1841" s="2"/>
      <c r="C1841" s="2"/>
      <c r="D1841" s="2"/>
      <c r="E1841" s="2"/>
      <c r="F1841" s="2"/>
      <c r="G1841" s="2"/>
      <c r="H1841" s="2"/>
      <c r="I1841" s="2"/>
      <c r="J1841" s="2"/>
      <c r="K1841" s="2"/>
    </row>
    <row r="1842" spans="1:11">
      <c r="A1842" s="2"/>
      <c r="C1842" s="2"/>
      <c r="D1842" s="2"/>
      <c r="E1842" s="2"/>
      <c r="F1842" s="2"/>
      <c r="G1842" s="2"/>
      <c r="H1842" s="2"/>
      <c r="I1842" s="2"/>
      <c r="J1842" s="2"/>
      <c r="K1842" s="2"/>
    </row>
    <row r="1843" spans="1:11">
      <c r="A1843" s="2"/>
      <c r="C1843" s="2"/>
      <c r="D1843" s="2"/>
      <c r="E1843" s="2"/>
      <c r="F1843" s="2"/>
      <c r="G1843" s="2"/>
      <c r="H1843" s="2"/>
      <c r="I1843" s="2"/>
      <c r="J1843" s="2"/>
      <c r="K1843" s="2"/>
    </row>
    <row r="1844" spans="1:11">
      <c r="A1844" s="2"/>
      <c r="C1844" s="2"/>
      <c r="D1844" s="2"/>
      <c r="E1844" s="2"/>
      <c r="F1844" s="2"/>
      <c r="G1844" s="2"/>
      <c r="H1844" s="2"/>
      <c r="I1844" s="2"/>
      <c r="J1844" s="2"/>
      <c r="K1844" s="2"/>
    </row>
    <row r="1845" spans="1:11">
      <c r="A1845" s="2"/>
      <c r="C1845" s="2"/>
      <c r="D1845" s="2"/>
      <c r="E1845" s="2"/>
      <c r="F1845" s="2"/>
      <c r="G1845" s="2"/>
      <c r="H1845" s="2"/>
      <c r="I1845" s="2"/>
      <c r="J1845" s="2"/>
      <c r="K1845" s="2"/>
    </row>
    <row r="1846" spans="1:11">
      <c r="A1846" s="2"/>
      <c r="C1846" s="2"/>
      <c r="D1846" s="2"/>
      <c r="E1846" s="2"/>
      <c r="F1846" s="2"/>
      <c r="G1846" s="2"/>
      <c r="H1846" s="2"/>
      <c r="I1846" s="2"/>
      <c r="J1846" s="2"/>
      <c r="K1846" s="2"/>
    </row>
    <row r="1847" spans="1:11">
      <c r="A1847" s="2"/>
      <c r="C1847" s="2"/>
      <c r="D1847" s="2"/>
      <c r="E1847" s="2"/>
      <c r="F1847" s="2"/>
      <c r="G1847" s="2"/>
      <c r="H1847" s="2"/>
      <c r="I1847" s="2"/>
      <c r="J1847" s="2"/>
      <c r="K1847" s="2"/>
    </row>
    <row r="1848" spans="1:11">
      <c r="A1848" s="2"/>
      <c r="C1848" s="2"/>
      <c r="D1848" s="2"/>
      <c r="E1848" s="2"/>
      <c r="F1848" s="2"/>
      <c r="G1848" s="2"/>
      <c r="H1848" s="2"/>
      <c r="I1848" s="2"/>
      <c r="J1848" s="2"/>
      <c r="K1848" s="2"/>
    </row>
    <row r="1849" spans="1:11">
      <c r="A1849" s="2"/>
      <c r="C1849" s="2"/>
      <c r="D1849" s="2"/>
      <c r="E1849" s="2"/>
      <c r="F1849" s="2"/>
      <c r="G1849" s="2"/>
      <c r="H1849" s="2"/>
      <c r="I1849" s="2"/>
      <c r="J1849" s="2"/>
      <c r="K1849" s="2"/>
    </row>
    <row r="1850" spans="1:11">
      <c r="A1850" s="2"/>
      <c r="C1850" s="2"/>
      <c r="D1850" s="2"/>
      <c r="E1850" s="2"/>
      <c r="F1850" s="2"/>
      <c r="G1850" s="2"/>
      <c r="H1850" s="2"/>
      <c r="I1850" s="2"/>
      <c r="J1850" s="2"/>
      <c r="K1850" s="2"/>
    </row>
    <row r="1851" spans="1:11">
      <c r="A1851" s="2"/>
      <c r="C1851" s="2"/>
      <c r="D1851" s="2"/>
      <c r="E1851" s="2"/>
      <c r="F1851" s="2"/>
      <c r="G1851" s="2"/>
      <c r="H1851" s="2"/>
      <c r="I1851" s="2"/>
      <c r="J1851" s="2"/>
      <c r="K1851" s="2"/>
    </row>
    <row r="1852" spans="1:11">
      <c r="A1852" s="2"/>
      <c r="C1852" s="2"/>
      <c r="D1852" s="2"/>
      <c r="E1852" s="2"/>
      <c r="F1852" s="2"/>
      <c r="G1852" s="2"/>
      <c r="H1852" s="2"/>
      <c r="I1852" s="2"/>
      <c r="J1852" s="2"/>
      <c r="K1852" s="2"/>
    </row>
    <row r="1853" spans="1:11">
      <c r="A1853" s="2"/>
      <c r="C1853" s="2"/>
      <c r="D1853" s="2"/>
      <c r="E1853" s="2"/>
      <c r="F1853" s="2"/>
      <c r="G1853" s="2"/>
      <c r="H1853" s="2"/>
      <c r="I1853" s="2"/>
      <c r="J1853" s="2"/>
      <c r="K1853" s="2"/>
    </row>
    <row r="1854" spans="1:11">
      <c r="A1854" s="2"/>
      <c r="C1854" s="2"/>
      <c r="D1854" s="2"/>
      <c r="E1854" s="2"/>
      <c r="F1854" s="2"/>
      <c r="G1854" s="2"/>
      <c r="H1854" s="2"/>
      <c r="I1854" s="2"/>
      <c r="J1854" s="2"/>
      <c r="K1854" s="2"/>
    </row>
    <row r="1855" spans="1:11">
      <c r="A1855" s="2"/>
      <c r="C1855" s="2"/>
      <c r="D1855" s="2"/>
      <c r="E1855" s="2"/>
      <c r="F1855" s="2"/>
      <c r="G1855" s="2"/>
      <c r="H1855" s="2"/>
      <c r="I1855" s="2"/>
      <c r="J1855" s="2"/>
      <c r="K1855" s="2"/>
    </row>
    <row r="1856" spans="1:11">
      <c r="A1856" s="2"/>
      <c r="C1856" s="2"/>
      <c r="D1856" s="2"/>
      <c r="E1856" s="2"/>
      <c r="F1856" s="2"/>
      <c r="G1856" s="2"/>
      <c r="H1856" s="2"/>
      <c r="I1856" s="2"/>
      <c r="J1856" s="2"/>
      <c r="K1856" s="2"/>
    </row>
    <row r="1857" spans="1:11">
      <c r="A1857" s="2"/>
      <c r="C1857" s="2"/>
      <c r="D1857" s="2"/>
      <c r="E1857" s="2"/>
      <c r="F1857" s="2"/>
      <c r="G1857" s="2"/>
      <c r="H1857" s="2"/>
      <c r="I1857" s="2"/>
      <c r="J1857" s="2"/>
      <c r="K1857" s="2"/>
    </row>
    <row r="1858" spans="1:11">
      <c r="A1858" s="2"/>
      <c r="C1858" s="2"/>
      <c r="D1858" s="2"/>
      <c r="E1858" s="2"/>
      <c r="F1858" s="2"/>
      <c r="G1858" s="2"/>
      <c r="H1858" s="2"/>
      <c r="I1858" s="2"/>
      <c r="J1858" s="2"/>
      <c r="K1858" s="2"/>
    </row>
    <row r="1859" spans="1:11">
      <c r="A1859" s="2"/>
      <c r="C1859" s="2"/>
      <c r="D1859" s="2"/>
      <c r="E1859" s="2"/>
      <c r="F1859" s="2"/>
      <c r="G1859" s="2"/>
      <c r="H1859" s="2"/>
      <c r="I1859" s="2"/>
      <c r="J1859" s="2"/>
      <c r="K1859" s="2"/>
    </row>
    <row r="1860" spans="1:11">
      <c r="A1860" s="2"/>
      <c r="C1860" s="2"/>
      <c r="D1860" s="2"/>
      <c r="E1860" s="2"/>
      <c r="F1860" s="2"/>
      <c r="G1860" s="2"/>
      <c r="H1860" s="2"/>
      <c r="I1860" s="2"/>
      <c r="J1860" s="2"/>
      <c r="K1860" s="2"/>
    </row>
    <row r="1861" spans="1:11">
      <c r="A1861" s="2"/>
      <c r="C1861" s="2"/>
      <c r="D1861" s="2"/>
      <c r="E1861" s="2"/>
      <c r="F1861" s="2"/>
      <c r="G1861" s="2"/>
      <c r="H1861" s="2"/>
      <c r="I1861" s="2"/>
      <c r="J1861" s="2"/>
      <c r="K1861" s="2"/>
    </row>
    <row r="1862" spans="1:11">
      <c r="A1862" s="2"/>
      <c r="C1862" s="2"/>
      <c r="D1862" s="2"/>
      <c r="E1862" s="2"/>
      <c r="F1862" s="2"/>
      <c r="G1862" s="2"/>
      <c r="H1862" s="2"/>
      <c r="I1862" s="2"/>
      <c r="J1862" s="2"/>
      <c r="K1862" s="2"/>
    </row>
    <row r="1863" spans="1:11">
      <c r="A1863" s="2"/>
      <c r="C1863" s="2"/>
      <c r="D1863" s="2"/>
      <c r="E1863" s="2"/>
      <c r="F1863" s="2"/>
      <c r="G1863" s="2"/>
      <c r="H1863" s="2"/>
      <c r="I1863" s="2"/>
      <c r="J1863" s="2"/>
      <c r="K1863" s="2"/>
    </row>
    <row r="1864" spans="1:11">
      <c r="A1864" s="2"/>
      <c r="C1864" s="2"/>
      <c r="D1864" s="2"/>
      <c r="E1864" s="2"/>
      <c r="F1864" s="2"/>
      <c r="G1864" s="2"/>
      <c r="H1864" s="2"/>
      <c r="I1864" s="2"/>
      <c r="J1864" s="2"/>
      <c r="K1864" s="2"/>
    </row>
    <row r="1865" spans="1:11">
      <c r="A1865" s="2"/>
      <c r="C1865" s="2"/>
      <c r="D1865" s="2"/>
      <c r="E1865" s="2"/>
      <c r="F1865" s="2"/>
      <c r="G1865" s="2"/>
      <c r="H1865" s="2"/>
      <c r="I1865" s="2"/>
      <c r="J1865" s="2"/>
      <c r="K1865" s="2"/>
    </row>
    <row r="1866" spans="1:11">
      <c r="A1866" s="2"/>
      <c r="C1866" s="2"/>
      <c r="D1866" s="2"/>
      <c r="E1866" s="2"/>
      <c r="F1866" s="2"/>
      <c r="G1866" s="2"/>
      <c r="H1866" s="2"/>
      <c r="I1866" s="2"/>
      <c r="J1866" s="2"/>
      <c r="K1866" s="2"/>
    </row>
    <row r="1867" spans="1:11">
      <c r="A1867" s="2"/>
      <c r="C1867" s="2"/>
      <c r="D1867" s="2"/>
      <c r="E1867" s="2"/>
      <c r="F1867" s="2"/>
      <c r="G1867" s="2"/>
      <c r="H1867" s="2"/>
      <c r="I1867" s="2"/>
      <c r="J1867" s="2"/>
      <c r="K1867" s="2"/>
    </row>
    <row r="1868" spans="1:11">
      <c r="A1868" s="2"/>
      <c r="C1868" s="2"/>
      <c r="D1868" s="2"/>
      <c r="E1868" s="2"/>
      <c r="F1868" s="2"/>
      <c r="G1868" s="2"/>
      <c r="H1868" s="2"/>
      <c r="I1868" s="2"/>
      <c r="J1868" s="2"/>
      <c r="K1868" s="2"/>
    </row>
    <row r="1869" spans="1:11">
      <c r="A1869" s="2"/>
      <c r="C1869" s="2"/>
      <c r="D1869" s="2"/>
      <c r="E1869" s="2"/>
      <c r="F1869" s="2"/>
      <c r="G1869" s="2"/>
      <c r="H1869" s="2"/>
      <c r="I1869" s="2"/>
      <c r="J1869" s="2"/>
      <c r="K1869" s="2"/>
    </row>
    <row r="1870" spans="1:11">
      <c r="A1870" s="2"/>
      <c r="C1870" s="2"/>
      <c r="D1870" s="2"/>
      <c r="E1870" s="2"/>
      <c r="F1870" s="2"/>
      <c r="G1870" s="2"/>
      <c r="H1870" s="2"/>
      <c r="I1870" s="2"/>
      <c r="J1870" s="2"/>
      <c r="K1870" s="2"/>
    </row>
    <row r="1871" spans="1:11">
      <c r="A1871" s="2"/>
      <c r="C1871" s="2"/>
      <c r="D1871" s="2"/>
      <c r="E1871" s="2"/>
      <c r="F1871" s="2"/>
      <c r="G1871" s="2"/>
      <c r="H1871" s="2"/>
      <c r="I1871" s="2"/>
      <c r="J1871" s="2"/>
      <c r="K1871" s="2"/>
    </row>
    <row r="1872" spans="1:11">
      <c r="A1872" s="2"/>
      <c r="C1872" s="2"/>
      <c r="D1872" s="2"/>
      <c r="E1872" s="2"/>
      <c r="F1872" s="2"/>
      <c r="G1872" s="2"/>
      <c r="H1872" s="2"/>
      <c r="I1872" s="2"/>
      <c r="J1872" s="2"/>
      <c r="K1872" s="2"/>
    </row>
    <row r="1873" spans="1:11">
      <c r="A1873" s="2"/>
      <c r="C1873" s="2"/>
      <c r="D1873" s="2"/>
      <c r="E1873" s="2"/>
      <c r="F1873" s="2"/>
      <c r="G1873" s="2"/>
      <c r="H1873" s="2"/>
      <c r="I1873" s="2"/>
      <c r="J1873" s="2"/>
      <c r="K1873" s="2"/>
    </row>
    <row r="1874" spans="1:11">
      <c r="A1874" s="2"/>
      <c r="C1874" s="2"/>
      <c r="D1874" s="2"/>
      <c r="E1874" s="2"/>
      <c r="F1874" s="2"/>
      <c r="G1874" s="2"/>
      <c r="H1874" s="2"/>
      <c r="I1874" s="2"/>
      <c r="J1874" s="2"/>
      <c r="K1874" s="2"/>
    </row>
    <row r="1875" spans="1:11">
      <c r="A1875" s="2"/>
      <c r="C1875" s="2"/>
      <c r="D1875" s="2"/>
      <c r="E1875" s="2"/>
      <c r="F1875" s="2"/>
      <c r="G1875" s="2"/>
      <c r="H1875" s="2"/>
      <c r="I1875" s="2"/>
      <c r="J1875" s="2"/>
      <c r="K1875" s="2"/>
    </row>
    <row r="1876" spans="1:11">
      <c r="A1876" s="2"/>
      <c r="C1876" s="2"/>
      <c r="D1876" s="2"/>
      <c r="E1876" s="2"/>
      <c r="F1876" s="2"/>
      <c r="G1876" s="2"/>
      <c r="H1876" s="2"/>
      <c r="I1876" s="2"/>
      <c r="J1876" s="2"/>
      <c r="K1876" s="2"/>
    </row>
    <row r="1877" spans="1:11">
      <c r="A1877" s="2"/>
      <c r="C1877" s="2"/>
      <c r="D1877" s="2"/>
      <c r="E1877" s="2"/>
      <c r="F1877" s="2"/>
      <c r="G1877" s="2"/>
      <c r="H1877" s="2"/>
      <c r="I1877" s="2"/>
      <c r="J1877" s="2"/>
      <c r="K1877" s="2"/>
    </row>
    <row r="1878" spans="1:11">
      <c r="A1878" s="2"/>
      <c r="C1878" s="2"/>
      <c r="D1878" s="2"/>
      <c r="E1878" s="2"/>
      <c r="F1878" s="2"/>
      <c r="G1878" s="2"/>
      <c r="H1878" s="2"/>
      <c r="I1878" s="2"/>
      <c r="J1878" s="2"/>
      <c r="K1878" s="2"/>
    </row>
    <row r="1879" spans="1:11">
      <c r="A1879" s="2"/>
      <c r="C1879" s="2"/>
      <c r="D1879" s="2"/>
      <c r="E1879" s="2"/>
      <c r="F1879" s="2"/>
      <c r="G1879" s="2"/>
      <c r="H1879" s="2"/>
      <c r="I1879" s="2"/>
      <c r="J1879" s="2"/>
      <c r="K1879" s="2"/>
    </row>
    <row r="1880" spans="1:11">
      <c r="A1880" s="2"/>
      <c r="C1880" s="2"/>
      <c r="D1880" s="2"/>
      <c r="E1880" s="2"/>
      <c r="F1880" s="2"/>
      <c r="G1880" s="2"/>
      <c r="H1880" s="2"/>
      <c r="I1880" s="2"/>
      <c r="J1880" s="2"/>
      <c r="K1880" s="2"/>
    </row>
    <row r="1881" spans="1:11">
      <c r="A1881" s="2"/>
      <c r="C1881" s="2"/>
      <c r="D1881" s="2"/>
      <c r="E1881" s="2"/>
      <c r="F1881" s="2"/>
      <c r="G1881" s="2"/>
      <c r="H1881" s="2"/>
      <c r="I1881" s="2"/>
      <c r="J1881" s="2"/>
      <c r="K1881" s="2"/>
    </row>
    <row r="1882" spans="1:11">
      <c r="A1882" s="2"/>
      <c r="C1882" s="2"/>
      <c r="D1882" s="2"/>
      <c r="E1882" s="2"/>
      <c r="F1882" s="2"/>
      <c r="G1882" s="2"/>
      <c r="H1882" s="2"/>
      <c r="I1882" s="2"/>
      <c r="J1882" s="2"/>
      <c r="K1882" s="2"/>
    </row>
    <row r="1883" spans="1:11">
      <c r="A1883" s="2"/>
      <c r="C1883" s="2"/>
      <c r="D1883" s="2"/>
      <c r="E1883" s="2"/>
      <c r="F1883" s="2"/>
      <c r="G1883" s="2"/>
      <c r="H1883" s="2"/>
      <c r="I1883" s="2"/>
      <c r="J1883" s="2"/>
      <c r="K1883" s="2"/>
    </row>
    <row r="1884" spans="1:11">
      <c r="A1884" s="2"/>
      <c r="C1884" s="2"/>
      <c r="D1884" s="2"/>
      <c r="E1884" s="2"/>
      <c r="F1884" s="2"/>
      <c r="G1884" s="2"/>
      <c r="H1884" s="2"/>
      <c r="I1884" s="2"/>
      <c r="J1884" s="2"/>
      <c r="K1884" s="2"/>
    </row>
    <row r="1885" spans="1:11">
      <c r="A1885" s="2"/>
      <c r="C1885" s="2"/>
      <c r="D1885" s="2"/>
      <c r="E1885" s="2"/>
      <c r="F1885" s="2"/>
      <c r="G1885" s="2"/>
      <c r="H1885" s="2"/>
      <c r="I1885" s="2"/>
      <c r="J1885" s="2"/>
      <c r="K1885" s="2"/>
    </row>
    <row r="1886" spans="1:11">
      <c r="A1886" s="2"/>
      <c r="C1886" s="2"/>
      <c r="D1886" s="2"/>
      <c r="E1886" s="2"/>
      <c r="F1886" s="2"/>
      <c r="G1886" s="2"/>
      <c r="H1886" s="2"/>
      <c r="I1886" s="2"/>
      <c r="J1886" s="2"/>
      <c r="K1886" s="2"/>
    </row>
    <row r="1887" spans="1:11">
      <c r="A1887" s="2"/>
      <c r="C1887" s="2"/>
      <c r="D1887" s="2"/>
      <c r="E1887" s="2"/>
      <c r="F1887" s="2"/>
      <c r="G1887" s="2"/>
      <c r="H1887" s="2"/>
      <c r="I1887" s="2"/>
      <c r="J1887" s="2"/>
      <c r="K1887" s="2"/>
    </row>
    <row r="1888" spans="1:11">
      <c r="A1888" s="2"/>
      <c r="C1888" s="2"/>
      <c r="D1888" s="2"/>
      <c r="E1888" s="2"/>
      <c r="F1888" s="2"/>
      <c r="G1888" s="2"/>
      <c r="H1888" s="2"/>
      <c r="I1888" s="2"/>
      <c r="J1888" s="2"/>
      <c r="K1888" s="2"/>
    </row>
    <row r="1889" spans="1:11">
      <c r="A1889" s="2"/>
      <c r="C1889" s="2"/>
      <c r="D1889" s="2"/>
      <c r="E1889" s="2"/>
      <c r="F1889" s="2"/>
      <c r="G1889" s="2"/>
      <c r="H1889" s="2"/>
      <c r="I1889" s="2"/>
      <c r="J1889" s="2"/>
      <c r="K1889" s="2"/>
    </row>
    <row r="1890" spans="1:11">
      <c r="A1890" s="2"/>
      <c r="C1890" s="2"/>
      <c r="D1890" s="2"/>
      <c r="E1890" s="2"/>
      <c r="F1890" s="2"/>
      <c r="G1890" s="2"/>
      <c r="H1890" s="2"/>
      <c r="I1890" s="2"/>
      <c r="J1890" s="2"/>
      <c r="K1890" s="2"/>
    </row>
    <row r="1891" spans="1:11">
      <c r="A1891" s="2"/>
      <c r="C1891" s="2"/>
      <c r="D1891" s="2"/>
      <c r="E1891" s="2"/>
      <c r="F1891" s="2"/>
      <c r="G1891" s="2"/>
      <c r="H1891" s="2"/>
      <c r="I1891" s="2"/>
      <c r="J1891" s="2"/>
      <c r="K1891" s="2"/>
    </row>
    <row r="1892" spans="1:11">
      <c r="A1892" s="2"/>
      <c r="C1892" s="2"/>
      <c r="D1892" s="2"/>
      <c r="E1892" s="2"/>
      <c r="F1892" s="2"/>
      <c r="G1892" s="2"/>
      <c r="H1892" s="2"/>
      <c r="I1892" s="2"/>
      <c r="J1892" s="2"/>
      <c r="K1892" s="2"/>
    </row>
    <row r="1893" spans="1:11">
      <c r="A1893" s="2"/>
      <c r="C1893" s="2"/>
      <c r="D1893" s="2"/>
      <c r="E1893" s="2"/>
      <c r="F1893" s="2"/>
      <c r="G1893" s="2"/>
      <c r="H1893" s="2"/>
      <c r="I1893" s="2"/>
      <c r="J1893" s="2"/>
      <c r="K1893" s="2"/>
    </row>
    <row r="1894" spans="1:11">
      <c r="A1894" s="2"/>
      <c r="C1894" s="2"/>
      <c r="D1894" s="2"/>
      <c r="E1894" s="2"/>
      <c r="F1894" s="2"/>
      <c r="G1894" s="2"/>
      <c r="H1894" s="2"/>
      <c r="I1894" s="2"/>
      <c r="J1894" s="2"/>
      <c r="K1894" s="2"/>
    </row>
    <row r="1895" spans="1:11">
      <c r="A1895" s="2"/>
      <c r="C1895" s="2"/>
      <c r="D1895" s="2"/>
      <c r="E1895" s="2"/>
      <c r="F1895" s="2"/>
      <c r="G1895" s="2"/>
      <c r="H1895" s="2"/>
      <c r="I1895" s="2"/>
      <c r="J1895" s="2"/>
      <c r="K1895" s="2"/>
    </row>
    <row r="1896" spans="1:11">
      <c r="A1896" s="2"/>
      <c r="C1896" s="2"/>
      <c r="D1896" s="2"/>
      <c r="E1896" s="2"/>
      <c r="F1896" s="2"/>
      <c r="G1896" s="2"/>
      <c r="H1896" s="2"/>
      <c r="I1896" s="2"/>
      <c r="J1896" s="2"/>
      <c r="K1896" s="2"/>
    </row>
    <row r="1897" spans="1:11">
      <c r="A1897" s="2"/>
      <c r="C1897" s="2"/>
      <c r="D1897" s="2"/>
      <c r="E1897" s="2"/>
      <c r="F1897" s="2"/>
      <c r="G1897" s="2"/>
      <c r="H1897" s="2"/>
      <c r="I1897" s="2"/>
      <c r="J1897" s="2"/>
      <c r="K1897" s="2"/>
    </row>
    <row r="1898" spans="1:11">
      <c r="A1898" s="2"/>
      <c r="C1898" s="2"/>
      <c r="D1898" s="2"/>
      <c r="E1898" s="2"/>
      <c r="F1898" s="2"/>
      <c r="G1898" s="2"/>
      <c r="H1898" s="2"/>
      <c r="I1898" s="2"/>
      <c r="J1898" s="2"/>
      <c r="K1898" s="2"/>
    </row>
    <row r="1899" spans="1:11">
      <c r="A1899" s="2"/>
      <c r="C1899" s="2"/>
      <c r="D1899" s="2"/>
      <c r="E1899" s="2"/>
      <c r="F1899" s="2"/>
      <c r="G1899" s="2"/>
      <c r="H1899" s="2"/>
      <c r="I1899" s="2"/>
      <c r="J1899" s="2"/>
      <c r="K1899" s="2"/>
    </row>
    <row r="1900" spans="1:11">
      <c r="A1900" s="2"/>
      <c r="C1900" s="2"/>
      <c r="D1900" s="2"/>
      <c r="E1900" s="2"/>
      <c r="F1900" s="2"/>
      <c r="G1900" s="2"/>
      <c r="H1900" s="2"/>
      <c r="I1900" s="2"/>
      <c r="J1900" s="2"/>
      <c r="K1900" s="2"/>
    </row>
    <row r="1901" spans="1:11">
      <c r="A1901" s="2"/>
      <c r="C1901" s="2"/>
      <c r="D1901" s="2"/>
      <c r="E1901" s="2"/>
      <c r="F1901" s="2"/>
      <c r="G1901" s="2"/>
      <c r="H1901" s="2"/>
      <c r="I1901" s="2"/>
      <c r="J1901" s="2"/>
      <c r="K1901" s="2"/>
    </row>
    <row r="1902" spans="1:11">
      <c r="A1902" s="2"/>
      <c r="C1902" s="2"/>
      <c r="D1902" s="2"/>
      <c r="E1902" s="2"/>
      <c r="F1902" s="2"/>
      <c r="G1902" s="2"/>
      <c r="H1902" s="2"/>
      <c r="I1902" s="2"/>
      <c r="J1902" s="2"/>
      <c r="K1902" s="2"/>
    </row>
    <row r="1903" spans="1:11">
      <c r="A1903" s="2"/>
      <c r="C1903" s="2"/>
      <c r="D1903" s="2"/>
      <c r="E1903" s="2"/>
      <c r="F1903" s="2"/>
      <c r="G1903" s="2"/>
      <c r="H1903" s="2"/>
      <c r="I1903" s="2"/>
      <c r="J1903" s="2"/>
      <c r="K1903" s="2"/>
    </row>
    <row r="1904" spans="1:11">
      <c r="A1904" s="2"/>
      <c r="C1904" s="2"/>
      <c r="D1904" s="2"/>
      <c r="E1904" s="2"/>
      <c r="F1904" s="2"/>
      <c r="G1904" s="2"/>
      <c r="H1904" s="2"/>
      <c r="I1904" s="2"/>
      <c r="J1904" s="2"/>
      <c r="K1904" s="2"/>
    </row>
    <row r="1905" spans="1:11">
      <c r="A1905" s="2"/>
      <c r="C1905" s="2"/>
      <c r="D1905" s="2"/>
      <c r="E1905" s="2"/>
      <c r="F1905" s="2"/>
      <c r="G1905" s="2"/>
      <c r="H1905" s="2"/>
      <c r="I1905" s="2"/>
      <c r="J1905" s="2"/>
      <c r="K1905" s="2"/>
    </row>
    <row r="1906" spans="1:11">
      <c r="A1906" s="2"/>
      <c r="C1906" s="2"/>
      <c r="D1906" s="2"/>
      <c r="E1906" s="2"/>
      <c r="F1906" s="2"/>
      <c r="G1906" s="2"/>
      <c r="H1906" s="2"/>
      <c r="I1906" s="2"/>
      <c r="J1906" s="2"/>
      <c r="K1906" s="2"/>
    </row>
    <row r="1907" spans="1:11">
      <c r="A1907" s="2"/>
      <c r="C1907" s="2"/>
      <c r="D1907" s="2"/>
      <c r="E1907" s="2"/>
      <c r="F1907" s="2"/>
      <c r="G1907" s="2"/>
      <c r="H1907" s="2"/>
      <c r="I1907" s="2"/>
      <c r="J1907" s="2"/>
      <c r="K1907" s="2"/>
    </row>
    <row r="1908" spans="1:11">
      <c r="A1908" s="2"/>
      <c r="C1908" s="2"/>
      <c r="D1908" s="2"/>
      <c r="E1908" s="2"/>
      <c r="F1908" s="2"/>
      <c r="G1908" s="2"/>
      <c r="H1908" s="2"/>
      <c r="I1908" s="2"/>
      <c r="J1908" s="2"/>
      <c r="K1908" s="2"/>
    </row>
    <row r="1909" spans="1:11">
      <c r="A1909" s="2"/>
      <c r="C1909" s="2"/>
      <c r="D1909" s="2"/>
      <c r="E1909" s="2"/>
      <c r="F1909" s="2"/>
      <c r="G1909" s="2"/>
      <c r="H1909" s="2"/>
      <c r="I1909" s="2"/>
      <c r="J1909" s="2"/>
      <c r="K1909" s="2"/>
    </row>
    <row r="1910" spans="1:11">
      <c r="A1910" s="2"/>
      <c r="C1910" s="2"/>
      <c r="D1910" s="2"/>
      <c r="E1910" s="2"/>
      <c r="F1910" s="2"/>
      <c r="G1910" s="2"/>
      <c r="H1910" s="2"/>
      <c r="I1910" s="2"/>
      <c r="J1910" s="2"/>
      <c r="K1910" s="2"/>
    </row>
    <row r="1911" spans="1:11">
      <c r="A1911" s="2"/>
      <c r="C1911" s="2"/>
      <c r="D1911" s="2"/>
      <c r="E1911" s="2"/>
      <c r="F1911" s="2"/>
      <c r="G1911" s="2"/>
      <c r="H1911" s="2"/>
      <c r="I1911" s="2"/>
      <c r="J1911" s="2"/>
      <c r="K1911" s="2"/>
    </row>
    <row r="1912" spans="1:11">
      <c r="A1912" s="2"/>
      <c r="C1912" s="2"/>
      <c r="D1912" s="2"/>
      <c r="E1912" s="2"/>
      <c r="F1912" s="2"/>
      <c r="G1912" s="2"/>
      <c r="H1912" s="2"/>
      <c r="I1912" s="2"/>
      <c r="J1912" s="2"/>
      <c r="K1912" s="2"/>
    </row>
    <row r="1913" spans="1:11">
      <c r="A1913" s="2"/>
      <c r="C1913" s="2"/>
      <c r="D1913" s="2"/>
      <c r="E1913" s="2"/>
      <c r="F1913" s="2"/>
      <c r="G1913" s="2"/>
      <c r="H1913" s="2"/>
      <c r="I1913" s="2"/>
      <c r="J1913" s="2"/>
      <c r="K1913" s="2"/>
    </row>
    <row r="1914" spans="1:11">
      <c r="A1914" s="2"/>
      <c r="C1914" s="2"/>
      <c r="D1914" s="2"/>
      <c r="E1914" s="2"/>
      <c r="F1914" s="2"/>
      <c r="G1914" s="2"/>
      <c r="H1914" s="2"/>
      <c r="I1914" s="2"/>
      <c r="J1914" s="2"/>
      <c r="K1914" s="2"/>
    </row>
    <row r="1915" spans="1:11">
      <c r="A1915" s="2"/>
      <c r="C1915" s="2"/>
      <c r="D1915" s="2"/>
      <c r="E1915" s="2"/>
      <c r="F1915" s="2"/>
      <c r="G1915" s="2"/>
      <c r="H1915" s="2"/>
      <c r="I1915" s="2"/>
      <c r="J1915" s="2"/>
      <c r="K1915" s="2"/>
    </row>
    <row r="1916" spans="1:11">
      <c r="A1916" s="2"/>
      <c r="C1916" s="2"/>
      <c r="D1916" s="2"/>
      <c r="E1916" s="2"/>
      <c r="F1916" s="2"/>
      <c r="G1916" s="2"/>
      <c r="H1916" s="2"/>
      <c r="I1916" s="2"/>
      <c r="J1916" s="2"/>
      <c r="K1916" s="2"/>
    </row>
    <row r="1917" spans="1:11">
      <c r="A1917" s="2"/>
      <c r="C1917" s="2"/>
      <c r="D1917" s="2"/>
      <c r="E1917" s="2"/>
      <c r="F1917" s="2"/>
      <c r="G1917" s="2"/>
      <c r="H1917" s="2"/>
      <c r="I1917" s="2"/>
      <c r="J1917" s="2"/>
      <c r="K1917" s="2"/>
    </row>
    <row r="1918" spans="1:11">
      <c r="A1918" s="2"/>
      <c r="C1918" s="2"/>
      <c r="D1918" s="2"/>
      <c r="E1918" s="2"/>
      <c r="F1918" s="2"/>
      <c r="G1918" s="2"/>
      <c r="H1918" s="2"/>
      <c r="I1918" s="2"/>
      <c r="J1918" s="2"/>
      <c r="K1918" s="2"/>
    </row>
    <row r="1919" spans="1:11">
      <c r="A1919" s="2"/>
      <c r="C1919" s="2"/>
      <c r="D1919" s="2"/>
      <c r="E1919" s="2"/>
      <c r="F1919" s="2"/>
      <c r="G1919" s="2"/>
      <c r="H1919" s="2"/>
      <c r="I1919" s="2"/>
      <c r="J1919" s="2"/>
      <c r="K1919" s="2"/>
    </row>
    <row r="1920" spans="1:11">
      <c r="A1920" s="2"/>
      <c r="C1920" s="2"/>
      <c r="D1920" s="2"/>
      <c r="E1920" s="2"/>
      <c r="F1920" s="2"/>
      <c r="G1920" s="2"/>
      <c r="H1920" s="2"/>
      <c r="I1920" s="2"/>
      <c r="J1920" s="2"/>
      <c r="K1920" s="2"/>
    </row>
    <row r="1921" spans="1:11">
      <c r="A1921" s="2"/>
      <c r="C1921" s="2"/>
      <c r="D1921" s="2"/>
      <c r="E1921" s="2"/>
      <c r="F1921" s="2"/>
      <c r="G1921" s="2"/>
      <c r="H1921" s="2"/>
      <c r="I1921" s="2"/>
      <c r="J1921" s="2"/>
      <c r="K1921" s="2"/>
    </row>
    <row r="1922" spans="1:11">
      <c r="A1922" s="2"/>
      <c r="C1922" s="2"/>
      <c r="D1922" s="2"/>
      <c r="E1922" s="2"/>
      <c r="F1922" s="2"/>
      <c r="G1922" s="2"/>
      <c r="H1922" s="2"/>
      <c r="I1922" s="2"/>
      <c r="J1922" s="2"/>
      <c r="K1922" s="2"/>
    </row>
    <row r="1923" spans="1:11">
      <c r="A1923" s="2"/>
      <c r="C1923" s="2"/>
      <c r="D1923" s="2"/>
      <c r="E1923" s="2"/>
      <c r="F1923" s="2"/>
      <c r="G1923" s="2"/>
      <c r="H1923" s="2"/>
      <c r="I1923" s="2"/>
      <c r="J1923" s="2"/>
      <c r="K1923" s="2"/>
    </row>
    <row r="1924" spans="1:11">
      <c r="A1924" s="2"/>
      <c r="C1924" s="2"/>
      <c r="D1924" s="2"/>
      <c r="E1924" s="2"/>
      <c r="F1924" s="2"/>
      <c r="G1924" s="2"/>
      <c r="H1924" s="2"/>
      <c r="I1924" s="2"/>
      <c r="J1924" s="2"/>
      <c r="K1924" s="2"/>
    </row>
    <row r="1925" spans="1:11">
      <c r="A1925" s="2"/>
      <c r="C1925" s="2"/>
      <c r="D1925" s="2"/>
      <c r="E1925" s="2"/>
      <c r="F1925" s="2"/>
      <c r="G1925" s="2"/>
      <c r="H1925" s="2"/>
      <c r="I1925" s="2"/>
      <c r="J1925" s="2"/>
      <c r="K1925" s="2"/>
    </row>
    <row r="1926" spans="1:11">
      <c r="A1926" s="2"/>
      <c r="C1926" s="2"/>
      <c r="D1926" s="2"/>
      <c r="E1926" s="2"/>
      <c r="F1926" s="2"/>
      <c r="G1926" s="2"/>
      <c r="H1926" s="2"/>
      <c r="I1926" s="2"/>
      <c r="J1926" s="2"/>
      <c r="K1926" s="2"/>
    </row>
    <row r="1927" spans="1:11">
      <c r="A1927" s="2"/>
      <c r="C1927" s="2"/>
      <c r="D1927" s="2"/>
      <c r="E1927" s="2"/>
      <c r="F1927" s="2"/>
      <c r="G1927" s="2"/>
      <c r="H1927" s="2"/>
      <c r="I1927" s="2"/>
      <c r="J1927" s="2"/>
      <c r="K1927" s="2"/>
    </row>
    <row r="1928" spans="1:11">
      <c r="A1928" s="2"/>
      <c r="C1928" s="2"/>
      <c r="D1928" s="2"/>
      <c r="E1928" s="2"/>
      <c r="F1928" s="2"/>
      <c r="G1928" s="2"/>
      <c r="H1928" s="2"/>
      <c r="I1928" s="2"/>
      <c r="J1928" s="2"/>
      <c r="K1928" s="2"/>
    </row>
    <row r="1929" spans="1:11">
      <c r="A1929" s="2"/>
      <c r="C1929" s="2"/>
      <c r="D1929" s="2"/>
      <c r="E1929" s="2"/>
      <c r="F1929" s="2"/>
      <c r="G1929" s="2"/>
      <c r="H1929" s="2"/>
      <c r="I1929" s="2"/>
      <c r="J1929" s="2"/>
      <c r="K1929" s="2"/>
    </row>
    <row r="1930" spans="1:11">
      <c r="A1930" s="2"/>
      <c r="C1930" s="2"/>
      <c r="D1930" s="2"/>
      <c r="E1930" s="2"/>
      <c r="F1930" s="2"/>
      <c r="G1930" s="2"/>
      <c r="H1930" s="2"/>
      <c r="I1930" s="2"/>
      <c r="J1930" s="2"/>
      <c r="K1930" s="2"/>
    </row>
    <row r="1931" spans="1:11">
      <c r="A1931" s="2"/>
      <c r="C1931" s="2"/>
      <c r="D1931" s="2"/>
      <c r="E1931" s="2"/>
      <c r="F1931" s="2"/>
      <c r="G1931" s="2"/>
      <c r="H1931" s="2"/>
      <c r="I1931" s="2"/>
      <c r="J1931" s="2"/>
      <c r="K1931" s="2"/>
    </row>
    <row r="1932" spans="1:11">
      <c r="A1932" s="2"/>
      <c r="C1932" s="2"/>
      <c r="D1932" s="2"/>
      <c r="E1932" s="2"/>
      <c r="F1932" s="2"/>
      <c r="G1932" s="2"/>
      <c r="H1932" s="2"/>
      <c r="I1932" s="2"/>
      <c r="J1932" s="2"/>
      <c r="K1932" s="2"/>
    </row>
    <row r="1933" spans="1:11">
      <c r="A1933" s="2"/>
      <c r="C1933" s="2"/>
      <c r="D1933" s="2"/>
      <c r="E1933" s="2"/>
      <c r="F1933" s="2"/>
      <c r="G1933" s="2"/>
      <c r="H1933" s="2"/>
      <c r="I1933" s="2"/>
      <c r="J1933" s="2"/>
      <c r="K1933" s="2"/>
    </row>
    <row r="1934" spans="1:11">
      <c r="A1934" s="2"/>
      <c r="C1934" s="2"/>
      <c r="D1934" s="2"/>
      <c r="E1934" s="2"/>
      <c r="F1934" s="2"/>
      <c r="G1934" s="2"/>
      <c r="H1934" s="2"/>
      <c r="I1934" s="2"/>
      <c r="J1934" s="2"/>
      <c r="K1934" s="2"/>
    </row>
    <row r="1935" spans="1:11">
      <c r="A1935" s="2"/>
      <c r="C1935" s="2"/>
      <c r="D1935" s="2"/>
      <c r="E1935" s="2"/>
      <c r="F1935" s="2"/>
      <c r="G1935" s="2"/>
      <c r="H1935" s="2"/>
      <c r="I1935" s="2"/>
      <c r="J1935" s="2"/>
      <c r="K1935" s="2"/>
    </row>
    <row r="1936" spans="1:11">
      <c r="A1936" s="2"/>
      <c r="C1936" s="2"/>
      <c r="D1936" s="2"/>
      <c r="E1936" s="2"/>
      <c r="F1936" s="2"/>
      <c r="G1936" s="2"/>
      <c r="H1936" s="2"/>
      <c r="I1936" s="2"/>
      <c r="J1936" s="2"/>
      <c r="K1936" s="2"/>
    </row>
    <row r="1937" spans="1:11">
      <c r="A1937" s="2"/>
      <c r="C1937" s="2"/>
      <c r="D1937" s="2"/>
      <c r="E1937" s="2"/>
      <c r="F1937" s="2"/>
      <c r="G1937" s="2"/>
      <c r="H1937" s="2"/>
      <c r="I1937" s="2"/>
      <c r="J1937" s="2"/>
      <c r="K1937" s="2"/>
    </row>
    <row r="1938" spans="1:11">
      <c r="A1938" s="2"/>
      <c r="C1938" s="2"/>
      <c r="D1938" s="2"/>
      <c r="E1938" s="2"/>
      <c r="F1938" s="2"/>
      <c r="G1938" s="2"/>
      <c r="H1938" s="2"/>
      <c r="I1938" s="2"/>
      <c r="J1938" s="2"/>
      <c r="K1938" s="2"/>
    </row>
    <row r="1939" spans="1:11">
      <c r="A1939" s="2"/>
      <c r="C1939" s="2"/>
      <c r="D1939" s="2"/>
      <c r="E1939" s="2"/>
      <c r="F1939" s="2"/>
      <c r="G1939" s="2"/>
      <c r="H1939" s="2"/>
      <c r="I1939" s="2"/>
      <c r="J1939" s="2"/>
      <c r="K1939" s="2"/>
    </row>
    <row r="1940" spans="1:11">
      <c r="A1940" s="2"/>
      <c r="C1940" s="2"/>
      <c r="D1940" s="2"/>
      <c r="E1940" s="2"/>
      <c r="F1940" s="2"/>
      <c r="G1940" s="2"/>
      <c r="H1940" s="2"/>
      <c r="I1940" s="2"/>
      <c r="J1940" s="2"/>
      <c r="K1940" s="2"/>
    </row>
    <row r="1941" spans="1:11">
      <c r="A1941" s="2"/>
      <c r="C1941" s="2"/>
      <c r="D1941" s="2"/>
      <c r="E1941" s="2"/>
      <c r="F1941" s="2"/>
      <c r="G1941" s="2"/>
      <c r="H1941" s="2"/>
      <c r="I1941" s="2"/>
      <c r="J1941" s="2"/>
      <c r="K1941" s="2"/>
    </row>
    <row r="1942" spans="1:11">
      <c r="A1942" s="2"/>
      <c r="C1942" s="2"/>
      <c r="D1942" s="2"/>
      <c r="E1942" s="2"/>
      <c r="F1942" s="2"/>
      <c r="G1942" s="2"/>
      <c r="H1942" s="2"/>
      <c r="I1942" s="2"/>
      <c r="J1942" s="2"/>
      <c r="K1942" s="2"/>
    </row>
    <row r="1943" spans="1:11">
      <c r="A1943" s="2"/>
      <c r="C1943" s="2"/>
      <c r="D1943" s="2"/>
      <c r="E1943" s="2"/>
      <c r="F1943" s="2"/>
      <c r="G1943" s="2"/>
      <c r="H1943" s="2"/>
      <c r="I1943" s="2"/>
      <c r="J1943" s="2"/>
      <c r="K1943" s="2"/>
    </row>
    <row r="1944" spans="1:11">
      <c r="A1944" s="2"/>
      <c r="C1944" s="2"/>
      <c r="D1944" s="2"/>
      <c r="E1944" s="2"/>
      <c r="F1944" s="2"/>
      <c r="G1944" s="2"/>
      <c r="H1944" s="2"/>
      <c r="I1944" s="2"/>
      <c r="J1944" s="2"/>
      <c r="K1944" s="2"/>
    </row>
    <row r="1945" spans="1:11">
      <c r="A1945" s="2"/>
      <c r="C1945" s="2"/>
      <c r="D1945" s="2"/>
      <c r="E1945" s="2"/>
      <c r="F1945" s="2"/>
      <c r="G1945" s="2"/>
      <c r="H1945" s="2"/>
      <c r="I1945" s="2"/>
      <c r="J1945" s="2"/>
      <c r="K1945" s="2"/>
    </row>
    <row r="1946" spans="1:11">
      <c r="A1946" s="2"/>
      <c r="C1946" s="2"/>
      <c r="D1946" s="2"/>
      <c r="E1946" s="2"/>
      <c r="F1946" s="2"/>
      <c r="G1946" s="2"/>
      <c r="H1946" s="2"/>
      <c r="I1946" s="2"/>
      <c r="J1946" s="2"/>
      <c r="K1946" s="2"/>
    </row>
    <row r="1947" spans="1:11">
      <c r="A1947" s="2"/>
      <c r="C1947" s="2"/>
      <c r="D1947" s="2"/>
      <c r="E1947" s="2"/>
      <c r="F1947" s="2"/>
      <c r="G1947" s="2"/>
      <c r="H1947" s="2"/>
      <c r="I1947" s="2"/>
      <c r="J1947" s="2"/>
      <c r="K1947" s="2"/>
    </row>
    <row r="1948" spans="1:11">
      <c r="A1948" s="2"/>
      <c r="C1948" s="2"/>
      <c r="D1948" s="2"/>
      <c r="E1948" s="2"/>
      <c r="F1948" s="2"/>
      <c r="G1948" s="2"/>
      <c r="H1948" s="2"/>
      <c r="I1948" s="2"/>
      <c r="J1948" s="2"/>
      <c r="K1948" s="2"/>
    </row>
    <row r="1949" spans="1:11">
      <c r="A1949" s="2"/>
      <c r="C1949" s="2"/>
      <c r="D1949" s="2"/>
      <c r="E1949" s="2"/>
      <c r="F1949" s="2"/>
      <c r="G1949" s="2"/>
      <c r="H1949" s="2"/>
      <c r="I1949" s="2"/>
      <c r="J1949" s="2"/>
      <c r="K1949" s="2"/>
    </row>
    <row r="1950" spans="1:11">
      <c r="A1950" s="2"/>
      <c r="C1950" s="2"/>
      <c r="D1950" s="2"/>
      <c r="E1950" s="2"/>
      <c r="F1950" s="2"/>
      <c r="G1950" s="2"/>
      <c r="H1950" s="2"/>
      <c r="I1950" s="2"/>
      <c r="J1950" s="2"/>
      <c r="K1950" s="2"/>
    </row>
    <row r="1951" spans="1:11">
      <c r="A1951" s="2"/>
      <c r="C1951" s="2"/>
      <c r="D1951" s="2"/>
      <c r="E1951" s="2"/>
      <c r="F1951" s="2"/>
      <c r="G1951" s="2"/>
      <c r="H1951" s="2"/>
      <c r="I1951" s="2"/>
      <c r="J1951" s="2"/>
      <c r="K1951" s="2"/>
    </row>
    <row r="1952" spans="1:11">
      <c r="A1952" s="2"/>
      <c r="C1952" s="2"/>
      <c r="D1952" s="2"/>
      <c r="E1952" s="2"/>
      <c r="F1952" s="2"/>
      <c r="G1952" s="2"/>
      <c r="H1952" s="2"/>
      <c r="I1952" s="2"/>
      <c r="J1952" s="2"/>
      <c r="K1952" s="2"/>
    </row>
    <row r="1953" spans="1:11">
      <c r="A1953" s="2"/>
      <c r="C1953" s="2"/>
      <c r="D1953" s="2"/>
      <c r="E1953" s="2"/>
      <c r="F1953" s="2"/>
      <c r="G1953" s="2"/>
      <c r="H1953" s="2"/>
      <c r="I1953" s="2"/>
      <c r="J1953" s="2"/>
      <c r="K1953" s="2"/>
    </row>
    <row r="1954" spans="1:11">
      <c r="A1954" s="2"/>
      <c r="C1954" s="2"/>
      <c r="D1954" s="2"/>
      <c r="E1954" s="2"/>
      <c r="F1954" s="2"/>
      <c r="G1954" s="2"/>
      <c r="H1954" s="2"/>
      <c r="I1954" s="2"/>
      <c r="J1954" s="2"/>
      <c r="K1954" s="2"/>
    </row>
    <row r="1955" spans="1:11">
      <c r="A1955" s="2"/>
      <c r="C1955" s="2"/>
      <c r="D1955" s="2"/>
      <c r="E1955" s="2"/>
      <c r="F1955" s="2"/>
      <c r="G1955" s="2"/>
      <c r="H1955" s="2"/>
      <c r="I1955" s="2"/>
      <c r="J1955" s="2"/>
      <c r="K1955" s="2"/>
    </row>
    <row r="1956" spans="1:11">
      <c r="A1956" s="2"/>
      <c r="C1956" s="2"/>
      <c r="D1956" s="2"/>
      <c r="E1956" s="2"/>
      <c r="F1956" s="2"/>
      <c r="G1956" s="2"/>
      <c r="H1956" s="2"/>
      <c r="I1956" s="2"/>
      <c r="J1956" s="2"/>
      <c r="K1956" s="2"/>
    </row>
    <row r="1957" spans="1:11">
      <c r="A1957" s="2"/>
      <c r="C1957" s="2"/>
      <c r="D1957" s="2"/>
      <c r="E1957" s="2"/>
      <c r="F1957" s="2"/>
      <c r="G1957" s="2"/>
      <c r="H1957" s="2"/>
      <c r="I1957" s="2"/>
      <c r="J1957" s="2"/>
      <c r="K1957" s="2"/>
    </row>
    <row r="1958" spans="1:11">
      <c r="A1958" s="2"/>
      <c r="C1958" s="2"/>
      <c r="D1958" s="2"/>
      <c r="E1958" s="2"/>
      <c r="F1958" s="2"/>
      <c r="G1958" s="2"/>
      <c r="H1958" s="2"/>
      <c r="I1958" s="2"/>
      <c r="J1958" s="2"/>
      <c r="K1958" s="2"/>
    </row>
    <row r="1959" spans="1:11">
      <c r="A1959" s="2"/>
      <c r="C1959" s="2"/>
      <c r="D1959" s="2"/>
      <c r="E1959" s="2"/>
      <c r="F1959" s="2"/>
      <c r="G1959" s="2"/>
      <c r="H1959" s="2"/>
      <c r="I1959" s="2"/>
      <c r="J1959" s="2"/>
      <c r="K1959" s="2"/>
    </row>
    <row r="1960" spans="1:11">
      <c r="A1960" s="2"/>
      <c r="C1960" s="2"/>
      <c r="D1960" s="2"/>
      <c r="E1960" s="2"/>
      <c r="F1960" s="2"/>
      <c r="G1960" s="2"/>
      <c r="H1960" s="2"/>
      <c r="I1960" s="2"/>
      <c r="J1960" s="2"/>
      <c r="K1960" s="2"/>
    </row>
    <row r="1961" spans="1:11">
      <c r="A1961" s="2"/>
      <c r="C1961" s="2"/>
      <c r="D1961" s="2"/>
      <c r="E1961" s="2"/>
      <c r="F1961" s="2"/>
      <c r="G1961" s="2"/>
      <c r="H1961" s="2"/>
      <c r="I1961" s="2"/>
      <c r="J1961" s="2"/>
      <c r="K1961" s="2"/>
    </row>
    <row r="1962" spans="1:11">
      <c r="A1962" s="2"/>
      <c r="C1962" s="2"/>
      <c r="D1962" s="2"/>
      <c r="E1962" s="2"/>
      <c r="F1962" s="2"/>
      <c r="G1962" s="2"/>
      <c r="H1962" s="2"/>
      <c r="I1962" s="2"/>
      <c r="J1962" s="2"/>
      <c r="K1962" s="2"/>
    </row>
    <row r="1963" spans="1:11">
      <c r="A1963" s="2"/>
      <c r="C1963" s="2"/>
      <c r="D1963" s="2"/>
      <c r="E1963" s="2"/>
      <c r="F1963" s="2"/>
      <c r="G1963" s="2"/>
      <c r="H1963" s="2"/>
      <c r="I1963" s="2"/>
      <c r="J1963" s="2"/>
      <c r="K1963" s="2"/>
    </row>
    <row r="1964" spans="1:11">
      <c r="A1964" s="2"/>
      <c r="C1964" s="2"/>
      <c r="D1964" s="2"/>
      <c r="E1964" s="2"/>
      <c r="F1964" s="2"/>
      <c r="G1964" s="2"/>
      <c r="H1964" s="2"/>
      <c r="I1964" s="2"/>
      <c r="J1964" s="2"/>
      <c r="K1964" s="2"/>
    </row>
    <row r="1965" spans="1:11">
      <c r="A1965" s="2"/>
      <c r="C1965" s="2"/>
      <c r="D1965" s="2"/>
      <c r="E1965" s="2"/>
      <c r="F1965" s="2"/>
      <c r="G1965" s="2"/>
      <c r="H1965" s="2"/>
      <c r="I1965" s="2"/>
      <c r="J1965" s="2"/>
      <c r="K1965" s="2"/>
    </row>
    <row r="1966" spans="1:11">
      <c r="A1966" s="2"/>
      <c r="C1966" s="2"/>
      <c r="D1966" s="2"/>
      <c r="E1966" s="2"/>
      <c r="F1966" s="2"/>
      <c r="G1966" s="2"/>
      <c r="H1966" s="2"/>
      <c r="I1966" s="2"/>
      <c r="J1966" s="2"/>
      <c r="K1966" s="2"/>
    </row>
    <row r="1967" spans="1:11">
      <c r="A1967" s="2"/>
      <c r="C1967" s="2"/>
      <c r="D1967" s="2"/>
      <c r="E1967" s="2"/>
      <c r="F1967" s="2"/>
      <c r="G1967" s="2"/>
      <c r="H1967" s="2"/>
      <c r="I1967" s="2"/>
      <c r="J1967" s="2"/>
      <c r="K1967" s="2"/>
    </row>
    <row r="1968" spans="1:11">
      <c r="A1968" s="2"/>
      <c r="C1968" s="2"/>
      <c r="D1968" s="2"/>
      <c r="E1968" s="2"/>
      <c r="F1968" s="2"/>
      <c r="G1968" s="2"/>
      <c r="H1968" s="2"/>
      <c r="I1968" s="2"/>
      <c r="J1968" s="2"/>
      <c r="K1968" s="2"/>
    </row>
    <row r="1969" spans="1:11">
      <c r="A1969" s="2"/>
      <c r="C1969" s="2"/>
      <c r="D1969" s="2"/>
      <c r="E1969" s="2"/>
      <c r="F1969" s="2"/>
      <c r="G1969" s="2"/>
      <c r="H1969" s="2"/>
      <c r="I1969" s="2"/>
      <c r="J1969" s="2"/>
      <c r="K1969" s="2"/>
    </row>
    <row r="1970" spans="1:11">
      <c r="A1970" s="2"/>
      <c r="C1970" s="2"/>
      <c r="D1970" s="2"/>
      <c r="E1970" s="2"/>
      <c r="F1970" s="2"/>
      <c r="G1970" s="2"/>
      <c r="H1970" s="2"/>
      <c r="I1970" s="2"/>
      <c r="J1970" s="2"/>
      <c r="K1970" s="2"/>
    </row>
    <row r="1971" spans="1:11">
      <c r="A1971" s="2"/>
      <c r="C1971" s="2"/>
      <c r="D1971" s="2"/>
      <c r="E1971" s="2"/>
      <c r="F1971" s="2"/>
      <c r="G1971" s="2"/>
      <c r="H1971" s="2"/>
      <c r="I1971" s="2"/>
      <c r="J1971" s="2"/>
      <c r="K1971" s="2"/>
    </row>
    <row r="1972" spans="1:11">
      <c r="A1972" s="2"/>
      <c r="C1972" s="2"/>
      <c r="D1972" s="2"/>
      <c r="E1972" s="2"/>
      <c r="F1972" s="2"/>
      <c r="G1972" s="2"/>
      <c r="H1972" s="2"/>
      <c r="I1972" s="2"/>
      <c r="J1972" s="2"/>
      <c r="K1972" s="2"/>
    </row>
    <row r="1973" spans="1:11">
      <c r="A1973" s="2"/>
      <c r="C1973" s="2"/>
      <c r="D1973" s="2"/>
      <c r="E1973" s="2"/>
      <c r="F1973" s="2"/>
      <c r="G1973" s="2"/>
      <c r="H1973" s="2"/>
      <c r="I1973" s="2"/>
      <c r="J1973" s="2"/>
      <c r="K1973" s="2"/>
    </row>
    <row r="1974" spans="1:11">
      <c r="A1974" s="2"/>
      <c r="C1974" s="2"/>
      <c r="D1974" s="2"/>
      <c r="E1974" s="2"/>
      <c r="F1974" s="2"/>
      <c r="G1974" s="2"/>
      <c r="H1974" s="2"/>
      <c r="I1974" s="2"/>
      <c r="J1974" s="2"/>
      <c r="K1974" s="2"/>
    </row>
    <row r="1975" spans="1:11">
      <c r="A1975" s="2"/>
      <c r="C1975" s="2"/>
      <c r="D1975" s="2"/>
      <c r="E1975" s="2"/>
      <c r="F1975" s="2"/>
      <c r="G1975" s="2"/>
      <c r="H1975" s="2"/>
      <c r="I1975" s="2"/>
      <c r="J1975" s="2"/>
      <c r="K1975" s="2"/>
    </row>
    <row r="1976" spans="1:11">
      <c r="A1976" s="2"/>
      <c r="C1976" s="2"/>
      <c r="D1976" s="2"/>
      <c r="E1976" s="2"/>
      <c r="F1976" s="2"/>
      <c r="G1976" s="2"/>
      <c r="H1976" s="2"/>
      <c r="I1976" s="2"/>
      <c r="J1976" s="2"/>
      <c r="K1976" s="2"/>
    </row>
    <row r="1977" spans="1:11">
      <c r="A1977" s="2"/>
      <c r="C1977" s="2"/>
      <c r="D1977" s="2"/>
      <c r="E1977" s="2"/>
      <c r="F1977" s="2"/>
      <c r="G1977" s="2"/>
      <c r="H1977" s="2"/>
      <c r="I1977" s="2"/>
      <c r="J1977" s="2"/>
      <c r="K1977" s="2"/>
    </row>
    <row r="1978" spans="1:11">
      <c r="A1978" s="2"/>
      <c r="C1978" s="2"/>
      <c r="D1978" s="2"/>
      <c r="E1978" s="2"/>
      <c r="F1978" s="2"/>
      <c r="G1978" s="2"/>
      <c r="H1978" s="2"/>
      <c r="I1978" s="2"/>
      <c r="J1978" s="2"/>
      <c r="K1978" s="2"/>
    </row>
    <row r="1979" spans="1:11">
      <c r="A1979" s="2"/>
      <c r="C1979" s="2"/>
      <c r="D1979" s="2"/>
      <c r="E1979" s="2"/>
      <c r="F1979" s="2"/>
      <c r="G1979" s="2"/>
      <c r="H1979" s="2"/>
      <c r="I1979" s="2"/>
      <c r="J1979" s="2"/>
      <c r="K1979" s="2"/>
    </row>
    <row r="1980" spans="1:11">
      <c r="A1980" s="2"/>
      <c r="C1980" s="2"/>
      <c r="D1980" s="2"/>
      <c r="E1980" s="2"/>
      <c r="F1980" s="2"/>
      <c r="G1980" s="2"/>
      <c r="H1980" s="2"/>
      <c r="I1980" s="2"/>
      <c r="J1980" s="2"/>
      <c r="K1980" s="2"/>
    </row>
    <row r="1981" spans="1:11">
      <c r="A1981" s="2"/>
      <c r="C1981" s="2"/>
      <c r="D1981" s="2"/>
      <c r="E1981" s="2"/>
      <c r="F1981" s="2"/>
      <c r="G1981" s="2"/>
      <c r="H1981" s="2"/>
      <c r="I1981" s="2"/>
      <c r="J1981" s="2"/>
      <c r="K1981" s="2"/>
    </row>
    <row r="1982" spans="1:11">
      <c r="A1982" s="2"/>
      <c r="C1982" s="2"/>
      <c r="D1982" s="2"/>
      <c r="E1982" s="2"/>
      <c r="F1982" s="2"/>
      <c r="G1982" s="2"/>
      <c r="H1982" s="2"/>
      <c r="I1982" s="2"/>
      <c r="J1982" s="2"/>
      <c r="K1982" s="2"/>
    </row>
    <row r="1983" spans="1:11">
      <c r="A1983" s="2"/>
      <c r="C1983" s="2"/>
      <c r="D1983" s="2"/>
      <c r="E1983" s="2"/>
      <c r="F1983" s="2"/>
      <c r="G1983" s="2"/>
      <c r="H1983" s="2"/>
      <c r="I1983" s="2"/>
      <c r="J1983" s="2"/>
      <c r="K1983" s="2"/>
    </row>
    <row r="1984" spans="1:11">
      <c r="A1984" s="2"/>
      <c r="C1984" s="2"/>
      <c r="D1984" s="2"/>
      <c r="E1984" s="2"/>
      <c r="F1984" s="2"/>
      <c r="G1984" s="2"/>
      <c r="H1984" s="2"/>
      <c r="I1984" s="2"/>
      <c r="J1984" s="2"/>
      <c r="K1984" s="2"/>
    </row>
    <row r="1985" spans="1:11">
      <c r="A1985" s="2"/>
      <c r="C1985" s="2"/>
      <c r="D1985" s="2"/>
      <c r="E1985" s="2"/>
      <c r="F1985" s="2"/>
      <c r="G1985" s="2"/>
      <c r="H1985" s="2"/>
      <c r="I1985" s="2"/>
      <c r="J1985" s="2"/>
      <c r="K1985" s="2"/>
    </row>
    <row r="1986" spans="1:11">
      <c r="A1986" s="2"/>
      <c r="C1986" s="2"/>
      <c r="D1986" s="2"/>
      <c r="E1986" s="2"/>
      <c r="F1986" s="2"/>
      <c r="G1986" s="2"/>
      <c r="H1986" s="2"/>
      <c r="I1986" s="2"/>
      <c r="J1986" s="2"/>
      <c r="K1986" s="2"/>
    </row>
    <row r="1987" spans="1:11">
      <c r="A1987" s="2"/>
      <c r="C1987" s="2"/>
      <c r="D1987" s="2"/>
      <c r="E1987" s="2"/>
      <c r="F1987" s="2"/>
      <c r="G1987" s="2"/>
      <c r="H1987" s="2"/>
      <c r="I1987" s="2"/>
      <c r="J1987" s="2"/>
      <c r="K1987" s="2"/>
    </row>
    <row r="1988" spans="1:11">
      <c r="A1988" s="2"/>
      <c r="C1988" s="2"/>
      <c r="D1988" s="2"/>
      <c r="E1988" s="2"/>
      <c r="F1988" s="2"/>
      <c r="G1988" s="2"/>
      <c r="H1988" s="2"/>
      <c r="I1988" s="2"/>
      <c r="J1988" s="2"/>
      <c r="K1988" s="2"/>
    </row>
    <row r="1989" spans="1:11">
      <c r="A1989" s="2"/>
      <c r="C1989" s="2"/>
      <c r="D1989" s="2"/>
      <c r="E1989" s="2"/>
      <c r="F1989" s="2"/>
      <c r="G1989" s="2"/>
      <c r="H1989" s="2"/>
      <c r="I1989" s="2"/>
      <c r="J1989" s="2"/>
      <c r="K1989" s="2"/>
    </row>
    <row r="1990" spans="1:11">
      <c r="A1990" s="2"/>
      <c r="C1990" s="2"/>
      <c r="D1990" s="2"/>
      <c r="E1990" s="2"/>
      <c r="F1990" s="2"/>
      <c r="G1990" s="2"/>
      <c r="H1990" s="2"/>
      <c r="I1990" s="2"/>
      <c r="J1990" s="2"/>
      <c r="K1990" s="2"/>
    </row>
    <row r="1991" spans="1:11">
      <c r="A1991" s="2"/>
      <c r="C1991" s="2"/>
      <c r="D1991" s="2"/>
      <c r="E1991" s="2"/>
      <c r="F1991" s="2"/>
      <c r="G1991" s="2"/>
      <c r="H1991" s="2"/>
      <c r="I1991" s="2"/>
      <c r="J1991" s="2"/>
      <c r="K1991" s="2"/>
    </row>
    <row r="1992" spans="1:11">
      <c r="A1992" s="2"/>
      <c r="C1992" s="2"/>
      <c r="D1992" s="2"/>
      <c r="E1992" s="2"/>
      <c r="F1992" s="2"/>
      <c r="G1992" s="2"/>
      <c r="H1992" s="2"/>
      <c r="I1992" s="2"/>
      <c r="J1992" s="2"/>
      <c r="K1992" s="2"/>
    </row>
    <row r="1993" spans="1:11">
      <c r="A1993" s="2"/>
      <c r="C1993" s="2"/>
      <c r="D1993" s="2"/>
      <c r="E1993" s="2"/>
      <c r="F1993" s="2"/>
      <c r="G1993" s="2"/>
      <c r="H1993" s="2"/>
      <c r="I1993" s="2"/>
      <c r="J1993" s="2"/>
      <c r="K1993" s="2"/>
    </row>
    <row r="1994" spans="1:11">
      <c r="A1994" s="2"/>
      <c r="C1994" s="2"/>
      <c r="D1994" s="2"/>
      <c r="E1994" s="2"/>
      <c r="F1994" s="2"/>
      <c r="G1994" s="2"/>
      <c r="H1994" s="2"/>
      <c r="I1994" s="2"/>
      <c r="J1994" s="2"/>
      <c r="K1994" s="2"/>
    </row>
    <row r="1995" spans="1:11">
      <c r="A1995" s="2"/>
      <c r="C1995" s="2"/>
      <c r="D1995" s="2"/>
      <c r="E1995" s="2"/>
      <c r="F1995" s="2"/>
      <c r="G1995" s="2"/>
      <c r="H1995" s="2"/>
      <c r="I1995" s="2"/>
      <c r="J1995" s="2"/>
      <c r="K1995" s="2"/>
    </row>
    <row r="1996" spans="1:11">
      <c r="A1996" s="2"/>
      <c r="C1996" s="2"/>
      <c r="D1996" s="2"/>
      <c r="E1996" s="2"/>
      <c r="F1996" s="2"/>
      <c r="G1996" s="2"/>
      <c r="H1996" s="2"/>
      <c r="I1996" s="2"/>
      <c r="J1996" s="2"/>
      <c r="K1996" s="2"/>
    </row>
    <row r="1997" spans="1:11">
      <c r="A1997" s="2"/>
      <c r="C1997" s="2"/>
      <c r="D1997" s="2"/>
      <c r="E1997" s="2"/>
      <c r="F1997" s="2"/>
      <c r="G1997" s="2"/>
      <c r="H1997" s="2"/>
      <c r="I1997" s="2"/>
      <c r="J1997" s="2"/>
      <c r="K1997" s="2"/>
    </row>
    <row r="1998" spans="1:11">
      <c r="A1998" s="2"/>
      <c r="C1998" s="2"/>
      <c r="D1998" s="2"/>
      <c r="E1998" s="2"/>
      <c r="F1998" s="2"/>
      <c r="G1998" s="2"/>
      <c r="H1998" s="2"/>
      <c r="I1998" s="2"/>
      <c r="J1998" s="2"/>
      <c r="K1998" s="2"/>
    </row>
    <row r="1999" spans="1:11">
      <c r="A1999" s="2"/>
      <c r="C1999" s="2"/>
      <c r="D1999" s="2"/>
      <c r="E1999" s="2"/>
      <c r="F1999" s="2"/>
      <c r="G1999" s="2"/>
      <c r="H1999" s="2"/>
      <c r="I1999" s="2"/>
      <c r="J1999" s="2"/>
      <c r="K1999" s="2"/>
    </row>
    <row r="2000" spans="1:11">
      <c r="A2000" s="2"/>
      <c r="C2000" s="2"/>
      <c r="D2000" s="2"/>
      <c r="E2000" s="2"/>
      <c r="F2000" s="2"/>
      <c r="G2000" s="2"/>
      <c r="H2000" s="2"/>
      <c r="I2000" s="2"/>
      <c r="J2000" s="2"/>
      <c r="K2000" s="2"/>
    </row>
    <row r="2001" spans="1:11">
      <c r="A2001" s="2"/>
      <c r="C2001" s="2"/>
      <c r="D2001" s="2"/>
      <c r="E2001" s="2"/>
      <c r="F2001" s="2"/>
      <c r="G2001" s="2"/>
      <c r="H2001" s="2"/>
      <c r="I2001" s="2"/>
      <c r="J2001" s="2"/>
      <c r="K2001" s="2"/>
    </row>
    <row r="2002" spans="1:11">
      <c r="A2002" s="2"/>
      <c r="C2002" s="2"/>
      <c r="D2002" s="2"/>
      <c r="E2002" s="2"/>
      <c r="F2002" s="2"/>
      <c r="G2002" s="2"/>
      <c r="H2002" s="2"/>
      <c r="I2002" s="2"/>
      <c r="J2002" s="2"/>
      <c r="K2002" s="2"/>
    </row>
    <row r="2003" spans="1:11">
      <c r="A2003" s="2"/>
      <c r="C2003" s="2"/>
      <c r="D2003" s="2"/>
      <c r="E2003" s="2"/>
      <c r="F2003" s="2"/>
      <c r="G2003" s="2"/>
      <c r="H2003" s="2"/>
      <c r="I2003" s="2"/>
      <c r="J2003" s="2"/>
      <c r="K2003" s="2"/>
    </row>
    <row r="2004" spans="1:11">
      <c r="A2004" s="2"/>
      <c r="C2004" s="2"/>
      <c r="D2004" s="2"/>
      <c r="E2004" s="2"/>
      <c r="F2004" s="2"/>
      <c r="G2004" s="2"/>
      <c r="H2004" s="2"/>
      <c r="I2004" s="2"/>
      <c r="J2004" s="2"/>
      <c r="K2004" s="2"/>
    </row>
    <row r="2005" spans="1:11">
      <c r="A2005" s="2"/>
      <c r="C2005" s="2"/>
      <c r="D2005" s="2"/>
      <c r="E2005" s="2"/>
      <c r="F2005" s="2"/>
      <c r="G2005" s="2"/>
      <c r="H2005" s="2"/>
      <c r="I2005" s="2"/>
      <c r="J2005" s="2"/>
      <c r="K2005" s="2"/>
    </row>
    <row r="2006" spans="1:11">
      <c r="A2006" s="2"/>
      <c r="C2006" s="2"/>
      <c r="D2006" s="2"/>
      <c r="E2006" s="2"/>
      <c r="F2006" s="2"/>
      <c r="G2006" s="2"/>
      <c r="H2006" s="2"/>
      <c r="I2006" s="2"/>
      <c r="J2006" s="2"/>
      <c r="K2006" s="2"/>
    </row>
    <row r="2007" spans="1:11">
      <c r="A2007" s="2"/>
      <c r="C2007" s="2"/>
      <c r="D2007" s="2"/>
      <c r="E2007" s="2"/>
      <c r="F2007" s="2"/>
      <c r="G2007" s="2"/>
      <c r="H2007" s="2"/>
      <c r="I2007" s="2"/>
      <c r="J2007" s="2"/>
      <c r="K2007" s="2"/>
    </row>
    <row r="2008" spans="1:11">
      <c r="A2008" s="2"/>
      <c r="C2008" s="2"/>
      <c r="D2008" s="2"/>
      <c r="E2008" s="2"/>
      <c r="F2008" s="2"/>
      <c r="G2008" s="2"/>
      <c r="H2008" s="2"/>
      <c r="I2008" s="2"/>
      <c r="J2008" s="2"/>
      <c r="K2008" s="2"/>
    </row>
    <row r="2009" spans="1:11">
      <c r="A2009" s="2"/>
      <c r="C2009" s="2"/>
      <c r="D2009" s="2"/>
      <c r="E2009" s="2"/>
      <c r="F2009" s="2"/>
      <c r="G2009" s="2"/>
      <c r="H2009" s="2"/>
      <c r="I2009" s="2"/>
      <c r="J2009" s="2"/>
      <c r="K2009" s="2"/>
    </row>
    <row r="2010" spans="1:11">
      <c r="A2010" s="2"/>
      <c r="C2010" s="2"/>
      <c r="D2010" s="2"/>
      <c r="E2010" s="2"/>
      <c r="F2010" s="2"/>
      <c r="G2010" s="2"/>
      <c r="H2010" s="2"/>
      <c r="I2010" s="2"/>
      <c r="J2010" s="2"/>
      <c r="K2010" s="2"/>
    </row>
    <row r="2011" spans="1:11">
      <c r="A2011" s="2"/>
      <c r="C2011" s="2"/>
      <c r="D2011" s="2"/>
      <c r="E2011" s="2"/>
      <c r="F2011" s="2"/>
      <c r="G2011" s="2"/>
      <c r="H2011" s="2"/>
      <c r="I2011" s="2"/>
      <c r="J2011" s="2"/>
      <c r="K2011" s="2"/>
    </row>
    <row r="2012" spans="1:11">
      <c r="A2012" s="2"/>
      <c r="C2012" s="2"/>
      <c r="D2012" s="2"/>
      <c r="E2012" s="2"/>
      <c r="F2012" s="2"/>
      <c r="G2012" s="2"/>
      <c r="H2012" s="2"/>
      <c r="I2012" s="2"/>
      <c r="J2012" s="2"/>
      <c r="K2012" s="2"/>
    </row>
    <row r="2013" spans="1:11">
      <c r="A2013" s="2"/>
      <c r="C2013" s="2"/>
      <c r="D2013" s="2"/>
      <c r="E2013" s="2"/>
      <c r="F2013" s="2"/>
      <c r="G2013" s="2"/>
      <c r="H2013" s="2"/>
      <c r="I2013" s="2"/>
      <c r="J2013" s="2"/>
      <c r="K2013" s="2"/>
    </row>
    <row r="2014" spans="1:11">
      <c r="A2014" s="2"/>
      <c r="C2014" s="2"/>
      <c r="D2014" s="2"/>
      <c r="E2014" s="2"/>
      <c r="F2014" s="2"/>
      <c r="G2014" s="2"/>
      <c r="H2014" s="2"/>
      <c r="I2014" s="2"/>
      <c r="J2014" s="2"/>
      <c r="K2014" s="2"/>
    </row>
    <row r="2015" spans="1:11">
      <c r="A2015" s="2"/>
      <c r="C2015" s="2"/>
      <c r="D2015" s="2"/>
      <c r="E2015" s="2"/>
      <c r="F2015" s="2"/>
      <c r="G2015" s="2"/>
      <c r="H2015" s="2"/>
      <c r="I2015" s="2"/>
      <c r="J2015" s="2"/>
      <c r="K2015" s="2"/>
    </row>
    <row r="2016" spans="1:11">
      <c r="A2016" s="2"/>
      <c r="C2016" s="2"/>
      <c r="D2016" s="2"/>
      <c r="E2016" s="2"/>
      <c r="F2016" s="2"/>
      <c r="G2016" s="2"/>
      <c r="H2016" s="2"/>
      <c r="I2016" s="2"/>
      <c r="J2016" s="2"/>
      <c r="K2016" s="2"/>
    </row>
    <row r="2017" spans="1:11">
      <c r="A2017" s="2"/>
      <c r="C2017" s="2"/>
      <c r="D2017" s="2"/>
      <c r="E2017" s="2"/>
      <c r="F2017" s="2"/>
      <c r="G2017" s="2"/>
      <c r="H2017" s="2"/>
      <c r="I2017" s="2"/>
      <c r="J2017" s="2"/>
      <c r="K2017" s="2"/>
    </row>
    <row r="2018" spans="1:11">
      <c r="A2018" s="2"/>
      <c r="C2018" s="2"/>
      <c r="D2018" s="2"/>
      <c r="E2018" s="2"/>
      <c r="F2018" s="2"/>
      <c r="G2018" s="2"/>
      <c r="H2018" s="2"/>
      <c r="I2018" s="2"/>
      <c r="J2018" s="2"/>
      <c r="K2018" s="2"/>
    </row>
    <row r="2019" spans="1:11">
      <c r="A2019" s="2"/>
      <c r="C2019" s="2"/>
      <c r="D2019" s="2"/>
      <c r="E2019" s="2"/>
      <c r="F2019" s="2"/>
      <c r="G2019" s="2"/>
      <c r="H2019" s="2"/>
      <c r="I2019" s="2"/>
      <c r="J2019" s="2"/>
      <c r="K2019" s="2"/>
    </row>
    <row r="2020" spans="1:11">
      <c r="A2020" s="2"/>
      <c r="C2020" s="2"/>
      <c r="D2020" s="2"/>
      <c r="E2020" s="2"/>
      <c r="F2020" s="2"/>
      <c r="G2020" s="2"/>
      <c r="H2020" s="2"/>
      <c r="I2020" s="2"/>
      <c r="J2020" s="2"/>
      <c r="K2020" s="2"/>
    </row>
    <row r="2021" spans="1:11">
      <c r="A2021" s="2"/>
      <c r="C2021" s="2"/>
      <c r="D2021" s="2"/>
      <c r="E2021" s="2"/>
      <c r="F2021" s="2"/>
      <c r="G2021" s="2"/>
      <c r="H2021" s="2"/>
      <c r="I2021" s="2"/>
      <c r="J2021" s="2"/>
      <c r="K2021" s="2"/>
    </row>
    <row r="2022" spans="1:11">
      <c r="A2022" s="2"/>
      <c r="C2022" s="2"/>
      <c r="D2022" s="2"/>
      <c r="E2022" s="2"/>
      <c r="F2022" s="2"/>
      <c r="G2022" s="2"/>
      <c r="H2022" s="2"/>
      <c r="I2022" s="2"/>
      <c r="J2022" s="2"/>
      <c r="K2022" s="2"/>
    </row>
    <row r="2023" spans="1:11">
      <c r="A2023" s="2"/>
      <c r="C2023" s="2"/>
      <c r="D2023" s="2"/>
      <c r="E2023" s="2"/>
      <c r="F2023" s="2"/>
      <c r="G2023" s="2"/>
      <c r="H2023" s="2"/>
      <c r="I2023" s="2"/>
      <c r="J2023" s="2"/>
      <c r="K2023" s="2"/>
    </row>
    <row r="2024" spans="1:11">
      <c r="A2024" s="2"/>
      <c r="C2024" s="2"/>
      <c r="D2024" s="2"/>
      <c r="E2024" s="2"/>
      <c r="F2024" s="2"/>
      <c r="G2024" s="2"/>
      <c r="H2024" s="2"/>
      <c r="I2024" s="2"/>
      <c r="J2024" s="2"/>
      <c r="K2024" s="2"/>
    </row>
    <row r="2025" spans="1:11">
      <c r="A2025" s="2"/>
      <c r="C2025" s="2"/>
      <c r="D2025" s="2"/>
      <c r="E2025" s="2"/>
      <c r="F2025" s="2"/>
      <c r="G2025" s="2"/>
      <c r="H2025" s="2"/>
      <c r="I2025" s="2"/>
      <c r="J2025" s="2"/>
      <c r="K2025" s="2"/>
    </row>
    <row r="2026" spans="1:11">
      <c r="A2026" s="2"/>
      <c r="C2026" s="2"/>
      <c r="D2026" s="2"/>
      <c r="E2026" s="2"/>
      <c r="F2026" s="2"/>
      <c r="G2026" s="2"/>
      <c r="H2026" s="2"/>
      <c r="I2026" s="2"/>
      <c r="J2026" s="2"/>
      <c r="K2026" s="2"/>
    </row>
    <row r="2027" spans="1:11">
      <c r="A2027" s="2"/>
      <c r="C2027" s="2"/>
      <c r="D2027" s="2"/>
      <c r="E2027" s="2"/>
      <c r="F2027" s="2"/>
      <c r="G2027" s="2"/>
      <c r="H2027" s="2"/>
      <c r="I2027" s="2"/>
      <c r="J2027" s="2"/>
      <c r="K2027" s="2"/>
    </row>
    <row r="2028" spans="1:11">
      <c r="A2028" s="2"/>
      <c r="C2028" s="2"/>
      <c r="D2028" s="2"/>
      <c r="E2028" s="2"/>
      <c r="F2028" s="2"/>
      <c r="G2028" s="2"/>
      <c r="H2028" s="2"/>
      <c r="I2028" s="2"/>
      <c r="J2028" s="2"/>
      <c r="K2028" s="2"/>
    </row>
    <row r="2029" spans="1:11">
      <c r="A2029" s="2"/>
      <c r="C2029" s="2"/>
      <c r="D2029" s="2"/>
      <c r="E2029" s="2"/>
      <c r="F2029" s="2"/>
      <c r="G2029" s="2"/>
      <c r="H2029" s="2"/>
      <c r="I2029" s="2"/>
      <c r="J2029" s="2"/>
      <c r="K2029" s="2"/>
    </row>
    <row r="2030" spans="1:11">
      <c r="A2030" s="2"/>
      <c r="C2030" s="2"/>
      <c r="D2030" s="2"/>
      <c r="E2030" s="2"/>
      <c r="F2030" s="2"/>
      <c r="G2030" s="2"/>
      <c r="H2030" s="2"/>
      <c r="I2030" s="2"/>
      <c r="J2030" s="2"/>
      <c r="K2030" s="2"/>
    </row>
    <row r="2031" spans="1:11">
      <c r="A2031" s="2"/>
      <c r="C2031" s="2"/>
      <c r="D2031" s="2"/>
      <c r="E2031" s="2"/>
      <c r="F2031" s="2"/>
      <c r="G2031" s="2"/>
      <c r="H2031" s="2"/>
      <c r="I2031" s="2"/>
      <c r="J2031" s="2"/>
      <c r="K2031" s="2"/>
    </row>
    <row r="2032" spans="1:11">
      <c r="A2032" s="2"/>
      <c r="C2032" s="2"/>
      <c r="D2032" s="2"/>
      <c r="E2032" s="2"/>
      <c r="F2032" s="2"/>
      <c r="G2032" s="2"/>
      <c r="H2032" s="2"/>
      <c r="I2032" s="2"/>
      <c r="J2032" s="2"/>
      <c r="K2032" s="2"/>
    </row>
    <row r="2033" spans="1:11">
      <c r="A2033" s="2"/>
      <c r="C2033" s="2"/>
      <c r="D2033" s="2"/>
      <c r="E2033" s="2"/>
      <c r="F2033" s="2"/>
      <c r="G2033" s="2"/>
      <c r="H2033" s="2"/>
      <c r="I2033" s="2"/>
      <c r="J2033" s="2"/>
      <c r="K2033" s="2"/>
    </row>
    <row r="2034" spans="1:11">
      <c r="A2034" s="2"/>
      <c r="C2034" s="2"/>
      <c r="D2034" s="2"/>
      <c r="E2034" s="2"/>
      <c r="F2034" s="2"/>
      <c r="G2034" s="2"/>
      <c r="H2034" s="2"/>
      <c r="I2034" s="2"/>
      <c r="J2034" s="2"/>
      <c r="K2034" s="2"/>
    </row>
    <row r="2035" spans="1:11">
      <c r="A2035" s="2"/>
      <c r="C2035" s="2"/>
      <c r="D2035" s="2"/>
      <c r="E2035" s="2"/>
      <c r="F2035" s="2"/>
      <c r="G2035" s="2"/>
      <c r="H2035" s="2"/>
      <c r="I2035" s="2"/>
      <c r="J2035" s="2"/>
      <c r="K2035" s="2"/>
    </row>
    <row r="2036" spans="1:11">
      <c r="A2036" s="2"/>
      <c r="C2036" s="2"/>
      <c r="D2036" s="2"/>
      <c r="E2036" s="2"/>
      <c r="F2036" s="2"/>
      <c r="G2036" s="2"/>
      <c r="H2036" s="2"/>
      <c r="I2036" s="2"/>
      <c r="J2036" s="2"/>
      <c r="K2036" s="2"/>
    </row>
    <row r="2037" spans="1:11">
      <c r="A2037" s="2"/>
      <c r="C2037" s="2"/>
      <c r="D2037" s="2"/>
      <c r="E2037" s="2"/>
      <c r="F2037" s="2"/>
      <c r="G2037" s="2"/>
      <c r="H2037" s="2"/>
      <c r="I2037" s="2"/>
      <c r="J2037" s="2"/>
      <c r="K2037" s="2"/>
    </row>
    <row r="2038" spans="1:11">
      <c r="A2038" s="2"/>
      <c r="C2038" s="2"/>
      <c r="D2038" s="2"/>
      <c r="E2038" s="2"/>
      <c r="F2038" s="2"/>
      <c r="G2038" s="2"/>
      <c r="H2038" s="2"/>
      <c r="I2038" s="2"/>
      <c r="J2038" s="2"/>
      <c r="K2038" s="2"/>
    </row>
    <row r="2039" spans="1:11">
      <c r="A2039" s="2"/>
      <c r="C2039" s="2"/>
      <c r="D2039" s="2"/>
      <c r="E2039" s="2"/>
      <c r="F2039" s="2"/>
      <c r="G2039" s="2"/>
      <c r="H2039" s="2"/>
      <c r="I2039" s="2"/>
      <c r="J2039" s="2"/>
      <c r="K2039" s="2"/>
    </row>
    <row r="2040" spans="1:11">
      <c r="A2040" s="2"/>
      <c r="C2040" s="2"/>
      <c r="D2040" s="2"/>
      <c r="E2040" s="2"/>
      <c r="F2040" s="2"/>
      <c r="G2040" s="2"/>
      <c r="H2040" s="2"/>
      <c r="I2040" s="2"/>
      <c r="J2040" s="2"/>
      <c r="K2040" s="2"/>
    </row>
    <row r="2041" spans="1:11">
      <c r="A2041" s="2"/>
      <c r="C2041" s="2"/>
      <c r="D2041" s="2"/>
      <c r="E2041" s="2"/>
      <c r="F2041" s="2"/>
      <c r="G2041" s="2"/>
      <c r="H2041" s="2"/>
      <c r="I2041" s="2"/>
      <c r="J2041" s="2"/>
      <c r="K2041" s="2"/>
    </row>
    <row r="2042" spans="1:11">
      <c r="A2042" s="2"/>
      <c r="C2042" s="2"/>
      <c r="D2042" s="2"/>
      <c r="E2042" s="2"/>
      <c r="F2042" s="2"/>
      <c r="G2042" s="2"/>
      <c r="H2042" s="2"/>
      <c r="I2042" s="2"/>
      <c r="J2042" s="2"/>
      <c r="K2042" s="2"/>
    </row>
    <row r="2043" spans="1:11">
      <c r="A2043" s="2"/>
      <c r="C2043" s="2"/>
      <c r="D2043" s="2"/>
      <c r="E2043" s="2"/>
      <c r="F2043" s="2"/>
      <c r="G2043" s="2"/>
      <c r="H2043" s="2"/>
      <c r="I2043" s="2"/>
      <c r="J2043" s="2"/>
      <c r="K2043" s="2"/>
    </row>
    <row r="2044" spans="1:11">
      <c r="A2044" s="2"/>
      <c r="C2044" s="2"/>
      <c r="D2044" s="2"/>
      <c r="E2044" s="2"/>
      <c r="F2044" s="2"/>
      <c r="G2044" s="2"/>
      <c r="H2044" s="2"/>
      <c r="I2044" s="2"/>
      <c r="J2044" s="2"/>
      <c r="K2044" s="2"/>
    </row>
    <row r="2045" spans="1:11">
      <c r="A2045" s="2"/>
      <c r="C2045" s="2"/>
      <c r="D2045" s="2"/>
      <c r="E2045" s="2"/>
      <c r="F2045" s="2"/>
      <c r="G2045" s="2"/>
      <c r="H2045" s="2"/>
      <c r="I2045" s="2"/>
      <c r="J2045" s="2"/>
      <c r="K2045" s="2"/>
    </row>
    <row r="2046" spans="1:11">
      <c r="A2046" s="2"/>
      <c r="C2046" s="2"/>
      <c r="D2046" s="2"/>
      <c r="E2046" s="2"/>
      <c r="F2046" s="2"/>
      <c r="G2046" s="2"/>
      <c r="H2046" s="2"/>
      <c r="I2046" s="2"/>
      <c r="J2046" s="2"/>
      <c r="K2046" s="2"/>
    </row>
    <row r="2047" spans="1:11">
      <c r="A2047" s="2"/>
      <c r="C2047" s="2"/>
      <c r="D2047" s="2"/>
      <c r="E2047" s="2"/>
      <c r="F2047" s="2"/>
      <c r="G2047" s="2"/>
      <c r="H2047" s="2"/>
      <c r="I2047" s="2"/>
      <c r="J2047" s="2"/>
      <c r="K2047" s="2"/>
    </row>
    <row r="2048" spans="1:11">
      <c r="A2048" s="2"/>
      <c r="C2048" s="2"/>
      <c r="D2048" s="2"/>
      <c r="E2048" s="2"/>
      <c r="F2048" s="2"/>
      <c r="G2048" s="2"/>
      <c r="H2048" s="2"/>
      <c r="I2048" s="2"/>
      <c r="J2048" s="2"/>
      <c r="K2048" s="2"/>
    </row>
    <row r="2049" spans="1:11">
      <c r="A2049" s="2"/>
      <c r="C2049" s="2"/>
      <c r="D2049" s="2"/>
      <c r="E2049" s="2"/>
      <c r="F2049" s="2"/>
      <c r="G2049" s="2"/>
      <c r="H2049" s="2"/>
      <c r="I2049" s="2"/>
      <c r="J2049" s="2"/>
      <c r="K2049" s="2"/>
    </row>
    <row r="2050" spans="1:11">
      <c r="A2050" s="2"/>
      <c r="C2050" s="2"/>
      <c r="D2050" s="2"/>
      <c r="E2050" s="2"/>
      <c r="F2050" s="2"/>
      <c r="G2050" s="2"/>
      <c r="H2050" s="2"/>
      <c r="I2050" s="2"/>
      <c r="J2050" s="2"/>
      <c r="K2050" s="2"/>
    </row>
    <row r="2051" spans="1:11">
      <c r="A2051" s="2"/>
      <c r="C2051" s="2"/>
      <c r="D2051" s="2"/>
      <c r="E2051" s="2"/>
      <c r="F2051" s="2"/>
      <c r="G2051" s="2"/>
      <c r="H2051" s="2"/>
      <c r="I2051" s="2"/>
      <c r="J2051" s="2"/>
      <c r="K2051" s="2"/>
    </row>
    <row r="2052" spans="1:11">
      <c r="A2052" s="2"/>
      <c r="C2052" s="2"/>
      <c r="D2052" s="2"/>
      <c r="E2052" s="2"/>
      <c r="F2052" s="2"/>
      <c r="G2052" s="2"/>
      <c r="H2052" s="2"/>
      <c r="I2052" s="2"/>
      <c r="J2052" s="2"/>
      <c r="K2052" s="2"/>
    </row>
    <row r="2053" spans="1:11">
      <c r="A2053" s="2"/>
      <c r="C2053" s="2"/>
      <c r="D2053" s="2"/>
      <c r="E2053" s="2"/>
      <c r="F2053" s="2"/>
      <c r="G2053" s="2"/>
      <c r="H2053" s="2"/>
      <c r="I2053" s="2"/>
      <c r="J2053" s="2"/>
      <c r="K2053" s="2"/>
    </row>
    <row r="2054" spans="1:11">
      <c r="A2054" s="2"/>
      <c r="C2054" s="2"/>
      <c r="D2054" s="2"/>
      <c r="E2054" s="2"/>
      <c r="F2054" s="2"/>
      <c r="G2054" s="2"/>
      <c r="H2054" s="2"/>
      <c r="I2054" s="2"/>
      <c r="J2054" s="2"/>
      <c r="K2054" s="2"/>
    </row>
    <row r="2055" spans="1:11">
      <c r="A2055" s="2"/>
      <c r="C2055" s="2"/>
      <c r="D2055" s="2"/>
      <c r="E2055" s="2"/>
      <c r="F2055" s="2"/>
      <c r="G2055" s="2"/>
      <c r="H2055" s="2"/>
      <c r="I2055" s="2"/>
      <c r="J2055" s="2"/>
      <c r="K2055" s="2"/>
    </row>
    <row r="2056" spans="1:11">
      <c r="A2056" s="2"/>
      <c r="C2056" s="2"/>
      <c r="D2056" s="2"/>
      <c r="E2056" s="2"/>
      <c r="F2056" s="2"/>
      <c r="G2056" s="2"/>
      <c r="H2056" s="2"/>
      <c r="I2056" s="2"/>
      <c r="J2056" s="2"/>
      <c r="K2056" s="2"/>
    </row>
    <row r="2057" spans="1:11">
      <c r="A2057" s="2"/>
      <c r="C2057" s="2"/>
      <c r="D2057" s="2"/>
      <c r="E2057" s="2"/>
      <c r="F2057" s="2"/>
      <c r="G2057" s="2"/>
      <c r="H2057" s="2"/>
      <c r="I2057" s="2"/>
      <c r="J2057" s="2"/>
      <c r="K2057" s="2"/>
    </row>
    <row r="2058" spans="1:11">
      <c r="A2058" s="2"/>
      <c r="C2058" s="2"/>
      <c r="D2058" s="2"/>
      <c r="E2058" s="2"/>
      <c r="F2058" s="2"/>
      <c r="G2058" s="2"/>
      <c r="H2058" s="2"/>
      <c r="I2058" s="2"/>
      <c r="J2058" s="2"/>
      <c r="K2058" s="2"/>
    </row>
    <row r="2059" spans="1:11">
      <c r="A2059" s="2"/>
      <c r="C2059" s="2"/>
      <c r="D2059" s="2"/>
      <c r="E2059" s="2"/>
      <c r="F2059" s="2"/>
      <c r="G2059" s="2"/>
      <c r="H2059" s="2"/>
      <c r="I2059" s="2"/>
      <c r="J2059" s="2"/>
      <c r="K2059" s="2"/>
    </row>
    <row r="2060" spans="1:11">
      <c r="A2060" s="2"/>
      <c r="C2060" s="2"/>
      <c r="D2060" s="2"/>
      <c r="E2060" s="2"/>
      <c r="F2060" s="2"/>
      <c r="G2060" s="2"/>
      <c r="H2060" s="2"/>
      <c r="I2060" s="2"/>
      <c r="J2060" s="2"/>
      <c r="K2060" s="2"/>
    </row>
    <row r="2061" spans="1:11">
      <c r="A2061" s="2"/>
      <c r="C2061" s="2"/>
      <c r="D2061" s="2"/>
      <c r="E2061" s="2"/>
      <c r="F2061" s="2"/>
      <c r="G2061" s="2"/>
      <c r="H2061" s="2"/>
      <c r="I2061" s="2"/>
      <c r="J2061" s="2"/>
      <c r="K2061" s="2"/>
    </row>
    <row r="2062" spans="1:11">
      <c r="A2062" s="2"/>
      <c r="C2062" s="2"/>
      <c r="D2062" s="2"/>
      <c r="E2062" s="2"/>
      <c r="F2062" s="2"/>
      <c r="G2062" s="2"/>
      <c r="H2062" s="2"/>
      <c r="I2062" s="2"/>
      <c r="J2062" s="2"/>
      <c r="K2062" s="2"/>
    </row>
    <row r="2063" spans="1:11">
      <c r="A2063" s="2"/>
      <c r="C2063" s="2"/>
      <c r="D2063" s="2"/>
      <c r="E2063" s="2"/>
      <c r="F2063" s="2"/>
      <c r="G2063" s="2"/>
      <c r="H2063" s="2"/>
      <c r="I2063" s="2"/>
      <c r="J2063" s="2"/>
      <c r="K2063" s="2"/>
    </row>
    <row r="2064" spans="1:11">
      <c r="A2064" s="2"/>
      <c r="C2064" s="2"/>
      <c r="D2064" s="2"/>
      <c r="E2064" s="2"/>
      <c r="F2064" s="2"/>
      <c r="G2064" s="2"/>
      <c r="H2064" s="2"/>
      <c r="I2064" s="2"/>
      <c r="J2064" s="2"/>
      <c r="K2064" s="2"/>
    </row>
    <row r="2065" spans="1:11">
      <c r="A2065" s="2"/>
      <c r="C2065" s="2"/>
      <c r="D2065" s="2"/>
      <c r="E2065" s="2"/>
      <c r="F2065" s="2"/>
      <c r="G2065" s="2"/>
      <c r="H2065" s="2"/>
      <c r="I2065" s="2"/>
      <c r="J2065" s="2"/>
      <c r="K2065" s="2"/>
    </row>
    <row r="2066" spans="1:11">
      <c r="A2066" s="2"/>
      <c r="C2066" s="2"/>
      <c r="D2066" s="2"/>
      <c r="E2066" s="2"/>
      <c r="F2066" s="2"/>
      <c r="G2066" s="2"/>
      <c r="H2066" s="2"/>
      <c r="I2066" s="2"/>
      <c r="J2066" s="2"/>
      <c r="K2066" s="2"/>
    </row>
    <row r="2067" spans="1:11">
      <c r="A2067" s="2"/>
      <c r="C2067" s="2"/>
      <c r="D2067" s="2"/>
      <c r="E2067" s="2"/>
      <c r="F2067" s="2"/>
      <c r="G2067" s="2"/>
      <c r="H2067" s="2"/>
      <c r="I2067" s="2"/>
      <c r="J2067" s="2"/>
      <c r="K2067" s="2"/>
    </row>
    <row r="2068" spans="1:11">
      <c r="A2068" s="2"/>
      <c r="C2068" s="2"/>
      <c r="D2068" s="2"/>
      <c r="E2068" s="2"/>
      <c r="F2068" s="2"/>
      <c r="G2068" s="2"/>
      <c r="H2068" s="2"/>
      <c r="I2068" s="2"/>
      <c r="J2068" s="2"/>
      <c r="K2068" s="2"/>
    </row>
    <row r="2069" spans="1:11">
      <c r="A2069" s="2"/>
      <c r="C2069" s="2"/>
      <c r="D2069" s="2"/>
      <c r="E2069" s="2"/>
      <c r="F2069" s="2"/>
      <c r="G2069" s="2"/>
      <c r="H2069" s="2"/>
      <c r="I2069" s="2"/>
      <c r="J2069" s="2"/>
      <c r="K2069" s="2"/>
    </row>
    <row r="2070" spans="1:11">
      <c r="A2070" s="2"/>
      <c r="C2070" s="2"/>
      <c r="D2070" s="2"/>
      <c r="E2070" s="2"/>
      <c r="F2070" s="2"/>
      <c r="G2070" s="2"/>
      <c r="H2070" s="2"/>
      <c r="I2070" s="2"/>
      <c r="J2070" s="2"/>
      <c r="K2070" s="2"/>
    </row>
    <row r="2071" spans="1:11">
      <c r="A2071" s="2"/>
      <c r="C2071" s="2"/>
      <c r="D2071" s="2"/>
      <c r="E2071" s="2"/>
      <c r="F2071" s="2"/>
      <c r="G2071" s="2"/>
      <c r="H2071" s="2"/>
      <c r="I2071" s="2"/>
      <c r="J2071" s="2"/>
      <c r="K2071" s="2"/>
    </row>
    <row r="2072" spans="1:11">
      <c r="A2072" s="2"/>
      <c r="C2072" s="2"/>
      <c r="D2072" s="2"/>
      <c r="E2072" s="2"/>
      <c r="F2072" s="2"/>
      <c r="G2072" s="2"/>
      <c r="H2072" s="2"/>
      <c r="I2072" s="2"/>
      <c r="J2072" s="2"/>
      <c r="K2072" s="2"/>
    </row>
    <row r="2073" spans="1:11">
      <c r="A2073" s="2"/>
      <c r="C2073" s="2"/>
      <c r="D2073" s="2"/>
      <c r="E2073" s="2"/>
      <c r="F2073" s="2"/>
      <c r="G2073" s="2"/>
      <c r="H2073" s="2"/>
      <c r="I2073" s="2"/>
      <c r="J2073" s="2"/>
      <c r="K2073" s="2"/>
    </row>
    <row r="2074" spans="1:11">
      <c r="A2074" s="2"/>
      <c r="C2074" s="2"/>
      <c r="D2074" s="2"/>
      <c r="E2074" s="2"/>
      <c r="F2074" s="2"/>
      <c r="G2074" s="2"/>
      <c r="H2074" s="2"/>
      <c r="I2074" s="2"/>
      <c r="J2074" s="2"/>
      <c r="K2074" s="2"/>
    </row>
    <row r="2075" spans="1:11">
      <c r="A2075" s="2"/>
      <c r="C2075" s="2"/>
      <c r="D2075" s="2"/>
      <c r="E2075" s="2"/>
      <c r="F2075" s="2"/>
      <c r="G2075" s="2"/>
      <c r="H2075" s="2"/>
      <c r="I2075" s="2"/>
      <c r="J2075" s="2"/>
      <c r="K2075" s="2"/>
    </row>
    <row r="2076" spans="1:11">
      <c r="A2076" s="2"/>
      <c r="C2076" s="2"/>
      <c r="D2076" s="2"/>
      <c r="E2076" s="2"/>
      <c r="F2076" s="2"/>
      <c r="G2076" s="2"/>
      <c r="H2076" s="2"/>
      <c r="I2076" s="2"/>
      <c r="J2076" s="2"/>
      <c r="K2076" s="2"/>
    </row>
    <row r="2077" spans="1:11">
      <c r="A2077" s="2"/>
      <c r="C2077" s="2"/>
      <c r="D2077" s="2"/>
      <c r="E2077" s="2"/>
      <c r="F2077" s="2"/>
      <c r="G2077" s="2"/>
      <c r="H2077" s="2"/>
      <c r="I2077" s="2"/>
      <c r="J2077" s="2"/>
      <c r="K2077" s="2"/>
    </row>
    <row r="2078" spans="1:11">
      <c r="A2078" s="2"/>
      <c r="C2078" s="2"/>
      <c r="D2078" s="2"/>
      <c r="E2078" s="2"/>
      <c r="F2078" s="2"/>
      <c r="G2078" s="2"/>
      <c r="H2078" s="2"/>
      <c r="I2078" s="2"/>
      <c r="J2078" s="2"/>
      <c r="K2078" s="2"/>
    </row>
    <row r="2079" spans="1:11">
      <c r="A2079" s="2"/>
      <c r="C2079" s="2"/>
      <c r="D2079" s="2"/>
      <c r="E2079" s="2"/>
      <c r="F2079" s="2"/>
      <c r="G2079" s="2"/>
      <c r="H2079" s="2"/>
      <c r="I2079" s="2"/>
      <c r="J2079" s="2"/>
      <c r="K2079" s="2"/>
    </row>
    <row r="2080" spans="1:11">
      <c r="A2080" s="2"/>
      <c r="C2080" s="2"/>
      <c r="D2080" s="2"/>
      <c r="E2080" s="2"/>
      <c r="F2080" s="2"/>
      <c r="G2080" s="2"/>
      <c r="H2080" s="2"/>
      <c r="I2080" s="2"/>
      <c r="J2080" s="2"/>
      <c r="K2080" s="2"/>
    </row>
    <row r="2081" spans="1:11">
      <c r="A2081" s="2"/>
      <c r="C2081" s="2"/>
      <c r="D2081" s="2"/>
      <c r="E2081" s="2"/>
      <c r="F2081" s="2"/>
      <c r="G2081" s="2"/>
      <c r="H2081" s="2"/>
      <c r="I2081" s="2"/>
      <c r="J2081" s="2"/>
      <c r="K2081" s="2"/>
    </row>
    <row r="2082" spans="1:11">
      <c r="A2082" s="2"/>
      <c r="C2082" s="2"/>
      <c r="D2082" s="2"/>
      <c r="E2082" s="2"/>
      <c r="F2082" s="2"/>
      <c r="G2082" s="2"/>
      <c r="H2082" s="2"/>
      <c r="I2082" s="2"/>
      <c r="J2082" s="2"/>
      <c r="K2082" s="2"/>
    </row>
    <row r="2083" spans="1:11">
      <c r="A2083" s="2"/>
      <c r="C2083" s="2"/>
      <c r="D2083" s="2"/>
      <c r="E2083" s="2"/>
      <c r="F2083" s="2"/>
      <c r="G2083" s="2"/>
      <c r="H2083" s="2"/>
      <c r="I2083" s="2"/>
      <c r="J2083" s="2"/>
      <c r="K2083" s="2"/>
    </row>
    <row r="2084" spans="1:11">
      <c r="A2084" s="2"/>
      <c r="C2084" s="2"/>
      <c r="D2084" s="2"/>
      <c r="E2084" s="2"/>
      <c r="F2084" s="2"/>
      <c r="G2084" s="2"/>
      <c r="H2084" s="2"/>
      <c r="I2084" s="2"/>
      <c r="J2084" s="2"/>
      <c r="K2084" s="2"/>
    </row>
    <row r="2085" spans="1:11">
      <c r="A2085" s="2"/>
      <c r="C2085" s="2"/>
      <c r="D2085" s="2"/>
      <c r="E2085" s="2"/>
      <c r="F2085" s="2"/>
      <c r="G2085" s="2"/>
      <c r="H2085" s="2"/>
      <c r="I2085" s="2"/>
      <c r="J2085" s="2"/>
      <c r="K2085" s="2"/>
    </row>
    <row r="2086" spans="1:11">
      <c r="A2086" s="2"/>
      <c r="C2086" s="2"/>
      <c r="D2086" s="2"/>
      <c r="E2086" s="2"/>
      <c r="F2086" s="2"/>
      <c r="G2086" s="2"/>
      <c r="H2086" s="2"/>
      <c r="I2086" s="2"/>
      <c r="J2086" s="2"/>
      <c r="K2086" s="2"/>
    </row>
    <row r="2087" spans="1:11">
      <c r="A2087" s="2"/>
      <c r="C2087" s="2"/>
      <c r="D2087" s="2"/>
      <c r="E2087" s="2"/>
      <c r="F2087" s="2"/>
      <c r="G2087" s="2"/>
      <c r="H2087" s="2"/>
      <c r="I2087" s="2"/>
      <c r="J2087" s="2"/>
      <c r="K2087" s="2"/>
    </row>
    <row r="2088" spans="1:11">
      <c r="A2088" s="2"/>
      <c r="C2088" s="2"/>
      <c r="D2088" s="2"/>
      <c r="E2088" s="2"/>
      <c r="F2088" s="2"/>
      <c r="G2088" s="2"/>
      <c r="H2088" s="2"/>
      <c r="I2088" s="2"/>
      <c r="J2088" s="2"/>
      <c r="K2088" s="2"/>
    </row>
    <row r="2089" spans="1:11">
      <c r="A2089" s="2"/>
      <c r="C2089" s="2"/>
      <c r="D2089" s="2"/>
      <c r="E2089" s="2"/>
      <c r="F2089" s="2"/>
      <c r="G2089" s="2"/>
      <c r="H2089" s="2"/>
      <c r="I2089" s="2"/>
      <c r="J2089" s="2"/>
      <c r="K2089" s="2"/>
    </row>
    <row r="2090" spans="1:11">
      <c r="A2090" s="2"/>
      <c r="C2090" s="2"/>
      <c r="D2090" s="2"/>
      <c r="E2090" s="2"/>
      <c r="F2090" s="2"/>
      <c r="G2090" s="2"/>
      <c r="H2090" s="2"/>
      <c r="I2090" s="2"/>
      <c r="J2090" s="2"/>
      <c r="K2090" s="2"/>
    </row>
    <row r="2091" spans="1:11">
      <c r="A2091" s="2"/>
      <c r="C2091" s="2"/>
      <c r="D2091" s="2"/>
      <c r="E2091" s="2"/>
      <c r="F2091" s="2"/>
      <c r="G2091" s="2"/>
      <c r="H2091" s="2"/>
      <c r="I2091" s="2"/>
      <c r="J2091" s="2"/>
      <c r="K2091" s="2"/>
    </row>
    <row r="2092" spans="1:11">
      <c r="A2092" s="2"/>
      <c r="C2092" s="2"/>
      <c r="D2092" s="2"/>
      <c r="E2092" s="2"/>
      <c r="F2092" s="2"/>
      <c r="G2092" s="2"/>
      <c r="H2092" s="2"/>
      <c r="I2092" s="2"/>
      <c r="J2092" s="2"/>
      <c r="K2092" s="2"/>
    </row>
    <row r="2093" spans="1:11">
      <c r="A2093" s="2"/>
      <c r="C2093" s="2"/>
      <c r="D2093" s="2"/>
      <c r="E2093" s="2"/>
      <c r="F2093" s="2"/>
      <c r="G2093" s="2"/>
      <c r="H2093" s="2"/>
      <c r="I2093" s="2"/>
      <c r="J2093" s="2"/>
      <c r="K2093" s="2"/>
    </row>
    <row r="2094" spans="1:11">
      <c r="A2094" s="2"/>
      <c r="C2094" s="2"/>
      <c r="D2094" s="2"/>
      <c r="E2094" s="2"/>
      <c r="F2094" s="2"/>
      <c r="G2094" s="2"/>
      <c r="H2094" s="2"/>
      <c r="I2094" s="2"/>
      <c r="J2094" s="2"/>
      <c r="K2094" s="2"/>
    </row>
    <row r="2095" spans="1:11">
      <c r="A2095" s="2"/>
      <c r="C2095" s="2"/>
      <c r="D2095" s="2"/>
      <c r="E2095" s="2"/>
      <c r="F2095" s="2"/>
      <c r="G2095" s="2"/>
      <c r="H2095" s="2"/>
      <c r="I2095" s="2"/>
      <c r="J2095" s="2"/>
      <c r="K2095" s="2"/>
    </row>
    <row r="2096" spans="1:11">
      <c r="A2096" s="2"/>
      <c r="C2096" s="2"/>
      <c r="D2096" s="2"/>
      <c r="E2096" s="2"/>
      <c r="F2096" s="2"/>
      <c r="G2096" s="2"/>
      <c r="H2096" s="2"/>
      <c r="I2096" s="2"/>
      <c r="J2096" s="2"/>
      <c r="K2096" s="2"/>
    </row>
    <row r="2097" spans="1:11">
      <c r="A2097" s="2"/>
      <c r="C2097" s="2"/>
      <c r="D2097" s="2"/>
      <c r="E2097" s="2"/>
      <c r="F2097" s="2"/>
      <c r="G2097" s="2"/>
      <c r="H2097" s="2"/>
      <c r="I2097" s="2"/>
      <c r="J2097" s="2"/>
      <c r="K2097" s="2"/>
    </row>
    <row r="2098" spans="1:11">
      <c r="A2098" s="2"/>
      <c r="C2098" s="2"/>
      <c r="D2098" s="2"/>
      <c r="E2098" s="2"/>
      <c r="F2098" s="2"/>
      <c r="G2098" s="2"/>
      <c r="H2098" s="2"/>
      <c r="I2098" s="2"/>
      <c r="J2098" s="2"/>
      <c r="K2098" s="2"/>
    </row>
    <row r="2099" spans="1:11">
      <c r="A2099" s="2"/>
      <c r="C2099" s="2"/>
      <c r="D2099" s="2"/>
      <c r="E2099" s="2"/>
      <c r="F2099" s="2"/>
      <c r="G2099" s="2"/>
      <c r="H2099" s="2"/>
      <c r="I2099" s="2"/>
      <c r="J2099" s="2"/>
      <c r="K2099" s="2"/>
    </row>
    <row r="2100" spans="1:11">
      <c r="A2100" s="2"/>
      <c r="C2100" s="2"/>
      <c r="D2100" s="2"/>
      <c r="E2100" s="2"/>
      <c r="F2100" s="2"/>
      <c r="G2100" s="2"/>
      <c r="H2100" s="2"/>
      <c r="I2100" s="2"/>
      <c r="J2100" s="2"/>
      <c r="K2100" s="2"/>
    </row>
    <row r="2101" spans="1:11">
      <c r="A2101" s="2"/>
      <c r="C2101" s="2"/>
      <c r="D2101" s="2"/>
      <c r="E2101" s="2"/>
      <c r="F2101" s="2"/>
      <c r="G2101" s="2"/>
      <c r="H2101" s="2"/>
      <c r="I2101" s="2"/>
      <c r="J2101" s="2"/>
      <c r="K2101" s="2"/>
    </row>
    <row r="2102" spans="1:11">
      <c r="A2102" s="2"/>
      <c r="C2102" s="2"/>
      <c r="D2102" s="2"/>
      <c r="E2102" s="2"/>
      <c r="F2102" s="2"/>
      <c r="G2102" s="2"/>
      <c r="H2102" s="2"/>
      <c r="I2102" s="2"/>
      <c r="J2102" s="2"/>
      <c r="K2102" s="2"/>
    </row>
    <row r="2103" spans="1:11">
      <c r="A2103" s="2"/>
      <c r="C2103" s="2"/>
      <c r="D2103" s="2"/>
      <c r="E2103" s="2"/>
      <c r="F2103" s="2"/>
      <c r="G2103" s="2"/>
      <c r="H2103" s="2"/>
      <c r="I2103" s="2"/>
      <c r="J2103" s="2"/>
      <c r="K2103" s="2"/>
    </row>
    <row r="2104" spans="1:11">
      <c r="A2104" s="2"/>
      <c r="C2104" s="2"/>
      <c r="D2104" s="2"/>
      <c r="E2104" s="2"/>
      <c r="F2104" s="2"/>
      <c r="G2104" s="2"/>
      <c r="H2104" s="2"/>
      <c r="I2104" s="2"/>
      <c r="J2104" s="2"/>
      <c r="K2104" s="2"/>
    </row>
    <row r="2105" spans="1:11">
      <c r="A2105" s="2"/>
      <c r="C2105" s="2"/>
      <c r="D2105" s="2"/>
      <c r="E2105" s="2"/>
      <c r="F2105" s="2"/>
      <c r="G2105" s="2"/>
      <c r="H2105" s="2"/>
      <c r="I2105" s="2"/>
      <c r="J2105" s="2"/>
      <c r="K2105" s="2"/>
    </row>
    <row r="2106" spans="1:11">
      <c r="A2106" s="2"/>
      <c r="C2106" s="2"/>
      <c r="D2106" s="2"/>
      <c r="E2106" s="2"/>
      <c r="F2106" s="2"/>
      <c r="G2106" s="2"/>
      <c r="H2106" s="2"/>
      <c r="I2106" s="2"/>
      <c r="J2106" s="2"/>
      <c r="K2106" s="2"/>
    </row>
    <row r="2107" spans="1:11">
      <c r="A2107" s="2"/>
      <c r="C2107" s="2"/>
      <c r="D2107" s="2"/>
      <c r="E2107" s="2"/>
      <c r="F2107" s="2"/>
      <c r="G2107" s="2"/>
      <c r="H2107" s="2"/>
      <c r="I2107" s="2"/>
      <c r="J2107" s="2"/>
      <c r="K2107" s="2"/>
    </row>
    <row r="2108" spans="1:11">
      <c r="A2108" s="2"/>
      <c r="C2108" s="2"/>
      <c r="D2108" s="2"/>
      <c r="E2108" s="2"/>
      <c r="F2108" s="2"/>
      <c r="G2108" s="2"/>
      <c r="H2108" s="2"/>
      <c r="I2108" s="2"/>
      <c r="J2108" s="2"/>
      <c r="K2108" s="2"/>
    </row>
    <row r="2109" spans="1:11">
      <c r="A2109" s="2"/>
      <c r="C2109" s="2"/>
      <c r="D2109" s="2"/>
      <c r="E2109" s="2"/>
      <c r="F2109" s="2"/>
      <c r="G2109" s="2"/>
      <c r="H2109" s="2"/>
      <c r="I2109" s="2"/>
      <c r="J2109" s="2"/>
      <c r="K2109" s="2"/>
    </row>
    <row r="2110" spans="1:11">
      <c r="A2110" s="2"/>
      <c r="C2110" s="2"/>
      <c r="D2110" s="2"/>
      <c r="E2110" s="2"/>
      <c r="F2110" s="2"/>
      <c r="G2110" s="2"/>
      <c r="H2110" s="2"/>
      <c r="I2110" s="2"/>
      <c r="J2110" s="2"/>
      <c r="K2110" s="2"/>
    </row>
    <row r="2111" spans="1:11">
      <c r="A2111" s="2"/>
      <c r="C2111" s="2"/>
      <c r="D2111" s="2"/>
      <c r="E2111" s="2"/>
      <c r="F2111" s="2"/>
      <c r="G2111" s="2"/>
      <c r="H2111" s="2"/>
      <c r="I2111" s="2"/>
      <c r="J2111" s="2"/>
      <c r="K2111" s="2"/>
    </row>
    <row r="2112" spans="1:11">
      <c r="A2112" s="2"/>
      <c r="C2112" s="2"/>
      <c r="D2112" s="2"/>
      <c r="E2112" s="2"/>
      <c r="F2112" s="2"/>
      <c r="G2112" s="2"/>
      <c r="H2112" s="2"/>
      <c r="I2112" s="2"/>
      <c r="J2112" s="2"/>
      <c r="K2112" s="2"/>
    </row>
    <row r="2113" spans="1:11">
      <c r="A2113" s="2"/>
      <c r="C2113" s="2"/>
      <c r="D2113" s="2"/>
      <c r="E2113" s="2"/>
      <c r="F2113" s="2"/>
      <c r="G2113" s="2"/>
      <c r="H2113" s="2"/>
      <c r="I2113" s="2"/>
      <c r="J2113" s="2"/>
      <c r="K2113" s="2"/>
    </row>
    <row r="2114" spans="1:11">
      <c r="A2114" s="2"/>
      <c r="C2114" s="2"/>
      <c r="D2114" s="2"/>
      <c r="E2114" s="2"/>
      <c r="F2114" s="2"/>
      <c r="G2114" s="2"/>
      <c r="H2114" s="2"/>
      <c r="I2114" s="2"/>
      <c r="J2114" s="2"/>
      <c r="K2114" s="2"/>
    </row>
    <row r="2115" spans="1:11">
      <c r="A2115" s="2"/>
      <c r="C2115" s="2"/>
      <c r="D2115" s="2"/>
      <c r="E2115" s="2"/>
      <c r="F2115" s="2"/>
      <c r="G2115" s="2"/>
      <c r="H2115" s="2"/>
      <c r="I2115" s="2"/>
      <c r="J2115" s="2"/>
      <c r="K2115" s="2"/>
    </row>
    <row r="2116" spans="1:11">
      <c r="A2116" s="2"/>
      <c r="C2116" s="2"/>
      <c r="D2116" s="2"/>
      <c r="E2116" s="2"/>
      <c r="F2116" s="2"/>
      <c r="G2116" s="2"/>
      <c r="H2116" s="2"/>
      <c r="I2116" s="2"/>
      <c r="J2116" s="2"/>
      <c r="K2116" s="2"/>
    </row>
    <row r="2117" spans="1:11">
      <c r="A2117" s="2"/>
      <c r="C2117" s="2"/>
      <c r="D2117" s="2"/>
      <c r="E2117" s="2"/>
      <c r="F2117" s="2"/>
      <c r="G2117" s="2"/>
      <c r="H2117" s="2"/>
      <c r="I2117" s="2"/>
      <c r="J2117" s="2"/>
      <c r="K2117" s="2"/>
    </row>
    <row r="2118" spans="1:11">
      <c r="A2118" s="2"/>
      <c r="C2118" s="2"/>
      <c r="D2118" s="2"/>
      <c r="E2118" s="2"/>
      <c r="F2118" s="2"/>
      <c r="G2118" s="2"/>
      <c r="H2118" s="2"/>
      <c r="I2118" s="2"/>
      <c r="J2118" s="2"/>
      <c r="K2118" s="2"/>
    </row>
    <row r="2119" spans="1:11">
      <c r="A2119" s="2"/>
      <c r="C2119" s="2"/>
      <c r="D2119" s="2"/>
      <c r="E2119" s="2"/>
      <c r="F2119" s="2"/>
      <c r="G2119" s="2"/>
      <c r="H2119" s="2"/>
      <c r="I2119" s="2"/>
      <c r="J2119" s="2"/>
      <c r="K2119" s="2"/>
    </row>
    <row r="2120" spans="1:11">
      <c r="A2120" s="2"/>
      <c r="C2120" s="2"/>
      <c r="D2120" s="2"/>
      <c r="E2120" s="2"/>
      <c r="F2120" s="2"/>
      <c r="G2120" s="2"/>
      <c r="H2120" s="2"/>
      <c r="I2120" s="2"/>
      <c r="J2120" s="2"/>
      <c r="K2120" s="2"/>
    </row>
    <row r="2121" spans="1:11">
      <c r="A2121" s="2"/>
      <c r="C2121" s="2"/>
      <c r="D2121" s="2"/>
      <c r="E2121" s="2"/>
      <c r="F2121" s="2"/>
      <c r="G2121" s="2"/>
      <c r="H2121" s="2"/>
      <c r="I2121" s="2"/>
      <c r="J2121" s="2"/>
      <c r="K2121" s="2"/>
    </row>
    <row r="2122" spans="1:11">
      <c r="A2122" s="2"/>
      <c r="C2122" s="2"/>
      <c r="D2122" s="2"/>
      <c r="E2122" s="2"/>
      <c r="F2122" s="2"/>
      <c r="G2122" s="2"/>
      <c r="H2122" s="2"/>
      <c r="I2122" s="2"/>
      <c r="J2122" s="2"/>
      <c r="K2122" s="2"/>
    </row>
    <row r="2123" spans="1:11">
      <c r="A2123" s="2"/>
      <c r="C2123" s="2"/>
      <c r="D2123" s="2"/>
      <c r="E2123" s="2"/>
      <c r="F2123" s="2"/>
      <c r="G2123" s="2"/>
      <c r="H2123" s="2"/>
      <c r="I2123" s="2"/>
      <c r="J2123" s="2"/>
      <c r="K2123" s="2"/>
    </row>
    <row r="2124" spans="1:11">
      <c r="A2124" s="2"/>
      <c r="C2124" s="2"/>
      <c r="D2124" s="2"/>
      <c r="E2124" s="2"/>
      <c r="F2124" s="2"/>
      <c r="G2124" s="2"/>
      <c r="H2124" s="2"/>
      <c r="I2124" s="2"/>
      <c r="J2124" s="2"/>
      <c r="K2124" s="2"/>
    </row>
    <row r="2125" spans="1:11">
      <c r="A2125" s="2"/>
      <c r="C2125" s="2"/>
      <c r="D2125" s="2"/>
      <c r="E2125" s="2"/>
      <c r="F2125" s="2"/>
      <c r="G2125" s="2"/>
      <c r="H2125" s="2"/>
      <c r="I2125" s="2"/>
      <c r="J2125" s="2"/>
      <c r="K2125" s="2"/>
    </row>
    <row r="2126" spans="1:11">
      <c r="A2126" s="2"/>
      <c r="C2126" s="2"/>
      <c r="D2126" s="2"/>
      <c r="E2126" s="2"/>
      <c r="F2126" s="2"/>
      <c r="G2126" s="2"/>
      <c r="H2126" s="2"/>
      <c r="I2126" s="2"/>
      <c r="J2126" s="2"/>
      <c r="K2126" s="2"/>
    </row>
    <row r="2127" spans="1:11">
      <c r="A2127" s="2"/>
      <c r="C2127" s="2"/>
      <c r="D2127" s="2"/>
      <c r="E2127" s="2"/>
      <c r="F2127" s="2"/>
      <c r="G2127" s="2"/>
      <c r="H2127" s="2"/>
      <c r="I2127" s="2"/>
      <c r="J2127" s="2"/>
      <c r="K2127" s="2"/>
    </row>
    <row r="2128" spans="1:11">
      <c r="A2128" s="2"/>
      <c r="C2128" s="2"/>
      <c r="D2128" s="2"/>
      <c r="E2128" s="2"/>
      <c r="F2128" s="2"/>
      <c r="G2128" s="2"/>
      <c r="H2128" s="2"/>
      <c r="I2128" s="2"/>
      <c r="J2128" s="2"/>
      <c r="K2128" s="2"/>
    </row>
    <row r="2129" spans="1:11">
      <c r="A2129" s="2"/>
      <c r="C2129" s="2"/>
      <c r="D2129" s="2"/>
      <c r="E2129" s="2"/>
      <c r="F2129" s="2"/>
      <c r="G2129" s="2"/>
      <c r="H2129" s="2"/>
      <c r="I2129" s="2"/>
      <c r="J2129" s="2"/>
      <c r="K2129" s="2"/>
    </row>
    <row r="2130" spans="1:11">
      <c r="A2130" s="2"/>
      <c r="C2130" s="2"/>
      <c r="D2130" s="2"/>
      <c r="E2130" s="2"/>
      <c r="F2130" s="2"/>
      <c r="G2130" s="2"/>
      <c r="H2130" s="2"/>
      <c r="I2130" s="2"/>
      <c r="J2130" s="2"/>
      <c r="K2130" s="2"/>
    </row>
    <row r="2131" spans="1:11">
      <c r="A2131" s="2"/>
      <c r="C2131" s="2"/>
      <c r="D2131" s="2"/>
      <c r="E2131" s="2"/>
      <c r="F2131" s="2"/>
      <c r="G2131" s="2"/>
      <c r="H2131" s="2"/>
      <c r="I2131" s="2"/>
      <c r="J2131" s="2"/>
      <c r="K2131" s="2"/>
    </row>
    <row r="2132" spans="1:11">
      <c r="A2132" s="2"/>
      <c r="C2132" s="2"/>
      <c r="D2132" s="2"/>
      <c r="E2132" s="2"/>
      <c r="F2132" s="2"/>
      <c r="G2132" s="2"/>
      <c r="H2132" s="2"/>
      <c r="I2132" s="2"/>
      <c r="J2132" s="2"/>
      <c r="K2132" s="2"/>
    </row>
    <row r="2133" spans="1:11">
      <c r="A2133" s="2"/>
      <c r="C2133" s="2"/>
      <c r="D2133" s="2"/>
      <c r="E2133" s="2"/>
      <c r="F2133" s="2"/>
      <c r="G2133" s="2"/>
      <c r="H2133" s="2"/>
      <c r="I2133" s="2"/>
      <c r="J2133" s="2"/>
      <c r="K2133" s="2"/>
    </row>
    <row r="2134" spans="1:11">
      <c r="A2134" s="2"/>
      <c r="C2134" s="2"/>
      <c r="D2134" s="2"/>
      <c r="E2134" s="2"/>
      <c r="F2134" s="2"/>
      <c r="G2134" s="2"/>
      <c r="H2134" s="2"/>
      <c r="I2134" s="2"/>
      <c r="J2134" s="2"/>
      <c r="K2134" s="2"/>
    </row>
    <row r="2135" spans="1:11">
      <c r="A2135" s="2"/>
      <c r="C2135" s="2"/>
      <c r="D2135" s="2"/>
      <c r="E2135" s="2"/>
      <c r="F2135" s="2"/>
      <c r="G2135" s="2"/>
      <c r="H2135" s="2"/>
      <c r="I2135" s="2"/>
      <c r="J2135" s="2"/>
      <c r="K2135" s="2"/>
    </row>
    <row r="2136" spans="1:11">
      <c r="A2136" s="2"/>
      <c r="C2136" s="2"/>
      <c r="D2136" s="2"/>
      <c r="E2136" s="2"/>
      <c r="F2136" s="2"/>
      <c r="G2136" s="2"/>
      <c r="H2136" s="2"/>
      <c r="I2136" s="2"/>
      <c r="J2136" s="2"/>
      <c r="K2136" s="2"/>
    </row>
    <row r="2137" spans="1:11">
      <c r="A2137" s="2"/>
      <c r="C2137" s="2"/>
      <c r="D2137" s="2"/>
      <c r="E2137" s="2"/>
      <c r="F2137" s="2"/>
      <c r="G2137" s="2"/>
      <c r="H2137" s="2"/>
      <c r="I2137" s="2"/>
      <c r="J2137" s="2"/>
      <c r="K2137" s="2"/>
    </row>
    <row r="2138" spans="1:11">
      <c r="A2138" s="2"/>
      <c r="C2138" s="2"/>
      <c r="D2138" s="2"/>
      <c r="E2138" s="2"/>
      <c r="F2138" s="2"/>
      <c r="G2138" s="2"/>
      <c r="H2138" s="2"/>
      <c r="I2138" s="2"/>
      <c r="J2138" s="2"/>
      <c r="K2138" s="2"/>
    </row>
    <row r="2139" spans="1:11">
      <c r="A2139" s="2"/>
      <c r="C2139" s="2"/>
      <c r="D2139" s="2"/>
      <c r="E2139" s="2"/>
      <c r="F2139" s="2"/>
      <c r="G2139" s="2"/>
      <c r="H2139" s="2"/>
      <c r="I2139" s="2"/>
      <c r="J2139" s="2"/>
      <c r="K2139" s="2"/>
    </row>
    <row r="2140" spans="1:11">
      <c r="A2140" s="2"/>
      <c r="C2140" s="2"/>
      <c r="D2140" s="2"/>
      <c r="E2140" s="2"/>
      <c r="F2140" s="2"/>
      <c r="G2140" s="2"/>
      <c r="H2140" s="2"/>
      <c r="I2140" s="2"/>
      <c r="J2140" s="2"/>
      <c r="K2140" s="2"/>
    </row>
    <row r="2141" spans="1:11">
      <c r="A2141" s="2"/>
      <c r="C2141" s="2"/>
      <c r="D2141" s="2"/>
      <c r="E2141" s="2"/>
      <c r="F2141" s="2"/>
      <c r="G2141" s="2"/>
      <c r="H2141" s="2"/>
      <c r="I2141" s="2"/>
      <c r="J2141" s="2"/>
      <c r="K2141" s="2"/>
    </row>
    <row r="2142" spans="1:11">
      <c r="A2142" s="2"/>
      <c r="C2142" s="2"/>
      <c r="D2142" s="2"/>
      <c r="E2142" s="2"/>
      <c r="F2142" s="2"/>
      <c r="G2142" s="2"/>
      <c r="H2142" s="2"/>
      <c r="I2142" s="2"/>
      <c r="J2142" s="2"/>
      <c r="K2142" s="2"/>
    </row>
    <row r="2143" spans="1:11">
      <c r="A2143" s="2"/>
      <c r="C2143" s="2"/>
      <c r="D2143" s="2"/>
      <c r="E2143" s="2"/>
      <c r="F2143" s="2"/>
      <c r="G2143" s="2"/>
      <c r="H2143" s="2"/>
      <c r="I2143" s="2"/>
      <c r="J2143" s="2"/>
      <c r="K2143" s="2"/>
    </row>
    <row r="2144" spans="1:11">
      <c r="A2144" s="2"/>
      <c r="C2144" s="2"/>
      <c r="D2144" s="2"/>
      <c r="E2144" s="2"/>
      <c r="F2144" s="2"/>
      <c r="G2144" s="2"/>
      <c r="H2144" s="2"/>
      <c r="I2144" s="2"/>
      <c r="J2144" s="2"/>
      <c r="K2144" s="2"/>
    </row>
    <row r="2145" spans="1:11">
      <c r="A2145" s="2"/>
      <c r="C2145" s="2"/>
      <c r="D2145" s="2"/>
      <c r="E2145" s="2"/>
      <c r="F2145" s="2"/>
      <c r="G2145" s="2"/>
      <c r="H2145" s="2"/>
      <c r="I2145" s="2"/>
      <c r="J2145" s="2"/>
      <c r="K2145" s="2"/>
    </row>
    <row r="2146" spans="1:11">
      <c r="A2146" s="2"/>
      <c r="C2146" s="2"/>
      <c r="D2146" s="2"/>
      <c r="E2146" s="2"/>
      <c r="F2146" s="2"/>
      <c r="G2146" s="2"/>
      <c r="H2146" s="2"/>
      <c r="I2146" s="2"/>
      <c r="J2146" s="2"/>
      <c r="K2146" s="2"/>
    </row>
    <row r="2147" spans="1:11">
      <c r="A2147" s="2"/>
      <c r="C2147" s="2"/>
      <c r="D2147" s="2"/>
      <c r="E2147" s="2"/>
      <c r="F2147" s="2"/>
      <c r="G2147" s="2"/>
      <c r="H2147" s="2"/>
      <c r="I2147" s="2"/>
      <c r="J2147" s="2"/>
      <c r="K2147" s="2"/>
    </row>
    <row r="2148" spans="1:11">
      <c r="A2148" s="2"/>
      <c r="C2148" s="2"/>
      <c r="D2148" s="2"/>
      <c r="E2148" s="2"/>
      <c r="F2148" s="2"/>
      <c r="G2148" s="2"/>
      <c r="H2148" s="2"/>
      <c r="I2148" s="2"/>
      <c r="J2148" s="2"/>
      <c r="K2148" s="2"/>
    </row>
    <row r="2149" spans="1:11">
      <c r="A2149" s="2"/>
      <c r="C2149" s="2"/>
      <c r="D2149" s="2"/>
      <c r="E2149" s="2"/>
      <c r="F2149" s="2"/>
      <c r="G2149" s="2"/>
      <c r="H2149" s="2"/>
      <c r="I2149" s="2"/>
      <c r="J2149" s="2"/>
      <c r="K2149" s="2"/>
    </row>
    <row r="2150" spans="1:11">
      <c r="A2150" s="2"/>
      <c r="C2150" s="2"/>
      <c r="D2150" s="2"/>
      <c r="E2150" s="2"/>
      <c r="F2150" s="2"/>
      <c r="G2150" s="2"/>
      <c r="H2150" s="2"/>
      <c r="I2150" s="2"/>
      <c r="J2150" s="2"/>
      <c r="K2150" s="2"/>
    </row>
    <row r="2151" spans="1:11">
      <c r="A2151" s="2"/>
      <c r="C2151" s="2"/>
      <c r="D2151" s="2"/>
      <c r="E2151" s="2"/>
      <c r="F2151" s="2"/>
      <c r="G2151" s="2"/>
      <c r="H2151" s="2"/>
      <c r="I2151" s="2"/>
      <c r="J2151" s="2"/>
      <c r="K2151" s="2"/>
    </row>
    <row r="2152" spans="1:11">
      <c r="A2152" s="2"/>
      <c r="C2152" s="2"/>
      <c r="D2152" s="2"/>
      <c r="E2152" s="2"/>
      <c r="F2152" s="2"/>
      <c r="G2152" s="2"/>
      <c r="H2152" s="2"/>
      <c r="I2152" s="2"/>
      <c r="J2152" s="2"/>
      <c r="K2152" s="2"/>
    </row>
    <row r="2153" spans="1:11">
      <c r="A2153" s="2"/>
      <c r="C2153" s="2"/>
      <c r="D2153" s="2"/>
      <c r="E2153" s="2"/>
      <c r="F2153" s="2"/>
      <c r="G2153" s="2"/>
      <c r="H2153" s="2"/>
      <c r="I2153" s="2"/>
      <c r="J2153" s="2"/>
      <c r="K2153" s="2"/>
    </row>
    <row r="2154" spans="1:11">
      <c r="A2154" s="2"/>
      <c r="C2154" s="2"/>
      <c r="D2154" s="2"/>
      <c r="E2154" s="2"/>
      <c r="F2154" s="2"/>
      <c r="G2154" s="2"/>
      <c r="H2154" s="2"/>
      <c r="I2154" s="2"/>
      <c r="J2154" s="2"/>
      <c r="K2154" s="2"/>
    </row>
    <row r="2155" spans="1:11">
      <c r="A2155" s="2"/>
      <c r="C2155" s="2"/>
      <c r="D2155" s="2"/>
      <c r="E2155" s="2"/>
      <c r="F2155" s="2"/>
      <c r="G2155" s="2"/>
      <c r="H2155" s="2"/>
      <c r="I2155" s="2"/>
      <c r="J2155" s="2"/>
      <c r="K2155" s="2"/>
    </row>
    <row r="2156" spans="1:11">
      <c r="A2156" s="2"/>
      <c r="C2156" s="2"/>
      <c r="D2156" s="2"/>
      <c r="E2156" s="2"/>
      <c r="F2156" s="2"/>
      <c r="G2156" s="2"/>
      <c r="H2156" s="2"/>
      <c r="I2156" s="2"/>
      <c r="J2156" s="2"/>
      <c r="K2156" s="2"/>
    </row>
    <row r="2157" spans="1:11">
      <c r="A2157" s="2"/>
      <c r="C2157" s="2"/>
      <c r="D2157" s="2"/>
      <c r="E2157" s="2"/>
      <c r="F2157" s="2"/>
      <c r="G2157" s="2"/>
      <c r="H2157" s="2"/>
      <c r="I2157" s="2"/>
      <c r="J2157" s="2"/>
      <c r="K2157" s="2"/>
    </row>
    <row r="2158" spans="1:11">
      <c r="A2158" s="2"/>
      <c r="C2158" s="2"/>
      <c r="D2158" s="2"/>
      <c r="E2158" s="2"/>
      <c r="F2158" s="2"/>
      <c r="G2158" s="2"/>
      <c r="H2158" s="2"/>
      <c r="I2158" s="2"/>
      <c r="J2158" s="2"/>
      <c r="K2158" s="2"/>
    </row>
    <row r="2159" spans="1:11">
      <c r="A2159" s="2"/>
      <c r="C2159" s="2"/>
      <c r="D2159" s="2"/>
      <c r="E2159" s="2"/>
      <c r="F2159" s="2"/>
      <c r="G2159" s="2"/>
      <c r="H2159" s="2"/>
      <c r="I2159" s="2"/>
      <c r="J2159" s="2"/>
      <c r="K2159" s="2"/>
    </row>
    <row r="2160" spans="1:11">
      <c r="A2160" s="2"/>
      <c r="C2160" s="2"/>
      <c r="D2160" s="2"/>
      <c r="E2160" s="2"/>
      <c r="F2160" s="2"/>
      <c r="G2160" s="2"/>
      <c r="H2160" s="2"/>
      <c r="I2160" s="2"/>
      <c r="J2160" s="2"/>
      <c r="K2160" s="2"/>
    </row>
    <row r="2161" spans="1:11">
      <c r="A2161" s="2"/>
      <c r="C2161" s="2"/>
      <c r="D2161" s="2"/>
      <c r="E2161" s="2"/>
      <c r="F2161" s="2"/>
      <c r="G2161" s="2"/>
      <c r="H2161" s="2"/>
      <c r="I2161" s="2"/>
      <c r="J2161" s="2"/>
      <c r="K2161" s="2"/>
    </row>
    <row r="2162" spans="1:11">
      <c r="A2162" s="2"/>
      <c r="C2162" s="2"/>
      <c r="D2162" s="2"/>
      <c r="E2162" s="2"/>
      <c r="F2162" s="2"/>
      <c r="G2162" s="2"/>
      <c r="H2162" s="2"/>
      <c r="I2162" s="2"/>
      <c r="J2162" s="2"/>
      <c r="K2162" s="2"/>
    </row>
    <row r="2163" spans="1:11">
      <c r="A2163" s="2"/>
      <c r="C2163" s="2"/>
      <c r="D2163" s="2"/>
      <c r="E2163" s="2"/>
      <c r="F2163" s="2"/>
      <c r="G2163" s="2"/>
      <c r="H2163" s="2"/>
      <c r="I2163" s="2"/>
      <c r="J2163" s="2"/>
      <c r="K2163" s="2"/>
    </row>
    <row r="2164" spans="1:11">
      <c r="A2164" s="2"/>
      <c r="C2164" s="2"/>
      <c r="D2164" s="2"/>
      <c r="E2164" s="2"/>
      <c r="F2164" s="2"/>
      <c r="G2164" s="2"/>
      <c r="H2164" s="2"/>
      <c r="I2164" s="2"/>
      <c r="J2164" s="2"/>
      <c r="K2164" s="2"/>
    </row>
    <row r="2165" spans="1:11">
      <c r="A2165" s="2"/>
      <c r="C2165" s="2"/>
      <c r="D2165" s="2"/>
      <c r="E2165" s="2"/>
      <c r="F2165" s="2"/>
      <c r="G2165" s="2"/>
      <c r="H2165" s="2"/>
      <c r="I2165" s="2"/>
      <c r="J2165" s="2"/>
      <c r="K2165" s="2"/>
    </row>
    <row r="2166" spans="1:11">
      <c r="A2166" s="2"/>
      <c r="C2166" s="2"/>
      <c r="D2166" s="2"/>
      <c r="E2166" s="2"/>
      <c r="F2166" s="2"/>
      <c r="G2166" s="2"/>
      <c r="H2166" s="2"/>
      <c r="I2166" s="2"/>
      <c r="J2166" s="2"/>
      <c r="K2166" s="2"/>
    </row>
    <row r="2167" spans="1:11">
      <c r="A2167" s="2"/>
      <c r="C2167" s="2"/>
      <c r="D2167" s="2"/>
      <c r="E2167" s="2"/>
      <c r="F2167" s="2"/>
      <c r="G2167" s="2"/>
      <c r="H2167" s="2"/>
      <c r="I2167" s="2"/>
      <c r="J2167" s="2"/>
      <c r="K2167" s="2"/>
    </row>
    <row r="2168" spans="1:11">
      <c r="A2168" s="2"/>
      <c r="C2168" s="2"/>
      <c r="D2168" s="2"/>
      <c r="E2168" s="2"/>
      <c r="F2168" s="2"/>
      <c r="G2168" s="2"/>
      <c r="H2168" s="2"/>
      <c r="I2168" s="2"/>
      <c r="J2168" s="2"/>
      <c r="K2168" s="2"/>
    </row>
    <row r="2169" spans="1:11">
      <c r="A2169" s="2"/>
      <c r="C2169" s="2"/>
      <c r="D2169" s="2"/>
      <c r="E2169" s="2"/>
      <c r="F2169" s="2"/>
      <c r="G2169" s="2"/>
      <c r="H2169" s="2"/>
      <c r="I2169" s="2"/>
      <c r="J2169" s="2"/>
      <c r="K2169" s="2"/>
    </row>
    <row r="2170" spans="1:11">
      <c r="A2170" s="2"/>
      <c r="C2170" s="2"/>
      <c r="D2170" s="2"/>
      <c r="E2170" s="2"/>
      <c r="F2170" s="2"/>
      <c r="G2170" s="2"/>
      <c r="H2170" s="2"/>
      <c r="I2170" s="2"/>
      <c r="J2170" s="2"/>
      <c r="K2170" s="2"/>
    </row>
    <row r="2171" spans="1:11">
      <c r="A2171" s="2"/>
      <c r="C2171" s="2"/>
      <c r="D2171" s="2"/>
      <c r="E2171" s="2"/>
      <c r="F2171" s="2"/>
      <c r="G2171" s="2"/>
      <c r="H2171" s="2"/>
      <c r="I2171" s="2"/>
      <c r="J2171" s="2"/>
      <c r="K2171" s="2"/>
    </row>
    <row r="2172" spans="1:11">
      <c r="A2172" s="2"/>
      <c r="C2172" s="2"/>
      <c r="D2172" s="2"/>
      <c r="E2172" s="2"/>
      <c r="F2172" s="2"/>
      <c r="G2172" s="2"/>
      <c r="H2172" s="2"/>
      <c r="I2172" s="2"/>
      <c r="J2172" s="2"/>
      <c r="K2172" s="2"/>
    </row>
    <row r="2173" spans="1:11">
      <c r="A2173" s="2"/>
      <c r="C2173" s="2"/>
      <c r="D2173" s="2"/>
      <c r="E2173" s="2"/>
      <c r="F2173" s="2"/>
      <c r="G2173" s="2"/>
      <c r="H2173" s="2"/>
      <c r="I2173" s="2"/>
      <c r="J2173" s="2"/>
      <c r="K2173" s="2"/>
    </row>
    <row r="2174" spans="1:11">
      <c r="A2174" s="2"/>
      <c r="C2174" s="2"/>
      <c r="D2174" s="2"/>
      <c r="E2174" s="2"/>
      <c r="F2174" s="2"/>
      <c r="G2174" s="2"/>
      <c r="H2174" s="2"/>
      <c r="I2174" s="2"/>
      <c r="J2174" s="2"/>
      <c r="K2174" s="2"/>
    </row>
    <row r="2175" spans="1:11">
      <c r="A2175" s="2"/>
      <c r="C2175" s="2"/>
      <c r="D2175" s="2"/>
      <c r="E2175" s="2"/>
      <c r="F2175" s="2"/>
      <c r="G2175" s="2"/>
      <c r="H2175" s="2"/>
      <c r="I2175" s="2"/>
      <c r="J2175" s="2"/>
      <c r="K2175" s="2"/>
    </row>
    <row r="2176" spans="1:11">
      <c r="A2176" s="2"/>
      <c r="C2176" s="2"/>
      <c r="D2176" s="2"/>
      <c r="E2176" s="2"/>
      <c r="F2176" s="2"/>
      <c r="G2176" s="2"/>
      <c r="H2176" s="2"/>
      <c r="I2176" s="2"/>
      <c r="J2176" s="2"/>
      <c r="K2176" s="2"/>
    </row>
    <row r="2177" spans="1:11">
      <c r="A2177" s="2"/>
      <c r="C2177" s="2"/>
      <c r="D2177" s="2"/>
      <c r="E2177" s="2"/>
      <c r="F2177" s="2"/>
      <c r="G2177" s="2"/>
      <c r="H2177" s="2"/>
      <c r="I2177" s="2"/>
      <c r="J2177" s="2"/>
      <c r="K2177" s="2"/>
    </row>
    <row r="2178" spans="1:11">
      <c r="A2178" s="2"/>
      <c r="C2178" s="2"/>
      <c r="D2178" s="2"/>
      <c r="E2178" s="2"/>
      <c r="F2178" s="2"/>
      <c r="G2178" s="2"/>
      <c r="H2178" s="2"/>
      <c r="I2178" s="2"/>
      <c r="J2178" s="2"/>
      <c r="K2178" s="2"/>
    </row>
    <row r="2179" spans="1:11">
      <c r="A2179" s="2"/>
      <c r="C2179" s="2"/>
      <c r="D2179" s="2"/>
      <c r="E2179" s="2"/>
      <c r="F2179" s="2"/>
      <c r="G2179" s="2"/>
      <c r="H2179" s="2"/>
      <c r="I2179" s="2"/>
      <c r="J2179" s="2"/>
      <c r="K2179" s="2"/>
    </row>
    <row r="2180" spans="1:11">
      <c r="A2180" s="2"/>
      <c r="C2180" s="2"/>
      <c r="D2180" s="2"/>
      <c r="E2180" s="2"/>
      <c r="F2180" s="2"/>
      <c r="G2180" s="2"/>
      <c r="H2180" s="2"/>
      <c r="I2180" s="2"/>
      <c r="J2180" s="2"/>
      <c r="K2180" s="2"/>
    </row>
    <row r="2181" spans="1:11">
      <c r="A2181" s="2"/>
      <c r="C2181" s="2"/>
      <c r="D2181" s="2"/>
      <c r="E2181" s="2"/>
      <c r="F2181" s="2"/>
      <c r="G2181" s="2"/>
      <c r="H2181" s="2"/>
      <c r="I2181" s="2"/>
      <c r="J2181" s="2"/>
      <c r="K2181" s="2"/>
    </row>
    <row r="2182" spans="1:11">
      <c r="A2182" s="2"/>
      <c r="C2182" s="2"/>
      <c r="D2182" s="2"/>
      <c r="E2182" s="2"/>
      <c r="F2182" s="2"/>
      <c r="G2182" s="2"/>
      <c r="H2182" s="2"/>
      <c r="I2182" s="2"/>
      <c r="J2182" s="2"/>
      <c r="K2182" s="2"/>
    </row>
    <row r="2183" spans="1:11">
      <c r="A2183" s="2"/>
      <c r="C2183" s="2"/>
      <c r="D2183" s="2"/>
      <c r="E2183" s="2"/>
      <c r="F2183" s="2"/>
      <c r="G2183" s="2"/>
      <c r="H2183" s="2"/>
      <c r="I2183" s="2"/>
      <c r="J2183" s="2"/>
      <c r="K2183" s="2"/>
    </row>
    <row r="2184" spans="1:11">
      <c r="A2184" s="2"/>
      <c r="C2184" s="2"/>
      <c r="D2184" s="2"/>
      <c r="E2184" s="2"/>
      <c r="F2184" s="2"/>
      <c r="G2184" s="2"/>
      <c r="H2184" s="2"/>
      <c r="I2184" s="2"/>
      <c r="J2184" s="2"/>
      <c r="K2184" s="2"/>
    </row>
    <row r="2185" spans="1:11">
      <c r="A2185" s="2"/>
      <c r="C2185" s="2"/>
      <c r="D2185" s="2"/>
      <c r="E2185" s="2"/>
      <c r="F2185" s="2"/>
      <c r="G2185" s="2"/>
      <c r="H2185" s="2"/>
      <c r="I2185" s="2"/>
      <c r="J2185" s="2"/>
      <c r="K2185" s="2"/>
    </row>
    <row r="2186" spans="1:11">
      <c r="A2186" s="2"/>
      <c r="C2186" s="2"/>
      <c r="D2186" s="2"/>
      <c r="E2186" s="2"/>
      <c r="F2186" s="2"/>
      <c r="G2186" s="2"/>
      <c r="H2186" s="2"/>
      <c r="I2186" s="2"/>
      <c r="J2186" s="2"/>
      <c r="K2186" s="2"/>
    </row>
    <row r="2187" spans="1:11">
      <c r="A2187" s="2"/>
      <c r="C2187" s="2"/>
      <c r="D2187" s="2"/>
      <c r="E2187" s="2"/>
      <c r="F2187" s="2"/>
      <c r="G2187" s="2"/>
      <c r="H2187" s="2"/>
      <c r="I2187" s="2"/>
      <c r="J2187" s="2"/>
      <c r="K2187" s="2"/>
    </row>
    <row r="2188" spans="1:11">
      <c r="A2188" s="2"/>
      <c r="C2188" s="2"/>
      <c r="D2188" s="2"/>
      <c r="E2188" s="2"/>
      <c r="F2188" s="2"/>
      <c r="G2188" s="2"/>
      <c r="H2188" s="2"/>
      <c r="I2188" s="2"/>
      <c r="J2188" s="2"/>
      <c r="K2188" s="2"/>
    </row>
    <row r="2189" spans="1:11">
      <c r="A2189" s="2"/>
      <c r="C2189" s="2"/>
      <c r="D2189" s="2"/>
      <c r="E2189" s="2"/>
      <c r="F2189" s="2"/>
      <c r="G2189" s="2"/>
      <c r="H2189" s="2"/>
      <c r="I2189" s="2"/>
      <c r="J2189" s="2"/>
      <c r="K2189" s="2"/>
    </row>
    <row r="2190" spans="1:11">
      <c r="A2190" s="2"/>
      <c r="C2190" s="2"/>
      <c r="D2190" s="2"/>
      <c r="E2190" s="2"/>
      <c r="F2190" s="2"/>
      <c r="G2190" s="2"/>
      <c r="H2190" s="2"/>
      <c r="I2190" s="2"/>
      <c r="J2190" s="2"/>
      <c r="K2190" s="2"/>
    </row>
    <row r="2191" spans="1:11">
      <c r="A2191" s="2"/>
      <c r="C2191" s="2"/>
      <c r="D2191" s="2"/>
      <c r="E2191" s="2"/>
      <c r="F2191" s="2"/>
      <c r="G2191" s="2"/>
      <c r="H2191" s="2"/>
      <c r="I2191" s="2"/>
      <c r="J2191" s="2"/>
      <c r="K2191" s="2"/>
    </row>
    <row r="2192" spans="1:11">
      <c r="A2192" s="2"/>
      <c r="C2192" s="2"/>
      <c r="D2192" s="2"/>
      <c r="E2192" s="2"/>
      <c r="F2192" s="2"/>
      <c r="G2192" s="2"/>
      <c r="H2192" s="2"/>
      <c r="I2192" s="2"/>
      <c r="J2192" s="2"/>
      <c r="K2192" s="2"/>
    </row>
    <row r="2193" spans="1:11">
      <c r="A2193" s="2"/>
      <c r="C2193" s="2"/>
      <c r="D2193" s="2"/>
      <c r="E2193" s="2"/>
      <c r="F2193" s="2"/>
      <c r="G2193" s="2"/>
      <c r="H2193" s="2"/>
      <c r="I2193" s="2"/>
      <c r="J2193" s="2"/>
      <c r="K2193" s="2"/>
    </row>
    <row r="2194" spans="1:11">
      <c r="A2194" s="2"/>
      <c r="C2194" s="2"/>
      <c r="D2194" s="2"/>
      <c r="E2194" s="2"/>
      <c r="F2194" s="2"/>
      <c r="G2194" s="2"/>
      <c r="H2194" s="2"/>
      <c r="I2194" s="2"/>
      <c r="J2194" s="2"/>
      <c r="K2194" s="2"/>
    </row>
    <row r="2195" spans="1:11">
      <c r="A2195" s="2"/>
      <c r="C2195" s="2"/>
      <c r="D2195" s="2"/>
      <c r="E2195" s="2"/>
      <c r="F2195" s="2"/>
      <c r="G2195" s="2"/>
      <c r="H2195" s="2"/>
      <c r="I2195" s="2"/>
      <c r="J2195" s="2"/>
      <c r="K2195" s="2"/>
    </row>
    <row r="2196" spans="1:11">
      <c r="A2196" s="2"/>
      <c r="C2196" s="2"/>
      <c r="D2196" s="2"/>
      <c r="E2196" s="2"/>
      <c r="F2196" s="2"/>
      <c r="G2196" s="2"/>
      <c r="H2196" s="2"/>
      <c r="I2196" s="2"/>
      <c r="J2196" s="2"/>
      <c r="K2196" s="2"/>
    </row>
    <row r="2197" spans="1:11">
      <c r="A2197" s="2"/>
      <c r="C2197" s="2"/>
      <c r="D2197" s="2"/>
      <c r="E2197" s="2"/>
      <c r="F2197" s="2"/>
      <c r="G2197" s="2"/>
      <c r="H2197" s="2"/>
      <c r="I2197" s="2"/>
      <c r="J2197" s="2"/>
      <c r="K2197" s="2"/>
    </row>
    <row r="2198" spans="1:11">
      <c r="A2198" s="2"/>
      <c r="C2198" s="2"/>
      <c r="D2198" s="2"/>
      <c r="E2198" s="2"/>
      <c r="F2198" s="2"/>
      <c r="G2198" s="2"/>
      <c r="H2198" s="2"/>
      <c r="I2198" s="2"/>
      <c r="J2198" s="2"/>
      <c r="K2198" s="2"/>
    </row>
    <row r="2199" spans="1:11">
      <c r="A2199" s="2"/>
      <c r="C2199" s="2"/>
      <c r="D2199" s="2"/>
      <c r="E2199" s="2"/>
      <c r="F2199" s="2"/>
      <c r="G2199" s="2"/>
      <c r="H2199" s="2"/>
      <c r="I2199" s="2"/>
      <c r="J2199" s="2"/>
      <c r="K2199" s="2"/>
    </row>
    <row r="2200" spans="1:11">
      <c r="A2200" s="2"/>
      <c r="C2200" s="2"/>
      <c r="D2200" s="2"/>
      <c r="E2200" s="2"/>
      <c r="F2200" s="2"/>
      <c r="G2200" s="2"/>
      <c r="H2200" s="2"/>
      <c r="I2200" s="2"/>
      <c r="J2200" s="2"/>
      <c r="K2200" s="2"/>
    </row>
    <row r="2201" spans="1:11">
      <c r="A2201" s="2"/>
      <c r="C2201" s="2"/>
      <c r="D2201" s="2"/>
      <c r="E2201" s="2"/>
      <c r="F2201" s="2"/>
      <c r="G2201" s="2"/>
      <c r="H2201" s="2"/>
      <c r="I2201" s="2"/>
      <c r="J2201" s="2"/>
      <c r="K2201" s="2"/>
    </row>
    <row r="2202" spans="1:11">
      <c r="A2202" s="2"/>
      <c r="C2202" s="2"/>
      <c r="D2202" s="2"/>
      <c r="E2202" s="2"/>
      <c r="F2202" s="2"/>
      <c r="G2202" s="2"/>
      <c r="H2202" s="2"/>
      <c r="I2202" s="2"/>
      <c r="J2202" s="2"/>
      <c r="K2202" s="2"/>
    </row>
    <row r="2203" spans="1:11">
      <c r="A2203" s="2"/>
      <c r="C2203" s="2"/>
      <c r="D2203" s="2"/>
      <c r="E2203" s="2"/>
      <c r="F2203" s="2"/>
      <c r="G2203" s="2"/>
      <c r="H2203" s="2"/>
      <c r="I2203" s="2"/>
      <c r="J2203" s="2"/>
      <c r="K2203" s="2"/>
    </row>
    <row r="2204" spans="1:11">
      <c r="A2204" s="2"/>
      <c r="C2204" s="2"/>
      <c r="D2204" s="2"/>
      <c r="E2204" s="2"/>
      <c r="F2204" s="2"/>
      <c r="G2204" s="2"/>
      <c r="H2204" s="2"/>
      <c r="I2204" s="2"/>
      <c r="J2204" s="2"/>
      <c r="K2204" s="2"/>
    </row>
    <row r="2205" spans="1:11">
      <c r="A2205" s="2"/>
      <c r="C2205" s="2"/>
      <c r="D2205" s="2"/>
      <c r="E2205" s="2"/>
      <c r="F2205" s="2"/>
      <c r="G2205" s="2"/>
      <c r="H2205" s="2"/>
      <c r="I2205" s="2"/>
      <c r="J2205" s="2"/>
      <c r="K2205" s="2"/>
    </row>
    <row r="2206" spans="1:11">
      <c r="A2206" s="2"/>
      <c r="C2206" s="2"/>
      <c r="D2206" s="2"/>
      <c r="E2206" s="2"/>
      <c r="F2206" s="2"/>
      <c r="G2206" s="2"/>
      <c r="H2206" s="2"/>
      <c r="I2206" s="2"/>
      <c r="J2206" s="2"/>
      <c r="K2206" s="2"/>
    </row>
    <row r="2207" spans="1:11">
      <c r="A2207" s="2"/>
      <c r="C2207" s="2"/>
      <c r="D2207" s="2"/>
      <c r="E2207" s="2"/>
      <c r="F2207" s="2"/>
      <c r="G2207" s="2"/>
      <c r="H2207" s="2"/>
      <c r="I2207" s="2"/>
      <c r="J2207" s="2"/>
      <c r="K2207" s="2"/>
    </row>
    <row r="2208" spans="1:11">
      <c r="A2208" s="2"/>
      <c r="C2208" s="2"/>
      <c r="D2208" s="2"/>
      <c r="E2208" s="2"/>
      <c r="F2208" s="2"/>
      <c r="G2208" s="2"/>
      <c r="H2208" s="2"/>
      <c r="I2208" s="2"/>
      <c r="J2208" s="2"/>
      <c r="K2208" s="2"/>
    </row>
    <row r="2209" spans="1:11">
      <c r="A2209" s="2"/>
      <c r="C2209" s="2"/>
      <c r="D2209" s="2"/>
      <c r="E2209" s="2"/>
      <c r="F2209" s="2"/>
      <c r="G2209" s="2"/>
      <c r="H2209" s="2"/>
      <c r="I2209" s="2"/>
      <c r="J2209" s="2"/>
      <c r="K2209" s="2"/>
    </row>
    <row r="2210" spans="1:11">
      <c r="A2210" s="2"/>
      <c r="C2210" s="2"/>
      <c r="D2210" s="2"/>
      <c r="E2210" s="2"/>
      <c r="F2210" s="2"/>
      <c r="G2210" s="2"/>
      <c r="H2210" s="2"/>
      <c r="I2210" s="2"/>
      <c r="J2210" s="2"/>
      <c r="K2210" s="2"/>
    </row>
    <row r="2211" spans="1:11">
      <c r="A2211" s="2"/>
      <c r="C2211" s="2"/>
      <c r="D2211" s="2"/>
      <c r="E2211" s="2"/>
      <c r="F2211" s="2"/>
      <c r="G2211" s="2"/>
      <c r="H2211" s="2"/>
      <c r="I2211" s="2"/>
      <c r="J2211" s="2"/>
      <c r="K2211" s="2"/>
    </row>
    <row r="2212" spans="1:11">
      <c r="A2212" s="2"/>
      <c r="C2212" s="2"/>
      <c r="D2212" s="2"/>
      <c r="E2212" s="2"/>
      <c r="F2212" s="2"/>
      <c r="G2212" s="2"/>
      <c r="H2212" s="2"/>
      <c r="I2212" s="2"/>
      <c r="J2212" s="2"/>
      <c r="K2212" s="2"/>
    </row>
    <row r="2213" spans="1:11">
      <c r="A2213" s="2"/>
      <c r="C2213" s="2"/>
      <c r="D2213" s="2"/>
      <c r="E2213" s="2"/>
      <c r="F2213" s="2"/>
      <c r="G2213" s="2"/>
      <c r="H2213" s="2"/>
      <c r="I2213" s="2"/>
      <c r="J2213" s="2"/>
      <c r="K2213" s="2"/>
    </row>
    <row r="2214" spans="1:11">
      <c r="A2214" s="2"/>
      <c r="C2214" s="2"/>
      <c r="D2214" s="2"/>
      <c r="E2214" s="2"/>
      <c r="F2214" s="2"/>
      <c r="G2214" s="2"/>
      <c r="H2214" s="2"/>
      <c r="I2214" s="2"/>
      <c r="J2214" s="2"/>
      <c r="K2214" s="2"/>
    </row>
    <row r="2215" spans="1:11">
      <c r="A2215" s="2"/>
      <c r="C2215" s="2"/>
      <c r="D2215" s="2"/>
      <c r="E2215" s="2"/>
      <c r="F2215" s="2"/>
      <c r="G2215" s="2"/>
      <c r="H2215" s="2"/>
      <c r="I2215" s="2"/>
      <c r="J2215" s="2"/>
      <c r="K2215" s="2"/>
    </row>
    <row r="2216" spans="1:11">
      <c r="A2216" s="2"/>
      <c r="C2216" s="2"/>
      <c r="D2216" s="2"/>
      <c r="E2216" s="2"/>
      <c r="F2216" s="2"/>
      <c r="G2216" s="2"/>
      <c r="H2216" s="2"/>
      <c r="I2216" s="2"/>
      <c r="J2216" s="2"/>
      <c r="K2216" s="2"/>
    </row>
    <row r="2217" spans="1:11">
      <c r="A2217" s="2"/>
      <c r="C2217" s="2"/>
      <c r="D2217" s="2"/>
      <c r="E2217" s="2"/>
      <c r="F2217" s="2"/>
      <c r="G2217" s="2"/>
      <c r="H2217" s="2"/>
      <c r="I2217" s="2"/>
      <c r="J2217" s="2"/>
      <c r="K2217" s="2"/>
    </row>
    <row r="2218" spans="1:11">
      <c r="A2218" s="2"/>
      <c r="C2218" s="2"/>
      <c r="D2218" s="2"/>
      <c r="E2218" s="2"/>
      <c r="F2218" s="2"/>
      <c r="G2218" s="2"/>
      <c r="H2218" s="2"/>
      <c r="I2218" s="2"/>
      <c r="J2218" s="2"/>
      <c r="K2218" s="2"/>
    </row>
    <row r="2219" spans="1:11">
      <c r="A2219" s="2"/>
      <c r="C2219" s="2"/>
      <c r="D2219" s="2"/>
      <c r="E2219" s="2"/>
      <c r="F2219" s="2"/>
      <c r="G2219" s="2"/>
      <c r="H2219" s="2"/>
      <c r="I2219" s="2"/>
      <c r="J2219" s="2"/>
      <c r="K2219" s="2"/>
    </row>
    <row r="2220" spans="1:11">
      <c r="A2220" s="2"/>
      <c r="C2220" s="2"/>
      <c r="D2220" s="2"/>
      <c r="E2220" s="2"/>
      <c r="F2220" s="2"/>
      <c r="G2220" s="2"/>
      <c r="H2220" s="2"/>
      <c r="I2220" s="2"/>
      <c r="J2220" s="2"/>
      <c r="K2220" s="2"/>
    </row>
    <row r="2221" spans="1:11">
      <c r="A2221" s="2"/>
      <c r="C2221" s="2"/>
      <c r="D2221" s="2"/>
      <c r="E2221" s="2"/>
      <c r="F2221" s="2"/>
      <c r="G2221" s="2"/>
      <c r="H2221" s="2"/>
      <c r="I2221" s="2"/>
      <c r="J2221" s="2"/>
      <c r="K2221" s="2"/>
    </row>
    <row r="2222" spans="1:11">
      <c r="A2222" s="2"/>
      <c r="C2222" s="2"/>
      <c r="D2222" s="2"/>
      <c r="E2222" s="2"/>
      <c r="F2222" s="2"/>
      <c r="G2222" s="2"/>
      <c r="H2222" s="2"/>
      <c r="I2222" s="2"/>
      <c r="J2222" s="2"/>
      <c r="K2222" s="2"/>
    </row>
    <row r="2223" spans="1:11">
      <c r="A2223" s="2"/>
      <c r="C2223" s="2"/>
      <c r="D2223" s="2"/>
      <c r="E2223" s="2"/>
      <c r="F2223" s="2"/>
      <c r="G2223" s="2"/>
      <c r="H2223" s="2"/>
      <c r="I2223" s="2"/>
      <c r="J2223" s="2"/>
      <c r="K2223" s="2"/>
    </row>
    <row r="2224" spans="1:11">
      <c r="A2224" s="2"/>
      <c r="C2224" s="2"/>
      <c r="D2224" s="2"/>
      <c r="E2224" s="2"/>
      <c r="F2224" s="2"/>
      <c r="G2224" s="2"/>
      <c r="H2224" s="2"/>
      <c r="I2224" s="2"/>
      <c r="J2224" s="2"/>
      <c r="K2224" s="2"/>
    </row>
    <row r="2225" spans="1:11">
      <c r="A2225" s="2"/>
      <c r="C2225" s="2"/>
      <c r="D2225" s="2"/>
      <c r="E2225" s="2"/>
      <c r="F2225" s="2"/>
      <c r="G2225" s="2"/>
      <c r="H2225" s="2"/>
      <c r="I2225" s="2"/>
      <c r="J2225" s="2"/>
      <c r="K2225" s="2"/>
    </row>
    <row r="2226" spans="1:11">
      <c r="A2226" s="2"/>
      <c r="C2226" s="2"/>
      <c r="D2226" s="2"/>
      <c r="E2226" s="2"/>
      <c r="F2226" s="2"/>
      <c r="G2226" s="2"/>
      <c r="H2226" s="2"/>
      <c r="I2226" s="2"/>
      <c r="J2226" s="2"/>
      <c r="K2226" s="2"/>
    </row>
    <row r="2227" spans="1:11">
      <c r="A2227" s="2"/>
      <c r="C2227" s="2"/>
      <c r="D2227" s="2"/>
      <c r="E2227" s="2"/>
      <c r="F2227" s="2"/>
      <c r="G2227" s="2"/>
      <c r="H2227" s="2"/>
      <c r="I2227" s="2"/>
      <c r="J2227" s="2"/>
      <c r="K2227" s="2"/>
    </row>
    <row r="2228" spans="1:11">
      <c r="A2228" s="2"/>
      <c r="C2228" s="2"/>
      <c r="D2228" s="2"/>
      <c r="E2228" s="2"/>
      <c r="F2228" s="2"/>
      <c r="G2228" s="2"/>
      <c r="H2228" s="2"/>
      <c r="I2228" s="2"/>
      <c r="J2228" s="2"/>
      <c r="K2228" s="2"/>
    </row>
    <row r="2229" spans="1:11">
      <c r="A2229" s="2"/>
      <c r="C2229" s="2"/>
      <c r="D2229" s="2"/>
      <c r="E2229" s="2"/>
      <c r="F2229" s="2"/>
      <c r="G2229" s="2"/>
      <c r="H2229" s="2"/>
      <c r="I2229" s="2"/>
      <c r="J2229" s="2"/>
      <c r="K2229" s="2"/>
    </row>
    <row r="2230" spans="1:11">
      <c r="A2230" s="2"/>
      <c r="C2230" s="2"/>
      <c r="D2230" s="2"/>
      <c r="E2230" s="2"/>
      <c r="F2230" s="2"/>
      <c r="G2230" s="2"/>
      <c r="H2230" s="2"/>
      <c r="I2230" s="2"/>
      <c r="J2230" s="2"/>
      <c r="K2230" s="2"/>
    </row>
    <row r="2231" spans="1:11">
      <c r="A2231" s="2"/>
      <c r="C2231" s="2"/>
      <c r="D2231" s="2"/>
      <c r="E2231" s="2"/>
      <c r="F2231" s="2"/>
      <c r="G2231" s="2"/>
      <c r="H2231" s="2"/>
      <c r="I2231" s="2"/>
      <c r="J2231" s="2"/>
      <c r="K2231" s="2"/>
    </row>
    <row r="2232" spans="1:11">
      <c r="A2232" s="2"/>
      <c r="C2232" s="2"/>
      <c r="D2232" s="2"/>
      <c r="E2232" s="2"/>
      <c r="F2232" s="2"/>
      <c r="G2232" s="2"/>
      <c r="H2232" s="2"/>
      <c r="I2232" s="2"/>
      <c r="J2232" s="2"/>
      <c r="K2232" s="2"/>
    </row>
    <row r="2233" spans="1:11">
      <c r="A2233" s="2"/>
      <c r="C2233" s="2"/>
      <c r="D2233" s="2"/>
      <c r="E2233" s="2"/>
      <c r="F2233" s="2"/>
      <c r="G2233" s="2"/>
      <c r="H2233" s="2"/>
      <c r="I2233" s="2"/>
      <c r="J2233" s="2"/>
      <c r="K2233" s="2"/>
    </row>
    <row r="2234" spans="1:11">
      <c r="A2234" s="2"/>
      <c r="C2234" s="2"/>
      <c r="D2234" s="2"/>
      <c r="E2234" s="2"/>
      <c r="F2234" s="2"/>
      <c r="G2234" s="2"/>
      <c r="H2234" s="2"/>
      <c r="I2234" s="2"/>
      <c r="J2234" s="2"/>
      <c r="K2234" s="2"/>
    </row>
    <row r="2235" spans="1:11">
      <c r="A2235" s="2"/>
      <c r="C2235" s="2"/>
      <c r="D2235" s="2"/>
      <c r="E2235" s="2"/>
      <c r="F2235" s="2"/>
      <c r="G2235" s="2"/>
      <c r="H2235" s="2"/>
      <c r="I2235" s="2"/>
      <c r="J2235" s="2"/>
      <c r="K2235" s="2"/>
    </row>
    <row r="2236" spans="1:11">
      <c r="A2236" s="2"/>
      <c r="C2236" s="2"/>
      <c r="D2236" s="2"/>
      <c r="E2236" s="2"/>
      <c r="F2236" s="2"/>
      <c r="G2236" s="2"/>
      <c r="H2236" s="2"/>
      <c r="I2236" s="2"/>
      <c r="J2236" s="2"/>
      <c r="K2236" s="2"/>
    </row>
    <row r="2237" spans="1:11">
      <c r="A2237" s="2"/>
      <c r="C2237" s="2"/>
      <c r="D2237" s="2"/>
      <c r="E2237" s="2"/>
      <c r="F2237" s="2"/>
      <c r="G2237" s="2"/>
      <c r="H2237" s="2"/>
      <c r="I2237" s="2"/>
      <c r="J2237" s="2"/>
      <c r="K2237" s="2"/>
    </row>
    <row r="2238" spans="1:11">
      <c r="A2238" s="2"/>
      <c r="C2238" s="2"/>
      <c r="D2238" s="2"/>
      <c r="E2238" s="2"/>
      <c r="F2238" s="2"/>
      <c r="G2238" s="2"/>
      <c r="H2238" s="2"/>
      <c r="I2238" s="2"/>
      <c r="J2238" s="2"/>
      <c r="K2238" s="2"/>
    </row>
    <row r="2239" spans="1:11">
      <c r="A2239" s="2"/>
      <c r="C2239" s="2"/>
      <c r="D2239" s="2"/>
      <c r="E2239" s="2"/>
      <c r="F2239" s="2"/>
      <c r="G2239" s="2"/>
      <c r="H2239" s="2"/>
      <c r="I2239" s="2"/>
      <c r="J2239" s="2"/>
      <c r="K2239" s="2"/>
    </row>
    <row r="2240" spans="1:11">
      <c r="A2240" s="2"/>
      <c r="C2240" s="2"/>
      <c r="D2240" s="2"/>
      <c r="E2240" s="2"/>
      <c r="F2240" s="2"/>
      <c r="G2240" s="2"/>
      <c r="H2240" s="2"/>
      <c r="I2240" s="2"/>
      <c r="J2240" s="2"/>
      <c r="K2240" s="2"/>
    </row>
    <row r="2241" spans="1:11">
      <c r="A2241" s="2"/>
      <c r="C2241" s="2"/>
      <c r="D2241" s="2"/>
      <c r="E2241" s="2"/>
      <c r="F2241" s="2"/>
      <c r="G2241" s="2"/>
      <c r="H2241" s="2"/>
      <c r="I2241" s="2"/>
      <c r="J2241" s="2"/>
      <c r="K2241" s="2"/>
    </row>
    <row r="2242" spans="1:11">
      <c r="A2242" s="2"/>
      <c r="C2242" s="2"/>
      <c r="D2242" s="2"/>
      <c r="E2242" s="2"/>
      <c r="F2242" s="2"/>
      <c r="G2242" s="2"/>
      <c r="H2242" s="2"/>
      <c r="I2242" s="2"/>
      <c r="J2242" s="2"/>
      <c r="K2242" s="2"/>
    </row>
    <row r="2243" spans="1:11">
      <c r="A2243" s="2"/>
      <c r="C2243" s="2"/>
      <c r="D2243" s="2"/>
      <c r="E2243" s="2"/>
      <c r="F2243" s="2"/>
      <c r="G2243" s="2"/>
      <c r="H2243" s="2"/>
      <c r="I2243" s="2"/>
      <c r="J2243" s="2"/>
      <c r="K2243" s="2"/>
    </row>
    <row r="2244" spans="1:11">
      <c r="A2244" s="2"/>
      <c r="C2244" s="2"/>
      <c r="D2244" s="2"/>
      <c r="E2244" s="2"/>
      <c r="F2244" s="2"/>
      <c r="G2244" s="2"/>
      <c r="H2244" s="2"/>
      <c r="I2244" s="2"/>
      <c r="J2244" s="2"/>
      <c r="K2244" s="2"/>
    </row>
    <row r="2245" spans="1:11">
      <c r="A2245" s="2"/>
      <c r="C2245" s="2"/>
      <c r="D2245" s="2"/>
      <c r="E2245" s="2"/>
      <c r="F2245" s="2"/>
      <c r="G2245" s="2"/>
      <c r="H2245" s="2"/>
      <c r="I2245" s="2"/>
      <c r="J2245" s="2"/>
      <c r="K2245" s="2"/>
    </row>
    <row r="2246" spans="1:11">
      <c r="A2246" s="2"/>
      <c r="C2246" s="2"/>
      <c r="D2246" s="2"/>
      <c r="E2246" s="2"/>
      <c r="F2246" s="2"/>
      <c r="G2246" s="2"/>
      <c r="H2246" s="2"/>
      <c r="I2246" s="2"/>
      <c r="J2246" s="2"/>
      <c r="K2246" s="2"/>
    </row>
    <row r="2247" spans="1:11">
      <c r="A2247" s="2"/>
      <c r="C2247" s="2"/>
      <c r="D2247" s="2"/>
      <c r="E2247" s="2"/>
      <c r="F2247" s="2"/>
      <c r="G2247" s="2"/>
      <c r="H2247" s="2"/>
      <c r="I2247" s="2"/>
      <c r="J2247" s="2"/>
      <c r="K2247" s="2"/>
    </row>
    <row r="2248" spans="1:11">
      <c r="A2248" s="2"/>
      <c r="C2248" s="2"/>
      <c r="D2248" s="2"/>
      <c r="E2248" s="2"/>
      <c r="F2248" s="2"/>
      <c r="G2248" s="2"/>
      <c r="H2248" s="2"/>
      <c r="I2248" s="2"/>
      <c r="J2248" s="2"/>
      <c r="K2248" s="2"/>
    </row>
    <row r="2249" spans="1:11">
      <c r="A2249" s="2"/>
      <c r="C2249" s="2"/>
      <c r="D2249" s="2"/>
      <c r="E2249" s="2"/>
      <c r="F2249" s="2"/>
      <c r="G2249" s="2"/>
      <c r="H2249" s="2"/>
      <c r="I2249" s="2"/>
      <c r="J2249" s="2"/>
      <c r="K2249" s="2"/>
    </row>
    <row r="2250" spans="1:11">
      <c r="A2250" s="2"/>
      <c r="C2250" s="2"/>
      <c r="D2250" s="2"/>
      <c r="E2250" s="2"/>
      <c r="F2250" s="2"/>
      <c r="G2250" s="2"/>
      <c r="H2250" s="2"/>
      <c r="I2250" s="2"/>
      <c r="J2250" s="2"/>
      <c r="K2250" s="2"/>
    </row>
    <row r="2251" spans="1:11">
      <c r="A2251" s="2"/>
      <c r="C2251" s="2"/>
      <c r="D2251" s="2"/>
      <c r="E2251" s="2"/>
      <c r="F2251" s="2"/>
      <c r="G2251" s="2"/>
      <c r="H2251" s="2"/>
      <c r="I2251" s="2"/>
      <c r="J2251" s="2"/>
      <c r="K2251" s="2"/>
    </row>
    <row r="2252" spans="1:11">
      <c r="A2252" s="2"/>
      <c r="C2252" s="2"/>
      <c r="D2252" s="2"/>
      <c r="E2252" s="2"/>
      <c r="F2252" s="2"/>
      <c r="G2252" s="2"/>
      <c r="H2252" s="2"/>
      <c r="I2252" s="2"/>
      <c r="J2252" s="2"/>
      <c r="K2252" s="2"/>
    </row>
    <row r="2253" spans="1:11">
      <c r="A2253" s="2"/>
      <c r="C2253" s="2"/>
      <c r="D2253" s="2"/>
      <c r="E2253" s="2"/>
      <c r="F2253" s="2"/>
      <c r="G2253" s="2"/>
      <c r="H2253" s="2"/>
      <c r="I2253" s="2"/>
      <c r="J2253" s="2"/>
      <c r="K2253" s="2"/>
    </row>
    <row r="2254" spans="1:11">
      <c r="A2254" s="2"/>
      <c r="C2254" s="2"/>
      <c r="D2254" s="2"/>
      <c r="E2254" s="2"/>
      <c r="F2254" s="2"/>
      <c r="G2254" s="2"/>
      <c r="H2254" s="2"/>
      <c r="I2254" s="2"/>
      <c r="J2254" s="2"/>
      <c r="K2254" s="2"/>
    </row>
    <row r="2255" spans="1:11">
      <c r="A2255" s="2"/>
      <c r="C2255" s="2"/>
      <c r="D2255" s="2"/>
      <c r="E2255" s="2"/>
      <c r="F2255" s="2"/>
      <c r="G2255" s="2"/>
      <c r="H2255" s="2"/>
      <c r="I2255" s="2"/>
      <c r="J2255" s="2"/>
      <c r="K2255" s="2"/>
    </row>
    <row r="2256" spans="1:11">
      <c r="A2256" s="2"/>
      <c r="C2256" s="2"/>
      <c r="D2256" s="2"/>
      <c r="E2256" s="2"/>
      <c r="F2256" s="2"/>
      <c r="G2256" s="2"/>
      <c r="H2256" s="2"/>
      <c r="I2256" s="2"/>
      <c r="J2256" s="2"/>
      <c r="K2256" s="2"/>
    </row>
    <row r="2257" spans="1:11">
      <c r="A2257" s="2"/>
      <c r="C2257" s="2"/>
      <c r="D2257" s="2"/>
      <c r="E2257" s="2"/>
      <c r="F2257" s="2"/>
      <c r="G2257" s="2"/>
      <c r="H2257" s="2"/>
      <c r="I2257" s="2"/>
      <c r="J2257" s="2"/>
      <c r="K2257" s="2"/>
    </row>
    <row r="2258" spans="1:11">
      <c r="A2258" s="2"/>
      <c r="C2258" s="2"/>
      <c r="D2258" s="2"/>
      <c r="E2258" s="2"/>
      <c r="F2258" s="2"/>
      <c r="G2258" s="2"/>
      <c r="H2258" s="2"/>
      <c r="I2258" s="2"/>
      <c r="J2258" s="2"/>
      <c r="K2258" s="2"/>
    </row>
    <row r="2259" spans="1:11">
      <c r="A2259" s="2"/>
      <c r="C2259" s="2"/>
      <c r="D2259" s="2"/>
      <c r="E2259" s="2"/>
      <c r="F2259" s="2"/>
      <c r="G2259" s="2"/>
      <c r="H2259" s="2"/>
      <c r="I2259" s="2"/>
      <c r="J2259" s="2"/>
      <c r="K2259" s="2"/>
    </row>
    <row r="2260" spans="1:11">
      <c r="A2260" s="2"/>
      <c r="C2260" s="2"/>
      <c r="D2260" s="2"/>
      <c r="E2260" s="2"/>
      <c r="F2260" s="2"/>
      <c r="G2260" s="2"/>
      <c r="H2260" s="2"/>
      <c r="I2260" s="2"/>
      <c r="J2260" s="2"/>
      <c r="K2260" s="2"/>
    </row>
    <row r="2261" spans="1:11">
      <c r="A2261" s="2"/>
      <c r="C2261" s="2"/>
      <c r="D2261" s="2"/>
      <c r="E2261" s="2"/>
      <c r="F2261" s="2"/>
      <c r="G2261" s="2"/>
      <c r="H2261" s="2"/>
      <c r="I2261" s="2"/>
      <c r="J2261" s="2"/>
      <c r="K2261" s="2"/>
    </row>
    <row r="2262" spans="1:11">
      <c r="A2262" s="2"/>
      <c r="C2262" s="2"/>
      <c r="D2262" s="2"/>
      <c r="E2262" s="2"/>
      <c r="F2262" s="2"/>
      <c r="G2262" s="2"/>
      <c r="H2262" s="2"/>
      <c r="I2262" s="2"/>
      <c r="J2262" s="2"/>
      <c r="K2262" s="2"/>
    </row>
    <row r="2263" spans="1:11">
      <c r="A2263" s="2"/>
      <c r="C2263" s="2"/>
      <c r="D2263" s="2"/>
      <c r="E2263" s="2"/>
      <c r="F2263" s="2"/>
      <c r="G2263" s="2"/>
      <c r="H2263" s="2"/>
      <c r="I2263" s="2"/>
      <c r="J2263" s="2"/>
      <c r="K2263" s="2"/>
    </row>
    <row r="2264" spans="1:11">
      <c r="A2264" s="2"/>
      <c r="C2264" s="2"/>
      <c r="D2264" s="2"/>
      <c r="E2264" s="2"/>
      <c r="F2264" s="2"/>
      <c r="G2264" s="2"/>
      <c r="H2264" s="2"/>
      <c r="I2264" s="2"/>
      <c r="J2264" s="2"/>
      <c r="K2264" s="2"/>
    </row>
    <row r="2265" spans="1:11">
      <c r="A2265" s="2"/>
      <c r="C2265" s="2"/>
      <c r="D2265" s="2"/>
      <c r="E2265" s="2"/>
      <c r="F2265" s="2"/>
      <c r="G2265" s="2"/>
      <c r="H2265" s="2"/>
      <c r="I2265" s="2"/>
      <c r="J2265" s="2"/>
      <c r="K2265" s="2"/>
    </row>
    <row r="2266" spans="1:11">
      <c r="A2266" s="2"/>
      <c r="C2266" s="2"/>
      <c r="D2266" s="2"/>
      <c r="E2266" s="2"/>
      <c r="F2266" s="2"/>
      <c r="G2266" s="2"/>
      <c r="H2266" s="2"/>
      <c r="I2266" s="2"/>
      <c r="J2266" s="2"/>
      <c r="K2266" s="2"/>
    </row>
    <row r="2267" spans="1:11">
      <c r="A2267" s="2"/>
      <c r="C2267" s="2"/>
      <c r="D2267" s="2"/>
      <c r="E2267" s="2"/>
      <c r="F2267" s="2"/>
      <c r="G2267" s="2"/>
      <c r="H2267" s="2"/>
      <c r="I2267" s="2"/>
      <c r="J2267" s="2"/>
      <c r="K2267" s="2"/>
    </row>
    <row r="2268" spans="1:11">
      <c r="A2268" s="2"/>
      <c r="C2268" s="2"/>
      <c r="D2268" s="2"/>
      <c r="E2268" s="2"/>
      <c r="F2268" s="2"/>
      <c r="G2268" s="2"/>
      <c r="H2268" s="2"/>
      <c r="I2268" s="2"/>
      <c r="J2268" s="2"/>
      <c r="K2268" s="2"/>
    </row>
    <row r="2269" spans="1:11">
      <c r="A2269" s="2"/>
      <c r="C2269" s="2"/>
      <c r="D2269" s="2"/>
      <c r="E2269" s="2"/>
      <c r="F2269" s="2"/>
      <c r="G2269" s="2"/>
      <c r="H2269" s="2"/>
      <c r="I2269" s="2"/>
      <c r="J2269" s="2"/>
      <c r="K2269" s="2"/>
    </row>
    <row r="2270" spans="1:11">
      <c r="A2270" s="2"/>
      <c r="C2270" s="2"/>
      <c r="D2270" s="2"/>
      <c r="E2270" s="2"/>
      <c r="F2270" s="2"/>
      <c r="G2270" s="2"/>
      <c r="H2270" s="2"/>
      <c r="I2270" s="2"/>
      <c r="J2270" s="2"/>
      <c r="K2270" s="2"/>
    </row>
    <row r="2271" spans="1:11">
      <c r="A2271" s="2"/>
      <c r="C2271" s="2"/>
      <c r="D2271" s="2"/>
      <c r="E2271" s="2"/>
      <c r="F2271" s="2"/>
      <c r="G2271" s="2"/>
      <c r="H2271" s="2"/>
      <c r="I2271" s="2"/>
      <c r="J2271" s="2"/>
      <c r="K2271" s="2"/>
    </row>
    <row r="2272" spans="1:11">
      <c r="A2272" s="2"/>
      <c r="C2272" s="2"/>
      <c r="D2272" s="2"/>
      <c r="E2272" s="2"/>
      <c r="F2272" s="2"/>
      <c r="G2272" s="2"/>
      <c r="H2272" s="2"/>
      <c r="I2272" s="2"/>
      <c r="J2272" s="2"/>
      <c r="K2272" s="2"/>
    </row>
    <row r="2273" spans="1:11">
      <c r="A2273" s="2"/>
      <c r="C2273" s="2"/>
      <c r="D2273" s="2"/>
      <c r="E2273" s="2"/>
      <c r="F2273" s="2"/>
      <c r="G2273" s="2"/>
      <c r="H2273" s="2"/>
      <c r="I2273" s="2"/>
      <c r="J2273" s="2"/>
      <c r="K2273" s="2"/>
    </row>
    <row r="2274" spans="1:11">
      <c r="A2274" s="2"/>
      <c r="C2274" s="2"/>
      <c r="D2274" s="2"/>
      <c r="E2274" s="2"/>
      <c r="F2274" s="2"/>
      <c r="G2274" s="2"/>
      <c r="H2274" s="2"/>
      <c r="I2274" s="2"/>
      <c r="J2274" s="2"/>
      <c r="K2274" s="2"/>
    </row>
    <row r="2275" spans="1:11">
      <c r="A2275" s="2"/>
      <c r="C2275" s="2"/>
      <c r="D2275" s="2"/>
      <c r="E2275" s="2"/>
      <c r="F2275" s="2"/>
      <c r="G2275" s="2"/>
      <c r="H2275" s="2"/>
      <c r="I2275" s="2"/>
      <c r="J2275" s="2"/>
      <c r="K2275" s="2"/>
    </row>
    <row r="2276" spans="1:11">
      <c r="A2276" s="2"/>
      <c r="C2276" s="2"/>
      <c r="D2276" s="2"/>
      <c r="E2276" s="2"/>
      <c r="F2276" s="2"/>
      <c r="G2276" s="2"/>
      <c r="H2276" s="2"/>
      <c r="I2276" s="2"/>
      <c r="J2276" s="2"/>
      <c r="K2276" s="2"/>
    </row>
    <row r="2277" spans="1:11">
      <c r="A2277" s="2"/>
      <c r="C2277" s="2"/>
      <c r="D2277" s="2"/>
      <c r="E2277" s="2"/>
      <c r="F2277" s="2"/>
      <c r="G2277" s="2"/>
      <c r="H2277" s="2"/>
      <c r="I2277" s="2"/>
      <c r="J2277" s="2"/>
      <c r="K2277" s="2"/>
    </row>
    <row r="2278" spans="1:11">
      <c r="A2278" s="2"/>
      <c r="C2278" s="2"/>
      <c r="D2278" s="2"/>
      <c r="E2278" s="2"/>
      <c r="F2278" s="2"/>
      <c r="G2278" s="2"/>
      <c r="H2278" s="2"/>
      <c r="I2278" s="2"/>
      <c r="J2278" s="2"/>
      <c r="K2278" s="2"/>
    </row>
    <row r="2279" spans="1:11">
      <c r="A2279" s="2"/>
      <c r="C2279" s="2"/>
      <c r="D2279" s="2"/>
      <c r="E2279" s="2"/>
      <c r="F2279" s="2"/>
      <c r="G2279" s="2"/>
      <c r="H2279" s="2"/>
      <c r="I2279" s="2"/>
      <c r="J2279" s="2"/>
      <c r="K2279" s="2"/>
    </row>
    <row r="2280" spans="1:11">
      <c r="A2280" s="2"/>
      <c r="C2280" s="2"/>
      <c r="D2280" s="2"/>
      <c r="E2280" s="2"/>
      <c r="F2280" s="2"/>
      <c r="G2280" s="2"/>
      <c r="H2280" s="2"/>
      <c r="I2280" s="2"/>
      <c r="J2280" s="2"/>
      <c r="K2280" s="2"/>
    </row>
    <row r="2281" spans="1:11">
      <c r="A2281" s="2"/>
      <c r="C2281" s="2"/>
      <c r="D2281" s="2"/>
      <c r="E2281" s="2"/>
      <c r="F2281" s="2"/>
      <c r="G2281" s="2"/>
      <c r="H2281" s="2"/>
      <c r="I2281" s="2"/>
      <c r="J2281" s="2"/>
      <c r="K2281" s="2"/>
    </row>
    <row r="2282" spans="1:11">
      <c r="A2282" s="2"/>
      <c r="C2282" s="2"/>
      <c r="D2282" s="2"/>
      <c r="E2282" s="2"/>
      <c r="F2282" s="2"/>
      <c r="G2282" s="2"/>
      <c r="H2282" s="2"/>
      <c r="I2282" s="2"/>
      <c r="J2282" s="2"/>
      <c r="K2282" s="2"/>
    </row>
    <row r="2283" spans="1:11">
      <c r="A2283" s="2"/>
      <c r="C2283" s="2"/>
      <c r="D2283" s="2"/>
      <c r="E2283" s="2"/>
      <c r="F2283" s="2"/>
      <c r="G2283" s="2"/>
      <c r="H2283" s="2"/>
      <c r="I2283" s="2"/>
      <c r="J2283" s="2"/>
      <c r="K2283" s="2"/>
    </row>
    <row r="2284" spans="1:11">
      <c r="A2284" s="2"/>
      <c r="C2284" s="2"/>
      <c r="D2284" s="2"/>
      <c r="E2284" s="2"/>
      <c r="F2284" s="2"/>
      <c r="G2284" s="2"/>
      <c r="H2284" s="2"/>
      <c r="I2284" s="2"/>
      <c r="J2284" s="2"/>
      <c r="K2284" s="2"/>
    </row>
    <row r="2285" spans="1:11">
      <c r="A2285" s="2"/>
      <c r="C2285" s="2"/>
      <c r="D2285" s="2"/>
      <c r="E2285" s="2"/>
      <c r="F2285" s="2"/>
      <c r="G2285" s="2"/>
      <c r="H2285" s="2"/>
      <c r="I2285" s="2"/>
      <c r="J2285" s="2"/>
      <c r="K2285" s="2"/>
    </row>
    <row r="2286" spans="1:11">
      <c r="A2286" s="2"/>
      <c r="C2286" s="2"/>
      <c r="D2286" s="2"/>
      <c r="E2286" s="2"/>
      <c r="F2286" s="2"/>
      <c r="G2286" s="2"/>
      <c r="H2286" s="2"/>
      <c r="I2286" s="2"/>
      <c r="J2286" s="2"/>
      <c r="K2286" s="2"/>
    </row>
    <row r="2287" spans="1:11">
      <c r="A2287" s="2"/>
      <c r="C2287" s="2"/>
      <c r="D2287" s="2"/>
      <c r="E2287" s="2"/>
      <c r="F2287" s="2"/>
      <c r="G2287" s="2"/>
      <c r="H2287" s="2"/>
      <c r="I2287" s="2"/>
      <c r="J2287" s="2"/>
      <c r="K2287" s="2"/>
    </row>
    <row r="2288" spans="1:11">
      <c r="A2288" s="2"/>
      <c r="C2288" s="2"/>
      <c r="D2288" s="2"/>
      <c r="E2288" s="2"/>
      <c r="F2288" s="2"/>
      <c r="G2288" s="2"/>
      <c r="H2288" s="2"/>
      <c r="I2288" s="2"/>
      <c r="J2288" s="2"/>
      <c r="K2288" s="2"/>
    </row>
    <row r="2289" spans="1:11">
      <c r="A2289" s="2"/>
      <c r="C2289" s="2"/>
      <c r="D2289" s="2"/>
      <c r="E2289" s="2"/>
      <c r="F2289" s="2"/>
      <c r="G2289" s="2"/>
      <c r="H2289" s="2"/>
      <c r="I2289" s="2"/>
      <c r="J2289" s="2"/>
      <c r="K2289" s="2"/>
    </row>
    <row r="2290" spans="1:11">
      <c r="A2290" s="2"/>
      <c r="C2290" s="2"/>
      <c r="D2290" s="2"/>
      <c r="E2290" s="2"/>
      <c r="F2290" s="2"/>
      <c r="G2290" s="2"/>
      <c r="H2290" s="2"/>
      <c r="I2290" s="2"/>
      <c r="J2290" s="2"/>
      <c r="K2290" s="2"/>
    </row>
    <row r="2291" spans="1:11">
      <c r="A2291" s="2"/>
      <c r="C2291" s="2"/>
      <c r="D2291" s="2"/>
      <c r="E2291" s="2"/>
      <c r="F2291" s="2"/>
      <c r="G2291" s="2"/>
      <c r="H2291" s="2"/>
      <c r="I2291" s="2"/>
      <c r="J2291" s="2"/>
      <c r="K2291" s="2"/>
    </row>
    <row r="2292" spans="1:11">
      <c r="A2292" s="2"/>
      <c r="C2292" s="2"/>
      <c r="D2292" s="2"/>
      <c r="E2292" s="2"/>
      <c r="F2292" s="2"/>
      <c r="G2292" s="2"/>
      <c r="H2292" s="2"/>
      <c r="I2292" s="2"/>
      <c r="J2292" s="2"/>
      <c r="K2292" s="2"/>
    </row>
    <row r="2293" spans="1:11">
      <c r="A2293" s="2"/>
      <c r="C2293" s="2"/>
      <c r="D2293" s="2"/>
      <c r="E2293" s="2"/>
      <c r="F2293" s="2"/>
      <c r="G2293" s="2"/>
      <c r="H2293" s="2"/>
      <c r="I2293" s="2"/>
      <c r="J2293" s="2"/>
      <c r="K2293" s="2"/>
    </row>
    <row r="2294" spans="1:11">
      <c r="A2294" s="2"/>
      <c r="C2294" s="2"/>
      <c r="D2294" s="2"/>
      <c r="E2294" s="2"/>
      <c r="F2294" s="2"/>
      <c r="G2294" s="2"/>
      <c r="H2294" s="2"/>
      <c r="I2294" s="2"/>
      <c r="J2294" s="2"/>
      <c r="K2294" s="2"/>
    </row>
    <row r="2295" spans="1:11">
      <c r="A2295" s="2"/>
      <c r="C2295" s="2"/>
      <c r="D2295" s="2"/>
      <c r="E2295" s="2"/>
      <c r="F2295" s="2"/>
      <c r="G2295" s="2"/>
      <c r="H2295" s="2"/>
      <c r="I2295" s="2"/>
      <c r="J2295" s="2"/>
      <c r="K2295" s="2"/>
    </row>
    <row r="2296" spans="1:11">
      <c r="A2296" s="2"/>
      <c r="C2296" s="2"/>
      <c r="D2296" s="2"/>
      <c r="E2296" s="2"/>
      <c r="F2296" s="2"/>
      <c r="G2296" s="2"/>
      <c r="H2296" s="2"/>
      <c r="I2296" s="2"/>
      <c r="J2296" s="2"/>
      <c r="K2296" s="2"/>
    </row>
    <row r="2297" spans="1:11">
      <c r="A2297" s="2"/>
      <c r="C2297" s="2"/>
      <c r="D2297" s="2"/>
      <c r="E2297" s="2"/>
      <c r="F2297" s="2"/>
      <c r="G2297" s="2"/>
      <c r="H2297" s="2"/>
      <c r="I2297" s="2"/>
      <c r="J2297" s="2"/>
      <c r="K2297" s="2"/>
    </row>
    <row r="2298" spans="1:11">
      <c r="A2298" s="2"/>
      <c r="C2298" s="2"/>
      <c r="D2298" s="2"/>
      <c r="E2298" s="2"/>
      <c r="F2298" s="2"/>
      <c r="G2298" s="2"/>
      <c r="H2298" s="2"/>
      <c r="I2298" s="2"/>
      <c r="J2298" s="2"/>
      <c r="K2298" s="2"/>
    </row>
    <row r="2299" spans="1:11">
      <c r="A2299" s="2"/>
      <c r="C2299" s="2"/>
      <c r="D2299" s="2"/>
      <c r="E2299" s="2"/>
      <c r="F2299" s="2"/>
      <c r="G2299" s="2"/>
      <c r="H2299" s="2"/>
      <c r="I2299" s="2"/>
      <c r="J2299" s="2"/>
      <c r="K2299" s="2"/>
    </row>
    <row r="2300" spans="1:11">
      <c r="A2300" s="2"/>
      <c r="C2300" s="2"/>
      <c r="D2300" s="2"/>
      <c r="E2300" s="2"/>
      <c r="F2300" s="2"/>
      <c r="G2300" s="2"/>
      <c r="H2300" s="2"/>
      <c r="I2300" s="2"/>
      <c r="J2300" s="2"/>
      <c r="K2300" s="2"/>
    </row>
    <row r="2301" spans="1:11">
      <c r="A2301" s="2"/>
      <c r="C2301" s="2"/>
      <c r="D2301" s="2"/>
      <c r="E2301" s="2"/>
      <c r="F2301" s="2"/>
      <c r="G2301" s="2"/>
      <c r="H2301" s="2"/>
      <c r="I2301" s="2"/>
      <c r="J2301" s="2"/>
      <c r="K2301" s="2"/>
    </row>
    <row r="2302" spans="1:11">
      <c r="A2302" s="2"/>
      <c r="C2302" s="2"/>
      <c r="D2302" s="2"/>
      <c r="E2302" s="2"/>
      <c r="F2302" s="2"/>
      <c r="G2302" s="2"/>
      <c r="H2302" s="2"/>
      <c r="I2302" s="2"/>
      <c r="J2302" s="2"/>
      <c r="K2302" s="2"/>
    </row>
    <row r="2303" spans="1:11">
      <c r="A2303" s="2"/>
      <c r="C2303" s="2"/>
      <c r="D2303" s="2"/>
      <c r="E2303" s="2"/>
      <c r="F2303" s="2"/>
      <c r="G2303" s="2"/>
      <c r="H2303" s="2"/>
      <c r="I2303" s="2"/>
      <c r="J2303" s="2"/>
      <c r="K2303" s="2"/>
    </row>
    <row r="2304" spans="1:11">
      <c r="A2304" s="2"/>
      <c r="C2304" s="2"/>
      <c r="D2304" s="2"/>
      <c r="E2304" s="2"/>
      <c r="F2304" s="2"/>
      <c r="G2304" s="2"/>
      <c r="H2304" s="2"/>
      <c r="I2304" s="2"/>
      <c r="J2304" s="2"/>
      <c r="K2304" s="2"/>
    </row>
    <row r="2305" spans="1:11">
      <c r="A2305" s="2"/>
      <c r="C2305" s="2"/>
      <c r="D2305" s="2"/>
      <c r="E2305" s="2"/>
      <c r="F2305" s="2"/>
      <c r="G2305" s="2"/>
      <c r="H2305" s="2"/>
      <c r="I2305" s="2"/>
      <c r="J2305" s="2"/>
      <c r="K2305" s="2"/>
    </row>
    <row r="2306" spans="1:11">
      <c r="A2306" s="2"/>
      <c r="C2306" s="2"/>
      <c r="D2306" s="2"/>
      <c r="E2306" s="2"/>
      <c r="F2306" s="2"/>
      <c r="G2306" s="2"/>
      <c r="H2306" s="2"/>
      <c r="I2306" s="2"/>
      <c r="J2306" s="2"/>
      <c r="K2306" s="2"/>
    </row>
    <row r="2307" spans="1:11">
      <c r="A2307" s="2"/>
      <c r="C2307" s="2"/>
      <c r="D2307" s="2"/>
      <c r="E2307" s="2"/>
      <c r="F2307" s="2"/>
      <c r="G2307" s="2"/>
      <c r="H2307" s="2"/>
      <c r="I2307" s="2"/>
      <c r="J2307" s="2"/>
      <c r="K2307" s="2"/>
    </row>
    <row r="2308" spans="1:11">
      <c r="A2308" s="2"/>
      <c r="C2308" s="2"/>
      <c r="D2308" s="2"/>
      <c r="E2308" s="2"/>
      <c r="F2308" s="2"/>
      <c r="G2308" s="2"/>
      <c r="H2308" s="2"/>
      <c r="I2308" s="2"/>
      <c r="J2308" s="2"/>
      <c r="K2308" s="2"/>
    </row>
    <row r="2309" spans="1:11">
      <c r="A2309" s="2"/>
      <c r="C2309" s="2"/>
      <c r="D2309" s="2"/>
      <c r="E2309" s="2"/>
      <c r="F2309" s="2"/>
      <c r="G2309" s="2"/>
      <c r="H2309" s="2"/>
      <c r="I2309" s="2"/>
      <c r="J2309" s="2"/>
      <c r="K2309" s="2"/>
    </row>
    <row r="2310" spans="1:11">
      <c r="A2310" s="2"/>
      <c r="C2310" s="2"/>
      <c r="D2310" s="2"/>
      <c r="E2310" s="2"/>
      <c r="F2310" s="2"/>
      <c r="G2310" s="2"/>
      <c r="H2310" s="2"/>
      <c r="I2310" s="2"/>
      <c r="J2310" s="2"/>
      <c r="K2310" s="2"/>
    </row>
    <row r="2311" spans="1:11">
      <c r="A2311" s="2"/>
      <c r="C2311" s="2"/>
      <c r="D2311" s="2"/>
      <c r="E2311" s="2"/>
      <c r="F2311" s="2"/>
      <c r="G2311" s="2"/>
      <c r="H2311" s="2"/>
      <c r="I2311" s="2"/>
      <c r="J2311" s="2"/>
      <c r="K2311" s="2"/>
    </row>
    <row r="2312" spans="1:11">
      <c r="A2312" s="2"/>
      <c r="C2312" s="2"/>
      <c r="D2312" s="2"/>
      <c r="E2312" s="2"/>
      <c r="F2312" s="2"/>
      <c r="G2312" s="2"/>
      <c r="H2312" s="2"/>
      <c r="I2312" s="2"/>
      <c r="J2312" s="2"/>
      <c r="K2312" s="2"/>
    </row>
    <row r="2313" spans="1:11">
      <c r="A2313" s="2"/>
      <c r="C2313" s="2"/>
      <c r="D2313" s="2"/>
      <c r="E2313" s="2"/>
      <c r="F2313" s="2"/>
      <c r="G2313" s="2"/>
      <c r="H2313" s="2"/>
      <c r="I2313" s="2"/>
      <c r="J2313" s="2"/>
      <c r="K2313" s="2"/>
    </row>
    <row r="2314" spans="1:11">
      <c r="A2314" s="2"/>
      <c r="C2314" s="2"/>
      <c r="D2314" s="2"/>
      <c r="E2314" s="2"/>
      <c r="F2314" s="2"/>
      <c r="G2314" s="2"/>
      <c r="H2314" s="2"/>
      <c r="I2314" s="2"/>
      <c r="J2314" s="2"/>
      <c r="K2314" s="2"/>
    </row>
    <row r="2315" spans="1:11">
      <c r="A2315" s="2"/>
      <c r="C2315" s="2"/>
      <c r="D2315" s="2"/>
      <c r="E2315" s="2"/>
      <c r="F2315" s="2"/>
      <c r="G2315" s="2"/>
      <c r="H2315" s="2"/>
      <c r="I2315" s="2"/>
      <c r="J2315" s="2"/>
      <c r="K2315" s="2"/>
    </row>
    <row r="2316" spans="1:11">
      <c r="A2316" s="2"/>
      <c r="C2316" s="2"/>
      <c r="D2316" s="2"/>
      <c r="E2316" s="2"/>
      <c r="F2316" s="2"/>
      <c r="G2316" s="2"/>
      <c r="H2316" s="2"/>
      <c r="I2316" s="2"/>
      <c r="J2316" s="2"/>
      <c r="K2316" s="2"/>
    </row>
    <row r="2317" spans="1:11">
      <c r="A2317" s="2"/>
      <c r="C2317" s="2"/>
      <c r="D2317" s="2"/>
      <c r="E2317" s="2"/>
      <c r="F2317" s="2"/>
      <c r="G2317" s="2"/>
      <c r="H2317" s="2"/>
      <c r="I2317" s="2"/>
      <c r="J2317" s="2"/>
      <c r="K2317" s="2"/>
    </row>
    <row r="2318" spans="1:11">
      <c r="A2318" s="2"/>
      <c r="C2318" s="2"/>
      <c r="D2318" s="2"/>
      <c r="E2318" s="2"/>
      <c r="F2318" s="2"/>
      <c r="G2318" s="2"/>
      <c r="H2318" s="2"/>
      <c r="I2318" s="2"/>
      <c r="J2318" s="2"/>
      <c r="K2318" s="2"/>
    </row>
    <row r="2319" spans="1:11">
      <c r="A2319" s="2"/>
      <c r="C2319" s="2"/>
      <c r="D2319" s="2"/>
      <c r="E2319" s="2"/>
      <c r="F2319" s="2"/>
      <c r="G2319" s="2"/>
      <c r="H2319" s="2"/>
      <c r="I2319" s="2"/>
      <c r="J2319" s="2"/>
      <c r="K2319" s="2"/>
    </row>
    <row r="2320" spans="1:11">
      <c r="A2320" s="2"/>
      <c r="C2320" s="2"/>
      <c r="D2320" s="2"/>
      <c r="E2320" s="2"/>
      <c r="F2320" s="2"/>
      <c r="G2320" s="2"/>
      <c r="H2320" s="2"/>
      <c r="I2320" s="2"/>
      <c r="J2320" s="2"/>
      <c r="K2320" s="2"/>
    </row>
    <row r="2321" spans="1:11">
      <c r="A2321" s="2"/>
      <c r="C2321" s="2"/>
      <c r="D2321" s="2"/>
      <c r="E2321" s="2"/>
      <c r="F2321" s="2"/>
      <c r="G2321" s="2"/>
      <c r="H2321" s="2"/>
      <c r="I2321" s="2"/>
      <c r="J2321" s="2"/>
      <c r="K2321" s="2"/>
    </row>
    <row r="2322" spans="1:11">
      <c r="A2322" s="2"/>
      <c r="C2322" s="2"/>
      <c r="D2322" s="2"/>
      <c r="E2322" s="2"/>
      <c r="F2322" s="2"/>
      <c r="G2322" s="2"/>
      <c r="H2322" s="2"/>
      <c r="I2322" s="2"/>
      <c r="J2322" s="2"/>
      <c r="K2322" s="2"/>
    </row>
    <row r="2323" spans="1:11">
      <c r="A2323" s="2"/>
      <c r="C2323" s="2"/>
      <c r="D2323" s="2"/>
      <c r="E2323" s="2"/>
      <c r="F2323" s="2"/>
      <c r="G2323" s="2"/>
      <c r="H2323" s="2"/>
      <c r="I2323" s="2"/>
      <c r="J2323" s="2"/>
      <c r="K2323" s="2"/>
    </row>
    <row r="2324" spans="1:11">
      <c r="A2324" s="2"/>
      <c r="C2324" s="2"/>
      <c r="D2324" s="2"/>
      <c r="E2324" s="2"/>
      <c r="F2324" s="2"/>
      <c r="G2324" s="2"/>
      <c r="H2324" s="2"/>
      <c r="I2324" s="2"/>
      <c r="J2324" s="2"/>
      <c r="K2324" s="2"/>
    </row>
    <row r="2325" spans="1:11">
      <c r="A2325" s="2"/>
      <c r="C2325" s="2"/>
      <c r="D2325" s="2"/>
      <c r="E2325" s="2"/>
      <c r="F2325" s="2"/>
      <c r="G2325" s="2"/>
      <c r="H2325" s="2"/>
      <c r="I2325" s="2"/>
      <c r="J2325" s="2"/>
      <c r="K2325" s="2"/>
    </row>
    <row r="2326" spans="1:11">
      <c r="A2326" s="2"/>
      <c r="C2326" s="2"/>
      <c r="D2326" s="2"/>
      <c r="E2326" s="2"/>
      <c r="F2326" s="2"/>
      <c r="G2326" s="2"/>
      <c r="H2326" s="2"/>
      <c r="I2326" s="2"/>
      <c r="J2326" s="2"/>
      <c r="K2326" s="2"/>
    </row>
    <row r="2327" spans="1:11">
      <c r="A2327" s="2"/>
      <c r="C2327" s="2"/>
      <c r="D2327" s="2"/>
      <c r="E2327" s="2"/>
      <c r="F2327" s="2"/>
      <c r="G2327" s="2"/>
      <c r="H2327" s="2"/>
      <c r="I2327" s="2"/>
      <c r="J2327" s="2"/>
      <c r="K2327" s="2"/>
    </row>
    <row r="2328" spans="1:11">
      <c r="A2328" s="2"/>
      <c r="C2328" s="2"/>
      <c r="D2328" s="2"/>
      <c r="E2328" s="2"/>
      <c r="F2328" s="2"/>
      <c r="G2328" s="2"/>
      <c r="H2328" s="2"/>
      <c r="I2328" s="2"/>
      <c r="J2328" s="2"/>
      <c r="K2328" s="2"/>
    </row>
    <row r="2329" spans="1:11">
      <c r="A2329" s="2"/>
      <c r="C2329" s="2"/>
      <c r="D2329" s="2"/>
      <c r="E2329" s="2"/>
      <c r="F2329" s="2"/>
      <c r="G2329" s="2"/>
      <c r="H2329" s="2"/>
      <c r="I2329" s="2"/>
      <c r="J2329" s="2"/>
      <c r="K2329" s="2"/>
    </row>
    <row r="2330" spans="1:11">
      <c r="A2330" s="2"/>
      <c r="C2330" s="2"/>
      <c r="D2330" s="2"/>
      <c r="E2330" s="2"/>
      <c r="F2330" s="2"/>
      <c r="G2330" s="2"/>
      <c r="H2330" s="2"/>
      <c r="I2330" s="2"/>
      <c r="J2330" s="2"/>
      <c r="K2330" s="2"/>
    </row>
    <row r="2331" spans="1:11">
      <c r="A2331" s="2"/>
      <c r="C2331" s="2"/>
      <c r="D2331" s="2"/>
      <c r="E2331" s="2"/>
      <c r="F2331" s="2"/>
      <c r="G2331" s="2"/>
      <c r="H2331" s="2"/>
      <c r="I2331" s="2"/>
      <c r="J2331" s="2"/>
      <c r="K2331" s="2"/>
    </row>
    <row r="2332" spans="1:11">
      <c r="A2332" s="2"/>
      <c r="C2332" s="2"/>
      <c r="D2332" s="2"/>
      <c r="E2332" s="2"/>
      <c r="F2332" s="2"/>
      <c r="G2332" s="2"/>
      <c r="H2332" s="2"/>
      <c r="I2332" s="2"/>
      <c r="J2332" s="2"/>
      <c r="K2332" s="2"/>
    </row>
    <row r="2333" spans="1:11">
      <c r="A2333" s="2"/>
      <c r="C2333" s="2"/>
      <c r="D2333" s="2"/>
      <c r="E2333" s="2"/>
      <c r="F2333" s="2"/>
      <c r="G2333" s="2"/>
      <c r="H2333" s="2"/>
      <c r="I2333" s="2"/>
      <c r="J2333" s="2"/>
      <c r="K2333" s="2"/>
    </row>
    <row r="2334" spans="1:11">
      <c r="A2334" s="2"/>
      <c r="C2334" s="2"/>
      <c r="D2334" s="2"/>
      <c r="E2334" s="2"/>
      <c r="F2334" s="2"/>
      <c r="G2334" s="2"/>
      <c r="H2334" s="2"/>
      <c r="I2334" s="2"/>
      <c r="J2334" s="2"/>
      <c r="K2334" s="2"/>
    </row>
    <row r="2335" spans="1:11">
      <c r="A2335" s="2"/>
      <c r="C2335" s="2"/>
      <c r="D2335" s="2"/>
      <c r="E2335" s="2"/>
      <c r="F2335" s="2"/>
      <c r="G2335" s="2"/>
      <c r="H2335" s="2"/>
      <c r="I2335" s="2"/>
      <c r="J2335" s="2"/>
      <c r="K2335" s="2"/>
    </row>
    <row r="2336" spans="1:11">
      <c r="A2336" s="2"/>
      <c r="C2336" s="2"/>
      <c r="D2336" s="2"/>
      <c r="E2336" s="2"/>
      <c r="F2336" s="2"/>
      <c r="G2336" s="2"/>
      <c r="H2336" s="2"/>
      <c r="I2336" s="2"/>
      <c r="J2336" s="2"/>
      <c r="K2336" s="2"/>
    </row>
    <row r="2337" spans="1:11">
      <c r="A2337" s="2"/>
      <c r="C2337" s="2"/>
      <c r="D2337" s="2"/>
      <c r="E2337" s="2"/>
      <c r="F2337" s="2"/>
      <c r="G2337" s="2"/>
      <c r="H2337" s="2"/>
      <c r="I2337" s="2"/>
      <c r="J2337" s="2"/>
      <c r="K2337" s="2"/>
    </row>
    <row r="2338" spans="1:11">
      <c r="A2338" s="2"/>
      <c r="C2338" s="2"/>
      <c r="D2338" s="2"/>
      <c r="E2338" s="2"/>
      <c r="F2338" s="2"/>
      <c r="G2338" s="2"/>
      <c r="H2338" s="2"/>
      <c r="I2338" s="2"/>
      <c r="J2338" s="2"/>
      <c r="K2338" s="2"/>
    </row>
    <row r="2339" spans="1:11">
      <c r="A2339" s="2"/>
      <c r="C2339" s="2"/>
      <c r="D2339" s="2"/>
      <c r="E2339" s="2"/>
      <c r="F2339" s="2"/>
      <c r="G2339" s="2"/>
      <c r="H2339" s="2"/>
      <c r="I2339" s="2"/>
      <c r="J2339" s="2"/>
      <c r="K2339" s="2"/>
    </row>
    <row r="2340" spans="1:11">
      <c r="A2340" s="2"/>
      <c r="C2340" s="2"/>
      <c r="D2340" s="2"/>
      <c r="E2340" s="2"/>
      <c r="F2340" s="2"/>
      <c r="G2340" s="2"/>
      <c r="H2340" s="2"/>
      <c r="I2340" s="2"/>
      <c r="J2340" s="2"/>
      <c r="K2340" s="2"/>
    </row>
    <row r="2341" spans="1:11">
      <c r="A2341" s="2"/>
      <c r="C2341" s="2"/>
      <c r="D2341" s="2"/>
      <c r="E2341" s="2"/>
      <c r="F2341" s="2"/>
      <c r="G2341" s="2"/>
      <c r="H2341" s="2"/>
      <c r="I2341" s="2"/>
      <c r="J2341" s="2"/>
      <c r="K2341" s="2"/>
    </row>
    <row r="2342" spans="1:11">
      <c r="A2342" s="2"/>
      <c r="C2342" s="2"/>
      <c r="D2342" s="2"/>
      <c r="E2342" s="2"/>
      <c r="F2342" s="2"/>
      <c r="G2342" s="2"/>
      <c r="H2342" s="2"/>
      <c r="I2342" s="2"/>
      <c r="J2342" s="2"/>
      <c r="K2342" s="2"/>
    </row>
    <row r="2343" spans="1:11">
      <c r="A2343" s="2"/>
      <c r="C2343" s="2"/>
      <c r="D2343" s="2"/>
      <c r="E2343" s="2"/>
      <c r="F2343" s="2"/>
      <c r="G2343" s="2"/>
      <c r="H2343" s="2"/>
      <c r="I2343" s="2"/>
      <c r="J2343" s="2"/>
      <c r="K2343" s="2"/>
    </row>
    <row r="2344" spans="1:11">
      <c r="A2344" s="2"/>
      <c r="C2344" s="2"/>
      <c r="D2344" s="2"/>
      <c r="E2344" s="2"/>
      <c r="F2344" s="2"/>
      <c r="G2344" s="2"/>
      <c r="H2344" s="2"/>
      <c r="I2344" s="2"/>
      <c r="J2344" s="2"/>
      <c r="K2344" s="2"/>
    </row>
    <row r="2345" spans="1:11">
      <c r="A2345" s="2"/>
      <c r="C2345" s="2"/>
      <c r="D2345" s="2"/>
      <c r="E2345" s="2"/>
      <c r="F2345" s="2"/>
      <c r="G2345" s="2"/>
      <c r="H2345" s="2"/>
      <c r="I2345" s="2"/>
      <c r="J2345" s="2"/>
      <c r="K2345" s="2"/>
    </row>
    <row r="2346" spans="1:11">
      <c r="A2346" s="2"/>
      <c r="C2346" s="2"/>
      <c r="D2346" s="2"/>
      <c r="E2346" s="2"/>
      <c r="F2346" s="2"/>
      <c r="G2346" s="2"/>
      <c r="H2346" s="2"/>
      <c r="I2346" s="2"/>
      <c r="J2346" s="2"/>
      <c r="K2346" s="2"/>
    </row>
    <row r="2347" spans="1:11">
      <c r="A2347" s="2"/>
      <c r="C2347" s="2"/>
      <c r="D2347" s="2"/>
      <c r="E2347" s="2"/>
      <c r="F2347" s="2"/>
      <c r="G2347" s="2"/>
      <c r="H2347" s="2"/>
      <c r="I2347" s="2"/>
      <c r="J2347" s="2"/>
      <c r="K2347" s="2"/>
    </row>
    <row r="2348" spans="1:11">
      <c r="A2348" s="2"/>
      <c r="C2348" s="2"/>
      <c r="D2348" s="2"/>
      <c r="E2348" s="2"/>
      <c r="F2348" s="2"/>
      <c r="G2348" s="2"/>
      <c r="H2348" s="2"/>
      <c r="I2348" s="2"/>
      <c r="J2348" s="2"/>
      <c r="K2348" s="2"/>
    </row>
    <row r="2349" spans="1:11">
      <c r="A2349" s="2"/>
      <c r="C2349" s="2"/>
      <c r="D2349" s="2"/>
      <c r="E2349" s="2"/>
      <c r="F2349" s="2"/>
      <c r="G2349" s="2"/>
      <c r="H2349" s="2"/>
      <c r="I2349" s="2"/>
      <c r="J2349" s="2"/>
      <c r="K2349" s="2"/>
    </row>
    <row r="2350" spans="1:11">
      <c r="A2350" s="2"/>
      <c r="C2350" s="2"/>
      <c r="D2350" s="2"/>
      <c r="E2350" s="2"/>
      <c r="F2350" s="2"/>
      <c r="G2350" s="2"/>
      <c r="H2350" s="2"/>
      <c r="I2350" s="2"/>
      <c r="J2350" s="2"/>
      <c r="K2350" s="2"/>
    </row>
    <row r="2351" spans="1:11">
      <c r="A2351" s="2"/>
      <c r="C2351" s="2"/>
      <c r="D2351" s="2"/>
      <c r="E2351" s="2"/>
      <c r="F2351" s="2"/>
      <c r="G2351" s="2"/>
      <c r="H2351" s="2"/>
      <c r="I2351" s="2"/>
      <c r="J2351" s="2"/>
      <c r="K2351" s="2"/>
    </row>
    <row r="2352" spans="1:11">
      <c r="A2352" s="2"/>
      <c r="C2352" s="2"/>
      <c r="D2352" s="2"/>
      <c r="E2352" s="2"/>
      <c r="F2352" s="2"/>
      <c r="G2352" s="2"/>
      <c r="H2352" s="2"/>
      <c r="I2352" s="2"/>
      <c r="J2352" s="2"/>
      <c r="K2352" s="2"/>
    </row>
    <row r="2353" spans="1:11">
      <c r="A2353" s="2"/>
      <c r="C2353" s="2"/>
      <c r="D2353" s="2"/>
      <c r="E2353" s="2"/>
      <c r="F2353" s="2"/>
      <c r="G2353" s="2"/>
      <c r="H2353" s="2"/>
      <c r="I2353" s="2"/>
      <c r="J2353" s="2"/>
      <c r="K2353" s="2"/>
    </row>
    <row r="2354" spans="1:11">
      <c r="A2354" s="2"/>
      <c r="C2354" s="2"/>
      <c r="D2354" s="2"/>
      <c r="E2354" s="2"/>
      <c r="F2354" s="2"/>
      <c r="G2354" s="2"/>
      <c r="H2354" s="2"/>
      <c r="I2354" s="2"/>
      <c r="J2354" s="2"/>
      <c r="K2354" s="2"/>
    </row>
    <row r="2355" spans="1:11">
      <c r="A2355" s="2"/>
      <c r="C2355" s="2"/>
      <c r="D2355" s="2"/>
      <c r="E2355" s="2"/>
      <c r="F2355" s="2"/>
      <c r="G2355" s="2"/>
      <c r="H2355" s="2"/>
      <c r="I2355" s="2"/>
      <c r="J2355" s="2"/>
      <c r="K2355" s="2"/>
    </row>
    <row r="2356" spans="1:11">
      <c r="A2356" s="2"/>
      <c r="C2356" s="2"/>
      <c r="D2356" s="2"/>
      <c r="E2356" s="2"/>
      <c r="F2356" s="2"/>
      <c r="G2356" s="2"/>
      <c r="H2356" s="2"/>
      <c r="I2356" s="2"/>
      <c r="J2356" s="2"/>
      <c r="K2356" s="2"/>
    </row>
    <row r="2357" spans="1:11">
      <c r="A2357" s="2"/>
      <c r="C2357" s="2"/>
      <c r="D2357" s="2"/>
      <c r="E2357" s="2"/>
      <c r="F2357" s="2"/>
      <c r="G2357" s="2"/>
      <c r="H2357" s="2"/>
      <c r="I2357" s="2"/>
      <c r="J2357" s="2"/>
      <c r="K2357" s="2"/>
    </row>
    <row r="2358" spans="1:11">
      <c r="A2358" s="2"/>
      <c r="C2358" s="2"/>
      <c r="D2358" s="2"/>
      <c r="E2358" s="2"/>
      <c r="F2358" s="2"/>
      <c r="G2358" s="2"/>
      <c r="H2358" s="2"/>
      <c r="I2358" s="2"/>
      <c r="J2358" s="2"/>
      <c r="K2358" s="2"/>
    </row>
    <row r="2359" spans="1:11">
      <c r="A2359" s="2"/>
      <c r="C2359" s="2"/>
      <c r="D2359" s="2"/>
      <c r="E2359" s="2"/>
      <c r="F2359" s="2"/>
      <c r="G2359" s="2"/>
      <c r="H2359" s="2"/>
      <c r="I2359" s="2"/>
      <c r="J2359" s="2"/>
      <c r="K2359" s="2"/>
    </row>
    <row r="2360" spans="1:11">
      <c r="A2360" s="2"/>
      <c r="C2360" s="2"/>
      <c r="D2360" s="2"/>
      <c r="E2360" s="2"/>
      <c r="F2360" s="2"/>
      <c r="G2360" s="2"/>
      <c r="H2360" s="2"/>
      <c r="I2360" s="2"/>
      <c r="J2360" s="2"/>
      <c r="K2360" s="2"/>
    </row>
    <row r="2361" spans="1:11">
      <c r="A2361" s="2"/>
      <c r="C2361" s="2"/>
      <c r="D2361" s="2"/>
      <c r="E2361" s="2"/>
      <c r="F2361" s="2"/>
      <c r="G2361" s="2"/>
      <c r="H2361" s="2"/>
      <c r="I2361" s="2"/>
      <c r="J2361" s="2"/>
      <c r="K2361" s="2"/>
    </row>
    <row r="2362" spans="1:11">
      <c r="A2362" s="2"/>
      <c r="C2362" s="2"/>
      <c r="D2362" s="2"/>
      <c r="E2362" s="2"/>
      <c r="F2362" s="2"/>
      <c r="G2362" s="2"/>
      <c r="H2362" s="2"/>
      <c r="I2362" s="2"/>
      <c r="J2362" s="2"/>
      <c r="K2362" s="2"/>
    </row>
    <row r="2363" spans="1:11">
      <c r="A2363" s="2"/>
      <c r="C2363" s="2"/>
      <c r="D2363" s="2"/>
      <c r="E2363" s="2"/>
      <c r="F2363" s="2"/>
      <c r="G2363" s="2"/>
      <c r="H2363" s="2"/>
      <c r="I2363" s="2"/>
      <c r="J2363" s="2"/>
      <c r="K2363" s="2"/>
    </row>
    <row r="2364" spans="1:11">
      <c r="A2364" s="2"/>
      <c r="C2364" s="2"/>
      <c r="D2364" s="2"/>
      <c r="E2364" s="2"/>
      <c r="F2364" s="2"/>
      <c r="G2364" s="2"/>
      <c r="H2364" s="2"/>
      <c r="I2364" s="2"/>
      <c r="J2364" s="2"/>
      <c r="K2364" s="2"/>
    </row>
    <row r="2365" spans="1:11">
      <c r="A2365" s="2"/>
      <c r="C2365" s="2"/>
      <c r="D2365" s="2"/>
      <c r="E2365" s="2"/>
      <c r="F2365" s="2"/>
      <c r="G2365" s="2"/>
      <c r="H2365" s="2"/>
      <c r="I2365" s="2"/>
      <c r="J2365" s="2"/>
      <c r="K2365" s="2"/>
    </row>
    <row r="2366" spans="1:11">
      <c r="A2366" s="2"/>
      <c r="C2366" s="2"/>
      <c r="D2366" s="2"/>
      <c r="E2366" s="2"/>
      <c r="F2366" s="2"/>
      <c r="G2366" s="2"/>
      <c r="H2366" s="2"/>
      <c r="I2366" s="2"/>
      <c r="J2366" s="2"/>
      <c r="K2366" s="2"/>
    </row>
    <row r="2367" spans="1:11">
      <c r="A2367" s="2"/>
      <c r="C2367" s="2"/>
      <c r="D2367" s="2"/>
      <c r="E2367" s="2"/>
      <c r="F2367" s="2"/>
      <c r="G2367" s="2"/>
      <c r="H2367" s="2"/>
      <c r="I2367" s="2"/>
      <c r="J2367" s="2"/>
      <c r="K2367" s="2"/>
    </row>
    <row r="2368" spans="1:11">
      <c r="A2368" s="2"/>
      <c r="C2368" s="2"/>
      <c r="D2368" s="2"/>
      <c r="E2368" s="2"/>
      <c r="F2368" s="2"/>
      <c r="G2368" s="2"/>
      <c r="H2368" s="2"/>
      <c r="I2368" s="2"/>
      <c r="J2368" s="2"/>
      <c r="K2368" s="2"/>
    </row>
    <row r="2369" spans="1:11">
      <c r="A2369" s="2"/>
      <c r="C2369" s="2"/>
      <c r="D2369" s="2"/>
      <c r="E2369" s="2"/>
      <c r="F2369" s="2"/>
      <c r="G2369" s="2"/>
      <c r="H2369" s="2"/>
      <c r="I2369" s="2"/>
      <c r="J2369" s="2"/>
      <c r="K2369" s="2"/>
    </row>
    <row r="2370" spans="1:11">
      <c r="A2370" s="2"/>
      <c r="C2370" s="2"/>
      <c r="D2370" s="2"/>
      <c r="E2370" s="2"/>
      <c r="F2370" s="2"/>
      <c r="G2370" s="2"/>
      <c r="H2370" s="2"/>
      <c r="I2370" s="2"/>
      <c r="J2370" s="2"/>
      <c r="K2370" s="2"/>
    </row>
    <row r="2371" spans="1:11">
      <c r="A2371" s="2"/>
      <c r="C2371" s="2"/>
      <c r="D2371" s="2"/>
      <c r="E2371" s="2"/>
      <c r="F2371" s="2"/>
      <c r="G2371" s="2"/>
      <c r="H2371" s="2"/>
      <c r="I2371" s="2"/>
      <c r="J2371" s="2"/>
      <c r="K2371" s="2"/>
    </row>
    <row r="2372" spans="1:11">
      <c r="A2372" s="2"/>
      <c r="C2372" s="2"/>
      <c r="D2372" s="2"/>
      <c r="E2372" s="2"/>
      <c r="F2372" s="2"/>
      <c r="G2372" s="2"/>
      <c r="H2372" s="2"/>
      <c r="I2372" s="2"/>
      <c r="J2372" s="2"/>
      <c r="K2372" s="2"/>
    </row>
    <row r="2373" spans="1:11">
      <c r="A2373" s="2"/>
      <c r="C2373" s="2"/>
      <c r="D2373" s="2"/>
      <c r="E2373" s="2"/>
      <c r="F2373" s="2"/>
      <c r="G2373" s="2"/>
      <c r="H2373" s="2"/>
      <c r="I2373" s="2"/>
      <c r="J2373" s="2"/>
      <c r="K2373" s="2"/>
    </row>
    <row r="2374" spans="1:11">
      <c r="A2374" s="2"/>
      <c r="C2374" s="2"/>
      <c r="D2374" s="2"/>
      <c r="E2374" s="2"/>
      <c r="F2374" s="2"/>
      <c r="G2374" s="2"/>
      <c r="H2374" s="2"/>
      <c r="I2374" s="2"/>
      <c r="J2374" s="2"/>
      <c r="K2374" s="2"/>
    </row>
    <row r="2375" spans="1:11">
      <c r="A2375" s="2"/>
      <c r="C2375" s="2"/>
      <c r="D2375" s="2"/>
      <c r="E2375" s="2"/>
      <c r="F2375" s="2"/>
      <c r="G2375" s="2"/>
      <c r="H2375" s="2"/>
      <c r="I2375" s="2"/>
      <c r="J2375" s="2"/>
      <c r="K2375" s="2"/>
    </row>
    <row r="2376" spans="1:11">
      <c r="A2376" s="2"/>
      <c r="C2376" s="2"/>
      <c r="D2376" s="2"/>
      <c r="E2376" s="2"/>
      <c r="F2376" s="2"/>
      <c r="G2376" s="2"/>
      <c r="H2376" s="2"/>
      <c r="I2376" s="2"/>
      <c r="J2376" s="2"/>
      <c r="K2376" s="2"/>
    </row>
    <row r="2377" spans="1:11">
      <c r="A2377" s="2"/>
      <c r="C2377" s="2"/>
      <c r="D2377" s="2"/>
      <c r="E2377" s="2"/>
      <c r="F2377" s="2"/>
      <c r="G2377" s="2"/>
      <c r="H2377" s="2"/>
      <c r="I2377" s="2"/>
      <c r="J2377" s="2"/>
      <c r="K2377" s="2"/>
    </row>
    <row r="2378" spans="1:11">
      <c r="A2378" s="2"/>
      <c r="C2378" s="2"/>
      <c r="D2378" s="2"/>
      <c r="E2378" s="2"/>
      <c r="F2378" s="2"/>
      <c r="G2378" s="2"/>
      <c r="H2378" s="2"/>
      <c r="I2378" s="2"/>
      <c r="J2378" s="2"/>
      <c r="K2378" s="2"/>
    </row>
    <row r="2379" spans="1:11">
      <c r="A2379" s="2"/>
      <c r="C2379" s="2"/>
      <c r="D2379" s="2"/>
      <c r="E2379" s="2"/>
      <c r="F2379" s="2"/>
      <c r="G2379" s="2"/>
      <c r="H2379" s="2"/>
      <c r="I2379" s="2"/>
      <c r="J2379" s="2"/>
      <c r="K2379" s="2"/>
    </row>
    <row r="2380" spans="1:11">
      <c r="A2380" s="2"/>
      <c r="C2380" s="2"/>
      <c r="D2380" s="2"/>
      <c r="E2380" s="2"/>
      <c r="F2380" s="2"/>
      <c r="G2380" s="2"/>
      <c r="H2380" s="2"/>
      <c r="I2380" s="2"/>
      <c r="J2380" s="2"/>
      <c r="K2380" s="2"/>
    </row>
    <row r="2381" spans="1:11">
      <c r="A2381" s="2"/>
      <c r="C2381" s="2"/>
      <c r="D2381" s="2"/>
      <c r="E2381" s="2"/>
      <c r="F2381" s="2"/>
      <c r="G2381" s="2"/>
      <c r="H2381" s="2"/>
      <c r="I2381" s="2"/>
      <c r="J2381" s="2"/>
      <c r="K2381" s="2"/>
    </row>
    <row r="2382" spans="1:11">
      <c r="A2382" s="2"/>
      <c r="C2382" s="2"/>
      <c r="D2382" s="2"/>
      <c r="E2382" s="2"/>
      <c r="F2382" s="2"/>
      <c r="G2382" s="2"/>
      <c r="H2382" s="2"/>
      <c r="I2382" s="2"/>
      <c r="J2382" s="2"/>
      <c r="K2382" s="2"/>
    </row>
    <row r="2383" spans="1:11">
      <c r="A2383" s="2"/>
      <c r="C2383" s="2"/>
      <c r="D2383" s="2"/>
      <c r="E2383" s="2"/>
      <c r="F2383" s="2"/>
      <c r="G2383" s="2"/>
      <c r="H2383" s="2"/>
      <c r="I2383" s="2"/>
      <c r="J2383" s="2"/>
      <c r="K2383" s="2"/>
    </row>
    <row r="2384" spans="1:11">
      <c r="A2384" s="2"/>
      <c r="C2384" s="2"/>
      <c r="D2384" s="2"/>
      <c r="E2384" s="2"/>
      <c r="F2384" s="2"/>
      <c r="G2384" s="2"/>
      <c r="H2384" s="2"/>
      <c r="I2384" s="2"/>
      <c r="J2384" s="2"/>
      <c r="K2384" s="2"/>
    </row>
    <row r="2385" spans="1:11">
      <c r="A2385" s="2"/>
      <c r="C2385" s="2"/>
      <c r="D2385" s="2"/>
      <c r="E2385" s="2"/>
      <c r="F2385" s="2"/>
      <c r="G2385" s="2"/>
      <c r="H2385" s="2"/>
      <c r="I2385" s="2"/>
      <c r="J2385" s="2"/>
      <c r="K2385" s="2"/>
    </row>
    <row r="2386" spans="1:11">
      <c r="A2386" s="2"/>
      <c r="C2386" s="2"/>
      <c r="D2386" s="2"/>
      <c r="E2386" s="2"/>
      <c r="F2386" s="2"/>
      <c r="G2386" s="2"/>
      <c r="H2386" s="2"/>
      <c r="I2386" s="2"/>
      <c r="J2386" s="2"/>
      <c r="K2386" s="2"/>
    </row>
    <row r="2387" spans="1:11">
      <c r="A2387" s="2"/>
      <c r="C2387" s="2"/>
      <c r="D2387" s="2"/>
      <c r="E2387" s="2"/>
      <c r="F2387" s="2"/>
      <c r="G2387" s="2"/>
      <c r="H2387" s="2"/>
      <c r="I2387" s="2"/>
      <c r="J2387" s="2"/>
      <c r="K2387" s="2"/>
    </row>
    <row r="2388" spans="1:11">
      <c r="A2388" s="2"/>
      <c r="C2388" s="2"/>
      <c r="D2388" s="2"/>
      <c r="E2388" s="2"/>
      <c r="F2388" s="2"/>
      <c r="G2388" s="2"/>
      <c r="H2388" s="2"/>
      <c r="I2388" s="2"/>
      <c r="J2388" s="2"/>
      <c r="K2388" s="2"/>
    </row>
    <row r="2389" spans="1:11">
      <c r="A2389" s="2"/>
      <c r="C2389" s="2"/>
      <c r="D2389" s="2"/>
      <c r="E2389" s="2"/>
      <c r="F2389" s="2"/>
      <c r="G2389" s="2"/>
      <c r="H2389" s="2"/>
      <c r="I2389" s="2"/>
      <c r="J2389" s="2"/>
      <c r="K2389" s="2"/>
    </row>
    <row r="2390" spans="1:11">
      <c r="A2390" s="2"/>
      <c r="C2390" s="2"/>
      <c r="D2390" s="2"/>
      <c r="E2390" s="2"/>
      <c r="F2390" s="2"/>
      <c r="G2390" s="2"/>
      <c r="H2390" s="2"/>
      <c r="I2390" s="2"/>
      <c r="J2390" s="2"/>
      <c r="K2390" s="2"/>
    </row>
    <row r="2391" spans="1:11">
      <c r="A2391" s="2"/>
      <c r="C2391" s="2"/>
      <c r="D2391" s="2"/>
      <c r="E2391" s="2"/>
      <c r="F2391" s="2"/>
      <c r="G2391" s="2"/>
      <c r="H2391" s="2"/>
      <c r="I2391" s="2"/>
      <c r="J2391" s="2"/>
      <c r="K2391" s="2"/>
    </row>
    <row r="2392" spans="1:11">
      <c r="A2392" s="2"/>
      <c r="C2392" s="2"/>
      <c r="D2392" s="2"/>
      <c r="E2392" s="2"/>
      <c r="F2392" s="2"/>
      <c r="G2392" s="2"/>
      <c r="H2392" s="2"/>
      <c r="I2392" s="2"/>
      <c r="J2392" s="2"/>
      <c r="K2392" s="2"/>
    </row>
    <row r="2393" spans="1:11">
      <c r="A2393" s="2"/>
      <c r="C2393" s="2"/>
      <c r="D2393" s="2"/>
      <c r="E2393" s="2"/>
      <c r="F2393" s="2"/>
      <c r="G2393" s="2"/>
      <c r="H2393" s="2"/>
      <c r="I2393" s="2"/>
      <c r="J2393" s="2"/>
      <c r="K2393" s="2"/>
    </row>
    <row r="2394" spans="1:11">
      <c r="A2394" s="2"/>
      <c r="C2394" s="2"/>
      <c r="D2394" s="2"/>
      <c r="E2394" s="2"/>
      <c r="F2394" s="2"/>
      <c r="G2394" s="2"/>
      <c r="H2394" s="2"/>
      <c r="I2394" s="2"/>
      <c r="J2394" s="2"/>
      <c r="K2394" s="2"/>
    </row>
    <row r="2395" spans="1:11">
      <c r="A2395" s="2"/>
      <c r="C2395" s="2"/>
      <c r="D2395" s="2"/>
      <c r="E2395" s="2"/>
      <c r="F2395" s="2"/>
      <c r="G2395" s="2"/>
      <c r="H2395" s="2"/>
      <c r="I2395" s="2"/>
      <c r="J2395" s="2"/>
      <c r="K2395" s="2"/>
    </row>
    <row r="2396" spans="1:11">
      <c r="A2396" s="2"/>
      <c r="C2396" s="2"/>
      <c r="D2396" s="2"/>
      <c r="E2396" s="2"/>
      <c r="F2396" s="2"/>
      <c r="G2396" s="2"/>
      <c r="H2396" s="2"/>
      <c r="I2396" s="2"/>
      <c r="J2396" s="2"/>
      <c r="K2396" s="2"/>
    </row>
    <row r="2397" spans="1:11">
      <c r="A2397" s="2"/>
      <c r="C2397" s="2"/>
      <c r="D2397" s="2"/>
      <c r="E2397" s="2"/>
      <c r="F2397" s="2"/>
      <c r="G2397" s="2"/>
      <c r="H2397" s="2"/>
      <c r="I2397" s="2"/>
      <c r="J2397" s="2"/>
      <c r="K2397" s="2"/>
    </row>
    <row r="2398" spans="1:11">
      <c r="A2398" s="2"/>
      <c r="C2398" s="2"/>
      <c r="D2398" s="2"/>
      <c r="E2398" s="2"/>
      <c r="F2398" s="2"/>
      <c r="G2398" s="2"/>
      <c r="H2398" s="2"/>
      <c r="I2398" s="2"/>
      <c r="J2398" s="2"/>
      <c r="K2398" s="2"/>
    </row>
    <row r="2399" spans="1:11">
      <c r="A2399" s="2"/>
      <c r="C2399" s="2"/>
      <c r="D2399" s="2"/>
      <c r="E2399" s="2"/>
      <c r="F2399" s="2"/>
      <c r="G2399" s="2"/>
      <c r="H2399" s="2"/>
      <c r="I2399" s="2"/>
      <c r="J2399" s="2"/>
      <c r="K2399" s="2"/>
    </row>
    <row r="2400" spans="1:11">
      <c r="A2400" s="2"/>
      <c r="C2400" s="2"/>
      <c r="D2400" s="2"/>
      <c r="E2400" s="2"/>
      <c r="F2400" s="2"/>
      <c r="G2400" s="2"/>
      <c r="H2400" s="2"/>
      <c r="I2400" s="2"/>
      <c r="J2400" s="2"/>
      <c r="K2400" s="2"/>
    </row>
    <row r="2401" spans="1:11">
      <c r="A2401" s="2"/>
      <c r="C2401" s="2"/>
      <c r="D2401" s="2"/>
      <c r="E2401" s="2"/>
      <c r="F2401" s="2"/>
      <c r="G2401" s="2"/>
      <c r="H2401" s="2"/>
      <c r="I2401" s="2"/>
      <c r="J2401" s="2"/>
      <c r="K2401" s="2"/>
    </row>
    <row r="2402" spans="1:11">
      <c r="A2402" s="2"/>
      <c r="C2402" s="2"/>
      <c r="D2402" s="2"/>
      <c r="E2402" s="2"/>
      <c r="F2402" s="2"/>
      <c r="G2402" s="2"/>
      <c r="H2402" s="2"/>
      <c r="I2402" s="2"/>
      <c r="J2402" s="2"/>
      <c r="K2402" s="2"/>
    </row>
    <row r="2403" spans="1:11">
      <c r="A2403" s="2"/>
      <c r="C2403" s="2"/>
      <c r="D2403" s="2"/>
      <c r="E2403" s="2"/>
      <c r="F2403" s="2"/>
      <c r="G2403" s="2"/>
      <c r="H2403" s="2"/>
      <c r="I2403" s="2"/>
      <c r="J2403" s="2"/>
      <c r="K2403" s="2"/>
    </row>
    <row r="2404" spans="1:11">
      <c r="A2404" s="2"/>
      <c r="C2404" s="2"/>
      <c r="D2404" s="2"/>
      <c r="E2404" s="2"/>
      <c r="F2404" s="2"/>
      <c r="G2404" s="2"/>
      <c r="H2404" s="2"/>
      <c r="I2404" s="2"/>
      <c r="J2404" s="2"/>
      <c r="K2404" s="2"/>
    </row>
    <row r="2405" spans="1:11">
      <c r="A2405" s="2"/>
      <c r="C2405" s="2"/>
      <c r="D2405" s="2"/>
      <c r="E2405" s="2"/>
      <c r="F2405" s="2"/>
      <c r="G2405" s="2"/>
      <c r="H2405" s="2"/>
      <c r="I2405" s="2"/>
      <c r="J2405" s="2"/>
      <c r="K2405" s="2"/>
    </row>
    <row r="2406" spans="1:11">
      <c r="A2406" s="2"/>
      <c r="C2406" s="2"/>
      <c r="D2406" s="2"/>
      <c r="E2406" s="2"/>
      <c r="F2406" s="2"/>
      <c r="G2406" s="2"/>
      <c r="H2406" s="2"/>
      <c r="I2406" s="2"/>
      <c r="J2406" s="2"/>
      <c r="K2406" s="2"/>
    </row>
    <row r="2407" spans="1:11">
      <c r="A2407" s="2"/>
      <c r="C2407" s="2"/>
      <c r="D2407" s="2"/>
      <c r="E2407" s="2"/>
      <c r="F2407" s="2"/>
      <c r="G2407" s="2"/>
      <c r="H2407" s="2"/>
      <c r="I2407" s="2"/>
      <c r="J2407" s="2"/>
      <c r="K2407" s="2"/>
    </row>
    <row r="2408" spans="1:11">
      <c r="A2408" s="2"/>
      <c r="C2408" s="2"/>
      <c r="D2408" s="2"/>
      <c r="E2408" s="2"/>
      <c r="F2408" s="2"/>
      <c r="G2408" s="2"/>
      <c r="H2408" s="2"/>
      <c r="I2408" s="2"/>
      <c r="J2408" s="2"/>
      <c r="K2408" s="2"/>
    </row>
    <row r="2409" spans="1:11">
      <c r="A2409" s="2"/>
      <c r="C2409" s="2"/>
      <c r="D2409" s="2"/>
      <c r="E2409" s="2"/>
      <c r="F2409" s="2"/>
      <c r="G2409" s="2"/>
      <c r="H2409" s="2"/>
      <c r="I2409" s="2"/>
      <c r="J2409" s="2"/>
      <c r="K2409" s="2"/>
    </row>
    <row r="2410" spans="1:11">
      <c r="A2410" s="2"/>
      <c r="C2410" s="2"/>
      <c r="D2410" s="2"/>
      <c r="E2410" s="2"/>
      <c r="F2410" s="2"/>
      <c r="G2410" s="2"/>
      <c r="H2410" s="2"/>
      <c r="I2410" s="2"/>
      <c r="J2410" s="2"/>
      <c r="K2410" s="2"/>
    </row>
    <row r="2411" spans="1:11">
      <c r="A2411" s="2"/>
      <c r="C2411" s="2"/>
      <c r="D2411" s="2"/>
      <c r="E2411" s="2"/>
      <c r="F2411" s="2"/>
      <c r="G2411" s="2"/>
      <c r="H2411" s="2"/>
      <c r="I2411" s="2"/>
      <c r="J2411" s="2"/>
      <c r="K2411" s="2"/>
    </row>
    <row r="2412" spans="1:11">
      <c r="A2412" s="2"/>
      <c r="C2412" s="2"/>
      <c r="D2412" s="2"/>
      <c r="E2412" s="2"/>
      <c r="F2412" s="2"/>
      <c r="G2412" s="2"/>
      <c r="H2412" s="2"/>
      <c r="I2412" s="2"/>
      <c r="J2412" s="2"/>
      <c r="K2412" s="2"/>
    </row>
    <row r="2413" spans="1:11">
      <c r="A2413" s="2"/>
      <c r="C2413" s="2"/>
      <c r="D2413" s="2"/>
      <c r="E2413" s="2"/>
      <c r="F2413" s="2"/>
      <c r="G2413" s="2"/>
      <c r="H2413" s="2"/>
      <c r="I2413" s="2"/>
      <c r="J2413" s="2"/>
      <c r="K2413" s="2"/>
    </row>
    <row r="2414" spans="1:11">
      <c r="A2414" s="2"/>
      <c r="C2414" s="2"/>
      <c r="D2414" s="2"/>
      <c r="E2414" s="2"/>
      <c r="F2414" s="2"/>
      <c r="G2414" s="2"/>
      <c r="H2414" s="2"/>
      <c r="I2414" s="2"/>
      <c r="J2414" s="2"/>
      <c r="K2414" s="2"/>
    </row>
    <row r="2415" spans="1:11">
      <c r="A2415" s="2"/>
      <c r="C2415" s="2"/>
      <c r="D2415" s="2"/>
      <c r="E2415" s="2"/>
      <c r="F2415" s="2"/>
      <c r="G2415" s="2"/>
      <c r="H2415" s="2"/>
      <c r="I2415" s="2"/>
      <c r="J2415" s="2"/>
      <c r="K2415" s="2"/>
    </row>
    <row r="2416" spans="1:11">
      <c r="A2416" s="2"/>
      <c r="C2416" s="2"/>
      <c r="D2416" s="2"/>
      <c r="E2416" s="2"/>
      <c r="F2416" s="2"/>
      <c r="G2416" s="2"/>
      <c r="H2416" s="2"/>
      <c r="I2416" s="2"/>
      <c r="J2416" s="2"/>
      <c r="K2416" s="2"/>
    </row>
    <row r="2417" spans="1:11">
      <c r="A2417" s="2"/>
      <c r="C2417" s="2"/>
      <c r="D2417" s="2"/>
      <c r="E2417" s="2"/>
      <c r="F2417" s="2"/>
      <c r="G2417" s="2"/>
      <c r="H2417" s="2"/>
      <c r="I2417" s="2"/>
      <c r="J2417" s="2"/>
      <c r="K2417" s="2"/>
    </row>
    <row r="2418" spans="1:11">
      <c r="A2418" s="2"/>
      <c r="C2418" s="2"/>
      <c r="D2418" s="2"/>
      <c r="E2418" s="2"/>
      <c r="F2418" s="2"/>
      <c r="G2418" s="2"/>
      <c r="H2418" s="2"/>
      <c r="I2418" s="2"/>
      <c r="J2418" s="2"/>
      <c r="K2418" s="2"/>
    </row>
    <row r="2419" spans="1:11">
      <c r="A2419" s="2"/>
      <c r="C2419" s="2"/>
      <c r="D2419" s="2"/>
      <c r="E2419" s="2"/>
      <c r="F2419" s="2"/>
      <c r="G2419" s="2"/>
      <c r="H2419" s="2"/>
      <c r="I2419" s="2"/>
      <c r="J2419" s="2"/>
      <c r="K2419" s="2"/>
    </row>
    <row r="2420" spans="1:11">
      <c r="A2420" s="2"/>
      <c r="C2420" s="2"/>
      <c r="D2420" s="2"/>
      <c r="E2420" s="2"/>
      <c r="F2420" s="2"/>
      <c r="G2420" s="2"/>
      <c r="H2420" s="2"/>
      <c r="I2420" s="2"/>
      <c r="J2420" s="2"/>
      <c r="K2420" s="2"/>
    </row>
    <row r="2421" spans="1:11">
      <c r="A2421" s="2"/>
      <c r="C2421" s="2"/>
      <c r="D2421" s="2"/>
      <c r="E2421" s="2"/>
      <c r="F2421" s="2"/>
      <c r="G2421" s="2"/>
      <c r="H2421" s="2"/>
      <c r="I2421" s="2"/>
      <c r="J2421" s="2"/>
      <c r="K2421" s="2"/>
    </row>
    <row r="2422" spans="1:11">
      <c r="A2422" s="2"/>
      <c r="C2422" s="2"/>
      <c r="D2422" s="2"/>
      <c r="E2422" s="2"/>
      <c r="F2422" s="2"/>
      <c r="G2422" s="2"/>
      <c r="H2422" s="2"/>
      <c r="I2422" s="2"/>
      <c r="J2422" s="2"/>
      <c r="K2422" s="2"/>
    </row>
    <row r="2423" spans="1:11">
      <c r="A2423" s="2"/>
      <c r="C2423" s="2"/>
      <c r="D2423" s="2"/>
      <c r="E2423" s="2"/>
      <c r="F2423" s="2"/>
      <c r="G2423" s="2"/>
      <c r="H2423" s="2"/>
      <c r="I2423" s="2"/>
      <c r="J2423" s="2"/>
      <c r="K2423" s="2"/>
    </row>
    <row r="2424" spans="1:11">
      <c r="A2424" s="2"/>
      <c r="C2424" s="2"/>
      <c r="D2424" s="2"/>
      <c r="E2424" s="2"/>
      <c r="F2424" s="2"/>
      <c r="G2424" s="2"/>
      <c r="H2424" s="2"/>
      <c r="I2424" s="2"/>
      <c r="J2424" s="2"/>
      <c r="K2424" s="2"/>
    </row>
    <row r="2425" spans="1:11">
      <c r="A2425" s="2"/>
      <c r="C2425" s="2"/>
      <c r="D2425" s="2"/>
      <c r="E2425" s="2"/>
      <c r="F2425" s="2"/>
      <c r="G2425" s="2"/>
      <c r="H2425" s="2"/>
      <c r="I2425" s="2"/>
      <c r="J2425" s="2"/>
      <c r="K2425" s="2"/>
    </row>
    <row r="2426" spans="1:11">
      <c r="A2426" s="2"/>
      <c r="C2426" s="2"/>
      <c r="D2426" s="2"/>
      <c r="E2426" s="2"/>
      <c r="F2426" s="2"/>
      <c r="G2426" s="2"/>
      <c r="H2426" s="2"/>
      <c r="I2426" s="2"/>
      <c r="J2426" s="2"/>
      <c r="K2426" s="2"/>
    </row>
    <row r="2427" spans="1:11">
      <c r="A2427" s="2"/>
      <c r="C2427" s="2"/>
      <c r="D2427" s="2"/>
      <c r="E2427" s="2"/>
      <c r="F2427" s="2"/>
      <c r="G2427" s="2"/>
      <c r="H2427" s="2"/>
      <c r="I2427" s="2"/>
      <c r="J2427" s="2"/>
      <c r="K2427" s="2"/>
    </row>
    <row r="2428" spans="1:11">
      <c r="A2428" s="2"/>
      <c r="C2428" s="2"/>
      <c r="D2428" s="2"/>
      <c r="E2428" s="2"/>
      <c r="F2428" s="2"/>
      <c r="G2428" s="2"/>
      <c r="H2428" s="2"/>
      <c r="I2428" s="2"/>
      <c r="J2428" s="2"/>
      <c r="K2428" s="2"/>
    </row>
    <row r="2429" spans="1:11">
      <c r="A2429" s="2"/>
      <c r="C2429" s="2"/>
      <c r="D2429" s="2"/>
      <c r="E2429" s="2"/>
      <c r="F2429" s="2"/>
      <c r="G2429" s="2"/>
      <c r="H2429" s="2"/>
      <c r="I2429" s="2"/>
      <c r="J2429" s="2"/>
      <c r="K2429" s="2"/>
    </row>
    <row r="2430" spans="1:11">
      <c r="A2430" s="2"/>
      <c r="C2430" s="2"/>
      <c r="D2430" s="2"/>
      <c r="E2430" s="2"/>
      <c r="F2430" s="2"/>
      <c r="G2430" s="2"/>
      <c r="H2430" s="2"/>
      <c r="I2430" s="2"/>
      <c r="J2430" s="2"/>
      <c r="K2430" s="2"/>
    </row>
    <row r="2431" spans="1:11">
      <c r="A2431" s="2"/>
      <c r="C2431" s="2"/>
      <c r="D2431" s="2"/>
      <c r="E2431" s="2"/>
      <c r="F2431" s="2"/>
      <c r="G2431" s="2"/>
      <c r="H2431" s="2"/>
      <c r="I2431" s="2"/>
      <c r="J2431" s="2"/>
      <c r="K2431" s="2"/>
    </row>
    <row r="2432" spans="1:11">
      <c r="A2432" s="2"/>
      <c r="C2432" s="2"/>
      <c r="D2432" s="2"/>
      <c r="E2432" s="2"/>
      <c r="F2432" s="2"/>
      <c r="G2432" s="2"/>
      <c r="H2432" s="2"/>
      <c r="I2432" s="2"/>
      <c r="J2432" s="2"/>
      <c r="K2432" s="2"/>
    </row>
    <row r="2433" spans="1:11">
      <c r="A2433" s="2"/>
      <c r="C2433" s="2"/>
      <c r="D2433" s="2"/>
      <c r="E2433" s="2"/>
      <c r="F2433" s="2"/>
      <c r="G2433" s="2"/>
      <c r="H2433" s="2"/>
      <c r="I2433" s="2"/>
      <c r="J2433" s="2"/>
      <c r="K2433" s="2"/>
    </row>
    <row r="2434" spans="1:11">
      <c r="A2434" s="2"/>
      <c r="C2434" s="2"/>
      <c r="D2434" s="2"/>
      <c r="E2434" s="2"/>
      <c r="F2434" s="2"/>
      <c r="G2434" s="2"/>
      <c r="H2434" s="2"/>
      <c r="I2434" s="2"/>
      <c r="J2434" s="2"/>
      <c r="K2434" s="2"/>
    </row>
    <row r="2435" spans="1:11">
      <c r="A2435" s="2"/>
      <c r="C2435" s="2"/>
      <c r="D2435" s="2"/>
      <c r="E2435" s="2"/>
      <c r="F2435" s="2"/>
      <c r="G2435" s="2"/>
      <c r="H2435" s="2"/>
      <c r="I2435" s="2"/>
      <c r="J2435" s="2"/>
      <c r="K2435" s="2"/>
    </row>
    <row r="2436" spans="1:11">
      <c r="A2436" s="2"/>
      <c r="C2436" s="2"/>
      <c r="D2436" s="2"/>
      <c r="E2436" s="2"/>
      <c r="F2436" s="2"/>
      <c r="G2436" s="2"/>
      <c r="H2436" s="2"/>
      <c r="I2436" s="2"/>
      <c r="J2436" s="2"/>
      <c r="K2436" s="2"/>
    </row>
    <row r="2437" spans="1:11">
      <c r="A2437" s="2"/>
      <c r="C2437" s="2"/>
      <c r="D2437" s="2"/>
      <c r="E2437" s="2"/>
      <c r="F2437" s="2"/>
      <c r="G2437" s="2"/>
      <c r="H2437" s="2"/>
      <c r="I2437" s="2"/>
      <c r="J2437" s="2"/>
      <c r="K2437" s="2"/>
    </row>
    <row r="2438" spans="1:11">
      <c r="A2438" s="2"/>
      <c r="C2438" s="2"/>
      <c r="D2438" s="2"/>
      <c r="E2438" s="2"/>
      <c r="F2438" s="2"/>
      <c r="G2438" s="2"/>
      <c r="H2438" s="2"/>
      <c r="I2438" s="2"/>
      <c r="J2438" s="2"/>
      <c r="K2438" s="2"/>
    </row>
    <row r="2439" spans="1:11">
      <c r="A2439" s="2"/>
      <c r="C2439" s="2"/>
      <c r="D2439" s="2"/>
      <c r="E2439" s="2"/>
      <c r="F2439" s="2"/>
      <c r="G2439" s="2"/>
      <c r="H2439" s="2"/>
      <c r="I2439" s="2"/>
      <c r="J2439" s="2"/>
      <c r="K2439" s="2"/>
    </row>
    <row r="2440" spans="1:11">
      <c r="A2440" s="2"/>
      <c r="C2440" s="2"/>
      <c r="D2440" s="2"/>
      <c r="E2440" s="2"/>
      <c r="F2440" s="2"/>
      <c r="G2440" s="2"/>
      <c r="H2440" s="2"/>
      <c r="I2440" s="2"/>
      <c r="J2440" s="2"/>
      <c r="K2440" s="2"/>
    </row>
    <row r="2441" spans="1:11">
      <c r="A2441" s="2"/>
      <c r="C2441" s="2"/>
      <c r="D2441" s="2"/>
      <c r="E2441" s="2"/>
      <c r="F2441" s="2"/>
      <c r="G2441" s="2"/>
      <c r="H2441" s="2"/>
      <c r="I2441" s="2"/>
      <c r="J2441" s="2"/>
      <c r="K2441" s="2"/>
    </row>
    <row r="2442" spans="1:11">
      <c r="A2442" s="2"/>
      <c r="C2442" s="2"/>
      <c r="D2442" s="2"/>
      <c r="E2442" s="2"/>
      <c r="F2442" s="2"/>
      <c r="G2442" s="2"/>
      <c r="H2442" s="2"/>
      <c r="I2442" s="2"/>
      <c r="J2442" s="2"/>
      <c r="K2442" s="2"/>
    </row>
    <row r="2443" spans="1:11">
      <c r="A2443" s="2"/>
      <c r="C2443" s="2"/>
      <c r="D2443" s="2"/>
      <c r="E2443" s="2"/>
      <c r="F2443" s="2"/>
      <c r="G2443" s="2"/>
      <c r="H2443" s="2"/>
      <c r="I2443" s="2"/>
      <c r="J2443" s="2"/>
      <c r="K2443" s="2"/>
    </row>
    <row r="2444" spans="1:11">
      <c r="A2444" s="2"/>
      <c r="C2444" s="2"/>
      <c r="D2444" s="2"/>
      <c r="E2444" s="2"/>
      <c r="F2444" s="2"/>
      <c r="G2444" s="2"/>
      <c r="H2444" s="2"/>
      <c r="I2444" s="2"/>
      <c r="J2444" s="2"/>
      <c r="K2444" s="2"/>
    </row>
    <row r="2445" spans="1:11">
      <c r="A2445" s="2"/>
      <c r="C2445" s="2"/>
      <c r="D2445" s="2"/>
      <c r="E2445" s="2"/>
      <c r="F2445" s="2"/>
      <c r="G2445" s="2"/>
      <c r="H2445" s="2"/>
      <c r="I2445" s="2"/>
      <c r="J2445" s="2"/>
      <c r="K2445" s="2"/>
    </row>
    <row r="2446" spans="1:11">
      <c r="A2446" s="2"/>
      <c r="C2446" s="2"/>
      <c r="D2446" s="2"/>
      <c r="E2446" s="2"/>
      <c r="F2446" s="2"/>
      <c r="G2446" s="2"/>
      <c r="H2446" s="2"/>
      <c r="I2446" s="2"/>
      <c r="J2446" s="2"/>
      <c r="K2446" s="2"/>
    </row>
    <row r="2447" spans="1:11">
      <c r="A2447" s="2"/>
      <c r="C2447" s="2"/>
      <c r="D2447" s="2"/>
      <c r="E2447" s="2"/>
      <c r="F2447" s="2"/>
      <c r="G2447" s="2"/>
      <c r="H2447" s="2"/>
      <c r="I2447" s="2"/>
      <c r="J2447" s="2"/>
      <c r="K2447" s="2"/>
    </row>
    <row r="2448" spans="1:11">
      <c r="A2448" s="2"/>
      <c r="C2448" s="2"/>
      <c r="D2448" s="2"/>
      <c r="E2448" s="2"/>
      <c r="F2448" s="2"/>
      <c r="G2448" s="2"/>
      <c r="H2448" s="2"/>
      <c r="I2448" s="2"/>
      <c r="J2448" s="2"/>
      <c r="K2448" s="2"/>
    </row>
    <row r="2449" spans="1:11">
      <c r="A2449" s="2"/>
      <c r="C2449" s="2"/>
      <c r="D2449" s="2"/>
      <c r="E2449" s="2"/>
      <c r="F2449" s="2"/>
      <c r="G2449" s="2"/>
      <c r="H2449" s="2"/>
      <c r="I2449" s="2"/>
      <c r="J2449" s="2"/>
      <c r="K2449" s="2"/>
    </row>
    <row r="2450" spans="1:11">
      <c r="A2450" s="2"/>
      <c r="C2450" s="2"/>
      <c r="D2450" s="2"/>
      <c r="E2450" s="2"/>
      <c r="F2450" s="2"/>
      <c r="G2450" s="2"/>
      <c r="H2450" s="2"/>
      <c r="I2450" s="2"/>
      <c r="J2450" s="2"/>
      <c r="K2450" s="2"/>
    </row>
    <row r="2451" spans="1:11">
      <c r="A2451" s="2"/>
      <c r="C2451" s="2"/>
      <c r="D2451" s="2"/>
      <c r="E2451" s="2"/>
      <c r="F2451" s="2"/>
      <c r="G2451" s="2"/>
      <c r="H2451" s="2"/>
      <c r="I2451" s="2"/>
      <c r="J2451" s="2"/>
      <c r="K2451" s="2"/>
    </row>
    <row r="2452" spans="1:11">
      <c r="A2452" s="2"/>
      <c r="C2452" s="2"/>
      <c r="D2452" s="2"/>
      <c r="E2452" s="2"/>
      <c r="F2452" s="2"/>
      <c r="G2452" s="2"/>
      <c r="H2452" s="2"/>
      <c r="I2452" s="2"/>
      <c r="J2452" s="2"/>
      <c r="K2452" s="2"/>
    </row>
    <row r="2453" spans="1:11">
      <c r="A2453" s="2"/>
      <c r="C2453" s="2"/>
      <c r="D2453" s="2"/>
      <c r="E2453" s="2"/>
      <c r="F2453" s="2"/>
      <c r="G2453" s="2"/>
      <c r="H2453" s="2"/>
      <c r="I2453" s="2"/>
      <c r="J2453" s="2"/>
      <c r="K2453" s="2"/>
    </row>
    <row r="2454" spans="1:11">
      <c r="A2454" s="2"/>
      <c r="C2454" s="2"/>
      <c r="D2454" s="2"/>
      <c r="E2454" s="2"/>
      <c r="F2454" s="2"/>
      <c r="G2454" s="2"/>
      <c r="H2454" s="2"/>
      <c r="I2454" s="2"/>
      <c r="J2454" s="2"/>
      <c r="K2454" s="2"/>
    </row>
    <row r="2455" spans="1:11">
      <c r="A2455" s="2"/>
      <c r="C2455" s="2"/>
      <c r="D2455" s="2"/>
      <c r="E2455" s="2"/>
      <c r="F2455" s="2"/>
      <c r="G2455" s="2"/>
      <c r="H2455" s="2"/>
      <c r="I2455" s="2"/>
      <c r="J2455" s="2"/>
      <c r="K2455" s="2"/>
    </row>
    <row r="2456" spans="1:11">
      <c r="A2456" s="2"/>
      <c r="C2456" s="2"/>
      <c r="D2456" s="2"/>
      <c r="E2456" s="2"/>
      <c r="F2456" s="2"/>
      <c r="G2456" s="2"/>
      <c r="H2456" s="2"/>
      <c r="I2456" s="2"/>
      <c r="J2456" s="2"/>
      <c r="K2456" s="2"/>
    </row>
    <row r="2457" spans="1:11">
      <c r="A2457" s="2"/>
      <c r="C2457" s="2"/>
      <c r="D2457" s="2"/>
      <c r="E2457" s="2"/>
      <c r="F2457" s="2"/>
      <c r="G2457" s="2"/>
      <c r="H2457" s="2"/>
      <c r="I2457" s="2"/>
      <c r="J2457" s="2"/>
      <c r="K2457" s="2"/>
    </row>
    <row r="2458" spans="1:11">
      <c r="A2458" s="2"/>
      <c r="C2458" s="2"/>
      <c r="D2458" s="2"/>
      <c r="E2458" s="2"/>
      <c r="F2458" s="2"/>
      <c r="G2458" s="2"/>
      <c r="H2458" s="2"/>
      <c r="I2458" s="2"/>
      <c r="J2458" s="2"/>
      <c r="K2458" s="2"/>
    </row>
    <row r="2459" spans="1:11">
      <c r="A2459" s="2"/>
      <c r="C2459" s="2"/>
      <c r="D2459" s="2"/>
      <c r="E2459" s="2"/>
      <c r="F2459" s="2"/>
      <c r="G2459" s="2"/>
      <c r="H2459" s="2"/>
      <c r="I2459" s="2"/>
      <c r="J2459" s="2"/>
      <c r="K2459" s="2"/>
    </row>
    <row r="2460" spans="1:11">
      <c r="A2460" s="2"/>
      <c r="C2460" s="2"/>
      <c r="D2460" s="2"/>
      <c r="E2460" s="2"/>
      <c r="F2460" s="2"/>
      <c r="G2460" s="2"/>
      <c r="H2460" s="2"/>
      <c r="I2460" s="2"/>
      <c r="J2460" s="2"/>
      <c r="K2460" s="2"/>
    </row>
    <row r="2461" spans="1:11">
      <c r="A2461" s="2"/>
      <c r="C2461" s="2"/>
      <c r="D2461" s="2"/>
      <c r="E2461" s="2"/>
      <c r="F2461" s="2"/>
      <c r="G2461" s="2"/>
      <c r="H2461" s="2"/>
      <c r="I2461" s="2"/>
      <c r="J2461" s="2"/>
      <c r="K2461" s="2"/>
    </row>
    <row r="2462" spans="1:11">
      <c r="A2462" s="2"/>
      <c r="C2462" s="2"/>
      <c r="D2462" s="2"/>
      <c r="E2462" s="2"/>
      <c r="F2462" s="2"/>
      <c r="G2462" s="2"/>
      <c r="H2462" s="2"/>
      <c r="I2462" s="2"/>
      <c r="J2462" s="2"/>
      <c r="K2462" s="2"/>
    </row>
    <row r="2463" spans="1:11">
      <c r="A2463" s="2"/>
      <c r="C2463" s="2"/>
      <c r="D2463" s="2"/>
      <c r="E2463" s="2"/>
      <c r="F2463" s="2"/>
      <c r="G2463" s="2"/>
      <c r="H2463" s="2"/>
      <c r="I2463" s="2"/>
      <c r="J2463" s="2"/>
      <c r="K2463" s="2"/>
    </row>
    <row r="2464" spans="1:11">
      <c r="A2464" s="2"/>
      <c r="C2464" s="2"/>
      <c r="D2464" s="2"/>
      <c r="E2464" s="2"/>
      <c r="F2464" s="2"/>
      <c r="G2464" s="2"/>
      <c r="H2464" s="2"/>
      <c r="I2464" s="2"/>
      <c r="J2464" s="2"/>
      <c r="K2464" s="2"/>
    </row>
    <row r="2465" spans="1:11">
      <c r="A2465" s="2"/>
      <c r="C2465" s="2"/>
      <c r="D2465" s="2"/>
      <c r="E2465" s="2"/>
      <c r="F2465" s="2"/>
      <c r="G2465" s="2"/>
      <c r="H2465" s="2"/>
      <c r="I2465" s="2"/>
      <c r="J2465" s="2"/>
      <c r="K2465" s="2"/>
    </row>
    <row r="2466" spans="1:11">
      <c r="A2466" s="2"/>
      <c r="C2466" s="2"/>
      <c r="D2466" s="2"/>
      <c r="E2466" s="2"/>
      <c r="F2466" s="2"/>
      <c r="G2466" s="2"/>
      <c r="H2466" s="2"/>
      <c r="I2466" s="2"/>
      <c r="J2466" s="2"/>
      <c r="K2466" s="2"/>
    </row>
    <row r="2467" spans="1:11">
      <c r="A2467" s="2"/>
      <c r="C2467" s="2"/>
      <c r="D2467" s="2"/>
      <c r="E2467" s="2"/>
      <c r="F2467" s="2"/>
      <c r="G2467" s="2"/>
      <c r="H2467" s="2"/>
      <c r="I2467" s="2"/>
      <c r="J2467" s="2"/>
      <c r="K2467" s="2"/>
    </row>
    <row r="2468" spans="1:11">
      <c r="A2468" s="2"/>
      <c r="C2468" s="2"/>
      <c r="D2468" s="2"/>
      <c r="E2468" s="2"/>
      <c r="F2468" s="2"/>
      <c r="G2468" s="2"/>
      <c r="H2468" s="2"/>
      <c r="I2468" s="2"/>
      <c r="J2468" s="2"/>
      <c r="K2468" s="2"/>
    </row>
    <row r="2469" spans="1:11">
      <c r="A2469" s="2"/>
      <c r="C2469" s="2"/>
      <c r="D2469" s="2"/>
      <c r="E2469" s="2"/>
      <c r="F2469" s="2"/>
      <c r="G2469" s="2"/>
      <c r="H2469" s="2"/>
      <c r="I2469" s="2"/>
      <c r="J2469" s="2"/>
      <c r="K2469" s="2"/>
    </row>
    <row r="2470" spans="1:11">
      <c r="A2470" s="2"/>
      <c r="C2470" s="2"/>
      <c r="D2470" s="2"/>
      <c r="E2470" s="2"/>
      <c r="F2470" s="2"/>
      <c r="G2470" s="2"/>
      <c r="H2470" s="2"/>
      <c r="I2470" s="2"/>
      <c r="J2470" s="2"/>
      <c r="K2470" s="2"/>
    </row>
    <row r="2471" spans="1:11">
      <c r="A2471" s="2"/>
      <c r="C2471" s="2"/>
      <c r="D2471" s="2"/>
      <c r="E2471" s="2"/>
      <c r="F2471" s="2"/>
      <c r="G2471" s="2"/>
      <c r="H2471" s="2"/>
      <c r="I2471" s="2"/>
      <c r="J2471" s="2"/>
      <c r="K2471" s="2"/>
    </row>
    <row r="2472" spans="1:11">
      <c r="A2472" s="2"/>
      <c r="C2472" s="2"/>
      <c r="D2472" s="2"/>
      <c r="E2472" s="2"/>
      <c r="F2472" s="2"/>
      <c r="G2472" s="2"/>
      <c r="H2472" s="2"/>
      <c r="I2472" s="2"/>
      <c r="J2472" s="2"/>
      <c r="K2472" s="2"/>
    </row>
    <row r="2473" spans="1:11">
      <c r="A2473" s="2"/>
      <c r="C2473" s="2"/>
      <c r="D2473" s="2"/>
      <c r="E2473" s="2"/>
      <c r="F2473" s="2"/>
      <c r="G2473" s="2"/>
      <c r="H2473" s="2"/>
      <c r="I2473" s="2"/>
      <c r="J2473" s="2"/>
      <c r="K2473" s="2"/>
    </row>
    <row r="2474" spans="1:11">
      <c r="A2474" s="2"/>
      <c r="C2474" s="2"/>
      <c r="D2474" s="2"/>
      <c r="E2474" s="2"/>
      <c r="F2474" s="2"/>
      <c r="G2474" s="2"/>
      <c r="H2474" s="2"/>
      <c r="I2474" s="2"/>
      <c r="J2474" s="2"/>
      <c r="K2474" s="2"/>
    </row>
    <row r="2475" spans="1:11">
      <c r="A2475" s="2"/>
      <c r="C2475" s="2"/>
      <c r="D2475" s="2"/>
      <c r="E2475" s="2"/>
      <c r="F2475" s="2"/>
      <c r="G2475" s="2"/>
      <c r="H2475" s="2"/>
      <c r="I2475" s="2"/>
      <c r="J2475" s="2"/>
      <c r="K2475" s="2"/>
    </row>
    <row r="2476" spans="1:11">
      <c r="A2476" s="2"/>
      <c r="C2476" s="2"/>
      <c r="D2476" s="2"/>
      <c r="E2476" s="2"/>
      <c r="F2476" s="2"/>
      <c r="G2476" s="2"/>
      <c r="H2476" s="2"/>
      <c r="I2476" s="2"/>
      <c r="J2476" s="2"/>
      <c r="K2476" s="2"/>
    </row>
    <row r="2477" spans="1:11">
      <c r="A2477" s="2"/>
      <c r="C2477" s="2"/>
      <c r="D2477" s="2"/>
      <c r="E2477" s="2"/>
      <c r="F2477" s="2"/>
      <c r="G2477" s="2"/>
      <c r="H2477" s="2"/>
      <c r="I2477" s="2"/>
      <c r="J2477" s="2"/>
      <c r="K2477" s="2"/>
    </row>
    <row r="2478" spans="1:11">
      <c r="A2478" s="2"/>
      <c r="C2478" s="2"/>
      <c r="D2478" s="2"/>
      <c r="E2478" s="2"/>
      <c r="F2478" s="2"/>
      <c r="G2478" s="2"/>
      <c r="H2478" s="2"/>
      <c r="I2478" s="2"/>
      <c r="J2478" s="2"/>
      <c r="K2478" s="2"/>
    </row>
    <row r="2479" spans="1:11">
      <c r="A2479" s="2"/>
      <c r="C2479" s="2"/>
      <c r="D2479" s="2"/>
      <c r="E2479" s="2"/>
      <c r="F2479" s="2"/>
      <c r="G2479" s="2"/>
      <c r="H2479" s="2"/>
      <c r="I2479" s="2"/>
      <c r="J2479" s="2"/>
      <c r="K2479" s="2"/>
    </row>
    <row r="2480" spans="1:11">
      <c r="A2480" s="2"/>
      <c r="C2480" s="2"/>
      <c r="D2480" s="2"/>
      <c r="E2480" s="2"/>
      <c r="F2480" s="2"/>
      <c r="G2480" s="2"/>
      <c r="H2480" s="2"/>
      <c r="I2480" s="2"/>
      <c r="J2480" s="2"/>
      <c r="K2480" s="2"/>
    </row>
    <row r="2481" spans="1:11">
      <c r="A2481" s="2"/>
      <c r="C2481" s="2"/>
      <c r="D2481" s="2"/>
      <c r="E2481" s="2"/>
      <c r="F2481" s="2"/>
      <c r="G2481" s="2"/>
      <c r="H2481" s="2"/>
      <c r="I2481" s="2"/>
      <c r="J2481" s="2"/>
      <c r="K2481" s="2"/>
    </row>
    <row r="2482" spans="1:11">
      <c r="A2482" s="2"/>
      <c r="C2482" s="2"/>
      <c r="D2482" s="2"/>
      <c r="E2482" s="2"/>
      <c r="F2482" s="2"/>
      <c r="G2482" s="2"/>
      <c r="H2482" s="2"/>
      <c r="I2482" s="2"/>
      <c r="J2482" s="2"/>
      <c r="K2482" s="2"/>
    </row>
    <row r="2483" spans="1:11">
      <c r="A2483" s="2"/>
      <c r="C2483" s="2"/>
      <c r="D2483" s="2"/>
      <c r="E2483" s="2"/>
      <c r="F2483" s="2"/>
      <c r="G2483" s="2"/>
      <c r="H2483" s="2"/>
      <c r="I2483" s="2"/>
      <c r="J2483" s="2"/>
      <c r="K2483" s="2"/>
    </row>
    <row r="2484" spans="1:11">
      <c r="A2484" s="2"/>
      <c r="C2484" s="2"/>
      <c r="D2484" s="2"/>
      <c r="E2484" s="2"/>
      <c r="F2484" s="2"/>
      <c r="G2484" s="2"/>
      <c r="H2484" s="2"/>
      <c r="I2484" s="2"/>
      <c r="J2484" s="2"/>
      <c r="K2484" s="2"/>
    </row>
    <row r="2485" spans="1:11">
      <c r="A2485" s="2"/>
      <c r="C2485" s="2"/>
      <c r="D2485" s="2"/>
      <c r="E2485" s="2"/>
      <c r="F2485" s="2"/>
      <c r="G2485" s="2"/>
      <c r="H2485" s="2"/>
      <c r="I2485" s="2"/>
      <c r="J2485" s="2"/>
      <c r="K2485" s="2"/>
    </row>
    <row r="2486" spans="1:11">
      <c r="A2486" s="2"/>
      <c r="C2486" s="2"/>
      <c r="D2486" s="2"/>
      <c r="E2486" s="2"/>
      <c r="F2486" s="2"/>
      <c r="G2486" s="2"/>
      <c r="H2486" s="2"/>
      <c r="I2486" s="2"/>
      <c r="J2486" s="2"/>
      <c r="K2486" s="2"/>
    </row>
    <row r="2487" spans="1:11">
      <c r="A2487" s="2"/>
      <c r="C2487" s="2"/>
      <c r="D2487" s="2"/>
      <c r="E2487" s="2"/>
      <c r="F2487" s="2"/>
      <c r="G2487" s="2"/>
      <c r="H2487" s="2"/>
      <c r="I2487" s="2"/>
      <c r="J2487" s="2"/>
      <c r="K2487" s="2"/>
    </row>
    <row r="2488" spans="1:11">
      <c r="A2488" s="2"/>
      <c r="C2488" s="2"/>
      <c r="D2488" s="2"/>
      <c r="E2488" s="2"/>
      <c r="F2488" s="2"/>
      <c r="G2488" s="2"/>
      <c r="H2488" s="2"/>
      <c r="I2488" s="2"/>
      <c r="J2488" s="2"/>
      <c r="K2488" s="2"/>
    </row>
    <row r="2489" spans="1:11">
      <c r="A2489" s="2"/>
      <c r="C2489" s="2"/>
      <c r="D2489" s="2"/>
      <c r="E2489" s="2"/>
      <c r="F2489" s="2"/>
      <c r="G2489" s="2"/>
      <c r="H2489" s="2"/>
      <c r="I2489" s="2"/>
      <c r="J2489" s="2"/>
      <c r="K2489" s="2"/>
    </row>
    <row r="2490" spans="1:11">
      <c r="A2490" s="2"/>
      <c r="C2490" s="2"/>
      <c r="D2490" s="2"/>
      <c r="E2490" s="2"/>
      <c r="F2490" s="2"/>
      <c r="G2490" s="2"/>
      <c r="H2490" s="2"/>
      <c r="I2490" s="2"/>
      <c r="J2490" s="2"/>
      <c r="K2490" s="2"/>
    </row>
    <row r="2491" spans="1:11">
      <c r="A2491" s="2"/>
      <c r="C2491" s="2"/>
      <c r="D2491" s="2"/>
      <c r="E2491" s="2"/>
      <c r="F2491" s="2"/>
      <c r="G2491" s="2"/>
      <c r="H2491" s="2"/>
      <c r="I2491" s="2"/>
      <c r="J2491" s="2"/>
      <c r="K2491" s="2"/>
    </row>
    <row r="2492" spans="1:11">
      <c r="A2492" s="2"/>
      <c r="C2492" s="2"/>
      <c r="D2492" s="2"/>
      <c r="E2492" s="2"/>
      <c r="F2492" s="2"/>
      <c r="G2492" s="2"/>
      <c r="H2492" s="2"/>
      <c r="I2492" s="2"/>
      <c r="J2492" s="2"/>
      <c r="K2492" s="2"/>
    </row>
    <row r="2493" spans="1:11">
      <c r="A2493" s="2"/>
      <c r="C2493" s="2"/>
      <c r="D2493" s="2"/>
      <c r="E2493" s="2"/>
      <c r="F2493" s="2"/>
      <c r="G2493" s="2"/>
      <c r="H2493" s="2"/>
      <c r="I2493" s="2"/>
      <c r="J2493" s="2"/>
      <c r="K2493" s="2"/>
    </row>
    <row r="2494" spans="1:11">
      <c r="A2494" s="2"/>
      <c r="C2494" s="2"/>
      <c r="D2494" s="2"/>
      <c r="E2494" s="2"/>
      <c r="F2494" s="2"/>
      <c r="G2494" s="2"/>
      <c r="H2494" s="2"/>
      <c r="I2494" s="2"/>
      <c r="J2494" s="2"/>
      <c r="K2494" s="2"/>
    </row>
    <row r="2495" spans="1:11">
      <c r="A2495" s="2"/>
      <c r="C2495" s="2"/>
      <c r="D2495" s="2"/>
      <c r="E2495" s="2"/>
      <c r="F2495" s="2"/>
      <c r="G2495" s="2"/>
      <c r="H2495" s="2"/>
      <c r="I2495" s="2"/>
      <c r="J2495" s="2"/>
      <c r="K2495" s="2"/>
    </row>
    <row r="2496" spans="1:11">
      <c r="A2496" s="2"/>
      <c r="C2496" s="2"/>
      <c r="D2496" s="2"/>
      <c r="E2496" s="2"/>
      <c r="F2496" s="2"/>
      <c r="G2496" s="2"/>
      <c r="H2496" s="2"/>
      <c r="I2496" s="2"/>
      <c r="J2496" s="2"/>
      <c r="K2496" s="2"/>
    </row>
    <row r="2497" spans="1:11">
      <c r="A2497" s="2"/>
      <c r="C2497" s="2"/>
      <c r="D2497" s="2"/>
      <c r="E2497" s="2"/>
      <c r="F2497" s="2"/>
      <c r="G2497" s="2"/>
      <c r="H2497" s="2"/>
      <c r="I2497" s="2"/>
      <c r="J2497" s="2"/>
      <c r="K2497" s="2"/>
    </row>
    <row r="2498" spans="1:11">
      <c r="A2498" s="2"/>
      <c r="C2498" s="2"/>
      <c r="D2498" s="2"/>
      <c r="E2498" s="2"/>
      <c r="F2498" s="2"/>
      <c r="G2498" s="2"/>
      <c r="H2498" s="2"/>
      <c r="I2498" s="2"/>
      <c r="J2498" s="2"/>
      <c r="K2498" s="2"/>
    </row>
    <row r="2499" spans="1:11">
      <c r="A2499" s="2"/>
      <c r="C2499" s="2"/>
      <c r="D2499" s="2"/>
      <c r="E2499" s="2"/>
      <c r="F2499" s="2"/>
      <c r="G2499" s="2"/>
      <c r="H2499" s="2"/>
      <c r="I2499" s="2"/>
      <c r="J2499" s="2"/>
      <c r="K2499" s="2"/>
    </row>
    <row r="2500" spans="1:11">
      <c r="A2500" s="2"/>
      <c r="C2500" s="2"/>
      <c r="D2500" s="2"/>
      <c r="E2500" s="2"/>
      <c r="F2500" s="2"/>
      <c r="G2500" s="2"/>
      <c r="H2500" s="2"/>
      <c r="I2500" s="2"/>
      <c r="J2500" s="2"/>
      <c r="K2500" s="2"/>
    </row>
    <row r="2501" spans="1:11">
      <c r="A2501" s="2"/>
      <c r="C2501" s="2"/>
      <c r="D2501" s="2"/>
      <c r="E2501" s="2"/>
      <c r="F2501" s="2"/>
      <c r="G2501" s="2"/>
      <c r="H2501" s="2"/>
      <c r="I2501" s="2"/>
      <c r="J2501" s="2"/>
      <c r="K2501" s="2"/>
    </row>
    <row r="2502" spans="1:11">
      <c r="A2502" s="2"/>
      <c r="C2502" s="2"/>
      <c r="D2502" s="2"/>
      <c r="E2502" s="2"/>
      <c r="F2502" s="2"/>
      <c r="G2502" s="2"/>
      <c r="H2502" s="2"/>
      <c r="I2502" s="2"/>
      <c r="J2502" s="2"/>
      <c r="K2502" s="2"/>
    </row>
    <row r="2503" spans="1:11">
      <c r="A2503" s="2"/>
      <c r="C2503" s="2"/>
      <c r="D2503" s="2"/>
      <c r="E2503" s="2"/>
      <c r="F2503" s="2"/>
      <c r="G2503" s="2"/>
      <c r="H2503" s="2"/>
      <c r="I2503" s="2"/>
      <c r="J2503" s="2"/>
      <c r="K2503" s="2"/>
    </row>
    <row r="2504" spans="1:11">
      <c r="A2504" s="2"/>
      <c r="C2504" s="2"/>
      <c r="D2504" s="2"/>
      <c r="E2504" s="2"/>
      <c r="F2504" s="2"/>
      <c r="G2504" s="2"/>
      <c r="H2504" s="2"/>
      <c r="I2504" s="2"/>
      <c r="J2504" s="2"/>
      <c r="K2504" s="2"/>
    </row>
    <row r="2505" spans="1:11">
      <c r="A2505" s="2"/>
      <c r="C2505" s="2"/>
      <c r="D2505" s="2"/>
      <c r="E2505" s="2"/>
      <c r="F2505" s="2"/>
      <c r="G2505" s="2"/>
      <c r="H2505" s="2"/>
      <c r="I2505" s="2"/>
      <c r="J2505" s="2"/>
      <c r="K2505" s="2"/>
    </row>
    <row r="2506" spans="1:11">
      <c r="A2506" s="2"/>
      <c r="C2506" s="2"/>
      <c r="D2506" s="2"/>
      <c r="E2506" s="2"/>
      <c r="F2506" s="2"/>
      <c r="G2506" s="2"/>
      <c r="H2506" s="2"/>
      <c r="I2506" s="2"/>
      <c r="J2506" s="2"/>
      <c r="K2506" s="2"/>
    </row>
    <row r="2507" spans="1:11">
      <c r="A2507" s="2"/>
      <c r="C2507" s="2"/>
      <c r="D2507" s="2"/>
      <c r="E2507" s="2"/>
      <c r="F2507" s="2"/>
      <c r="G2507" s="2"/>
      <c r="H2507" s="2"/>
      <c r="I2507" s="2"/>
      <c r="J2507" s="2"/>
      <c r="K2507" s="2"/>
    </row>
    <row r="2508" spans="1:11">
      <c r="A2508" s="2"/>
      <c r="C2508" s="2"/>
      <c r="D2508" s="2"/>
      <c r="E2508" s="2"/>
      <c r="F2508" s="2"/>
      <c r="G2508" s="2"/>
      <c r="H2508" s="2"/>
      <c r="I2508" s="2"/>
      <c r="J2508" s="2"/>
      <c r="K2508" s="2"/>
    </row>
    <row r="2509" spans="1:11">
      <c r="A2509" s="2"/>
      <c r="C2509" s="2"/>
      <c r="D2509" s="2"/>
      <c r="E2509" s="2"/>
      <c r="F2509" s="2"/>
      <c r="G2509" s="2"/>
      <c r="H2509" s="2"/>
      <c r="I2509" s="2"/>
      <c r="J2509" s="2"/>
      <c r="K2509" s="2"/>
    </row>
    <row r="2510" spans="1:11">
      <c r="A2510" s="2"/>
      <c r="C2510" s="2"/>
      <c r="D2510" s="2"/>
      <c r="E2510" s="2"/>
      <c r="F2510" s="2"/>
      <c r="G2510" s="2"/>
      <c r="H2510" s="2"/>
      <c r="I2510" s="2"/>
      <c r="J2510" s="2"/>
      <c r="K2510" s="2"/>
    </row>
    <row r="2511" spans="1:11">
      <c r="A2511" s="2"/>
      <c r="C2511" s="2"/>
      <c r="D2511" s="2"/>
      <c r="E2511" s="2"/>
      <c r="F2511" s="2"/>
      <c r="G2511" s="2"/>
      <c r="H2511" s="2"/>
      <c r="I2511" s="2"/>
      <c r="J2511" s="2"/>
      <c r="K2511" s="2"/>
    </row>
    <row r="2512" spans="1:11">
      <c r="A2512" s="2"/>
      <c r="C2512" s="2"/>
      <c r="D2512" s="2"/>
      <c r="E2512" s="2"/>
      <c r="F2512" s="2"/>
      <c r="G2512" s="2"/>
      <c r="H2512" s="2"/>
      <c r="I2512" s="2"/>
      <c r="J2512" s="2"/>
      <c r="K2512" s="2"/>
    </row>
    <row r="2513" spans="1:11">
      <c r="A2513" s="2"/>
      <c r="C2513" s="2"/>
      <c r="D2513" s="2"/>
      <c r="E2513" s="2"/>
      <c r="F2513" s="2"/>
      <c r="G2513" s="2"/>
      <c r="H2513" s="2"/>
      <c r="I2513" s="2"/>
      <c r="J2513" s="2"/>
      <c r="K2513" s="2"/>
    </row>
    <row r="2514" spans="1:11">
      <c r="A2514" s="2"/>
      <c r="C2514" s="2"/>
      <c r="D2514" s="2"/>
      <c r="E2514" s="2"/>
      <c r="F2514" s="2"/>
      <c r="G2514" s="2"/>
      <c r="H2514" s="2"/>
      <c r="I2514" s="2"/>
      <c r="J2514" s="2"/>
      <c r="K2514" s="2"/>
    </row>
    <row r="2515" spans="1:11">
      <c r="A2515" s="2"/>
      <c r="C2515" s="2"/>
      <c r="D2515" s="2"/>
      <c r="E2515" s="2"/>
      <c r="F2515" s="2"/>
      <c r="G2515" s="2"/>
      <c r="H2515" s="2"/>
      <c r="I2515" s="2"/>
      <c r="J2515" s="2"/>
      <c r="K2515" s="2"/>
    </row>
    <row r="2516" spans="1:11">
      <c r="A2516" s="2"/>
      <c r="C2516" s="2"/>
      <c r="D2516" s="2"/>
      <c r="E2516" s="2"/>
      <c r="F2516" s="2"/>
      <c r="G2516" s="2"/>
      <c r="H2516" s="2"/>
      <c r="I2516" s="2"/>
      <c r="J2516" s="2"/>
      <c r="K2516" s="2"/>
    </row>
    <row r="2517" spans="1:11">
      <c r="A2517" s="2"/>
      <c r="C2517" s="2"/>
      <c r="D2517" s="2"/>
      <c r="E2517" s="2"/>
      <c r="F2517" s="2"/>
      <c r="G2517" s="2"/>
      <c r="H2517" s="2"/>
      <c r="I2517" s="2"/>
      <c r="J2517" s="2"/>
      <c r="K2517" s="2"/>
    </row>
    <row r="2518" spans="1:11">
      <c r="A2518" s="2"/>
      <c r="C2518" s="2"/>
      <c r="D2518" s="2"/>
      <c r="E2518" s="2"/>
      <c r="F2518" s="2"/>
      <c r="G2518" s="2"/>
      <c r="H2518" s="2"/>
      <c r="I2518" s="2"/>
      <c r="J2518" s="2"/>
      <c r="K2518" s="2"/>
    </row>
    <row r="2519" spans="1:11">
      <c r="A2519" s="2"/>
      <c r="C2519" s="2"/>
      <c r="D2519" s="2"/>
      <c r="E2519" s="2"/>
      <c r="F2519" s="2"/>
      <c r="G2519" s="2"/>
      <c r="H2519" s="2"/>
      <c r="I2519" s="2"/>
      <c r="J2519" s="2"/>
      <c r="K2519" s="2"/>
    </row>
    <row r="2520" spans="1:11">
      <c r="A2520" s="2"/>
      <c r="C2520" s="2"/>
      <c r="D2520" s="2"/>
      <c r="E2520" s="2"/>
      <c r="F2520" s="2"/>
      <c r="G2520" s="2"/>
      <c r="H2520" s="2"/>
      <c r="I2520" s="2"/>
      <c r="J2520" s="2"/>
      <c r="K2520" s="2"/>
    </row>
    <row r="2521" spans="1:11">
      <c r="A2521" s="2"/>
      <c r="C2521" s="2"/>
      <c r="D2521" s="2"/>
      <c r="E2521" s="2"/>
      <c r="F2521" s="2"/>
      <c r="G2521" s="2"/>
      <c r="H2521" s="2"/>
      <c r="I2521" s="2"/>
      <c r="J2521" s="2"/>
      <c r="K2521" s="2"/>
    </row>
    <row r="2522" spans="1:11">
      <c r="A2522" s="2"/>
      <c r="C2522" s="2"/>
      <c r="D2522" s="2"/>
      <c r="E2522" s="2"/>
      <c r="F2522" s="2"/>
      <c r="G2522" s="2"/>
      <c r="H2522" s="2"/>
      <c r="I2522" s="2"/>
      <c r="J2522" s="2"/>
      <c r="K2522" s="2"/>
    </row>
    <row r="2523" spans="1:11">
      <c r="A2523" s="2"/>
      <c r="C2523" s="2"/>
      <c r="D2523" s="2"/>
      <c r="E2523" s="2"/>
      <c r="F2523" s="2"/>
      <c r="G2523" s="2"/>
      <c r="H2523" s="2"/>
      <c r="I2523" s="2"/>
      <c r="J2523" s="2"/>
      <c r="K2523" s="2"/>
    </row>
    <row r="2524" spans="1:11">
      <c r="A2524" s="2"/>
      <c r="C2524" s="2"/>
      <c r="D2524" s="2"/>
      <c r="E2524" s="2"/>
      <c r="F2524" s="2"/>
      <c r="G2524" s="2"/>
      <c r="H2524" s="2"/>
      <c r="I2524" s="2"/>
      <c r="J2524" s="2"/>
      <c r="K2524" s="2"/>
    </row>
    <row r="2525" spans="1:11">
      <c r="A2525" s="2"/>
      <c r="C2525" s="2"/>
      <c r="D2525" s="2"/>
      <c r="E2525" s="2"/>
      <c r="F2525" s="2"/>
      <c r="G2525" s="2"/>
      <c r="H2525" s="2"/>
      <c r="I2525" s="2"/>
      <c r="J2525" s="2"/>
      <c r="K2525" s="2"/>
    </row>
    <row r="2526" spans="1:11">
      <c r="A2526" s="2"/>
      <c r="C2526" s="2"/>
      <c r="D2526" s="2"/>
      <c r="E2526" s="2"/>
      <c r="F2526" s="2"/>
      <c r="G2526" s="2"/>
      <c r="H2526" s="2"/>
      <c r="I2526" s="2"/>
      <c r="J2526" s="2"/>
      <c r="K2526" s="2"/>
    </row>
    <row r="2527" spans="1:11">
      <c r="A2527" s="2"/>
      <c r="C2527" s="2"/>
      <c r="D2527" s="2"/>
      <c r="E2527" s="2"/>
      <c r="F2527" s="2"/>
      <c r="G2527" s="2"/>
      <c r="H2527" s="2"/>
      <c r="I2527" s="2"/>
      <c r="J2527" s="2"/>
      <c r="K2527" s="2"/>
    </row>
    <row r="2528" spans="1:11">
      <c r="A2528" s="2"/>
      <c r="C2528" s="2"/>
      <c r="D2528" s="2"/>
      <c r="E2528" s="2"/>
      <c r="F2528" s="2"/>
      <c r="G2528" s="2"/>
      <c r="H2528" s="2"/>
      <c r="I2528" s="2"/>
      <c r="J2528" s="2"/>
      <c r="K2528" s="2"/>
    </row>
    <row r="2529" spans="1:11">
      <c r="A2529" s="2"/>
      <c r="C2529" s="2"/>
      <c r="D2529" s="2"/>
      <c r="E2529" s="2"/>
      <c r="F2529" s="2"/>
      <c r="G2529" s="2"/>
      <c r="H2529" s="2"/>
      <c r="I2529" s="2"/>
      <c r="J2529" s="2"/>
      <c r="K2529" s="2"/>
    </row>
    <row r="2530" spans="1:11">
      <c r="A2530" s="2"/>
      <c r="C2530" s="2"/>
      <c r="D2530" s="2"/>
      <c r="E2530" s="2"/>
      <c r="F2530" s="2"/>
      <c r="G2530" s="2"/>
      <c r="H2530" s="2"/>
      <c r="I2530" s="2"/>
      <c r="J2530" s="2"/>
      <c r="K2530" s="2"/>
    </row>
    <row r="2531" spans="1:11">
      <c r="A2531" s="2"/>
      <c r="C2531" s="2"/>
      <c r="D2531" s="2"/>
      <c r="E2531" s="2"/>
      <c r="F2531" s="2"/>
      <c r="G2531" s="2"/>
      <c r="H2531" s="2"/>
      <c r="I2531" s="2"/>
      <c r="J2531" s="2"/>
      <c r="K2531" s="2"/>
    </row>
    <row r="2532" spans="1:11">
      <c r="A2532" s="2"/>
      <c r="C2532" s="2"/>
      <c r="D2532" s="2"/>
      <c r="E2532" s="2"/>
      <c r="F2532" s="2"/>
      <c r="G2532" s="2"/>
      <c r="H2532" s="2"/>
      <c r="I2532" s="2"/>
      <c r="J2532" s="2"/>
      <c r="K2532" s="2"/>
    </row>
    <row r="2533" spans="1:11">
      <c r="A2533" s="2"/>
      <c r="C2533" s="2"/>
      <c r="D2533" s="2"/>
      <c r="E2533" s="2"/>
      <c r="F2533" s="2"/>
      <c r="G2533" s="2"/>
      <c r="H2533" s="2"/>
      <c r="I2533" s="2"/>
      <c r="J2533" s="2"/>
      <c r="K2533" s="2"/>
    </row>
    <row r="2534" spans="1:11">
      <c r="A2534" s="2"/>
      <c r="C2534" s="2"/>
      <c r="D2534" s="2"/>
      <c r="E2534" s="2"/>
      <c r="F2534" s="2"/>
      <c r="G2534" s="2"/>
      <c r="H2534" s="2"/>
      <c r="I2534" s="2"/>
      <c r="J2534" s="2"/>
      <c r="K2534" s="2"/>
    </row>
    <row r="2535" spans="1:11">
      <c r="A2535" s="2"/>
      <c r="C2535" s="2"/>
      <c r="D2535" s="2"/>
      <c r="E2535" s="2"/>
      <c r="F2535" s="2"/>
      <c r="G2535" s="2"/>
      <c r="H2535" s="2"/>
      <c r="I2535" s="2"/>
      <c r="J2535" s="2"/>
      <c r="K2535" s="2"/>
    </row>
    <row r="2536" spans="1:11">
      <c r="A2536" s="2"/>
      <c r="C2536" s="2"/>
      <c r="D2536" s="2"/>
      <c r="E2536" s="2"/>
      <c r="F2536" s="2"/>
      <c r="G2536" s="2"/>
      <c r="H2536" s="2"/>
      <c r="I2536" s="2"/>
      <c r="J2536" s="2"/>
      <c r="K2536" s="2"/>
    </row>
    <row r="2537" spans="1:11">
      <c r="A2537" s="2"/>
      <c r="C2537" s="2"/>
      <c r="D2537" s="2"/>
      <c r="E2537" s="2"/>
      <c r="F2537" s="2"/>
      <c r="G2537" s="2"/>
      <c r="H2537" s="2"/>
      <c r="I2537" s="2"/>
      <c r="J2537" s="2"/>
      <c r="K2537" s="2"/>
    </row>
    <row r="2538" spans="1:11">
      <c r="A2538" s="2"/>
      <c r="C2538" s="2"/>
      <c r="D2538" s="2"/>
      <c r="E2538" s="2"/>
      <c r="F2538" s="2"/>
      <c r="G2538" s="2"/>
      <c r="H2538" s="2"/>
      <c r="I2538" s="2"/>
      <c r="J2538" s="2"/>
      <c r="K2538" s="2"/>
    </row>
    <row r="2539" spans="1:11">
      <c r="A2539" s="2"/>
      <c r="C2539" s="2"/>
      <c r="D2539" s="2"/>
      <c r="E2539" s="2"/>
      <c r="F2539" s="2"/>
      <c r="G2539" s="2"/>
      <c r="H2539" s="2"/>
      <c r="I2539" s="2"/>
      <c r="J2539" s="2"/>
      <c r="K2539" s="2"/>
    </row>
    <row r="2540" spans="1:11">
      <c r="A2540" s="2"/>
      <c r="C2540" s="2"/>
      <c r="D2540" s="2"/>
      <c r="E2540" s="2"/>
      <c r="F2540" s="2"/>
      <c r="G2540" s="2"/>
      <c r="H2540" s="2"/>
      <c r="I2540" s="2"/>
      <c r="J2540" s="2"/>
      <c r="K2540" s="2"/>
    </row>
    <row r="2541" spans="1:11">
      <c r="A2541" s="2"/>
      <c r="C2541" s="2"/>
      <c r="D2541" s="2"/>
      <c r="E2541" s="2"/>
      <c r="F2541" s="2"/>
      <c r="G2541" s="2"/>
      <c r="H2541" s="2"/>
      <c r="I2541" s="2"/>
      <c r="J2541" s="2"/>
      <c r="K2541" s="2"/>
    </row>
    <row r="2542" spans="1:11">
      <c r="A2542" s="2"/>
      <c r="C2542" s="2"/>
      <c r="D2542" s="2"/>
      <c r="E2542" s="2"/>
      <c r="F2542" s="2"/>
      <c r="G2542" s="2"/>
      <c r="H2542" s="2"/>
      <c r="I2542" s="2"/>
      <c r="J2542" s="2"/>
      <c r="K2542" s="2"/>
    </row>
    <row r="2543" spans="1:11">
      <c r="A2543" s="2"/>
      <c r="C2543" s="2"/>
      <c r="D2543" s="2"/>
      <c r="E2543" s="2"/>
      <c r="F2543" s="2"/>
      <c r="G2543" s="2"/>
      <c r="H2543" s="2"/>
      <c r="I2543" s="2"/>
      <c r="J2543" s="2"/>
      <c r="K2543" s="2"/>
    </row>
    <row r="2544" spans="1:11">
      <c r="A2544" s="2"/>
      <c r="C2544" s="2"/>
      <c r="D2544" s="2"/>
      <c r="E2544" s="2"/>
      <c r="F2544" s="2"/>
      <c r="G2544" s="2"/>
      <c r="H2544" s="2"/>
      <c r="I2544" s="2"/>
      <c r="J2544" s="2"/>
      <c r="K2544" s="2"/>
    </row>
    <row r="2545" spans="1:11">
      <c r="A2545" s="2"/>
      <c r="C2545" s="2"/>
      <c r="D2545" s="2"/>
      <c r="E2545" s="2"/>
      <c r="F2545" s="2"/>
      <c r="G2545" s="2"/>
      <c r="H2545" s="2"/>
      <c r="I2545" s="2"/>
      <c r="J2545" s="2"/>
      <c r="K2545" s="2"/>
    </row>
    <row r="2546" spans="1:11">
      <c r="A2546" s="2"/>
      <c r="C2546" s="2"/>
      <c r="D2546" s="2"/>
      <c r="E2546" s="2"/>
      <c r="F2546" s="2"/>
      <c r="G2546" s="2"/>
      <c r="H2546" s="2"/>
      <c r="I2546" s="2"/>
      <c r="J2546" s="2"/>
      <c r="K2546" s="2"/>
    </row>
    <row r="2547" spans="1:11">
      <c r="A2547" s="2"/>
      <c r="C2547" s="2"/>
      <c r="D2547" s="2"/>
      <c r="E2547" s="2"/>
      <c r="F2547" s="2"/>
      <c r="G2547" s="2"/>
      <c r="H2547" s="2"/>
      <c r="I2547" s="2"/>
      <c r="J2547" s="2"/>
      <c r="K2547" s="2"/>
    </row>
    <row r="2548" spans="1:11">
      <c r="A2548" s="2"/>
      <c r="C2548" s="2"/>
      <c r="D2548" s="2"/>
      <c r="E2548" s="2"/>
      <c r="F2548" s="2"/>
      <c r="G2548" s="2"/>
      <c r="H2548" s="2"/>
      <c r="I2548" s="2"/>
      <c r="J2548" s="2"/>
      <c r="K2548" s="2"/>
    </row>
    <row r="2549" spans="1:11">
      <c r="A2549" s="2"/>
      <c r="C2549" s="2"/>
      <c r="D2549" s="2"/>
      <c r="E2549" s="2"/>
      <c r="F2549" s="2"/>
      <c r="G2549" s="2"/>
      <c r="H2549" s="2"/>
      <c r="I2549" s="2"/>
      <c r="J2549" s="2"/>
      <c r="K2549" s="2"/>
    </row>
    <row r="2550" spans="1:11">
      <c r="A2550" s="2"/>
      <c r="C2550" s="2"/>
      <c r="D2550" s="2"/>
      <c r="E2550" s="2"/>
      <c r="F2550" s="2"/>
      <c r="G2550" s="2"/>
      <c r="H2550" s="2"/>
      <c r="I2550" s="2"/>
      <c r="J2550" s="2"/>
      <c r="K2550" s="2"/>
    </row>
    <row r="2551" spans="1:11">
      <c r="A2551" s="2"/>
      <c r="C2551" s="2"/>
      <c r="D2551" s="2"/>
      <c r="E2551" s="2"/>
      <c r="F2551" s="2"/>
      <c r="G2551" s="2"/>
      <c r="H2551" s="2"/>
      <c r="I2551" s="2"/>
      <c r="J2551" s="2"/>
      <c r="K2551" s="2"/>
    </row>
    <row r="2552" spans="1:11">
      <c r="A2552" s="2"/>
      <c r="C2552" s="2"/>
      <c r="D2552" s="2"/>
      <c r="E2552" s="2"/>
      <c r="F2552" s="2"/>
      <c r="G2552" s="2"/>
      <c r="H2552" s="2"/>
      <c r="I2552" s="2"/>
      <c r="J2552" s="2"/>
      <c r="K2552" s="2"/>
    </row>
    <row r="2553" spans="1:11">
      <c r="A2553" s="2"/>
      <c r="C2553" s="2"/>
      <c r="D2553" s="2"/>
      <c r="E2553" s="2"/>
      <c r="F2553" s="2"/>
      <c r="G2553" s="2"/>
      <c r="H2553" s="2"/>
      <c r="I2553" s="2"/>
      <c r="J2553" s="2"/>
      <c r="K2553" s="2"/>
    </row>
    <row r="2554" spans="1:11">
      <c r="A2554" s="2"/>
      <c r="C2554" s="2"/>
      <c r="D2554" s="2"/>
      <c r="E2554" s="2"/>
      <c r="F2554" s="2"/>
      <c r="G2554" s="2"/>
      <c r="H2554" s="2"/>
      <c r="I2554" s="2"/>
      <c r="J2554" s="2"/>
      <c r="K2554" s="2"/>
    </row>
    <row r="2555" spans="1:11">
      <c r="A2555" s="2"/>
      <c r="C2555" s="2"/>
      <c r="D2555" s="2"/>
      <c r="E2555" s="2"/>
      <c r="F2555" s="2"/>
      <c r="G2555" s="2"/>
      <c r="H2555" s="2"/>
      <c r="I2555" s="2"/>
      <c r="J2555" s="2"/>
      <c r="K2555" s="2"/>
    </row>
    <row r="2556" spans="1:11">
      <c r="A2556" s="2"/>
      <c r="C2556" s="2"/>
      <c r="D2556" s="2"/>
      <c r="E2556" s="2"/>
      <c r="F2556" s="2"/>
      <c r="G2556" s="2"/>
      <c r="H2556" s="2"/>
      <c r="I2556" s="2"/>
      <c r="J2556" s="2"/>
      <c r="K2556" s="2"/>
    </row>
    <row r="2557" spans="1:11">
      <c r="A2557" s="2"/>
      <c r="C2557" s="2"/>
      <c r="D2557" s="2"/>
      <c r="E2557" s="2"/>
      <c r="F2557" s="2"/>
      <c r="G2557" s="2"/>
      <c r="H2557" s="2"/>
      <c r="I2557" s="2"/>
      <c r="J2557" s="2"/>
      <c r="K2557" s="2"/>
    </row>
    <row r="2558" spans="1:11">
      <c r="A2558" s="2"/>
      <c r="C2558" s="2"/>
      <c r="D2558" s="2"/>
      <c r="E2558" s="2"/>
      <c r="F2558" s="2"/>
      <c r="G2558" s="2"/>
      <c r="H2558" s="2"/>
      <c r="I2558" s="2"/>
      <c r="J2558" s="2"/>
      <c r="K2558" s="2"/>
    </row>
    <row r="2559" spans="1:11">
      <c r="A2559" s="2"/>
      <c r="C2559" s="2"/>
      <c r="D2559" s="2"/>
      <c r="E2559" s="2"/>
      <c r="F2559" s="2"/>
      <c r="G2559" s="2"/>
      <c r="H2559" s="2"/>
      <c r="I2559" s="2"/>
      <c r="J2559" s="2"/>
      <c r="K2559" s="2"/>
    </row>
    <row r="2560" spans="1:11">
      <c r="A2560" s="2"/>
      <c r="C2560" s="2"/>
      <c r="D2560" s="2"/>
      <c r="E2560" s="2"/>
      <c r="F2560" s="2"/>
      <c r="G2560" s="2"/>
      <c r="H2560" s="2"/>
      <c r="I2560" s="2"/>
      <c r="J2560" s="2"/>
      <c r="K2560" s="2"/>
    </row>
    <row r="2561" spans="1:11">
      <c r="A2561" s="2"/>
      <c r="C2561" s="2"/>
      <c r="D2561" s="2"/>
      <c r="E2561" s="2"/>
      <c r="F2561" s="2"/>
      <c r="G2561" s="2"/>
      <c r="H2561" s="2"/>
      <c r="I2561" s="2"/>
      <c r="J2561" s="2"/>
      <c r="K2561" s="2"/>
    </row>
    <row r="2562" spans="1:11">
      <c r="A2562" s="2"/>
      <c r="C2562" s="2"/>
      <c r="D2562" s="2"/>
      <c r="E2562" s="2"/>
      <c r="F2562" s="2"/>
      <c r="G2562" s="2"/>
      <c r="H2562" s="2"/>
      <c r="I2562" s="2"/>
      <c r="J2562" s="2"/>
      <c r="K2562" s="2"/>
    </row>
    <row r="2563" spans="1:11">
      <c r="A2563" s="2"/>
      <c r="C2563" s="2"/>
      <c r="D2563" s="2"/>
      <c r="E2563" s="2"/>
      <c r="F2563" s="2"/>
      <c r="G2563" s="2"/>
      <c r="H2563" s="2"/>
      <c r="I2563" s="2"/>
      <c r="J2563" s="2"/>
      <c r="K2563" s="2"/>
    </row>
    <row r="2564" spans="1:11">
      <c r="A2564" s="2"/>
      <c r="C2564" s="2"/>
      <c r="D2564" s="2"/>
      <c r="E2564" s="2"/>
      <c r="F2564" s="2"/>
      <c r="G2564" s="2"/>
      <c r="H2564" s="2"/>
      <c r="I2564" s="2"/>
      <c r="J2564" s="2"/>
      <c r="K2564" s="2"/>
    </row>
    <row r="2565" spans="1:11">
      <c r="A2565" s="2"/>
      <c r="C2565" s="2"/>
      <c r="D2565" s="2"/>
      <c r="E2565" s="2"/>
      <c r="F2565" s="2"/>
      <c r="G2565" s="2"/>
      <c r="H2565" s="2"/>
      <c r="I2565" s="2"/>
      <c r="J2565" s="2"/>
      <c r="K2565" s="2"/>
    </row>
    <row r="2566" spans="1:11">
      <c r="A2566" s="2"/>
      <c r="C2566" s="2"/>
      <c r="D2566" s="2"/>
      <c r="E2566" s="2"/>
      <c r="F2566" s="2"/>
      <c r="G2566" s="2"/>
      <c r="H2566" s="2"/>
      <c r="I2566" s="2"/>
      <c r="J2566" s="2"/>
      <c r="K2566" s="2"/>
    </row>
    <row r="2567" spans="1:11">
      <c r="A2567" s="2"/>
      <c r="C2567" s="2"/>
      <c r="D2567" s="2"/>
      <c r="E2567" s="2"/>
      <c r="F2567" s="2"/>
      <c r="G2567" s="2"/>
      <c r="H2567" s="2"/>
      <c r="I2567" s="2"/>
      <c r="J2567" s="2"/>
      <c r="K2567" s="2"/>
    </row>
    <row r="2568" spans="1:11">
      <c r="A2568" s="2"/>
      <c r="C2568" s="2"/>
      <c r="D2568" s="2"/>
      <c r="E2568" s="2"/>
      <c r="F2568" s="2"/>
      <c r="G2568" s="2"/>
      <c r="H2568" s="2"/>
      <c r="I2568" s="2"/>
      <c r="J2568" s="2"/>
      <c r="K2568" s="2"/>
    </row>
    <row r="2569" spans="1:11">
      <c r="A2569" s="2"/>
      <c r="C2569" s="2"/>
      <c r="D2569" s="2"/>
      <c r="E2569" s="2"/>
      <c r="F2569" s="2"/>
      <c r="G2569" s="2"/>
      <c r="H2569" s="2"/>
      <c r="I2569" s="2"/>
      <c r="J2569" s="2"/>
      <c r="K2569" s="2"/>
    </row>
    <row r="2570" spans="1:11">
      <c r="A2570" s="2"/>
      <c r="C2570" s="2"/>
      <c r="D2570" s="2"/>
      <c r="E2570" s="2"/>
      <c r="F2570" s="2"/>
      <c r="G2570" s="2"/>
      <c r="H2570" s="2"/>
      <c r="I2570" s="2"/>
      <c r="J2570" s="2"/>
      <c r="K2570" s="2"/>
    </row>
    <row r="2571" spans="1:11">
      <c r="A2571" s="2"/>
      <c r="C2571" s="2"/>
      <c r="D2571" s="2"/>
      <c r="E2571" s="2"/>
      <c r="F2571" s="2"/>
      <c r="G2571" s="2"/>
      <c r="H2571" s="2"/>
      <c r="I2571" s="2"/>
      <c r="J2571" s="2"/>
      <c r="K2571" s="2"/>
    </row>
    <row r="2572" spans="1:11">
      <c r="A2572" s="2"/>
      <c r="C2572" s="2"/>
      <c r="D2572" s="2"/>
      <c r="E2572" s="2"/>
      <c r="F2572" s="2"/>
      <c r="G2572" s="2"/>
      <c r="H2572" s="2"/>
      <c r="I2572" s="2"/>
      <c r="J2572" s="2"/>
      <c r="K2572" s="2"/>
    </row>
    <row r="2573" spans="1:11">
      <c r="A2573" s="2"/>
      <c r="C2573" s="2"/>
      <c r="D2573" s="2"/>
      <c r="E2573" s="2"/>
      <c r="F2573" s="2"/>
      <c r="G2573" s="2"/>
      <c r="H2573" s="2"/>
      <c r="I2573" s="2"/>
      <c r="J2573" s="2"/>
      <c r="K2573" s="2"/>
    </row>
    <row r="2574" spans="1:11">
      <c r="A2574" s="2"/>
      <c r="C2574" s="2"/>
      <c r="D2574" s="2"/>
      <c r="E2574" s="2"/>
      <c r="F2574" s="2"/>
      <c r="G2574" s="2"/>
      <c r="H2574" s="2"/>
      <c r="I2574" s="2"/>
      <c r="J2574" s="2"/>
      <c r="K2574" s="2"/>
    </row>
    <row r="2575" spans="1:11">
      <c r="A2575" s="2"/>
      <c r="C2575" s="2"/>
      <c r="D2575" s="2"/>
      <c r="E2575" s="2"/>
      <c r="F2575" s="2"/>
      <c r="G2575" s="2"/>
      <c r="H2575" s="2"/>
      <c r="I2575" s="2"/>
      <c r="J2575" s="2"/>
      <c r="K2575" s="2"/>
    </row>
    <row r="2576" spans="1:11">
      <c r="A2576" s="2"/>
      <c r="C2576" s="2"/>
      <c r="D2576" s="2"/>
      <c r="E2576" s="2"/>
      <c r="F2576" s="2"/>
      <c r="G2576" s="2"/>
      <c r="H2576" s="2"/>
      <c r="I2576" s="2"/>
      <c r="J2576" s="2"/>
      <c r="K2576" s="2"/>
    </row>
    <row r="2577" spans="1:11">
      <c r="A2577" s="2"/>
      <c r="C2577" s="2"/>
      <c r="D2577" s="2"/>
      <c r="E2577" s="2"/>
      <c r="F2577" s="2"/>
      <c r="G2577" s="2"/>
      <c r="H2577" s="2"/>
      <c r="I2577" s="2"/>
      <c r="J2577" s="2"/>
      <c r="K2577" s="2"/>
    </row>
    <row r="2578" spans="1:11">
      <c r="A2578" s="2"/>
      <c r="C2578" s="2"/>
      <c r="D2578" s="2"/>
      <c r="E2578" s="2"/>
      <c r="F2578" s="2"/>
      <c r="G2578" s="2"/>
      <c r="H2578" s="2"/>
      <c r="I2578" s="2"/>
      <c r="J2578" s="2"/>
      <c r="K2578" s="2"/>
    </row>
    <row r="2579" spans="1:11">
      <c r="A2579" s="2"/>
      <c r="C2579" s="2"/>
      <c r="D2579" s="2"/>
      <c r="E2579" s="2"/>
      <c r="F2579" s="2"/>
      <c r="G2579" s="2"/>
      <c r="H2579" s="2"/>
      <c r="I2579" s="2"/>
      <c r="J2579" s="2"/>
      <c r="K2579" s="2"/>
    </row>
    <row r="2580" spans="1:11">
      <c r="A2580" s="2"/>
      <c r="C2580" s="2"/>
      <c r="D2580" s="2"/>
      <c r="E2580" s="2"/>
      <c r="F2580" s="2"/>
      <c r="G2580" s="2"/>
      <c r="H2580" s="2"/>
      <c r="I2580" s="2"/>
      <c r="J2580" s="2"/>
      <c r="K2580" s="2"/>
    </row>
    <row r="2581" spans="1:11">
      <c r="A2581" s="2"/>
      <c r="C2581" s="2"/>
      <c r="D2581" s="2"/>
      <c r="E2581" s="2"/>
      <c r="F2581" s="2"/>
      <c r="G2581" s="2"/>
      <c r="H2581" s="2"/>
      <c r="I2581" s="2"/>
      <c r="J2581" s="2"/>
      <c r="K2581" s="2"/>
    </row>
    <row r="2582" spans="1:11">
      <c r="A2582" s="2"/>
      <c r="C2582" s="2"/>
      <c r="D2582" s="2"/>
      <c r="E2582" s="2"/>
      <c r="F2582" s="2"/>
      <c r="G2582" s="2"/>
      <c r="H2582" s="2"/>
      <c r="I2582" s="2"/>
      <c r="J2582" s="2"/>
      <c r="K2582" s="2"/>
    </row>
    <row r="2583" spans="1:11">
      <c r="A2583" s="2"/>
      <c r="C2583" s="2"/>
      <c r="D2583" s="2"/>
      <c r="E2583" s="2"/>
      <c r="F2583" s="2"/>
      <c r="G2583" s="2"/>
      <c r="H2583" s="2"/>
      <c r="I2583" s="2"/>
      <c r="J2583" s="2"/>
      <c r="K2583" s="2"/>
    </row>
    <row r="2584" spans="1:11">
      <c r="A2584" s="2"/>
      <c r="C2584" s="2"/>
      <c r="D2584" s="2"/>
      <c r="E2584" s="2"/>
      <c r="F2584" s="2"/>
      <c r="G2584" s="2"/>
      <c r="H2584" s="2"/>
      <c r="I2584" s="2"/>
      <c r="J2584" s="2"/>
      <c r="K2584" s="2"/>
    </row>
    <row r="2585" spans="1:11">
      <c r="A2585" s="2"/>
      <c r="C2585" s="2"/>
      <c r="D2585" s="2"/>
      <c r="E2585" s="2"/>
      <c r="F2585" s="2"/>
      <c r="G2585" s="2"/>
      <c r="H2585" s="2"/>
      <c r="I2585" s="2"/>
      <c r="J2585" s="2"/>
      <c r="K2585" s="2"/>
    </row>
    <row r="2586" spans="1:11">
      <c r="A2586" s="2"/>
      <c r="C2586" s="2"/>
      <c r="D2586" s="2"/>
      <c r="E2586" s="2"/>
      <c r="F2586" s="2"/>
      <c r="G2586" s="2"/>
      <c r="H2586" s="2"/>
      <c r="I2586" s="2"/>
      <c r="J2586" s="2"/>
      <c r="K2586" s="2"/>
    </row>
    <row r="2587" spans="1:11">
      <c r="A2587" s="2"/>
      <c r="C2587" s="2"/>
      <c r="D2587" s="2"/>
      <c r="E2587" s="2"/>
      <c r="F2587" s="2"/>
      <c r="G2587" s="2"/>
      <c r="H2587" s="2"/>
      <c r="I2587" s="2"/>
      <c r="J2587" s="2"/>
      <c r="K2587" s="2"/>
    </row>
    <row r="2588" spans="1:11">
      <c r="A2588" s="2"/>
      <c r="C2588" s="2"/>
      <c r="D2588" s="2"/>
      <c r="E2588" s="2"/>
      <c r="F2588" s="2"/>
      <c r="G2588" s="2"/>
      <c r="H2588" s="2"/>
      <c r="I2588" s="2"/>
      <c r="J2588" s="2"/>
      <c r="K2588" s="2"/>
    </row>
    <row r="2589" spans="1:11">
      <c r="A2589" s="2"/>
      <c r="C2589" s="2"/>
      <c r="D2589" s="2"/>
      <c r="E2589" s="2"/>
      <c r="F2589" s="2"/>
      <c r="G2589" s="2"/>
      <c r="H2589" s="2"/>
      <c r="I2589" s="2"/>
      <c r="J2589" s="2"/>
      <c r="K2589" s="2"/>
    </row>
    <row r="2590" spans="1:11">
      <c r="A2590" s="2"/>
      <c r="C2590" s="2"/>
      <c r="D2590" s="2"/>
      <c r="E2590" s="2"/>
      <c r="F2590" s="2"/>
      <c r="G2590" s="2"/>
      <c r="H2590" s="2"/>
      <c r="I2590" s="2"/>
      <c r="J2590" s="2"/>
      <c r="K2590" s="2"/>
    </row>
    <row r="2591" spans="1:11">
      <c r="A2591" s="2"/>
      <c r="C2591" s="2"/>
      <c r="D2591" s="2"/>
      <c r="E2591" s="2"/>
      <c r="F2591" s="2"/>
      <c r="G2591" s="2"/>
      <c r="H2591" s="2"/>
      <c r="I2591" s="2"/>
      <c r="J2591" s="2"/>
      <c r="K2591" s="2"/>
    </row>
    <row r="2592" spans="1:11">
      <c r="A2592" s="2"/>
      <c r="C2592" s="2"/>
      <c r="D2592" s="2"/>
      <c r="E2592" s="2"/>
      <c r="F2592" s="2"/>
      <c r="G2592" s="2"/>
      <c r="H2592" s="2"/>
      <c r="I2592" s="2"/>
      <c r="J2592" s="2"/>
      <c r="K2592" s="2"/>
    </row>
    <row r="2593" spans="1:11">
      <c r="A2593" s="2"/>
      <c r="C2593" s="2"/>
      <c r="D2593" s="2"/>
      <c r="E2593" s="2"/>
      <c r="F2593" s="2"/>
      <c r="G2593" s="2"/>
      <c r="H2593" s="2"/>
      <c r="I2593" s="2"/>
      <c r="J2593" s="2"/>
      <c r="K2593" s="2"/>
    </row>
    <row r="2594" spans="1:11">
      <c r="A2594" s="2"/>
      <c r="C2594" s="2"/>
      <c r="D2594" s="2"/>
      <c r="E2594" s="2"/>
      <c r="F2594" s="2"/>
      <c r="G2594" s="2"/>
      <c r="H2594" s="2"/>
      <c r="I2594" s="2"/>
      <c r="J2594" s="2"/>
      <c r="K2594" s="2"/>
    </row>
    <row r="2595" spans="1:11">
      <c r="A2595" s="2"/>
      <c r="C2595" s="2"/>
      <c r="D2595" s="2"/>
      <c r="E2595" s="2"/>
      <c r="F2595" s="2"/>
      <c r="G2595" s="2"/>
      <c r="H2595" s="2"/>
      <c r="I2595" s="2"/>
      <c r="J2595" s="2"/>
      <c r="K2595" s="2"/>
    </row>
    <row r="2596" spans="1:11">
      <c r="A2596" s="2"/>
      <c r="C2596" s="2"/>
      <c r="D2596" s="2"/>
      <c r="E2596" s="2"/>
      <c r="F2596" s="2"/>
      <c r="G2596" s="2"/>
      <c r="H2596" s="2"/>
      <c r="I2596" s="2"/>
      <c r="J2596" s="2"/>
      <c r="K2596" s="2"/>
    </row>
    <row r="2597" spans="1:11">
      <c r="A2597" s="2"/>
      <c r="C2597" s="2"/>
      <c r="D2597" s="2"/>
      <c r="E2597" s="2"/>
      <c r="F2597" s="2"/>
      <c r="G2597" s="2"/>
      <c r="H2597" s="2"/>
      <c r="I2597" s="2"/>
      <c r="J2597" s="2"/>
      <c r="K2597" s="2"/>
    </row>
    <row r="2598" spans="1:11">
      <c r="A2598" s="2"/>
      <c r="C2598" s="2"/>
      <c r="D2598" s="2"/>
      <c r="E2598" s="2"/>
      <c r="F2598" s="2"/>
      <c r="G2598" s="2"/>
      <c r="H2598" s="2"/>
      <c r="I2598" s="2"/>
      <c r="J2598" s="2"/>
      <c r="K2598" s="2"/>
    </row>
    <row r="2599" spans="1:11">
      <c r="A2599" s="2"/>
      <c r="C2599" s="2"/>
      <c r="D2599" s="2"/>
      <c r="E2599" s="2"/>
      <c r="F2599" s="2"/>
      <c r="G2599" s="2"/>
      <c r="H2599" s="2"/>
      <c r="I2599" s="2"/>
      <c r="J2599" s="2"/>
      <c r="K2599" s="2"/>
    </row>
    <row r="2600" spans="1:11">
      <c r="A2600" s="2"/>
      <c r="C2600" s="2"/>
      <c r="D2600" s="2"/>
      <c r="E2600" s="2"/>
      <c r="F2600" s="2"/>
      <c r="G2600" s="2"/>
      <c r="H2600" s="2"/>
      <c r="I2600" s="2"/>
      <c r="J2600" s="2"/>
      <c r="K2600" s="2"/>
    </row>
    <row r="2601" spans="1:11">
      <c r="A2601" s="2"/>
      <c r="C2601" s="2"/>
      <c r="D2601" s="2"/>
      <c r="E2601" s="2"/>
      <c r="F2601" s="2"/>
      <c r="G2601" s="2"/>
      <c r="H2601" s="2"/>
      <c r="I2601" s="2"/>
      <c r="J2601" s="2"/>
      <c r="K2601" s="2"/>
    </row>
    <row r="2602" spans="1:11">
      <c r="A2602" s="2"/>
      <c r="C2602" s="2"/>
      <c r="D2602" s="2"/>
      <c r="E2602" s="2"/>
      <c r="F2602" s="2"/>
      <c r="G2602" s="2"/>
      <c r="H2602" s="2"/>
      <c r="I2602" s="2"/>
      <c r="J2602" s="2"/>
      <c r="K2602" s="2"/>
    </row>
    <row r="2603" spans="1:11">
      <c r="A2603" s="2"/>
      <c r="C2603" s="2"/>
      <c r="D2603" s="2"/>
      <c r="E2603" s="2"/>
      <c r="F2603" s="2"/>
      <c r="G2603" s="2"/>
      <c r="H2603" s="2"/>
      <c r="I2603" s="2"/>
      <c r="J2603" s="2"/>
      <c r="K2603" s="2"/>
    </row>
    <row r="2604" spans="1:11">
      <c r="A2604" s="2"/>
      <c r="C2604" s="2"/>
      <c r="D2604" s="2"/>
      <c r="E2604" s="2"/>
      <c r="F2604" s="2"/>
      <c r="G2604" s="2"/>
      <c r="H2604" s="2"/>
      <c r="I2604" s="2"/>
      <c r="J2604" s="2"/>
      <c r="K2604" s="2"/>
    </row>
    <row r="2605" spans="1:11">
      <c r="A2605" s="2"/>
      <c r="C2605" s="2"/>
      <c r="D2605" s="2"/>
      <c r="E2605" s="2"/>
      <c r="F2605" s="2"/>
      <c r="G2605" s="2"/>
      <c r="H2605" s="2"/>
      <c r="I2605" s="2"/>
      <c r="J2605" s="2"/>
      <c r="K2605" s="2"/>
    </row>
    <row r="2606" spans="1:11">
      <c r="A2606" s="2"/>
      <c r="C2606" s="2"/>
      <c r="D2606" s="2"/>
      <c r="E2606" s="2"/>
      <c r="F2606" s="2"/>
      <c r="G2606" s="2"/>
      <c r="H2606" s="2"/>
      <c r="I2606" s="2"/>
      <c r="J2606" s="2"/>
      <c r="K2606" s="2"/>
    </row>
    <row r="2607" spans="1:11">
      <c r="A2607" s="2"/>
      <c r="C2607" s="2"/>
      <c r="D2607" s="2"/>
      <c r="E2607" s="2"/>
      <c r="F2607" s="2"/>
      <c r="G2607" s="2"/>
      <c r="H2607" s="2"/>
      <c r="I2607" s="2"/>
      <c r="J2607" s="2"/>
      <c r="K2607" s="2"/>
    </row>
    <row r="2608" spans="1:11">
      <c r="A2608" s="2"/>
      <c r="C2608" s="2"/>
      <c r="D2608" s="2"/>
      <c r="E2608" s="2"/>
      <c r="F2608" s="2"/>
      <c r="G2608" s="2"/>
      <c r="H2608" s="2"/>
      <c r="I2608" s="2"/>
      <c r="J2608" s="2"/>
      <c r="K2608" s="2"/>
    </row>
    <row r="2609" spans="1:11">
      <c r="A2609" s="2"/>
      <c r="C2609" s="2"/>
      <c r="D2609" s="2"/>
      <c r="E2609" s="2"/>
      <c r="F2609" s="2"/>
      <c r="G2609" s="2"/>
      <c r="H2609" s="2"/>
      <c r="I2609" s="2"/>
      <c r="J2609" s="2"/>
      <c r="K2609" s="2"/>
    </row>
    <row r="2610" spans="1:11">
      <c r="A2610" s="2"/>
      <c r="C2610" s="2"/>
      <c r="D2610" s="2"/>
      <c r="E2610" s="2"/>
      <c r="F2610" s="2"/>
      <c r="G2610" s="2"/>
      <c r="H2610" s="2"/>
      <c r="I2610" s="2"/>
      <c r="J2610" s="2"/>
      <c r="K2610" s="2"/>
    </row>
    <row r="2611" spans="1:11">
      <c r="A2611" s="2"/>
      <c r="C2611" s="2"/>
      <c r="D2611" s="2"/>
      <c r="E2611" s="2"/>
      <c r="F2611" s="2"/>
      <c r="G2611" s="2"/>
      <c r="H2611" s="2"/>
      <c r="I2611" s="2"/>
      <c r="J2611" s="2"/>
      <c r="K2611" s="2"/>
    </row>
    <row r="2612" spans="1:11">
      <c r="A2612" s="2"/>
      <c r="C2612" s="2"/>
      <c r="D2612" s="2"/>
      <c r="E2612" s="2"/>
      <c r="F2612" s="2"/>
      <c r="G2612" s="2"/>
      <c r="H2612" s="2"/>
      <c r="I2612" s="2"/>
      <c r="J2612" s="2"/>
      <c r="K2612" s="2"/>
    </row>
    <row r="2613" spans="1:11">
      <c r="A2613" s="2"/>
      <c r="C2613" s="2"/>
      <c r="D2613" s="2"/>
      <c r="E2613" s="2"/>
      <c r="F2613" s="2"/>
      <c r="G2613" s="2"/>
      <c r="H2613" s="2"/>
      <c r="I2613" s="2"/>
      <c r="J2613" s="2"/>
      <c r="K2613" s="2"/>
    </row>
    <row r="2614" spans="1:11">
      <c r="A2614" s="2"/>
      <c r="C2614" s="2"/>
      <c r="D2614" s="2"/>
      <c r="E2614" s="2"/>
      <c r="F2614" s="2"/>
      <c r="G2614" s="2"/>
      <c r="H2614" s="2"/>
      <c r="I2614" s="2"/>
      <c r="J2614" s="2"/>
      <c r="K2614" s="2"/>
    </row>
    <row r="2615" spans="1:11">
      <c r="A2615" s="2"/>
      <c r="C2615" s="2"/>
      <c r="D2615" s="2"/>
      <c r="E2615" s="2"/>
      <c r="F2615" s="2"/>
      <c r="G2615" s="2"/>
      <c r="H2615" s="2"/>
      <c r="I2615" s="2"/>
      <c r="J2615" s="2"/>
      <c r="K2615" s="2"/>
    </row>
    <row r="2616" spans="1:11">
      <c r="A2616" s="2"/>
      <c r="C2616" s="2"/>
      <c r="D2616" s="2"/>
      <c r="E2616" s="2"/>
      <c r="F2616" s="2"/>
      <c r="G2616" s="2"/>
      <c r="H2616" s="2"/>
      <c r="I2616" s="2"/>
      <c r="J2616" s="2"/>
      <c r="K2616" s="2"/>
    </row>
    <row r="2617" spans="1:11">
      <c r="A2617" s="2"/>
      <c r="C2617" s="2"/>
      <c r="D2617" s="2"/>
      <c r="E2617" s="2"/>
      <c r="F2617" s="2"/>
      <c r="G2617" s="2"/>
      <c r="H2617" s="2"/>
      <c r="I2617" s="2"/>
      <c r="J2617" s="2"/>
      <c r="K2617" s="2"/>
    </row>
    <row r="2618" spans="1:11">
      <c r="A2618" s="2"/>
      <c r="C2618" s="2"/>
      <c r="D2618" s="2"/>
      <c r="E2618" s="2"/>
      <c r="F2618" s="2"/>
      <c r="G2618" s="2"/>
      <c r="H2618" s="2"/>
      <c r="I2618" s="2"/>
      <c r="J2618" s="2"/>
      <c r="K2618" s="2"/>
    </row>
    <row r="2619" spans="1:11">
      <c r="A2619" s="2"/>
      <c r="C2619" s="2"/>
      <c r="D2619" s="2"/>
      <c r="E2619" s="2"/>
      <c r="F2619" s="2"/>
      <c r="G2619" s="2"/>
      <c r="H2619" s="2"/>
      <c r="I2619" s="2"/>
      <c r="J2619" s="2"/>
      <c r="K2619" s="2"/>
    </row>
    <row r="2620" spans="1:11">
      <c r="A2620" s="2"/>
      <c r="C2620" s="2"/>
      <c r="D2620" s="2"/>
      <c r="E2620" s="2"/>
      <c r="F2620" s="2"/>
      <c r="G2620" s="2"/>
      <c r="H2620" s="2"/>
      <c r="I2620" s="2"/>
      <c r="J2620" s="2"/>
      <c r="K2620" s="2"/>
    </row>
    <row r="2621" spans="1:11">
      <c r="A2621" s="2"/>
      <c r="C2621" s="2"/>
      <c r="D2621" s="2"/>
      <c r="E2621" s="2"/>
      <c r="F2621" s="2"/>
      <c r="G2621" s="2"/>
      <c r="H2621" s="2"/>
      <c r="I2621" s="2"/>
      <c r="J2621" s="2"/>
      <c r="K2621" s="2"/>
    </row>
    <row r="2622" spans="1:11">
      <c r="A2622" s="2"/>
      <c r="C2622" s="2"/>
      <c r="D2622" s="2"/>
      <c r="E2622" s="2"/>
      <c r="F2622" s="2"/>
      <c r="G2622" s="2"/>
      <c r="H2622" s="2"/>
      <c r="I2622" s="2"/>
      <c r="J2622" s="2"/>
      <c r="K2622" s="2"/>
    </row>
    <row r="2623" spans="1:11">
      <c r="A2623" s="2"/>
      <c r="C2623" s="2"/>
      <c r="D2623" s="2"/>
      <c r="E2623" s="2"/>
      <c r="F2623" s="2"/>
      <c r="G2623" s="2"/>
      <c r="H2623" s="2"/>
      <c r="I2623" s="2"/>
      <c r="J2623" s="2"/>
      <c r="K2623" s="2"/>
    </row>
    <row r="2624" spans="1:11">
      <c r="A2624" s="2"/>
      <c r="C2624" s="2"/>
      <c r="D2624" s="2"/>
      <c r="E2624" s="2"/>
      <c r="F2624" s="2"/>
      <c r="G2624" s="2"/>
      <c r="H2624" s="2"/>
      <c r="I2624" s="2"/>
      <c r="J2624" s="2"/>
      <c r="K2624" s="2"/>
    </row>
    <row r="2625" spans="1:11">
      <c r="A2625" s="2"/>
      <c r="C2625" s="2"/>
      <c r="D2625" s="2"/>
      <c r="E2625" s="2"/>
      <c r="F2625" s="2"/>
      <c r="G2625" s="2"/>
      <c r="H2625" s="2"/>
      <c r="I2625" s="2"/>
      <c r="J2625" s="2"/>
      <c r="K2625" s="2"/>
    </row>
    <row r="2626" spans="1:11">
      <c r="A2626" s="2"/>
      <c r="C2626" s="2"/>
      <c r="D2626" s="2"/>
      <c r="E2626" s="2"/>
      <c r="F2626" s="2"/>
      <c r="G2626" s="2"/>
      <c r="H2626" s="2"/>
      <c r="I2626" s="2"/>
      <c r="J2626" s="2"/>
      <c r="K2626" s="2"/>
    </row>
    <row r="2627" spans="1:11">
      <c r="A2627" s="2"/>
      <c r="C2627" s="2"/>
      <c r="D2627" s="2"/>
      <c r="E2627" s="2"/>
      <c r="F2627" s="2"/>
      <c r="G2627" s="2"/>
      <c r="H2627" s="2"/>
      <c r="I2627" s="2"/>
      <c r="J2627" s="2"/>
      <c r="K2627" s="2"/>
    </row>
    <row r="2628" spans="1:11">
      <c r="A2628" s="2"/>
      <c r="C2628" s="2"/>
      <c r="D2628" s="2"/>
      <c r="E2628" s="2"/>
      <c r="F2628" s="2"/>
      <c r="G2628" s="2"/>
      <c r="H2628" s="2"/>
      <c r="I2628" s="2"/>
      <c r="J2628" s="2"/>
      <c r="K2628" s="2"/>
    </row>
    <row r="2629" spans="1:11">
      <c r="A2629" s="2"/>
      <c r="C2629" s="2"/>
      <c r="D2629" s="2"/>
      <c r="E2629" s="2"/>
      <c r="F2629" s="2"/>
      <c r="G2629" s="2"/>
      <c r="H2629" s="2"/>
      <c r="I2629" s="2"/>
      <c r="J2629" s="2"/>
      <c r="K2629" s="2"/>
    </row>
    <row r="2630" spans="1:11">
      <c r="A2630" s="2"/>
      <c r="C2630" s="2"/>
      <c r="D2630" s="2"/>
      <c r="E2630" s="2"/>
      <c r="F2630" s="2"/>
      <c r="G2630" s="2"/>
      <c r="H2630" s="2"/>
      <c r="I2630" s="2"/>
      <c r="J2630" s="2"/>
      <c r="K2630" s="2"/>
    </row>
    <row r="2631" spans="1:11">
      <c r="A2631" s="2"/>
      <c r="C2631" s="2"/>
      <c r="D2631" s="2"/>
      <c r="E2631" s="2"/>
      <c r="F2631" s="2"/>
      <c r="G2631" s="2"/>
      <c r="H2631" s="2"/>
      <c r="I2631" s="2"/>
      <c r="J2631" s="2"/>
      <c r="K2631" s="2"/>
    </row>
    <row r="2632" spans="1:11">
      <c r="A2632" s="2"/>
      <c r="C2632" s="2"/>
      <c r="D2632" s="2"/>
      <c r="E2632" s="2"/>
      <c r="F2632" s="2"/>
      <c r="G2632" s="2"/>
      <c r="H2632" s="2"/>
      <c r="I2632" s="2"/>
      <c r="J2632" s="2"/>
      <c r="K2632" s="2"/>
    </row>
    <row r="2633" spans="1:11">
      <c r="A2633" s="2"/>
      <c r="C2633" s="2"/>
      <c r="D2633" s="2"/>
      <c r="E2633" s="2"/>
      <c r="F2633" s="2"/>
      <c r="G2633" s="2"/>
      <c r="H2633" s="2"/>
      <c r="I2633" s="2"/>
      <c r="J2633" s="2"/>
      <c r="K2633" s="2"/>
    </row>
    <row r="2634" spans="1:11">
      <c r="A2634" s="2"/>
      <c r="C2634" s="2"/>
      <c r="D2634" s="2"/>
      <c r="E2634" s="2"/>
      <c r="F2634" s="2"/>
      <c r="G2634" s="2"/>
      <c r="H2634" s="2"/>
      <c r="I2634" s="2"/>
      <c r="J2634" s="2"/>
      <c r="K2634" s="2"/>
    </row>
    <row r="2635" spans="1:11">
      <c r="A2635" s="2"/>
      <c r="C2635" s="2"/>
      <c r="D2635" s="2"/>
      <c r="E2635" s="2"/>
      <c r="F2635" s="2"/>
      <c r="G2635" s="2"/>
      <c r="H2635" s="2"/>
      <c r="I2635" s="2"/>
      <c r="J2635" s="2"/>
      <c r="K2635" s="2"/>
    </row>
    <row r="2636" spans="1:11">
      <c r="A2636" s="2"/>
      <c r="C2636" s="2"/>
      <c r="D2636" s="2"/>
      <c r="E2636" s="2"/>
      <c r="F2636" s="2"/>
      <c r="G2636" s="2"/>
      <c r="H2636" s="2"/>
      <c r="I2636" s="2"/>
      <c r="J2636" s="2"/>
      <c r="K2636" s="2"/>
    </row>
    <row r="2637" spans="1:11">
      <c r="A2637" s="2"/>
      <c r="C2637" s="2"/>
      <c r="D2637" s="2"/>
      <c r="E2637" s="2"/>
      <c r="F2637" s="2"/>
      <c r="G2637" s="2"/>
      <c r="H2637" s="2"/>
      <c r="I2637" s="2"/>
      <c r="J2637" s="2"/>
      <c r="K2637" s="2"/>
    </row>
    <row r="2638" spans="1:11">
      <c r="A2638" s="2"/>
      <c r="C2638" s="2"/>
      <c r="D2638" s="2"/>
      <c r="E2638" s="2"/>
      <c r="F2638" s="2"/>
      <c r="G2638" s="2"/>
      <c r="H2638" s="2"/>
      <c r="I2638" s="2"/>
      <c r="J2638" s="2"/>
      <c r="K2638" s="2"/>
    </row>
    <row r="2639" spans="1:11">
      <c r="A2639" s="2"/>
      <c r="C2639" s="2"/>
      <c r="D2639" s="2"/>
      <c r="E2639" s="2"/>
      <c r="F2639" s="2"/>
      <c r="G2639" s="2"/>
      <c r="H2639" s="2"/>
      <c r="I2639" s="2"/>
      <c r="J2639" s="2"/>
      <c r="K2639" s="2"/>
    </row>
    <row r="2640" spans="1:11">
      <c r="A2640" s="2"/>
      <c r="C2640" s="2"/>
      <c r="D2640" s="2"/>
      <c r="E2640" s="2"/>
      <c r="F2640" s="2"/>
      <c r="G2640" s="2"/>
      <c r="H2640" s="2"/>
      <c r="I2640" s="2"/>
      <c r="J2640" s="2"/>
      <c r="K2640" s="2"/>
    </row>
    <row r="2641" spans="1:11">
      <c r="A2641" s="2"/>
      <c r="C2641" s="2"/>
      <c r="D2641" s="2"/>
      <c r="E2641" s="2"/>
      <c r="F2641" s="2"/>
      <c r="G2641" s="2"/>
      <c r="H2641" s="2"/>
      <c r="I2641" s="2"/>
      <c r="J2641" s="2"/>
      <c r="K2641" s="2"/>
    </row>
    <row r="2642" spans="1:11">
      <c r="A2642" s="2"/>
      <c r="C2642" s="2"/>
      <c r="D2642" s="2"/>
      <c r="E2642" s="2"/>
      <c r="F2642" s="2"/>
      <c r="G2642" s="2"/>
      <c r="H2642" s="2"/>
      <c r="I2642" s="2"/>
      <c r="J2642" s="2"/>
      <c r="K2642" s="2"/>
    </row>
    <row r="2643" spans="1:11">
      <c r="A2643" s="2"/>
      <c r="C2643" s="2"/>
      <c r="D2643" s="2"/>
      <c r="E2643" s="2"/>
      <c r="F2643" s="2"/>
      <c r="G2643" s="2"/>
      <c r="H2643" s="2"/>
      <c r="I2643" s="2"/>
      <c r="J2643" s="2"/>
      <c r="K2643" s="2"/>
    </row>
    <row r="2644" spans="1:11">
      <c r="A2644" s="2"/>
      <c r="C2644" s="2"/>
      <c r="D2644" s="2"/>
      <c r="E2644" s="2"/>
      <c r="F2644" s="2"/>
      <c r="G2644" s="2"/>
      <c r="H2644" s="2"/>
      <c r="I2644" s="2"/>
      <c r="J2644" s="2"/>
      <c r="K2644" s="2"/>
    </row>
    <row r="2645" spans="1:11">
      <c r="A2645" s="2"/>
      <c r="C2645" s="2"/>
      <c r="D2645" s="2"/>
      <c r="E2645" s="2"/>
      <c r="F2645" s="2"/>
      <c r="G2645" s="2"/>
      <c r="H2645" s="2"/>
      <c r="I2645" s="2"/>
      <c r="J2645" s="2"/>
      <c r="K2645" s="2"/>
    </row>
    <row r="2646" spans="1:11">
      <c r="A2646" s="2"/>
      <c r="C2646" s="2"/>
      <c r="D2646" s="2"/>
      <c r="E2646" s="2"/>
      <c r="F2646" s="2"/>
      <c r="G2646" s="2"/>
      <c r="H2646" s="2"/>
      <c r="I2646" s="2"/>
      <c r="J2646" s="2"/>
      <c r="K2646" s="2"/>
    </row>
    <row r="2647" spans="1:11">
      <c r="A2647" s="2"/>
      <c r="C2647" s="2"/>
      <c r="D2647" s="2"/>
      <c r="E2647" s="2"/>
      <c r="F2647" s="2"/>
      <c r="G2647" s="2"/>
      <c r="H2647" s="2"/>
      <c r="I2647" s="2"/>
      <c r="J2647" s="2"/>
      <c r="K2647" s="2"/>
    </row>
    <row r="2648" spans="1:11">
      <c r="A2648" s="2"/>
      <c r="C2648" s="2"/>
      <c r="D2648" s="2"/>
      <c r="E2648" s="2"/>
      <c r="F2648" s="2"/>
      <c r="G2648" s="2"/>
      <c r="H2648" s="2"/>
      <c r="I2648" s="2"/>
      <c r="J2648" s="2"/>
      <c r="K2648" s="2"/>
    </row>
    <row r="2649" spans="1:11">
      <c r="A2649" s="2"/>
      <c r="C2649" s="2"/>
      <c r="D2649" s="2"/>
      <c r="E2649" s="2"/>
      <c r="F2649" s="2"/>
      <c r="G2649" s="2"/>
      <c r="H2649" s="2"/>
      <c r="I2649" s="2"/>
      <c r="J2649" s="2"/>
      <c r="K2649" s="2"/>
    </row>
    <row r="2650" spans="1:11">
      <c r="A2650" s="2"/>
      <c r="C2650" s="2"/>
      <c r="D2650" s="2"/>
      <c r="E2650" s="2"/>
      <c r="F2650" s="2"/>
      <c r="G2650" s="2"/>
      <c r="H2650" s="2"/>
      <c r="I2650" s="2"/>
      <c r="J2650" s="2"/>
      <c r="K2650" s="2"/>
    </row>
    <row r="2651" spans="1:11">
      <c r="A2651" s="2"/>
      <c r="C2651" s="2"/>
      <c r="D2651" s="2"/>
      <c r="E2651" s="2"/>
      <c r="F2651" s="2"/>
      <c r="G2651" s="2"/>
      <c r="H2651" s="2"/>
      <c r="I2651" s="2"/>
      <c r="J2651" s="2"/>
      <c r="K2651" s="2"/>
    </row>
    <row r="2652" spans="1:11">
      <c r="A2652" s="2"/>
      <c r="C2652" s="2"/>
      <c r="D2652" s="2"/>
      <c r="E2652" s="2"/>
      <c r="F2652" s="2"/>
      <c r="G2652" s="2"/>
      <c r="H2652" s="2"/>
      <c r="I2652" s="2"/>
      <c r="J2652" s="2"/>
      <c r="K2652" s="2"/>
    </row>
    <row r="2653" spans="1:11">
      <c r="A2653" s="2"/>
      <c r="C2653" s="2"/>
      <c r="D2653" s="2"/>
      <c r="E2653" s="2"/>
      <c r="F2653" s="2"/>
      <c r="G2653" s="2"/>
      <c r="H2653" s="2"/>
      <c r="I2653" s="2"/>
      <c r="J2653" s="2"/>
      <c r="K2653" s="2"/>
    </row>
    <row r="2654" spans="1:11">
      <c r="A2654" s="2"/>
      <c r="C2654" s="2"/>
      <c r="D2654" s="2"/>
      <c r="E2654" s="2"/>
      <c r="F2654" s="2"/>
      <c r="G2654" s="2"/>
      <c r="H2654" s="2"/>
      <c r="I2654" s="2"/>
      <c r="J2654" s="2"/>
      <c r="K2654" s="2"/>
    </row>
    <row r="2655" spans="1:11">
      <c r="A2655" s="2"/>
      <c r="C2655" s="2"/>
      <c r="D2655" s="2"/>
      <c r="E2655" s="2"/>
      <c r="F2655" s="2"/>
      <c r="G2655" s="2"/>
      <c r="H2655" s="2"/>
      <c r="I2655" s="2"/>
      <c r="J2655" s="2"/>
      <c r="K2655" s="2"/>
    </row>
    <row r="2656" spans="1:11">
      <c r="A2656" s="2"/>
      <c r="C2656" s="2"/>
      <c r="D2656" s="2"/>
      <c r="E2656" s="2"/>
      <c r="F2656" s="2"/>
      <c r="G2656" s="2"/>
      <c r="H2656" s="2"/>
      <c r="I2656" s="2"/>
      <c r="J2656" s="2"/>
      <c r="K2656" s="2"/>
    </row>
    <row r="2657" spans="1:11">
      <c r="A2657" s="2"/>
      <c r="C2657" s="2"/>
      <c r="D2657" s="2"/>
      <c r="E2657" s="2"/>
      <c r="F2657" s="2"/>
      <c r="G2657" s="2"/>
      <c r="H2657" s="2"/>
      <c r="I2657" s="2"/>
      <c r="J2657" s="2"/>
      <c r="K2657" s="2"/>
    </row>
    <row r="2658" spans="1:11">
      <c r="A2658" s="2"/>
      <c r="C2658" s="2"/>
      <c r="D2658" s="2"/>
      <c r="E2658" s="2"/>
      <c r="F2658" s="2"/>
      <c r="G2658" s="2"/>
      <c r="H2658" s="2"/>
      <c r="I2658" s="2"/>
      <c r="J2658" s="2"/>
      <c r="K2658" s="2"/>
    </row>
    <row r="2659" spans="1:11">
      <c r="A2659" s="2"/>
      <c r="C2659" s="2"/>
      <c r="D2659" s="2"/>
      <c r="E2659" s="2"/>
      <c r="F2659" s="2"/>
      <c r="G2659" s="2"/>
      <c r="H2659" s="2"/>
      <c r="I2659" s="2"/>
      <c r="J2659" s="2"/>
      <c r="K2659" s="2"/>
    </row>
    <row r="2660" spans="1:11">
      <c r="A2660" s="2"/>
      <c r="C2660" s="2"/>
      <c r="D2660" s="2"/>
      <c r="E2660" s="2"/>
      <c r="F2660" s="2"/>
      <c r="G2660" s="2"/>
      <c r="H2660" s="2"/>
      <c r="I2660" s="2"/>
      <c r="J2660" s="2"/>
      <c r="K2660" s="2"/>
    </row>
    <row r="2661" spans="1:11">
      <c r="A2661" s="2"/>
      <c r="C2661" s="2"/>
      <c r="D2661" s="2"/>
      <c r="E2661" s="2"/>
      <c r="F2661" s="2"/>
      <c r="G2661" s="2"/>
      <c r="H2661" s="2"/>
      <c r="I2661" s="2"/>
      <c r="J2661" s="2"/>
      <c r="K2661" s="2"/>
    </row>
    <row r="2662" spans="1:11">
      <c r="A2662" s="2"/>
      <c r="C2662" s="2"/>
      <c r="D2662" s="2"/>
      <c r="E2662" s="2"/>
      <c r="F2662" s="2"/>
      <c r="G2662" s="2"/>
      <c r="H2662" s="2"/>
      <c r="I2662" s="2"/>
      <c r="J2662" s="2"/>
      <c r="K2662" s="2"/>
    </row>
    <row r="2663" spans="1:11">
      <c r="A2663" s="2"/>
      <c r="C2663" s="2"/>
      <c r="D2663" s="2"/>
      <c r="E2663" s="2"/>
      <c r="F2663" s="2"/>
      <c r="G2663" s="2"/>
      <c r="H2663" s="2"/>
      <c r="I2663" s="2"/>
      <c r="J2663" s="2"/>
      <c r="K2663" s="2"/>
    </row>
    <row r="2664" spans="1:11">
      <c r="A2664" s="2"/>
      <c r="C2664" s="2"/>
      <c r="D2664" s="2"/>
      <c r="E2664" s="2"/>
      <c r="F2664" s="2"/>
      <c r="G2664" s="2"/>
      <c r="H2664" s="2"/>
      <c r="I2664" s="2"/>
      <c r="J2664" s="2"/>
      <c r="K2664" s="2"/>
    </row>
    <row r="2665" spans="1:11">
      <c r="A2665" s="2"/>
      <c r="C2665" s="2"/>
      <c r="D2665" s="2"/>
      <c r="E2665" s="2"/>
      <c r="F2665" s="2"/>
      <c r="G2665" s="2"/>
      <c r="H2665" s="2"/>
      <c r="I2665" s="2"/>
      <c r="J2665" s="2"/>
      <c r="K2665" s="2"/>
    </row>
    <row r="2666" spans="1:11">
      <c r="A2666" s="2"/>
      <c r="C2666" s="2"/>
      <c r="D2666" s="2"/>
      <c r="E2666" s="2"/>
      <c r="F2666" s="2"/>
      <c r="G2666" s="2"/>
      <c r="H2666" s="2"/>
      <c r="I2666" s="2"/>
      <c r="J2666" s="2"/>
      <c r="K2666" s="2"/>
    </row>
    <row r="2667" spans="1:11">
      <c r="A2667" s="2"/>
      <c r="C2667" s="2"/>
      <c r="D2667" s="2"/>
      <c r="E2667" s="2"/>
      <c r="F2667" s="2"/>
      <c r="G2667" s="2"/>
      <c r="H2667" s="2"/>
      <c r="I2667" s="2"/>
      <c r="J2667" s="2"/>
      <c r="K2667" s="2"/>
    </row>
    <row r="2668" spans="1:11">
      <c r="A2668" s="2"/>
      <c r="C2668" s="2"/>
      <c r="D2668" s="2"/>
      <c r="E2668" s="2"/>
      <c r="F2668" s="2"/>
      <c r="G2668" s="2"/>
      <c r="H2668" s="2"/>
      <c r="I2668" s="2"/>
      <c r="J2668" s="2"/>
      <c r="K2668" s="2"/>
    </row>
    <row r="2669" spans="1:11">
      <c r="A2669" s="2"/>
      <c r="C2669" s="2"/>
      <c r="D2669" s="2"/>
      <c r="E2669" s="2"/>
      <c r="F2669" s="2"/>
      <c r="G2669" s="2"/>
      <c r="H2669" s="2"/>
      <c r="I2669" s="2"/>
      <c r="J2669" s="2"/>
      <c r="K2669" s="2"/>
    </row>
    <row r="2670" spans="1:11">
      <c r="A2670" s="2"/>
      <c r="C2670" s="2"/>
      <c r="D2670" s="2"/>
      <c r="E2670" s="2"/>
      <c r="F2670" s="2"/>
      <c r="G2670" s="2"/>
      <c r="H2670" s="2"/>
      <c r="I2670" s="2"/>
      <c r="J2670" s="2"/>
      <c r="K2670" s="2"/>
    </row>
    <row r="2671" spans="1:11">
      <c r="A2671" s="2"/>
      <c r="C2671" s="2"/>
      <c r="D2671" s="2"/>
      <c r="E2671" s="2"/>
      <c r="F2671" s="2"/>
      <c r="G2671" s="2"/>
      <c r="H2671" s="2"/>
      <c r="I2671" s="2"/>
      <c r="J2671" s="2"/>
      <c r="K2671" s="2"/>
    </row>
    <row r="2672" spans="1:11">
      <c r="A2672" s="2"/>
      <c r="C2672" s="2"/>
      <c r="D2672" s="2"/>
      <c r="E2672" s="2"/>
      <c r="F2672" s="2"/>
      <c r="G2672" s="2"/>
      <c r="H2672" s="2"/>
      <c r="I2672" s="2"/>
      <c r="J2672" s="2"/>
      <c r="K2672" s="2"/>
    </row>
    <row r="2673" spans="1:11">
      <c r="A2673" s="2"/>
      <c r="C2673" s="2"/>
      <c r="D2673" s="2"/>
      <c r="E2673" s="2"/>
      <c r="F2673" s="2"/>
      <c r="G2673" s="2"/>
      <c r="H2673" s="2"/>
      <c r="I2673" s="2"/>
      <c r="J2673" s="2"/>
      <c r="K2673" s="2"/>
    </row>
    <row r="2674" spans="1:11">
      <c r="A2674" s="2"/>
      <c r="C2674" s="2"/>
      <c r="D2674" s="2"/>
      <c r="E2674" s="2"/>
      <c r="F2674" s="2"/>
      <c r="G2674" s="2"/>
      <c r="H2674" s="2"/>
      <c r="I2674" s="2"/>
      <c r="J2674" s="2"/>
      <c r="K2674" s="2"/>
    </row>
    <row r="2675" spans="1:11">
      <c r="A2675" s="2"/>
      <c r="C2675" s="2"/>
      <c r="D2675" s="2"/>
      <c r="E2675" s="2"/>
      <c r="F2675" s="2"/>
      <c r="G2675" s="2"/>
      <c r="H2675" s="2"/>
      <c r="I2675" s="2"/>
      <c r="J2675" s="2"/>
      <c r="K2675" s="2"/>
    </row>
    <row r="2676" spans="1:11">
      <c r="A2676" s="2"/>
      <c r="C2676" s="2"/>
      <c r="D2676" s="2"/>
      <c r="E2676" s="2"/>
      <c r="F2676" s="2"/>
      <c r="G2676" s="2"/>
      <c r="H2676" s="2"/>
      <c r="I2676" s="2"/>
      <c r="J2676" s="2"/>
      <c r="K2676" s="2"/>
    </row>
    <row r="2677" spans="1:11">
      <c r="A2677" s="2"/>
      <c r="C2677" s="2"/>
      <c r="D2677" s="2"/>
      <c r="E2677" s="2"/>
      <c r="F2677" s="2"/>
      <c r="G2677" s="2"/>
      <c r="H2677" s="2"/>
      <c r="I2677" s="2"/>
      <c r="J2677" s="2"/>
      <c r="K2677" s="2"/>
    </row>
    <row r="2678" spans="1:11">
      <c r="A2678" s="2"/>
      <c r="C2678" s="2"/>
      <c r="D2678" s="2"/>
      <c r="E2678" s="2"/>
      <c r="F2678" s="2"/>
      <c r="G2678" s="2"/>
      <c r="H2678" s="2"/>
      <c r="I2678" s="2"/>
      <c r="J2678" s="2"/>
      <c r="K2678" s="2"/>
    </row>
    <row r="2679" spans="1:11">
      <c r="A2679" s="2"/>
      <c r="C2679" s="2"/>
      <c r="D2679" s="2"/>
      <c r="E2679" s="2"/>
      <c r="F2679" s="2"/>
      <c r="G2679" s="2"/>
      <c r="H2679" s="2"/>
      <c r="I2679" s="2"/>
      <c r="J2679" s="2"/>
      <c r="K2679" s="2"/>
    </row>
    <row r="2680" spans="1:11">
      <c r="A2680" s="2"/>
      <c r="C2680" s="2"/>
      <c r="D2680" s="2"/>
      <c r="E2680" s="2"/>
      <c r="F2680" s="2"/>
      <c r="G2680" s="2"/>
      <c r="H2680" s="2"/>
      <c r="I2680" s="2"/>
      <c r="J2680" s="2"/>
      <c r="K2680" s="2"/>
    </row>
    <row r="2681" spans="1:11">
      <c r="A2681" s="2"/>
      <c r="C2681" s="2"/>
      <c r="D2681" s="2"/>
      <c r="E2681" s="2"/>
      <c r="F2681" s="2"/>
      <c r="G2681" s="2"/>
      <c r="H2681" s="2"/>
      <c r="I2681" s="2"/>
      <c r="J2681" s="2"/>
      <c r="K2681" s="2"/>
    </row>
    <row r="2682" spans="1:11">
      <c r="A2682" s="2"/>
      <c r="C2682" s="2"/>
      <c r="D2682" s="2"/>
      <c r="E2682" s="2"/>
      <c r="F2682" s="2"/>
      <c r="G2682" s="2"/>
      <c r="H2682" s="2"/>
      <c r="I2682" s="2"/>
      <c r="J2682" s="2"/>
      <c r="K2682" s="2"/>
    </row>
    <row r="2683" spans="1:11">
      <c r="A2683" s="2"/>
      <c r="C2683" s="2"/>
      <c r="D2683" s="2"/>
      <c r="E2683" s="2"/>
      <c r="F2683" s="2"/>
      <c r="G2683" s="2"/>
      <c r="H2683" s="2"/>
      <c r="I2683" s="2"/>
      <c r="J2683" s="2"/>
      <c r="K2683" s="2"/>
    </row>
    <row r="2684" spans="1:11">
      <c r="A2684" s="2"/>
      <c r="C2684" s="2"/>
      <c r="D2684" s="2"/>
      <c r="E2684" s="2"/>
      <c r="F2684" s="2"/>
      <c r="G2684" s="2"/>
      <c r="H2684" s="2"/>
      <c r="I2684" s="2"/>
      <c r="J2684" s="2"/>
      <c r="K2684" s="2"/>
    </row>
    <row r="2685" spans="1:11">
      <c r="A2685" s="2"/>
      <c r="C2685" s="2"/>
      <c r="D2685" s="2"/>
      <c r="E2685" s="2"/>
      <c r="F2685" s="2"/>
      <c r="G2685" s="2"/>
      <c r="H2685" s="2"/>
      <c r="I2685" s="2"/>
      <c r="J2685" s="2"/>
      <c r="K2685" s="2"/>
    </row>
    <row r="2686" spans="1:11">
      <c r="A2686" s="2"/>
      <c r="C2686" s="2"/>
      <c r="D2686" s="2"/>
      <c r="E2686" s="2"/>
      <c r="F2686" s="2"/>
      <c r="G2686" s="2"/>
      <c r="H2686" s="2"/>
      <c r="I2686" s="2"/>
      <c r="J2686" s="2"/>
      <c r="K2686" s="2"/>
    </row>
    <row r="2687" spans="1:11">
      <c r="A2687" s="2"/>
      <c r="C2687" s="2"/>
      <c r="D2687" s="2"/>
      <c r="E2687" s="2"/>
      <c r="F2687" s="2"/>
      <c r="G2687" s="2"/>
      <c r="H2687" s="2"/>
      <c r="I2687" s="2"/>
      <c r="J2687" s="2"/>
      <c r="K2687" s="2"/>
    </row>
    <row r="2688" spans="1:11">
      <c r="A2688" s="2"/>
      <c r="C2688" s="2"/>
      <c r="D2688" s="2"/>
      <c r="E2688" s="2"/>
      <c r="F2688" s="2"/>
      <c r="G2688" s="2"/>
      <c r="H2688" s="2"/>
      <c r="I2688" s="2"/>
      <c r="J2688" s="2"/>
      <c r="K2688" s="2"/>
    </row>
    <row r="2689" spans="1:11">
      <c r="A2689" s="2"/>
      <c r="C2689" s="2"/>
      <c r="D2689" s="2"/>
      <c r="E2689" s="2"/>
      <c r="F2689" s="2"/>
      <c r="G2689" s="2"/>
      <c r="H2689" s="2"/>
      <c r="I2689" s="2"/>
      <c r="J2689" s="2"/>
      <c r="K2689" s="2"/>
    </row>
    <row r="2690" spans="1:11">
      <c r="A2690" s="2"/>
      <c r="C2690" s="2"/>
      <c r="D2690" s="2"/>
      <c r="E2690" s="2"/>
      <c r="F2690" s="2"/>
      <c r="G2690" s="2"/>
      <c r="H2690" s="2"/>
      <c r="I2690" s="2"/>
      <c r="J2690" s="2"/>
      <c r="K2690" s="2"/>
    </row>
    <row r="2691" spans="1:11">
      <c r="A2691" s="2"/>
      <c r="C2691" s="2"/>
      <c r="D2691" s="2"/>
      <c r="E2691" s="2"/>
      <c r="F2691" s="2"/>
      <c r="G2691" s="2"/>
      <c r="H2691" s="2"/>
      <c r="I2691" s="2"/>
      <c r="J2691" s="2"/>
      <c r="K2691" s="2"/>
    </row>
    <row r="2692" spans="1:11">
      <c r="A2692" s="2"/>
      <c r="C2692" s="2"/>
      <c r="D2692" s="2"/>
      <c r="E2692" s="2"/>
      <c r="F2692" s="2"/>
      <c r="G2692" s="2"/>
      <c r="H2692" s="2"/>
      <c r="I2692" s="2"/>
      <c r="J2692" s="2"/>
      <c r="K2692" s="2"/>
    </row>
    <row r="2693" spans="1:11">
      <c r="A2693" s="2"/>
      <c r="C2693" s="2"/>
      <c r="D2693" s="2"/>
      <c r="E2693" s="2"/>
      <c r="F2693" s="2"/>
      <c r="G2693" s="2"/>
      <c r="H2693" s="2"/>
      <c r="I2693" s="2"/>
      <c r="J2693" s="2"/>
      <c r="K2693" s="2"/>
    </row>
    <row r="2694" spans="1:11">
      <c r="A2694" s="2"/>
      <c r="C2694" s="2"/>
      <c r="D2694" s="2"/>
      <c r="E2694" s="2"/>
      <c r="F2694" s="2"/>
      <c r="G2694" s="2"/>
      <c r="H2694" s="2"/>
      <c r="I2694" s="2"/>
      <c r="J2694" s="2"/>
      <c r="K2694" s="2"/>
    </row>
    <row r="2695" spans="1:11">
      <c r="A2695" s="2"/>
      <c r="C2695" s="2"/>
      <c r="D2695" s="2"/>
      <c r="E2695" s="2"/>
      <c r="F2695" s="2"/>
      <c r="G2695" s="2"/>
      <c r="H2695" s="2"/>
      <c r="I2695" s="2"/>
      <c r="J2695" s="2"/>
      <c r="K2695" s="2"/>
    </row>
    <row r="2696" spans="1:11">
      <c r="A2696" s="2"/>
      <c r="C2696" s="2"/>
      <c r="D2696" s="2"/>
      <c r="E2696" s="2"/>
      <c r="F2696" s="2"/>
      <c r="G2696" s="2"/>
      <c r="H2696" s="2"/>
      <c r="I2696" s="2"/>
      <c r="J2696" s="2"/>
      <c r="K2696" s="2"/>
    </row>
    <row r="2697" spans="1:11">
      <c r="A2697" s="2"/>
      <c r="C2697" s="2"/>
      <c r="D2697" s="2"/>
      <c r="E2697" s="2"/>
      <c r="F2697" s="2"/>
      <c r="G2697" s="2"/>
      <c r="H2697" s="2"/>
      <c r="I2697" s="2"/>
      <c r="J2697" s="2"/>
      <c r="K2697" s="2"/>
    </row>
    <row r="2698" spans="1:11">
      <c r="A2698" s="2"/>
      <c r="C2698" s="2"/>
      <c r="D2698" s="2"/>
      <c r="E2698" s="2"/>
      <c r="F2698" s="2"/>
      <c r="G2698" s="2"/>
      <c r="H2698" s="2"/>
      <c r="I2698" s="2"/>
      <c r="J2698" s="2"/>
      <c r="K2698" s="2"/>
    </row>
    <row r="2699" spans="1:11">
      <c r="A2699" s="2"/>
      <c r="C2699" s="2"/>
      <c r="D2699" s="2"/>
      <c r="E2699" s="2"/>
      <c r="F2699" s="2"/>
      <c r="G2699" s="2"/>
      <c r="H2699" s="2"/>
      <c r="I2699" s="2"/>
      <c r="J2699" s="2"/>
      <c r="K2699" s="2"/>
    </row>
    <row r="2700" spans="1:11">
      <c r="A2700" s="2"/>
      <c r="C2700" s="2"/>
      <c r="D2700" s="2"/>
      <c r="E2700" s="2"/>
      <c r="F2700" s="2"/>
      <c r="G2700" s="2"/>
      <c r="H2700" s="2"/>
      <c r="I2700" s="2"/>
      <c r="J2700" s="2"/>
      <c r="K2700" s="2"/>
    </row>
    <row r="2701" spans="1:11">
      <c r="A2701" s="2"/>
      <c r="C2701" s="2"/>
      <c r="D2701" s="2"/>
      <c r="E2701" s="2"/>
      <c r="F2701" s="2"/>
      <c r="G2701" s="2"/>
      <c r="H2701" s="2"/>
      <c r="I2701" s="2"/>
      <c r="J2701" s="2"/>
      <c r="K2701" s="2"/>
    </row>
    <row r="2702" spans="1:11">
      <c r="A2702" s="2"/>
      <c r="C2702" s="2"/>
      <c r="D2702" s="2"/>
      <c r="E2702" s="2"/>
      <c r="F2702" s="2"/>
      <c r="G2702" s="2"/>
      <c r="H2702" s="2"/>
      <c r="I2702" s="2"/>
      <c r="J2702" s="2"/>
      <c r="K2702" s="2"/>
    </row>
    <row r="2703" spans="1:11">
      <c r="A2703" s="2"/>
      <c r="C2703" s="2"/>
      <c r="D2703" s="2"/>
      <c r="E2703" s="2"/>
      <c r="F2703" s="2"/>
      <c r="G2703" s="2"/>
      <c r="H2703" s="2"/>
      <c r="I2703" s="2"/>
      <c r="J2703" s="2"/>
      <c r="K2703" s="2"/>
    </row>
    <row r="2704" spans="1:11">
      <c r="A2704" s="2"/>
      <c r="C2704" s="2"/>
      <c r="D2704" s="2"/>
      <c r="E2704" s="2"/>
      <c r="F2704" s="2"/>
      <c r="G2704" s="2"/>
      <c r="H2704" s="2"/>
      <c r="I2704" s="2"/>
      <c r="J2704" s="2"/>
      <c r="K2704" s="2"/>
    </row>
    <row r="2705" spans="1:11">
      <c r="A2705" s="2"/>
      <c r="C2705" s="2"/>
      <c r="D2705" s="2"/>
      <c r="E2705" s="2"/>
      <c r="F2705" s="2"/>
      <c r="G2705" s="2"/>
      <c r="H2705" s="2"/>
      <c r="I2705" s="2"/>
      <c r="J2705" s="2"/>
      <c r="K2705" s="2"/>
    </row>
    <row r="2706" spans="1:11">
      <c r="A2706" s="2"/>
      <c r="C2706" s="2"/>
      <c r="D2706" s="2"/>
      <c r="E2706" s="2"/>
      <c r="F2706" s="2"/>
      <c r="G2706" s="2"/>
      <c r="H2706" s="2"/>
      <c r="I2706" s="2"/>
      <c r="J2706" s="2"/>
      <c r="K2706" s="2"/>
    </row>
    <row r="2707" spans="1:11">
      <c r="A2707" s="2"/>
      <c r="C2707" s="2"/>
      <c r="D2707" s="2"/>
      <c r="E2707" s="2"/>
      <c r="F2707" s="2"/>
      <c r="G2707" s="2"/>
      <c r="H2707" s="2"/>
      <c r="I2707" s="2"/>
      <c r="J2707" s="2"/>
      <c r="K2707" s="2"/>
    </row>
    <row r="2708" spans="1:11">
      <c r="A2708" s="2"/>
      <c r="C2708" s="2"/>
      <c r="D2708" s="2"/>
      <c r="E2708" s="2"/>
      <c r="F2708" s="2"/>
      <c r="G2708" s="2"/>
      <c r="H2708" s="2"/>
      <c r="I2708" s="2"/>
      <c r="J2708" s="2"/>
      <c r="K2708" s="2"/>
    </row>
    <row r="2709" spans="1:11">
      <c r="A2709" s="2"/>
      <c r="C2709" s="2"/>
      <c r="D2709" s="2"/>
      <c r="E2709" s="2"/>
      <c r="F2709" s="2"/>
      <c r="G2709" s="2"/>
      <c r="H2709" s="2"/>
      <c r="I2709" s="2"/>
      <c r="J2709" s="2"/>
      <c r="K2709" s="2"/>
    </row>
    <row r="2710" spans="1:11">
      <c r="A2710" s="2"/>
      <c r="C2710" s="2"/>
      <c r="D2710" s="2"/>
      <c r="E2710" s="2"/>
      <c r="F2710" s="2"/>
      <c r="G2710" s="2"/>
      <c r="H2710" s="2"/>
      <c r="I2710" s="2"/>
      <c r="J2710" s="2"/>
      <c r="K2710" s="2"/>
    </row>
    <row r="2711" spans="1:11">
      <c r="A2711" s="2"/>
      <c r="C2711" s="2"/>
      <c r="D2711" s="2"/>
      <c r="E2711" s="2"/>
      <c r="F2711" s="2"/>
      <c r="G2711" s="2"/>
      <c r="H2711" s="2"/>
      <c r="I2711" s="2"/>
      <c r="J2711" s="2"/>
      <c r="K2711" s="2"/>
    </row>
    <row r="2712" spans="1:11">
      <c r="A2712" s="2"/>
      <c r="C2712" s="2"/>
      <c r="D2712" s="2"/>
      <c r="E2712" s="2"/>
      <c r="F2712" s="2"/>
      <c r="G2712" s="2"/>
      <c r="H2712" s="2"/>
      <c r="I2712" s="2"/>
      <c r="J2712" s="2"/>
      <c r="K2712" s="2"/>
    </row>
    <row r="2713" spans="1:11">
      <c r="A2713" s="2"/>
      <c r="C2713" s="2"/>
      <c r="D2713" s="2"/>
      <c r="E2713" s="2"/>
      <c r="F2713" s="2"/>
      <c r="G2713" s="2"/>
      <c r="H2713" s="2"/>
      <c r="I2713" s="2"/>
      <c r="J2713" s="2"/>
      <c r="K2713" s="2"/>
    </row>
    <row r="2714" spans="1:11">
      <c r="A2714" s="2"/>
      <c r="C2714" s="2"/>
      <c r="D2714" s="2"/>
      <c r="E2714" s="2"/>
      <c r="F2714" s="2"/>
      <c r="G2714" s="2"/>
      <c r="H2714" s="2"/>
      <c r="I2714" s="2"/>
      <c r="J2714" s="2"/>
      <c r="K2714" s="2"/>
    </row>
    <row r="2715" spans="1:11">
      <c r="A2715" s="2"/>
      <c r="C2715" s="2"/>
      <c r="D2715" s="2"/>
      <c r="E2715" s="2"/>
      <c r="F2715" s="2"/>
      <c r="G2715" s="2"/>
      <c r="H2715" s="2"/>
      <c r="I2715" s="2"/>
      <c r="J2715" s="2"/>
      <c r="K2715" s="2"/>
    </row>
    <row r="2716" spans="1:11">
      <c r="A2716" s="2"/>
      <c r="C2716" s="2"/>
      <c r="D2716" s="2"/>
      <c r="E2716" s="2"/>
      <c r="F2716" s="2"/>
      <c r="G2716" s="2"/>
      <c r="H2716" s="2"/>
      <c r="I2716" s="2"/>
      <c r="J2716" s="2"/>
      <c r="K2716" s="2"/>
    </row>
    <row r="2717" spans="1:11">
      <c r="A2717" s="2"/>
      <c r="C2717" s="2"/>
      <c r="D2717" s="2"/>
      <c r="E2717" s="2"/>
      <c r="F2717" s="2"/>
      <c r="G2717" s="2"/>
      <c r="H2717" s="2"/>
      <c r="I2717" s="2"/>
      <c r="J2717" s="2"/>
      <c r="K2717" s="2"/>
    </row>
    <row r="2718" spans="1:11">
      <c r="A2718" s="2"/>
      <c r="C2718" s="2"/>
      <c r="D2718" s="2"/>
      <c r="E2718" s="2"/>
      <c r="F2718" s="2"/>
      <c r="G2718" s="2"/>
      <c r="H2718" s="2"/>
      <c r="I2718" s="2"/>
      <c r="J2718" s="2"/>
      <c r="K2718" s="2"/>
    </row>
    <row r="2719" spans="1:11">
      <c r="A2719" s="2"/>
      <c r="C2719" s="2"/>
      <c r="D2719" s="2"/>
      <c r="E2719" s="2"/>
      <c r="F2719" s="2"/>
      <c r="G2719" s="2"/>
      <c r="H2719" s="2"/>
      <c r="I2719" s="2"/>
      <c r="J2719" s="2"/>
      <c r="K2719" s="2"/>
    </row>
    <row r="2720" spans="1:11">
      <c r="A2720" s="2"/>
      <c r="C2720" s="2"/>
      <c r="D2720" s="2"/>
      <c r="E2720" s="2"/>
      <c r="F2720" s="2"/>
      <c r="G2720" s="2"/>
      <c r="H2720" s="2"/>
      <c r="I2720" s="2"/>
      <c r="J2720" s="2"/>
      <c r="K2720" s="2"/>
    </row>
    <row r="2721" spans="1:11">
      <c r="A2721" s="2"/>
      <c r="C2721" s="2"/>
      <c r="D2721" s="2"/>
      <c r="E2721" s="2"/>
      <c r="F2721" s="2"/>
      <c r="G2721" s="2"/>
      <c r="H2721" s="2"/>
      <c r="I2721" s="2"/>
      <c r="J2721" s="2"/>
      <c r="K2721" s="2"/>
    </row>
    <row r="2722" spans="1:11">
      <c r="A2722" s="2"/>
      <c r="C2722" s="2"/>
      <c r="D2722" s="2"/>
      <c r="E2722" s="2"/>
      <c r="F2722" s="2"/>
      <c r="G2722" s="2"/>
      <c r="H2722" s="2"/>
      <c r="I2722" s="2"/>
      <c r="J2722" s="2"/>
      <c r="K2722" s="2"/>
    </row>
    <row r="2723" spans="1:11">
      <c r="A2723" s="2"/>
      <c r="C2723" s="2"/>
      <c r="D2723" s="2"/>
      <c r="E2723" s="2"/>
      <c r="F2723" s="2"/>
      <c r="G2723" s="2"/>
      <c r="H2723" s="2"/>
      <c r="I2723" s="2"/>
      <c r="J2723" s="2"/>
      <c r="K2723" s="2"/>
    </row>
    <row r="2724" spans="1:11">
      <c r="A2724" s="2"/>
      <c r="C2724" s="2"/>
      <c r="D2724" s="2"/>
      <c r="E2724" s="2"/>
      <c r="F2724" s="2"/>
      <c r="G2724" s="2"/>
      <c r="H2724" s="2"/>
      <c r="I2724" s="2"/>
      <c r="J2724" s="2"/>
      <c r="K2724" s="2"/>
    </row>
    <row r="2725" spans="1:11">
      <c r="A2725" s="2"/>
      <c r="C2725" s="2"/>
      <c r="D2725" s="2"/>
      <c r="E2725" s="2"/>
      <c r="F2725" s="2"/>
      <c r="G2725" s="2"/>
      <c r="H2725" s="2"/>
      <c r="I2725" s="2"/>
      <c r="J2725" s="2"/>
      <c r="K2725" s="2"/>
    </row>
    <row r="2726" spans="1:11">
      <c r="A2726" s="2"/>
      <c r="C2726" s="2"/>
      <c r="D2726" s="2"/>
      <c r="E2726" s="2"/>
      <c r="F2726" s="2"/>
      <c r="G2726" s="2"/>
      <c r="H2726" s="2"/>
      <c r="I2726" s="2"/>
      <c r="J2726" s="2"/>
      <c r="K2726" s="2"/>
    </row>
    <row r="2727" spans="1:11">
      <c r="A2727" s="2"/>
      <c r="C2727" s="2"/>
      <c r="D2727" s="2"/>
      <c r="E2727" s="2"/>
      <c r="F2727" s="2"/>
      <c r="G2727" s="2"/>
      <c r="H2727" s="2"/>
      <c r="I2727" s="2"/>
      <c r="J2727" s="2"/>
      <c r="K2727" s="2"/>
    </row>
    <row r="2728" spans="1:11">
      <c r="A2728" s="2"/>
      <c r="C2728" s="2"/>
      <c r="D2728" s="2"/>
      <c r="E2728" s="2"/>
      <c r="F2728" s="2"/>
      <c r="G2728" s="2"/>
      <c r="H2728" s="2"/>
      <c r="I2728" s="2"/>
      <c r="J2728" s="2"/>
      <c r="K2728" s="2"/>
    </row>
    <row r="2729" spans="1:11">
      <c r="A2729" s="2"/>
      <c r="C2729" s="2"/>
      <c r="D2729" s="2"/>
      <c r="E2729" s="2"/>
      <c r="F2729" s="2"/>
      <c r="G2729" s="2"/>
      <c r="H2729" s="2"/>
      <c r="I2729" s="2"/>
      <c r="J2729" s="2"/>
      <c r="K2729" s="2"/>
    </row>
    <row r="2730" spans="1:11">
      <c r="A2730" s="2"/>
      <c r="C2730" s="2"/>
      <c r="D2730" s="2"/>
      <c r="E2730" s="2"/>
      <c r="F2730" s="2"/>
      <c r="G2730" s="2"/>
      <c r="H2730" s="2"/>
      <c r="I2730" s="2"/>
      <c r="J2730" s="2"/>
      <c r="K2730" s="2"/>
    </row>
    <row r="2731" spans="1:11">
      <c r="A2731" s="2"/>
      <c r="C2731" s="2"/>
      <c r="D2731" s="2"/>
      <c r="E2731" s="2"/>
      <c r="F2731" s="2"/>
      <c r="G2731" s="2"/>
      <c r="H2731" s="2"/>
      <c r="I2731" s="2"/>
      <c r="J2731" s="2"/>
      <c r="K2731" s="2"/>
    </row>
    <row r="2732" spans="1:11">
      <c r="A2732" s="2"/>
      <c r="C2732" s="2"/>
      <c r="D2732" s="2"/>
      <c r="E2732" s="2"/>
      <c r="F2732" s="2"/>
      <c r="G2732" s="2"/>
      <c r="H2732" s="2"/>
      <c r="I2732" s="2"/>
      <c r="J2732" s="2"/>
      <c r="K2732" s="2"/>
    </row>
    <row r="2733" spans="1:11">
      <c r="A2733" s="2"/>
      <c r="C2733" s="2"/>
      <c r="D2733" s="2"/>
      <c r="E2733" s="2"/>
      <c r="F2733" s="2"/>
      <c r="G2733" s="2"/>
      <c r="H2733" s="2"/>
      <c r="I2733" s="2"/>
      <c r="J2733" s="2"/>
      <c r="K2733" s="2"/>
    </row>
    <row r="2734" spans="1:11">
      <c r="A2734" s="2"/>
      <c r="C2734" s="2"/>
      <c r="D2734" s="2"/>
      <c r="E2734" s="2"/>
      <c r="F2734" s="2"/>
      <c r="G2734" s="2"/>
      <c r="H2734" s="2"/>
      <c r="I2734" s="2"/>
      <c r="J2734" s="2"/>
      <c r="K2734" s="2"/>
    </row>
    <row r="2735" spans="1:11">
      <c r="A2735" s="2"/>
      <c r="C2735" s="2"/>
      <c r="D2735" s="2"/>
      <c r="E2735" s="2"/>
      <c r="F2735" s="2"/>
      <c r="G2735" s="2"/>
      <c r="H2735" s="2"/>
      <c r="I2735" s="2"/>
      <c r="J2735" s="2"/>
      <c r="K2735" s="2"/>
    </row>
    <row r="2736" spans="1:11">
      <c r="A2736" s="2"/>
      <c r="C2736" s="2"/>
      <c r="D2736" s="2"/>
      <c r="E2736" s="2"/>
      <c r="F2736" s="2"/>
      <c r="G2736" s="2"/>
      <c r="H2736" s="2"/>
      <c r="I2736" s="2"/>
      <c r="J2736" s="2"/>
      <c r="K2736" s="2"/>
    </row>
    <row r="2737" spans="1:11">
      <c r="A2737" s="2"/>
      <c r="C2737" s="2"/>
      <c r="D2737" s="2"/>
      <c r="E2737" s="2"/>
      <c r="F2737" s="2"/>
      <c r="G2737" s="2"/>
      <c r="H2737" s="2"/>
      <c r="I2737" s="2"/>
      <c r="J2737" s="2"/>
      <c r="K2737" s="2"/>
    </row>
    <row r="2738" spans="1:11">
      <c r="A2738" s="2"/>
      <c r="C2738" s="2"/>
      <c r="D2738" s="2"/>
      <c r="E2738" s="2"/>
      <c r="F2738" s="2"/>
      <c r="G2738" s="2"/>
      <c r="H2738" s="2"/>
      <c r="I2738" s="2"/>
      <c r="J2738" s="2"/>
      <c r="K2738" s="2"/>
    </row>
    <row r="2739" spans="1:11">
      <c r="A2739" s="2"/>
      <c r="C2739" s="2"/>
      <c r="D2739" s="2"/>
      <c r="E2739" s="2"/>
      <c r="F2739" s="2"/>
      <c r="G2739" s="2"/>
      <c r="H2739" s="2"/>
      <c r="I2739" s="2"/>
      <c r="J2739" s="2"/>
      <c r="K2739" s="2"/>
    </row>
    <row r="2740" spans="1:11">
      <c r="A2740" s="2"/>
      <c r="C2740" s="2"/>
      <c r="D2740" s="2"/>
      <c r="E2740" s="2"/>
      <c r="F2740" s="2"/>
      <c r="G2740" s="2"/>
      <c r="H2740" s="2"/>
      <c r="I2740" s="2"/>
      <c r="J2740" s="2"/>
      <c r="K2740" s="2"/>
    </row>
    <row r="2741" spans="1:11">
      <c r="A2741" s="2"/>
      <c r="C2741" s="2"/>
      <c r="D2741" s="2"/>
      <c r="E2741" s="2"/>
      <c r="F2741" s="2"/>
      <c r="G2741" s="2"/>
      <c r="H2741" s="2"/>
      <c r="I2741" s="2"/>
      <c r="J2741" s="2"/>
      <c r="K2741" s="2"/>
    </row>
    <row r="2742" spans="1:11">
      <c r="A2742" s="2"/>
      <c r="C2742" s="2"/>
      <c r="D2742" s="2"/>
      <c r="E2742" s="2"/>
      <c r="F2742" s="2"/>
      <c r="G2742" s="2"/>
      <c r="H2742" s="2"/>
      <c r="I2742" s="2"/>
      <c r="J2742" s="2"/>
      <c r="K2742" s="2"/>
    </row>
    <row r="2743" spans="1:11">
      <c r="A2743" s="2"/>
      <c r="C2743" s="2"/>
      <c r="D2743" s="2"/>
      <c r="E2743" s="2"/>
      <c r="F2743" s="2"/>
      <c r="G2743" s="2"/>
      <c r="H2743" s="2"/>
      <c r="I2743" s="2"/>
      <c r="J2743" s="2"/>
      <c r="K2743" s="2"/>
    </row>
    <row r="2744" spans="1:11">
      <c r="A2744" s="2"/>
      <c r="C2744" s="2"/>
      <c r="D2744" s="2"/>
      <c r="E2744" s="2"/>
      <c r="F2744" s="2"/>
      <c r="G2744" s="2"/>
      <c r="H2744" s="2"/>
      <c r="I2744" s="2"/>
      <c r="J2744" s="2"/>
      <c r="K2744" s="2"/>
    </row>
    <row r="2745" spans="1:11">
      <c r="A2745" s="2"/>
      <c r="C2745" s="2"/>
      <c r="D2745" s="2"/>
      <c r="E2745" s="2"/>
      <c r="F2745" s="2"/>
      <c r="G2745" s="2"/>
      <c r="H2745" s="2"/>
      <c r="I2745" s="2"/>
      <c r="J2745" s="2"/>
      <c r="K2745" s="2"/>
    </row>
    <row r="2746" spans="1:11">
      <c r="A2746" s="2"/>
      <c r="C2746" s="2"/>
      <c r="D2746" s="2"/>
      <c r="E2746" s="2"/>
      <c r="F2746" s="2"/>
      <c r="G2746" s="2"/>
      <c r="H2746" s="2"/>
      <c r="I2746" s="2"/>
      <c r="J2746" s="2"/>
      <c r="K2746" s="2"/>
    </row>
    <row r="2747" spans="1:11">
      <c r="A2747" s="2"/>
      <c r="C2747" s="2"/>
      <c r="D2747" s="2"/>
      <c r="E2747" s="2"/>
      <c r="F2747" s="2"/>
      <c r="G2747" s="2"/>
      <c r="H2747" s="2"/>
      <c r="I2747" s="2"/>
      <c r="J2747" s="2"/>
      <c r="K2747" s="2"/>
    </row>
    <row r="2748" spans="1:11">
      <c r="A2748" s="2"/>
      <c r="C2748" s="2"/>
      <c r="D2748" s="2"/>
      <c r="E2748" s="2"/>
      <c r="F2748" s="2"/>
      <c r="G2748" s="2"/>
      <c r="H2748" s="2"/>
      <c r="I2748" s="2"/>
      <c r="J2748" s="2"/>
      <c r="K2748" s="2"/>
    </row>
    <row r="2749" spans="1:11">
      <c r="A2749" s="2"/>
      <c r="C2749" s="2"/>
      <c r="D2749" s="2"/>
      <c r="E2749" s="2"/>
      <c r="F2749" s="2"/>
      <c r="G2749" s="2"/>
      <c r="H2749" s="2"/>
      <c r="I2749" s="2"/>
      <c r="J2749" s="2"/>
      <c r="K2749" s="2"/>
    </row>
    <row r="2750" spans="1:11">
      <c r="A2750" s="2"/>
      <c r="C2750" s="2"/>
      <c r="D2750" s="2"/>
      <c r="E2750" s="2"/>
      <c r="F2750" s="2"/>
      <c r="G2750" s="2"/>
      <c r="H2750" s="2"/>
      <c r="I2750" s="2"/>
      <c r="J2750" s="2"/>
      <c r="K2750" s="2"/>
    </row>
    <row r="2751" spans="1:11">
      <c r="A2751" s="2"/>
      <c r="C2751" s="2"/>
      <c r="D2751" s="2"/>
      <c r="E2751" s="2"/>
      <c r="F2751" s="2"/>
      <c r="G2751" s="2"/>
      <c r="H2751" s="2"/>
      <c r="I2751" s="2"/>
      <c r="J2751" s="2"/>
      <c r="K2751" s="2"/>
    </row>
    <row r="2752" spans="1:11">
      <c r="A2752" s="2"/>
      <c r="C2752" s="2"/>
      <c r="D2752" s="2"/>
      <c r="E2752" s="2"/>
      <c r="F2752" s="2"/>
      <c r="G2752" s="2"/>
      <c r="H2752" s="2"/>
      <c r="I2752" s="2"/>
      <c r="J2752" s="2"/>
      <c r="K2752" s="2"/>
    </row>
    <row r="2753" spans="1:11">
      <c r="A2753" s="2"/>
      <c r="C2753" s="2"/>
      <c r="D2753" s="2"/>
      <c r="E2753" s="2"/>
      <c r="F2753" s="2"/>
      <c r="G2753" s="2"/>
      <c r="H2753" s="2"/>
      <c r="I2753" s="2"/>
      <c r="J2753" s="2"/>
      <c r="K2753" s="2"/>
    </row>
    <row r="2754" spans="1:11">
      <c r="A2754" s="2"/>
      <c r="C2754" s="2"/>
      <c r="D2754" s="2"/>
      <c r="E2754" s="2"/>
      <c r="F2754" s="2"/>
      <c r="G2754" s="2"/>
      <c r="H2754" s="2"/>
      <c r="I2754" s="2"/>
      <c r="J2754" s="2"/>
      <c r="K2754" s="2"/>
    </row>
    <row r="2755" spans="1:11">
      <c r="A2755" s="2"/>
      <c r="C2755" s="2"/>
      <c r="D2755" s="2"/>
      <c r="E2755" s="2"/>
      <c r="F2755" s="2"/>
      <c r="G2755" s="2"/>
      <c r="H2755" s="2"/>
      <c r="I2755" s="2"/>
      <c r="J2755" s="2"/>
      <c r="K2755" s="2"/>
    </row>
    <row r="2756" spans="1:11">
      <c r="A2756" s="2"/>
      <c r="C2756" s="2"/>
      <c r="D2756" s="2"/>
      <c r="E2756" s="2"/>
      <c r="F2756" s="2"/>
      <c r="G2756" s="2"/>
      <c r="H2756" s="2"/>
      <c r="I2756" s="2"/>
      <c r="J2756" s="2"/>
      <c r="K2756" s="2"/>
    </row>
    <row r="2757" spans="1:11">
      <c r="A2757" s="2"/>
      <c r="C2757" s="2"/>
      <c r="D2757" s="2"/>
      <c r="E2757" s="2"/>
      <c r="F2757" s="2"/>
      <c r="G2757" s="2"/>
      <c r="H2757" s="2"/>
      <c r="I2757" s="2"/>
      <c r="J2757" s="2"/>
      <c r="K2757" s="2"/>
    </row>
    <row r="2758" spans="1:11">
      <c r="A2758" s="2"/>
      <c r="C2758" s="2"/>
      <c r="D2758" s="2"/>
      <c r="E2758" s="2"/>
      <c r="F2758" s="2"/>
      <c r="G2758" s="2"/>
      <c r="H2758" s="2"/>
      <c r="I2758" s="2"/>
      <c r="J2758" s="2"/>
      <c r="K2758" s="2"/>
    </row>
    <row r="2759" spans="1:11">
      <c r="A2759" s="2"/>
      <c r="C2759" s="2"/>
      <c r="D2759" s="2"/>
      <c r="E2759" s="2"/>
      <c r="F2759" s="2"/>
      <c r="G2759" s="2"/>
      <c r="H2759" s="2"/>
      <c r="I2759" s="2"/>
      <c r="J2759" s="2"/>
      <c r="K2759" s="2"/>
    </row>
    <row r="2760" spans="1:11">
      <c r="A2760" s="2"/>
      <c r="C2760" s="2"/>
      <c r="D2760" s="2"/>
      <c r="E2760" s="2"/>
      <c r="F2760" s="2"/>
      <c r="G2760" s="2"/>
      <c r="H2760" s="2"/>
      <c r="I2760" s="2"/>
      <c r="J2760" s="2"/>
      <c r="K2760" s="2"/>
    </row>
    <row r="2761" spans="1:11">
      <c r="A2761" s="2"/>
      <c r="C2761" s="2"/>
      <c r="D2761" s="2"/>
      <c r="E2761" s="2"/>
      <c r="F2761" s="2"/>
      <c r="G2761" s="2"/>
      <c r="H2761" s="2"/>
      <c r="I2761" s="2"/>
      <c r="J2761" s="2"/>
      <c r="K2761" s="2"/>
    </row>
    <row r="2762" spans="1:11">
      <c r="A2762" s="2"/>
      <c r="C2762" s="2"/>
      <c r="D2762" s="2"/>
      <c r="E2762" s="2"/>
      <c r="F2762" s="2"/>
      <c r="G2762" s="2"/>
      <c r="H2762" s="2"/>
      <c r="I2762" s="2"/>
      <c r="J2762" s="2"/>
      <c r="K2762" s="2"/>
    </row>
    <row r="2763" spans="1:11">
      <c r="A2763" s="2"/>
      <c r="C2763" s="2"/>
      <c r="D2763" s="2"/>
      <c r="E2763" s="2"/>
      <c r="F2763" s="2"/>
      <c r="G2763" s="2"/>
      <c r="H2763" s="2"/>
      <c r="I2763" s="2"/>
      <c r="J2763" s="2"/>
      <c r="K2763" s="2"/>
    </row>
    <row r="2764" spans="1:11">
      <c r="A2764" s="2"/>
      <c r="C2764" s="2"/>
      <c r="D2764" s="2"/>
      <c r="E2764" s="2"/>
      <c r="F2764" s="2"/>
      <c r="G2764" s="2"/>
      <c r="H2764" s="2"/>
      <c r="I2764" s="2"/>
      <c r="J2764" s="2"/>
      <c r="K2764" s="2"/>
    </row>
    <row r="2765" spans="1:11">
      <c r="A2765" s="2"/>
      <c r="C2765" s="2"/>
      <c r="D2765" s="2"/>
      <c r="E2765" s="2"/>
      <c r="F2765" s="2"/>
      <c r="G2765" s="2"/>
      <c r="H2765" s="2"/>
      <c r="I2765" s="2"/>
      <c r="J2765" s="2"/>
      <c r="K2765" s="2"/>
    </row>
    <row r="2766" spans="1:11">
      <c r="A2766" s="2"/>
      <c r="C2766" s="2"/>
      <c r="D2766" s="2"/>
      <c r="E2766" s="2"/>
      <c r="F2766" s="2"/>
      <c r="G2766" s="2"/>
      <c r="H2766" s="2"/>
      <c r="I2766" s="2"/>
      <c r="J2766" s="2"/>
      <c r="K2766" s="2"/>
    </row>
    <row r="2767" spans="1:11">
      <c r="A2767" s="2"/>
      <c r="C2767" s="2"/>
      <c r="D2767" s="2"/>
      <c r="E2767" s="2"/>
      <c r="F2767" s="2"/>
      <c r="G2767" s="2"/>
      <c r="H2767" s="2"/>
      <c r="I2767" s="2"/>
      <c r="J2767" s="2"/>
      <c r="K2767" s="2"/>
    </row>
    <row r="2768" spans="1:11">
      <c r="A2768" s="2"/>
      <c r="C2768" s="2"/>
      <c r="D2768" s="2"/>
      <c r="E2768" s="2"/>
      <c r="F2768" s="2"/>
      <c r="G2768" s="2"/>
      <c r="H2768" s="2"/>
      <c r="I2768" s="2"/>
      <c r="J2768" s="2"/>
      <c r="K2768" s="2"/>
    </row>
    <row r="2769" spans="1:11">
      <c r="A2769" s="2"/>
      <c r="C2769" s="2"/>
      <c r="D2769" s="2"/>
      <c r="E2769" s="2"/>
      <c r="F2769" s="2"/>
      <c r="G2769" s="2"/>
      <c r="H2769" s="2"/>
      <c r="I2769" s="2"/>
      <c r="J2769" s="2"/>
      <c r="K2769" s="2"/>
    </row>
    <row r="2770" spans="1:11">
      <c r="A2770" s="2"/>
      <c r="C2770" s="2"/>
      <c r="D2770" s="2"/>
      <c r="E2770" s="2"/>
      <c r="F2770" s="2"/>
      <c r="G2770" s="2"/>
      <c r="H2770" s="2"/>
      <c r="I2770" s="2"/>
      <c r="J2770" s="2"/>
      <c r="K2770" s="2"/>
    </row>
    <row r="2771" spans="1:11">
      <c r="A2771" s="2"/>
      <c r="C2771" s="2"/>
      <c r="D2771" s="2"/>
      <c r="E2771" s="2"/>
      <c r="F2771" s="2"/>
      <c r="G2771" s="2"/>
      <c r="H2771" s="2"/>
      <c r="I2771" s="2"/>
      <c r="J2771" s="2"/>
      <c r="K2771" s="2"/>
    </row>
    <row r="2772" spans="1:11">
      <c r="A2772" s="2"/>
      <c r="C2772" s="2"/>
      <c r="D2772" s="2"/>
      <c r="E2772" s="2"/>
      <c r="F2772" s="2"/>
      <c r="G2772" s="2"/>
      <c r="H2772" s="2"/>
      <c r="I2772" s="2"/>
      <c r="J2772" s="2"/>
      <c r="K2772" s="2"/>
    </row>
    <row r="2773" spans="1:11">
      <c r="A2773" s="2"/>
      <c r="C2773" s="2"/>
      <c r="D2773" s="2"/>
      <c r="E2773" s="2"/>
      <c r="F2773" s="2"/>
      <c r="G2773" s="2"/>
      <c r="H2773" s="2"/>
      <c r="I2773" s="2"/>
      <c r="J2773" s="2"/>
      <c r="K2773" s="2"/>
    </row>
    <row r="2774" spans="1:11">
      <c r="A2774" s="2"/>
      <c r="C2774" s="2"/>
      <c r="D2774" s="2"/>
      <c r="E2774" s="2"/>
      <c r="F2774" s="2"/>
      <c r="G2774" s="2"/>
      <c r="H2774" s="2"/>
      <c r="I2774" s="2"/>
      <c r="J2774" s="2"/>
      <c r="K2774" s="2"/>
    </row>
    <row r="2775" spans="1:11">
      <c r="A2775" s="2"/>
      <c r="C2775" s="2"/>
      <c r="D2775" s="2"/>
      <c r="E2775" s="2"/>
      <c r="F2775" s="2"/>
      <c r="G2775" s="2"/>
      <c r="H2775" s="2"/>
      <c r="I2775" s="2"/>
      <c r="J2775" s="2"/>
      <c r="K2775" s="2"/>
    </row>
    <row r="2776" spans="1:11">
      <c r="A2776" s="2"/>
      <c r="C2776" s="2"/>
      <c r="D2776" s="2"/>
      <c r="E2776" s="2"/>
      <c r="F2776" s="2"/>
      <c r="G2776" s="2"/>
      <c r="H2776" s="2"/>
      <c r="I2776" s="2"/>
      <c r="J2776" s="2"/>
      <c r="K2776" s="2"/>
    </row>
    <row r="2777" spans="1:11">
      <c r="A2777" s="2"/>
      <c r="C2777" s="2"/>
      <c r="D2777" s="2"/>
      <c r="E2777" s="2"/>
      <c r="F2777" s="2"/>
      <c r="G2777" s="2"/>
      <c r="H2777" s="2"/>
      <c r="I2777" s="2"/>
      <c r="J2777" s="2"/>
      <c r="K2777" s="2"/>
    </row>
    <row r="2778" spans="1:11">
      <c r="A2778" s="2"/>
      <c r="C2778" s="2"/>
      <c r="D2778" s="2"/>
      <c r="E2778" s="2"/>
      <c r="F2778" s="2"/>
      <c r="G2778" s="2"/>
      <c r="H2778" s="2"/>
      <c r="I2778" s="2"/>
      <c r="J2778" s="2"/>
      <c r="K2778" s="2"/>
    </row>
    <row r="2779" spans="1:11">
      <c r="A2779" s="2"/>
      <c r="C2779" s="2"/>
      <c r="D2779" s="2"/>
      <c r="E2779" s="2"/>
      <c r="F2779" s="2"/>
      <c r="G2779" s="2"/>
      <c r="H2779" s="2"/>
      <c r="I2779" s="2"/>
      <c r="J2779" s="2"/>
      <c r="K2779" s="2"/>
    </row>
    <row r="2780" spans="1:11">
      <c r="A2780" s="2"/>
      <c r="C2780" s="2"/>
      <c r="D2780" s="2"/>
      <c r="E2780" s="2"/>
      <c r="F2780" s="2"/>
      <c r="G2780" s="2"/>
      <c r="H2780" s="2"/>
      <c r="I2780" s="2"/>
      <c r="J2780" s="2"/>
      <c r="K2780" s="2"/>
    </row>
    <row r="2781" spans="1:11">
      <c r="A2781" s="2"/>
      <c r="C2781" s="2"/>
      <c r="D2781" s="2"/>
      <c r="E2781" s="2"/>
      <c r="F2781" s="2"/>
      <c r="G2781" s="2"/>
      <c r="H2781" s="2"/>
      <c r="I2781" s="2"/>
      <c r="J2781" s="2"/>
      <c r="K2781" s="2"/>
    </row>
    <row r="2782" spans="1:11">
      <c r="A2782" s="2"/>
      <c r="C2782" s="2"/>
      <c r="D2782" s="2"/>
      <c r="E2782" s="2"/>
      <c r="F2782" s="2"/>
      <c r="G2782" s="2"/>
      <c r="H2782" s="2"/>
      <c r="I2782" s="2"/>
      <c r="J2782" s="2"/>
      <c r="K2782" s="2"/>
    </row>
    <row r="2783" spans="1:11">
      <c r="A2783" s="2"/>
      <c r="C2783" s="2"/>
      <c r="D2783" s="2"/>
      <c r="E2783" s="2"/>
      <c r="F2783" s="2"/>
      <c r="G2783" s="2"/>
      <c r="H2783" s="2"/>
      <c r="I2783" s="2"/>
      <c r="J2783" s="2"/>
      <c r="K2783" s="2"/>
    </row>
    <row r="2784" spans="1:11">
      <c r="A2784" s="2"/>
      <c r="C2784" s="2"/>
      <c r="D2784" s="2"/>
      <c r="E2784" s="2"/>
      <c r="F2784" s="2"/>
      <c r="G2784" s="2"/>
      <c r="H2784" s="2"/>
      <c r="I2784" s="2"/>
      <c r="J2784" s="2"/>
      <c r="K2784" s="2"/>
    </row>
    <row r="2785" spans="1:11">
      <c r="A2785" s="2"/>
      <c r="C2785" s="2"/>
      <c r="D2785" s="2"/>
      <c r="E2785" s="2"/>
      <c r="F2785" s="2"/>
      <c r="G2785" s="2"/>
      <c r="H2785" s="2"/>
      <c r="I2785" s="2"/>
      <c r="J2785" s="2"/>
      <c r="K2785" s="2"/>
    </row>
    <row r="2786" spans="1:11">
      <c r="A2786" s="2"/>
      <c r="C2786" s="2"/>
      <c r="D2786" s="2"/>
      <c r="E2786" s="2"/>
      <c r="F2786" s="2"/>
      <c r="G2786" s="2"/>
      <c r="H2786" s="2"/>
      <c r="I2786" s="2"/>
      <c r="J2786" s="2"/>
      <c r="K2786" s="2"/>
    </row>
    <row r="2787" spans="1:11">
      <c r="A2787" s="2"/>
      <c r="C2787" s="2"/>
      <c r="D2787" s="2"/>
      <c r="E2787" s="2"/>
      <c r="F2787" s="2"/>
      <c r="G2787" s="2"/>
      <c r="H2787" s="2"/>
      <c r="I2787" s="2"/>
      <c r="J2787" s="2"/>
      <c r="K2787" s="2"/>
    </row>
    <row r="2788" spans="1:11">
      <c r="A2788" s="2"/>
      <c r="C2788" s="2"/>
      <c r="D2788" s="2"/>
      <c r="E2788" s="2"/>
      <c r="F2788" s="2"/>
      <c r="G2788" s="2"/>
      <c r="H2788" s="2"/>
      <c r="I2788" s="2"/>
      <c r="J2788" s="2"/>
      <c r="K2788" s="2"/>
    </row>
    <row r="2789" spans="1:11">
      <c r="A2789" s="2"/>
      <c r="C2789" s="2"/>
      <c r="D2789" s="2"/>
      <c r="E2789" s="2"/>
      <c r="F2789" s="2"/>
      <c r="G2789" s="2"/>
      <c r="H2789" s="2"/>
      <c r="I2789" s="2"/>
      <c r="J2789" s="2"/>
      <c r="K2789" s="2"/>
    </row>
    <row r="2790" spans="1:11">
      <c r="A2790" s="2"/>
      <c r="C2790" s="2"/>
      <c r="D2790" s="2"/>
      <c r="E2790" s="2"/>
      <c r="F2790" s="2"/>
      <c r="G2790" s="2"/>
      <c r="H2790" s="2"/>
      <c r="I2790" s="2"/>
      <c r="J2790" s="2"/>
      <c r="K2790" s="2"/>
    </row>
    <row r="2791" spans="1:11">
      <c r="A2791" s="2"/>
      <c r="C2791" s="2"/>
      <c r="D2791" s="2"/>
      <c r="E2791" s="2"/>
      <c r="F2791" s="2"/>
      <c r="G2791" s="2"/>
      <c r="H2791" s="2"/>
      <c r="I2791" s="2"/>
      <c r="J2791" s="2"/>
      <c r="K2791" s="2"/>
    </row>
    <row r="2792" spans="1:11">
      <c r="A2792" s="2"/>
      <c r="C2792" s="2"/>
      <c r="D2792" s="2"/>
      <c r="E2792" s="2"/>
      <c r="F2792" s="2"/>
      <c r="G2792" s="2"/>
      <c r="H2792" s="2"/>
      <c r="I2792" s="2"/>
      <c r="J2792" s="2"/>
      <c r="K2792" s="2"/>
    </row>
    <row r="2793" spans="1:11">
      <c r="A2793" s="2"/>
      <c r="C2793" s="2"/>
      <c r="D2793" s="2"/>
      <c r="E2793" s="2"/>
      <c r="F2793" s="2"/>
      <c r="G2793" s="2"/>
      <c r="H2793" s="2"/>
      <c r="I2793" s="2"/>
      <c r="J2793" s="2"/>
      <c r="K2793" s="2"/>
    </row>
    <row r="2794" spans="1:11">
      <c r="A2794" s="2"/>
      <c r="C2794" s="2"/>
      <c r="D2794" s="2"/>
      <c r="E2794" s="2"/>
      <c r="F2794" s="2"/>
      <c r="G2794" s="2"/>
      <c r="H2794" s="2"/>
      <c r="I2794" s="2"/>
      <c r="J2794" s="2"/>
      <c r="K2794" s="2"/>
    </row>
    <row r="2795" spans="1:11">
      <c r="A2795" s="2"/>
      <c r="C2795" s="2"/>
      <c r="D2795" s="2"/>
      <c r="E2795" s="2"/>
      <c r="F2795" s="2"/>
      <c r="G2795" s="2"/>
      <c r="H2795" s="2"/>
      <c r="I2795" s="2"/>
      <c r="J2795" s="2"/>
      <c r="K2795" s="2"/>
    </row>
    <row r="2796" spans="1:11">
      <c r="A2796" s="2"/>
      <c r="C2796" s="2"/>
      <c r="D2796" s="2"/>
      <c r="E2796" s="2"/>
      <c r="F2796" s="2"/>
      <c r="G2796" s="2"/>
      <c r="H2796" s="2"/>
      <c r="I2796" s="2"/>
      <c r="J2796" s="2"/>
      <c r="K2796" s="2"/>
    </row>
    <row r="2797" spans="1:11">
      <c r="A2797" s="2"/>
      <c r="C2797" s="2"/>
      <c r="D2797" s="2"/>
      <c r="E2797" s="2"/>
      <c r="F2797" s="2"/>
      <c r="G2797" s="2"/>
      <c r="H2797" s="2"/>
      <c r="I2797" s="2"/>
      <c r="J2797" s="2"/>
      <c r="K2797" s="2"/>
    </row>
    <row r="2798" spans="1:11">
      <c r="A2798" s="2"/>
      <c r="C2798" s="2"/>
      <c r="D2798" s="2"/>
      <c r="E2798" s="2"/>
      <c r="F2798" s="2"/>
      <c r="G2798" s="2"/>
      <c r="H2798" s="2"/>
      <c r="I2798" s="2"/>
      <c r="J2798" s="2"/>
      <c r="K2798" s="2"/>
    </row>
    <row r="2799" spans="1:11">
      <c r="A2799" s="2"/>
      <c r="C2799" s="2"/>
      <c r="D2799" s="2"/>
      <c r="E2799" s="2"/>
      <c r="F2799" s="2"/>
      <c r="G2799" s="2"/>
      <c r="H2799" s="2"/>
      <c r="I2799" s="2"/>
      <c r="J2799" s="2"/>
      <c r="K2799" s="2"/>
    </row>
    <row r="2800" spans="1:11">
      <c r="A2800" s="2"/>
      <c r="C2800" s="2"/>
      <c r="D2800" s="2"/>
      <c r="E2800" s="2"/>
      <c r="F2800" s="2"/>
      <c r="G2800" s="2"/>
      <c r="H2800" s="2"/>
      <c r="I2800" s="2"/>
      <c r="J2800" s="2"/>
      <c r="K2800" s="2"/>
    </row>
    <row r="2801" spans="1:11">
      <c r="A2801" s="2"/>
      <c r="C2801" s="2"/>
      <c r="D2801" s="2"/>
      <c r="E2801" s="2"/>
      <c r="F2801" s="2"/>
      <c r="G2801" s="2"/>
      <c r="H2801" s="2"/>
      <c r="I2801" s="2"/>
      <c r="J2801" s="2"/>
      <c r="K2801" s="2"/>
    </row>
    <row r="2802" spans="1:11">
      <c r="A2802" s="2"/>
      <c r="C2802" s="2"/>
      <c r="D2802" s="2"/>
      <c r="E2802" s="2"/>
      <c r="F2802" s="2"/>
      <c r="G2802" s="2"/>
      <c r="H2802" s="2"/>
      <c r="I2802" s="2"/>
      <c r="J2802" s="2"/>
      <c r="K2802" s="2"/>
    </row>
    <row r="2803" spans="1:11">
      <c r="A2803" s="2"/>
      <c r="C2803" s="2"/>
      <c r="D2803" s="2"/>
      <c r="E2803" s="2"/>
      <c r="F2803" s="2"/>
      <c r="G2803" s="2"/>
      <c r="H2803" s="2"/>
      <c r="I2803" s="2"/>
      <c r="J2803" s="2"/>
      <c r="K2803" s="2"/>
    </row>
    <row r="2804" spans="1:11">
      <c r="A2804" s="2"/>
      <c r="C2804" s="2"/>
      <c r="D2804" s="2"/>
      <c r="E2804" s="2"/>
      <c r="F2804" s="2"/>
      <c r="G2804" s="2"/>
      <c r="H2804" s="2"/>
      <c r="I2804" s="2"/>
      <c r="J2804" s="2"/>
      <c r="K2804" s="2"/>
    </row>
    <row r="2805" spans="1:11">
      <c r="A2805" s="2"/>
      <c r="C2805" s="2"/>
      <c r="D2805" s="2"/>
      <c r="E2805" s="2"/>
      <c r="F2805" s="2"/>
      <c r="G2805" s="2"/>
      <c r="H2805" s="2"/>
      <c r="I2805" s="2"/>
      <c r="J2805" s="2"/>
      <c r="K2805" s="2"/>
    </row>
    <row r="2806" spans="1:11">
      <c r="A2806" s="2"/>
      <c r="C2806" s="2"/>
      <c r="D2806" s="2"/>
      <c r="E2806" s="2"/>
      <c r="F2806" s="2"/>
      <c r="G2806" s="2"/>
      <c r="H2806" s="2"/>
      <c r="I2806" s="2"/>
      <c r="J2806" s="2"/>
      <c r="K2806" s="2"/>
    </row>
    <row r="2807" spans="1:11">
      <c r="A2807" s="2"/>
      <c r="C2807" s="2"/>
      <c r="D2807" s="2"/>
      <c r="E2807" s="2"/>
      <c r="F2807" s="2"/>
      <c r="G2807" s="2"/>
      <c r="H2807" s="2"/>
      <c r="I2807" s="2"/>
      <c r="J2807" s="2"/>
      <c r="K2807" s="2"/>
    </row>
    <row r="2808" spans="1:11">
      <c r="A2808" s="2"/>
      <c r="C2808" s="2"/>
      <c r="D2808" s="2"/>
      <c r="E2808" s="2"/>
      <c r="F2808" s="2"/>
      <c r="G2808" s="2"/>
      <c r="H2808" s="2"/>
      <c r="I2808" s="2"/>
      <c r="J2808" s="2"/>
      <c r="K2808" s="2"/>
    </row>
    <row r="2809" spans="1:11">
      <c r="A2809" s="2"/>
      <c r="C2809" s="2"/>
      <c r="D2809" s="2"/>
      <c r="E2809" s="2"/>
      <c r="F2809" s="2"/>
      <c r="G2809" s="2"/>
      <c r="H2809" s="2"/>
      <c r="I2809" s="2"/>
      <c r="J2809" s="2"/>
      <c r="K2809" s="2"/>
    </row>
    <row r="2810" spans="1:11">
      <c r="A2810" s="2"/>
      <c r="C2810" s="2"/>
      <c r="D2810" s="2"/>
      <c r="E2810" s="2"/>
      <c r="F2810" s="2"/>
      <c r="G2810" s="2"/>
      <c r="H2810" s="2"/>
      <c r="I2810" s="2"/>
      <c r="J2810" s="2"/>
      <c r="K2810" s="2"/>
    </row>
    <row r="2811" spans="1:11">
      <c r="A2811" s="2"/>
      <c r="C2811" s="2"/>
      <c r="D2811" s="2"/>
      <c r="E2811" s="2"/>
      <c r="F2811" s="2"/>
      <c r="G2811" s="2"/>
      <c r="H2811" s="2"/>
      <c r="I2811" s="2"/>
      <c r="J2811" s="2"/>
      <c r="K2811" s="2"/>
    </row>
    <row r="2812" spans="1:11">
      <c r="A2812" s="2"/>
      <c r="C2812" s="2"/>
      <c r="D2812" s="2"/>
      <c r="E2812" s="2"/>
      <c r="F2812" s="2"/>
      <c r="G2812" s="2"/>
      <c r="H2812" s="2"/>
      <c r="I2812" s="2"/>
      <c r="J2812" s="2"/>
      <c r="K2812" s="2"/>
    </row>
    <row r="2813" spans="1:11">
      <c r="A2813" s="2"/>
      <c r="C2813" s="2"/>
      <c r="D2813" s="2"/>
      <c r="E2813" s="2"/>
      <c r="F2813" s="2"/>
      <c r="G2813" s="2"/>
      <c r="H2813" s="2"/>
      <c r="I2813" s="2"/>
      <c r="J2813" s="2"/>
      <c r="K2813" s="2"/>
    </row>
    <row r="2814" spans="1:11">
      <c r="A2814" s="2"/>
      <c r="C2814" s="2"/>
      <c r="D2814" s="2"/>
      <c r="E2814" s="2"/>
      <c r="F2814" s="2"/>
      <c r="G2814" s="2"/>
      <c r="H2814" s="2"/>
      <c r="I2814" s="2"/>
      <c r="J2814" s="2"/>
      <c r="K2814" s="2"/>
    </row>
    <row r="2815" spans="1:11">
      <c r="A2815" s="2"/>
      <c r="C2815" s="2"/>
      <c r="D2815" s="2"/>
      <c r="E2815" s="2"/>
      <c r="F2815" s="2"/>
      <c r="G2815" s="2"/>
      <c r="H2815" s="2"/>
      <c r="I2815" s="2"/>
      <c r="J2815" s="2"/>
      <c r="K2815" s="2"/>
    </row>
    <row r="2816" spans="1:11">
      <c r="A2816" s="2"/>
      <c r="C2816" s="2"/>
      <c r="D2816" s="2"/>
      <c r="E2816" s="2"/>
      <c r="F2816" s="2"/>
      <c r="G2816" s="2"/>
      <c r="H2816" s="2"/>
      <c r="I2816" s="2"/>
      <c r="J2816" s="2"/>
      <c r="K2816" s="2"/>
    </row>
    <row r="2817" spans="1:11">
      <c r="A2817" s="2"/>
      <c r="C2817" s="2"/>
      <c r="D2817" s="2"/>
      <c r="E2817" s="2"/>
      <c r="F2817" s="2"/>
      <c r="G2817" s="2"/>
      <c r="H2817" s="2"/>
      <c r="I2817" s="2"/>
      <c r="J2817" s="2"/>
      <c r="K2817" s="2"/>
    </row>
    <row r="2818" spans="1:11">
      <c r="A2818" s="2"/>
      <c r="C2818" s="2"/>
      <c r="D2818" s="2"/>
      <c r="E2818" s="2"/>
      <c r="F2818" s="2"/>
      <c r="G2818" s="2"/>
      <c r="H2818" s="2"/>
      <c r="I2818" s="2"/>
      <c r="J2818" s="2"/>
      <c r="K2818" s="2"/>
    </row>
    <row r="2819" spans="1:11">
      <c r="A2819" s="2"/>
      <c r="C2819" s="2"/>
      <c r="D2819" s="2"/>
      <c r="E2819" s="2"/>
      <c r="F2819" s="2"/>
      <c r="G2819" s="2"/>
      <c r="H2819" s="2"/>
      <c r="I2819" s="2"/>
      <c r="J2819" s="2"/>
      <c r="K2819" s="2"/>
    </row>
    <row r="2820" spans="1:11">
      <c r="A2820" s="2"/>
      <c r="C2820" s="2"/>
      <c r="D2820" s="2"/>
      <c r="E2820" s="2"/>
      <c r="F2820" s="2"/>
      <c r="G2820" s="2"/>
      <c r="H2820" s="2"/>
      <c r="I2820" s="2"/>
      <c r="J2820" s="2"/>
      <c r="K2820" s="2"/>
    </row>
    <row r="2821" spans="1:11">
      <c r="A2821" s="2"/>
      <c r="C2821" s="2"/>
      <c r="D2821" s="2"/>
      <c r="E2821" s="2"/>
      <c r="F2821" s="2"/>
      <c r="G2821" s="2"/>
      <c r="H2821" s="2"/>
      <c r="I2821" s="2"/>
      <c r="J2821" s="2"/>
      <c r="K2821" s="2"/>
    </row>
    <row r="2822" spans="1:11">
      <c r="A2822" s="2"/>
      <c r="C2822" s="2"/>
      <c r="D2822" s="2"/>
      <c r="E2822" s="2"/>
      <c r="F2822" s="2"/>
      <c r="G2822" s="2"/>
      <c r="H2822" s="2"/>
      <c r="I2822" s="2"/>
      <c r="J2822" s="2"/>
      <c r="K2822" s="2"/>
    </row>
    <row r="2823" spans="1:11">
      <c r="A2823" s="2"/>
      <c r="C2823" s="2"/>
      <c r="D2823" s="2"/>
      <c r="E2823" s="2"/>
      <c r="F2823" s="2"/>
      <c r="G2823" s="2"/>
      <c r="H2823" s="2"/>
      <c r="I2823" s="2"/>
      <c r="J2823" s="2"/>
      <c r="K2823" s="2"/>
    </row>
    <row r="2824" spans="1:11">
      <c r="A2824" s="2"/>
      <c r="C2824" s="2"/>
      <c r="D2824" s="2"/>
      <c r="E2824" s="2"/>
      <c r="F2824" s="2"/>
      <c r="G2824" s="2"/>
      <c r="H2824" s="2"/>
      <c r="I2824" s="2"/>
      <c r="J2824" s="2"/>
      <c r="K2824" s="2"/>
    </row>
    <row r="2825" spans="1:11">
      <c r="A2825" s="2"/>
      <c r="C2825" s="2"/>
      <c r="D2825" s="2"/>
      <c r="E2825" s="2"/>
      <c r="F2825" s="2"/>
      <c r="G2825" s="2"/>
      <c r="H2825" s="2"/>
      <c r="I2825" s="2"/>
      <c r="J2825" s="2"/>
      <c r="K2825" s="2"/>
    </row>
    <row r="2826" spans="1:11">
      <c r="A2826" s="2"/>
      <c r="C2826" s="2"/>
      <c r="D2826" s="2"/>
      <c r="E2826" s="2"/>
      <c r="F2826" s="2"/>
      <c r="G2826" s="2"/>
      <c r="H2826" s="2"/>
      <c r="I2826" s="2"/>
      <c r="J2826" s="2"/>
      <c r="K2826" s="2"/>
    </row>
    <row r="2827" spans="1:11">
      <c r="A2827" s="2"/>
      <c r="C2827" s="2"/>
      <c r="D2827" s="2"/>
      <c r="E2827" s="2"/>
      <c r="F2827" s="2"/>
      <c r="G2827" s="2"/>
      <c r="H2827" s="2"/>
      <c r="I2827" s="2"/>
      <c r="J2827" s="2"/>
      <c r="K2827" s="2"/>
    </row>
    <row r="2828" spans="1:11">
      <c r="A2828" s="2"/>
      <c r="C2828" s="2"/>
      <c r="D2828" s="2"/>
      <c r="E2828" s="2"/>
      <c r="F2828" s="2"/>
      <c r="G2828" s="2"/>
      <c r="H2828" s="2"/>
      <c r="I2828" s="2"/>
      <c r="J2828" s="2"/>
      <c r="K2828" s="2"/>
    </row>
    <row r="2829" spans="1:11">
      <c r="A2829" s="2"/>
      <c r="C2829" s="2"/>
      <c r="D2829" s="2"/>
      <c r="E2829" s="2"/>
      <c r="F2829" s="2"/>
      <c r="G2829" s="2"/>
      <c r="H2829" s="2"/>
      <c r="I2829" s="2"/>
      <c r="J2829" s="2"/>
      <c r="K2829" s="2"/>
    </row>
    <row r="2830" spans="1:11">
      <c r="A2830" s="2"/>
      <c r="C2830" s="2"/>
      <c r="D2830" s="2"/>
      <c r="E2830" s="2"/>
      <c r="F2830" s="2"/>
      <c r="G2830" s="2"/>
      <c r="H2830" s="2"/>
      <c r="I2830" s="2"/>
      <c r="J2830" s="2"/>
      <c r="K2830" s="2"/>
    </row>
    <row r="2831" spans="1:11">
      <c r="A2831" s="2"/>
      <c r="C2831" s="2"/>
      <c r="D2831" s="2"/>
      <c r="E2831" s="2"/>
      <c r="F2831" s="2"/>
      <c r="G2831" s="2"/>
      <c r="H2831" s="2"/>
      <c r="I2831" s="2"/>
      <c r="J2831" s="2"/>
      <c r="K2831" s="2"/>
    </row>
    <row r="2832" spans="1:11">
      <c r="A2832" s="2"/>
      <c r="C2832" s="2"/>
      <c r="D2832" s="2"/>
      <c r="E2832" s="2"/>
      <c r="F2832" s="2"/>
      <c r="G2832" s="2"/>
      <c r="H2832" s="2"/>
      <c r="I2832" s="2"/>
      <c r="J2832" s="2"/>
      <c r="K2832" s="2"/>
    </row>
    <row r="2833" spans="1:11">
      <c r="A2833" s="2"/>
      <c r="C2833" s="2"/>
      <c r="D2833" s="2"/>
      <c r="E2833" s="2"/>
      <c r="F2833" s="2"/>
      <c r="G2833" s="2"/>
      <c r="H2833" s="2"/>
      <c r="I2833" s="2"/>
      <c r="J2833" s="2"/>
      <c r="K2833" s="2"/>
    </row>
    <row r="2834" spans="1:11">
      <c r="A2834" s="2"/>
      <c r="C2834" s="2"/>
      <c r="D2834" s="2"/>
      <c r="E2834" s="2"/>
      <c r="F2834" s="2"/>
      <c r="G2834" s="2"/>
      <c r="H2834" s="2"/>
      <c r="I2834" s="2"/>
      <c r="J2834" s="2"/>
      <c r="K2834" s="2"/>
    </row>
    <row r="2835" spans="1:11">
      <c r="A2835" s="2"/>
      <c r="C2835" s="2"/>
      <c r="D2835" s="2"/>
      <c r="E2835" s="2"/>
      <c r="F2835" s="2"/>
      <c r="G2835" s="2"/>
      <c r="H2835" s="2"/>
      <c r="I2835" s="2"/>
      <c r="J2835" s="2"/>
      <c r="K2835" s="2"/>
    </row>
    <row r="2836" spans="1:11">
      <c r="A2836" s="2"/>
      <c r="C2836" s="2"/>
      <c r="D2836" s="2"/>
      <c r="E2836" s="2"/>
      <c r="F2836" s="2"/>
      <c r="G2836" s="2"/>
      <c r="H2836" s="2"/>
      <c r="I2836" s="2"/>
      <c r="J2836" s="2"/>
      <c r="K2836" s="2"/>
    </row>
    <row r="2837" spans="1:11">
      <c r="A2837" s="2"/>
      <c r="C2837" s="2"/>
      <c r="D2837" s="2"/>
      <c r="E2837" s="2"/>
      <c r="F2837" s="2"/>
      <c r="G2837" s="2"/>
      <c r="H2837" s="2"/>
      <c r="I2837" s="2"/>
      <c r="J2837" s="2"/>
      <c r="K2837" s="2"/>
    </row>
    <row r="2838" spans="1:11">
      <c r="A2838" s="2"/>
      <c r="C2838" s="2"/>
      <c r="D2838" s="2"/>
      <c r="E2838" s="2"/>
      <c r="F2838" s="2"/>
      <c r="G2838" s="2"/>
      <c r="H2838" s="2"/>
      <c r="I2838" s="2"/>
      <c r="J2838" s="2"/>
      <c r="K2838" s="2"/>
    </row>
    <row r="2839" spans="1:11">
      <c r="A2839" s="2"/>
      <c r="C2839" s="2"/>
      <c r="D2839" s="2"/>
      <c r="E2839" s="2"/>
      <c r="F2839" s="2"/>
      <c r="G2839" s="2"/>
      <c r="H2839" s="2"/>
      <c r="I2839" s="2"/>
      <c r="J2839" s="2"/>
      <c r="K2839" s="2"/>
    </row>
    <row r="2840" spans="1:11">
      <c r="A2840" s="2"/>
      <c r="C2840" s="2"/>
      <c r="D2840" s="2"/>
      <c r="E2840" s="2"/>
      <c r="F2840" s="2"/>
      <c r="G2840" s="2"/>
      <c r="H2840" s="2"/>
      <c r="I2840" s="2"/>
      <c r="J2840" s="2"/>
      <c r="K2840" s="2"/>
    </row>
    <row r="2841" spans="1:11">
      <c r="A2841" s="2"/>
      <c r="C2841" s="2"/>
      <c r="D2841" s="2"/>
      <c r="E2841" s="2"/>
      <c r="F2841" s="2"/>
      <c r="G2841" s="2"/>
      <c r="H2841" s="2"/>
      <c r="I2841" s="2"/>
      <c r="J2841" s="2"/>
      <c r="K2841" s="2"/>
    </row>
    <row r="2842" spans="1:11">
      <c r="A2842" s="2"/>
      <c r="C2842" s="2"/>
      <c r="D2842" s="2"/>
      <c r="E2842" s="2"/>
      <c r="F2842" s="2"/>
      <c r="G2842" s="2"/>
      <c r="H2842" s="2"/>
      <c r="I2842" s="2"/>
      <c r="J2842" s="2"/>
      <c r="K2842" s="2"/>
    </row>
    <row r="2843" spans="1:11">
      <c r="A2843" s="2"/>
      <c r="C2843" s="2"/>
      <c r="D2843" s="2"/>
      <c r="E2843" s="2"/>
      <c r="F2843" s="2"/>
      <c r="G2843" s="2"/>
      <c r="H2843" s="2"/>
      <c r="I2843" s="2"/>
      <c r="J2843" s="2"/>
      <c r="K2843" s="2"/>
    </row>
    <row r="2844" spans="1:11">
      <c r="A2844" s="2"/>
      <c r="C2844" s="2"/>
      <c r="D2844" s="2"/>
      <c r="E2844" s="2"/>
      <c r="F2844" s="2"/>
      <c r="G2844" s="2"/>
      <c r="H2844" s="2"/>
      <c r="I2844" s="2"/>
      <c r="J2844" s="2"/>
      <c r="K2844" s="2"/>
    </row>
    <row r="2845" spans="1:11">
      <c r="A2845" s="2"/>
      <c r="C2845" s="2"/>
      <c r="D2845" s="2"/>
      <c r="E2845" s="2"/>
      <c r="F2845" s="2"/>
      <c r="G2845" s="2"/>
      <c r="H2845" s="2"/>
      <c r="I2845" s="2"/>
      <c r="J2845" s="2"/>
      <c r="K2845" s="2"/>
    </row>
    <row r="2846" spans="1:11">
      <c r="A2846" s="2"/>
      <c r="C2846" s="2"/>
      <c r="D2846" s="2"/>
      <c r="E2846" s="2"/>
      <c r="F2846" s="2"/>
      <c r="G2846" s="2"/>
      <c r="H2846" s="2"/>
      <c r="I2846" s="2"/>
      <c r="J2846" s="2"/>
      <c r="K2846" s="2"/>
    </row>
    <row r="2847" spans="1:11">
      <c r="A2847" s="2"/>
      <c r="C2847" s="2"/>
      <c r="D2847" s="2"/>
      <c r="E2847" s="2"/>
      <c r="F2847" s="2"/>
      <c r="G2847" s="2"/>
      <c r="H2847" s="2"/>
      <c r="I2847" s="2"/>
      <c r="J2847" s="2"/>
      <c r="K2847" s="2"/>
    </row>
    <row r="2848" spans="1:11">
      <c r="A2848" s="2"/>
      <c r="C2848" s="2"/>
      <c r="D2848" s="2"/>
      <c r="E2848" s="2"/>
      <c r="F2848" s="2"/>
      <c r="G2848" s="2"/>
      <c r="H2848" s="2"/>
      <c r="I2848" s="2"/>
      <c r="J2848" s="2"/>
      <c r="K2848" s="2"/>
    </row>
    <row r="2849" spans="1:11">
      <c r="A2849" s="2"/>
      <c r="C2849" s="2"/>
      <c r="D2849" s="2"/>
      <c r="E2849" s="2"/>
      <c r="F2849" s="2"/>
      <c r="G2849" s="2"/>
      <c r="H2849" s="2"/>
      <c r="I2849" s="2"/>
      <c r="J2849" s="2"/>
      <c r="K2849" s="2"/>
    </row>
    <row r="2850" spans="1:11">
      <c r="A2850" s="2"/>
      <c r="C2850" s="2"/>
      <c r="D2850" s="2"/>
      <c r="E2850" s="2"/>
      <c r="F2850" s="2"/>
      <c r="G2850" s="2"/>
      <c r="H2850" s="2"/>
      <c r="I2850" s="2"/>
      <c r="J2850" s="2"/>
      <c r="K2850" s="2"/>
    </row>
    <row r="2851" spans="1:11">
      <c r="A2851" s="2"/>
      <c r="C2851" s="2"/>
      <c r="D2851" s="2"/>
      <c r="E2851" s="2"/>
      <c r="F2851" s="2"/>
      <c r="G2851" s="2"/>
      <c r="H2851" s="2"/>
      <c r="I2851" s="2"/>
      <c r="J2851" s="2"/>
      <c r="K2851" s="2"/>
    </row>
    <row r="2852" spans="1:11">
      <c r="A2852" s="2"/>
      <c r="C2852" s="2"/>
      <c r="D2852" s="2"/>
      <c r="E2852" s="2"/>
      <c r="F2852" s="2"/>
      <c r="G2852" s="2"/>
      <c r="H2852" s="2"/>
      <c r="I2852" s="2"/>
      <c r="J2852" s="2"/>
      <c r="K2852" s="2"/>
    </row>
    <row r="2853" spans="1:11">
      <c r="A2853" s="2"/>
      <c r="C2853" s="2"/>
      <c r="D2853" s="2"/>
      <c r="E2853" s="2"/>
      <c r="F2853" s="2"/>
      <c r="G2853" s="2"/>
      <c r="H2853" s="2"/>
      <c r="I2853" s="2"/>
      <c r="J2853" s="2"/>
      <c r="K2853" s="2"/>
    </row>
    <row r="2854" spans="1:11">
      <c r="A2854" s="2"/>
      <c r="C2854" s="2"/>
      <c r="D2854" s="2"/>
      <c r="E2854" s="2"/>
      <c r="F2854" s="2"/>
      <c r="G2854" s="2"/>
      <c r="H2854" s="2"/>
      <c r="I2854" s="2"/>
      <c r="J2854" s="2"/>
      <c r="K2854" s="2"/>
    </row>
    <row r="2855" spans="1:11">
      <c r="A2855" s="2"/>
      <c r="C2855" s="2"/>
      <c r="D2855" s="2"/>
      <c r="E2855" s="2"/>
      <c r="F2855" s="2"/>
      <c r="G2855" s="2"/>
      <c r="H2855" s="2"/>
      <c r="I2855" s="2"/>
      <c r="J2855" s="2"/>
      <c r="K2855" s="2"/>
    </row>
    <row r="2856" spans="1:11">
      <c r="A2856" s="2"/>
      <c r="C2856" s="2"/>
      <c r="D2856" s="2"/>
      <c r="E2856" s="2"/>
      <c r="F2856" s="2"/>
      <c r="G2856" s="2"/>
      <c r="H2856" s="2"/>
      <c r="I2856" s="2"/>
      <c r="J2856" s="2"/>
      <c r="K2856" s="2"/>
    </row>
    <row r="2857" spans="1:11">
      <c r="A2857" s="2"/>
      <c r="C2857" s="2"/>
      <c r="D2857" s="2"/>
      <c r="E2857" s="2"/>
      <c r="F2857" s="2"/>
      <c r="G2857" s="2"/>
      <c r="H2857" s="2"/>
      <c r="I2857" s="2"/>
      <c r="J2857" s="2"/>
      <c r="K2857" s="2"/>
    </row>
    <row r="2858" spans="1:11">
      <c r="A2858" s="2"/>
      <c r="C2858" s="2"/>
      <c r="D2858" s="2"/>
      <c r="E2858" s="2"/>
      <c r="F2858" s="2"/>
      <c r="G2858" s="2"/>
      <c r="H2858" s="2"/>
      <c r="I2858" s="2"/>
      <c r="J2858" s="2"/>
      <c r="K2858" s="2"/>
    </row>
    <row r="2859" spans="1:11">
      <c r="A2859" s="2"/>
      <c r="C2859" s="2"/>
      <c r="D2859" s="2"/>
      <c r="E2859" s="2"/>
      <c r="F2859" s="2"/>
      <c r="G2859" s="2"/>
      <c r="H2859" s="2"/>
      <c r="I2859" s="2"/>
      <c r="J2859" s="2"/>
      <c r="K2859" s="2"/>
    </row>
    <row r="2860" spans="1:11">
      <c r="A2860" s="2"/>
      <c r="C2860" s="2"/>
      <c r="D2860" s="2"/>
      <c r="E2860" s="2"/>
      <c r="F2860" s="2"/>
      <c r="G2860" s="2"/>
      <c r="H2860" s="2"/>
      <c r="I2860" s="2"/>
      <c r="J2860" s="2"/>
      <c r="K2860" s="2"/>
    </row>
    <row r="2861" spans="1:11">
      <c r="A2861" s="2"/>
      <c r="C2861" s="2"/>
      <c r="D2861" s="2"/>
      <c r="E2861" s="2"/>
      <c r="F2861" s="2"/>
      <c r="G2861" s="2"/>
      <c r="H2861" s="2"/>
      <c r="I2861" s="2"/>
      <c r="J2861" s="2"/>
      <c r="K2861" s="2"/>
    </row>
    <row r="2862" spans="1:11">
      <c r="A2862" s="2"/>
      <c r="C2862" s="2"/>
      <c r="D2862" s="2"/>
      <c r="E2862" s="2"/>
      <c r="F2862" s="2"/>
      <c r="G2862" s="2"/>
      <c r="H2862" s="2"/>
      <c r="I2862" s="2"/>
      <c r="J2862" s="2"/>
      <c r="K2862" s="2"/>
    </row>
    <row r="2863" spans="1:11">
      <c r="A2863" s="2"/>
      <c r="C2863" s="2"/>
      <c r="D2863" s="2"/>
      <c r="E2863" s="2"/>
      <c r="F2863" s="2"/>
      <c r="G2863" s="2"/>
      <c r="H2863" s="2"/>
      <c r="I2863" s="2"/>
      <c r="J2863" s="2"/>
      <c r="K2863" s="2"/>
    </row>
    <row r="2864" spans="1:11">
      <c r="A2864" s="2"/>
      <c r="C2864" s="2"/>
      <c r="D2864" s="2"/>
      <c r="E2864" s="2"/>
      <c r="F2864" s="2"/>
      <c r="G2864" s="2"/>
      <c r="H2864" s="2"/>
      <c r="I2864" s="2"/>
      <c r="J2864" s="2"/>
      <c r="K2864" s="2"/>
    </row>
    <row r="2865" spans="1:11">
      <c r="A2865" s="2"/>
      <c r="C2865" s="2"/>
      <c r="D2865" s="2"/>
      <c r="E2865" s="2"/>
      <c r="F2865" s="2"/>
      <c r="G2865" s="2"/>
      <c r="H2865" s="2"/>
      <c r="I2865" s="2"/>
      <c r="J2865" s="2"/>
      <c r="K2865" s="2"/>
    </row>
    <row r="2866" spans="1:11">
      <c r="A2866" s="2"/>
      <c r="C2866" s="2"/>
      <c r="D2866" s="2"/>
      <c r="E2866" s="2"/>
      <c r="F2866" s="2"/>
      <c r="G2866" s="2"/>
      <c r="H2866" s="2"/>
      <c r="I2866" s="2"/>
      <c r="J2866" s="2"/>
      <c r="K2866" s="2"/>
    </row>
    <row r="2867" spans="1:11">
      <c r="A2867" s="2"/>
      <c r="C2867" s="2"/>
      <c r="D2867" s="2"/>
      <c r="E2867" s="2"/>
      <c r="F2867" s="2"/>
      <c r="G2867" s="2"/>
      <c r="H2867" s="2"/>
      <c r="I2867" s="2"/>
      <c r="J2867" s="2"/>
      <c r="K2867" s="2"/>
    </row>
    <row r="2868" spans="1:11">
      <c r="A2868" s="2"/>
      <c r="C2868" s="2"/>
      <c r="D2868" s="2"/>
      <c r="E2868" s="2"/>
      <c r="F2868" s="2"/>
      <c r="G2868" s="2"/>
      <c r="H2868" s="2"/>
      <c r="I2868" s="2"/>
      <c r="J2868" s="2"/>
      <c r="K2868" s="2"/>
    </row>
    <row r="2869" spans="1:11">
      <c r="A2869" s="2"/>
      <c r="C2869" s="2"/>
      <c r="D2869" s="2"/>
      <c r="E2869" s="2"/>
      <c r="F2869" s="2"/>
      <c r="G2869" s="2"/>
      <c r="H2869" s="2"/>
      <c r="I2869" s="2"/>
      <c r="J2869" s="2"/>
      <c r="K2869" s="2"/>
    </row>
    <row r="2870" spans="1:11">
      <c r="A2870" s="2"/>
      <c r="C2870" s="2"/>
      <c r="D2870" s="2"/>
      <c r="E2870" s="2"/>
      <c r="F2870" s="2"/>
      <c r="G2870" s="2"/>
      <c r="H2870" s="2"/>
      <c r="I2870" s="2"/>
      <c r="J2870" s="2"/>
      <c r="K2870" s="2"/>
    </row>
    <row r="2871" spans="1:11">
      <c r="A2871" s="2"/>
      <c r="C2871" s="2"/>
      <c r="D2871" s="2"/>
      <c r="E2871" s="2"/>
      <c r="F2871" s="2"/>
      <c r="G2871" s="2"/>
      <c r="H2871" s="2"/>
      <c r="I2871" s="2"/>
      <c r="J2871" s="2"/>
      <c r="K2871" s="2"/>
    </row>
    <row r="2872" spans="1:11">
      <c r="A2872" s="2"/>
      <c r="C2872" s="2"/>
      <c r="D2872" s="2"/>
      <c r="E2872" s="2"/>
      <c r="F2872" s="2"/>
      <c r="G2872" s="2"/>
      <c r="H2872" s="2"/>
      <c r="I2872" s="2"/>
      <c r="J2872" s="2"/>
      <c r="K2872" s="2"/>
    </row>
    <row r="2873" spans="1:11">
      <c r="A2873" s="2"/>
      <c r="C2873" s="2"/>
      <c r="D2873" s="2"/>
      <c r="E2873" s="2"/>
      <c r="F2873" s="2"/>
      <c r="G2873" s="2"/>
      <c r="H2873" s="2"/>
      <c r="I2873" s="2"/>
      <c r="J2873" s="2"/>
      <c r="K2873" s="2"/>
    </row>
    <row r="2874" spans="1:11">
      <c r="A2874" s="2"/>
      <c r="C2874" s="2"/>
      <c r="D2874" s="2"/>
      <c r="E2874" s="2"/>
      <c r="F2874" s="2"/>
      <c r="G2874" s="2"/>
      <c r="H2874" s="2"/>
      <c r="I2874" s="2"/>
      <c r="J2874" s="2"/>
      <c r="K2874" s="2"/>
    </row>
    <row r="2875" spans="1:11">
      <c r="A2875" s="2"/>
      <c r="C2875" s="2"/>
      <c r="D2875" s="2"/>
      <c r="E2875" s="2"/>
      <c r="F2875" s="2"/>
      <c r="G2875" s="2"/>
      <c r="H2875" s="2"/>
      <c r="I2875" s="2"/>
      <c r="J2875" s="2"/>
      <c r="K2875" s="2"/>
    </row>
    <row r="2876" spans="1:11">
      <c r="A2876" s="2"/>
      <c r="C2876" s="2"/>
      <c r="D2876" s="2"/>
      <c r="E2876" s="2"/>
      <c r="F2876" s="2"/>
      <c r="G2876" s="2"/>
      <c r="H2876" s="2"/>
      <c r="I2876" s="2"/>
      <c r="J2876" s="2"/>
      <c r="K2876" s="2"/>
    </row>
    <row r="2877" spans="1:11">
      <c r="A2877" s="2"/>
      <c r="C2877" s="2"/>
      <c r="D2877" s="2"/>
      <c r="E2877" s="2"/>
      <c r="F2877" s="2"/>
      <c r="G2877" s="2"/>
      <c r="H2877" s="2"/>
      <c r="I2877" s="2"/>
      <c r="J2877" s="2"/>
      <c r="K2877" s="2"/>
    </row>
    <row r="2878" spans="1:11">
      <c r="A2878" s="2"/>
      <c r="C2878" s="2"/>
      <c r="D2878" s="2"/>
      <c r="E2878" s="2"/>
      <c r="F2878" s="2"/>
      <c r="G2878" s="2"/>
      <c r="H2878" s="2"/>
      <c r="I2878" s="2"/>
      <c r="J2878" s="2"/>
      <c r="K2878" s="2"/>
    </row>
    <row r="2879" spans="1:11">
      <c r="A2879" s="2"/>
      <c r="C2879" s="2"/>
      <c r="D2879" s="2"/>
      <c r="E2879" s="2"/>
      <c r="F2879" s="2"/>
      <c r="G2879" s="2"/>
      <c r="H2879" s="2"/>
      <c r="I2879" s="2"/>
      <c r="J2879" s="2"/>
      <c r="K2879" s="2"/>
    </row>
    <row r="2880" spans="1:11">
      <c r="A2880" s="2"/>
      <c r="C2880" s="2"/>
      <c r="D2880" s="2"/>
      <c r="E2880" s="2"/>
      <c r="F2880" s="2"/>
      <c r="G2880" s="2"/>
      <c r="H2880" s="2"/>
      <c r="I2880" s="2"/>
      <c r="J2880" s="2"/>
      <c r="K2880" s="2"/>
    </row>
    <row r="2881" spans="1:11">
      <c r="A2881" s="2"/>
      <c r="C2881" s="2"/>
      <c r="D2881" s="2"/>
      <c r="E2881" s="2"/>
      <c r="F2881" s="2"/>
      <c r="G2881" s="2"/>
      <c r="H2881" s="2"/>
      <c r="I2881" s="2"/>
      <c r="J2881" s="2"/>
      <c r="K2881" s="2"/>
    </row>
    <row r="2882" spans="1:11">
      <c r="A2882" s="2"/>
      <c r="C2882" s="2"/>
      <c r="D2882" s="2"/>
      <c r="E2882" s="2"/>
      <c r="F2882" s="2"/>
      <c r="G2882" s="2"/>
      <c r="H2882" s="2"/>
      <c r="I2882" s="2"/>
      <c r="J2882" s="2"/>
      <c r="K2882" s="2"/>
    </row>
    <row r="2883" spans="1:11">
      <c r="A2883" s="2"/>
      <c r="C2883" s="2"/>
      <c r="D2883" s="2"/>
      <c r="E2883" s="2"/>
      <c r="F2883" s="2"/>
      <c r="G2883" s="2"/>
      <c r="H2883" s="2"/>
      <c r="I2883" s="2"/>
      <c r="J2883" s="2"/>
      <c r="K2883" s="2"/>
    </row>
    <row r="2884" spans="1:11">
      <c r="A2884" s="2"/>
      <c r="C2884" s="2"/>
      <c r="D2884" s="2"/>
      <c r="E2884" s="2"/>
      <c r="F2884" s="2"/>
      <c r="G2884" s="2"/>
      <c r="H2884" s="2"/>
      <c r="I2884" s="2"/>
      <c r="J2884" s="2"/>
      <c r="K2884" s="2"/>
    </row>
    <row r="2885" spans="1:11">
      <c r="A2885" s="2"/>
      <c r="C2885" s="2"/>
      <c r="D2885" s="2"/>
      <c r="E2885" s="2"/>
      <c r="F2885" s="2"/>
      <c r="G2885" s="2"/>
      <c r="H2885" s="2"/>
      <c r="I2885" s="2"/>
      <c r="J2885" s="2"/>
      <c r="K2885" s="2"/>
    </row>
    <row r="2886" spans="1:11">
      <c r="A2886" s="2"/>
      <c r="C2886" s="2"/>
      <c r="D2886" s="2"/>
      <c r="E2886" s="2"/>
      <c r="F2886" s="2"/>
      <c r="G2886" s="2"/>
      <c r="H2886" s="2"/>
      <c r="I2886" s="2"/>
      <c r="J2886" s="2"/>
      <c r="K2886" s="2"/>
    </row>
    <row r="2887" spans="1:11">
      <c r="A2887" s="2"/>
      <c r="C2887" s="2"/>
      <c r="D2887" s="2"/>
      <c r="E2887" s="2"/>
      <c r="F2887" s="2"/>
      <c r="G2887" s="2"/>
      <c r="H2887" s="2"/>
      <c r="I2887" s="2"/>
      <c r="J2887" s="2"/>
      <c r="K2887" s="2"/>
    </row>
    <row r="2888" spans="1:11">
      <c r="A2888" s="2"/>
      <c r="C2888" s="2"/>
      <c r="D2888" s="2"/>
      <c r="E2888" s="2"/>
      <c r="F2888" s="2"/>
      <c r="G2888" s="2"/>
      <c r="H2888" s="2"/>
      <c r="I2888" s="2"/>
      <c r="J2888" s="2"/>
      <c r="K2888" s="2"/>
    </row>
    <row r="2889" spans="1:11">
      <c r="A2889" s="2"/>
      <c r="C2889" s="2"/>
      <c r="D2889" s="2"/>
      <c r="E2889" s="2"/>
      <c r="F2889" s="2"/>
      <c r="G2889" s="2"/>
      <c r="H2889" s="2"/>
      <c r="I2889" s="2"/>
      <c r="J2889" s="2"/>
      <c r="K2889" s="2"/>
    </row>
    <row r="2890" spans="1:11">
      <c r="A2890" s="2"/>
      <c r="C2890" s="2"/>
      <c r="D2890" s="2"/>
      <c r="E2890" s="2"/>
      <c r="F2890" s="2"/>
      <c r="G2890" s="2"/>
      <c r="H2890" s="2"/>
      <c r="I2890" s="2"/>
      <c r="J2890" s="2"/>
      <c r="K2890" s="2"/>
    </row>
    <row r="2891" spans="1:11">
      <c r="A2891" s="2"/>
      <c r="C2891" s="2"/>
      <c r="D2891" s="2"/>
      <c r="E2891" s="2"/>
      <c r="F2891" s="2"/>
      <c r="G2891" s="2"/>
      <c r="H2891" s="2"/>
      <c r="I2891" s="2"/>
      <c r="J2891" s="2"/>
      <c r="K2891" s="2"/>
    </row>
    <row r="2892" spans="1:11">
      <c r="A2892" s="2"/>
      <c r="C2892" s="2"/>
      <c r="D2892" s="2"/>
      <c r="E2892" s="2"/>
      <c r="F2892" s="2"/>
      <c r="G2892" s="2"/>
      <c r="H2892" s="2"/>
      <c r="I2892" s="2"/>
      <c r="J2892" s="2"/>
      <c r="K2892" s="2"/>
    </row>
    <row r="2893" spans="1:11">
      <c r="A2893" s="2"/>
      <c r="C2893" s="2"/>
      <c r="D2893" s="2"/>
      <c r="E2893" s="2"/>
      <c r="F2893" s="2"/>
      <c r="G2893" s="2"/>
      <c r="H2893" s="2"/>
      <c r="I2893" s="2"/>
      <c r="J2893" s="2"/>
      <c r="K2893" s="2"/>
    </row>
    <row r="2894" spans="1:11">
      <c r="A2894" s="2"/>
      <c r="C2894" s="2"/>
      <c r="D2894" s="2"/>
      <c r="E2894" s="2"/>
      <c r="F2894" s="2"/>
      <c r="G2894" s="2"/>
      <c r="H2894" s="2"/>
      <c r="I2894" s="2"/>
      <c r="J2894" s="2"/>
      <c r="K2894" s="2"/>
    </row>
    <row r="2895" spans="1:11">
      <c r="A2895" s="2"/>
      <c r="C2895" s="2"/>
      <c r="D2895" s="2"/>
      <c r="E2895" s="2"/>
      <c r="F2895" s="2"/>
      <c r="G2895" s="2"/>
      <c r="H2895" s="2"/>
      <c r="I2895" s="2"/>
      <c r="J2895" s="2"/>
      <c r="K2895" s="2"/>
    </row>
    <row r="2896" spans="1:11">
      <c r="A2896" s="2"/>
      <c r="C2896" s="2"/>
      <c r="D2896" s="2"/>
      <c r="E2896" s="2"/>
      <c r="F2896" s="2"/>
      <c r="G2896" s="2"/>
      <c r="H2896" s="2"/>
      <c r="I2896" s="2"/>
      <c r="J2896" s="2"/>
      <c r="K2896" s="2"/>
    </row>
    <row r="2897" spans="1:11">
      <c r="A2897" s="2"/>
      <c r="C2897" s="2"/>
      <c r="D2897" s="2"/>
      <c r="E2897" s="2"/>
      <c r="F2897" s="2"/>
      <c r="G2897" s="2"/>
      <c r="H2897" s="2"/>
      <c r="I2897" s="2"/>
      <c r="J2897" s="2"/>
      <c r="K2897" s="2"/>
    </row>
    <row r="2898" spans="1:11">
      <c r="A2898" s="2"/>
      <c r="C2898" s="2"/>
      <c r="D2898" s="2"/>
      <c r="E2898" s="2"/>
      <c r="F2898" s="2"/>
      <c r="G2898" s="2"/>
      <c r="H2898" s="2"/>
      <c r="I2898" s="2"/>
      <c r="J2898" s="2"/>
      <c r="K2898" s="2"/>
    </row>
    <row r="2899" spans="1:11">
      <c r="A2899" s="2"/>
      <c r="C2899" s="2"/>
      <c r="D2899" s="2"/>
      <c r="E2899" s="2"/>
      <c r="F2899" s="2"/>
      <c r="G2899" s="2"/>
      <c r="H2899" s="2"/>
      <c r="I2899" s="2"/>
      <c r="J2899" s="2"/>
      <c r="K2899" s="2"/>
    </row>
    <row r="2900" spans="1:11">
      <c r="A2900" s="2"/>
      <c r="C2900" s="2"/>
      <c r="D2900" s="2"/>
      <c r="E2900" s="2"/>
      <c r="F2900" s="2"/>
      <c r="G2900" s="2"/>
      <c r="H2900" s="2"/>
      <c r="I2900" s="2"/>
      <c r="J2900" s="2"/>
      <c r="K2900" s="2"/>
    </row>
    <row r="2901" spans="1:11">
      <c r="A2901" s="2"/>
      <c r="C2901" s="2"/>
      <c r="D2901" s="2"/>
      <c r="E2901" s="2"/>
      <c r="F2901" s="2"/>
      <c r="G2901" s="2"/>
      <c r="H2901" s="2"/>
      <c r="I2901" s="2"/>
      <c r="J2901" s="2"/>
      <c r="K2901" s="2"/>
    </row>
    <row r="2902" spans="1:11">
      <c r="A2902" s="2"/>
      <c r="C2902" s="2"/>
      <c r="D2902" s="2"/>
      <c r="E2902" s="2"/>
      <c r="F2902" s="2"/>
      <c r="G2902" s="2"/>
      <c r="H2902" s="2"/>
      <c r="I2902" s="2"/>
      <c r="J2902" s="2"/>
      <c r="K2902" s="2"/>
    </row>
    <row r="2903" spans="1:11">
      <c r="A2903" s="2"/>
      <c r="C2903" s="2"/>
      <c r="D2903" s="2"/>
      <c r="E2903" s="2"/>
      <c r="F2903" s="2"/>
      <c r="G2903" s="2"/>
      <c r="H2903" s="2"/>
      <c r="I2903" s="2"/>
      <c r="J2903" s="2"/>
      <c r="K2903" s="2"/>
    </row>
    <row r="2904" spans="1:11">
      <c r="A2904" s="2"/>
      <c r="C2904" s="2"/>
      <c r="D2904" s="2"/>
      <c r="E2904" s="2"/>
      <c r="F2904" s="2"/>
      <c r="G2904" s="2"/>
      <c r="H2904" s="2"/>
      <c r="I2904" s="2"/>
      <c r="J2904" s="2"/>
      <c r="K2904" s="2"/>
    </row>
    <row r="2905" spans="1:11">
      <c r="A2905" s="2"/>
      <c r="C2905" s="2"/>
      <c r="D2905" s="2"/>
      <c r="E2905" s="2"/>
      <c r="F2905" s="2"/>
      <c r="G2905" s="2"/>
      <c r="H2905" s="2"/>
      <c r="I2905" s="2"/>
      <c r="J2905" s="2"/>
      <c r="K2905" s="2"/>
    </row>
    <row r="2906" spans="1:11">
      <c r="A2906" s="2"/>
      <c r="C2906" s="2"/>
      <c r="D2906" s="2"/>
      <c r="E2906" s="2"/>
      <c r="F2906" s="2"/>
      <c r="G2906" s="2"/>
      <c r="H2906" s="2"/>
      <c r="I2906" s="2"/>
      <c r="J2906" s="2"/>
      <c r="K2906" s="2"/>
    </row>
    <row r="2907" spans="1:11">
      <c r="A2907" s="2"/>
      <c r="C2907" s="2"/>
      <c r="D2907" s="2"/>
      <c r="E2907" s="2"/>
      <c r="F2907" s="2"/>
      <c r="G2907" s="2"/>
      <c r="H2907" s="2"/>
      <c r="I2907" s="2"/>
      <c r="J2907" s="2"/>
      <c r="K2907" s="2"/>
    </row>
    <row r="2908" spans="1:11">
      <c r="A2908" s="2"/>
      <c r="C2908" s="2"/>
      <c r="D2908" s="2"/>
      <c r="E2908" s="2"/>
      <c r="F2908" s="2"/>
      <c r="G2908" s="2"/>
      <c r="H2908" s="2"/>
      <c r="I2908" s="2"/>
      <c r="J2908" s="2"/>
      <c r="K2908" s="2"/>
    </row>
    <row r="2909" spans="1:11">
      <c r="A2909" s="2"/>
      <c r="C2909" s="2"/>
      <c r="D2909" s="2"/>
      <c r="E2909" s="2"/>
      <c r="F2909" s="2"/>
      <c r="G2909" s="2"/>
      <c r="H2909" s="2"/>
      <c r="I2909" s="2"/>
      <c r="J2909" s="2"/>
      <c r="K2909" s="2"/>
    </row>
    <row r="2910" spans="1:11">
      <c r="A2910" s="2"/>
      <c r="C2910" s="2"/>
      <c r="D2910" s="2"/>
      <c r="E2910" s="2"/>
      <c r="F2910" s="2"/>
      <c r="G2910" s="2"/>
      <c r="H2910" s="2"/>
      <c r="I2910" s="2"/>
      <c r="J2910" s="2"/>
      <c r="K2910" s="2"/>
    </row>
    <row r="2911" spans="1:11">
      <c r="A2911" s="2"/>
      <c r="C2911" s="2"/>
      <c r="D2911" s="2"/>
      <c r="E2911" s="2"/>
      <c r="F2911" s="2"/>
      <c r="G2911" s="2"/>
      <c r="H2911" s="2"/>
      <c r="I2911" s="2"/>
      <c r="J2911" s="2"/>
      <c r="K2911" s="2"/>
    </row>
    <row r="2912" spans="1:11">
      <c r="A2912" s="2"/>
      <c r="C2912" s="2"/>
      <c r="D2912" s="2"/>
      <c r="E2912" s="2"/>
      <c r="F2912" s="2"/>
      <c r="G2912" s="2"/>
      <c r="H2912" s="2"/>
      <c r="I2912" s="2"/>
      <c r="J2912" s="2"/>
      <c r="K2912" s="2"/>
    </row>
    <row r="2913" spans="1:11">
      <c r="A2913" s="2"/>
      <c r="C2913" s="2"/>
      <c r="D2913" s="2"/>
      <c r="E2913" s="2"/>
      <c r="F2913" s="2"/>
      <c r="G2913" s="2"/>
      <c r="H2913" s="2"/>
      <c r="I2913" s="2"/>
      <c r="J2913" s="2"/>
      <c r="K2913" s="2"/>
    </row>
    <row r="2914" spans="1:11">
      <c r="A2914" s="2"/>
      <c r="C2914" s="2"/>
      <c r="D2914" s="2"/>
      <c r="E2914" s="2"/>
      <c r="F2914" s="2"/>
      <c r="G2914" s="2"/>
      <c r="H2914" s="2"/>
      <c r="I2914" s="2"/>
      <c r="J2914" s="2"/>
      <c r="K2914" s="2"/>
    </row>
    <row r="2915" spans="1:11">
      <c r="A2915" s="2"/>
      <c r="C2915" s="2"/>
      <c r="D2915" s="2"/>
      <c r="E2915" s="2"/>
      <c r="F2915" s="2"/>
      <c r="G2915" s="2"/>
      <c r="H2915" s="2"/>
      <c r="I2915" s="2"/>
      <c r="J2915" s="2"/>
      <c r="K2915" s="2"/>
    </row>
    <row r="2916" spans="1:11">
      <c r="A2916" s="2"/>
      <c r="C2916" s="2"/>
      <c r="D2916" s="2"/>
      <c r="E2916" s="2"/>
      <c r="F2916" s="2"/>
      <c r="G2916" s="2"/>
      <c r="H2916" s="2"/>
      <c r="I2916" s="2"/>
      <c r="J2916" s="2"/>
      <c r="K2916" s="2"/>
    </row>
    <row r="2917" spans="1:11">
      <c r="A2917" s="2"/>
      <c r="C2917" s="2"/>
      <c r="D2917" s="2"/>
      <c r="E2917" s="2"/>
      <c r="F2917" s="2"/>
      <c r="G2917" s="2"/>
      <c r="H2917" s="2"/>
      <c r="I2917" s="2"/>
      <c r="J2917" s="2"/>
      <c r="K2917" s="2"/>
    </row>
    <row r="2918" spans="1:11">
      <c r="A2918" s="2"/>
      <c r="C2918" s="2"/>
      <c r="D2918" s="2"/>
      <c r="E2918" s="2"/>
      <c r="F2918" s="2"/>
      <c r="G2918" s="2"/>
      <c r="H2918" s="2"/>
      <c r="I2918" s="2"/>
      <c r="J2918" s="2"/>
      <c r="K2918" s="2"/>
    </row>
    <row r="2919" spans="1:11">
      <c r="A2919" s="2"/>
      <c r="C2919" s="2"/>
      <c r="D2919" s="2"/>
      <c r="E2919" s="2"/>
      <c r="F2919" s="2"/>
      <c r="G2919" s="2"/>
      <c r="H2919" s="2"/>
      <c r="I2919" s="2"/>
      <c r="J2919" s="2"/>
      <c r="K2919" s="2"/>
    </row>
    <row r="2920" spans="1:11">
      <c r="A2920" s="2"/>
      <c r="C2920" s="2"/>
      <c r="D2920" s="2"/>
      <c r="E2920" s="2"/>
      <c r="F2920" s="2"/>
      <c r="G2920" s="2"/>
      <c r="H2920" s="2"/>
      <c r="I2920" s="2"/>
      <c r="J2920" s="2"/>
      <c r="K2920" s="2"/>
    </row>
    <row r="2921" spans="1:11">
      <c r="A2921" s="2"/>
      <c r="C2921" s="2"/>
      <c r="D2921" s="2"/>
      <c r="E2921" s="2"/>
      <c r="F2921" s="2"/>
      <c r="G2921" s="2"/>
      <c r="H2921" s="2"/>
      <c r="I2921" s="2"/>
      <c r="J2921" s="2"/>
      <c r="K2921" s="2"/>
    </row>
    <row r="2922" spans="1:11">
      <c r="A2922" s="2"/>
      <c r="C2922" s="2"/>
      <c r="D2922" s="2"/>
      <c r="E2922" s="2"/>
      <c r="F2922" s="2"/>
      <c r="G2922" s="2"/>
      <c r="H2922" s="2"/>
      <c r="I2922" s="2"/>
      <c r="J2922" s="2"/>
      <c r="K2922" s="2"/>
    </row>
    <row r="2923" spans="1:11">
      <c r="A2923" s="2"/>
      <c r="C2923" s="2"/>
      <c r="D2923" s="2"/>
      <c r="E2923" s="2"/>
      <c r="F2923" s="2"/>
      <c r="G2923" s="2"/>
      <c r="H2923" s="2"/>
      <c r="I2923" s="2"/>
      <c r="J2923" s="2"/>
      <c r="K2923" s="2"/>
    </row>
    <row r="2924" spans="1:11">
      <c r="A2924" s="2"/>
      <c r="C2924" s="2"/>
      <c r="D2924" s="2"/>
      <c r="E2924" s="2"/>
      <c r="F2924" s="2"/>
      <c r="G2924" s="2"/>
      <c r="H2924" s="2"/>
      <c r="I2924" s="2"/>
      <c r="J2924" s="2"/>
      <c r="K2924" s="2"/>
    </row>
    <row r="2925" spans="1:11">
      <c r="A2925" s="2"/>
      <c r="C2925" s="2"/>
      <c r="D2925" s="2"/>
      <c r="E2925" s="2"/>
      <c r="F2925" s="2"/>
      <c r="G2925" s="2"/>
      <c r="H2925" s="2"/>
      <c r="I2925" s="2"/>
      <c r="J2925" s="2"/>
      <c r="K2925" s="2"/>
    </row>
    <row r="2926" spans="1:11">
      <c r="A2926" s="2"/>
      <c r="C2926" s="2"/>
      <c r="D2926" s="2"/>
      <c r="E2926" s="2"/>
      <c r="F2926" s="2"/>
      <c r="G2926" s="2"/>
      <c r="H2926" s="2"/>
      <c r="I2926" s="2"/>
      <c r="J2926" s="2"/>
      <c r="K2926" s="2"/>
    </row>
    <row r="2927" spans="1:11">
      <c r="A2927" s="2"/>
      <c r="C2927" s="2"/>
      <c r="D2927" s="2"/>
      <c r="E2927" s="2"/>
      <c r="F2927" s="2"/>
      <c r="G2927" s="2"/>
      <c r="H2927" s="2"/>
      <c r="I2927" s="2"/>
      <c r="J2927" s="2"/>
      <c r="K2927" s="2"/>
    </row>
    <row r="2928" spans="1:11">
      <c r="A2928" s="2"/>
      <c r="C2928" s="2"/>
      <c r="D2928" s="2"/>
      <c r="E2928" s="2"/>
      <c r="F2928" s="2"/>
      <c r="G2928" s="2"/>
      <c r="H2928" s="2"/>
      <c r="I2928" s="2"/>
      <c r="J2928" s="2"/>
      <c r="K2928" s="2"/>
    </row>
    <row r="2929" spans="1:11">
      <c r="A2929" s="2"/>
      <c r="C2929" s="2"/>
      <c r="D2929" s="2"/>
      <c r="E2929" s="2"/>
      <c r="F2929" s="2"/>
      <c r="G2929" s="2"/>
      <c r="H2929" s="2"/>
      <c r="I2929" s="2"/>
      <c r="J2929" s="2"/>
      <c r="K2929" s="2"/>
    </row>
    <row r="2930" spans="1:11">
      <c r="A2930" s="2"/>
      <c r="C2930" s="2"/>
      <c r="D2930" s="2"/>
      <c r="E2930" s="2"/>
      <c r="F2930" s="2"/>
      <c r="G2930" s="2"/>
      <c r="H2930" s="2"/>
      <c r="I2930" s="2"/>
      <c r="J2930" s="2"/>
      <c r="K2930" s="2"/>
    </row>
    <row r="2931" spans="1:11">
      <c r="A2931" s="2"/>
      <c r="C2931" s="2"/>
      <c r="D2931" s="2"/>
      <c r="E2931" s="2"/>
      <c r="F2931" s="2"/>
      <c r="G2931" s="2"/>
      <c r="H2931" s="2"/>
      <c r="I2931" s="2"/>
      <c r="J2931" s="2"/>
      <c r="K2931" s="2"/>
    </row>
    <row r="2932" spans="1:11">
      <c r="A2932" s="2"/>
      <c r="C2932" s="2"/>
      <c r="D2932" s="2"/>
      <c r="E2932" s="2"/>
      <c r="F2932" s="2"/>
      <c r="G2932" s="2"/>
      <c r="H2932" s="2"/>
      <c r="I2932" s="2"/>
      <c r="J2932" s="2"/>
      <c r="K2932" s="2"/>
    </row>
    <row r="2933" spans="1:11">
      <c r="A2933" s="2"/>
      <c r="C2933" s="2"/>
      <c r="D2933" s="2"/>
      <c r="E2933" s="2"/>
      <c r="F2933" s="2"/>
      <c r="G2933" s="2"/>
      <c r="H2933" s="2"/>
      <c r="I2933" s="2"/>
      <c r="J2933" s="2"/>
      <c r="K2933" s="2"/>
    </row>
    <row r="2934" spans="1:11">
      <c r="A2934" s="2"/>
      <c r="C2934" s="2"/>
      <c r="D2934" s="2"/>
      <c r="E2934" s="2"/>
      <c r="F2934" s="2"/>
      <c r="G2934" s="2"/>
      <c r="H2934" s="2"/>
      <c r="I2934" s="2"/>
      <c r="J2934" s="2"/>
      <c r="K2934" s="2"/>
    </row>
    <row r="2935" spans="1:11">
      <c r="A2935" s="2"/>
      <c r="C2935" s="2"/>
      <c r="D2935" s="2"/>
      <c r="E2935" s="2"/>
      <c r="F2935" s="2"/>
      <c r="G2935" s="2"/>
      <c r="H2935" s="2"/>
      <c r="I2935" s="2"/>
      <c r="J2935" s="2"/>
      <c r="K2935" s="2"/>
    </row>
    <row r="2936" spans="1:11">
      <c r="A2936" s="2"/>
      <c r="C2936" s="2"/>
      <c r="D2936" s="2"/>
      <c r="E2936" s="2"/>
      <c r="F2936" s="2"/>
      <c r="G2936" s="2"/>
      <c r="H2936" s="2"/>
      <c r="I2936" s="2"/>
      <c r="J2936" s="2"/>
      <c r="K2936" s="2"/>
    </row>
    <row r="2937" spans="1:11">
      <c r="A2937" s="2"/>
      <c r="C2937" s="2"/>
      <c r="D2937" s="2"/>
      <c r="E2937" s="2"/>
      <c r="F2937" s="2"/>
      <c r="G2937" s="2"/>
      <c r="H2937" s="2"/>
      <c r="I2937" s="2"/>
      <c r="J2937" s="2"/>
      <c r="K2937" s="2"/>
    </row>
    <row r="2938" spans="1:11">
      <c r="A2938" s="2"/>
      <c r="C2938" s="2"/>
      <c r="D2938" s="2"/>
      <c r="E2938" s="2"/>
      <c r="F2938" s="2"/>
      <c r="G2938" s="2"/>
      <c r="H2938" s="2"/>
      <c r="I2938" s="2"/>
      <c r="J2938" s="2"/>
      <c r="K2938" s="2"/>
    </row>
    <row r="2939" spans="1:11">
      <c r="A2939" s="2"/>
      <c r="C2939" s="2"/>
      <c r="D2939" s="2"/>
      <c r="E2939" s="2"/>
      <c r="F2939" s="2"/>
      <c r="G2939" s="2"/>
      <c r="H2939" s="2"/>
      <c r="I2939" s="2"/>
      <c r="J2939" s="2"/>
      <c r="K2939" s="2"/>
    </row>
    <row r="2940" spans="1:11">
      <c r="A2940" s="2"/>
      <c r="C2940" s="2"/>
      <c r="D2940" s="2"/>
      <c r="E2940" s="2"/>
      <c r="F2940" s="2"/>
      <c r="G2940" s="2"/>
      <c r="H2940" s="2"/>
      <c r="I2940" s="2"/>
      <c r="J2940" s="2"/>
      <c r="K2940" s="2"/>
    </row>
    <row r="2941" spans="1:11">
      <c r="A2941" s="2"/>
      <c r="C2941" s="2"/>
      <c r="D2941" s="2"/>
      <c r="E2941" s="2"/>
      <c r="F2941" s="2"/>
      <c r="G2941" s="2"/>
      <c r="H2941" s="2"/>
      <c r="I2941" s="2"/>
      <c r="J2941" s="2"/>
      <c r="K2941" s="2"/>
    </row>
    <row r="2942" spans="1:11">
      <c r="A2942" s="2"/>
      <c r="C2942" s="2"/>
      <c r="D2942" s="2"/>
      <c r="E2942" s="2"/>
      <c r="F2942" s="2"/>
      <c r="G2942" s="2"/>
      <c r="H2942" s="2"/>
      <c r="I2942" s="2"/>
      <c r="J2942" s="2"/>
      <c r="K2942" s="2"/>
    </row>
    <row r="2943" spans="1:11">
      <c r="A2943" s="2"/>
      <c r="C2943" s="2"/>
      <c r="D2943" s="2"/>
      <c r="E2943" s="2"/>
      <c r="F2943" s="2"/>
      <c r="G2943" s="2"/>
      <c r="H2943" s="2"/>
      <c r="I2943" s="2"/>
      <c r="J2943" s="2"/>
      <c r="K2943" s="2"/>
    </row>
    <row r="2944" spans="1:11">
      <c r="A2944" s="2"/>
      <c r="C2944" s="2"/>
      <c r="D2944" s="2"/>
      <c r="E2944" s="2"/>
      <c r="F2944" s="2"/>
      <c r="G2944" s="2"/>
      <c r="H2944" s="2"/>
      <c r="I2944" s="2"/>
      <c r="J2944" s="2"/>
      <c r="K2944" s="2"/>
    </row>
    <row r="2945" spans="1:11">
      <c r="A2945" s="2"/>
      <c r="C2945" s="2"/>
      <c r="D2945" s="2"/>
      <c r="E2945" s="2"/>
      <c r="F2945" s="2"/>
      <c r="G2945" s="2"/>
      <c r="H2945" s="2"/>
      <c r="I2945" s="2"/>
      <c r="J2945" s="2"/>
      <c r="K2945" s="2"/>
    </row>
    <row r="2946" spans="1:11">
      <c r="A2946" s="2"/>
      <c r="C2946" s="2"/>
      <c r="D2946" s="2"/>
      <c r="E2946" s="2"/>
      <c r="F2946" s="2"/>
      <c r="G2946" s="2"/>
      <c r="H2946" s="2"/>
      <c r="I2946" s="2"/>
      <c r="J2946" s="2"/>
      <c r="K2946" s="2"/>
    </row>
    <row r="2947" spans="1:11">
      <c r="A2947" s="2"/>
      <c r="C2947" s="2"/>
      <c r="D2947" s="2"/>
      <c r="E2947" s="2"/>
      <c r="F2947" s="2"/>
      <c r="G2947" s="2"/>
      <c r="H2947" s="2"/>
      <c r="I2947" s="2"/>
      <c r="J2947" s="2"/>
      <c r="K2947" s="2"/>
    </row>
    <row r="2948" spans="1:11">
      <c r="A2948" s="2"/>
      <c r="C2948" s="2"/>
      <c r="D2948" s="2"/>
      <c r="E2948" s="2"/>
      <c r="F2948" s="2"/>
      <c r="G2948" s="2"/>
      <c r="H2948" s="2"/>
      <c r="I2948" s="2"/>
      <c r="J2948" s="2"/>
      <c r="K2948" s="2"/>
    </row>
    <row r="2949" spans="1:11">
      <c r="A2949" s="2"/>
      <c r="C2949" s="2"/>
      <c r="D2949" s="2"/>
      <c r="E2949" s="2"/>
      <c r="F2949" s="2"/>
      <c r="G2949" s="2"/>
      <c r="H2949" s="2"/>
      <c r="I2949" s="2"/>
      <c r="J2949" s="2"/>
      <c r="K2949" s="2"/>
    </row>
    <row r="2950" spans="1:11">
      <c r="A2950" s="2"/>
      <c r="C2950" s="2"/>
      <c r="D2950" s="2"/>
      <c r="E2950" s="2"/>
      <c r="F2950" s="2"/>
      <c r="G2950" s="2"/>
      <c r="H2950" s="2"/>
      <c r="I2950" s="2"/>
      <c r="J2950" s="2"/>
      <c r="K2950" s="2"/>
    </row>
    <row r="2951" spans="1:11">
      <c r="A2951" s="2"/>
      <c r="C2951" s="2"/>
      <c r="D2951" s="2"/>
      <c r="E2951" s="2"/>
      <c r="F2951" s="2"/>
      <c r="G2951" s="2"/>
      <c r="H2951" s="2"/>
      <c r="I2951" s="2"/>
      <c r="J2951" s="2"/>
      <c r="K2951" s="2"/>
    </row>
    <row r="2952" spans="1:11">
      <c r="A2952" s="2"/>
      <c r="C2952" s="2"/>
      <c r="D2952" s="2"/>
      <c r="E2952" s="2"/>
      <c r="F2952" s="2"/>
      <c r="G2952" s="2"/>
      <c r="H2952" s="2"/>
      <c r="I2952" s="2"/>
      <c r="J2952" s="2"/>
      <c r="K2952" s="2"/>
    </row>
    <row r="2953" spans="1:11">
      <c r="A2953" s="2"/>
      <c r="C2953" s="2"/>
      <c r="D2953" s="2"/>
      <c r="E2953" s="2"/>
      <c r="F2953" s="2"/>
      <c r="G2953" s="2"/>
      <c r="H2953" s="2"/>
      <c r="I2953" s="2"/>
      <c r="J2953" s="2"/>
      <c r="K2953" s="2"/>
    </row>
    <row r="2954" spans="1:11">
      <c r="A2954" s="2"/>
      <c r="C2954" s="2"/>
      <c r="D2954" s="2"/>
      <c r="E2954" s="2"/>
      <c r="F2954" s="2"/>
      <c r="G2954" s="2"/>
      <c r="H2954" s="2"/>
      <c r="I2954" s="2"/>
      <c r="J2954" s="2"/>
      <c r="K2954" s="2"/>
    </row>
    <row r="2955" spans="1:11">
      <c r="A2955" s="2"/>
      <c r="C2955" s="2"/>
      <c r="D2955" s="2"/>
      <c r="E2955" s="2"/>
      <c r="F2955" s="2"/>
      <c r="G2955" s="2"/>
      <c r="H2955" s="2"/>
      <c r="I2955" s="2"/>
      <c r="J2955" s="2"/>
      <c r="K2955" s="2"/>
    </row>
    <row r="2956" spans="1:11">
      <c r="A2956" s="2"/>
      <c r="C2956" s="2"/>
      <c r="D2956" s="2"/>
      <c r="E2956" s="2"/>
      <c r="F2956" s="2"/>
      <c r="G2956" s="2"/>
      <c r="H2956" s="2"/>
      <c r="I2956" s="2"/>
      <c r="J2956" s="2"/>
      <c r="K2956" s="2"/>
    </row>
    <row r="2957" spans="1:11">
      <c r="A2957" s="2"/>
      <c r="C2957" s="2"/>
      <c r="D2957" s="2"/>
      <c r="E2957" s="2"/>
      <c r="F2957" s="2"/>
      <c r="G2957" s="2"/>
      <c r="H2957" s="2"/>
      <c r="I2957" s="2"/>
      <c r="J2957" s="2"/>
      <c r="K2957" s="2"/>
    </row>
    <row r="2958" spans="1:11">
      <c r="A2958" s="2"/>
      <c r="C2958" s="2"/>
      <c r="D2958" s="2"/>
      <c r="E2958" s="2"/>
      <c r="F2958" s="2"/>
      <c r="G2958" s="2"/>
      <c r="H2958" s="2"/>
      <c r="I2958" s="2"/>
      <c r="J2958" s="2"/>
      <c r="K2958" s="2"/>
    </row>
    <row r="2959" spans="1:11">
      <c r="A2959" s="2"/>
      <c r="C2959" s="2"/>
      <c r="D2959" s="2"/>
      <c r="E2959" s="2"/>
      <c r="F2959" s="2"/>
      <c r="G2959" s="2"/>
      <c r="H2959" s="2"/>
      <c r="I2959" s="2"/>
      <c r="J2959" s="2"/>
      <c r="K2959" s="2"/>
    </row>
    <row r="2960" spans="1:11">
      <c r="A2960" s="2"/>
      <c r="C2960" s="2"/>
      <c r="D2960" s="2"/>
      <c r="E2960" s="2"/>
      <c r="F2960" s="2"/>
      <c r="G2960" s="2"/>
      <c r="H2960" s="2"/>
      <c r="I2960" s="2"/>
      <c r="J2960" s="2"/>
      <c r="K2960" s="2"/>
    </row>
    <row r="2961" spans="1:11">
      <c r="A2961" s="2"/>
      <c r="C2961" s="2"/>
      <c r="D2961" s="2"/>
      <c r="E2961" s="2"/>
      <c r="F2961" s="2"/>
      <c r="G2961" s="2"/>
      <c r="H2961" s="2"/>
      <c r="I2961" s="2"/>
      <c r="J2961" s="2"/>
      <c r="K2961" s="2"/>
    </row>
    <row r="2962" spans="1:11">
      <c r="A2962" s="2"/>
      <c r="C2962" s="2"/>
      <c r="D2962" s="2"/>
      <c r="E2962" s="2"/>
      <c r="F2962" s="2"/>
      <c r="G2962" s="2"/>
      <c r="H2962" s="2"/>
      <c r="I2962" s="2"/>
      <c r="J2962" s="2"/>
      <c r="K2962" s="2"/>
    </row>
    <row r="2963" spans="1:11">
      <c r="A2963" s="2"/>
      <c r="C2963" s="2"/>
      <c r="D2963" s="2"/>
      <c r="E2963" s="2"/>
      <c r="F2963" s="2"/>
      <c r="G2963" s="2"/>
      <c r="H2963" s="2"/>
      <c r="I2963" s="2"/>
      <c r="J2963" s="2"/>
      <c r="K2963" s="2"/>
    </row>
    <row r="2964" spans="1:11">
      <c r="A2964" s="2"/>
      <c r="C2964" s="2"/>
      <c r="D2964" s="2"/>
      <c r="E2964" s="2"/>
      <c r="F2964" s="2"/>
      <c r="G2964" s="2"/>
      <c r="H2964" s="2"/>
      <c r="I2964" s="2"/>
      <c r="J2964" s="2"/>
      <c r="K2964" s="2"/>
    </row>
    <row r="2965" spans="1:11">
      <c r="A2965" s="2"/>
      <c r="C2965" s="2"/>
      <c r="D2965" s="2"/>
      <c r="E2965" s="2"/>
      <c r="F2965" s="2"/>
      <c r="G2965" s="2"/>
      <c r="H2965" s="2"/>
      <c r="I2965" s="2"/>
      <c r="J2965" s="2"/>
      <c r="K2965" s="2"/>
    </row>
    <row r="2966" spans="1:11">
      <c r="A2966" s="2"/>
      <c r="C2966" s="2"/>
      <c r="D2966" s="2"/>
      <c r="E2966" s="2"/>
      <c r="F2966" s="2"/>
      <c r="G2966" s="2"/>
      <c r="H2966" s="2"/>
      <c r="I2966" s="2"/>
      <c r="J2966" s="2"/>
      <c r="K2966" s="2"/>
    </row>
    <row r="2967" spans="1:11">
      <c r="A2967" s="2"/>
      <c r="C2967" s="2"/>
      <c r="D2967" s="2"/>
      <c r="E2967" s="2"/>
      <c r="F2967" s="2"/>
      <c r="G2967" s="2"/>
      <c r="H2967" s="2"/>
      <c r="I2967" s="2"/>
      <c r="J2967" s="2"/>
      <c r="K2967" s="2"/>
    </row>
    <row r="2968" spans="1:11">
      <c r="A2968" s="2"/>
      <c r="C2968" s="2"/>
      <c r="D2968" s="2"/>
      <c r="E2968" s="2"/>
      <c r="F2968" s="2"/>
      <c r="G2968" s="2"/>
      <c r="H2968" s="2"/>
      <c r="I2968" s="2"/>
      <c r="J2968" s="2"/>
      <c r="K2968" s="2"/>
    </row>
    <row r="2969" spans="1:11">
      <c r="A2969" s="2"/>
      <c r="C2969" s="2"/>
      <c r="D2969" s="2"/>
      <c r="E2969" s="2"/>
      <c r="F2969" s="2"/>
      <c r="G2969" s="2"/>
      <c r="H2969" s="2"/>
      <c r="I2969" s="2"/>
      <c r="J2969" s="2"/>
      <c r="K2969" s="2"/>
    </row>
    <row r="2970" spans="1:11">
      <c r="A2970" s="2"/>
      <c r="C2970" s="2"/>
      <c r="D2970" s="2"/>
      <c r="E2970" s="2"/>
      <c r="F2970" s="2"/>
      <c r="G2970" s="2"/>
      <c r="H2970" s="2"/>
      <c r="I2970" s="2"/>
      <c r="J2970" s="2"/>
      <c r="K2970" s="2"/>
    </row>
    <row r="2971" spans="1:11">
      <c r="A2971" s="2"/>
      <c r="C2971" s="2"/>
      <c r="D2971" s="2"/>
      <c r="E2971" s="2"/>
      <c r="F2971" s="2"/>
      <c r="G2971" s="2"/>
      <c r="H2971" s="2"/>
      <c r="I2971" s="2"/>
      <c r="J2971" s="2"/>
      <c r="K2971" s="2"/>
    </row>
    <row r="2972" spans="1:11">
      <c r="A2972" s="2"/>
      <c r="C2972" s="2"/>
      <c r="D2972" s="2"/>
      <c r="E2972" s="2"/>
      <c r="F2972" s="2"/>
      <c r="G2972" s="2"/>
      <c r="H2972" s="2"/>
      <c r="I2972" s="2"/>
      <c r="J2972" s="2"/>
      <c r="K2972" s="2"/>
    </row>
    <row r="2973" spans="1:11">
      <c r="A2973" s="2"/>
      <c r="C2973" s="2"/>
      <c r="D2973" s="2"/>
      <c r="E2973" s="2"/>
      <c r="F2973" s="2"/>
      <c r="G2973" s="2"/>
      <c r="H2973" s="2"/>
      <c r="I2973" s="2"/>
      <c r="J2973" s="2"/>
      <c r="K2973" s="2"/>
    </row>
    <row r="2974" spans="1:11">
      <c r="A2974" s="2"/>
      <c r="C2974" s="2"/>
      <c r="D2974" s="2"/>
      <c r="E2974" s="2"/>
      <c r="F2974" s="2"/>
      <c r="G2974" s="2"/>
      <c r="H2974" s="2"/>
      <c r="I2974" s="2"/>
      <c r="J2974" s="2"/>
      <c r="K2974" s="2"/>
    </row>
    <row r="2975" spans="1:11">
      <c r="A2975" s="2"/>
      <c r="C2975" s="2"/>
      <c r="D2975" s="2"/>
      <c r="E2975" s="2"/>
      <c r="F2975" s="2"/>
      <c r="G2975" s="2"/>
      <c r="H2975" s="2"/>
      <c r="I2975" s="2"/>
      <c r="J2975" s="2"/>
      <c r="K2975" s="2"/>
    </row>
    <row r="2976" spans="1:11">
      <c r="A2976" s="2"/>
      <c r="C2976" s="2"/>
      <c r="D2976" s="2"/>
      <c r="E2976" s="2"/>
      <c r="F2976" s="2"/>
      <c r="G2976" s="2"/>
      <c r="H2976" s="2"/>
      <c r="I2976" s="2"/>
      <c r="J2976" s="2"/>
      <c r="K2976" s="2"/>
    </row>
    <row r="2977" spans="1:11">
      <c r="A2977" s="2"/>
      <c r="C2977" s="2"/>
      <c r="D2977" s="2"/>
      <c r="E2977" s="2"/>
      <c r="F2977" s="2"/>
      <c r="G2977" s="2"/>
      <c r="H2977" s="2"/>
      <c r="I2977" s="2"/>
      <c r="J2977" s="2"/>
      <c r="K2977" s="2"/>
    </row>
    <row r="2978" spans="1:11">
      <c r="A2978" s="2"/>
      <c r="C2978" s="2"/>
      <c r="D2978" s="2"/>
      <c r="E2978" s="2"/>
      <c r="F2978" s="2"/>
      <c r="G2978" s="2"/>
      <c r="H2978" s="2"/>
      <c r="I2978" s="2"/>
      <c r="J2978" s="2"/>
      <c r="K2978" s="2"/>
    </row>
    <row r="2979" spans="1:11">
      <c r="A2979" s="2"/>
      <c r="C2979" s="2"/>
      <c r="D2979" s="2"/>
      <c r="E2979" s="2"/>
      <c r="F2979" s="2"/>
      <c r="G2979" s="2"/>
      <c r="H2979" s="2"/>
      <c r="I2979" s="2"/>
      <c r="J2979" s="2"/>
      <c r="K2979" s="2"/>
    </row>
    <row r="2980" spans="1:11">
      <c r="A2980" s="2"/>
      <c r="C2980" s="2"/>
      <c r="D2980" s="2"/>
      <c r="E2980" s="2"/>
      <c r="F2980" s="2"/>
      <c r="G2980" s="2"/>
      <c r="H2980" s="2"/>
      <c r="I2980" s="2"/>
      <c r="J2980" s="2"/>
      <c r="K2980" s="2"/>
    </row>
    <row r="2981" spans="1:11">
      <c r="A2981" s="2"/>
      <c r="C2981" s="2"/>
      <c r="D2981" s="2"/>
      <c r="E2981" s="2"/>
      <c r="F2981" s="2"/>
      <c r="G2981" s="2"/>
      <c r="H2981" s="2"/>
      <c r="I2981" s="2"/>
      <c r="J2981" s="2"/>
      <c r="K2981" s="2"/>
    </row>
    <row r="2982" spans="1:11">
      <c r="A2982" s="2"/>
      <c r="C2982" s="2"/>
      <c r="D2982" s="2"/>
      <c r="E2982" s="2"/>
      <c r="F2982" s="2"/>
      <c r="G2982" s="2"/>
      <c r="H2982" s="2"/>
      <c r="I2982" s="2"/>
      <c r="J2982" s="2"/>
      <c r="K2982" s="2"/>
    </row>
    <row r="2983" spans="1:11">
      <c r="A2983" s="2"/>
      <c r="C2983" s="2"/>
      <c r="D2983" s="2"/>
      <c r="E2983" s="2"/>
      <c r="F2983" s="2"/>
      <c r="G2983" s="2"/>
      <c r="H2983" s="2"/>
      <c r="I2983" s="2"/>
      <c r="J2983" s="2"/>
      <c r="K2983" s="2"/>
    </row>
    <row r="2984" spans="1:11">
      <c r="A2984" s="2"/>
      <c r="C2984" s="2"/>
      <c r="D2984" s="2"/>
      <c r="E2984" s="2"/>
      <c r="F2984" s="2"/>
      <c r="G2984" s="2"/>
      <c r="H2984" s="2"/>
      <c r="I2984" s="2"/>
      <c r="J2984" s="2"/>
      <c r="K2984" s="2"/>
    </row>
    <row r="2985" spans="1:11">
      <c r="A2985" s="2"/>
      <c r="C2985" s="2"/>
      <c r="D2985" s="2"/>
      <c r="E2985" s="2"/>
      <c r="F2985" s="2"/>
      <c r="G2985" s="2"/>
      <c r="H2985" s="2"/>
      <c r="I2985" s="2"/>
      <c r="J2985" s="2"/>
      <c r="K2985" s="2"/>
    </row>
    <row r="2986" spans="1:11">
      <c r="A2986" s="2"/>
      <c r="C2986" s="2"/>
      <c r="D2986" s="2"/>
      <c r="E2986" s="2"/>
      <c r="F2986" s="2"/>
      <c r="G2986" s="2"/>
      <c r="H2986" s="2"/>
      <c r="I2986" s="2"/>
      <c r="J2986" s="2"/>
      <c r="K2986" s="2"/>
    </row>
    <row r="2987" spans="1:11">
      <c r="A2987" s="2"/>
      <c r="C2987" s="2"/>
      <c r="D2987" s="2"/>
      <c r="E2987" s="2"/>
      <c r="F2987" s="2"/>
      <c r="G2987" s="2"/>
      <c r="H2987" s="2"/>
      <c r="I2987" s="2"/>
      <c r="J2987" s="2"/>
      <c r="K2987" s="2"/>
    </row>
    <row r="2988" spans="1:11">
      <c r="A2988" s="2"/>
      <c r="C2988" s="2"/>
      <c r="D2988" s="2"/>
      <c r="E2988" s="2"/>
      <c r="F2988" s="2"/>
      <c r="G2988" s="2"/>
      <c r="H2988" s="2"/>
      <c r="I2988" s="2"/>
      <c r="J2988" s="2"/>
      <c r="K2988" s="2"/>
    </row>
    <row r="2989" spans="1:11">
      <c r="A2989" s="2"/>
      <c r="C2989" s="2"/>
      <c r="D2989" s="2"/>
      <c r="E2989" s="2"/>
      <c r="F2989" s="2"/>
      <c r="G2989" s="2"/>
      <c r="H2989" s="2"/>
      <c r="I2989" s="2"/>
      <c r="J2989" s="2"/>
      <c r="K2989" s="2"/>
    </row>
    <row r="2990" spans="1:11">
      <c r="A2990" s="2"/>
      <c r="C2990" s="2"/>
      <c r="D2990" s="2"/>
      <c r="E2990" s="2"/>
      <c r="F2990" s="2"/>
      <c r="G2990" s="2"/>
      <c r="H2990" s="2"/>
      <c r="I2990" s="2"/>
      <c r="J2990" s="2"/>
      <c r="K2990" s="2"/>
    </row>
    <row r="2991" spans="1:11">
      <c r="A2991" s="2"/>
      <c r="C2991" s="2"/>
      <c r="D2991" s="2"/>
      <c r="E2991" s="2"/>
      <c r="F2991" s="2"/>
      <c r="G2991" s="2"/>
      <c r="H2991" s="2"/>
      <c r="I2991" s="2"/>
      <c r="J2991" s="2"/>
      <c r="K2991" s="2"/>
    </row>
    <row r="2992" spans="1:11">
      <c r="A2992" s="2"/>
      <c r="C2992" s="2"/>
      <c r="D2992" s="2"/>
      <c r="E2992" s="2"/>
      <c r="F2992" s="2"/>
      <c r="G2992" s="2"/>
      <c r="H2992" s="2"/>
      <c r="I2992" s="2"/>
      <c r="J2992" s="2"/>
      <c r="K2992" s="2"/>
    </row>
    <row r="2993" spans="1:11">
      <c r="A2993" s="2"/>
      <c r="C2993" s="2"/>
      <c r="D2993" s="2"/>
      <c r="E2993" s="2"/>
      <c r="F2993" s="2"/>
      <c r="G2993" s="2"/>
      <c r="H2993" s="2"/>
      <c r="I2993" s="2"/>
      <c r="J2993" s="2"/>
      <c r="K2993" s="2"/>
    </row>
    <row r="2994" spans="1:11">
      <c r="A2994" s="2"/>
      <c r="C2994" s="2"/>
      <c r="D2994" s="2"/>
      <c r="E2994" s="2"/>
      <c r="F2994" s="2"/>
      <c r="G2994" s="2"/>
      <c r="H2994" s="2"/>
      <c r="I2994" s="2"/>
      <c r="J2994" s="2"/>
      <c r="K2994" s="2"/>
    </row>
    <row r="2995" spans="1:11">
      <c r="A2995" s="2"/>
      <c r="C2995" s="2"/>
      <c r="D2995" s="2"/>
      <c r="E2995" s="2"/>
      <c r="F2995" s="2"/>
      <c r="G2995" s="2"/>
      <c r="H2995" s="2"/>
      <c r="I2995" s="2"/>
      <c r="J2995" s="2"/>
      <c r="K2995" s="2"/>
    </row>
    <row r="2996" spans="1:11">
      <c r="A2996" s="2"/>
      <c r="C2996" s="2"/>
      <c r="D2996" s="2"/>
      <c r="E2996" s="2"/>
      <c r="F2996" s="2"/>
      <c r="G2996" s="2"/>
      <c r="H2996" s="2"/>
      <c r="I2996" s="2"/>
      <c r="J2996" s="2"/>
      <c r="K2996" s="2"/>
    </row>
    <row r="2997" spans="1:11">
      <c r="A2997" s="2"/>
      <c r="C2997" s="2"/>
      <c r="D2997" s="2"/>
      <c r="E2997" s="2"/>
      <c r="F2997" s="2"/>
      <c r="G2997" s="2"/>
      <c r="H2997" s="2"/>
      <c r="I2997" s="2"/>
      <c r="J2997" s="2"/>
      <c r="K2997" s="2"/>
    </row>
    <row r="2998" spans="1:11">
      <c r="A2998" s="2"/>
      <c r="C2998" s="2"/>
      <c r="D2998" s="2"/>
      <c r="E2998" s="2"/>
      <c r="F2998" s="2"/>
      <c r="G2998" s="2"/>
      <c r="H2998" s="2"/>
      <c r="I2998" s="2"/>
      <c r="J2998" s="2"/>
      <c r="K2998" s="2"/>
    </row>
    <row r="2999" spans="1:11">
      <c r="A2999" s="2"/>
      <c r="C2999" s="2"/>
      <c r="D2999" s="2"/>
      <c r="E2999" s="2"/>
      <c r="F2999" s="2"/>
      <c r="G2999" s="2"/>
      <c r="H2999" s="2"/>
      <c r="I2999" s="2"/>
      <c r="J2999" s="2"/>
      <c r="K2999" s="2"/>
    </row>
    <row r="3000" spans="1:11">
      <c r="A3000" s="2"/>
      <c r="C3000" s="2"/>
      <c r="D3000" s="2"/>
      <c r="E3000" s="2"/>
      <c r="F3000" s="2"/>
      <c r="G3000" s="2"/>
      <c r="H3000" s="2"/>
      <c r="I3000" s="2"/>
      <c r="J3000" s="2"/>
      <c r="K3000" s="2"/>
    </row>
    <row r="3001" spans="1:11">
      <c r="A3001" s="2"/>
      <c r="C3001" s="2"/>
      <c r="D3001" s="2"/>
      <c r="E3001" s="2"/>
      <c r="F3001" s="2"/>
      <c r="G3001" s="2"/>
      <c r="H3001" s="2"/>
      <c r="I3001" s="2"/>
      <c r="J3001" s="2"/>
      <c r="K3001" s="2"/>
    </row>
    <row r="3002" spans="1:11">
      <c r="A3002" s="2"/>
      <c r="C3002" s="2"/>
      <c r="D3002" s="2"/>
      <c r="E3002" s="2"/>
      <c r="F3002" s="2"/>
      <c r="G3002" s="2"/>
      <c r="H3002" s="2"/>
      <c r="I3002" s="2"/>
      <c r="J3002" s="2"/>
      <c r="K3002" s="2"/>
    </row>
    <row r="3003" spans="1:11">
      <c r="A3003" s="2"/>
      <c r="C3003" s="2"/>
      <c r="D3003" s="2"/>
      <c r="E3003" s="2"/>
      <c r="F3003" s="2"/>
      <c r="G3003" s="2"/>
      <c r="H3003" s="2"/>
      <c r="I3003" s="2"/>
      <c r="J3003" s="2"/>
      <c r="K3003" s="2"/>
    </row>
    <row r="3004" spans="1:11">
      <c r="A3004" s="2"/>
      <c r="C3004" s="2"/>
      <c r="D3004" s="2"/>
      <c r="E3004" s="2"/>
      <c r="F3004" s="2"/>
      <c r="G3004" s="2"/>
      <c r="H3004" s="2"/>
      <c r="I3004" s="2"/>
      <c r="J3004" s="2"/>
      <c r="K3004" s="2"/>
    </row>
    <row r="3005" spans="1:11">
      <c r="A3005" s="2"/>
      <c r="C3005" s="2"/>
      <c r="D3005" s="2"/>
      <c r="E3005" s="2"/>
      <c r="F3005" s="2"/>
      <c r="G3005" s="2"/>
      <c r="H3005" s="2"/>
      <c r="I3005" s="2"/>
      <c r="J3005" s="2"/>
      <c r="K3005" s="2"/>
    </row>
    <row r="3006" spans="1:11">
      <c r="A3006" s="2"/>
      <c r="C3006" s="2"/>
      <c r="D3006" s="2"/>
      <c r="E3006" s="2"/>
      <c r="F3006" s="2"/>
      <c r="G3006" s="2"/>
      <c r="H3006" s="2"/>
      <c r="I3006" s="2"/>
      <c r="J3006" s="2"/>
      <c r="K3006" s="2"/>
    </row>
    <row r="3007" spans="1:11">
      <c r="A3007" s="2"/>
      <c r="C3007" s="2"/>
      <c r="D3007" s="2"/>
      <c r="E3007" s="2"/>
      <c r="F3007" s="2"/>
      <c r="G3007" s="2"/>
      <c r="H3007" s="2"/>
      <c r="I3007" s="2"/>
      <c r="J3007" s="2"/>
      <c r="K3007" s="2"/>
    </row>
    <row r="3008" spans="1:11">
      <c r="A3008" s="2"/>
      <c r="C3008" s="2"/>
      <c r="D3008" s="2"/>
      <c r="E3008" s="2"/>
      <c r="F3008" s="2"/>
      <c r="G3008" s="2"/>
      <c r="H3008" s="2"/>
      <c r="I3008" s="2"/>
      <c r="J3008" s="2"/>
      <c r="K3008" s="2"/>
    </row>
    <row r="3009" spans="1:11">
      <c r="A3009" s="2"/>
      <c r="C3009" s="2"/>
      <c r="D3009" s="2"/>
      <c r="E3009" s="2"/>
      <c r="F3009" s="2"/>
      <c r="G3009" s="2"/>
      <c r="H3009" s="2"/>
      <c r="I3009" s="2"/>
      <c r="J3009" s="2"/>
      <c r="K3009" s="2"/>
    </row>
    <row r="3010" spans="1:11">
      <c r="A3010" s="2"/>
      <c r="C3010" s="2"/>
      <c r="D3010" s="2"/>
      <c r="E3010" s="2"/>
      <c r="F3010" s="2"/>
      <c r="G3010" s="2"/>
      <c r="H3010" s="2"/>
      <c r="I3010" s="2"/>
      <c r="J3010" s="2"/>
      <c r="K3010" s="2"/>
    </row>
    <row r="3011" spans="1:11">
      <c r="A3011" s="2"/>
      <c r="C3011" s="2"/>
      <c r="D3011" s="2"/>
      <c r="E3011" s="2"/>
      <c r="F3011" s="2"/>
      <c r="G3011" s="2"/>
      <c r="H3011" s="2"/>
      <c r="I3011" s="2"/>
      <c r="J3011" s="2"/>
      <c r="K3011" s="2"/>
    </row>
    <row r="3012" spans="1:11">
      <c r="A3012" s="2"/>
      <c r="C3012" s="2"/>
      <c r="D3012" s="2"/>
      <c r="E3012" s="2"/>
      <c r="F3012" s="2"/>
      <c r="G3012" s="2"/>
      <c r="H3012" s="2"/>
      <c r="I3012" s="2"/>
      <c r="J3012" s="2"/>
      <c r="K3012" s="2"/>
    </row>
    <row r="3013" spans="1:11">
      <c r="A3013" s="2"/>
      <c r="C3013" s="2"/>
      <c r="D3013" s="2"/>
      <c r="E3013" s="2"/>
      <c r="F3013" s="2"/>
      <c r="G3013" s="2"/>
      <c r="H3013" s="2"/>
      <c r="I3013" s="2"/>
      <c r="J3013" s="2"/>
      <c r="K3013" s="2"/>
    </row>
    <row r="3014" spans="1:11">
      <c r="A3014" s="2"/>
      <c r="C3014" s="2"/>
      <c r="D3014" s="2"/>
      <c r="E3014" s="2"/>
      <c r="F3014" s="2"/>
      <c r="G3014" s="2"/>
      <c r="H3014" s="2"/>
      <c r="I3014" s="2"/>
      <c r="J3014" s="2"/>
      <c r="K3014" s="2"/>
    </row>
    <row r="3015" spans="1:11">
      <c r="A3015" s="2"/>
      <c r="C3015" s="2"/>
      <c r="D3015" s="2"/>
      <c r="E3015" s="2"/>
      <c r="F3015" s="2"/>
      <c r="G3015" s="2"/>
      <c r="H3015" s="2"/>
      <c r="I3015" s="2"/>
      <c r="J3015" s="2"/>
      <c r="K3015" s="2"/>
    </row>
    <row r="3016" spans="1:11">
      <c r="A3016" s="2"/>
      <c r="C3016" s="2"/>
      <c r="D3016" s="2"/>
      <c r="E3016" s="2"/>
      <c r="F3016" s="2"/>
      <c r="G3016" s="2"/>
      <c r="H3016" s="2"/>
      <c r="I3016" s="2"/>
      <c r="J3016" s="2"/>
      <c r="K3016" s="2"/>
    </row>
    <row r="3017" spans="1:11">
      <c r="A3017" s="2"/>
      <c r="C3017" s="2"/>
      <c r="D3017" s="2"/>
      <c r="E3017" s="2"/>
      <c r="F3017" s="2"/>
      <c r="G3017" s="2"/>
      <c r="H3017" s="2"/>
      <c r="I3017" s="2"/>
      <c r="J3017" s="2"/>
      <c r="K3017" s="2"/>
    </row>
    <row r="3018" spans="1:11">
      <c r="A3018" s="2"/>
      <c r="C3018" s="2"/>
      <c r="D3018" s="2"/>
      <c r="E3018" s="2"/>
      <c r="F3018" s="2"/>
      <c r="G3018" s="2"/>
      <c r="H3018" s="2"/>
      <c r="I3018" s="2"/>
      <c r="J3018" s="2"/>
      <c r="K3018" s="2"/>
    </row>
    <row r="3019" spans="1:11">
      <c r="A3019" s="2"/>
      <c r="C3019" s="2"/>
      <c r="D3019" s="2"/>
      <c r="E3019" s="2"/>
      <c r="F3019" s="2"/>
      <c r="G3019" s="2"/>
      <c r="H3019" s="2"/>
      <c r="I3019" s="2"/>
      <c r="J3019" s="2"/>
      <c r="K3019" s="2"/>
    </row>
    <row r="3020" spans="1:11">
      <c r="A3020" s="2"/>
      <c r="C3020" s="2"/>
      <c r="D3020" s="2"/>
      <c r="E3020" s="2"/>
      <c r="F3020" s="2"/>
      <c r="G3020" s="2"/>
      <c r="H3020" s="2"/>
      <c r="I3020" s="2"/>
      <c r="J3020" s="2"/>
      <c r="K3020" s="2"/>
    </row>
    <row r="3021" spans="1:11">
      <c r="A3021" s="2"/>
      <c r="C3021" s="2"/>
      <c r="D3021" s="2"/>
      <c r="E3021" s="2"/>
      <c r="F3021" s="2"/>
      <c r="G3021" s="2"/>
      <c r="H3021" s="2"/>
      <c r="I3021" s="2"/>
      <c r="J3021" s="2"/>
      <c r="K3021" s="2"/>
    </row>
    <row r="3022" spans="1:11">
      <c r="A3022" s="2"/>
      <c r="C3022" s="2"/>
      <c r="D3022" s="2"/>
      <c r="E3022" s="2"/>
      <c r="F3022" s="2"/>
      <c r="G3022" s="2"/>
      <c r="H3022" s="2"/>
      <c r="I3022" s="2"/>
      <c r="J3022" s="2"/>
      <c r="K3022" s="2"/>
    </row>
    <row r="3023" spans="1:11">
      <c r="A3023" s="2"/>
      <c r="C3023" s="2"/>
      <c r="D3023" s="2"/>
      <c r="E3023" s="2"/>
      <c r="F3023" s="2"/>
      <c r="G3023" s="2"/>
      <c r="H3023" s="2"/>
      <c r="I3023" s="2"/>
      <c r="J3023" s="2"/>
      <c r="K3023" s="2"/>
    </row>
    <row r="3024" spans="1:11">
      <c r="A3024" s="2"/>
      <c r="C3024" s="2"/>
      <c r="D3024" s="2"/>
      <c r="E3024" s="2"/>
      <c r="F3024" s="2"/>
      <c r="G3024" s="2"/>
      <c r="H3024" s="2"/>
      <c r="I3024" s="2"/>
      <c r="J3024" s="2"/>
      <c r="K3024" s="2"/>
    </row>
    <row r="3025" spans="1:11">
      <c r="A3025" s="2"/>
      <c r="C3025" s="2"/>
      <c r="D3025" s="2"/>
      <c r="E3025" s="2"/>
      <c r="F3025" s="2"/>
      <c r="G3025" s="2"/>
      <c r="H3025" s="2"/>
      <c r="I3025" s="2"/>
      <c r="J3025" s="2"/>
      <c r="K3025" s="2"/>
    </row>
    <row r="3026" spans="1:11">
      <c r="A3026" s="2"/>
      <c r="C3026" s="2"/>
      <c r="D3026" s="2"/>
      <c r="E3026" s="2"/>
      <c r="F3026" s="2"/>
      <c r="G3026" s="2"/>
      <c r="H3026" s="2"/>
      <c r="I3026" s="2"/>
      <c r="J3026" s="2"/>
      <c r="K3026" s="2"/>
    </row>
    <row r="3027" spans="1:11">
      <c r="A3027" s="2"/>
      <c r="C3027" s="2"/>
      <c r="D3027" s="2"/>
      <c r="E3027" s="2"/>
      <c r="F3027" s="2"/>
      <c r="G3027" s="2"/>
      <c r="H3027" s="2"/>
      <c r="I3027" s="2"/>
      <c r="J3027" s="2"/>
      <c r="K3027" s="2"/>
    </row>
    <row r="3028" spans="1:11">
      <c r="A3028" s="2"/>
      <c r="C3028" s="2"/>
      <c r="D3028" s="2"/>
      <c r="E3028" s="2"/>
      <c r="F3028" s="2"/>
      <c r="G3028" s="2"/>
      <c r="H3028" s="2"/>
      <c r="I3028" s="2"/>
      <c r="J3028" s="2"/>
      <c r="K3028" s="2"/>
    </row>
    <row r="3029" spans="1:11">
      <c r="A3029" s="2"/>
      <c r="C3029" s="2"/>
      <c r="D3029" s="2"/>
      <c r="E3029" s="2"/>
      <c r="F3029" s="2"/>
      <c r="G3029" s="2"/>
      <c r="H3029" s="2"/>
      <c r="I3029" s="2"/>
      <c r="J3029" s="2"/>
      <c r="K3029" s="2"/>
    </row>
    <row r="3030" spans="1:11">
      <c r="A3030" s="2"/>
      <c r="C3030" s="2"/>
      <c r="D3030" s="2"/>
      <c r="E3030" s="2"/>
      <c r="F3030" s="2"/>
      <c r="G3030" s="2"/>
      <c r="H3030" s="2"/>
      <c r="I3030" s="2"/>
      <c r="J3030" s="2"/>
      <c r="K3030" s="2"/>
    </row>
    <row r="3031" spans="1:11">
      <c r="A3031" s="2"/>
      <c r="C3031" s="2"/>
      <c r="D3031" s="2"/>
      <c r="E3031" s="2"/>
      <c r="F3031" s="2"/>
      <c r="G3031" s="2"/>
      <c r="H3031" s="2"/>
      <c r="I3031" s="2"/>
      <c r="J3031" s="2"/>
      <c r="K3031" s="2"/>
    </row>
    <row r="3032" spans="1:11">
      <c r="A3032" s="2"/>
      <c r="C3032" s="2"/>
      <c r="D3032" s="2"/>
      <c r="E3032" s="2"/>
      <c r="F3032" s="2"/>
      <c r="G3032" s="2"/>
      <c r="H3032" s="2"/>
      <c r="I3032" s="2"/>
      <c r="J3032" s="2"/>
      <c r="K3032" s="2"/>
    </row>
    <row r="3033" spans="1:11">
      <c r="A3033" s="2"/>
      <c r="C3033" s="2"/>
      <c r="D3033" s="2"/>
      <c r="E3033" s="2"/>
      <c r="F3033" s="2"/>
      <c r="G3033" s="2"/>
      <c r="H3033" s="2"/>
      <c r="I3033" s="2"/>
      <c r="J3033" s="2"/>
      <c r="K3033" s="2"/>
    </row>
    <row r="3034" spans="1:11">
      <c r="A3034" s="2"/>
      <c r="C3034" s="2"/>
      <c r="D3034" s="2"/>
      <c r="E3034" s="2"/>
      <c r="F3034" s="2"/>
      <c r="G3034" s="2"/>
      <c r="H3034" s="2"/>
      <c r="I3034" s="2"/>
      <c r="J3034" s="2"/>
      <c r="K3034" s="2"/>
    </row>
    <row r="3035" spans="1:11">
      <c r="A3035" s="2"/>
      <c r="C3035" s="2"/>
      <c r="D3035" s="2"/>
      <c r="E3035" s="2"/>
      <c r="F3035" s="2"/>
      <c r="G3035" s="2"/>
      <c r="H3035" s="2"/>
      <c r="I3035" s="2"/>
      <c r="J3035" s="2"/>
      <c r="K3035" s="2"/>
    </row>
    <row r="3036" spans="1:11">
      <c r="A3036" s="2"/>
      <c r="C3036" s="2"/>
      <c r="D3036" s="2"/>
      <c r="E3036" s="2"/>
      <c r="F3036" s="2"/>
      <c r="G3036" s="2"/>
      <c r="H3036" s="2"/>
      <c r="I3036" s="2"/>
      <c r="J3036" s="2"/>
      <c r="K3036" s="2"/>
    </row>
    <row r="3037" spans="1:11">
      <c r="A3037" s="2"/>
      <c r="C3037" s="2"/>
      <c r="D3037" s="2"/>
      <c r="E3037" s="2"/>
      <c r="F3037" s="2"/>
      <c r="G3037" s="2"/>
      <c r="H3037" s="2"/>
      <c r="I3037" s="2"/>
      <c r="J3037" s="2"/>
      <c r="K3037" s="2"/>
    </row>
    <row r="3038" spans="1:11">
      <c r="A3038" s="2"/>
      <c r="C3038" s="2"/>
      <c r="D3038" s="2"/>
      <c r="E3038" s="2"/>
      <c r="F3038" s="2"/>
      <c r="G3038" s="2"/>
      <c r="H3038" s="2"/>
      <c r="I3038" s="2"/>
      <c r="J3038" s="2"/>
      <c r="K3038" s="2"/>
    </row>
    <row r="3039" spans="1:11">
      <c r="A3039" s="2"/>
      <c r="C3039" s="2"/>
      <c r="D3039" s="2"/>
      <c r="E3039" s="2"/>
      <c r="F3039" s="2"/>
      <c r="G3039" s="2"/>
      <c r="H3039" s="2"/>
      <c r="I3039" s="2"/>
      <c r="J3039" s="2"/>
      <c r="K3039" s="2"/>
    </row>
    <row r="3040" spans="1:11">
      <c r="A3040" s="2"/>
      <c r="C3040" s="2"/>
      <c r="D3040" s="2"/>
      <c r="E3040" s="2"/>
      <c r="F3040" s="2"/>
      <c r="G3040" s="2"/>
      <c r="H3040" s="2"/>
      <c r="I3040" s="2"/>
      <c r="J3040" s="2"/>
      <c r="K3040" s="2"/>
    </row>
    <row r="3041" spans="1:11">
      <c r="A3041" s="2"/>
      <c r="C3041" s="2"/>
      <c r="D3041" s="2"/>
      <c r="E3041" s="2"/>
      <c r="F3041" s="2"/>
      <c r="G3041" s="2"/>
      <c r="H3041" s="2"/>
      <c r="I3041" s="2"/>
      <c r="J3041" s="2"/>
      <c r="K3041" s="2"/>
    </row>
    <row r="3042" spans="1:11">
      <c r="A3042" s="2"/>
      <c r="C3042" s="2"/>
      <c r="D3042" s="2"/>
      <c r="E3042" s="2"/>
      <c r="F3042" s="2"/>
      <c r="G3042" s="2"/>
      <c r="H3042" s="2"/>
      <c r="I3042" s="2"/>
      <c r="J3042" s="2"/>
      <c r="K3042" s="2"/>
    </row>
    <row r="3043" spans="1:11">
      <c r="A3043" s="2"/>
      <c r="C3043" s="2"/>
      <c r="D3043" s="2"/>
      <c r="E3043" s="2"/>
      <c r="F3043" s="2"/>
      <c r="G3043" s="2"/>
      <c r="H3043" s="2"/>
      <c r="I3043" s="2"/>
      <c r="J3043" s="2"/>
      <c r="K3043" s="2"/>
    </row>
    <row r="3044" spans="1:11">
      <c r="A3044" s="2"/>
      <c r="C3044" s="2"/>
      <c r="D3044" s="2"/>
      <c r="E3044" s="2"/>
      <c r="F3044" s="2"/>
      <c r="G3044" s="2"/>
      <c r="H3044" s="2"/>
      <c r="I3044" s="2"/>
      <c r="J3044" s="2"/>
      <c r="K3044" s="2"/>
    </row>
    <row r="3045" spans="1:11">
      <c r="A3045" s="2"/>
      <c r="C3045" s="2"/>
      <c r="D3045" s="2"/>
      <c r="E3045" s="2"/>
      <c r="F3045" s="2"/>
      <c r="G3045" s="2"/>
      <c r="H3045" s="2"/>
      <c r="I3045" s="2"/>
      <c r="J3045" s="2"/>
      <c r="K3045" s="2"/>
    </row>
    <row r="3046" spans="1:11">
      <c r="A3046" s="2"/>
      <c r="C3046" s="2"/>
      <c r="D3046" s="2"/>
      <c r="E3046" s="2"/>
      <c r="F3046" s="2"/>
      <c r="G3046" s="2"/>
      <c r="H3046" s="2"/>
      <c r="I3046" s="2"/>
      <c r="J3046" s="2"/>
      <c r="K3046" s="2"/>
    </row>
    <row r="3047" spans="1:11">
      <c r="A3047" s="2"/>
      <c r="C3047" s="2"/>
      <c r="D3047" s="2"/>
      <c r="E3047" s="2"/>
      <c r="F3047" s="2"/>
      <c r="G3047" s="2"/>
      <c r="H3047" s="2"/>
      <c r="I3047" s="2"/>
      <c r="J3047" s="2"/>
      <c r="K3047" s="2"/>
    </row>
    <row r="3048" spans="1:11">
      <c r="A3048" s="2"/>
      <c r="C3048" s="2"/>
      <c r="D3048" s="2"/>
      <c r="E3048" s="2"/>
      <c r="F3048" s="2"/>
      <c r="G3048" s="2"/>
      <c r="H3048" s="2"/>
      <c r="I3048" s="2"/>
      <c r="J3048" s="2"/>
      <c r="K3048" s="2"/>
    </row>
    <row r="3049" spans="1:11">
      <c r="A3049" s="2"/>
      <c r="C3049" s="2"/>
      <c r="D3049" s="2"/>
      <c r="E3049" s="2"/>
      <c r="F3049" s="2"/>
      <c r="G3049" s="2"/>
      <c r="H3049" s="2"/>
      <c r="I3049" s="2"/>
      <c r="J3049" s="2"/>
      <c r="K3049" s="2"/>
    </row>
    <row r="3050" spans="1:11">
      <c r="A3050" s="2"/>
      <c r="C3050" s="2"/>
      <c r="D3050" s="2"/>
      <c r="E3050" s="2"/>
      <c r="F3050" s="2"/>
      <c r="G3050" s="2"/>
      <c r="H3050" s="2"/>
      <c r="I3050" s="2"/>
      <c r="J3050" s="2"/>
      <c r="K3050" s="2"/>
    </row>
    <row r="3051" spans="1:11">
      <c r="A3051" s="2"/>
      <c r="C3051" s="2"/>
      <c r="D3051" s="2"/>
      <c r="E3051" s="2"/>
      <c r="F3051" s="2"/>
      <c r="G3051" s="2"/>
      <c r="H3051" s="2"/>
      <c r="I3051" s="2"/>
      <c r="J3051" s="2"/>
      <c r="K3051" s="2"/>
    </row>
    <row r="3052" spans="1:11">
      <c r="A3052" s="2"/>
      <c r="C3052" s="2"/>
      <c r="D3052" s="2"/>
      <c r="E3052" s="2"/>
      <c r="F3052" s="2"/>
      <c r="G3052" s="2"/>
      <c r="H3052" s="2"/>
      <c r="I3052" s="2"/>
      <c r="J3052" s="2"/>
      <c r="K3052" s="2"/>
    </row>
    <row r="3053" spans="1:11">
      <c r="A3053" s="2"/>
      <c r="C3053" s="2"/>
      <c r="D3053" s="2"/>
      <c r="E3053" s="2"/>
      <c r="F3053" s="2"/>
      <c r="G3053" s="2"/>
      <c r="H3053" s="2"/>
      <c r="I3053" s="2"/>
      <c r="J3053" s="2"/>
      <c r="K3053" s="2"/>
    </row>
    <row r="3054" spans="1:11">
      <c r="A3054" s="2"/>
      <c r="C3054" s="2"/>
      <c r="D3054" s="2"/>
      <c r="E3054" s="2"/>
      <c r="F3054" s="2"/>
      <c r="G3054" s="2"/>
      <c r="H3054" s="2"/>
      <c r="I3054" s="2"/>
      <c r="J3054" s="2"/>
      <c r="K3054" s="2"/>
    </row>
    <row r="3055" spans="1:11">
      <c r="A3055" s="2"/>
      <c r="C3055" s="2"/>
      <c r="D3055" s="2"/>
      <c r="E3055" s="2"/>
      <c r="F3055" s="2"/>
      <c r="G3055" s="2"/>
      <c r="H3055" s="2"/>
      <c r="I3055" s="2"/>
      <c r="J3055" s="2"/>
      <c r="K3055" s="2"/>
    </row>
    <row r="3056" spans="1:11">
      <c r="A3056" s="2"/>
      <c r="C3056" s="2"/>
      <c r="D3056" s="2"/>
      <c r="E3056" s="2"/>
      <c r="F3056" s="2"/>
      <c r="G3056" s="2"/>
      <c r="H3056" s="2"/>
      <c r="I3056" s="2"/>
      <c r="J3056" s="2"/>
      <c r="K3056" s="2"/>
    </row>
    <row r="3057" spans="1:11">
      <c r="A3057" s="2"/>
      <c r="C3057" s="2"/>
      <c r="D3057" s="2"/>
      <c r="E3057" s="2"/>
      <c r="F3057" s="2"/>
      <c r="G3057" s="2"/>
      <c r="H3057" s="2"/>
      <c r="I3057" s="2"/>
      <c r="J3057" s="2"/>
      <c r="K3057" s="2"/>
    </row>
    <row r="3058" spans="1:11">
      <c r="A3058" s="2"/>
      <c r="C3058" s="2"/>
      <c r="D3058" s="2"/>
      <c r="E3058" s="2"/>
      <c r="F3058" s="2"/>
      <c r="G3058" s="2"/>
      <c r="H3058" s="2"/>
      <c r="I3058" s="2"/>
      <c r="J3058" s="2"/>
      <c r="K3058" s="2"/>
    </row>
    <row r="3059" spans="1:11">
      <c r="A3059" s="2"/>
      <c r="C3059" s="2"/>
      <c r="D3059" s="2"/>
      <c r="E3059" s="2"/>
      <c r="F3059" s="2"/>
      <c r="G3059" s="2"/>
      <c r="H3059" s="2"/>
      <c r="I3059" s="2"/>
      <c r="J3059" s="2"/>
      <c r="K3059" s="2"/>
    </row>
    <row r="3060" spans="1:11">
      <c r="A3060" s="2"/>
      <c r="C3060" s="2"/>
      <c r="D3060" s="2"/>
      <c r="E3060" s="2"/>
      <c r="F3060" s="2"/>
      <c r="G3060" s="2"/>
      <c r="H3060" s="2"/>
      <c r="I3060" s="2"/>
      <c r="J3060" s="2"/>
      <c r="K3060" s="2"/>
    </row>
    <row r="3061" spans="1:11">
      <c r="A3061" s="2"/>
      <c r="C3061" s="2"/>
      <c r="D3061" s="2"/>
      <c r="E3061" s="2"/>
      <c r="F3061" s="2"/>
      <c r="G3061" s="2"/>
      <c r="H3061" s="2"/>
      <c r="I3061" s="2"/>
      <c r="J3061" s="2"/>
      <c r="K3061" s="2"/>
    </row>
    <row r="3062" spans="1:11">
      <c r="A3062" s="2"/>
      <c r="C3062" s="2"/>
      <c r="D3062" s="2"/>
      <c r="E3062" s="2"/>
      <c r="F3062" s="2"/>
      <c r="G3062" s="2"/>
      <c r="H3062" s="2"/>
      <c r="I3062" s="2"/>
      <c r="J3062" s="2"/>
      <c r="K3062" s="2"/>
    </row>
    <row r="3063" spans="1:11">
      <c r="A3063" s="2"/>
      <c r="C3063" s="2"/>
      <c r="D3063" s="2"/>
      <c r="E3063" s="2"/>
      <c r="F3063" s="2"/>
      <c r="G3063" s="2"/>
      <c r="H3063" s="2"/>
      <c r="I3063" s="2"/>
      <c r="J3063" s="2"/>
      <c r="K3063" s="2"/>
    </row>
    <row r="3064" spans="1:11">
      <c r="A3064" s="2"/>
      <c r="C3064" s="2"/>
      <c r="D3064" s="2"/>
      <c r="E3064" s="2"/>
      <c r="F3064" s="2"/>
      <c r="G3064" s="2"/>
      <c r="H3064" s="2"/>
      <c r="I3064" s="2"/>
      <c r="J3064" s="2"/>
      <c r="K3064" s="2"/>
    </row>
    <row r="3065" spans="1:11">
      <c r="A3065" s="2"/>
      <c r="C3065" s="2"/>
      <c r="D3065" s="2"/>
      <c r="E3065" s="2"/>
      <c r="F3065" s="2"/>
      <c r="G3065" s="2"/>
      <c r="H3065" s="2"/>
      <c r="I3065" s="2"/>
      <c r="J3065" s="2"/>
      <c r="K3065" s="2"/>
    </row>
    <row r="3066" spans="1:11">
      <c r="A3066" s="2"/>
      <c r="C3066" s="2"/>
      <c r="D3066" s="2"/>
      <c r="E3066" s="2"/>
      <c r="F3066" s="2"/>
      <c r="G3066" s="2"/>
      <c r="H3066" s="2"/>
      <c r="I3066" s="2"/>
      <c r="J3066" s="2"/>
      <c r="K3066" s="2"/>
    </row>
    <row r="3067" spans="1:11">
      <c r="A3067" s="2"/>
      <c r="C3067" s="2"/>
      <c r="D3067" s="2"/>
      <c r="E3067" s="2"/>
      <c r="F3067" s="2"/>
      <c r="G3067" s="2"/>
      <c r="H3067" s="2"/>
      <c r="I3067" s="2"/>
      <c r="J3067" s="2"/>
      <c r="K3067" s="2"/>
    </row>
    <row r="3068" spans="1:11">
      <c r="A3068" s="2"/>
      <c r="C3068" s="2"/>
      <c r="D3068" s="2"/>
      <c r="E3068" s="2"/>
      <c r="F3068" s="2"/>
      <c r="G3068" s="2"/>
      <c r="H3068" s="2"/>
      <c r="I3068" s="2"/>
      <c r="J3068" s="2"/>
      <c r="K3068" s="2"/>
    </row>
    <row r="3069" spans="1:11">
      <c r="A3069" s="2"/>
      <c r="C3069" s="2"/>
      <c r="D3069" s="2"/>
      <c r="E3069" s="2"/>
      <c r="F3069" s="2"/>
      <c r="G3069" s="2"/>
      <c r="H3069" s="2"/>
      <c r="I3069" s="2"/>
      <c r="J3069" s="2"/>
      <c r="K3069" s="2"/>
    </row>
    <row r="3070" spans="1:11">
      <c r="A3070" s="2"/>
      <c r="C3070" s="2"/>
      <c r="D3070" s="2"/>
      <c r="E3070" s="2"/>
      <c r="F3070" s="2"/>
      <c r="G3070" s="2"/>
      <c r="H3070" s="2"/>
      <c r="I3070" s="2"/>
      <c r="J3070" s="2"/>
      <c r="K3070" s="2"/>
    </row>
    <row r="3071" spans="1:11">
      <c r="A3071" s="2"/>
      <c r="C3071" s="2"/>
      <c r="D3071" s="2"/>
      <c r="E3071" s="2"/>
      <c r="F3071" s="2"/>
      <c r="G3071" s="2"/>
      <c r="H3071" s="2"/>
      <c r="I3071" s="2"/>
      <c r="J3071" s="2"/>
      <c r="K3071" s="2"/>
    </row>
    <row r="3072" spans="1:11">
      <c r="A3072" s="2"/>
      <c r="C3072" s="2"/>
      <c r="D3072" s="2"/>
      <c r="E3072" s="2"/>
      <c r="F3072" s="2"/>
      <c r="G3072" s="2"/>
      <c r="H3072" s="2"/>
      <c r="I3072" s="2"/>
      <c r="J3072" s="2"/>
      <c r="K3072" s="2"/>
    </row>
    <row r="3073" spans="1:11">
      <c r="A3073" s="2"/>
      <c r="C3073" s="2"/>
      <c r="D3073" s="2"/>
      <c r="E3073" s="2"/>
      <c r="F3073" s="2"/>
      <c r="G3073" s="2"/>
      <c r="H3073" s="2"/>
      <c r="I3073" s="2"/>
      <c r="J3073" s="2"/>
      <c r="K3073" s="2"/>
    </row>
    <row r="3074" spans="1:11">
      <c r="A3074" s="2"/>
      <c r="C3074" s="2"/>
      <c r="D3074" s="2"/>
      <c r="E3074" s="2"/>
      <c r="F3074" s="2"/>
      <c r="G3074" s="2"/>
      <c r="H3074" s="2"/>
      <c r="I3074" s="2"/>
      <c r="J3074" s="2"/>
      <c r="K3074" s="2"/>
    </row>
    <row r="3075" spans="1:11">
      <c r="A3075" s="2"/>
      <c r="C3075" s="2"/>
      <c r="D3075" s="2"/>
      <c r="E3075" s="2"/>
      <c r="F3075" s="2"/>
      <c r="G3075" s="2"/>
      <c r="H3075" s="2"/>
      <c r="I3075" s="2"/>
      <c r="J3075" s="2"/>
      <c r="K3075" s="2"/>
    </row>
    <row r="3076" spans="1:11">
      <c r="A3076" s="2"/>
      <c r="C3076" s="2"/>
      <c r="D3076" s="2"/>
      <c r="E3076" s="2"/>
      <c r="F3076" s="2"/>
      <c r="G3076" s="2"/>
      <c r="H3076" s="2"/>
      <c r="I3076" s="2"/>
      <c r="J3076" s="2"/>
      <c r="K3076" s="2"/>
    </row>
    <row r="3077" spans="1:11">
      <c r="A3077" s="2"/>
      <c r="C3077" s="2"/>
      <c r="D3077" s="2"/>
      <c r="E3077" s="2"/>
      <c r="F3077" s="2"/>
      <c r="G3077" s="2"/>
      <c r="H3077" s="2"/>
      <c r="I3077" s="2"/>
      <c r="J3077" s="2"/>
      <c r="K3077" s="2"/>
    </row>
    <row r="3078" spans="1:11">
      <c r="A3078" s="2"/>
      <c r="C3078" s="2"/>
      <c r="D3078" s="2"/>
      <c r="E3078" s="2"/>
      <c r="F3078" s="2"/>
      <c r="G3078" s="2"/>
      <c r="H3078" s="2"/>
      <c r="I3078" s="2"/>
      <c r="J3078" s="2"/>
      <c r="K3078" s="2"/>
    </row>
    <row r="3079" spans="1:11">
      <c r="A3079" s="2"/>
      <c r="C3079" s="2"/>
      <c r="D3079" s="2"/>
      <c r="E3079" s="2"/>
      <c r="F3079" s="2"/>
      <c r="G3079" s="2"/>
      <c r="H3079" s="2"/>
      <c r="I3079" s="2"/>
      <c r="J3079" s="2"/>
      <c r="K3079" s="2"/>
    </row>
    <row r="3080" spans="1:11">
      <c r="A3080" s="2"/>
      <c r="C3080" s="2"/>
      <c r="D3080" s="2"/>
      <c r="E3080" s="2"/>
      <c r="F3080" s="2"/>
      <c r="G3080" s="2"/>
      <c r="H3080" s="2"/>
      <c r="I3080" s="2"/>
      <c r="J3080" s="2"/>
      <c r="K3080" s="2"/>
    </row>
    <row r="3081" spans="1:11">
      <c r="A3081" s="2"/>
      <c r="C3081" s="2"/>
      <c r="D3081" s="2"/>
      <c r="E3081" s="2"/>
      <c r="F3081" s="2"/>
      <c r="G3081" s="2"/>
      <c r="H3081" s="2"/>
      <c r="I3081" s="2"/>
      <c r="J3081" s="2"/>
      <c r="K3081" s="2"/>
    </row>
    <row r="3082" spans="1:11">
      <c r="A3082" s="2"/>
      <c r="C3082" s="2"/>
      <c r="D3082" s="2"/>
      <c r="E3082" s="2"/>
      <c r="F3082" s="2"/>
      <c r="G3082" s="2"/>
      <c r="H3082" s="2"/>
      <c r="I3082" s="2"/>
      <c r="J3082" s="2"/>
      <c r="K3082" s="2"/>
    </row>
    <row r="3083" spans="1:11">
      <c r="A3083" s="2"/>
      <c r="C3083" s="2"/>
      <c r="D3083" s="2"/>
      <c r="E3083" s="2"/>
      <c r="F3083" s="2"/>
      <c r="G3083" s="2"/>
      <c r="H3083" s="2"/>
      <c r="I3083" s="2"/>
      <c r="J3083" s="2"/>
      <c r="K3083" s="2"/>
    </row>
    <row r="3084" spans="1:11">
      <c r="A3084" s="2"/>
      <c r="C3084" s="2"/>
      <c r="D3084" s="2"/>
      <c r="E3084" s="2"/>
      <c r="F3084" s="2"/>
      <c r="G3084" s="2"/>
      <c r="H3084" s="2"/>
      <c r="I3084" s="2"/>
      <c r="J3084" s="2"/>
      <c r="K3084" s="2"/>
    </row>
    <row r="3085" spans="1:11">
      <c r="A3085" s="2"/>
      <c r="C3085" s="2"/>
      <c r="D3085" s="2"/>
      <c r="E3085" s="2"/>
      <c r="F3085" s="2"/>
      <c r="G3085" s="2"/>
      <c r="H3085" s="2"/>
      <c r="I3085" s="2"/>
      <c r="J3085" s="2"/>
      <c r="K3085" s="2"/>
    </row>
    <row r="3086" spans="1:11">
      <c r="A3086" s="2"/>
      <c r="C3086" s="2"/>
      <c r="D3086" s="2"/>
      <c r="E3086" s="2"/>
      <c r="F3086" s="2"/>
      <c r="G3086" s="2"/>
      <c r="H3086" s="2"/>
      <c r="I3086" s="2"/>
      <c r="J3086" s="2"/>
      <c r="K3086" s="2"/>
    </row>
    <row r="3087" spans="1:11">
      <c r="A3087" s="2"/>
      <c r="C3087" s="2"/>
      <c r="D3087" s="2"/>
      <c r="E3087" s="2"/>
      <c r="F3087" s="2"/>
      <c r="G3087" s="2"/>
      <c r="H3087" s="2"/>
      <c r="I3087" s="2"/>
      <c r="J3087" s="2"/>
      <c r="K3087" s="2"/>
    </row>
    <row r="3088" spans="1:11">
      <c r="A3088" s="2"/>
      <c r="C3088" s="2"/>
      <c r="D3088" s="2"/>
      <c r="E3088" s="2"/>
      <c r="F3088" s="2"/>
      <c r="G3088" s="2"/>
      <c r="H3088" s="2"/>
      <c r="I3088" s="2"/>
      <c r="J3088" s="2"/>
      <c r="K3088" s="2"/>
    </row>
    <row r="3089" spans="1:11">
      <c r="A3089" s="2"/>
      <c r="C3089" s="2"/>
      <c r="D3089" s="2"/>
      <c r="E3089" s="2"/>
      <c r="F3089" s="2"/>
      <c r="G3089" s="2"/>
      <c r="H3089" s="2"/>
      <c r="I3089" s="2"/>
      <c r="J3089" s="2"/>
      <c r="K3089" s="2"/>
    </row>
    <row r="3090" spans="1:11">
      <c r="A3090" s="2"/>
      <c r="C3090" s="2"/>
      <c r="D3090" s="2"/>
      <c r="E3090" s="2"/>
      <c r="F3090" s="2"/>
      <c r="G3090" s="2"/>
      <c r="H3090" s="2"/>
      <c r="I3090" s="2"/>
      <c r="J3090" s="2"/>
      <c r="K3090" s="2"/>
    </row>
    <row r="3091" spans="1:11">
      <c r="A3091" s="2"/>
      <c r="C3091" s="2"/>
      <c r="D3091" s="2"/>
      <c r="E3091" s="2"/>
      <c r="F3091" s="2"/>
      <c r="G3091" s="2"/>
      <c r="H3091" s="2"/>
      <c r="I3091" s="2"/>
      <c r="J3091" s="2"/>
      <c r="K3091" s="2"/>
    </row>
    <row r="3092" spans="1:11">
      <c r="A3092" s="2"/>
      <c r="C3092" s="2"/>
      <c r="D3092" s="2"/>
      <c r="E3092" s="2"/>
      <c r="F3092" s="2"/>
      <c r="G3092" s="2"/>
      <c r="H3092" s="2"/>
      <c r="I3092" s="2"/>
      <c r="J3092" s="2"/>
      <c r="K3092" s="2"/>
    </row>
    <row r="3093" spans="1:11">
      <c r="A3093" s="2"/>
      <c r="C3093" s="2"/>
      <c r="D3093" s="2"/>
      <c r="E3093" s="2"/>
      <c r="F3093" s="2"/>
      <c r="G3093" s="2"/>
      <c r="H3093" s="2"/>
      <c r="I3093" s="2"/>
      <c r="J3093" s="2"/>
      <c r="K3093" s="2"/>
    </row>
    <row r="3094" spans="1:11">
      <c r="A3094" s="2"/>
      <c r="C3094" s="2"/>
      <c r="D3094" s="2"/>
      <c r="E3094" s="2"/>
      <c r="F3094" s="2"/>
      <c r="G3094" s="2"/>
      <c r="H3094" s="2"/>
      <c r="I3094" s="2"/>
      <c r="J3094" s="2"/>
      <c r="K3094" s="2"/>
    </row>
    <row r="3095" spans="1:11">
      <c r="A3095" s="2"/>
      <c r="C3095" s="2"/>
      <c r="D3095" s="2"/>
      <c r="E3095" s="2"/>
      <c r="F3095" s="2"/>
      <c r="G3095" s="2"/>
      <c r="H3095" s="2"/>
      <c r="I3095" s="2"/>
      <c r="J3095" s="2"/>
      <c r="K3095" s="2"/>
    </row>
    <row r="3096" spans="1:11">
      <c r="A3096" s="2"/>
      <c r="C3096" s="2"/>
      <c r="D3096" s="2"/>
      <c r="E3096" s="2"/>
      <c r="F3096" s="2"/>
      <c r="G3096" s="2"/>
      <c r="H3096" s="2"/>
      <c r="I3096" s="2"/>
      <c r="J3096" s="2"/>
      <c r="K3096" s="2"/>
    </row>
    <row r="3097" spans="1:11">
      <c r="A3097" s="2"/>
      <c r="C3097" s="2"/>
      <c r="D3097" s="2"/>
      <c r="E3097" s="2"/>
      <c r="F3097" s="2"/>
      <c r="G3097" s="2"/>
      <c r="H3097" s="2"/>
      <c r="I3097" s="2"/>
      <c r="J3097" s="2"/>
      <c r="K3097" s="2"/>
    </row>
    <row r="3098" spans="1:11">
      <c r="A3098" s="2"/>
      <c r="C3098" s="2"/>
      <c r="D3098" s="2"/>
      <c r="E3098" s="2"/>
      <c r="F3098" s="2"/>
      <c r="G3098" s="2"/>
      <c r="H3098" s="2"/>
      <c r="I3098" s="2"/>
      <c r="J3098" s="2"/>
      <c r="K3098" s="2"/>
    </row>
    <row r="3099" spans="1:11">
      <c r="A3099" s="2"/>
      <c r="C3099" s="2"/>
      <c r="D3099" s="2"/>
      <c r="E3099" s="2"/>
      <c r="F3099" s="2"/>
      <c r="G3099" s="2"/>
      <c r="H3099" s="2"/>
      <c r="I3099" s="2"/>
      <c r="J3099" s="2"/>
      <c r="K3099" s="2"/>
    </row>
    <row r="3100" spans="1:11">
      <c r="A3100" s="2"/>
      <c r="C3100" s="2"/>
      <c r="D3100" s="2"/>
      <c r="E3100" s="2"/>
      <c r="F3100" s="2"/>
      <c r="G3100" s="2"/>
      <c r="H3100" s="2"/>
      <c r="I3100" s="2"/>
      <c r="J3100" s="2"/>
      <c r="K3100" s="2"/>
    </row>
    <row r="3101" spans="1:11">
      <c r="A3101" s="2"/>
      <c r="C3101" s="2"/>
      <c r="D3101" s="2"/>
      <c r="E3101" s="2"/>
      <c r="F3101" s="2"/>
      <c r="G3101" s="2"/>
      <c r="H3101" s="2"/>
      <c r="I3101" s="2"/>
      <c r="J3101" s="2"/>
      <c r="K3101" s="2"/>
    </row>
    <row r="3102" spans="1:11">
      <c r="A3102" s="2"/>
      <c r="C3102" s="2"/>
      <c r="D3102" s="2"/>
      <c r="E3102" s="2"/>
      <c r="F3102" s="2"/>
      <c r="G3102" s="2"/>
      <c r="H3102" s="2"/>
      <c r="I3102" s="2"/>
      <c r="J3102" s="2"/>
      <c r="K3102" s="2"/>
    </row>
    <row r="3103" spans="1:11">
      <c r="A3103" s="2"/>
      <c r="C3103" s="2"/>
      <c r="D3103" s="2"/>
      <c r="E3103" s="2"/>
      <c r="F3103" s="2"/>
      <c r="G3103" s="2"/>
      <c r="H3103" s="2"/>
      <c r="I3103" s="2"/>
      <c r="J3103" s="2"/>
      <c r="K3103" s="2"/>
    </row>
    <row r="3104" spans="1:11">
      <c r="A3104" s="2"/>
      <c r="C3104" s="2"/>
      <c r="D3104" s="2"/>
      <c r="E3104" s="2"/>
      <c r="F3104" s="2"/>
      <c r="G3104" s="2"/>
      <c r="H3104" s="2"/>
      <c r="I3104" s="2"/>
      <c r="J3104" s="2"/>
      <c r="K3104" s="2"/>
    </row>
    <row r="3105" spans="1:11">
      <c r="A3105" s="2"/>
      <c r="C3105" s="2"/>
      <c r="D3105" s="2"/>
      <c r="E3105" s="2"/>
      <c r="F3105" s="2"/>
      <c r="G3105" s="2"/>
      <c r="H3105" s="2"/>
      <c r="I3105" s="2"/>
      <c r="J3105" s="2"/>
      <c r="K3105" s="2"/>
    </row>
    <row r="3106" spans="1:11">
      <c r="A3106" s="2"/>
      <c r="C3106" s="2"/>
      <c r="D3106" s="2"/>
      <c r="E3106" s="2"/>
      <c r="F3106" s="2"/>
      <c r="G3106" s="2"/>
      <c r="H3106" s="2"/>
      <c r="I3106" s="2"/>
      <c r="J3106" s="2"/>
      <c r="K3106" s="2"/>
    </row>
    <row r="3107" spans="1:11">
      <c r="A3107" s="2"/>
      <c r="C3107" s="2"/>
      <c r="D3107" s="2"/>
      <c r="E3107" s="2"/>
      <c r="F3107" s="2"/>
      <c r="G3107" s="2"/>
      <c r="H3107" s="2"/>
      <c r="I3107" s="2"/>
      <c r="J3107" s="2"/>
      <c r="K3107" s="2"/>
    </row>
    <row r="3108" spans="1:11">
      <c r="A3108" s="2"/>
      <c r="C3108" s="2"/>
      <c r="D3108" s="2"/>
      <c r="E3108" s="2"/>
      <c r="F3108" s="2"/>
      <c r="G3108" s="2"/>
      <c r="H3108" s="2"/>
      <c r="I3108" s="2"/>
      <c r="J3108" s="2"/>
      <c r="K3108" s="2"/>
    </row>
    <row r="3109" spans="1:11">
      <c r="A3109" s="2"/>
      <c r="C3109" s="2"/>
      <c r="D3109" s="2"/>
      <c r="E3109" s="2"/>
      <c r="F3109" s="2"/>
      <c r="G3109" s="2"/>
      <c r="H3109" s="2"/>
      <c r="I3109" s="2"/>
      <c r="J3109" s="2"/>
      <c r="K3109" s="2"/>
    </row>
    <row r="3110" spans="1:11">
      <c r="A3110" s="2"/>
      <c r="C3110" s="2"/>
      <c r="D3110" s="2"/>
      <c r="E3110" s="2"/>
      <c r="F3110" s="2"/>
      <c r="G3110" s="2"/>
      <c r="H3110" s="2"/>
      <c r="I3110" s="2"/>
      <c r="J3110" s="2"/>
      <c r="K3110" s="2"/>
    </row>
    <row r="3111" spans="1:11">
      <c r="A3111" s="2"/>
      <c r="C3111" s="2"/>
      <c r="D3111" s="2"/>
      <c r="E3111" s="2"/>
      <c r="F3111" s="2"/>
      <c r="G3111" s="2"/>
      <c r="H3111" s="2"/>
      <c r="I3111" s="2"/>
      <c r="J3111" s="2"/>
      <c r="K3111" s="2"/>
    </row>
    <row r="3112" spans="1:11">
      <c r="A3112" s="2"/>
      <c r="C3112" s="2"/>
      <c r="D3112" s="2"/>
      <c r="E3112" s="2"/>
      <c r="F3112" s="2"/>
      <c r="G3112" s="2"/>
      <c r="H3112" s="2"/>
      <c r="I3112" s="2"/>
      <c r="J3112" s="2"/>
      <c r="K3112" s="2"/>
    </row>
    <row r="3113" spans="1:11">
      <c r="A3113" s="2"/>
      <c r="C3113" s="2"/>
      <c r="D3113" s="2"/>
      <c r="E3113" s="2"/>
      <c r="F3113" s="2"/>
      <c r="G3113" s="2"/>
      <c r="H3113" s="2"/>
      <c r="I3113" s="2"/>
      <c r="J3113" s="2"/>
      <c r="K3113" s="2"/>
    </row>
    <row r="3114" spans="1:11">
      <c r="A3114" s="2"/>
      <c r="C3114" s="2"/>
      <c r="D3114" s="2"/>
      <c r="E3114" s="2"/>
      <c r="F3114" s="2"/>
      <c r="G3114" s="2"/>
      <c r="H3114" s="2"/>
      <c r="I3114" s="2"/>
      <c r="J3114" s="2"/>
      <c r="K3114" s="2"/>
    </row>
    <row r="3115" spans="1:11">
      <c r="A3115" s="2"/>
      <c r="C3115" s="2"/>
      <c r="D3115" s="2"/>
      <c r="E3115" s="2"/>
      <c r="F3115" s="2"/>
      <c r="G3115" s="2"/>
      <c r="H3115" s="2"/>
      <c r="I3115" s="2"/>
      <c r="J3115" s="2"/>
      <c r="K3115" s="2"/>
    </row>
    <row r="3116" spans="1:11">
      <c r="A3116" s="2"/>
      <c r="C3116" s="2"/>
      <c r="D3116" s="2"/>
      <c r="E3116" s="2"/>
      <c r="F3116" s="2"/>
      <c r="G3116" s="2"/>
      <c r="H3116" s="2"/>
      <c r="I3116" s="2"/>
      <c r="J3116" s="2"/>
      <c r="K3116" s="2"/>
    </row>
    <row r="3117" spans="1:11">
      <c r="A3117" s="2"/>
      <c r="C3117" s="2"/>
      <c r="D3117" s="2"/>
      <c r="E3117" s="2"/>
      <c r="F3117" s="2"/>
      <c r="G3117" s="2"/>
      <c r="H3117" s="2"/>
      <c r="I3117" s="2"/>
      <c r="J3117" s="2"/>
      <c r="K3117" s="2"/>
    </row>
    <row r="3118" spans="1:11">
      <c r="A3118" s="2"/>
      <c r="C3118" s="2"/>
      <c r="D3118" s="2"/>
      <c r="E3118" s="2"/>
      <c r="F3118" s="2"/>
      <c r="G3118" s="2"/>
      <c r="H3118" s="2"/>
      <c r="I3118" s="2"/>
      <c r="J3118" s="2"/>
      <c r="K3118" s="2"/>
    </row>
    <row r="3119" spans="1:11">
      <c r="A3119" s="2"/>
      <c r="C3119" s="2"/>
      <c r="D3119" s="2"/>
      <c r="E3119" s="2"/>
      <c r="F3119" s="2"/>
      <c r="G3119" s="2"/>
      <c r="H3119" s="2"/>
      <c r="I3119" s="2"/>
      <c r="J3119" s="2"/>
      <c r="K3119" s="2"/>
    </row>
    <row r="3120" spans="1:11">
      <c r="A3120" s="2"/>
      <c r="C3120" s="2"/>
      <c r="D3120" s="2"/>
      <c r="E3120" s="2"/>
      <c r="F3120" s="2"/>
      <c r="G3120" s="2"/>
      <c r="H3120" s="2"/>
      <c r="I3120" s="2"/>
      <c r="J3120" s="2"/>
      <c r="K3120" s="2"/>
    </row>
    <row r="3121" spans="1:11">
      <c r="A3121" s="2"/>
      <c r="C3121" s="2"/>
      <c r="D3121" s="2"/>
      <c r="E3121" s="2"/>
      <c r="F3121" s="2"/>
      <c r="G3121" s="2"/>
      <c r="H3121" s="2"/>
      <c r="I3121" s="2"/>
      <c r="J3121" s="2"/>
      <c r="K3121" s="2"/>
    </row>
    <row r="3122" spans="1:11">
      <c r="A3122" s="2"/>
      <c r="C3122" s="2"/>
      <c r="D3122" s="2"/>
      <c r="E3122" s="2"/>
      <c r="F3122" s="2"/>
      <c r="G3122" s="2"/>
      <c r="H3122" s="2"/>
      <c r="I3122" s="2"/>
      <c r="J3122" s="2"/>
      <c r="K3122" s="2"/>
    </row>
    <row r="3123" spans="1:11">
      <c r="A3123" s="2"/>
      <c r="C3123" s="2"/>
      <c r="D3123" s="2"/>
      <c r="E3123" s="2"/>
      <c r="F3123" s="2"/>
      <c r="G3123" s="2"/>
      <c r="H3123" s="2"/>
      <c r="I3123" s="2"/>
      <c r="J3123" s="2"/>
      <c r="K3123" s="2"/>
    </row>
    <row r="3124" spans="1:11">
      <c r="A3124" s="2"/>
      <c r="C3124" s="2"/>
      <c r="D3124" s="2"/>
      <c r="E3124" s="2"/>
      <c r="F3124" s="2"/>
      <c r="G3124" s="2"/>
      <c r="H3124" s="2"/>
      <c r="I3124" s="2"/>
      <c r="J3124" s="2"/>
      <c r="K3124" s="2"/>
    </row>
    <row r="3125" spans="1:11">
      <c r="A3125" s="2"/>
      <c r="C3125" s="2"/>
      <c r="D3125" s="2"/>
      <c r="E3125" s="2"/>
      <c r="F3125" s="2"/>
      <c r="G3125" s="2"/>
      <c r="H3125" s="2"/>
      <c r="I3125" s="2"/>
      <c r="J3125" s="2"/>
      <c r="K3125" s="2"/>
    </row>
    <row r="3126" spans="1:11">
      <c r="A3126" s="2"/>
      <c r="C3126" s="2"/>
      <c r="D3126" s="2"/>
      <c r="E3126" s="2"/>
      <c r="F3126" s="2"/>
      <c r="G3126" s="2"/>
      <c r="H3126" s="2"/>
      <c r="I3126" s="2"/>
      <c r="J3126" s="2"/>
      <c r="K3126" s="2"/>
    </row>
    <row r="3127" spans="1:11">
      <c r="A3127" s="2"/>
      <c r="C3127" s="2"/>
      <c r="D3127" s="2"/>
      <c r="E3127" s="2"/>
      <c r="F3127" s="2"/>
      <c r="G3127" s="2"/>
      <c r="H3127" s="2"/>
      <c r="I3127" s="2"/>
      <c r="J3127" s="2"/>
      <c r="K3127" s="2"/>
    </row>
    <row r="3128" spans="1:11">
      <c r="A3128" s="2"/>
      <c r="C3128" s="2"/>
      <c r="D3128" s="2"/>
      <c r="E3128" s="2"/>
      <c r="F3128" s="2"/>
      <c r="G3128" s="2"/>
      <c r="H3128" s="2"/>
      <c r="I3128" s="2"/>
      <c r="J3128" s="2"/>
      <c r="K3128" s="2"/>
    </row>
    <row r="3129" spans="1:11">
      <c r="A3129" s="2"/>
      <c r="C3129" s="2"/>
      <c r="D3129" s="2"/>
      <c r="E3129" s="2"/>
      <c r="F3129" s="2"/>
      <c r="G3129" s="2"/>
      <c r="H3129" s="2"/>
      <c r="I3129" s="2"/>
      <c r="J3129" s="2"/>
      <c r="K3129" s="2"/>
    </row>
    <row r="3130" spans="1:11">
      <c r="A3130" s="2"/>
      <c r="C3130" s="2"/>
      <c r="D3130" s="2"/>
      <c r="E3130" s="2"/>
      <c r="F3130" s="2"/>
      <c r="G3130" s="2"/>
      <c r="H3130" s="2"/>
      <c r="I3130" s="2"/>
      <c r="J3130" s="2"/>
      <c r="K3130" s="2"/>
    </row>
    <row r="3131" spans="1:11">
      <c r="A3131" s="2"/>
      <c r="C3131" s="2"/>
      <c r="D3131" s="2"/>
      <c r="E3131" s="2"/>
      <c r="F3131" s="2"/>
      <c r="G3131" s="2"/>
      <c r="H3131" s="2"/>
      <c r="I3131" s="2"/>
      <c r="J3131" s="2"/>
      <c r="K3131" s="2"/>
    </row>
    <row r="3132" spans="1:11">
      <c r="A3132" s="2"/>
      <c r="C3132" s="2"/>
      <c r="D3132" s="2"/>
      <c r="E3132" s="2"/>
      <c r="F3132" s="2"/>
      <c r="G3132" s="2"/>
      <c r="H3132" s="2"/>
      <c r="I3132" s="2"/>
      <c r="J3132" s="2"/>
      <c r="K3132" s="2"/>
    </row>
    <row r="3133" spans="1:11">
      <c r="A3133" s="2"/>
      <c r="C3133" s="2"/>
      <c r="D3133" s="2"/>
      <c r="E3133" s="2"/>
      <c r="F3133" s="2"/>
      <c r="G3133" s="2"/>
      <c r="H3133" s="2"/>
      <c r="I3133" s="2"/>
      <c r="J3133" s="2"/>
      <c r="K3133" s="2"/>
    </row>
    <row r="3134" spans="1:11">
      <c r="A3134" s="2"/>
      <c r="C3134" s="2"/>
      <c r="D3134" s="2"/>
      <c r="E3134" s="2"/>
      <c r="F3134" s="2"/>
      <c r="G3134" s="2"/>
      <c r="H3134" s="2"/>
      <c r="I3134" s="2"/>
      <c r="J3134" s="2"/>
      <c r="K3134" s="2"/>
    </row>
    <row r="3135" spans="1:11">
      <c r="A3135" s="2"/>
      <c r="C3135" s="2"/>
      <c r="D3135" s="2"/>
      <c r="E3135" s="2"/>
      <c r="F3135" s="2"/>
      <c r="G3135" s="2"/>
      <c r="H3135" s="2"/>
      <c r="I3135" s="2"/>
      <c r="J3135" s="2"/>
      <c r="K3135" s="2"/>
    </row>
    <row r="3136" spans="1:11">
      <c r="A3136" s="2"/>
      <c r="C3136" s="2"/>
      <c r="D3136" s="2"/>
      <c r="E3136" s="2"/>
      <c r="F3136" s="2"/>
      <c r="G3136" s="2"/>
      <c r="H3136" s="2"/>
      <c r="I3136" s="2"/>
      <c r="J3136" s="2"/>
      <c r="K3136" s="2"/>
    </row>
    <row r="3137" spans="1:11">
      <c r="A3137" s="2"/>
      <c r="C3137" s="2"/>
      <c r="D3137" s="2"/>
      <c r="E3137" s="2"/>
      <c r="F3137" s="2"/>
      <c r="G3137" s="2"/>
      <c r="H3137" s="2"/>
      <c r="I3137" s="2"/>
      <c r="J3137" s="2"/>
      <c r="K3137" s="2"/>
    </row>
    <row r="3138" spans="1:11">
      <c r="A3138" s="2"/>
      <c r="C3138" s="2"/>
      <c r="D3138" s="2"/>
      <c r="E3138" s="2"/>
      <c r="F3138" s="2"/>
      <c r="G3138" s="2"/>
      <c r="H3138" s="2"/>
      <c r="I3138" s="2"/>
      <c r="J3138" s="2"/>
      <c r="K3138" s="2"/>
    </row>
    <row r="3139" spans="1:11">
      <c r="A3139" s="2"/>
      <c r="C3139" s="2"/>
      <c r="D3139" s="2"/>
      <c r="E3139" s="2"/>
      <c r="F3139" s="2"/>
      <c r="G3139" s="2"/>
      <c r="H3139" s="2"/>
      <c r="I3139" s="2"/>
      <c r="J3139" s="2"/>
      <c r="K3139" s="2"/>
    </row>
    <row r="3140" spans="1:11">
      <c r="A3140" s="2"/>
      <c r="C3140" s="2"/>
      <c r="D3140" s="2"/>
      <c r="E3140" s="2"/>
      <c r="F3140" s="2"/>
      <c r="G3140" s="2"/>
      <c r="H3140" s="2"/>
      <c r="I3140" s="2"/>
      <c r="J3140" s="2"/>
      <c r="K3140" s="2"/>
    </row>
    <row r="3141" spans="1:11">
      <c r="A3141" s="2"/>
      <c r="C3141" s="2"/>
      <c r="D3141" s="2"/>
      <c r="E3141" s="2"/>
      <c r="F3141" s="2"/>
      <c r="G3141" s="2"/>
      <c r="H3141" s="2"/>
      <c r="I3141" s="2"/>
      <c r="J3141" s="2"/>
      <c r="K3141" s="2"/>
    </row>
    <row r="3142" spans="1:11">
      <c r="A3142" s="2"/>
      <c r="C3142" s="2"/>
      <c r="D3142" s="2"/>
      <c r="E3142" s="2"/>
      <c r="F3142" s="2"/>
      <c r="G3142" s="2"/>
      <c r="H3142" s="2"/>
      <c r="I3142" s="2"/>
      <c r="J3142" s="2"/>
      <c r="K3142" s="2"/>
    </row>
    <row r="3143" spans="1:11">
      <c r="A3143" s="2"/>
      <c r="C3143" s="2"/>
      <c r="D3143" s="2"/>
      <c r="E3143" s="2"/>
      <c r="F3143" s="2"/>
      <c r="G3143" s="2"/>
      <c r="H3143" s="2"/>
      <c r="I3143" s="2"/>
      <c r="J3143" s="2"/>
      <c r="K3143" s="2"/>
    </row>
    <row r="3144" spans="1:11">
      <c r="A3144" s="2"/>
      <c r="C3144" s="2"/>
      <c r="D3144" s="2"/>
      <c r="E3144" s="2"/>
      <c r="F3144" s="2"/>
      <c r="G3144" s="2"/>
      <c r="H3144" s="2"/>
      <c r="I3144" s="2"/>
      <c r="J3144" s="2"/>
      <c r="K3144" s="2"/>
    </row>
    <row r="3145" spans="1:11">
      <c r="A3145" s="2"/>
      <c r="C3145" s="2"/>
      <c r="D3145" s="2"/>
      <c r="E3145" s="2"/>
      <c r="F3145" s="2"/>
      <c r="G3145" s="2"/>
      <c r="H3145" s="2"/>
      <c r="I3145" s="2"/>
      <c r="J3145" s="2"/>
      <c r="K3145" s="2"/>
    </row>
    <row r="3146" spans="1:11">
      <c r="A3146" s="2"/>
      <c r="C3146" s="2"/>
      <c r="D3146" s="2"/>
      <c r="E3146" s="2"/>
      <c r="F3146" s="2"/>
      <c r="G3146" s="2"/>
      <c r="H3146" s="2"/>
      <c r="I3146" s="2"/>
      <c r="J3146" s="2"/>
      <c r="K3146" s="2"/>
    </row>
    <row r="3147" spans="1:11">
      <c r="A3147" s="2"/>
      <c r="C3147" s="2"/>
      <c r="D3147" s="2"/>
      <c r="E3147" s="2"/>
      <c r="F3147" s="2"/>
      <c r="G3147" s="2"/>
      <c r="H3147" s="2"/>
      <c r="I3147" s="2"/>
      <c r="J3147" s="2"/>
      <c r="K3147" s="2"/>
    </row>
    <row r="3148" spans="1:11">
      <c r="A3148" s="2"/>
      <c r="C3148" s="2"/>
      <c r="D3148" s="2"/>
      <c r="E3148" s="2"/>
      <c r="F3148" s="2"/>
      <c r="G3148" s="2"/>
      <c r="H3148" s="2"/>
      <c r="I3148" s="2"/>
      <c r="J3148" s="2"/>
      <c r="K3148" s="2"/>
    </row>
    <row r="3149" spans="1:11">
      <c r="A3149" s="2"/>
      <c r="C3149" s="2"/>
      <c r="D3149" s="2"/>
      <c r="E3149" s="2"/>
      <c r="F3149" s="2"/>
      <c r="G3149" s="2"/>
      <c r="H3149" s="2"/>
      <c r="I3149" s="2"/>
      <c r="J3149" s="2"/>
      <c r="K3149" s="2"/>
    </row>
    <row r="3150" spans="1:11">
      <c r="A3150" s="2"/>
      <c r="C3150" s="2"/>
      <c r="D3150" s="2"/>
      <c r="E3150" s="2"/>
      <c r="F3150" s="2"/>
      <c r="G3150" s="2"/>
      <c r="H3150" s="2"/>
      <c r="I3150" s="2"/>
      <c r="J3150" s="2"/>
      <c r="K3150" s="2"/>
    </row>
    <row r="3151" spans="1:11">
      <c r="A3151" s="2"/>
      <c r="C3151" s="2"/>
      <c r="D3151" s="2"/>
      <c r="E3151" s="2"/>
      <c r="F3151" s="2"/>
      <c r="G3151" s="2"/>
      <c r="H3151" s="2"/>
      <c r="I3151" s="2"/>
      <c r="J3151" s="2"/>
      <c r="K3151" s="2"/>
    </row>
    <row r="3152" spans="1:11">
      <c r="A3152" s="2"/>
      <c r="C3152" s="2"/>
      <c r="D3152" s="2"/>
      <c r="E3152" s="2"/>
      <c r="F3152" s="2"/>
      <c r="G3152" s="2"/>
      <c r="H3152" s="2"/>
      <c r="I3152" s="2"/>
      <c r="J3152" s="2"/>
      <c r="K3152" s="2"/>
    </row>
    <row r="3153" spans="1:11">
      <c r="A3153" s="2"/>
      <c r="C3153" s="2"/>
      <c r="D3153" s="2"/>
      <c r="E3153" s="2"/>
      <c r="F3153" s="2"/>
      <c r="G3153" s="2"/>
      <c r="H3153" s="2"/>
      <c r="I3153" s="2"/>
      <c r="J3153" s="2"/>
      <c r="K3153" s="2"/>
    </row>
    <row r="3154" spans="1:11">
      <c r="A3154" s="2"/>
      <c r="C3154" s="2"/>
      <c r="D3154" s="2"/>
      <c r="E3154" s="2"/>
      <c r="F3154" s="2"/>
      <c r="G3154" s="2"/>
      <c r="H3154" s="2"/>
      <c r="I3154" s="2"/>
      <c r="J3154" s="2"/>
      <c r="K3154" s="2"/>
    </row>
    <row r="3155" spans="1:11">
      <c r="A3155" s="2"/>
      <c r="C3155" s="2"/>
      <c r="D3155" s="2"/>
      <c r="E3155" s="2"/>
      <c r="F3155" s="2"/>
      <c r="G3155" s="2"/>
      <c r="H3155" s="2"/>
      <c r="I3155" s="2"/>
      <c r="J3155" s="2"/>
      <c r="K3155" s="2"/>
    </row>
    <row r="3156" spans="1:11">
      <c r="A3156" s="2"/>
      <c r="C3156" s="2"/>
      <c r="D3156" s="2"/>
      <c r="E3156" s="2"/>
      <c r="F3156" s="2"/>
      <c r="G3156" s="2"/>
      <c r="H3156" s="2"/>
      <c r="I3156" s="2"/>
      <c r="J3156" s="2"/>
      <c r="K3156" s="2"/>
    </row>
    <row r="3157" spans="1:11">
      <c r="A3157" s="2"/>
      <c r="C3157" s="2"/>
      <c r="D3157" s="2"/>
      <c r="E3157" s="2"/>
      <c r="F3157" s="2"/>
      <c r="G3157" s="2"/>
      <c r="H3157" s="2"/>
      <c r="I3157" s="2"/>
      <c r="J3157" s="2"/>
      <c r="K3157" s="2"/>
    </row>
    <row r="3158" spans="1:11">
      <c r="A3158" s="2"/>
      <c r="C3158" s="2"/>
      <c r="D3158" s="2"/>
      <c r="E3158" s="2"/>
      <c r="F3158" s="2"/>
      <c r="G3158" s="2"/>
      <c r="H3158" s="2"/>
      <c r="I3158" s="2"/>
      <c r="J3158" s="2"/>
      <c r="K3158" s="2"/>
    </row>
    <row r="3159" spans="1:11">
      <c r="A3159" s="2"/>
      <c r="C3159" s="2"/>
      <c r="D3159" s="2"/>
      <c r="E3159" s="2"/>
      <c r="F3159" s="2"/>
      <c r="G3159" s="2"/>
      <c r="H3159" s="2"/>
      <c r="I3159" s="2"/>
      <c r="J3159" s="2"/>
      <c r="K3159" s="2"/>
    </row>
    <row r="3160" spans="1:11">
      <c r="A3160" s="2"/>
      <c r="C3160" s="2"/>
      <c r="D3160" s="2"/>
      <c r="E3160" s="2"/>
      <c r="F3160" s="2"/>
      <c r="G3160" s="2"/>
      <c r="H3160" s="2"/>
      <c r="I3160" s="2"/>
      <c r="J3160" s="2"/>
      <c r="K3160" s="2"/>
    </row>
    <row r="3161" spans="1:11">
      <c r="A3161" s="2"/>
      <c r="C3161" s="2"/>
      <c r="D3161" s="2"/>
      <c r="E3161" s="2"/>
      <c r="F3161" s="2"/>
      <c r="G3161" s="2"/>
      <c r="H3161" s="2"/>
      <c r="I3161" s="2"/>
      <c r="J3161" s="2"/>
      <c r="K3161" s="2"/>
    </row>
    <row r="3162" spans="1:11">
      <c r="A3162" s="2"/>
      <c r="C3162" s="2"/>
      <c r="D3162" s="2"/>
      <c r="E3162" s="2"/>
      <c r="F3162" s="2"/>
      <c r="G3162" s="2"/>
      <c r="H3162" s="2"/>
      <c r="I3162" s="2"/>
      <c r="J3162" s="2"/>
      <c r="K3162" s="2"/>
    </row>
    <row r="3163" spans="1:11">
      <c r="A3163" s="2"/>
      <c r="C3163" s="2"/>
      <c r="D3163" s="2"/>
      <c r="E3163" s="2"/>
      <c r="F3163" s="2"/>
      <c r="G3163" s="2"/>
      <c r="H3163" s="2"/>
      <c r="I3163" s="2"/>
      <c r="J3163" s="2"/>
      <c r="K3163" s="2"/>
    </row>
    <row r="3164" spans="1:11">
      <c r="A3164" s="2"/>
      <c r="C3164" s="2"/>
      <c r="D3164" s="2"/>
      <c r="E3164" s="2"/>
      <c r="F3164" s="2"/>
      <c r="G3164" s="2"/>
      <c r="H3164" s="2"/>
      <c r="I3164" s="2"/>
      <c r="J3164" s="2"/>
      <c r="K3164" s="2"/>
    </row>
    <row r="3165" spans="1:11">
      <c r="A3165" s="2"/>
      <c r="C3165" s="2"/>
      <c r="D3165" s="2"/>
      <c r="E3165" s="2"/>
      <c r="F3165" s="2"/>
      <c r="G3165" s="2"/>
      <c r="H3165" s="2"/>
      <c r="I3165" s="2"/>
      <c r="J3165" s="2"/>
      <c r="K3165" s="2"/>
    </row>
    <row r="3166" spans="1:11">
      <c r="A3166" s="2"/>
      <c r="C3166" s="2"/>
      <c r="D3166" s="2"/>
      <c r="E3166" s="2"/>
      <c r="F3166" s="2"/>
      <c r="G3166" s="2"/>
      <c r="H3166" s="2"/>
      <c r="I3166" s="2"/>
      <c r="J3166" s="2"/>
      <c r="K3166" s="2"/>
    </row>
    <row r="3167" spans="1:11">
      <c r="A3167" s="2"/>
      <c r="C3167" s="2"/>
      <c r="D3167" s="2"/>
      <c r="E3167" s="2"/>
      <c r="F3167" s="2"/>
      <c r="G3167" s="2"/>
      <c r="H3167" s="2"/>
      <c r="I3167" s="2"/>
      <c r="J3167" s="2"/>
      <c r="K3167" s="2"/>
    </row>
    <row r="3168" spans="1:11">
      <c r="A3168" s="2"/>
      <c r="C3168" s="2"/>
      <c r="D3168" s="2"/>
      <c r="E3168" s="2"/>
      <c r="F3168" s="2"/>
      <c r="G3168" s="2"/>
      <c r="H3168" s="2"/>
      <c r="I3168" s="2"/>
      <c r="J3168" s="2"/>
      <c r="K3168" s="2"/>
    </row>
    <row r="3169" spans="1:11">
      <c r="A3169" s="2"/>
      <c r="C3169" s="2"/>
      <c r="D3169" s="2"/>
      <c r="E3169" s="2"/>
      <c r="F3169" s="2"/>
      <c r="G3169" s="2"/>
      <c r="H3169" s="2"/>
      <c r="I3169" s="2"/>
      <c r="J3169" s="2"/>
      <c r="K3169" s="2"/>
    </row>
    <row r="3170" spans="1:11">
      <c r="A3170" s="2"/>
      <c r="C3170" s="2"/>
      <c r="D3170" s="2"/>
      <c r="E3170" s="2"/>
      <c r="F3170" s="2"/>
      <c r="G3170" s="2"/>
      <c r="H3170" s="2"/>
      <c r="I3170" s="2"/>
      <c r="J3170" s="2"/>
      <c r="K3170" s="2"/>
    </row>
    <row r="3171" spans="1:11">
      <c r="A3171" s="2"/>
      <c r="C3171" s="2"/>
      <c r="D3171" s="2"/>
      <c r="E3171" s="2"/>
      <c r="F3171" s="2"/>
      <c r="G3171" s="2"/>
      <c r="H3171" s="2"/>
      <c r="I3171" s="2"/>
      <c r="J3171" s="2"/>
      <c r="K3171" s="2"/>
    </row>
    <row r="3172" spans="1:11">
      <c r="A3172" s="2"/>
      <c r="C3172" s="2"/>
      <c r="D3172" s="2"/>
      <c r="E3172" s="2"/>
      <c r="F3172" s="2"/>
      <c r="G3172" s="2"/>
      <c r="H3172" s="2"/>
      <c r="I3172" s="2"/>
      <c r="J3172" s="2"/>
      <c r="K3172" s="2"/>
    </row>
    <row r="3173" spans="1:11">
      <c r="A3173" s="2"/>
      <c r="C3173" s="2"/>
      <c r="D3173" s="2"/>
      <c r="E3173" s="2"/>
      <c r="F3173" s="2"/>
      <c r="G3173" s="2"/>
      <c r="H3173" s="2"/>
      <c r="I3173" s="2"/>
      <c r="J3173" s="2"/>
      <c r="K3173" s="2"/>
    </row>
    <row r="3174" spans="1:11">
      <c r="A3174" s="2"/>
      <c r="C3174" s="2"/>
      <c r="D3174" s="2"/>
      <c r="E3174" s="2"/>
      <c r="F3174" s="2"/>
      <c r="G3174" s="2"/>
      <c r="H3174" s="2"/>
      <c r="I3174" s="2"/>
      <c r="J3174" s="2"/>
      <c r="K3174" s="2"/>
    </row>
    <row r="3175" spans="1:11">
      <c r="A3175" s="2"/>
      <c r="C3175" s="2"/>
      <c r="D3175" s="2"/>
      <c r="E3175" s="2"/>
      <c r="F3175" s="2"/>
      <c r="G3175" s="2"/>
      <c r="H3175" s="2"/>
      <c r="I3175" s="2"/>
      <c r="J3175" s="2"/>
      <c r="K3175" s="2"/>
    </row>
    <row r="3176" spans="1:11">
      <c r="A3176" s="2"/>
      <c r="C3176" s="2"/>
      <c r="D3176" s="2"/>
      <c r="E3176" s="2"/>
      <c r="F3176" s="2"/>
      <c r="G3176" s="2"/>
      <c r="H3176" s="2"/>
      <c r="I3176" s="2"/>
      <c r="J3176" s="2"/>
      <c r="K3176" s="2"/>
    </row>
    <row r="3177" spans="1:11">
      <c r="A3177" s="2"/>
      <c r="C3177" s="2"/>
      <c r="D3177" s="2"/>
      <c r="E3177" s="2"/>
      <c r="F3177" s="2"/>
      <c r="G3177" s="2"/>
      <c r="H3177" s="2"/>
      <c r="I3177" s="2"/>
      <c r="J3177" s="2"/>
      <c r="K3177" s="2"/>
    </row>
    <row r="3178" spans="1:11">
      <c r="A3178" s="2"/>
      <c r="C3178" s="2"/>
      <c r="D3178" s="2"/>
      <c r="E3178" s="2"/>
      <c r="F3178" s="2"/>
      <c r="G3178" s="2"/>
      <c r="H3178" s="2"/>
      <c r="I3178" s="2"/>
      <c r="J3178" s="2"/>
      <c r="K3178" s="2"/>
    </row>
    <row r="3179" spans="1:11">
      <c r="A3179" s="2"/>
      <c r="C3179" s="2"/>
      <c r="D3179" s="2"/>
      <c r="E3179" s="2"/>
      <c r="F3179" s="2"/>
      <c r="G3179" s="2"/>
      <c r="H3179" s="2"/>
      <c r="I3179" s="2"/>
      <c r="J3179" s="2"/>
      <c r="K3179" s="2"/>
    </row>
    <row r="3180" spans="1:11">
      <c r="A3180" s="2"/>
      <c r="C3180" s="2"/>
      <c r="D3180" s="2"/>
      <c r="E3180" s="2"/>
      <c r="F3180" s="2"/>
      <c r="G3180" s="2"/>
      <c r="H3180" s="2"/>
      <c r="I3180" s="2"/>
      <c r="J3180" s="2"/>
      <c r="K3180" s="2"/>
    </row>
    <row r="3181" spans="1:11">
      <c r="A3181" s="2"/>
      <c r="C3181" s="2"/>
      <c r="D3181" s="2"/>
      <c r="E3181" s="2"/>
      <c r="F3181" s="2"/>
      <c r="G3181" s="2"/>
      <c r="H3181" s="2"/>
      <c r="I3181" s="2"/>
      <c r="J3181" s="2"/>
      <c r="K3181" s="2"/>
    </row>
    <row r="3182" spans="1:11">
      <c r="A3182" s="2"/>
      <c r="C3182" s="2"/>
      <c r="D3182" s="2"/>
      <c r="E3182" s="2"/>
      <c r="F3182" s="2"/>
      <c r="G3182" s="2"/>
      <c r="H3182" s="2"/>
      <c r="I3182" s="2"/>
      <c r="J3182" s="2"/>
      <c r="K3182" s="2"/>
    </row>
    <row r="3183" spans="1:11">
      <c r="A3183" s="2"/>
      <c r="C3183" s="2"/>
      <c r="D3183" s="2"/>
      <c r="E3183" s="2"/>
      <c r="F3183" s="2"/>
      <c r="G3183" s="2"/>
      <c r="H3183" s="2"/>
      <c r="I3183" s="2"/>
      <c r="J3183" s="2"/>
      <c r="K3183" s="2"/>
    </row>
    <row r="3184" spans="1:11">
      <c r="A3184" s="2"/>
      <c r="C3184" s="2"/>
      <c r="D3184" s="2"/>
      <c r="E3184" s="2"/>
      <c r="F3184" s="2"/>
      <c r="G3184" s="2"/>
      <c r="H3184" s="2"/>
      <c r="I3184" s="2"/>
      <c r="J3184" s="2"/>
      <c r="K3184" s="2"/>
    </row>
    <row r="3185" spans="1:11">
      <c r="A3185" s="2"/>
      <c r="C3185" s="2"/>
      <c r="D3185" s="2"/>
      <c r="E3185" s="2"/>
      <c r="F3185" s="2"/>
      <c r="G3185" s="2"/>
      <c r="H3185" s="2"/>
      <c r="I3185" s="2"/>
      <c r="J3185" s="2"/>
      <c r="K3185" s="2"/>
    </row>
    <row r="3186" spans="1:11">
      <c r="A3186" s="2"/>
      <c r="C3186" s="2"/>
      <c r="D3186" s="2"/>
      <c r="E3186" s="2"/>
      <c r="F3186" s="2"/>
      <c r="G3186" s="2"/>
      <c r="H3186" s="2"/>
      <c r="I3186" s="2"/>
      <c r="J3186" s="2"/>
      <c r="K3186" s="2"/>
    </row>
    <row r="3187" spans="1:11">
      <c r="A3187" s="2"/>
      <c r="C3187" s="2"/>
      <c r="D3187" s="2"/>
      <c r="E3187" s="2"/>
      <c r="F3187" s="2"/>
      <c r="G3187" s="2"/>
      <c r="H3187" s="2"/>
      <c r="I3187" s="2"/>
      <c r="J3187" s="2"/>
      <c r="K3187" s="2"/>
    </row>
    <row r="3188" spans="1:11">
      <c r="A3188" s="2"/>
      <c r="C3188" s="2"/>
      <c r="D3188" s="2"/>
      <c r="E3188" s="2"/>
      <c r="F3188" s="2"/>
      <c r="G3188" s="2"/>
      <c r="H3188" s="2"/>
      <c r="I3188" s="2"/>
      <c r="J3188" s="2"/>
      <c r="K3188" s="2"/>
    </row>
    <row r="3189" spans="1:11">
      <c r="A3189" s="2"/>
      <c r="C3189" s="2"/>
      <c r="D3189" s="2"/>
      <c r="E3189" s="2"/>
      <c r="F3189" s="2"/>
      <c r="G3189" s="2"/>
      <c r="H3189" s="2"/>
      <c r="I3189" s="2"/>
      <c r="J3189" s="2"/>
      <c r="K3189" s="2"/>
    </row>
    <row r="3190" spans="1:11">
      <c r="A3190" s="2"/>
      <c r="C3190" s="2"/>
      <c r="D3190" s="2"/>
      <c r="E3190" s="2"/>
      <c r="F3190" s="2"/>
      <c r="G3190" s="2"/>
      <c r="H3190" s="2"/>
      <c r="I3190" s="2"/>
      <c r="J3190" s="2"/>
      <c r="K3190" s="2"/>
    </row>
    <row r="3191" spans="1:11">
      <c r="A3191" s="2"/>
      <c r="C3191" s="2"/>
      <c r="D3191" s="2"/>
      <c r="E3191" s="2"/>
      <c r="F3191" s="2"/>
      <c r="G3191" s="2"/>
      <c r="H3191" s="2"/>
      <c r="I3191" s="2"/>
      <c r="J3191" s="2"/>
      <c r="K3191" s="2"/>
    </row>
    <row r="3192" spans="1:11">
      <c r="A3192" s="2"/>
      <c r="C3192" s="2"/>
      <c r="D3192" s="2"/>
      <c r="E3192" s="2"/>
      <c r="F3192" s="2"/>
      <c r="G3192" s="2"/>
      <c r="H3192" s="2"/>
      <c r="I3192" s="2"/>
      <c r="J3192" s="2"/>
      <c r="K3192" s="2"/>
    </row>
    <row r="3193" spans="1:11">
      <c r="A3193" s="2"/>
      <c r="C3193" s="2"/>
      <c r="D3193" s="2"/>
      <c r="E3193" s="2"/>
      <c r="F3193" s="2"/>
      <c r="G3193" s="2"/>
      <c r="H3193" s="2"/>
      <c r="I3193" s="2"/>
      <c r="J3193" s="2"/>
      <c r="K3193" s="2"/>
    </row>
    <row r="3194" spans="1:11">
      <c r="A3194" s="2"/>
      <c r="C3194" s="2"/>
      <c r="D3194" s="2"/>
      <c r="E3194" s="2"/>
      <c r="F3194" s="2"/>
      <c r="G3194" s="2"/>
      <c r="H3194" s="2"/>
      <c r="I3194" s="2"/>
      <c r="J3194" s="2"/>
      <c r="K3194" s="2"/>
    </row>
    <row r="3195" spans="1:11">
      <c r="A3195" s="2"/>
      <c r="C3195" s="2"/>
      <c r="D3195" s="2"/>
      <c r="E3195" s="2"/>
      <c r="F3195" s="2"/>
      <c r="G3195" s="2"/>
      <c r="H3195" s="2"/>
      <c r="I3195" s="2"/>
      <c r="J3195" s="2"/>
      <c r="K3195" s="2"/>
    </row>
    <row r="3196" spans="1:11">
      <c r="A3196" s="2"/>
      <c r="C3196" s="2"/>
      <c r="D3196" s="2"/>
      <c r="E3196" s="2"/>
      <c r="F3196" s="2"/>
      <c r="G3196" s="2"/>
      <c r="H3196" s="2"/>
      <c r="I3196" s="2"/>
      <c r="J3196" s="2"/>
      <c r="K3196" s="2"/>
    </row>
    <row r="3197" spans="1:11">
      <c r="A3197" s="2"/>
      <c r="C3197" s="2"/>
      <c r="D3197" s="2"/>
      <c r="E3197" s="2"/>
      <c r="F3197" s="2"/>
      <c r="G3197" s="2"/>
      <c r="H3197" s="2"/>
      <c r="I3197" s="2"/>
      <c r="J3197" s="2"/>
      <c r="K3197" s="2"/>
    </row>
    <row r="3198" spans="1:11">
      <c r="A3198" s="2"/>
      <c r="C3198" s="2"/>
      <c r="D3198" s="2"/>
      <c r="E3198" s="2"/>
      <c r="F3198" s="2"/>
      <c r="G3198" s="2"/>
      <c r="H3198" s="2"/>
      <c r="I3198" s="2"/>
      <c r="J3198" s="2"/>
      <c r="K3198" s="2"/>
    </row>
    <row r="3199" spans="1:11">
      <c r="A3199" s="2"/>
      <c r="C3199" s="2"/>
      <c r="D3199" s="2"/>
      <c r="E3199" s="2"/>
      <c r="F3199" s="2"/>
      <c r="G3199" s="2"/>
      <c r="H3199" s="2"/>
      <c r="I3199" s="2"/>
      <c r="J3199" s="2"/>
      <c r="K3199" s="2"/>
    </row>
    <row r="3200" spans="1:11">
      <c r="A3200" s="2"/>
      <c r="C3200" s="2"/>
      <c r="D3200" s="2"/>
      <c r="E3200" s="2"/>
      <c r="F3200" s="2"/>
      <c r="G3200" s="2"/>
      <c r="H3200" s="2"/>
      <c r="I3200" s="2"/>
      <c r="J3200" s="2"/>
      <c r="K3200" s="2"/>
    </row>
    <row r="3201" spans="1:11">
      <c r="A3201" s="2"/>
      <c r="C3201" s="2"/>
      <c r="D3201" s="2"/>
      <c r="E3201" s="2"/>
      <c r="F3201" s="2"/>
      <c r="G3201" s="2"/>
      <c r="H3201" s="2"/>
      <c r="I3201" s="2"/>
      <c r="J3201" s="2"/>
      <c r="K3201" s="2"/>
    </row>
    <row r="3202" spans="1:11">
      <c r="A3202" s="2"/>
      <c r="C3202" s="2"/>
      <c r="D3202" s="2"/>
      <c r="E3202" s="2"/>
      <c r="F3202" s="2"/>
      <c r="G3202" s="2"/>
      <c r="H3202" s="2"/>
      <c r="I3202" s="2"/>
      <c r="J3202" s="2"/>
      <c r="K3202" s="2"/>
    </row>
    <row r="3203" spans="1:11">
      <c r="A3203" s="2"/>
      <c r="C3203" s="2"/>
      <c r="D3203" s="2"/>
      <c r="E3203" s="2"/>
      <c r="F3203" s="2"/>
      <c r="G3203" s="2"/>
      <c r="H3203" s="2"/>
      <c r="I3203" s="2"/>
      <c r="J3203" s="2"/>
      <c r="K3203" s="2"/>
    </row>
    <row r="3204" spans="1:11">
      <c r="A3204" s="2"/>
      <c r="C3204" s="2"/>
      <c r="D3204" s="2"/>
      <c r="E3204" s="2"/>
      <c r="F3204" s="2"/>
      <c r="G3204" s="2"/>
      <c r="H3204" s="2"/>
      <c r="I3204" s="2"/>
      <c r="J3204" s="2"/>
      <c r="K3204" s="2"/>
    </row>
    <row r="3205" spans="1:11">
      <c r="A3205" s="2"/>
      <c r="C3205" s="2"/>
      <c r="D3205" s="2"/>
      <c r="E3205" s="2"/>
      <c r="F3205" s="2"/>
      <c r="G3205" s="2"/>
      <c r="H3205" s="2"/>
      <c r="I3205" s="2"/>
      <c r="J3205" s="2"/>
      <c r="K3205" s="2"/>
    </row>
    <row r="3206" spans="1:11">
      <c r="A3206" s="2"/>
      <c r="C3206" s="2"/>
      <c r="D3206" s="2"/>
      <c r="E3206" s="2"/>
      <c r="F3206" s="2"/>
      <c r="G3206" s="2"/>
      <c r="H3206" s="2"/>
      <c r="I3206" s="2"/>
      <c r="J3206" s="2"/>
      <c r="K3206" s="2"/>
    </row>
    <row r="3207" spans="1:11">
      <c r="A3207" s="2"/>
      <c r="C3207" s="2"/>
      <c r="D3207" s="2"/>
      <c r="E3207" s="2"/>
      <c r="F3207" s="2"/>
      <c r="G3207" s="2"/>
      <c r="H3207" s="2"/>
      <c r="I3207" s="2"/>
      <c r="J3207" s="2"/>
      <c r="K3207" s="2"/>
    </row>
    <row r="3208" spans="1:11">
      <c r="A3208" s="2"/>
      <c r="C3208" s="2"/>
      <c r="D3208" s="2"/>
      <c r="E3208" s="2"/>
      <c r="F3208" s="2"/>
      <c r="G3208" s="2"/>
      <c r="H3208" s="2"/>
      <c r="I3208" s="2"/>
      <c r="J3208" s="2"/>
      <c r="K3208" s="2"/>
    </row>
    <row r="3209" spans="1:11">
      <c r="A3209" s="2"/>
      <c r="C3209" s="2"/>
      <c r="D3209" s="2"/>
      <c r="E3209" s="2"/>
      <c r="F3209" s="2"/>
      <c r="G3209" s="2"/>
      <c r="H3209" s="2"/>
      <c r="I3209" s="2"/>
      <c r="J3209" s="2"/>
      <c r="K3209" s="2"/>
    </row>
    <row r="3210" spans="1:11">
      <c r="A3210" s="2"/>
      <c r="C3210" s="2"/>
      <c r="D3210" s="2"/>
      <c r="E3210" s="2"/>
      <c r="F3210" s="2"/>
      <c r="G3210" s="2"/>
      <c r="H3210" s="2"/>
      <c r="I3210" s="2"/>
      <c r="J3210" s="2"/>
      <c r="K3210" s="2"/>
    </row>
    <row r="3211" spans="1:11">
      <c r="A3211" s="2"/>
      <c r="C3211" s="2"/>
      <c r="D3211" s="2"/>
      <c r="E3211" s="2"/>
      <c r="F3211" s="2"/>
      <c r="G3211" s="2"/>
      <c r="H3211" s="2"/>
      <c r="I3211" s="2"/>
      <c r="J3211" s="2"/>
      <c r="K3211" s="2"/>
    </row>
    <row r="3212" spans="1:11">
      <c r="A3212" s="2"/>
      <c r="C3212" s="2"/>
      <c r="D3212" s="2"/>
      <c r="E3212" s="2"/>
      <c r="F3212" s="2"/>
      <c r="G3212" s="2"/>
      <c r="H3212" s="2"/>
      <c r="I3212" s="2"/>
      <c r="J3212" s="2"/>
      <c r="K3212" s="2"/>
    </row>
    <row r="3213" spans="1:11">
      <c r="A3213" s="2"/>
      <c r="C3213" s="2"/>
      <c r="D3213" s="2"/>
      <c r="E3213" s="2"/>
      <c r="F3213" s="2"/>
      <c r="G3213" s="2"/>
      <c r="H3213" s="2"/>
      <c r="I3213" s="2"/>
      <c r="J3213" s="2"/>
      <c r="K3213" s="2"/>
    </row>
    <row r="3214" spans="1:11">
      <c r="A3214" s="2"/>
      <c r="C3214" s="2"/>
      <c r="D3214" s="2"/>
      <c r="E3214" s="2"/>
      <c r="F3214" s="2"/>
      <c r="G3214" s="2"/>
      <c r="H3214" s="2"/>
      <c r="I3214" s="2"/>
      <c r="J3214" s="2"/>
      <c r="K3214" s="2"/>
    </row>
    <row r="3215" spans="1:11">
      <c r="A3215" s="2"/>
      <c r="C3215" s="2"/>
      <c r="D3215" s="2"/>
      <c r="E3215" s="2"/>
      <c r="F3215" s="2"/>
      <c r="G3215" s="2"/>
      <c r="H3215" s="2"/>
      <c r="I3215" s="2"/>
      <c r="J3215" s="2"/>
      <c r="K3215" s="2"/>
    </row>
    <row r="3216" spans="1:11">
      <c r="A3216" s="2"/>
      <c r="C3216" s="2"/>
      <c r="D3216" s="2"/>
      <c r="E3216" s="2"/>
      <c r="F3216" s="2"/>
      <c r="G3216" s="2"/>
      <c r="H3216" s="2"/>
      <c r="I3216" s="2"/>
      <c r="J3216" s="2"/>
      <c r="K3216" s="2"/>
    </row>
    <row r="3217" spans="1:11">
      <c r="A3217" s="2"/>
      <c r="C3217" s="2"/>
      <c r="D3217" s="2"/>
      <c r="E3217" s="2"/>
      <c r="F3217" s="2"/>
      <c r="G3217" s="2"/>
      <c r="H3217" s="2"/>
      <c r="I3217" s="2"/>
      <c r="J3217" s="2"/>
      <c r="K3217" s="2"/>
    </row>
    <row r="3218" spans="1:11">
      <c r="A3218" s="2"/>
      <c r="C3218" s="2"/>
      <c r="D3218" s="2"/>
      <c r="E3218" s="2"/>
      <c r="F3218" s="2"/>
      <c r="G3218" s="2"/>
      <c r="H3218" s="2"/>
      <c r="I3218" s="2"/>
      <c r="J3218" s="2"/>
      <c r="K3218" s="2"/>
    </row>
    <row r="3219" spans="1:11">
      <c r="A3219" s="2"/>
      <c r="C3219" s="2"/>
      <c r="D3219" s="2"/>
      <c r="E3219" s="2"/>
      <c r="F3219" s="2"/>
      <c r="G3219" s="2"/>
      <c r="H3219" s="2"/>
      <c r="I3219" s="2"/>
      <c r="J3219" s="2"/>
      <c r="K3219" s="2"/>
    </row>
    <row r="3220" spans="1:11">
      <c r="A3220" s="2"/>
      <c r="C3220" s="2"/>
      <c r="D3220" s="2"/>
      <c r="E3220" s="2"/>
      <c r="F3220" s="2"/>
      <c r="G3220" s="2"/>
      <c r="H3220" s="2"/>
      <c r="I3220" s="2"/>
      <c r="J3220" s="2"/>
      <c r="K3220" s="2"/>
    </row>
    <row r="3221" spans="1:11">
      <c r="A3221" s="2"/>
      <c r="C3221" s="2"/>
      <c r="D3221" s="2"/>
      <c r="E3221" s="2"/>
      <c r="F3221" s="2"/>
      <c r="G3221" s="2"/>
      <c r="H3221" s="2"/>
      <c r="I3221" s="2"/>
      <c r="J3221" s="2"/>
      <c r="K3221" s="2"/>
    </row>
    <row r="3222" spans="1:11">
      <c r="A3222" s="2"/>
      <c r="C3222" s="2"/>
      <c r="D3222" s="2"/>
      <c r="E3222" s="2"/>
      <c r="F3222" s="2"/>
      <c r="G3222" s="2"/>
      <c r="H3222" s="2"/>
      <c r="I3222" s="2"/>
      <c r="J3222" s="2"/>
      <c r="K3222" s="2"/>
    </row>
    <row r="3223" spans="1:11">
      <c r="A3223" s="2"/>
      <c r="C3223" s="2"/>
      <c r="D3223" s="2"/>
      <c r="E3223" s="2"/>
      <c r="F3223" s="2"/>
      <c r="G3223" s="2"/>
      <c r="H3223" s="2"/>
      <c r="I3223" s="2"/>
      <c r="J3223" s="2"/>
      <c r="K3223" s="2"/>
    </row>
    <row r="3224" spans="1:11">
      <c r="A3224" s="2"/>
      <c r="C3224" s="2"/>
      <c r="D3224" s="2"/>
      <c r="E3224" s="2"/>
      <c r="F3224" s="2"/>
      <c r="G3224" s="2"/>
      <c r="H3224" s="2"/>
      <c r="I3224" s="2"/>
      <c r="J3224" s="2"/>
      <c r="K3224" s="2"/>
    </row>
    <row r="3225" spans="1:11">
      <c r="A3225" s="2"/>
      <c r="C3225" s="2"/>
      <c r="D3225" s="2"/>
      <c r="E3225" s="2"/>
      <c r="F3225" s="2"/>
      <c r="G3225" s="2"/>
      <c r="H3225" s="2"/>
      <c r="I3225" s="2"/>
      <c r="J3225" s="2"/>
      <c r="K3225" s="2"/>
    </row>
    <row r="3226" spans="1:11">
      <c r="A3226" s="2"/>
      <c r="C3226" s="2"/>
      <c r="D3226" s="2"/>
      <c r="E3226" s="2"/>
      <c r="F3226" s="2"/>
      <c r="G3226" s="2"/>
      <c r="H3226" s="2"/>
      <c r="I3226" s="2"/>
      <c r="J3226" s="2"/>
      <c r="K3226" s="2"/>
    </row>
    <row r="3227" spans="1:11">
      <c r="A3227" s="2"/>
      <c r="C3227" s="2"/>
      <c r="D3227" s="2"/>
      <c r="E3227" s="2"/>
      <c r="F3227" s="2"/>
      <c r="G3227" s="2"/>
      <c r="H3227" s="2"/>
      <c r="I3227" s="2"/>
      <c r="J3227" s="2"/>
      <c r="K3227" s="2"/>
    </row>
    <row r="3228" spans="1:11">
      <c r="A3228" s="2"/>
      <c r="C3228" s="2"/>
      <c r="D3228" s="2"/>
      <c r="E3228" s="2"/>
      <c r="F3228" s="2"/>
      <c r="G3228" s="2"/>
      <c r="H3228" s="2"/>
      <c r="I3228" s="2"/>
      <c r="J3228" s="2"/>
      <c r="K3228" s="2"/>
    </row>
    <row r="3229" spans="1:11">
      <c r="A3229" s="2"/>
      <c r="C3229" s="2"/>
      <c r="D3229" s="2"/>
      <c r="E3229" s="2"/>
      <c r="F3229" s="2"/>
      <c r="G3229" s="2"/>
      <c r="H3229" s="2"/>
      <c r="I3229" s="2"/>
      <c r="J3229" s="2"/>
      <c r="K3229" s="2"/>
    </row>
    <row r="3230" spans="1:11">
      <c r="A3230" s="2"/>
      <c r="C3230" s="2"/>
      <c r="D3230" s="2"/>
      <c r="E3230" s="2"/>
      <c r="F3230" s="2"/>
      <c r="G3230" s="2"/>
      <c r="H3230" s="2"/>
      <c r="I3230" s="2"/>
      <c r="J3230" s="2"/>
      <c r="K3230" s="2"/>
    </row>
    <row r="3231" spans="1:11">
      <c r="A3231" s="2"/>
      <c r="C3231" s="2"/>
      <c r="D3231" s="2"/>
      <c r="E3231" s="2"/>
      <c r="F3231" s="2"/>
      <c r="G3231" s="2"/>
      <c r="H3231" s="2"/>
      <c r="I3231" s="2"/>
      <c r="J3231" s="2"/>
      <c r="K3231" s="2"/>
    </row>
    <row r="3232" spans="1:11">
      <c r="A3232" s="2"/>
      <c r="C3232" s="2"/>
      <c r="D3232" s="2"/>
      <c r="E3232" s="2"/>
      <c r="F3232" s="2"/>
      <c r="G3232" s="2"/>
      <c r="H3232" s="2"/>
      <c r="I3232" s="2"/>
      <c r="J3232" s="2"/>
      <c r="K3232" s="2"/>
    </row>
    <row r="3233" spans="1:11">
      <c r="A3233" s="2"/>
      <c r="C3233" s="2"/>
      <c r="D3233" s="2"/>
      <c r="E3233" s="2"/>
      <c r="F3233" s="2"/>
      <c r="G3233" s="2"/>
      <c r="H3233" s="2"/>
      <c r="I3233" s="2"/>
      <c r="J3233" s="2"/>
      <c r="K3233" s="2"/>
    </row>
    <row r="3234" spans="1:11">
      <c r="A3234" s="2"/>
      <c r="C3234" s="2"/>
      <c r="D3234" s="2"/>
      <c r="E3234" s="2"/>
      <c r="F3234" s="2"/>
      <c r="G3234" s="2"/>
      <c r="H3234" s="2"/>
      <c r="I3234" s="2"/>
      <c r="J3234" s="2"/>
      <c r="K3234" s="2"/>
    </row>
    <row r="3235" spans="1:11">
      <c r="A3235" s="2"/>
      <c r="C3235" s="2"/>
      <c r="D3235" s="2"/>
      <c r="E3235" s="2"/>
      <c r="F3235" s="2"/>
      <c r="G3235" s="2"/>
      <c r="H3235" s="2"/>
      <c r="I3235" s="2"/>
      <c r="J3235" s="2"/>
      <c r="K3235" s="2"/>
    </row>
    <row r="3236" spans="1:11">
      <c r="A3236" s="2"/>
      <c r="C3236" s="2"/>
      <c r="D3236" s="2"/>
      <c r="E3236" s="2"/>
      <c r="F3236" s="2"/>
      <c r="G3236" s="2"/>
      <c r="H3236" s="2"/>
      <c r="I3236" s="2"/>
      <c r="J3236" s="2"/>
      <c r="K3236" s="2"/>
    </row>
    <row r="3237" spans="1:11">
      <c r="A3237" s="2"/>
      <c r="C3237" s="2"/>
      <c r="D3237" s="2"/>
      <c r="E3237" s="2"/>
      <c r="F3237" s="2"/>
      <c r="G3237" s="2"/>
      <c r="H3237" s="2"/>
      <c r="I3237" s="2"/>
      <c r="J3237" s="2"/>
      <c r="K3237" s="2"/>
    </row>
    <row r="3238" spans="1:11">
      <c r="A3238" s="2"/>
      <c r="C3238" s="2"/>
      <c r="D3238" s="2"/>
      <c r="E3238" s="2"/>
      <c r="F3238" s="2"/>
      <c r="G3238" s="2"/>
      <c r="H3238" s="2"/>
      <c r="I3238" s="2"/>
      <c r="J3238" s="2"/>
      <c r="K3238" s="2"/>
    </row>
    <row r="3239" spans="1:11">
      <c r="A3239" s="2"/>
      <c r="C3239" s="2"/>
      <c r="D3239" s="2"/>
      <c r="E3239" s="2"/>
      <c r="F3239" s="2"/>
      <c r="G3239" s="2"/>
      <c r="H3239" s="2"/>
      <c r="I3239" s="2"/>
      <c r="J3239" s="2"/>
      <c r="K3239" s="2"/>
    </row>
    <row r="3240" spans="1:11">
      <c r="A3240" s="2"/>
      <c r="C3240" s="2"/>
      <c r="D3240" s="2"/>
      <c r="E3240" s="2"/>
      <c r="F3240" s="2"/>
      <c r="G3240" s="2"/>
      <c r="H3240" s="2"/>
      <c r="I3240" s="2"/>
      <c r="J3240" s="2"/>
      <c r="K3240" s="2"/>
    </row>
    <row r="3241" spans="1:11">
      <c r="A3241" s="2"/>
      <c r="C3241" s="2"/>
      <c r="D3241" s="2"/>
      <c r="E3241" s="2"/>
      <c r="F3241" s="2"/>
      <c r="G3241" s="2"/>
      <c r="H3241" s="2"/>
      <c r="I3241" s="2"/>
      <c r="J3241" s="2"/>
      <c r="K3241" s="2"/>
    </row>
    <row r="3242" spans="1:11">
      <c r="A3242" s="2"/>
      <c r="C3242" s="2"/>
      <c r="D3242" s="2"/>
      <c r="E3242" s="2"/>
      <c r="F3242" s="2"/>
      <c r="G3242" s="2"/>
      <c r="H3242" s="2"/>
      <c r="I3242" s="2"/>
      <c r="J3242" s="2"/>
      <c r="K3242" s="2"/>
    </row>
    <row r="3243" spans="1:11">
      <c r="A3243" s="2"/>
      <c r="C3243" s="2"/>
      <c r="D3243" s="2"/>
      <c r="E3243" s="2"/>
      <c r="F3243" s="2"/>
      <c r="G3243" s="2"/>
      <c r="H3243" s="2"/>
      <c r="I3243" s="2"/>
      <c r="J3243" s="2"/>
      <c r="K3243" s="2"/>
    </row>
    <row r="3244" spans="1:11">
      <c r="A3244" s="2"/>
      <c r="C3244" s="2"/>
      <c r="D3244" s="2"/>
      <c r="E3244" s="2"/>
      <c r="F3244" s="2"/>
      <c r="G3244" s="2"/>
      <c r="H3244" s="2"/>
      <c r="I3244" s="2"/>
      <c r="J3244" s="2"/>
      <c r="K3244" s="2"/>
    </row>
    <row r="3245" spans="1:11">
      <c r="A3245" s="2"/>
      <c r="C3245" s="2"/>
      <c r="D3245" s="2"/>
      <c r="E3245" s="2"/>
      <c r="F3245" s="2"/>
      <c r="G3245" s="2"/>
      <c r="H3245" s="2"/>
      <c r="I3245" s="2"/>
      <c r="J3245" s="2"/>
      <c r="K3245" s="2"/>
    </row>
    <row r="3246" spans="1:11">
      <c r="A3246" s="2"/>
      <c r="C3246" s="2"/>
      <c r="D3246" s="2"/>
      <c r="E3246" s="2"/>
      <c r="F3246" s="2"/>
      <c r="G3246" s="2"/>
      <c r="H3246" s="2"/>
      <c r="I3246" s="2"/>
      <c r="J3246" s="2"/>
      <c r="K3246" s="2"/>
    </row>
    <row r="3247" spans="1:11">
      <c r="A3247" s="2"/>
      <c r="C3247" s="2"/>
      <c r="D3247" s="2"/>
      <c r="E3247" s="2"/>
      <c r="F3247" s="2"/>
      <c r="G3247" s="2"/>
      <c r="H3247" s="2"/>
      <c r="I3247" s="2"/>
      <c r="J3247" s="2"/>
      <c r="K3247" s="2"/>
    </row>
    <row r="3248" spans="1:11">
      <c r="A3248" s="2"/>
      <c r="C3248" s="2"/>
      <c r="D3248" s="2"/>
      <c r="E3248" s="2"/>
      <c r="F3248" s="2"/>
      <c r="G3248" s="2"/>
      <c r="H3248" s="2"/>
      <c r="I3248" s="2"/>
      <c r="J3248" s="2"/>
      <c r="K3248" s="2"/>
    </row>
    <row r="3249" spans="1:11">
      <c r="A3249" s="2"/>
      <c r="C3249" s="2"/>
      <c r="D3249" s="2"/>
      <c r="E3249" s="2"/>
      <c r="F3249" s="2"/>
      <c r="G3249" s="2"/>
      <c r="H3249" s="2"/>
      <c r="I3249" s="2"/>
      <c r="J3249" s="2"/>
      <c r="K3249" s="2"/>
    </row>
    <row r="3250" spans="1:11">
      <c r="A3250" s="2"/>
      <c r="C3250" s="2"/>
      <c r="D3250" s="2"/>
      <c r="E3250" s="2"/>
      <c r="F3250" s="2"/>
      <c r="G3250" s="2"/>
      <c r="H3250" s="2"/>
      <c r="I3250" s="2"/>
      <c r="J3250" s="2"/>
      <c r="K3250" s="2"/>
    </row>
    <row r="3251" spans="1:11">
      <c r="A3251" s="2"/>
      <c r="C3251" s="2"/>
      <c r="D3251" s="2"/>
      <c r="E3251" s="2"/>
      <c r="F3251" s="2"/>
      <c r="G3251" s="2"/>
      <c r="H3251" s="2"/>
      <c r="I3251" s="2"/>
      <c r="J3251" s="2"/>
      <c r="K3251" s="2"/>
    </row>
    <row r="3252" spans="1:11">
      <c r="A3252" s="2"/>
      <c r="C3252" s="2"/>
      <c r="D3252" s="2"/>
      <c r="E3252" s="2"/>
      <c r="F3252" s="2"/>
      <c r="G3252" s="2"/>
      <c r="H3252" s="2"/>
      <c r="I3252" s="2"/>
      <c r="J3252" s="2"/>
      <c r="K3252" s="2"/>
    </row>
    <row r="3253" spans="1:11">
      <c r="A3253" s="2"/>
      <c r="C3253" s="2"/>
      <c r="D3253" s="2"/>
      <c r="E3253" s="2"/>
      <c r="F3253" s="2"/>
      <c r="G3253" s="2"/>
      <c r="H3253" s="2"/>
      <c r="I3253" s="2"/>
      <c r="J3253" s="2"/>
      <c r="K3253" s="2"/>
    </row>
    <row r="3254" spans="1:11">
      <c r="A3254" s="2"/>
      <c r="C3254" s="2"/>
      <c r="D3254" s="2"/>
      <c r="E3254" s="2"/>
      <c r="F3254" s="2"/>
      <c r="G3254" s="2"/>
      <c r="H3254" s="2"/>
      <c r="I3254" s="2"/>
      <c r="J3254" s="2"/>
      <c r="K3254" s="2"/>
    </row>
    <row r="3255" spans="1:11">
      <c r="A3255" s="2"/>
      <c r="C3255" s="2"/>
      <c r="D3255" s="2"/>
      <c r="E3255" s="2"/>
      <c r="F3255" s="2"/>
      <c r="G3255" s="2"/>
      <c r="H3255" s="2"/>
      <c r="I3255" s="2"/>
      <c r="J3255" s="2"/>
      <c r="K3255" s="2"/>
    </row>
    <row r="3256" spans="1:11">
      <c r="A3256" s="2"/>
      <c r="C3256" s="2"/>
      <c r="D3256" s="2"/>
      <c r="E3256" s="2"/>
      <c r="F3256" s="2"/>
      <c r="G3256" s="2"/>
      <c r="H3256" s="2"/>
      <c r="I3256" s="2"/>
      <c r="J3256" s="2"/>
      <c r="K3256" s="2"/>
    </row>
    <row r="3257" spans="1:11">
      <c r="A3257" s="2"/>
      <c r="C3257" s="2"/>
      <c r="D3257" s="2"/>
      <c r="E3257" s="2"/>
      <c r="F3257" s="2"/>
      <c r="G3257" s="2"/>
      <c r="H3257" s="2"/>
      <c r="I3257" s="2"/>
      <c r="J3257" s="2"/>
      <c r="K3257" s="2"/>
    </row>
    <row r="3258" spans="1:11">
      <c r="A3258" s="2"/>
      <c r="C3258" s="2"/>
      <c r="D3258" s="2"/>
      <c r="E3258" s="2"/>
      <c r="F3258" s="2"/>
      <c r="G3258" s="2"/>
      <c r="H3258" s="2"/>
      <c r="I3258" s="2"/>
      <c r="J3258" s="2"/>
      <c r="K3258" s="2"/>
    </row>
    <row r="3259" spans="1:11">
      <c r="A3259" s="2"/>
      <c r="C3259" s="2"/>
      <c r="D3259" s="2"/>
      <c r="E3259" s="2"/>
      <c r="F3259" s="2"/>
      <c r="G3259" s="2"/>
      <c r="H3259" s="2"/>
      <c r="I3259" s="2"/>
      <c r="J3259" s="2"/>
      <c r="K3259" s="2"/>
    </row>
    <row r="3260" spans="1:11">
      <c r="A3260" s="2"/>
      <c r="C3260" s="2"/>
      <c r="D3260" s="2"/>
      <c r="E3260" s="2"/>
      <c r="F3260" s="2"/>
      <c r="G3260" s="2"/>
      <c r="H3260" s="2"/>
      <c r="I3260" s="2"/>
      <c r="J3260" s="2"/>
      <c r="K3260" s="2"/>
    </row>
    <row r="3261" spans="1:11">
      <c r="A3261" s="2"/>
      <c r="C3261" s="2"/>
      <c r="D3261" s="2"/>
      <c r="E3261" s="2"/>
      <c r="F3261" s="2"/>
      <c r="G3261" s="2"/>
      <c r="H3261" s="2"/>
      <c r="I3261" s="2"/>
      <c r="J3261" s="2"/>
      <c r="K3261" s="2"/>
    </row>
    <row r="3262" spans="1:11">
      <c r="A3262" s="2"/>
      <c r="C3262" s="2"/>
      <c r="D3262" s="2"/>
      <c r="E3262" s="2"/>
      <c r="F3262" s="2"/>
      <c r="G3262" s="2"/>
      <c r="H3262" s="2"/>
      <c r="I3262" s="2"/>
      <c r="J3262" s="2"/>
      <c r="K3262" s="2"/>
    </row>
    <row r="3263" spans="1:11">
      <c r="A3263" s="2"/>
      <c r="C3263" s="2"/>
      <c r="D3263" s="2"/>
      <c r="E3263" s="2"/>
      <c r="F3263" s="2"/>
      <c r="G3263" s="2"/>
      <c r="H3263" s="2"/>
      <c r="I3263" s="2"/>
      <c r="J3263" s="2"/>
      <c r="K3263" s="2"/>
    </row>
    <row r="3264" spans="1:11">
      <c r="A3264" s="2"/>
      <c r="C3264" s="2"/>
      <c r="D3264" s="2"/>
      <c r="E3264" s="2"/>
      <c r="F3264" s="2"/>
      <c r="G3264" s="2"/>
      <c r="H3264" s="2"/>
      <c r="I3264" s="2"/>
      <c r="J3264" s="2"/>
      <c r="K3264" s="2"/>
    </row>
    <row r="3265" spans="1:11">
      <c r="A3265" s="2"/>
      <c r="C3265" s="2"/>
      <c r="D3265" s="2"/>
      <c r="E3265" s="2"/>
      <c r="F3265" s="2"/>
      <c r="G3265" s="2"/>
      <c r="H3265" s="2"/>
      <c r="I3265" s="2"/>
      <c r="J3265" s="2"/>
      <c r="K3265" s="2"/>
    </row>
    <row r="3266" spans="1:11">
      <c r="A3266" s="2"/>
      <c r="C3266" s="2"/>
      <c r="D3266" s="2"/>
      <c r="E3266" s="2"/>
      <c r="F3266" s="2"/>
      <c r="G3266" s="2"/>
      <c r="H3266" s="2"/>
      <c r="I3266" s="2"/>
      <c r="J3266" s="2"/>
      <c r="K3266" s="2"/>
    </row>
    <row r="3267" spans="1:11">
      <c r="A3267" s="2"/>
      <c r="C3267" s="2"/>
      <c r="D3267" s="2"/>
      <c r="E3267" s="2"/>
      <c r="F3267" s="2"/>
      <c r="G3267" s="2"/>
      <c r="H3267" s="2"/>
      <c r="I3267" s="2"/>
      <c r="J3267" s="2"/>
      <c r="K3267" s="2"/>
    </row>
    <row r="3268" spans="1:11">
      <c r="A3268" s="2"/>
      <c r="C3268" s="2"/>
      <c r="D3268" s="2"/>
      <c r="E3268" s="2"/>
      <c r="F3268" s="2"/>
      <c r="G3268" s="2"/>
      <c r="H3268" s="2"/>
      <c r="I3268" s="2"/>
      <c r="J3268" s="2"/>
      <c r="K3268" s="2"/>
    </row>
    <row r="3269" spans="1:11">
      <c r="A3269" s="2"/>
      <c r="C3269" s="2"/>
      <c r="D3269" s="2"/>
      <c r="E3269" s="2"/>
      <c r="F3269" s="2"/>
      <c r="G3269" s="2"/>
      <c r="H3269" s="2"/>
      <c r="I3269" s="2"/>
      <c r="J3269" s="2"/>
      <c r="K3269" s="2"/>
    </row>
    <row r="3270" spans="1:11">
      <c r="A3270" s="2"/>
      <c r="C3270" s="2"/>
      <c r="D3270" s="2"/>
      <c r="E3270" s="2"/>
      <c r="F3270" s="2"/>
      <c r="G3270" s="2"/>
      <c r="H3270" s="2"/>
      <c r="I3270" s="2"/>
      <c r="J3270" s="2"/>
      <c r="K3270" s="2"/>
    </row>
    <row r="3271" spans="1:11">
      <c r="A3271" s="2"/>
      <c r="C3271" s="2"/>
      <c r="D3271" s="2"/>
      <c r="E3271" s="2"/>
      <c r="F3271" s="2"/>
      <c r="G3271" s="2"/>
      <c r="H3271" s="2"/>
      <c r="I3271" s="2"/>
      <c r="J3271" s="2"/>
      <c r="K3271" s="2"/>
    </row>
    <row r="3272" spans="1:11">
      <c r="A3272" s="2"/>
      <c r="C3272" s="2"/>
      <c r="D3272" s="2"/>
      <c r="E3272" s="2"/>
      <c r="F3272" s="2"/>
      <c r="G3272" s="2"/>
      <c r="H3272" s="2"/>
      <c r="I3272" s="2"/>
      <c r="J3272" s="2"/>
      <c r="K3272" s="2"/>
    </row>
    <row r="3273" spans="1:11">
      <c r="A3273" s="2"/>
      <c r="C3273" s="2"/>
      <c r="D3273" s="2"/>
      <c r="E3273" s="2"/>
      <c r="F3273" s="2"/>
      <c r="G3273" s="2"/>
      <c r="H3273" s="2"/>
      <c r="I3273" s="2"/>
      <c r="J3273" s="2"/>
      <c r="K3273" s="2"/>
    </row>
    <row r="3274" spans="1:11">
      <c r="A3274" s="2"/>
      <c r="C3274" s="2"/>
      <c r="D3274" s="2"/>
      <c r="E3274" s="2"/>
      <c r="F3274" s="2"/>
      <c r="G3274" s="2"/>
      <c r="H3274" s="2"/>
      <c r="I3274" s="2"/>
      <c r="J3274" s="2"/>
      <c r="K3274" s="2"/>
    </row>
    <row r="3275" spans="1:11">
      <c r="A3275" s="2"/>
      <c r="C3275" s="2"/>
      <c r="D3275" s="2"/>
      <c r="E3275" s="2"/>
      <c r="F3275" s="2"/>
      <c r="G3275" s="2"/>
      <c r="H3275" s="2"/>
      <c r="I3275" s="2"/>
      <c r="J3275" s="2"/>
      <c r="K3275" s="2"/>
    </row>
    <row r="3276" spans="1:11">
      <c r="A3276" s="2"/>
      <c r="C3276" s="2"/>
      <c r="D3276" s="2"/>
      <c r="E3276" s="2"/>
      <c r="F3276" s="2"/>
      <c r="G3276" s="2"/>
      <c r="H3276" s="2"/>
      <c r="I3276" s="2"/>
      <c r="J3276" s="2"/>
      <c r="K3276" s="2"/>
    </row>
    <row r="3277" spans="1:11">
      <c r="A3277" s="2"/>
      <c r="C3277" s="2"/>
      <c r="D3277" s="2"/>
      <c r="E3277" s="2"/>
      <c r="F3277" s="2"/>
      <c r="G3277" s="2"/>
      <c r="H3277" s="2"/>
      <c r="I3277" s="2"/>
      <c r="J3277" s="2"/>
      <c r="K3277" s="2"/>
    </row>
    <row r="3278" spans="1:11">
      <c r="A3278" s="2"/>
      <c r="C3278" s="2"/>
      <c r="D3278" s="2"/>
      <c r="E3278" s="2"/>
      <c r="F3278" s="2"/>
      <c r="G3278" s="2"/>
      <c r="H3278" s="2"/>
      <c r="I3278" s="2"/>
      <c r="J3278" s="2"/>
      <c r="K3278" s="2"/>
    </row>
    <row r="3279" spans="1:11">
      <c r="A3279" s="2"/>
      <c r="C3279" s="2"/>
      <c r="D3279" s="2"/>
      <c r="E3279" s="2"/>
      <c r="F3279" s="2"/>
      <c r="G3279" s="2"/>
      <c r="H3279" s="2"/>
      <c r="I3279" s="2"/>
      <c r="J3279" s="2"/>
      <c r="K3279" s="2"/>
    </row>
    <row r="3280" spans="1:11">
      <c r="A3280" s="2"/>
      <c r="C3280" s="2"/>
      <c r="D3280" s="2"/>
      <c r="E3280" s="2"/>
      <c r="F3280" s="2"/>
      <c r="G3280" s="2"/>
      <c r="H3280" s="2"/>
      <c r="I3280" s="2"/>
      <c r="J3280" s="2"/>
      <c r="K3280" s="2"/>
    </row>
    <row r="3281" spans="1:11">
      <c r="A3281" s="2"/>
      <c r="C3281" s="2"/>
      <c r="D3281" s="2"/>
      <c r="E3281" s="2"/>
      <c r="F3281" s="2"/>
      <c r="G3281" s="2"/>
      <c r="H3281" s="2"/>
      <c r="I3281" s="2"/>
      <c r="J3281" s="2"/>
      <c r="K3281" s="2"/>
    </row>
    <row r="3282" spans="1:11">
      <c r="A3282" s="2"/>
      <c r="C3282" s="2"/>
      <c r="D3282" s="2"/>
      <c r="E3282" s="2"/>
      <c r="F3282" s="2"/>
      <c r="G3282" s="2"/>
      <c r="H3282" s="2"/>
      <c r="I3282" s="2"/>
      <c r="J3282" s="2"/>
      <c r="K3282" s="2"/>
    </row>
    <row r="3283" spans="1:11">
      <c r="A3283" s="2"/>
      <c r="C3283" s="2"/>
      <c r="D3283" s="2"/>
      <c r="E3283" s="2"/>
      <c r="F3283" s="2"/>
      <c r="G3283" s="2"/>
      <c r="H3283" s="2"/>
      <c r="I3283" s="2"/>
      <c r="J3283" s="2"/>
      <c r="K3283" s="2"/>
    </row>
    <row r="3284" spans="1:11">
      <c r="A3284" s="2"/>
      <c r="C3284" s="2"/>
      <c r="D3284" s="2"/>
      <c r="E3284" s="2"/>
      <c r="F3284" s="2"/>
      <c r="G3284" s="2"/>
      <c r="H3284" s="2"/>
      <c r="I3284" s="2"/>
      <c r="J3284" s="2"/>
      <c r="K3284" s="2"/>
    </row>
    <row r="3285" spans="1:11">
      <c r="A3285" s="2"/>
      <c r="C3285" s="2"/>
      <c r="D3285" s="2"/>
      <c r="E3285" s="2"/>
      <c r="F3285" s="2"/>
      <c r="G3285" s="2"/>
      <c r="H3285" s="2"/>
      <c r="I3285" s="2"/>
      <c r="J3285" s="2"/>
      <c r="K3285" s="2"/>
    </row>
    <row r="3286" spans="1:11">
      <c r="A3286" s="2"/>
      <c r="C3286" s="2"/>
      <c r="D3286" s="2"/>
      <c r="E3286" s="2"/>
      <c r="F3286" s="2"/>
      <c r="G3286" s="2"/>
      <c r="H3286" s="2"/>
      <c r="I3286" s="2"/>
      <c r="J3286" s="2"/>
      <c r="K3286" s="2"/>
    </row>
    <row r="3287" spans="1:11">
      <c r="A3287" s="2"/>
      <c r="C3287" s="2"/>
      <c r="D3287" s="2"/>
      <c r="E3287" s="2"/>
      <c r="F3287" s="2"/>
      <c r="G3287" s="2"/>
      <c r="H3287" s="2"/>
      <c r="I3287" s="2"/>
      <c r="J3287" s="2"/>
      <c r="K3287" s="2"/>
    </row>
    <row r="3288" spans="1:11">
      <c r="A3288" s="2"/>
      <c r="C3288" s="2"/>
      <c r="D3288" s="2"/>
      <c r="E3288" s="2"/>
      <c r="F3288" s="2"/>
      <c r="G3288" s="2"/>
      <c r="H3288" s="2"/>
      <c r="I3288" s="2"/>
      <c r="J3288" s="2"/>
      <c r="K3288" s="2"/>
    </row>
    <row r="3289" spans="1:11">
      <c r="A3289" s="2"/>
      <c r="C3289" s="2"/>
      <c r="D3289" s="2"/>
      <c r="E3289" s="2"/>
      <c r="F3289" s="2"/>
      <c r="G3289" s="2"/>
      <c r="H3289" s="2"/>
      <c r="I3289" s="2"/>
      <c r="J3289" s="2"/>
      <c r="K3289" s="2"/>
    </row>
    <row r="3290" spans="1:11">
      <c r="A3290" s="2"/>
      <c r="C3290" s="2"/>
      <c r="D3290" s="2"/>
      <c r="E3290" s="2"/>
      <c r="F3290" s="2"/>
      <c r="G3290" s="2"/>
      <c r="H3290" s="2"/>
      <c r="I3290" s="2"/>
      <c r="J3290" s="2"/>
      <c r="K3290" s="2"/>
    </row>
    <row r="3291" spans="1:11">
      <c r="A3291" s="2"/>
      <c r="C3291" s="2"/>
      <c r="D3291" s="2"/>
      <c r="E3291" s="2"/>
      <c r="F3291" s="2"/>
      <c r="G3291" s="2"/>
      <c r="H3291" s="2"/>
      <c r="I3291" s="2"/>
      <c r="J3291" s="2"/>
      <c r="K3291" s="2"/>
    </row>
    <row r="3292" spans="1:11">
      <c r="A3292" s="2"/>
      <c r="C3292" s="2"/>
      <c r="D3292" s="2"/>
      <c r="E3292" s="2"/>
      <c r="F3292" s="2"/>
      <c r="G3292" s="2"/>
      <c r="H3292" s="2"/>
      <c r="I3292" s="2"/>
      <c r="J3292" s="2"/>
      <c r="K3292" s="2"/>
    </row>
    <row r="3293" spans="1:11">
      <c r="A3293" s="2"/>
      <c r="C3293" s="2"/>
      <c r="D3293" s="2"/>
      <c r="E3293" s="2"/>
      <c r="F3293" s="2"/>
      <c r="G3293" s="2"/>
      <c r="H3293" s="2"/>
      <c r="I3293" s="2"/>
      <c r="J3293" s="2"/>
      <c r="K3293" s="2"/>
    </row>
    <row r="3294" spans="1:11">
      <c r="A3294" s="2"/>
      <c r="C3294" s="2"/>
      <c r="D3294" s="2"/>
      <c r="E3294" s="2"/>
      <c r="F3294" s="2"/>
      <c r="G3294" s="2"/>
      <c r="H3294" s="2"/>
      <c r="I3294" s="2"/>
      <c r="J3294" s="2"/>
      <c r="K3294" s="2"/>
    </row>
    <row r="3295" spans="1:11">
      <c r="A3295" s="2"/>
      <c r="C3295" s="2"/>
      <c r="D3295" s="2"/>
      <c r="E3295" s="2"/>
      <c r="F3295" s="2"/>
      <c r="G3295" s="2"/>
      <c r="H3295" s="2"/>
      <c r="I3295" s="2"/>
      <c r="J3295" s="2"/>
      <c r="K3295" s="2"/>
    </row>
    <row r="3296" spans="1:11">
      <c r="A3296" s="2"/>
      <c r="C3296" s="2"/>
      <c r="D3296" s="2"/>
      <c r="E3296" s="2"/>
      <c r="F3296" s="2"/>
      <c r="G3296" s="2"/>
      <c r="H3296" s="2"/>
      <c r="I3296" s="2"/>
      <c r="J3296" s="2"/>
      <c r="K3296" s="2"/>
    </row>
    <row r="3297" spans="1:11">
      <c r="A3297" s="2"/>
      <c r="C3297" s="2"/>
      <c r="D3297" s="2"/>
      <c r="E3297" s="2"/>
      <c r="F3297" s="2"/>
      <c r="G3297" s="2"/>
      <c r="H3297" s="2"/>
      <c r="I3297" s="2"/>
      <c r="J3297" s="2"/>
      <c r="K3297" s="2"/>
    </row>
    <row r="3298" spans="1:11">
      <c r="A3298" s="2"/>
      <c r="C3298" s="2"/>
      <c r="D3298" s="2"/>
      <c r="E3298" s="2"/>
      <c r="F3298" s="2"/>
      <c r="G3298" s="2"/>
      <c r="H3298" s="2"/>
      <c r="I3298" s="2"/>
      <c r="J3298" s="2"/>
      <c r="K3298" s="2"/>
    </row>
    <row r="3299" spans="1:11">
      <c r="A3299" s="2"/>
      <c r="C3299" s="2"/>
      <c r="D3299" s="2"/>
      <c r="E3299" s="2"/>
      <c r="F3299" s="2"/>
      <c r="G3299" s="2"/>
      <c r="H3299" s="2"/>
      <c r="I3299" s="2"/>
      <c r="J3299" s="2"/>
      <c r="K3299" s="2"/>
    </row>
    <row r="3300" spans="1:11">
      <c r="A3300" s="2"/>
      <c r="C3300" s="2"/>
      <c r="D3300" s="2"/>
      <c r="E3300" s="2"/>
      <c r="F3300" s="2"/>
      <c r="G3300" s="2"/>
      <c r="H3300" s="2"/>
      <c r="I3300" s="2"/>
      <c r="J3300" s="2"/>
      <c r="K3300" s="2"/>
    </row>
    <row r="3301" spans="1:11">
      <c r="A3301" s="2"/>
      <c r="C3301" s="2"/>
      <c r="D3301" s="2"/>
      <c r="E3301" s="2"/>
      <c r="F3301" s="2"/>
      <c r="G3301" s="2"/>
      <c r="H3301" s="2"/>
      <c r="I3301" s="2"/>
      <c r="J3301" s="2"/>
      <c r="K3301" s="2"/>
    </row>
    <row r="3302" spans="1:11">
      <c r="A3302" s="2"/>
      <c r="C3302" s="2"/>
      <c r="D3302" s="2"/>
      <c r="E3302" s="2"/>
      <c r="F3302" s="2"/>
      <c r="G3302" s="2"/>
      <c r="H3302" s="2"/>
      <c r="I3302" s="2"/>
      <c r="J3302" s="2"/>
      <c r="K3302" s="2"/>
    </row>
    <row r="3303" spans="1:11">
      <c r="A3303" s="2"/>
      <c r="C3303" s="2"/>
      <c r="D3303" s="2"/>
      <c r="E3303" s="2"/>
      <c r="F3303" s="2"/>
      <c r="G3303" s="2"/>
      <c r="H3303" s="2"/>
      <c r="I3303" s="2"/>
      <c r="J3303" s="2"/>
      <c r="K3303" s="2"/>
    </row>
    <row r="3304" spans="1:11">
      <c r="A3304" s="2"/>
      <c r="C3304" s="2"/>
      <c r="D3304" s="2"/>
      <c r="E3304" s="2"/>
      <c r="F3304" s="2"/>
      <c r="G3304" s="2"/>
      <c r="H3304" s="2"/>
      <c r="I3304" s="2"/>
      <c r="J3304" s="2"/>
      <c r="K3304" s="2"/>
    </row>
    <row r="3305" spans="1:11">
      <c r="A3305" s="2"/>
      <c r="C3305" s="2"/>
      <c r="D3305" s="2"/>
      <c r="E3305" s="2"/>
      <c r="F3305" s="2"/>
      <c r="G3305" s="2"/>
      <c r="H3305" s="2"/>
      <c r="I3305" s="2"/>
      <c r="J3305" s="2"/>
      <c r="K3305" s="2"/>
    </row>
    <row r="3306" spans="1:11">
      <c r="A3306" s="2"/>
      <c r="C3306" s="2"/>
      <c r="D3306" s="2"/>
      <c r="E3306" s="2"/>
      <c r="F3306" s="2"/>
      <c r="G3306" s="2"/>
      <c r="H3306" s="2"/>
      <c r="I3306" s="2"/>
      <c r="J3306" s="2"/>
      <c r="K3306" s="2"/>
    </row>
    <row r="3307" spans="1:11">
      <c r="A3307" s="2"/>
      <c r="C3307" s="2"/>
      <c r="D3307" s="2"/>
      <c r="E3307" s="2"/>
      <c r="F3307" s="2"/>
      <c r="G3307" s="2"/>
      <c r="H3307" s="2"/>
      <c r="I3307" s="2"/>
      <c r="J3307" s="2"/>
      <c r="K3307" s="2"/>
    </row>
    <row r="3308" spans="1:11">
      <c r="A3308" s="2"/>
      <c r="C3308" s="2"/>
      <c r="D3308" s="2"/>
      <c r="E3308" s="2"/>
      <c r="F3308" s="2"/>
      <c r="G3308" s="2"/>
      <c r="H3308" s="2"/>
      <c r="I3308" s="2"/>
      <c r="J3308" s="2"/>
      <c r="K3308" s="2"/>
    </row>
    <row r="3309" spans="1:11">
      <c r="A3309" s="2"/>
      <c r="C3309" s="2"/>
      <c r="D3309" s="2"/>
      <c r="E3309" s="2"/>
      <c r="F3309" s="2"/>
      <c r="G3309" s="2"/>
      <c r="H3309" s="2"/>
      <c r="I3309" s="2"/>
      <c r="J3309" s="2"/>
      <c r="K3309" s="2"/>
    </row>
    <row r="3310" spans="1:11">
      <c r="A3310" s="2"/>
      <c r="C3310" s="2"/>
      <c r="D3310" s="2"/>
      <c r="E3310" s="2"/>
      <c r="F3310" s="2"/>
      <c r="G3310" s="2"/>
      <c r="H3310" s="2"/>
      <c r="I3310" s="2"/>
      <c r="J3310" s="2"/>
      <c r="K3310" s="2"/>
    </row>
    <row r="3311" spans="1:11">
      <c r="A3311" s="2"/>
      <c r="C3311" s="2"/>
      <c r="D3311" s="2"/>
      <c r="E3311" s="2"/>
      <c r="F3311" s="2"/>
      <c r="G3311" s="2"/>
      <c r="H3311" s="2"/>
      <c r="I3311" s="2"/>
      <c r="J3311" s="2"/>
      <c r="K3311" s="2"/>
    </row>
    <row r="3312" spans="1:11">
      <c r="A3312" s="2"/>
      <c r="C3312" s="2"/>
      <c r="D3312" s="2"/>
      <c r="E3312" s="2"/>
      <c r="F3312" s="2"/>
      <c r="G3312" s="2"/>
      <c r="H3312" s="2"/>
      <c r="I3312" s="2"/>
      <c r="J3312" s="2"/>
      <c r="K3312" s="2"/>
    </row>
    <row r="3313" spans="1:11">
      <c r="A3313" s="2"/>
      <c r="C3313" s="2"/>
      <c r="D3313" s="2"/>
      <c r="E3313" s="2"/>
      <c r="F3313" s="2"/>
      <c r="G3313" s="2"/>
      <c r="H3313" s="2"/>
      <c r="I3313" s="2"/>
      <c r="J3313" s="2"/>
      <c r="K3313" s="2"/>
    </row>
    <row r="3314" spans="1:11">
      <c r="A3314" s="2"/>
      <c r="C3314" s="2"/>
      <c r="D3314" s="2"/>
      <c r="E3314" s="2"/>
      <c r="F3314" s="2"/>
      <c r="G3314" s="2"/>
      <c r="H3314" s="2"/>
      <c r="I3314" s="2"/>
      <c r="J3314" s="2"/>
      <c r="K3314" s="2"/>
    </row>
    <row r="3315" spans="1:11">
      <c r="A3315" s="2"/>
      <c r="C3315" s="2"/>
      <c r="D3315" s="2"/>
      <c r="E3315" s="2"/>
      <c r="F3315" s="2"/>
      <c r="G3315" s="2"/>
      <c r="H3315" s="2"/>
      <c r="I3315" s="2"/>
      <c r="J3315" s="2"/>
      <c r="K3315" s="2"/>
    </row>
    <row r="3316" spans="1:11">
      <c r="A3316" s="2"/>
      <c r="C3316" s="2"/>
      <c r="D3316" s="2"/>
      <c r="E3316" s="2"/>
      <c r="F3316" s="2"/>
      <c r="G3316" s="2"/>
      <c r="H3316" s="2"/>
      <c r="I3316" s="2"/>
      <c r="J3316" s="2"/>
      <c r="K3316" s="2"/>
    </row>
    <row r="3317" spans="1:11">
      <c r="A3317" s="2"/>
      <c r="C3317" s="2"/>
      <c r="D3317" s="2"/>
      <c r="E3317" s="2"/>
      <c r="F3317" s="2"/>
      <c r="G3317" s="2"/>
      <c r="H3317" s="2"/>
      <c r="I3317" s="2"/>
      <c r="J3317" s="2"/>
      <c r="K3317" s="2"/>
    </row>
    <row r="3318" spans="1:11">
      <c r="A3318" s="2"/>
      <c r="C3318" s="2"/>
      <c r="D3318" s="2"/>
      <c r="E3318" s="2"/>
      <c r="F3318" s="2"/>
      <c r="G3318" s="2"/>
      <c r="H3318" s="2"/>
      <c r="I3318" s="2"/>
      <c r="J3318" s="2"/>
      <c r="K3318" s="2"/>
    </row>
    <row r="3319" spans="1:11">
      <c r="A3319" s="2"/>
      <c r="C3319" s="2"/>
      <c r="D3319" s="2"/>
      <c r="E3319" s="2"/>
      <c r="F3319" s="2"/>
      <c r="G3319" s="2"/>
      <c r="H3319" s="2"/>
      <c r="I3319" s="2"/>
      <c r="J3319" s="2"/>
      <c r="K3319" s="2"/>
    </row>
    <row r="3320" spans="1:11">
      <c r="A3320" s="2"/>
      <c r="C3320" s="2"/>
      <c r="D3320" s="2"/>
      <c r="E3320" s="2"/>
      <c r="F3320" s="2"/>
      <c r="G3320" s="2"/>
      <c r="H3320" s="2"/>
      <c r="I3320" s="2"/>
      <c r="J3320" s="2"/>
      <c r="K3320" s="2"/>
    </row>
    <row r="3321" spans="1:11">
      <c r="A3321" s="2"/>
      <c r="C3321" s="2"/>
      <c r="D3321" s="2"/>
      <c r="E3321" s="2"/>
      <c r="F3321" s="2"/>
      <c r="G3321" s="2"/>
      <c r="H3321" s="2"/>
      <c r="I3321" s="2"/>
      <c r="J3321" s="2"/>
      <c r="K3321" s="2"/>
    </row>
    <row r="3322" spans="1:11">
      <c r="A3322" s="2"/>
      <c r="C3322" s="2"/>
      <c r="D3322" s="2"/>
      <c r="E3322" s="2"/>
      <c r="F3322" s="2"/>
      <c r="G3322" s="2"/>
      <c r="H3322" s="2"/>
      <c r="I3322" s="2"/>
      <c r="J3322" s="2"/>
      <c r="K3322" s="2"/>
    </row>
    <row r="3323" spans="1:11">
      <c r="A3323" s="2"/>
      <c r="C3323" s="2"/>
      <c r="D3323" s="2"/>
      <c r="E3323" s="2"/>
      <c r="F3323" s="2"/>
      <c r="G3323" s="2"/>
      <c r="H3323" s="2"/>
      <c r="I3323" s="2"/>
      <c r="J3323" s="2"/>
      <c r="K3323" s="2"/>
    </row>
    <row r="3324" spans="1:11">
      <c r="A3324" s="2"/>
      <c r="C3324" s="2"/>
      <c r="D3324" s="2"/>
      <c r="E3324" s="2"/>
      <c r="F3324" s="2"/>
      <c r="G3324" s="2"/>
      <c r="H3324" s="2"/>
      <c r="I3324" s="2"/>
      <c r="J3324" s="2"/>
      <c r="K3324" s="2"/>
    </row>
    <row r="3325" spans="1:11">
      <c r="A3325" s="2"/>
      <c r="C3325" s="2"/>
      <c r="D3325" s="2"/>
      <c r="E3325" s="2"/>
      <c r="F3325" s="2"/>
      <c r="G3325" s="2"/>
      <c r="H3325" s="2"/>
      <c r="I3325" s="2"/>
      <c r="J3325" s="2"/>
      <c r="K3325" s="2"/>
    </row>
    <row r="3326" spans="1:11">
      <c r="A3326" s="2"/>
      <c r="C3326" s="2"/>
      <c r="D3326" s="2"/>
      <c r="E3326" s="2"/>
      <c r="F3326" s="2"/>
      <c r="G3326" s="2"/>
      <c r="H3326" s="2"/>
      <c r="I3326" s="2"/>
      <c r="J3326" s="2"/>
      <c r="K3326" s="2"/>
    </row>
    <row r="3327" spans="1:11">
      <c r="A3327" s="2"/>
      <c r="C3327" s="2"/>
      <c r="D3327" s="2"/>
      <c r="E3327" s="2"/>
      <c r="F3327" s="2"/>
      <c r="G3327" s="2"/>
      <c r="H3327" s="2"/>
      <c r="I3327" s="2"/>
      <c r="J3327" s="2"/>
      <c r="K3327" s="2"/>
    </row>
    <row r="3328" spans="1:11">
      <c r="A3328" s="2"/>
      <c r="C3328" s="2"/>
      <c r="D3328" s="2"/>
      <c r="E3328" s="2"/>
      <c r="F3328" s="2"/>
      <c r="G3328" s="2"/>
      <c r="H3328" s="2"/>
      <c r="I3328" s="2"/>
      <c r="J3328" s="2"/>
      <c r="K3328" s="2"/>
    </row>
    <row r="3329" spans="1:11">
      <c r="A3329" s="2"/>
      <c r="C3329" s="2"/>
      <c r="D3329" s="2"/>
      <c r="E3329" s="2"/>
      <c r="F3329" s="2"/>
      <c r="G3329" s="2"/>
      <c r="H3329" s="2"/>
      <c r="I3329" s="2"/>
      <c r="J3329" s="2"/>
      <c r="K3329" s="2"/>
    </row>
    <row r="3330" spans="1:11">
      <c r="A3330" s="2"/>
      <c r="C3330" s="2"/>
      <c r="D3330" s="2"/>
      <c r="E3330" s="2"/>
      <c r="F3330" s="2"/>
      <c r="G3330" s="2"/>
      <c r="H3330" s="2"/>
      <c r="I3330" s="2"/>
      <c r="J3330" s="2"/>
      <c r="K3330" s="2"/>
    </row>
    <row r="3331" spans="1:11">
      <c r="A3331" s="2"/>
      <c r="C3331" s="2"/>
      <c r="D3331" s="2"/>
      <c r="E3331" s="2"/>
      <c r="F3331" s="2"/>
      <c r="G3331" s="2"/>
      <c r="H3331" s="2"/>
      <c r="I3331" s="2"/>
      <c r="J3331" s="2"/>
      <c r="K3331" s="2"/>
    </row>
    <row r="3332" spans="1:11">
      <c r="A3332" s="2"/>
      <c r="C3332" s="2"/>
      <c r="D3332" s="2"/>
      <c r="E3332" s="2"/>
      <c r="F3332" s="2"/>
      <c r="G3332" s="2"/>
      <c r="H3332" s="2"/>
      <c r="I3332" s="2"/>
      <c r="J3332" s="2"/>
      <c r="K3332" s="2"/>
    </row>
    <row r="3333" spans="1:11">
      <c r="A3333" s="2"/>
      <c r="C3333" s="2"/>
      <c r="D3333" s="2"/>
      <c r="E3333" s="2"/>
      <c r="F3333" s="2"/>
      <c r="G3333" s="2"/>
      <c r="H3333" s="2"/>
      <c r="I3333" s="2"/>
      <c r="J3333" s="2"/>
      <c r="K3333" s="2"/>
    </row>
    <row r="3334" spans="1:11">
      <c r="A3334" s="2"/>
      <c r="C3334" s="2"/>
      <c r="D3334" s="2"/>
      <c r="E3334" s="2"/>
      <c r="F3334" s="2"/>
      <c r="G3334" s="2"/>
      <c r="H3334" s="2"/>
      <c r="I3334" s="2"/>
      <c r="J3334" s="2"/>
      <c r="K3334" s="2"/>
    </row>
    <row r="3335" spans="1:11">
      <c r="A3335" s="2"/>
      <c r="C3335" s="2"/>
      <c r="D3335" s="2"/>
      <c r="E3335" s="2"/>
      <c r="F3335" s="2"/>
      <c r="G3335" s="2"/>
      <c r="H3335" s="2"/>
      <c r="I3335" s="2"/>
      <c r="J3335" s="2"/>
      <c r="K3335" s="2"/>
    </row>
    <row r="3336" spans="1:11">
      <c r="A3336" s="2"/>
      <c r="C3336" s="2"/>
      <c r="D3336" s="2"/>
      <c r="E3336" s="2"/>
      <c r="F3336" s="2"/>
      <c r="G3336" s="2"/>
      <c r="H3336" s="2"/>
      <c r="I3336" s="2"/>
      <c r="J3336" s="2"/>
      <c r="K3336" s="2"/>
    </row>
    <row r="3337" spans="1:11">
      <c r="A3337" s="2"/>
      <c r="C3337" s="2"/>
      <c r="D3337" s="2"/>
      <c r="E3337" s="2"/>
      <c r="F3337" s="2"/>
      <c r="G3337" s="2"/>
      <c r="H3337" s="2"/>
      <c r="I3337" s="2"/>
      <c r="J3337" s="2"/>
      <c r="K3337" s="2"/>
    </row>
    <row r="3338" spans="1:11">
      <c r="A3338" s="2"/>
      <c r="C3338" s="2"/>
      <c r="D3338" s="2"/>
      <c r="E3338" s="2"/>
      <c r="F3338" s="2"/>
      <c r="G3338" s="2"/>
      <c r="H3338" s="2"/>
      <c r="I3338" s="2"/>
      <c r="J3338" s="2"/>
      <c r="K3338" s="2"/>
    </row>
    <row r="3339" spans="1:11">
      <c r="A3339" s="2"/>
      <c r="C3339" s="2"/>
      <c r="D3339" s="2"/>
      <c r="E3339" s="2"/>
      <c r="F3339" s="2"/>
      <c r="G3339" s="2"/>
      <c r="H3339" s="2"/>
      <c r="I3339" s="2"/>
      <c r="J3339" s="2"/>
      <c r="K3339" s="2"/>
    </row>
    <row r="3340" spans="1:11">
      <c r="A3340" s="2"/>
      <c r="C3340" s="2"/>
      <c r="D3340" s="2"/>
      <c r="E3340" s="2"/>
      <c r="F3340" s="2"/>
      <c r="G3340" s="2"/>
      <c r="H3340" s="2"/>
      <c r="I3340" s="2"/>
      <c r="J3340" s="2"/>
      <c r="K3340" s="2"/>
    </row>
    <row r="3341" spans="1:11">
      <c r="A3341" s="2"/>
      <c r="C3341" s="2"/>
      <c r="D3341" s="2"/>
      <c r="E3341" s="2"/>
      <c r="F3341" s="2"/>
      <c r="G3341" s="2"/>
      <c r="H3341" s="2"/>
      <c r="I3341" s="2"/>
      <c r="J3341" s="2"/>
      <c r="K3341" s="2"/>
    </row>
    <row r="3342" spans="1:11">
      <c r="A3342" s="2"/>
      <c r="C3342" s="2"/>
      <c r="D3342" s="2"/>
      <c r="E3342" s="2"/>
      <c r="F3342" s="2"/>
      <c r="G3342" s="2"/>
      <c r="H3342" s="2"/>
      <c r="I3342" s="2"/>
      <c r="J3342" s="2"/>
      <c r="K3342" s="2"/>
    </row>
    <row r="3343" spans="1:11">
      <c r="A3343" s="2"/>
      <c r="C3343" s="2"/>
      <c r="D3343" s="2"/>
      <c r="E3343" s="2"/>
      <c r="F3343" s="2"/>
      <c r="G3343" s="2"/>
      <c r="H3343" s="2"/>
      <c r="I3343" s="2"/>
      <c r="J3343" s="2"/>
      <c r="K3343" s="2"/>
    </row>
    <row r="3344" spans="1:11">
      <c r="A3344" s="2"/>
      <c r="C3344" s="2"/>
      <c r="D3344" s="2"/>
      <c r="E3344" s="2"/>
      <c r="F3344" s="2"/>
      <c r="G3344" s="2"/>
      <c r="H3344" s="2"/>
      <c r="I3344" s="2"/>
      <c r="J3344" s="2"/>
      <c r="K3344" s="2"/>
    </row>
    <row r="3345" spans="1:11">
      <c r="A3345" s="2"/>
      <c r="C3345" s="2"/>
      <c r="D3345" s="2"/>
      <c r="E3345" s="2"/>
      <c r="F3345" s="2"/>
      <c r="G3345" s="2"/>
      <c r="H3345" s="2"/>
      <c r="I3345" s="2"/>
      <c r="J3345" s="2"/>
      <c r="K3345" s="2"/>
    </row>
    <row r="3346" spans="1:11">
      <c r="A3346" s="2"/>
      <c r="C3346" s="2"/>
      <c r="D3346" s="2"/>
      <c r="E3346" s="2"/>
      <c r="F3346" s="2"/>
      <c r="G3346" s="2"/>
      <c r="H3346" s="2"/>
      <c r="I3346" s="2"/>
      <c r="J3346" s="2"/>
      <c r="K3346" s="2"/>
    </row>
    <row r="3347" spans="1:11">
      <c r="A3347" s="2"/>
      <c r="C3347" s="2"/>
      <c r="D3347" s="2"/>
      <c r="E3347" s="2"/>
      <c r="F3347" s="2"/>
      <c r="G3347" s="2"/>
      <c r="H3347" s="2"/>
      <c r="I3347" s="2"/>
      <c r="J3347" s="2"/>
      <c r="K3347" s="2"/>
    </row>
    <row r="3348" spans="1:11">
      <c r="A3348" s="2"/>
      <c r="C3348" s="2"/>
      <c r="D3348" s="2"/>
      <c r="E3348" s="2"/>
      <c r="F3348" s="2"/>
      <c r="G3348" s="2"/>
      <c r="H3348" s="2"/>
      <c r="I3348" s="2"/>
      <c r="J3348" s="2"/>
      <c r="K3348" s="2"/>
    </row>
    <row r="3349" spans="1:11">
      <c r="A3349" s="2"/>
      <c r="C3349" s="2"/>
      <c r="D3349" s="2"/>
      <c r="E3349" s="2"/>
      <c r="F3349" s="2"/>
      <c r="G3349" s="2"/>
      <c r="H3349" s="2"/>
      <c r="I3349" s="2"/>
      <c r="J3349" s="2"/>
      <c r="K3349" s="2"/>
    </row>
    <row r="3350" spans="1:11">
      <c r="A3350" s="2"/>
      <c r="C3350" s="2"/>
      <c r="D3350" s="2"/>
      <c r="E3350" s="2"/>
      <c r="F3350" s="2"/>
      <c r="G3350" s="2"/>
      <c r="H3350" s="2"/>
      <c r="I3350" s="2"/>
      <c r="J3350" s="2"/>
      <c r="K3350" s="2"/>
    </row>
    <row r="3351" spans="1:11">
      <c r="A3351" s="2"/>
      <c r="C3351" s="2"/>
      <c r="D3351" s="2"/>
      <c r="E3351" s="2"/>
      <c r="F3351" s="2"/>
      <c r="G3351" s="2"/>
      <c r="H3351" s="2"/>
      <c r="I3351" s="2"/>
      <c r="J3351" s="2"/>
      <c r="K3351" s="2"/>
    </row>
    <row r="3352" spans="1:11">
      <c r="A3352" s="2"/>
      <c r="C3352" s="2"/>
      <c r="D3352" s="2"/>
      <c r="E3352" s="2"/>
      <c r="F3352" s="2"/>
      <c r="G3352" s="2"/>
      <c r="H3352" s="2"/>
      <c r="I3352" s="2"/>
      <c r="J3352" s="2"/>
      <c r="K3352" s="2"/>
    </row>
    <row r="3353" spans="1:11">
      <c r="A3353" s="2"/>
      <c r="C3353" s="2"/>
      <c r="D3353" s="2"/>
      <c r="E3353" s="2"/>
      <c r="F3353" s="2"/>
      <c r="G3353" s="2"/>
      <c r="H3353" s="2"/>
      <c r="I3353" s="2"/>
      <c r="J3353" s="2"/>
      <c r="K3353" s="2"/>
    </row>
    <row r="3354" spans="1:11">
      <c r="A3354" s="2"/>
      <c r="C3354" s="2"/>
      <c r="D3354" s="2"/>
      <c r="E3354" s="2"/>
      <c r="F3354" s="2"/>
      <c r="G3354" s="2"/>
      <c r="H3354" s="2"/>
      <c r="I3354" s="2"/>
      <c r="J3354" s="2"/>
      <c r="K3354" s="2"/>
    </row>
    <row r="3355" spans="1:11">
      <c r="A3355" s="2"/>
      <c r="C3355" s="2"/>
      <c r="D3355" s="2"/>
      <c r="E3355" s="2"/>
      <c r="F3355" s="2"/>
      <c r="G3355" s="2"/>
      <c r="H3355" s="2"/>
      <c r="I3355" s="2"/>
      <c r="J3355" s="2"/>
      <c r="K3355" s="2"/>
    </row>
    <row r="3356" spans="1:11">
      <c r="A3356" s="2"/>
      <c r="C3356" s="2"/>
      <c r="D3356" s="2"/>
      <c r="E3356" s="2"/>
      <c r="F3356" s="2"/>
      <c r="G3356" s="2"/>
      <c r="H3356" s="2"/>
      <c r="I3356" s="2"/>
      <c r="J3356" s="2"/>
      <c r="K3356" s="2"/>
    </row>
    <row r="3357" spans="1:11">
      <c r="A3357" s="2"/>
      <c r="C3357" s="2"/>
      <c r="D3357" s="2"/>
      <c r="E3357" s="2"/>
      <c r="F3357" s="2"/>
      <c r="G3357" s="2"/>
      <c r="H3357" s="2"/>
      <c r="I3357" s="2"/>
      <c r="J3357" s="2"/>
      <c r="K3357" s="2"/>
    </row>
    <row r="3358" spans="1:11">
      <c r="A3358" s="2"/>
      <c r="C3358" s="2"/>
      <c r="D3358" s="2"/>
      <c r="E3358" s="2"/>
      <c r="F3358" s="2"/>
      <c r="G3358" s="2"/>
      <c r="H3358" s="2"/>
      <c r="I3358" s="2"/>
      <c r="J3358" s="2"/>
      <c r="K3358" s="2"/>
    </row>
    <row r="3359" spans="1:11">
      <c r="A3359" s="2"/>
      <c r="C3359" s="2"/>
      <c r="D3359" s="2"/>
      <c r="E3359" s="2"/>
      <c r="F3359" s="2"/>
      <c r="G3359" s="2"/>
      <c r="H3359" s="2"/>
      <c r="I3359" s="2"/>
      <c r="J3359" s="2"/>
      <c r="K3359" s="2"/>
    </row>
    <row r="3360" spans="1:11">
      <c r="A3360" s="2"/>
      <c r="C3360" s="2"/>
      <c r="D3360" s="2"/>
      <c r="E3360" s="2"/>
      <c r="F3360" s="2"/>
      <c r="G3360" s="2"/>
      <c r="H3360" s="2"/>
      <c r="I3360" s="2"/>
      <c r="J3360" s="2"/>
      <c r="K3360" s="2"/>
    </row>
    <row r="3361" spans="1:11">
      <c r="A3361" s="2"/>
      <c r="C3361" s="2"/>
      <c r="D3361" s="2"/>
      <c r="E3361" s="2"/>
      <c r="F3361" s="2"/>
      <c r="G3361" s="2"/>
      <c r="H3361" s="2"/>
      <c r="I3361" s="2"/>
      <c r="J3361" s="2"/>
      <c r="K3361" s="2"/>
    </row>
    <row r="3362" spans="1:11">
      <c r="A3362" s="2"/>
      <c r="C3362" s="2"/>
      <c r="D3362" s="2"/>
      <c r="E3362" s="2"/>
      <c r="F3362" s="2"/>
      <c r="G3362" s="2"/>
      <c r="H3362" s="2"/>
      <c r="I3362" s="2"/>
      <c r="J3362" s="2"/>
      <c r="K3362" s="2"/>
    </row>
    <row r="3363" spans="1:11">
      <c r="A3363" s="2"/>
      <c r="C3363" s="2"/>
      <c r="D3363" s="2"/>
      <c r="E3363" s="2"/>
      <c r="F3363" s="2"/>
      <c r="G3363" s="2"/>
      <c r="H3363" s="2"/>
      <c r="I3363" s="2"/>
      <c r="J3363" s="2"/>
      <c r="K3363" s="2"/>
    </row>
    <row r="3364" spans="1:11">
      <c r="A3364" s="2"/>
      <c r="C3364" s="2"/>
      <c r="D3364" s="2"/>
      <c r="E3364" s="2"/>
      <c r="F3364" s="2"/>
      <c r="G3364" s="2"/>
      <c r="H3364" s="2"/>
      <c r="I3364" s="2"/>
      <c r="J3364" s="2"/>
      <c r="K3364" s="2"/>
    </row>
    <row r="3365" spans="1:11">
      <c r="A3365" s="2"/>
      <c r="C3365" s="2"/>
      <c r="D3365" s="2"/>
      <c r="E3365" s="2"/>
      <c r="F3365" s="2"/>
      <c r="G3365" s="2"/>
      <c r="H3365" s="2"/>
      <c r="I3365" s="2"/>
      <c r="J3365" s="2"/>
      <c r="K3365" s="2"/>
    </row>
    <row r="3366" spans="1:11">
      <c r="A3366" s="2"/>
      <c r="C3366" s="2"/>
      <c r="D3366" s="2"/>
      <c r="E3366" s="2"/>
      <c r="F3366" s="2"/>
      <c r="G3366" s="2"/>
      <c r="H3366" s="2"/>
      <c r="I3366" s="2"/>
      <c r="J3366" s="2"/>
      <c r="K3366" s="2"/>
    </row>
    <row r="3367" spans="1:11">
      <c r="A3367" s="2"/>
      <c r="C3367" s="2"/>
      <c r="D3367" s="2"/>
      <c r="E3367" s="2"/>
      <c r="F3367" s="2"/>
      <c r="G3367" s="2"/>
      <c r="H3367" s="2"/>
      <c r="I3367" s="2"/>
      <c r="J3367" s="2"/>
      <c r="K3367" s="2"/>
    </row>
    <row r="3368" spans="1:11">
      <c r="A3368" s="2"/>
      <c r="C3368" s="2"/>
      <c r="D3368" s="2"/>
      <c r="E3368" s="2"/>
      <c r="F3368" s="2"/>
      <c r="G3368" s="2"/>
      <c r="H3368" s="2"/>
      <c r="I3368" s="2"/>
      <c r="J3368" s="2"/>
      <c r="K3368" s="2"/>
    </row>
    <row r="3369" spans="1:11">
      <c r="A3369" s="2"/>
      <c r="C3369" s="2"/>
      <c r="D3369" s="2"/>
      <c r="E3369" s="2"/>
      <c r="F3369" s="2"/>
      <c r="G3369" s="2"/>
      <c r="H3369" s="2"/>
      <c r="I3369" s="2"/>
      <c r="J3369" s="2"/>
      <c r="K3369" s="2"/>
    </row>
    <row r="3370" spans="1:11">
      <c r="A3370" s="2"/>
      <c r="C3370" s="2"/>
      <c r="D3370" s="2"/>
      <c r="E3370" s="2"/>
      <c r="F3370" s="2"/>
      <c r="G3370" s="2"/>
      <c r="H3370" s="2"/>
      <c r="I3370" s="2"/>
      <c r="J3370" s="2"/>
      <c r="K3370" s="2"/>
    </row>
    <row r="3371" spans="1:11">
      <c r="A3371" s="2"/>
      <c r="C3371" s="2"/>
      <c r="D3371" s="2"/>
      <c r="E3371" s="2"/>
      <c r="F3371" s="2"/>
      <c r="G3371" s="2"/>
      <c r="H3371" s="2"/>
      <c r="I3371" s="2"/>
      <c r="J3371" s="2"/>
      <c r="K3371" s="2"/>
    </row>
    <row r="3372" spans="1:11">
      <c r="A3372" s="2"/>
      <c r="C3372" s="2"/>
      <c r="D3372" s="2"/>
      <c r="E3372" s="2"/>
      <c r="F3372" s="2"/>
      <c r="G3372" s="2"/>
      <c r="H3372" s="2"/>
      <c r="I3372" s="2"/>
      <c r="J3372" s="2"/>
      <c r="K3372" s="2"/>
    </row>
    <row r="3373" spans="1:11">
      <c r="A3373" s="2"/>
      <c r="C3373" s="2"/>
      <c r="D3373" s="2"/>
      <c r="E3373" s="2"/>
      <c r="F3373" s="2"/>
      <c r="G3373" s="2"/>
      <c r="H3373" s="2"/>
      <c r="I3373" s="2"/>
      <c r="J3373" s="2"/>
      <c r="K3373" s="2"/>
    </row>
    <row r="3374" spans="1:11">
      <c r="A3374" s="2"/>
      <c r="C3374" s="2"/>
      <c r="D3374" s="2"/>
      <c r="E3374" s="2"/>
      <c r="F3374" s="2"/>
      <c r="G3374" s="2"/>
      <c r="H3374" s="2"/>
      <c r="I3374" s="2"/>
      <c r="J3374" s="2"/>
      <c r="K3374" s="2"/>
    </row>
    <row r="3375" spans="1:11">
      <c r="A3375" s="2"/>
      <c r="C3375" s="2"/>
      <c r="D3375" s="2"/>
      <c r="E3375" s="2"/>
      <c r="F3375" s="2"/>
      <c r="G3375" s="2"/>
      <c r="H3375" s="2"/>
      <c r="I3375" s="2"/>
      <c r="J3375" s="2"/>
      <c r="K3375" s="2"/>
    </row>
    <row r="3376" spans="1:11">
      <c r="A3376" s="2"/>
      <c r="C3376" s="2"/>
      <c r="D3376" s="2"/>
      <c r="E3376" s="2"/>
      <c r="F3376" s="2"/>
      <c r="G3376" s="2"/>
      <c r="H3376" s="2"/>
      <c r="I3376" s="2"/>
      <c r="J3376" s="2"/>
      <c r="K3376" s="2"/>
    </row>
    <row r="3377" spans="1:11">
      <c r="A3377" s="2"/>
      <c r="C3377" s="2"/>
      <c r="D3377" s="2"/>
      <c r="E3377" s="2"/>
      <c r="F3377" s="2"/>
      <c r="G3377" s="2"/>
      <c r="H3377" s="2"/>
      <c r="I3377" s="2"/>
      <c r="J3377" s="2"/>
      <c r="K3377" s="2"/>
    </row>
    <row r="3378" spans="1:11">
      <c r="A3378" s="2"/>
      <c r="C3378" s="2"/>
      <c r="D3378" s="2"/>
      <c r="E3378" s="2"/>
      <c r="F3378" s="2"/>
      <c r="G3378" s="2"/>
      <c r="H3378" s="2"/>
      <c r="I3378" s="2"/>
      <c r="J3378" s="2"/>
      <c r="K3378" s="2"/>
    </row>
    <row r="3379" spans="1:11">
      <c r="A3379" s="2"/>
      <c r="C3379" s="2"/>
      <c r="D3379" s="2"/>
      <c r="E3379" s="2"/>
      <c r="F3379" s="2"/>
      <c r="G3379" s="2"/>
      <c r="H3379" s="2"/>
      <c r="I3379" s="2"/>
      <c r="J3379" s="2"/>
      <c r="K3379" s="2"/>
    </row>
    <row r="3380" spans="1:11">
      <c r="A3380" s="2"/>
      <c r="C3380" s="2"/>
      <c r="D3380" s="2"/>
      <c r="E3380" s="2"/>
      <c r="F3380" s="2"/>
      <c r="G3380" s="2"/>
      <c r="H3380" s="2"/>
      <c r="I3380" s="2"/>
      <c r="J3380" s="2"/>
      <c r="K3380" s="2"/>
    </row>
    <row r="3381" spans="1:11">
      <c r="A3381" s="2"/>
      <c r="C3381" s="2"/>
      <c r="D3381" s="2"/>
      <c r="E3381" s="2"/>
      <c r="F3381" s="2"/>
      <c r="G3381" s="2"/>
      <c r="H3381" s="2"/>
      <c r="I3381" s="2"/>
      <c r="J3381" s="2"/>
      <c r="K3381" s="2"/>
    </row>
    <row r="3382" spans="1:11">
      <c r="A3382" s="2"/>
      <c r="C3382" s="2"/>
      <c r="D3382" s="2"/>
      <c r="E3382" s="2"/>
      <c r="F3382" s="2"/>
      <c r="G3382" s="2"/>
      <c r="H3382" s="2"/>
      <c r="I3382" s="2"/>
      <c r="J3382" s="2"/>
      <c r="K3382" s="2"/>
    </row>
    <row r="3383" spans="1:11">
      <c r="A3383" s="2"/>
      <c r="C3383" s="2"/>
      <c r="D3383" s="2"/>
      <c r="E3383" s="2"/>
      <c r="F3383" s="2"/>
      <c r="G3383" s="2"/>
      <c r="H3383" s="2"/>
      <c r="I3383" s="2"/>
      <c r="J3383" s="2"/>
      <c r="K3383" s="2"/>
    </row>
    <row r="3384" spans="1:11">
      <c r="A3384" s="2"/>
      <c r="C3384" s="2"/>
      <c r="D3384" s="2"/>
      <c r="E3384" s="2"/>
      <c r="F3384" s="2"/>
      <c r="G3384" s="2"/>
      <c r="H3384" s="2"/>
      <c r="I3384" s="2"/>
      <c r="J3384" s="2"/>
      <c r="K3384" s="2"/>
    </row>
    <row r="3385" spans="1:11">
      <c r="A3385" s="2"/>
      <c r="C3385" s="2"/>
      <c r="D3385" s="2"/>
      <c r="E3385" s="2"/>
      <c r="F3385" s="2"/>
      <c r="G3385" s="2"/>
      <c r="H3385" s="2"/>
      <c r="I3385" s="2"/>
      <c r="J3385" s="2"/>
      <c r="K3385" s="2"/>
    </row>
    <row r="3386" spans="1:11">
      <c r="A3386" s="2"/>
      <c r="C3386" s="2"/>
      <c r="D3386" s="2"/>
      <c r="E3386" s="2"/>
      <c r="F3386" s="2"/>
      <c r="G3386" s="2"/>
      <c r="H3386" s="2"/>
      <c r="I3386" s="2"/>
      <c r="J3386" s="2"/>
      <c r="K3386" s="2"/>
    </row>
    <row r="3387" spans="1:11">
      <c r="A3387" s="2"/>
      <c r="C3387" s="2"/>
      <c r="D3387" s="2"/>
      <c r="E3387" s="2"/>
      <c r="F3387" s="2"/>
      <c r="G3387" s="2"/>
      <c r="H3387" s="2"/>
      <c r="I3387" s="2"/>
      <c r="J3387" s="2"/>
      <c r="K3387" s="2"/>
    </row>
    <row r="3388" spans="1:11">
      <c r="A3388" s="2"/>
      <c r="C3388" s="2"/>
      <c r="D3388" s="2"/>
      <c r="E3388" s="2"/>
      <c r="F3388" s="2"/>
      <c r="G3388" s="2"/>
      <c r="H3388" s="2"/>
      <c r="I3388" s="2"/>
      <c r="J3388" s="2"/>
      <c r="K3388" s="2"/>
    </row>
    <row r="3389" spans="1:11">
      <c r="A3389" s="2"/>
      <c r="C3389" s="2"/>
      <c r="D3389" s="2"/>
      <c r="E3389" s="2"/>
      <c r="F3389" s="2"/>
      <c r="G3389" s="2"/>
      <c r="H3389" s="2"/>
      <c r="I3389" s="2"/>
      <c r="J3389" s="2"/>
      <c r="K3389" s="2"/>
    </row>
    <row r="3390" spans="1:11">
      <c r="A3390" s="2"/>
      <c r="C3390" s="2"/>
      <c r="D3390" s="2"/>
      <c r="E3390" s="2"/>
      <c r="F3390" s="2"/>
      <c r="G3390" s="2"/>
      <c r="H3390" s="2"/>
      <c r="I3390" s="2"/>
      <c r="J3390" s="2"/>
      <c r="K3390" s="2"/>
    </row>
    <row r="3391" spans="1:11">
      <c r="A3391" s="2"/>
      <c r="C3391" s="2"/>
      <c r="D3391" s="2"/>
      <c r="E3391" s="2"/>
      <c r="F3391" s="2"/>
      <c r="G3391" s="2"/>
      <c r="H3391" s="2"/>
      <c r="I3391" s="2"/>
      <c r="J3391" s="2"/>
      <c r="K3391" s="2"/>
    </row>
    <row r="3392" spans="1:11">
      <c r="A3392" s="2"/>
      <c r="C3392" s="2"/>
      <c r="D3392" s="2"/>
      <c r="E3392" s="2"/>
      <c r="F3392" s="2"/>
      <c r="G3392" s="2"/>
      <c r="H3392" s="2"/>
      <c r="I3392" s="2"/>
      <c r="J3392" s="2"/>
      <c r="K3392" s="2"/>
    </row>
    <row r="3393" spans="1:11">
      <c r="A3393" s="2"/>
      <c r="C3393" s="2"/>
      <c r="D3393" s="2"/>
      <c r="E3393" s="2"/>
      <c r="F3393" s="2"/>
      <c r="G3393" s="2"/>
      <c r="H3393" s="2"/>
      <c r="I3393" s="2"/>
      <c r="J3393" s="2"/>
      <c r="K3393" s="2"/>
    </row>
    <row r="3394" spans="1:11">
      <c r="A3394" s="2"/>
      <c r="C3394" s="2"/>
      <c r="D3394" s="2"/>
      <c r="E3394" s="2"/>
      <c r="F3394" s="2"/>
      <c r="G3394" s="2"/>
      <c r="H3394" s="2"/>
      <c r="I3394" s="2"/>
      <c r="J3394" s="2"/>
      <c r="K3394" s="2"/>
    </row>
    <row r="3395" spans="1:11">
      <c r="A3395" s="2"/>
      <c r="C3395" s="2"/>
      <c r="D3395" s="2"/>
      <c r="E3395" s="2"/>
      <c r="F3395" s="2"/>
      <c r="G3395" s="2"/>
      <c r="H3395" s="2"/>
      <c r="I3395" s="2"/>
      <c r="J3395" s="2"/>
      <c r="K3395" s="2"/>
    </row>
    <row r="3396" spans="1:11">
      <c r="A3396" s="2"/>
      <c r="C3396" s="2"/>
      <c r="D3396" s="2"/>
      <c r="E3396" s="2"/>
      <c r="F3396" s="2"/>
      <c r="G3396" s="2"/>
      <c r="H3396" s="2"/>
      <c r="I3396" s="2"/>
      <c r="J3396" s="2"/>
      <c r="K3396" s="2"/>
    </row>
    <row r="3397" spans="1:11">
      <c r="A3397" s="2"/>
      <c r="C3397" s="2"/>
      <c r="D3397" s="2"/>
      <c r="E3397" s="2"/>
      <c r="F3397" s="2"/>
      <c r="G3397" s="2"/>
      <c r="H3397" s="2"/>
      <c r="I3397" s="2"/>
      <c r="J3397" s="2"/>
      <c r="K3397" s="2"/>
    </row>
    <row r="3398" spans="1:11">
      <c r="A3398" s="2"/>
      <c r="C3398" s="2"/>
      <c r="D3398" s="2"/>
      <c r="E3398" s="2"/>
      <c r="F3398" s="2"/>
      <c r="G3398" s="2"/>
      <c r="H3398" s="2"/>
      <c r="I3398" s="2"/>
      <c r="J3398" s="2"/>
      <c r="K3398" s="2"/>
    </row>
    <row r="3399" spans="1:11">
      <c r="A3399" s="2"/>
      <c r="C3399" s="2"/>
      <c r="D3399" s="2"/>
      <c r="E3399" s="2"/>
      <c r="F3399" s="2"/>
      <c r="G3399" s="2"/>
      <c r="H3399" s="2"/>
      <c r="I3399" s="2"/>
      <c r="J3399" s="2"/>
      <c r="K3399" s="2"/>
    </row>
    <row r="3400" spans="1:11">
      <c r="A3400" s="2"/>
      <c r="C3400" s="2"/>
      <c r="D3400" s="2"/>
      <c r="E3400" s="2"/>
      <c r="F3400" s="2"/>
      <c r="G3400" s="2"/>
      <c r="H3400" s="2"/>
      <c r="I3400" s="2"/>
      <c r="J3400" s="2"/>
      <c r="K3400" s="2"/>
    </row>
    <row r="3401" spans="1:11">
      <c r="A3401" s="2"/>
      <c r="C3401" s="2"/>
      <c r="D3401" s="2"/>
      <c r="E3401" s="2"/>
      <c r="F3401" s="2"/>
      <c r="G3401" s="2"/>
      <c r="H3401" s="2"/>
      <c r="I3401" s="2"/>
      <c r="J3401" s="2"/>
      <c r="K3401" s="2"/>
    </row>
    <row r="3402" spans="1:11">
      <c r="A3402" s="2"/>
      <c r="C3402" s="2"/>
      <c r="D3402" s="2"/>
      <c r="E3402" s="2"/>
      <c r="F3402" s="2"/>
      <c r="G3402" s="2"/>
      <c r="H3402" s="2"/>
      <c r="I3402" s="2"/>
      <c r="J3402" s="2"/>
      <c r="K3402" s="2"/>
    </row>
    <row r="3403" spans="1:11">
      <c r="A3403" s="2"/>
      <c r="C3403" s="2"/>
      <c r="D3403" s="2"/>
      <c r="E3403" s="2"/>
      <c r="F3403" s="2"/>
      <c r="G3403" s="2"/>
      <c r="H3403" s="2"/>
      <c r="I3403" s="2"/>
      <c r="J3403" s="2"/>
      <c r="K3403" s="2"/>
    </row>
    <row r="3404" spans="1:11">
      <c r="A3404" s="2"/>
      <c r="C3404" s="2"/>
      <c r="D3404" s="2"/>
      <c r="E3404" s="2"/>
      <c r="F3404" s="2"/>
      <c r="G3404" s="2"/>
      <c r="H3404" s="2"/>
      <c r="I3404" s="2"/>
      <c r="J3404" s="2"/>
      <c r="K3404" s="2"/>
    </row>
    <row r="3405" spans="1:11">
      <c r="A3405" s="2"/>
      <c r="C3405" s="2"/>
      <c r="D3405" s="2"/>
      <c r="E3405" s="2"/>
      <c r="F3405" s="2"/>
      <c r="G3405" s="2"/>
      <c r="H3405" s="2"/>
      <c r="I3405" s="2"/>
      <c r="J3405" s="2"/>
      <c r="K3405" s="2"/>
    </row>
    <row r="3406" spans="1:11">
      <c r="A3406" s="2"/>
      <c r="C3406" s="2"/>
      <c r="D3406" s="2"/>
      <c r="E3406" s="2"/>
      <c r="F3406" s="2"/>
      <c r="G3406" s="2"/>
      <c r="H3406" s="2"/>
      <c r="I3406" s="2"/>
      <c r="J3406" s="2"/>
      <c r="K3406" s="2"/>
    </row>
    <row r="3407" spans="1:11">
      <c r="A3407" s="2"/>
      <c r="C3407" s="2"/>
      <c r="D3407" s="2"/>
      <c r="E3407" s="2"/>
      <c r="F3407" s="2"/>
      <c r="G3407" s="2"/>
      <c r="H3407" s="2"/>
      <c r="I3407" s="2"/>
      <c r="J3407" s="2"/>
      <c r="K3407" s="2"/>
    </row>
    <row r="3408" spans="1:11">
      <c r="A3408" s="2"/>
      <c r="C3408" s="2"/>
      <c r="D3408" s="2"/>
      <c r="E3408" s="2"/>
      <c r="F3408" s="2"/>
      <c r="G3408" s="2"/>
      <c r="H3408" s="2"/>
      <c r="I3408" s="2"/>
      <c r="J3408" s="2"/>
      <c r="K3408" s="2"/>
    </row>
    <row r="3409" spans="1:11">
      <c r="A3409" s="2"/>
      <c r="C3409" s="2"/>
      <c r="D3409" s="2"/>
      <c r="E3409" s="2"/>
      <c r="F3409" s="2"/>
      <c r="G3409" s="2"/>
      <c r="H3409" s="2"/>
      <c r="I3409" s="2"/>
      <c r="J3409" s="2"/>
      <c r="K3409" s="2"/>
    </row>
    <row r="3410" spans="1:11">
      <c r="A3410" s="2"/>
      <c r="C3410" s="2"/>
      <c r="D3410" s="2"/>
      <c r="E3410" s="2"/>
      <c r="F3410" s="2"/>
      <c r="G3410" s="2"/>
      <c r="H3410" s="2"/>
      <c r="I3410" s="2"/>
      <c r="J3410" s="2"/>
      <c r="K3410" s="2"/>
    </row>
    <row r="3411" spans="1:11">
      <c r="A3411" s="2"/>
      <c r="C3411" s="2"/>
      <c r="D3411" s="2"/>
      <c r="E3411" s="2"/>
      <c r="F3411" s="2"/>
      <c r="G3411" s="2"/>
      <c r="H3411" s="2"/>
      <c r="I3411" s="2"/>
      <c r="J3411" s="2"/>
      <c r="K3411" s="2"/>
    </row>
    <row r="3412" spans="1:11">
      <c r="A3412" s="2"/>
      <c r="C3412" s="2"/>
      <c r="D3412" s="2"/>
      <c r="E3412" s="2"/>
      <c r="F3412" s="2"/>
      <c r="G3412" s="2"/>
      <c r="H3412" s="2"/>
      <c r="I3412" s="2"/>
      <c r="J3412" s="2"/>
      <c r="K3412" s="2"/>
    </row>
    <row r="3413" spans="1:11">
      <c r="A3413" s="2"/>
      <c r="C3413" s="2"/>
      <c r="D3413" s="2"/>
      <c r="E3413" s="2"/>
      <c r="F3413" s="2"/>
      <c r="G3413" s="2"/>
      <c r="H3413" s="2"/>
      <c r="I3413" s="2"/>
      <c r="J3413" s="2"/>
      <c r="K3413" s="2"/>
    </row>
    <row r="3414" spans="1:11">
      <c r="A3414" s="2"/>
      <c r="C3414" s="2"/>
      <c r="D3414" s="2"/>
      <c r="E3414" s="2"/>
      <c r="F3414" s="2"/>
      <c r="G3414" s="2"/>
      <c r="H3414" s="2"/>
      <c r="I3414" s="2"/>
      <c r="J3414" s="2"/>
      <c r="K3414" s="2"/>
    </row>
    <row r="3415" spans="1:11">
      <c r="A3415" s="2"/>
      <c r="C3415" s="2"/>
      <c r="D3415" s="2"/>
      <c r="E3415" s="2"/>
      <c r="F3415" s="2"/>
      <c r="G3415" s="2"/>
      <c r="H3415" s="2"/>
      <c r="I3415" s="2"/>
      <c r="J3415" s="2"/>
      <c r="K3415" s="2"/>
    </row>
    <row r="3416" spans="1:11">
      <c r="A3416" s="2"/>
      <c r="C3416" s="2"/>
      <c r="D3416" s="2"/>
      <c r="E3416" s="2"/>
      <c r="F3416" s="2"/>
      <c r="G3416" s="2"/>
      <c r="H3416" s="2"/>
      <c r="I3416" s="2"/>
      <c r="J3416" s="2"/>
      <c r="K3416" s="2"/>
    </row>
    <row r="3417" spans="1:11">
      <c r="A3417" s="2"/>
      <c r="C3417" s="2"/>
      <c r="D3417" s="2"/>
      <c r="E3417" s="2"/>
      <c r="F3417" s="2"/>
      <c r="G3417" s="2"/>
      <c r="H3417" s="2"/>
      <c r="I3417" s="2"/>
      <c r="J3417" s="2"/>
      <c r="K3417" s="2"/>
    </row>
    <row r="3418" spans="1:11">
      <c r="A3418" s="2"/>
      <c r="C3418" s="2"/>
      <c r="D3418" s="2"/>
      <c r="E3418" s="2"/>
      <c r="F3418" s="2"/>
      <c r="G3418" s="2"/>
      <c r="H3418" s="2"/>
      <c r="I3418" s="2"/>
      <c r="J3418" s="2"/>
      <c r="K3418" s="2"/>
    </row>
    <row r="3419" spans="1:11">
      <c r="A3419" s="2"/>
      <c r="C3419" s="2"/>
      <c r="D3419" s="2"/>
      <c r="E3419" s="2"/>
      <c r="F3419" s="2"/>
      <c r="G3419" s="2"/>
      <c r="H3419" s="2"/>
      <c r="I3419" s="2"/>
      <c r="J3419" s="2"/>
      <c r="K3419" s="2"/>
    </row>
    <row r="3420" spans="1:11">
      <c r="A3420" s="2"/>
      <c r="C3420" s="2"/>
      <c r="D3420" s="2"/>
      <c r="E3420" s="2"/>
      <c r="F3420" s="2"/>
      <c r="G3420" s="2"/>
      <c r="H3420" s="2"/>
      <c r="I3420" s="2"/>
      <c r="J3420" s="2"/>
      <c r="K3420" s="2"/>
    </row>
    <row r="3421" spans="1:11">
      <c r="A3421" s="2"/>
      <c r="C3421" s="2"/>
      <c r="D3421" s="2"/>
      <c r="E3421" s="2"/>
      <c r="F3421" s="2"/>
      <c r="G3421" s="2"/>
      <c r="H3421" s="2"/>
      <c r="I3421" s="2"/>
      <c r="J3421" s="2"/>
      <c r="K3421" s="2"/>
    </row>
    <row r="3422" spans="1:11">
      <c r="A3422" s="2"/>
      <c r="C3422" s="2"/>
      <c r="D3422" s="2"/>
      <c r="E3422" s="2"/>
      <c r="F3422" s="2"/>
      <c r="G3422" s="2"/>
      <c r="H3422" s="2"/>
      <c r="I3422" s="2"/>
      <c r="J3422" s="2"/>
      <c r="K3422" s="2"/>
    </row>
    <row r="3423" spans="1:11">
      <c r="A3423" s="2"/>
      <c r="C3423" s="2"/>
      <c r="D3423" s="2"/>
      <c r="E3423" s="2"/>
      <c r="F3423" s="2"/>
      <c r="G3423" s="2"/>
      <c r="H3423" s="2"/>
      <c r="I3423" s="2"/>
      <c r="J3423" s="2"/>
      <c r="K3423" s="2"/>
    </row>
    <row r="3424" spans="1:11">
      <c r="A3424" s="2"/>
      <c r="C3424" s="2"/>
      <c r="D3424" s="2"/>
      <c r="E3424" s="2"/>
      <c r="F3424" s="2"/>
      <c r="G3424" s="2"/>
      <c r="H3424" s="2"/>
      <c r="I3424" s="2"/>
      <c r="J3424" s="2"/>
      <c r="K3424" s="2"/>
    </row>
    <row r="3425" spans="1:11">
      <c r="A3425" s="2"/>
      <c r="C3425" s="2"/>
      <c r="D3425" s="2"/>
      <c r="E3425" s="2"/>
      <c r="F3425" s="2"/>
      <c r="G3425" s="2"/>
      <c r="H3425" s="2"/>
      <c r="I3425" s="2"/>
      <c r="J3425" s="2"/>
      <c r="K3425" s="2"/>
    </row>
    <row r="3426" spans="1:11">
      <c r="A3426" s="2"/>
      <c r="C3426" s="2"/>
      <c r="D3426" s="2"/>
      <c r="E3426" s="2"/>
      <c r="F3426" s="2"/>
      <c r="G3426" s="2"/>
      <c r="H3426" s="2"/>
      <c r="I3426" s="2"/>
      <c r="J3426" s="2"/>
      <c r="K3426" s="2"/>
    </row>
    <row r="3427" spans="1:11">
      <c r="A3427" s="2"/>
      <c r="C3427" s="2"/>
      <c r="D3427" s="2"/>
      <c r="E3427" s="2"/>
      <c r="F3427" s="2"/>
      <c r="G3427" s="2"/>
      <c r="H3427" s="2"/>
      <c r="I3427" s="2"/>
      <c r="J3427" s="2"/>
      <c r="K3427" s="2"/>
    </row>
    <row r="3428" spans="1:11">
      <c r="A3428" s="2"/>
      <c r="C3428" s="2"/>
      <c r="D3428" s="2"/>
      <c r="E3428" s="2"/>
      <c r="F3428" s="2"/>
      <c r="G3428" s="2"/>
      <c r="H3428" s="2"/>
      <c r="I3428" s="2"/>
      <c r="J3428" s="2"/>
      <c r="K3428" s="2"/>
    </row>
    <row r="3429" spans="1:11">
      <c r="A3429" s="2"/>
      <c r="C3429" s="2"/>
      <c r="D3429" s="2"/>
      <c r="E3429" s="2"/>
      <c r="F3429" s="2"/>
      <c r="G3429" s="2"/>
      <c r="H3429" s="2"/>
      <c r="I3429" s="2"/>
      <c r="J3429" s="2"/>
      <c r="K3429" s="2"/>
    </row>
    <row r="3430" spans="1:11">
      <c r="A3430" s="2"/>
      <c r="C3430" s="2"/>
      <c r="D3430" s="2"/>
      <c r="E3430" s="2"/>
      <c r="F3430" s="2"/>
      <c r="G3430" s="2"/>
      <c r="H3430" s="2"/>
      <c r="I3430" s="2"/>
      <c r="J3430" s="2"/>
      <c r="K3430" s="2"/>
    </row>
    <row r="3431" spans="1:11">
      <c r="A3431" s="2"/>
      <c r="C3431" s="2"/>
      <c r="D3431" s="2"/>
      <c r="E3431" s="2"/>
      <c r="F3431" s="2"/>
      <c r="G3431" s="2"/>
      <c r="H3431" s="2"/>
      <c r="I3431" s="2"/>
      <c r="J3431" s="2"/>
      <c r="K3431" s="2"/>
    </row>
    <row r="3432" spans="1:11">
      <c r="A3432" s="2"/>
      <c r="C3432" s="2"/>
      <c r="D3432" s="2"/>
      <c r="E3432" s="2"/>
      <c r="F3432" s="2"/>
      <c r="G3432" s="2"/>
      <c r="H3432" s="2"/>
      <c r="I3432" s="2"/>
      <c r="J3432" s="2"/>
      <c r="K3432" s="2"/>
    </row>
    <row r="3433" spans="1:11">
      <c r="A3433" s="2"/>
      <c r="C3433" s="2"/>
      <c r="D3433" s="2"/>
      <c r="E3433" s="2"/>
      <c r="F3433" s="2"/>
      <c r="G3433" s="2"/>
      <c r="H3433" s="2"/>
      <c r="I3433" s="2"/>
      <c r="J3433" s="2"/>
      <c r="K3433" s="2"/>
    </row>
    <row r="3434" spans="1:11">
      <c r="A3434" s="2"/>
      <c r="C3434" s="2"/>
      <c r="D3434" s="2"/>
      <c r="E3434" s="2"/>
      <c r="F3434" s="2"/>
      <c r="G3434" s="2"/>
      <c r="H3434" s="2"/>
      <c r="I3434" s="2"/>
      <c r="J3434" s="2"/>
      <c r="K3434" s="2"/>
    </row>
    <row r="3435" spans="1:11">
      <c r="A3435" s="2"/>
      <c r="C3435" s="2"/>
      <c r="D3435" s="2"/>
      <c r="E3435" s="2"/>
      <c r="F3435" s="2"/>
      <c r="G3435" s="2"/>
      <c r="H3435" s="2"/>
      <c r="I3435" s="2"/>
      <c r="J3435" s="2"/>
      <c r="K3435" s="2"/>
    </row>
    <row r="3436" spans="1:11">
      <c r="A3436" s="2"/>
      <c r="C3436" s="2"/>
      <c r="D3436" s="2"/>
      <c r="E3436" s="2"/>
      <c r="F3436" s="2"/>
      <c r="G3436" s="2"/>
      <c r="H3436" s="2"/>
      <c r="I3436" s="2"/>
      <c r="J3436" s="2"/>
      <c r="K3436" s="2"/>
    </row>
    <row r="3437" spans="1:11">
      <c r="A3437" s="2"/>
      <c r="C3437" s="2"/>
      <c r="D3437" s="2"/>
      <c r="E3437" s="2"/>
      <c r="F3437" s="2"/>
      <c r="G3437" s="2"/>
      <c r="H3437" s="2"/>
      <c r="I3437" s="2"/>
      <c r="J3437" s="2"/>
      <c r="K3437" s="2"/>
    </row>
    <row r="3438" spans="1:11">
      <c r="A3438" s="2"/>
      <c r="C3438" s="2"/>
      <c r="D3438" s="2"/>
      <c r="E3438" s="2"/>
      <c r="F3438" s="2"/>
      <c r="G3438" s="2"/>
      <c r="H3438" s="2"/>
      <c r="I3438" s="2"/>
      <c r="J3438" s="2"/>
      <c r="K3438" s="2"/>
    </row>
    <row r="3439" spans="1:11">
      <c r="A3439" s="2"/>
      <c r="C3439" s="2"/>
      <c r="D3439" s="2"/>
      <c r="E3439" s="2"/>
      <c r="F3439" s="2"/>
      <c r="G3439" s="2"/>
      <c r="H3439" s="2"/>
      <c r="I3439" s="2"/>
      <c r="J3439" s="2"/>
      <c r="K3439" s="2"/>
    </row>
    <row r="3440" spans="1:11">
      <c r="A3440" s="2"/>
      <c r="C3440" s="2"/>
      <c r="D3440" s="2"/>
      <c r="E3440" s="2"/>
      <c r="F3440" s="2"/>
      <c r="G3440" s="2"/>
      <c r="H3440" s="2"/>
      <c r="I3440" s="2"/>
      <c r="J3440" s="2"/>
      <c r="K3440" s="2"/>
    </row>
    <row r="3441" spans="1:11">
      <c r="A3441" s="2"/>
      <c r="C3441" s="2"/>
      <c r="D3441" s="2"/>
      <c r="E3441" s="2"/>
      <c r="F3441" s="2"/>
      <c r="G3441" s="2"/>
      <c r="H3441" s="2"/>
      <c r="I3441" s="2"/>
      <c r="J3441" s="2"/>
      <c r="K3441" s="2"/>
    </row>
    <row r="3442" spans="1:11">
      <c r="A3442" s="2"/>
      <c r="C3442" s="2"/>
      <c r="D3442" s="2"/>
      <c r="E3442" s="2"/>
      <c r="F3442" s="2"/>
      <c r="G3442" s="2"/>
      <c r="H3442" s="2"/>
      <c r="I3442" s="2"/>
      <c r="J3442" s="2"/>
      <c r="K3442" s="2"/>
    </row>
    <row r="3443" spans="1:11">
      <c r="A3443" s="2"/>
      <c r="C3443" s="2"/>
      <c r="D3443" s="2"/>
      <c r="E3443" s="2"/>
      <c r="F3443" s="2"/>
      <c r="G3443" s="2"/>
      <c r="H3443" s="2"/>
      <c r="I3443" s="2"/>
      <c r="J3443" s="2"/>
      <c r="K3443" s="2"/>
    </row>
    <row r="3444" spans="1:11">
      <c r="A3444" s="2"/>
      <c r="C3444" s="2"/>
      <c r="D3444" s="2"/>
      <c r="E3444" s="2"/>
      <c r="F3444" s="2"/>
      <c r="G3444" s="2"/>
      <c r="H3444" s="2"/>
      <c r="I3444" s="2"/>
      <c r="J3444" s="2"/>
      <c r="K3444" s="2"/>
    </row>
    <row r="3445" spans="1:11">
      <c r="A3445" s="2"/>
      <c r="C3445" s="2"/>
      <c r="D3445" s="2"/>
      <c r="E3445" s="2"/>
      <c r="F3445" s="2"/>
      <c r="G3445" s="2"/>
      <c r="H3445" s="2"/>
      <c r="I3445" s="2"/>
      <c r="J3445" s="2"/>
      <c r="K3445" s="2"/>
    </row>
    <row r="3446" spans="1:11">
      <c r="A3446" s="2"/>
      <c r="C3446" s="2"/>
      <c r="D3446" s="2"/>
      <c r="E3446" s="2"/>
      <c r="F3446" s="2"/>
      <c r="G3446" s="2"/>
      <c r="H3446" s="2"/>
      <c r="I3446" s="2"/>
      <c r="J3446" s="2"/>
      <c r="K3446" s="2"/>
    </row>
    <row r="3447" spans="1:11">
      <c r="A3447" s="2"/>
      <c r="C3447" s="2"/>
      <c r="D3447" s="2"/>
      <c r="E3447" s="2"/>
      <c r="F3447" s="2"/>
      <c r="G3447" s="2"/>
      <c r="H3447" s="2"/>
      <c r="I3447" s="2"/>
      <c r="J3447" s="2"/>
      <c r="K3447" s="2"/>
    </row>
    <row r="3448" spans="1:11">
      <c r="A3448" s="2"/>
      <c r="C3448" s="2"/>
      <c r="D3448" s="2"/>
      <c r="E3448" s="2"/>
      <c r="F3448" s="2"/>
      <c r="G3448" s="2"/>
      <c r="H3448" s="2"/>
      <c r="I3448" s="2"/>
      <c r="J3448" s="2"/>
      <c r="K3448" s="2"/>
    </row>
    <row r="3449" spans="1:11">
      <c r="A3449" s="2"/>
      <c r="C3449" s="2"/>
      <c r="D3449" s="2"/>
      <c r="E3449" s="2"/>
      <c r="F3449" s="2"/>
      <c r="G3449" s="2"/>
      <c r="H3449" s="2"/>
      <c r="I3449" s="2"/>
      <c r="J3449" s="2"/>
      <c r="K3449" s="2"/>
    </row>
    <row r="3450" spans="1:11">
      <c r="A3450" s="2"/>
      <c r="C3450" s="2"/>
      <c r="D3450" s="2"/>
      <c r="E3450" s="2"/>
      <c r="F3450" s="2"/>
      <c r="G3450" s="2"/>
      <c r="H3450" s="2"/>
      <c r="I3450" s="2"/>
      <c r="J3450" s="2"/>
      <c r="K3450" s="2"/>
    </row>
    <row r="3451" spans="1:11">
      <c r="A3451" s="2"/>
      <c r="C3451" s="2"/>
      <c r="D3451" s="2"/>
      <c r="E3451" s="2"/>
      <c r="F3451" s="2"/>
      <c r="G3451" s="2"/>
      <c r="H3451" s="2"/>
      <c r="I3451" s="2"/>
      <c r="J3451" s="2"/>
      <c r="K3451" s="2"/>
    </row>
    <row r="3452" spans="1:11">
      <c r="A3452" s="2"/>
      <c r="C3452" s="2"/>
      <c r="D3452" s="2"/>
      <c r="E3452" s="2"/>
      <c r="F3452" s="2"/>
      <c r="G3452" s="2"/>
      <c r="H3452" s="2"/>
      <c r="I3452" s="2"/>
      <c r="J3452" s="2"/>
      <c r="K3452" s="2"/>
    </row>
    <row r="3453" spans="1:11">
      <c r="A3453" s="2"/>
      <c r="C3453" s="2"/>
      <c r="D3453" s="2"/>
      <c r="E3453" s="2"/>
      <c r="F3453" s="2"/>
      <c r="G3453" s="2"/>
      <c r="H3453" s="2"/>
      <c r="I3453" s="2"/>
      <c r="J3453" s="2"/>
      <c r="K3453" s="2"/>
    </row>
    <row r="3454" spans="1:11">
      <c r="A3454" s="2"/>
      <c r="C3454" s="2"/>
      <c r="D3454" s="2"/>
      <c r="E3454" s="2"/>
      <c r="F3454" s="2"/>
      <c r="G3454" s="2"/>
      <c r="H3454" s="2"/>
      <c r="I3454" s="2"/>
      <c r="J3454" s="2"/>
      <c r="K3454" s="2"/>
    </row>
    <row r="3455" spans="1:11">
      <c r="A3455" s="2"/>
      <c r="C3455" s="2"/>
      <c r="D3455" s="2"/>
      <c r="E3455" s="2"/>
      <c r="F3455" s="2"/>
      <c r="G3455" s="2"/>
      <c r="H3455" s="2"/>
      <c r="I3455" s="2"/>
      <c r="J3455" s="2"/>
      <c r="K3455" s="2"/>
    </row>
    <row r="3456" spans="1:11">
      <c r="A3456" s="2"/>
      <c r="C3456" s="2"/>
      <c r="D3456" s="2"/>
      <c r="E3456" s="2"/>
      <c r="F3456" s="2"/>
      <c r="G3456" s="2"/>
      <c r="H3456" s="2"/>
      <c r="I3456" s="2"/>
      <c r="J3456" s="2"/>
      <c r="K3456" s="2"/>
    </row>
    <row r="3457" spans="1:11">
      <c r="A3457" s="2"/>
      <c r="C3457" s="2"/>
      <c r="D3457" s="2"/>
      <c r="E3457" s="2"/>
      <c r="F3457" s="2"/>
      <c r="G3457" s="2"/>
      <c r="H3457" s="2"/>
      <c r="I3457" s="2"/>
      <c r="J3457" s="2"/>
      <c r="K3457" s="2"/>
    </row>
    <row r="3458" spans="1:11">
      <c r="A3458" s="2"/>
      <c r="C3458" s="2"/>
      <c r="D3458" s="2"/>
      <c r="E3458" s="2"/>
      <c r="F3458" s="2"/>
      <c r="G3458" s="2"/>
      <c r="H3458" s="2"/>
      <c r="I3458" s="2"/>
      <c r="J3458" s="2"/>
      <c r="K3458" s="2"/>
    </row>
    <row r="3459" spans="1:11">
      <c r="A3459" s="2"/>
      <c r="C3459" s="2"/>
      <c r="D3459" s="2"/>
      <c r="E3459" s="2"/>
      <c r="F3459" s="2"/>
      <c r="G3459" s="2"/>
      <c r="H3459" s="2"/>
      <c r="I3459" s="2"/>
      <c r="J3459" s="2"/>
      <c r="K3459" s="2"/>
    </row>
    <row r="3460" spans="1:11">
      <c r="A3460" s="2"/>
      <c r="C3460" s="2"/>
      <c r="D3460" s="2"/>
      <c r="E3460" s="2"/>
      <c r="F3460" s="2"/>
      <c r="G3460" s="2"/>
      <c r="H3460" s="2"/>
      <c r="I3460" s="2"/>
      <c r="J3460" s="2"/>
      <c r="K3460" s="2"/>
    </row>
    <row r="3461" spans="1:11">
      <c r="A3461" s="2"/>
      <c r="C3461" s="2"/>
      <c r="D3461" s="2"/>
      <c r="E3461" s="2"/>
      <c r="F3461" s="2"/>
      <c r="G3461" s="2"/>
      <c r="H3461" s="2"/>
      <c r="I3461" s="2"/>
      <c r="J3461" s="2"/>
      <c r="K3461" s="2"/>
    </row>
    <row r="3462" spans="1:11">
      <c r="A3462" s="2"/>
      <c r="C3462" s="2"/>
      <c r="D3462" s="2"/>
      <c r="E3462" s="2"/>
      <c r="F3462" s="2"/>
      <c r="G3462" s="2"/>
      <c r="H3462" s="2"/>
      <c r="I3462" s="2"/>
      <c r="J3462" s="2"/>
      <c r="K3462" s="2"/>
    </row>
    <row r="3463" spans="1:11">
      <c r="A3463" s="2"/>
      <c r="C3463" s="2"/>
      <c r="D3463" s="2"/>
      <c r="E3463" s="2"/>
      <c r="F3463" s="2"/>
      <c r="G3463" s="2"/>
      <c r="H3463" s="2"/>
      <c r="I3463" s="2"/>
      <c r="J3463" s="2"/>
      <c r="K3463" s="2"/>
    </row>
    <row r="3464" spans="1:11">
      <c r="A3464" s="2"/>
      <c r="C3464" s="2"/>
      <c r="D3464" s="2"/>
      <c r="E3464" s="2"/>
      <c r="F3464" s="2"/>
      <c r="G3464" s="2"/>
      <c r="H3464" s="2"/>
      <c r="I3464" s="2"/>
      <c r="J3464" s="2"/>
      <c r="K3464" s="2"/>
    </row>
    <row r="3465" spans="1:11">
      <c r="A3465" s="2"/>
      <c r="C3465" s="2"/>
      <c r="D3465" s="2"/>
      <c r="E3465" s="2"/>
      <c r="F3465" s="2"/>
      <c r="G3465" s="2"/>
      <c r="H3465" s="2"/>
      <c r="I3465" s="2"/>
      <c r="J3465" s="2"/>
      <c r="K3465" s="2"/>
    </row>
    <row r="3466" spans="1:11">
      <c r="A3466" s="2"/>
      <c r="C3466" s="2"/>
      <c r="D3466" s="2"/>
      <c r="E3466" s="2"/>
      <c r="F3466" s="2"/>
      <c r="G3466" s="2"/>
      <c r="H3466" s="2"/>
      <c r="I3466" s="2"/>
      <c r="J3466" s="2"/>
      <c r="K3466" s="2"/>
    </row>
    <row r="3467" spans="1:11">
      <c r="A3467" s="2"/>
      <c r="C3467" s="2"/>
      <c r="D3467" s="2"/>
      <c r="E3467" s="2"/>
      <c r="F3467" s="2"/>
      <c r="G3467" s="2"/>
      <c r="H3467" s="2"/>
      <c r="I3467" s="2"/>
      <c r="J3467" s="2"/>
      <c r="K3467" s="2"/>
    </row>
    <row r="3468" spans="1:11">
      <c r="A3468" s="2"/>
      <c r="C3468" s="2"/>
      <c r="D3468" s="2"/>
      <c r="E3468" s="2"/>
      <c r="F3468" s="2"/>
      <c r="G3468" s="2"/>
      <c r="H3468" s="2"/>
      <c r="I3468" s="2"/>
      <c r="J3468" s="2"/>
      <c r="K3468" s="2"/>
    </row>
    <row r="3469" spans="1:11">
      <c r="A3469" s="2"/>
      <c r="C3469" s="2"/>
      <c r="D3469" s="2"/>
      <c r="E3469" s="2"/>
      <c r="F3469" s="2"/>
      <c r="G3469" s="2"/>
      <c r="H3469" s="2"/>
      <c r="I3469" s="2"/>
      <c r="J3469" s="2"/>
      <c r="K3469" s="2"/>
    </row>
    <row r="3470" spans="1:11">
      <c r="A3470" s="2"/>
      <c r="C3470" s="2"/>
      <c r="D3470" s="2"/>
      <c r="E3470" s="2"/>
      <c r="F3470" s="2"/>
      <c r="G3470" s="2"/>
      <c r="H3470" s="2"/>
      <c r="I3470" s="2"/>
      <c r="J3470" s="2"/>
      <c r="K3470" s="2"/>
    </row>
    <row r="3471" spans="1:11">
      <c r="A3471" s="2"/>
      <c r="C3471" s="2"/>
      <c r="D3471" s="2"/>
      <c r="E3471" s="2"/>
      <c r="F3471" s="2"/>
      <c r="G3471" s="2"/>
      <c r="H3471" s="2"/>
      <c r="I3471" s="2"/>
      <c r="J3471" s="2"/>
      <c r="K3471" s="2"/>
    </row>
    <row r="3472" spans="1:11">
      <c r="A3472" s="2"/>
      <c r="C3472" s="2"/>
      <c r="D3472" s="2"/>
      <c r="E3472" s="2"/>
      <c r="F3472" s="2"/>
      <c r="G3472" s="2"/>
      <c r="H3472" s="2"/>
      <c r="I3472" s="2"/>
      <c r="J3472" s="2"/>
      <c r="K3472" s="2"/>
    </row>
    <row r="3473" spans="1:11">
      <c r="A3473" s="2"/>
      <c r="C3473" s="2"/>
      <c r="D3473" s="2"/>
      <c r="E3473" s="2"/>
      <c r="F3473" s="2"/>
      <c r="G3473" s="2"/>
      <c r="H3473" s="2"/>
      <c r="I3473" s="2"/>
      <c r="J3473" s="2"/>
      <c r="K3473" s="2"/>
    </row>
    <row r="3474" spans="1:11">
      <c r="A3474" s="2"/>
      <c r="C3474" s="2"/>
      <c r="D3474" s="2"/>
      <c r="E3474" s="2"/>
      <c r="F3474" s="2"/>
      <c r="G3474" s="2"/>
      <c r="H3474" s="2"/>
      <c r="I3474" s="2"/>
      <c r="J3474" s="2"/>
      <c r="K3474" s="2"/>
    </row>
    <row r="3475" spans="1:11">
      <c r="A3475" s="2"/>
      <c r="C3475" s="2"/>
      <c r="D3475" s="2"/>
      <c r="E3475" s="2"/>
      <c r="F3475" s="2"/>
      <c r="G3475" s="2"/>
      <c r="H3475" s="2"/>
      <c r="I3475" s="2"/>
      <c r="J3475" s="2"/>
      <c r="K3475" s="2"/>
    </row>
    <row r="3476" spans="1:11">
      <c r="A3476" s="2"/>
      <c r="C3476" s="2"/>
      <c r="D3476" s="2"/>
      <c r="E3476" s="2"/>
      <c r="F3476" s="2"/>
      <c r="G3476" s="2"/>
      <c r="H3476" s="2"/>
      <c r="I3476" s="2"/>
      <c r="J3476" s="2"/>
      <c r="K3476" s="2"/>
    </row>
    <row r="3477" spans="1:11">
      <c r="A3477" s="2"/>
      <c r="C3477" s="2"/>
      <c r="D3477" s="2"/>
      <c r="E3477" s="2"/>
      <c r="F3477" s="2"/>
      <c r="G3477" s="2"/>
      <c r="H3477" s="2"/>
      <c r="I3477" s="2"/>
      <c r="J3477" s="2"/>
      <c r="K3477" s="2"/>
    </row>
    <row r="3478" spans="1:11">
      <c r="A3478" s="2"/>
      <c r="C3478" s="2"/>
      <c r="D3478" s="2"/>
      <c r="E3478" s="2"/>
      <c r="F3478" s="2"/>
      <c r="G3478" s="2"/>
      <c r="H3478" s="2"/>
      <c r="I3478" s="2"/>
      <c r="J3478" s="2"/>
      <c r="K3478" s="2"/>
    </row>
    <row r="3479" spans="1:11">
      <c r="A3479" s="2"/>
      <c r="C3479" s="2"/>
      <c r="D3479" s="2"/>
      <c r="E3479" s="2"/>
      <c r="F3479" s="2"/>
      <c r="G3479" s="2"/>
      <c r="H3479" s="2"/>
      <c r="I3479" s="2"/>
      <c r="J3479" s="2"/>
      <c r="K3479" s="2"/>
    </row>
    <row r="3480" spans="1:11">
      <c r="A3480" s="2"/>
      <c r="C3480" s="2"/>
      <c r="D3480" s="2"/>
      <c r="E3480" s="2"/>
      <c r="F3480" s="2"/>
      <c r="G3480" s="2"/>
      <c r="H3480" s="2"/>
      <c r="I3480" s="2"/>
      <c r="J3480" s="2"/>
      <c r="K3480" s="2"/>
    </row>
    <row r="3481" spans="1:11">
      <c r="A3481" s="2"/>
      <c r="C3481" s="2"/>
      <c r="D3481" s="2"/>
      <c r="E3481" s="2"/>
      <c r="F3481" s="2"/>
      <c r="G3481" s="2"/>
      <c r="H3481" s="2"/>
      <c r="I3481" s="2"/>
      <c r="J3481" s="2"/>
      <c r="K3481" s="2"/>
    </row>
    <row r="3482" spans="1:11">
      <c r="A3482" s="2"/>
      <c r="C3482" s="2"/>
      <c r="D3482" s="2"/>
      <c r="E3482" s="2"/>
      <c r="F3482" s="2"/>
      <c r="G3482" s="2"/>
      <c r="H3482" s="2"/>
      <c r="I3482" s="2"/>
      <c r="J3482" s="2"/>
      <c r="K3482" s="2"/>
    </row>
    <row r="3483" spans="1:11">
      <c r="A3483" s="2"/>
      <c r="C3483" s="2"/>
      <c r="D3483" s="2"/>
      <c r="E3483" s="2"/>
      <c r="F3483" s="2"/>
      <c r="G3483" s="2"/>
      <c r="H3483" s="2"/>
      <c r="I3483" s="2"/>
      <c r="J3483" s="2"/>
      <c r="K3483" s="2"/>
    </row>
    <row r="3484" spans="1:11">
      <c r="A3484" s="2"/>
      <c r="C3484" s="2"/>
      <c r="D3484" s="2"/>
      <c r="E3484" s="2"/>
      <c r="F3484" s="2"/>
      <c r="G3484" s="2"/>
      <c r="H3484" s="2"/>
      <c r="I3484" s="2"/>
      <c r="J3484" s="2"/>
      <c r="K3484" s="2"/>
    </row>
    <row r="3485" spans="1:11">
      <c r="A3485" s="2"/>
      <c r="C3485" s="2"/>
      <c r="D3485" s="2"/>
      <c r="E3485" s="2"/>
      <c r="F3485" s="2"/>
      <c r="G3485" s="2"/>
      <c r="H3485" s="2"/>
      <c r="I3485" s="2"/>
      <c r="J3485" s="2"/>
      <c r="K3485" s="2"/>
    </row>
    <row r="3486" spans="1:11">
      <c r="A3486" s="2"/>
      <c r="C3486" s="2"/>
      <c r="D3486" s="2"/>
      <c r="E3486" s="2"/>
      <c r="F3486" s="2"/>
      <c r="G3486" s="2"/>
      <c r="H3486" s="2"/>
      <c r="I3486" s="2"/>
      <c r="J3486" s="2"/>
      <c r="K3486" s="2"/>
    </row>
    <row r="3487" spans="1:11">
      <c r="A3487" s="2"/>
      <c r="C3487" s="2"/>
      <c r="D3487" s="2"/>
      <c r="E3487" s="2"/>
      <c r="F3487" s="2"/>
      <c r="G3487" s="2"/>
      <c r="H3487" s="2"/>
      <c r="I3487" s="2"/>
      <c r="J3487" s="2"/>
      <c r="K3487" s="2"/>
    </row>
    <row r="3488" spans="1:11">
      <c r="A3488" s="2"/>
      <c r="C3488" s="2"/>
      <c r="D3488" s="2"/>
      <c r="E3488" s="2"/>
      <c r="F3488" s="2"/>
      <c r="G3488" s="2"/>
      <c r="H3488" s="2"/>
      <c r="I3488" s="2"/>
      <c r="J3488" s="2"/>
      <c r="K3488" s="2"/>
    </row>
    <row r="3489" spans="1:11">
      <c r="A3489" s="2"/>
      <c r="C3489" s="2"/>
      <c r="D3489" s="2"/>
      <c r="E3489" s="2"/>
      <c r="F3489" s="2"/>
      <c r="G3489" s="2"/>
      <c r="H3489" s="2"/>
      <c r="I3489" s="2"/>
      <c r="J3489" s="2"/>
      <c r="K3489" s="2"/>
    </row>
    <row r="3490" spans="1:11">
      <c r="A3490" s="2"/>
      <c r="C3490" s="2"/>
      <c r="D3490" s="2"/>
      <c r="E3490" s="2"/>
      <c r="F3490" s="2"/>
      <c r="G3490" s="2"/>
      <c r="H3490" s="2"/>
      <c r="I3490" s="2"/>
      <c r="J3490" s="2"/>
      <c r="K3490" s="2"/>
    </row>
    <row r="3491" spans="1:11">
      <c r="A3491" s="2"/>
      <c r="C3491" s="2"/>
      <c r="D3491" s="2"/>
      <c r="E3491" s="2"/>
      <c r="F3491" s="2"/>
      <c r="G3491" s="2"/>
      <c r="H3491" s="2"/>
      <c r="I3491" s="2"/>
      <c r="J3491" s="2"/>
      <c r="K3491" s="2"/>
    </row>
    <row r="3492" spans="1:11">
      <c r="A3492" s="2"/>
      <c r="C3492" s="2"/>
      <c r="D3492" s="2"/>
      <c r="E3492" s="2"/>
      <c r="F3492" s="2"/>
      <c r="G3492" s="2"/>
      <c r="H3492" s="2"/>
      <c r="I3492" s="2"/>
      <c r="J3492" s="2"/>
      <c r="K3492" s="2"/>
    </row>
    <row r="3493" spans="1:11">
      <c r="A3493" s="2"/>
      <c r="C3493" s="2"/>
      <c r="D3493" s="2"/>
      <c r="E3493" s="2"/>
      <c r="F3493" s="2"/>
      <c r="G3493" s="2"/>
      <c r="H3493" s="2"/>
      <c r="I3493" s="2"/>
      <c r="J3493" s="2"/>
      <c r="K3493" s="2"/>
    </row>
    <row r="3494" spans="1:11">
      <c r="A3494" s="2"/>
      <c r="C3494" s="2"/>
      <c r="D3494" s="2"/>
      <c r="E3494" s="2"/>
      <c r="F3494" s="2"/>
      <c r="G3494" s="2"/>
      <c r="H3494" s="2"/>
      <c r="I3494" s="2"/>
      <c r="J3494" s="2"/>
      <c r="K3494" s="2"/>
    </row>
    <row r="3495" spans="1:11">
      <c r="A3495" s="2"/>
      <c r="C3495" s="2"/>
      <c r="D3495" s="2"/>
      <c r="E3495" s="2"/>
      <c r="F3495" s="2"/>
      <c r="G3495" s="2"/>
      <c r="H3495" s="2"/>
      <c r="I3495" s="2"/>
      <c r="J3495" s="2"/>
      <c r="K3495" s="2"/>
    </row>
    <row r="3496" spans="1:11">
      <c r="A3496" s="2"/>
      <c r="C3496" s="2"/>
      <c r="D3496" s="2"/>
      <c r="E3496" s="2"/>
      <c r="F3496" s="2"/>
      <c r="G3496" s="2"/>
      <c r="H3496" s="2"/>
      <c r="I3496" s="2"/>
      <c r="J3496" s="2"/>
      <c r="K3496" s="2"/>
    </row>
    <row r="3497" spans="1:11">
      <c r="A3497" s="2"/>
      <c r="C3497" s="2"/>
      <c r="D3497" s="2"/>
      <c r="E3497" s="2"/>
      <c r="F3497" s="2"/>
      <c r="G3497" s="2"/>
      <c r="H3497" s="2"/>
      <c r="I3497" s="2"/>
      <c r="J3497" s="2"/>
      <c r="K3497" s="2"/>
    </row>
    <row r="3498" spans="1:11">
      <c r="A3498" s="2"/>
      <c r="C3498" s="2"/>
      <c r="D3498" s="2"/>
      <c r="E3498" s="2"/>
      <c r="F3498" s="2"/>
      <c r="G3498" s="2"/>
      <c r="H3498" s="2"/>
      <c r="I3498" s="2"/>
      <c r="J3498" s="2"/>
      <c r="K3498" s="2"/>
    </row>
    <row r="3499" spans="1:11">
      <c r="A3499" s="2"/>
      <c r="C3499" s="2"/>
      <c r="D3499" s="2"/>
      <c r="E3499" s="2"/>
      <c r="F3499" s="2"/>
      <c r="G3499" s="2"/>
      <c r="H3499" s="2"/>
      <c r="I3499" s="2"/>
      <c r="J3499" s="2"/>
      <c r="K3499" s="2"/>
    </row>
    <row r="3500" spans="1:11">
      <c r="A3500" s="2"/>
      <c r="C3500" s="2"/>
      <c r="D3500" s="2"/>
      <c r="E3500" s="2"/>
      <c r="F3500" s="2"/>
      <c r="G3500" s="2"/>
      <c r="H3500" s="2"/>
      <c r="I3500" s="2"/>
      <c r="J3500" s="2"/>
      <c r="K3500" s="2"/>
    </row>
    <row r="3501" spans="1:11">
      <c r="A3501" s="2"/>
      <c r="C3501" s="2"/>
      <c r="D3501" s="2"/>
      <c r="E3501" s="2"/>
      <c r="F3501" s="2"/>
      <c r="G3501" s="2"/>
      <c r="H3501" s="2"/>
      <c r="I3501" s="2"/>
      <c r="J3501" s="2"/>
      <c r="K3501" s="2"/>
    </row>
    <row r="3502" spans="1:11">
      <c r="A3502" s="2"/>
      <c r="C3502" s="2"/>
      <c r="D3502" s="2"/>
      <c r="E3502" s="2"/>
      <c r="F3502" s="2"/>
      <c r="G3502" s="2"/>
      <c r="H3502" s="2"/>
      <c r="I3502" s="2"/>
      <c r="J3502" s="2"/>
      <c r="K3502" s="2"/>
    </row>
    <row r="3503" spans="1:11">
      <c r="A3503" s="2"/>
      <c r="C3503" s="2"/>
      <c r="D3503" s="2"/>
      <c r="E3503" s="2"/>
      <c r="F3503" s="2"/>
      <c r="G3503" s="2"/>
      <c r="H3503" s="2"/>
      <c r="I3503" s="2"/>
      <c r="J3503" s="2"/>
      <c r="K3503" s="2"/>
    </row>
    <row r="3504" spans="1:11">
      <c r="A3504" s="2"/>
      <c r="C3504" s="2"/>
      <c r="D3504" s="2"/>
      <c r="E3504" s="2"/>
      <c r="F3504" s="2"/>
      <c r="G3504" s="2"/>
      <c r="H3504" s="2"/>
      <c r="I3504" s="2"/>
      <c r="J3504" s="2"/>
      <c r="K3504" s="2"/>
    </row>
    <row r="3505" spans="1:11">
      <c r="A3505" s="2"/>
      <c r="C3505" s="2"/>
      <c r="D3505" s="2"/>
      <c r="E3505" s="2"/>
      <c r="F3505" s="2"/>
      <c r="G3505" s="2"/>
      <c r="H3505" s="2"/>
      <c r="I3505" s="2"/>
      <c r="J3505" s="2"/>
      <c r="K3505" s="2"/>
    </row>
    <row r="3506" spans="1:11">
      <c r="A3506" s="2"/>
      <c r="C3506" s="2"/>
      <c r="D3506" s="2"/>
      <c r="E3506" s="2"/>
      <c r="F3506" s="2"/>
      <c r="G3506" s="2"/>
      <c r="H3506" s="2"/>
      <c r="I3506" s="2"/>
      <c r="J3506" s="2"/>
      <c r="K3506" s="2"/>
    </row>
    <row r="3507" spans="1:11">
      <c r="A3507" s="2"/>
      <c r="C3507" s="2"/>
      <c r="D3507" s="2"/>
      <c r="E3507" s="2"/>
      <c r="F3507" s="2"/>
      <c r="G3507" s="2"/>
      <c r="H3507" s="2"/>
      <c r="I3507" s="2"/>
      <c r="J3507" s="2"/>
      <c r="K3507" s="2"/>
    </row>
    <row r="3508" spans="1:11">
      <c r="A3508" s="2"/>
      <c r="C3508" s="2"/>
      <c r="D3508" s="2"/>
      <c r="E3508" s="2"/>
      <c r="F3508" s="2"/>
      <c r="G3508" s="2"/>
      <c r="H3508" s="2"/>
      <c r="I3508" s="2"/>
      <c r="J3508" s="2"/>
      <c r="K3508" s="2"/>
    </row>
    <row r="3509" spans="1:11">
      <c r="A3509" s="2"/>
      <c r="C3509" s="2"/>
      <c r="D3509" s="2"/>
      <c r="E3509" s="2"/>
      <c r="F3509" s="2"/>
      <c r="G3509" s="2"/>
      <c r="H3509" s="2"/>
      <c r="I3509" s="2"/>
      <c r="J3509" s="2"/>
      <c r="K3509" s="2"/>
    </row>
    <row r="3510" spans="1:11">
      <c r="A3510" s="2"/>
      <c r="C3510" s="2"/>
      <c r="D3510" s="2"/>
      <c r="E3510" s="2"/>
      <c r="F3510" s="2"/>
      <c r="G3510" s="2"/>
      <c r="H3510" s="2"/>
      <c r="I3510" s="2"/>
      <c r="J3510" s="2"/>
      <c r="K3510" s="2"/>
    </row>
    <row r="3511" spans="1:11">
      <c r="A3511" s="2"/>
      <c r="C3511" s="2"/>
      <c r="D3511" s="2"/>
      <c r="E3511" s="2"/>
      <c r="F3511" s="2"/>
      <c r="G3511" s="2"/>
      <c r="H3511" s="2"/>
      <c r="I3511" s="2"/>
      <c r="J3511" s="2"/>
      <c r="K3511" s="2"/>
    </row>
    <row r="3512" spans="1:11">
      <c r="A3512" s="2"/>
      <c r="C3512" s="2"/>
      <c r="D3512" s="2"/>
      <c r="E3512" s="2"/>
      <c r="F3512" s="2"/>
      <c r="G3512" s="2"/>
      <c r="H3512" s="2"/>
      <c r="I3512" s="2"/>
      <c r="J3512" s="2"/>
      <c r="K3512" s="2"/>
    </row>
    <row r="3513" spans="1:11">
      <c r="A3513" s="2"/>
      <c r="C3513" s="2"/>
      <c r="D3513" s="2"/>
      <c r="E3513" s="2"/>
      <c r="F3513" s="2"/>
      <c r="G3513" s="2"/>
      <c r="H3513" s="2"/>
      <c r="I3513" s="2"/>
      <c r="J3513" s="2"/>
      <c r="K3513" s="2"/>
    </row>
    <row r="3514" spans="1:11">
      <c r="A3514" s="2"/>
      <c r="C3514" s="2"/>
      <c r="D3514" s="2"/>
      <c r="E3514" s="2"/>
      <c r="F3514" s="2"/>
      <c r="G3514" s="2"/>
      <c r="H3514" s="2"/>
      <c r="I3514" s="2"/>
      <c r="J3514" s="2"/>
      <c r="K3514" s="2"/>
    </row>
    <row r="3515" spans="1:11">
      <c r="A3515" s="2"/>
      <c r="C3515" s="2"/>
      <c r="D3515" s="2"/>
      <c r="E3515" s="2"/>
      <c r="F3515" s="2"/>
      <c r="G3515" s="2"/>
      <c r="H3515" s="2"/>
      <c r="I3515" s="2"/>
      <c r="J3515" s="2"/>
      <c r="K3515" s="2"/>
    </row>
    <row r="3516" spans="1:11">
      <c r="A3516" s="2"/>
      <c r="C3516" s="2"/>
      <c r="D3516" s="2"/>
      <c r="E3516" s="2"/>
      <c r="F3516" s="2"/>
      <c r="G3516" s="2"/>
      <c r="H3516" s="2"/>
      <c r="I3516" s="2"/>
      <c r="J3516" s="2"/>
      <c r="K3516" s="2"/>
    </row>
    <row r="3517" spans="1:11">
      <c r="A3517" s="2"/>
      <c r="C3517" s="2"/>
      <c r="D3517" s="2"/>
      <c r="E3517" s="2"/>
      <c r="F3517" s="2"/>
      <c r="G3517" s="2"/>
      <c r="H3517" s="2"/>
      <c r="I3517" s="2"/>
      <c r="J3517" s="2"/>
      <c r="K3517" s="2"/>
    </row>
    <row r="3518" spans="1:11">
      <c r="A3518" s="2"/>
      <c r="C3518" s="2"/>
      <c r="D3518" s="2"/>
      <c r="E3518" s="2"/>
      <c r="F3518" s="2"/>
      <c r="G3518" s="2"/>
      <c r="H3518" s="2"/>
      <c r="I3518" s="2"/>
      <c r="J3518" s="2"/>
      <c r="K3518" s="2"/>
    </row>
    <row r="3519" spans="1:11">
      <c r="A3519" s="2"/>
      <c r="C3519" s="2"/>
      <c r="D3519" s="2"/>
      <c r="E3519" s="2"/>
      <c r="F3519" s="2"/>
      <c r="G3519" s="2"/>
      <c r="H3519" s="2"/>
      <c r="I3519" s="2"/>
      <c r="J3519" s="2"/>
      <c r="K3519" s="2"/>
    </row>
    <row r="3520" spans="1:11">
      <c r="A3520" s="2"/>
      <c r="C3520" s="2"/>
      <c r="D3520" s="2"/>
      <c r="E3520" s="2"/>
      <c r="F3520" s="2"/>
      <c r="G3520" s="2"/>
      <c r="H3520" s="2"/>
      <c r="I3520" s="2"/>
      <c r="J3520" s="2"/>
      <c r="K3520" s="2"/>
    </row>
    <row r="3521" spans="1:11">
      <c r="A3521" s="2"/>
      <c r="C3521" s="2"/>
      <c r="D3521" s="2"/>
      <c r="E3521" s="2"/>
      <c r="F3521" s="2"/>
      <c r="G3521" s="2"/>
      <c r="H3521" s="2"/>
      <c r="I3521" s="2"/>
      <c r="J3521" s="2"/>
      <c r="K3521" s="2"/>
    </row>
    <row r="3522" spans="1:11">
      <c r="A3522" s="2"/>
      <c r="C3522" s="2"/>
      <c r="D3522" s="2"/>
      <c r="E3522" s="2"/>
      <c r="F3522" s="2"/>
      <c r="G3522" s="2"/>
      <c r="H3522" s="2"/>
      <c r="I3522" s="2"/>
      <c r="J3522" s="2"/>
      <c r="K3522" s="2"/>
    </row>
    <row r="3523" spans="1:11">
      <c r="A3523" s="2"/>
      <c r="C3523" s="2"/>
      <c r="D3523" s="2"/>
      <c r="E3523" s="2"/>
      <c r="F3523" s="2"/>
      <c r="G3523" s="2"/>
      <c r="H3523" s="2"/>
      <c r="I3523" s="2"/>
      <c r="J3523" s="2"/>
      <c r="K3523" s="2"/>
    </row>
    <row r="3524" spans="1:11">
      <c r="A3524" s="2"/>
      <c r="C3524" s="2"/>
      <c r="D3524" s="2"/>
      <c r="E3524" s="2"/>
      <c r="F3524" s="2"/>
      <c r="G3524" s="2"/>
      <c r="H3524" s="2"/>
      <c r="I3524" s="2"/>
      <c r="J3524" s="2"/>
      <c r="K3524" s="2"/>
    </row>
    <row r="3525" spans="1:11">
      <c r="A3525" s="2"/>
      <c r="C3525" s="2"/>
      <c r="D3525" s="2"/>
      <c r="E3525" s="2"/>
      <c r="F3525" s="2"/>
      <c r="G3525" s="2"/>
      <c r="H3525" s="2"/>
      <c r="I3525" s="2"/>
      <c r="J3525" s="2"/>
      <c r="K3525" s="2"/>
    </row>
    <row r="3526" spans="1:11">
      <c r="A3526" s="2"/>
      <c r="C3526" s="2"/>
      <c r="D3526" s="2"/>
      <c r="E3526" s="2"/>
      <c r="F3526" s="2"/>
      <c r="G3526" s="2"/>
      <c r="H3526" s="2"/>
      <c r="I3526" s="2"/>
      <c r="J3526" s="2"/>
      <c r="K3526" s="2"/>
    </row>
    <row r="3527" spans="1:11">
      <c r="A3527" s="2"/>
      <c r="C3527" s="2"/>
      <c r="D3527" s="2"/>
      <c r="E3527" s="2"/>
      <c r="F3527" s="2"/>
      <c r="G3527" s="2"/>
      <c r="H3527" s="2"/>
      <c r="I3527" s="2"/>
      <c r="J3527" s="2"/>
      <c r="K3527" s="2"/>
    </row>
    <row r="3528" spans="1:11">
      <c r="A3528" s="2"/>
      <c r="C3528" s="2"/>
      <c r="D3528" s="2"/>
      <c r="E3528" s="2"/>
      <c r="F3528" s="2"/>
      <c r="G3528" s="2"/>
      <c r="H3528" s="2"/>
      <c r="I3528" s="2"/>
      <c r="J3528" s="2"/>
      <c r="K3528" s="2"/>
    </row>
    <row r="3529" spans="1:11">
      <c r="A3529" s="2"/>
      <c r="C3529" s="2"/>
      <c r="D3529" s="2"/>
      <c r="E3529" s="2"/>
      <c r="F3529" s="2"/>
      <c r="G3529" s="2"/>
      <c r="H3529" s="2"/>
      <c r="I3529" s="2"/>
      <c r="J3529" s="2"/>
      <c r="K3529" s="2"/>
    </row>
    <row r="3530" spans="1:11">
      <c r="A3530" s="2"/>
      <c r="C3530" s="2"/>
      <c r="D3530" s="2"/>
      <c r="E3530" s="2"/>
      <c r="F3530" s="2"/>
      <c r="G3530" s="2"/>
      <c r="H3530" s="2"/>
      <c r="I3530" s="2"/>
      <c r="J3530" s="2"/>
      <c r="K3530" s="2"/>
    </row>
    <row r="3531" spans="1:11">
      <c r="A3531" s="2"/>
      <c r="C3531" s="2"/>
      <c r="D3531" s="2"/>
      <c r="E3531" s="2"/>
      <c r="F3531" s="2"/>
      <c r="G3531" s="2"/>
      <c r="H3531" s="2"/>
      <c r="I3531" s="2"/>
      <c r="J3531" s="2"/>
      <c r="K3531" s="2"/>
    </row>
    <row r="3532" spans="1:11">
      <c r="A3532" s="2"/>
      <c r="C3532" s="2"/>
      <c r="D3532" s="2"/>
      <c r="E3532" s="2"/>
      <c r="F3532" s="2"/>
      <c r="G3532" s="2"/>
      <c r="H3532" s="2"/>
      <c r="I3532" s="2"/>
      <c r="J3532" s="2"/>
      <c r="K3532" s="2"/>
    </row>
    <row r="3533" spans="1:11">
      <c r="A3533" s="2"/>
      <c r="C3533" s="2"/>
      <c r="D3533" s="2"/>
      <c r="E3533" s="2"/>
      <c r="F3533" s="2"/>
      <c r="G3533" s="2"/>
      <c r="H3533" s="2"/>
      <c r="I3533" s="2"/>
      <c r="J3533" s="2"/>
      <c r="K3533" s="2"/>
    </row>
    <row r="3534" spans="1:11">
      <c r="A3534" s="2"/>
      <c r="C3534" s="2"/>
      <c r="D3534" s="2"/>
      <c r="E3534" s="2"/>
      <c r="F3534" s="2"/>
      <c r="G3534" s="2"/>
      <c r="H3534" s="2"/>
      <c r="I3534" s="2"/>
      <c r="J3534" s="2"/>
      <c r="K3534" s="2"/>
    </row>
    <row r="3535" spans="1:11">
      <c r="A3535" s="2"/>
      <c r="C3535" s="2"/>
      <c r="D3535" s="2"/>
      <c r="E3535" s="2"/>
      <c r="F3535" s="2"/>
      <c r="G3535" s="2"/>
      <c r="H3535" s="2"/>
      <c r="I3535" s="2"/>
      <c r="J3535" s="2"/>
      <c r="K3535" s="2"/>
    </row>
    <row r="3536" spans="1:11">
      <c r="A3536" s="2"/>
      <c r="C3536" s="2"/>
      <c r="D3536" s="2"/>
      <c r="E3536" s="2"/>
      <c r="F3536" s="2"/>
      <c r="G3536" s="2"/>
      <c r="H3536" s="2"/>
      <c r="I3536" s="2"/>
      <c r="J3536" s="2"/>
      <c r="K3536" s="2"/>
    </row>
    <row r="3537" spans="1:11">
      <c r="A3537" s="2"/>
      <c r="C3537" s="2"/>
      <c r="D3537" s="2"/>
      <c r="E3537" s="2"/>
      <c r="F3537" s="2"/>
      <c r="G3537" s="2"/>
      <c r="H3537" s="2"/>
      <c r="I3537" s="2"/>
      <c r="J3537" s="2"/>
      <c r="K3537" s="2"/>
    </row>
    <row r="3538" spans="1:11">
      <c r="A3538" s="2"/>
      <c r="C3538" s="2"/>
      <c r="D3538" s="2"/>
      <c r="E3538" s="2"/>
      <c r="F3538" s="2"/>
      <c r="G3538" s="2"/>
      <c r="H3538" s="2"/>
      <c r="I3538" s="2"/>
      <c r="J3538" s="2"/>
      <c r="K3538" s="2"/>
    </row>
    <row r="3539" spans="1:11">
      <c r="A3539" s="2"/>
      <c r="C3539" s="2"/>
      <c r="D3539" s="2"/>
      <c r="E3539" s="2"/>
      <c r="F3539" s="2"/>
      <c r="G3539" s="2"/>
      <c r="H3539" s="2"/>
      <c r="I3539" s="2"/>
      <c r="J3539" s="2"/>
      <c r="K3539" s="2"/>
    </row>
    <row r="3540" spans="1:11">
      <c r="A3540" s="2"/>
      <c r="C3540" s="2"/>
      <c r="D3540" s="2"/>
      <c r="E3540" s="2"/>
      <c r="F3540" s="2"/>
      <c r="G3540" s="2"/>
      <c r="H3540" s="2"/>
      <c r="I3540" s="2"/>
      <c r="J3540" s="2"/>
      <c r="K3540" s="2"/>
    </row>
    <row r="3541" spans="1:11">
      <c r="A3541" s="2"/>
      <c r="C3541" s="2"/>
      <c r="D3541" s="2"/>
      <c r="E3541" s="2"/>
      <c r="F3541" s="2"/>
      <c r="G3541" s="2"/>
      <c r="H3541" s="2"/>
      <c r="I3541" s="2"/>
      <c r="J3541" s="2"/>
      <c r="K3541" s="2"/>
    </row>
    <row r="3542" spans="1:11">
      <c r="A3542" s="2"/>
      <c r="C3542" s="2"/>
      <c r="D3542" s="2"/>
      <c r="E3542" s="2"/>
      <c r="F3542" s="2"/>
      <c r="G3542" s="2"/>
      <c r="H3542" s="2"/>
      <c r="I3542" s="2"/>
      <c r="J3542" s="2"/>
      <c r="K3542" s="2"/>
    </row>
    <row r="3543" spans="1:11">
      <c r="A3543" s="2"/>
      <c r="C3543" s="2"/>
      <c r="D3543" s="2"/>
      <c r="E3543" s="2"/>
      <c r="F3543" s="2"/>
      <c r="G3543" s="2"/>
      <c r="H3543" s="2"/>
      <c r="I3543" s="2"/>
      <c r="J3543" s="2"/>
      <c r="K3543" s="2"/>
    </row>
    <row r="3544" spans="1:11">
      <c r="A3544" s="2"/>
      <c r="C3544" s="2"/>
      <c r="D3544" s="2"/>
      <c r="E3544" s="2"/>
      <c r="F3544" s="2"/>
      <c r="G3544" s="2"/>
      <c r="H3544" s="2"/>
      <c r="I3544" s="2"/>
      <c r="J3544" s="2"/>
      <c r="K3544" s="2"/>
    </row>
    <row r="3545" spans="1:11">
      <c r="A3545" s="2"/>
      <c r="C3545" s="2"/>
      <c r="D3545" s="2"/>
      <c r="E3545" s="2"/>
      <c r="F3545" s="2"/>
      <c r="G3545" s="2"/>
      <c r="H3545" s="2"/>
      <c r="I3545" s="2"/>
      <c r="J3545" s="2"/>
      <c r="K3545" s="2"/>
    </row>
    <row r="3546" spans="1:11">
      <c r="A3546" s="2"/>
      <c r="C3546" s="2"/>
      <c r="D3546" s="2"/>
      <c r="E3546" s="2"/>
      <c r="F3546" s="2"/>
      <c r="G3546" s="2"/>
      <c r="H3546" s="2"/>
      <c r="I3546" s="2"/>
      <c r="J3546" s="2"/>
      <c r="K3546" s="2"/>
    </row>
    <row r="3547" spans="1:11">
      <c r="A3547" s="2"/>
      <c r="C3547" s="2"/>
      <c r="D3547" s="2"/>
      <c r="E3547" s="2"/>
      <c r="F3547" s="2"/>
      <c r="G3547" s="2"/>
      <c r="H3547" s="2"/>
      <c r="I3547" s="2"/>
      <c r="J3547" s="2"/>
      <c r="K3547" s="2"/>
    </row>
    <row r="3548" spans="1:11">
      <c r="A3548" s="2"/>
      <c r="C3548" s="2"/>
      <c r="D3548" s="2"/>
      <c r="E3548" s="2"/>
      <c r="F3548" s="2"/>
      <c r="G3548" s="2"/>
      <c r="H3548" s="2"/>
      <c r="I3548" s="2"/>
      <c r="J3548" s="2"/>
      <c r="K3548" s="2"/>
    </row>
    <row r="3549" spans="1:11">
      <c r="A3549" s="2"/>
      <c r="C3549" s="2"/>
      <c r="D3549" s="2"/>
      <c r="E3549" s="2"/>
      <c r="F3549" s="2"/>
      <c r="G3549" s="2"/>
      <c r="H3549" s="2"/>
      <c r="I3549" s="2"/>
      <c r="J3549" s="2"/>
      <c r="K3549" s="2"/>
    </row>
    <row r="3550" spans="1:11">
      <c r="A3550" s="2"/>
      <c r="C3550" s="2"/>
      <c r="D3550" s="2"/>
      <c r="E3550" s="2"/>
      <c r="F3550" s="2"/>
      <c r="G3550" s="2"/>
      <c r="H3550" s="2"/>
      <c r="I3550" s="2"/>
      <c r="J3550" s="2"/>
      <c r="K3550" s="2"/>
    </row>
    <row r="3551" spans="1:11">
      <c r="A3551" s="2"/>
      <c r="C3551" s="2"/>
      <c r="D3551" s="2"/>
      <c r="E3551" s="2"/>
      <c r="F3551" s="2"/>
      <c r="G3551" s="2"/>
      <c r="H3551" s="2"/>
      <c r="I3551" s="2"/>
      <c r="J3551" s="2"/>
      <c r="K3551" s="2"/>
    </row>
    <row r="3552" spans="1:11">
      <c r="A3552" s="2"/>
      <c r="C3552" s="2"/>
      <c r="D3552" s="2"/>
      <c r="E3552" s="2"/>
      <c r="F3552" s="2"/>
      <c r="G3552" s="2"/>
      <c r="H3552" s="2"/>
      <c r="I3552" s="2"/>
      <c r="J3552" s="2"/>
      <c r="K3552" s="2"/>
    </row>
    <row r="3553" spans="1:11">
      <c r="A3553" s="2"/>
      <c r="C3553" s="2"/>
      <c r="D3553" s="2"/>
      <c r="E3553" s="2"/>
      <c r="F3553" s="2"/>
      <c r="G3553" s="2"/>
      <c r="H3553" s="2"/>
      <c r="I3553" s="2"/>
      <c r="J3553" s="2"/>
      <c r="K3553" s="2"/>
    </row>
    <row r="3554" spans="1:11">
      <c r="A3554" s="2"/>
      <c r="C3554" s="2"/>
      <c r="D3554" s="2"/>
      <c r="E3554" s="2"/>
      <c r="F3554" s="2"/>
      <c r="G3554" s="2"/>
      <c r="H3554" s="2"/>
      <c r="I3554" s="2"/>
      <c r="J3554" s="2"/>
      <c r="K3554" s="2"/>
    </row>
    <row r="3555" spans="1:11">
      <c r="A3555" s="2"/>
      <c r="C3555" s="2"/>
      <c r="D3555" s="2"/>
      <c r="E3555" s="2"/>
      <c r="F3555" s="2"/>
      <c r="G3555" s="2"/>
      <c r="H3555" s="2"/>
      <c r="I3555" s="2"/>
      <c r="J3555" s="2"/>
      <c r="K3555" s="2"/>
    </row>
    <row r="3556" spans="1:11">
      <c r="A3556" s="2"/>
      <c r="C3556" s="2"/>
      <c r="D3556" s="2"/>
      <c r="E3556" s="2"/>
      <c r="F3556" s="2"/>
      <c r="G3556" s="2"/>
      <c r="H3556" s="2"/>
      <c r="I3556" s="2"/>
      <c r="J3556" s="2"/>
      <c r="K3556" s="2"/>
    </row>
    <row r="3557" spans="1:11">
      <c r="A3557" s="2"/>
      <c r="C3557" s="2"/>
      <c r="D3557" s="2"/>
      <c r="E3557" s="2"/>
      <c r="F3557" s="2"/>
      <c r="G3557" s="2"/>
      <c r="H3557" s="2"/>
      <c r="I3557" s="2"/>
      <c r="J3557" s="2"/>
      <c r="K3557" s="2"/>
    </row>
    <row r="3558" spans="1:11">
      <c r="A3558" s="2"/>
      <c r="C3558" s="2"/>
      <c r="D3558" s="2"/>
      <c r="E3558" s="2"/>
      <c r="F3558" s="2"/>
      <c r="G3558" s="2"/>
      <c r="H3558" s="2"/>
      <c r="I3558" s="2"/>
      <c r="J3558" s="2"/>
      <c r="K3558" s="2"/>
    </row>
    <row r="3559" spans="1:11">
      <c r="A3559" s="2"/>
      <c r="C3559" s="2"/>
      <c r="D3559" s="2"/>
      <c r="E3559" s="2"/>
      <c r="F3559" s="2"/>
      <c r="G3559" s="2"/>
      <c r="H3559" s="2"/>
      <c r="I3559" s="2"/>
      <c r="J3559" s="2"/>
      <c r="K3559" s="2"/>
    </row>
    <row r="3560" spans="1:11">
      <c r="A3560" s="2"/>
      <c r="C3560" s="2"/>
      <c r="D3560" s="2"/>
      <c r="E3560" s="2"/>
      <c r="F3560" s="2"/>
      <c r="G3560" s="2"/>
      <c r="H3560" s="2"/>
      <c r="I3560" s="2"/>
      <c r="J3560" s="2"/>
      <c r="K3560" s="2"/>
    </row>
    <row r="3561" spans="1:11">
      <c r="A3561" s="2"/>
      <c r="C3561" s="2"/>
      <c r="D3561" s="2"/>
      <c r="E3561" s="2"/>
      <c r="F3561" s="2"/>
      <c r="G3561" s="2"/>
      <c r="H3561" s="2"/>
      <c r="I3561" s="2"/>
      <c r="J3561" s="2"/>
      <c r="K3561" s="2"/>
    </row>
    <row r="3562" spans="1:11">
      <c r="A3562" s="2"/>
      <c r="C3562" s="2"/>
      <c r="D3562" s="2"/>
      <c r="E3562" s="2"/>
      <c r="F3562" s="2"/>
      <c r="G3562" s="2"/>
      <c r="H3562" s="2"/>
      <c r="I3562" s="2"/>
      <c r="J3562" s="2"/>
      <c r="K3562" s="2"/>
    </row>
    <row r="3563" spans="1:11">
      <c r="A3563" s="2"/>
      <c r="C3563" s="2"/>
      <c r="D3563" s="2"/>
      <c r="E3563" s="2"/>
      <c r="F3563" s="2"/>
      <c r="G3563" s="2"/>
      <c r="H3563" s="2"/>
      <c r="I3563" s="2"/>
      <c r="J3563" s="2"/>
      <c r="K3563" s="2"/>
    </row>
    <row r="3564" spans="1:11">
      <c r="A3564" s="2"/>
      <c r="C3564" s="2"/>
      <c r="D3564" s="2"/>
      <c r="E3564" s="2"/>
      <c r="F3564" s="2"/>
      <c r="G3564" s="2"/>
      <c r="H3564" s="2"/>
      <c r="I3564" s="2"/>
      <c r="J3564" s="2"/>
      <c r="K3564" s="2"/>
    </row>
    <row r="3565" spans="1:11">
      <c r="A3565" s="2"/>
      <c r="C3565" s="2"/>
      <c r="D3565" s="2"/>
      <c r="E3565" s="2"/>
      <c r="F3565" s="2"/>
      <c r="G3565" s="2"/>
      <c r="H3565" s="2"/>
      <c r="I3565" s="2"/>
      <c r="J3565" s="2"/>
      <c r="K3565" s="2"/>
    </row>
    <row r="3566" spans="1:11">
      <c r="A3566" s="2"/>
      <c r="C3566" s="2"/>
      <c r="D3566" s="2"/>
      <c r="E3566" s="2"/>
      <c r="F3566" s="2"/>
      <c r="G3566" s="2"/>
      <c r="H3566" s="2"/>
      <c r="I3566" s="2"/>
      <c r="J3566" s="2"/>
      <c r="K3566" s="2"/>
    </row>
    <row r="3567" spans="1:11">
      <c r="A3567" s="2"/>
      <c r="C3567" s="2"/>
      <c r="D3567" s="2"/>
      <c r="E3567" s="2"/>
      <c r="F3567" s="2"/>
      <c r="G3567" s="2"/>
      <c r="H3567" s="2"/>
      <c r="I3567" s="2"/>
      <c r="J3567" s="2"/>
      <c r="K3567" s="2"/>
    </row>
    <row r="3568" spans="1:11">
      <c r="A3568" s="2"/>
      <c r="C3568" s="2"/>
      <c r="D3568" s="2"/>
      <c r="E3568" s="2"/>
      <c r="F3568" s="2"/>
      <c r="G3568" s="2"/>
      <c r="H3568" s="2"/>
      <c r="I3568" s="2"/>
      <c r="J3568" s="2"/>
      <c r="K3568" s="2"/>
    </row>
    <row r="3569" spans="1:11">
      <c r="A3569" s="2"/>
      <c r="C3569" s="2"/>
      <c r="D3569" s="2"/>
      <c r="E3569" s="2"/>
      <c r="F3569" s="2"/>
      <c r="G3569" s="2"/>
      <c r="H3569" s="2"/>
      <c r="I3569" s="2"/>
      <c r="J3569" s="2"/>
      <c r="K3569" s="2"/>
    </row>
    <row r="3570" spans="1:11">
      <c r="A3570" s="2"/>
      <c r="C3570" s="2"/>
      <c r="D3570" s="2"/>
      <c r="E3570" s="2"/>
      <c r="F3570" s="2"/>
      <c r="G3570" s="2"/>
      <c r="H3570" s="2"/>
      <c r="I3570" s="2"/>
      <c r="J3570" s="2"/>
      <c r="K3570" s="2"/>
    </row>
    <row r="3571" spans="1:11">
      <c r="A3571" s="2"/>
      <c r="C3571" s="2"/>
      <c r="D3571" s="2"/>
      <c r="E3571" s="2"/>
      <c r="F3571" s="2"/>
      <c r="G3571" s="2"/>
      <c r="H3571" s="2"/>
      <c r="I3571" s="2"/>
      <c r="J3571" s="2"/>
      <c r="K3571" s="2"/>
    </row>
    <row r="3572" spans="1:11">
      <c r="A3572" s="2"/>
      <c r="C3572" s="2"/>
      <c r="D3572" s="2"/>
      <c r="E3572" s="2"/>
      <c r="F3572" s="2"/>
      <c r="G3572" s="2"/>
      <c r="H3572" s="2"/>
      <c r="I3572" s="2"/>
      <c r="J3572" s="2"/>
      <c r="K3572" s="2"/>
    </row>
    <row r="3573" spans="1:11">
      <c r="A3573" s="2"/>
      <c r="C3573" s="2"/>
      <c r="D3573" s="2"/>
      <c r="E3573" s="2"/>
      <c r="F3573" s="2"/>
      <c r="G3573" s="2"/>
      <c r="H3573" s="2"/>
      <c r="I3573" s="2"/>
      <c r="J3573" s="2"/>
      <c r="K3573" s="2"/>
    </row>
    <row r="3574" spans="1:11">
      <c r="A3574" s="2"/>
      <c r="C3574" s="2"/>
      <c r="D3574" s="2"/>
      <c r="E3574" s="2"/>
      <c r="F3574" s="2"/>
      <c r="G3574" s="2"/>
      <c r="H3574" s="2"/>
      <c r="I3574" s="2"/>
      <c r="J3574" s="2"/>
      <c r="K3574" s="2"/>
    </row>
    <row r="3575" spans="1:11">
      <c r="A3575" s="2"/>
      <c r="C3575" s="2"/>
      <c r="D3575" s="2"/>
      <c r="E3575" s="2"/>
      <c r="F3575" s="2"/>
      <c r="G3575" s="2"/>
      <c r="H3575" s="2"/>
      <c r="I3575" s="2"/>
      <c r="J3575" s="2"/>
      <c r="K3575" s="2"/>
    </row>
    <row r="3576" spans="1:11">
      <c r="A3576" s="2"/>
      <c r="C3576" s="2"/>
      <c r="D3576" s="2"/>
      <c r="E3576" s="2"/>
      <c r="F3576" s="2"/>
      <c r="G3576" s="2"/>
      <c r="H3576" s="2"/>
      <c r="I3576" s="2"/>
      <c r="J3576" s="2"/>
      <c r="K3576" s="2"/>
    </row>
    <row r="3577" spans="1:11">
      <c r="A3577" s="2"/>
      <c r="C3577" s="2"/>
      <c r="D3577" s="2"/>
      <c r="E3577" s="2"/>
      <c r="F3577" s="2"/>
      <c r="G3577" s="2"/>
      <c r="H3577" s="2"/>
      <c r="I3577" s="2"/>
      <c r="J3577" s="2"/>
      <c r="K3577" s="2"/>
    </row>
    <row r="3578" spans="1:11">
      <c r="A3578" s="2"/>
      <c r="C3578" s="2"/>
      <c r="D3578" s="2"/>
      <c r="E3578" s="2"/>
      <c r="F3578" s="2"/>
      <c r="G3578" s="2"/>
      <c r="H3578" s="2"/>
      <c r="I3578" s="2"/>
      <c r="J3578" s="2"/>
      <c r="K3578" s="2"/>
    </row>
    <row r="3579" spans="1:11">
      <c r="A3579" s="2"/>
      <c r="C3579" s="2"/>
      <c r="D3579" s="2"/>
      <c r="E3579" s="2"/>
      <c r="F3579" s="2"/>
      <c r="G3579" s="2"/>
      <c r="H3579" s="2"/>
      <c r="I3579" s="2"/>
      <c r="J3579" s="2"/>
      <c r="K3579" s="2"/>
    </row>
    <row r="3580" spans="1:11">
      <c r="A3580" s="2"/>
      <c r="C3580" s="2"/>
      <c r="D3580" s="2"/>
      <c r="E3580" s="2"/>
      <c r="F3580" s="2"/>
      <c r="G3580" s="2"/>
      <c r="H3580" s="2"/>
      <c r="I3580" s="2"/>
      <c r="J3580" s="2"/>
      <c r="K3580" s="2"/>
    </row>
    <row r="3581" spans="1:11">
      <c r="A3581" s="2"/>
      <c r="C3581" s="2"/>
      <c r="D3581" s="2"/>
      <c r="E3581" s="2"/>
      <c r="F3581" s="2"/>
      <c r="G3581" s="2"/>
      <c r="H3581" s="2"/>
      <c r="I3581" s="2"/>
      <c r="J3581" s="2"/>
      <c r="K3581" s="2"/>
    </row>
    <row r="3582" spans="1:11">
      <c r="A3582" s="2"/>
      <c r="C3582" s="2"/>
      <c r="D3582" s="2"/>
      <c r="E3582" s="2"/>
      <c r="F3582" s="2"/>
      <c r="G3582" s="2"/>
      <c r="H3582" s="2"/>
      <c r="I3582" s="2"/>
      <c r="J3582" s="2"/>
      <c r="K3582" s="2"/>
    </row>
    <row r="3583" spans="1:11">
      <c r="A3583" s="2"/>
      <c r="C3583" s="2"/>
      <c r="D3583" s="2"/>
      <c r="E3583" s="2"/>
      <c r="F3583" s="2"/>
      <c r="G3583" s="2"/>
      <c r="H3583" s="2"/>
      <c r="I3583" s="2"/>
      <c r="J3583" s="2"/>
      <c r="K3583" s="2"/>
    </row>
    <row r="3584" spans="1:11">
      <c r="A3584" s="2"/>
      <c r="C3584" s="2"/>
      <c r="D3584" s="2"/>
      <c r="E3584" s="2"/>
      <c r="F3584" s="2"/>
      <c r="G3584" s="2"/>
      <c r="H3584" s="2"/>
      <c r="I3584" s="2"/>
      <c r="J3584" s="2"/>
      <c r="K3584" s="2"/>
    </row>
    <row r="3585" spans="1:11">
      <c r="A3585" s="2"/>
      <c r="C3585" s="2"/>
      <c r="D3585" s="2"/>
      <c r="E3585" s="2"/>
      <c r="F3585" s="2"/>
      <c r="G3585" s="2"/>
      <c r="H3585" s="2"/>
      <c r="I3585" s="2"/>
      <c r="J3585" s="2"/>
      <c r="K3585" s="2"/>
    </row>
    <row r="3586" spans="1:11">
      <c r="A3586" s="2"/>
      <c r="C3586" s="2"/>
      <c r="D3586" s="2"/>
      <c r="E3586" s="2"/>
      <c r="F3586" s="2"/>
      <c r="G3586" s="2"/>
      <c r="H3586" s="2"/>
      <c r="I3586" s="2"/>
      <c r="J3586" s="2"/>
      <c r="K3586" s="2"/>
    </row>
    <row r="3587" spans="1:11">
      <c r="A3587" s="2"/>
      <c r="C3587" s="2"/>
      <c r="D3587" s="2"/>
      <c r="E3587" s="2"/>
      <c r="F3587" s="2"/>
      <c r="G3587" s="2"/>
      <c r="H3587" s="2"/>
      <c r="I3587" s="2"/>
      <c r="J3587" s="2"/>
      <c r="K3587" s="2"/>
    </row>
    <row r="3588" spans="1:11">
      <c r="A3588" s="2"/>
      <c r="C3588" s="2"/>
      <c r="D3588" s="2"/>
      <c r="E3588" s="2"/>
      <c r="F3588" s="2"/>
      <c r="G3588" s="2"/>
      <c r="H3588" s="2"/>
      <c r="I3588" s="2"/>
      <c r="J3588" s="2"/>
      <c r="K3588" s="2"/>
    </row>
    <row r="3589" spans="1:11">
      <c r="A3589" s="2"/>
      <c r="C3589" s="2"/>
      <c r="D3589" s="2"/>
      <c r="E3589" s="2"/>
      <c r="F3589" s="2"/>
      <c r="G3589" s="2"/>
      <c r="H3589" s="2"/>
      <c r="I3589" s="2"/>
      <c r="J3589" s="2"/>
      <c r="K3589" s="2"/>
    </row>
    <row r="3590" spans="1:11">
      <c r="A3590" s="2"/>
      <c r="C3590" s="2"/>
      <c r="D3590" s="2"/>
      <c r="E3590" s="2"/>
      <c r="F3590" s="2"/>
      <c r="G3590" s="2"/>
      <c r="H3590" s="2"/>
      <c r="I3590" s="2"/>
      <c r="J3590" s="2"/>
      <c r="K3590" s="2"/>
    </row>
    <row r="3591" spans="1:11">
      <c r="A3591" s="2"/>
      <c r="C3591" s="2"/>
      <c r="D3591" s="2"/>
      <c r="E3591" s="2"/>
      <c r="F3591" s="2"/>
      <c r="G3591" s="2"/>
      <c r="H3591" s="2"/>
      <c r="I3591" s="2"/>
      <c r="J3591" s="2"/>
      <c r="K3591" s="2"/>
    </row>
    <row r="3592" spans="1:11">
      <c r="A3592" s="2"/>
      <c r="C3592" s="2"/>
      <c r="D3592" s="2"/>
      <c r="E3592" s="2"/>
      <c r="F3592" s="2"/>
      <c r="G3592" s="2"/>
      <c r="H3592" s="2"/>
      <c r="I3592" s="2"/>
      <c r="J3592" s="2"/>
      <c r="K3592" s="2"/>
    </row>
    <row r="3593" spans="1:11">
      <c r="A3593" s="2"/>
      <c r="C3593" s="2"/>
      <c r="D3593" s="2"/>
      <c r="E3593" s="2"/>
      <c r="F3593" s="2"/>
      <c r="G3593" s="2"/>
      <c r="H3593" s="2"/>
      <c r="I3593" s="2"/>
      <c r="J3593" s="2"/>
      <c r="K3593" s="2"/>
    </row>
    <row r="3594" spans="1:11">
      <c r="A3594" s="2"/>
      <c r="C3594" s="2"/>
      <c r="D3594" s="2"/>
      <c r="E3594" s="2"/>
      <c r="F3594" s="2"/>
      <c r="G3594" s="2"/>
      <c r="H3594" s="2"/>
      <c r="I3594" s="2"/>
      <c r="J3594" s="2"/>
      <c r="K3594" s="2"/>
    </row>
    <row r="3595" spans="1:11">
      <c r="A3595" s="2"/>
      <c r="C3595" s="2"/>
      <c r="D3595" s="2"/>
      <c r="E3595" s="2"/>
      <c r="F3595" s="2"/>
      <c r="G3595" s="2"/>
      <c r="H3595" s="2"/>
      <c r="I3595" s="2"/>
      <c r="J3595" s="2"/>
      <c r="K3595" s="2"/>
    </row>
    <row r="3596" spans="1:11">
      <c r="A3596" s="2"/>
      <c r="C3596" s="2"/>
      <c r="D3596" s="2"/>
      <c r="E3596" s="2"/>
      <c r="F3596" s="2"/>
      <c r="G3596" s="2"/>
      <c r="H3596" s="2"/>
      <c r="I3596" s="2"/>
      <c r="J3596" s="2"/>
      <c r="K3596" s="2"/>
    </row>
    <row r="3597" spans="1:11">
      <c r="A3597" s="2"/>
      <c r="C3597" s="2"/>
      <c r="D3597" s="2"/>
      <c r="E3597" s="2"/>
      <c r="F3597" s="2"/>
      <c r="G3597" s="2"/>
      <c r="H3597" s="2"/>
      <c r="I3597" s="2"/>
      <c r="J3597" s="2"/>
      <c r="K3597" s="2"/>
    </row>
    <row r="3598" spans="1:11">
      <c r="A3598" s="2"/>
      <c r="C3598" s="2"/>
      <c r="D3598" s="2"/>
      <c r="E3598" s="2"/>
      <c r="F3598" s="2"/>
      <c r="G3598" s="2"/>
      <c r="H3598" s="2"/>
      <c r="I3598" s="2"/>
      <c r="J3598" s="2"/>
      <c r="K3598" s="2"/>
    </row>
    <row r="3599" spans="1:11">
      <c r="A3599" s="2"/>
      <c r="C3599" s="2"/>
      <c r="D3599" s="2"/>
      <c r="E3599" s="2"/>
      <c r="F3599" s="2"/>
      <c r="G3599" s="2"/>
      <c r="H3599" s="2"/>
      <c r="I3599" s="2"/>
      <c r="J3599" s="2"/>
      <c r="K3599" s="2"/>
    </row>
    <row r="3600" spans="1:11">
      <c r="A3600" s="2"/>
      <c r="C3600" s="2"/>
      <c r="D3600" s="2"/>
      <c r="E3600" s="2"/>
      <c r="F3600" s="2"/>
      <c r="G3600" s="2"/>
      <c r="H3600" s="2"/>
      <c r="I3600" s="2"/>
      <c r="J3600" s="2"/>
      <c r="K3600" s="2"/>
    </row>
    <row r="3601" spans="1:11">
      <c r="A3601" s="2"/>
      <c r="C3601" s="2"/>
      <c r="D3601" s="2"/>
      <c r="E3601" s="2"/>
      <c r="F3601" s="2"/>
      <c r="G3601" s="2"/>
      <c r="H3601" s="2"/>
      <c r="I3601" s="2"/>
      <c r="J3601" s="2"/>
      <c r="K3601" s="2"/>
    </row>
    <row r="3602" spans="1:11">
      <c r="A3602" s="2"/>
      <c r="C3602" s="2"/>
      <c r="D3602" s="2"/>
      <c r="E3602" s="2"/>
      <c r="F3602" s="2"/>
      <c r="G3602" s="2"/>
      <c r="H3602" s="2"/>
      <c r="I3602" s="2"/>
      <c r="J3602" s="2"/>
      <c r="K3602" s="2"/>
    </row>
    <row r="3603" spans="1:11">
      <c r="A3603" s="2"/>
      <c r="C3603" s="2"/>
      <c r="D3603" s="2"/>
      <c r="E3603" s="2"/>
      <c r="F3603" s="2"/>
      <c r="G3603" s="2"/>
      <c r="H3603" s="2"/>
      <c r="I3603" s="2"/>
      <c r="J3603" s="2"/>
      <c r="K3603" s="2"/>
    </row>
    <row r="3604" spans="1:11">
      <c r="A3604" s="2"/>
      <c r="C3604" s="2"/>
      <c r="D3604" s="2"/>
      <c r="E3604" s="2"/>
      <c r="F3604" s="2"/>
      <c r="G3604" s="2"/>
      <c r="H3604" s="2"/>
      <c r="I3604" s="2"/>
      <c r="J3604" s="2"/>
      <c r="K3604" s="2"/>
    </row>
    <row r="3605" spans="1:11">
      <c r="A3605" s="2"/>
      <c r="C3605" s="2"/>
      <c r="D3605" s="2"/>
      <c r="E3605" s="2"/>
      <c r="F3605" s="2"/>
      <c r="G3605" s="2"/>
      <c r="H3605" s="2"/>
      <c r="I3605" s="2"/>
      <c r="J3605" s="2"/>
      <c r="K3605" s="2"/>
    </row>
    <row r="3606" spans="1:11">
      <c r="A3606" s="2"/>
      <c r="C3606" s="2"/>
      <c r="D3606" s="2"/>
      <c r="E3606" s="2"/>
      <c r="F3606" s="2"/>
      <c r="G3606" s="2"/>
      <c r="H3606" s="2"/>
      <c r="I3606" s="2"/>
      <c r="J3606" s="2"/>
      <c r="K3606" s="2"/>
    </row>
    <row r="3607" spans="1:11">
      <c r="A3607" s="2"/>
      <c r="C3607" s="2"/>
      <c r="D3607" s="2"/>
      <c r="E3607" s="2"/>
      <c r="F3607" s="2"/>
      <c r="G3607" s="2"/>
      <c r="H3607" s="2"/>
      <c r="I3607" s="2"/>
      <c r="J3607" s="2"/>
      <c r="K3607" s="2"/>
    </row>
    <row r="3608" spans="1:11">
      <c r="A3608" s="2"/>
      <c r="C3608" s="2"/>
      <c r="D3608" s="2"/>
      <c r="E3608" s="2"/>
      <c r="F3608" s="2"/>
      <c r="G3608" s="2"/>
      <c r="H3608" s="2"/>
      <c r="I3608" s="2"/>
      <c r="J3608" s="2"/>
      <c r="K3608" s="2"/>
    </row>
    <row r="3609" spans="1:11">
      <c r="A3609" s="2"/>
      <c r="C3609" s="2"/>
      <c r="D3609" s="2"/>
      <c r="E3609" s="2"/>
      <c r="F3609" s="2"/>
      <c r="G3609" s="2"/>
      <c r="H3609" s="2"/>
      <c r="I3609" s="2"/>
      <c r="J3609" s="2"/>
      <c r="K3609" s="2"/>
    </row>
    <row r="3610" spans="1:11">
      <c r="A3610" s="2"/>
      <c r="C3610" s="2"/>
      <c r="D3610" s="2"/>
      <c r="E3610" s="2"/>
      <c r="F3610" s="2"/>
      <c r="G3610" s="2"/>
      <c r="H3610" s="2"/>
      <c r="I3610" s="2"/>
      <c r="J3610" s="2"/>
      <c r="K3610" s="2"/>
    </row>
    <row r="3611" spans="1:11">
      <c r="A3611" s="2"/>
      <c r="C3611" s="2"/>
      <c r="D3611" s="2"/>
      <c r="E3611" s="2"/>
      <c r="F3611" s="2"/>
      <c r="G3611" s="2"/>
      <c r="H3611" s="2"/>
      <c r="I3611" s="2"/>
      <c r="J3611" s="2"/>
      <c r="K3611" s="2"/>
    </row>
    <row r="3612" spans="1:11">
      <c r="A3612" s="2"/>
      <c r="C3612" s="2"/>
      <c r="D3612" s="2"/>
      <c r="E3612" s="2"/>
      <c r="F3612" s="2"/>
      <c r="G3612" s="2"/>
      <c r="H3612" s="2"/>
      <c r="I3612" s="2"/>
      <c r="J3612" s="2"/>
      <c r="K3612" s="2"/>
    </row>
    <row r="3613" spans="1:11">
      <c r="A3613" s="2"/>
      <c r="C3613" s="2"/>
      <c r="D3613" s="2"/>
      <c r="E3613" s="2"/>
      <c r="F3613" s="2"/>
      <c r="G3613" s="2"/>
      <c r="H3613" s="2"/>
      <c r="I3613" s="2"/>
      <c r="J3613" s="2"/>
      <c r="K3613" s="2"/>
    </row>
    <row r="3614" spans="1:11">
      <c r="A3614" s="2"/>
      <c r="C3614" s="2"/>
      <c r="D3614" s="2"/>
      <c r="E3614" s="2"/>
      <c r="F3614" s="2"/>
      <c r="G3614" s="2"/>
      <c r="H3614" s="2"/>
      <c r="I3614" s="2"/>
      <c r="J3614" s="2"/>
      <c r="K3614" s="2"/>
    </row>
    <row r="3615" spans="1:11">
      <c r="A3615" s="2"/>
      <c r="C3615" s="2"/>
      <c r="D3615" s="2"/>
      <c r="E3615" s="2"/>
      <c r="F3615" s="2"/>
      <c r="G3615" s="2"/>
      <c r="H3615" s="2"/>
      <c r="I3615" s="2"/>
      <c r="J3615" s="2"/>
      <c r="K3615" s="2"/>
    </row>
    <row r="3616" spans="1:11">
      <c r="A3616" s="2"/>
      <c r="C3616" s="2"/>
      <c r="D3616" s="2"/>
      <c r="E3616" s="2"/>
      <c r="F3616" s="2"/>
      <c r="G3616" s="2"/>
      <c r="H3616" s="2"/>
      <c r="I3616" s="2"/>
      <c r="J3616" s="2"/>
      <c r="K3616" s="2"/>
    </row>
    <row r="3617" spans="1:11">
      <c r="A3617" s="2"/>
      <c r="C3617" s="2"/>
      <c r="D3617" s="2"/>
      <c r="E3617" s="2"/>
      <c r="F3617" s="2"/>
      <c r="G3617" s="2"/>
      <c r="H3617" s="2"/>
      <c r="I3617" s="2"/>
      <c r="J3617" s="2"/>
      <c r="K3617" s="2"/>
    </row>
    <row r="3618" spans="1:11">
      <c r="A3618" s="2"/>
      <c r="C3618" s="2"/>
      <c r="D3618" s="2"/>
      <c r="E3618" s="2"/>
      <c r="F3618" s="2"/>
      <c r="G3618" s="2"/>
      <c r="H3618" s="2"/>
      <c r="I3618" s="2"/>
      <c r="J3618" s="2"/>
      <c r="K3618" s="2"/>
    </row>
    <row r="3619" spans="1:11">
      <c r="A3619" s="2"/>
      <c r="C3619" s="2"/>
      <c r="D3619" s="2"/>
      <c r="E3619" s="2"/>
      <c r="F3619" s="2"/>
      <c r="G3619" s="2"/>
      <c r="H3619" s="2"/>
      <c r="I3619" s="2"/>
      <c r="J3619" s="2"/>
      <c r="K3619" s="2"/>
    </row>
    <row r="3620" spans="1:11">
      <c r="A3620" s="2"/>
      <c r="C3620" s="2"/>
      <c r="D3620" s="2"/>
      <c r="E3620" s="2"/>
      <c r="F3620" s="2"/>
      <c r="G3620" s="2"/>
      <c r="H3620" s="2"/>
      <c r="I3620" s="2"/>
      <c r="J3620" s="2"/>
      <c r="K3620" s="2"/>
    </row>
    <row r="3621" spans="1:11">
      <c r="A3621" s="2"/>
      <c r="C3621" s="2"/>
      <c r="D3621" s="2"/>
      <c r="E3621" s="2"/>
      <c r="F3621" s="2"/>
      <c r="G3621" s="2"/>
      <c r="H3621" s="2"/>
      <c r="I3621" s="2"/>
      <c r="J3621" s="2"/>
      <c r="K3621" s="2"/>
    </row>
    <row r="3622" spans="1:11">
      <c r="A3622" s="2"/>
      <c r="C3622" s="2"/>
      <c r="D3622" s="2"/>
      <c r="E3622" s="2"/>
      <c r="F3622" s="2"/>
      <c r="G3622" s="2"/>
      <c r="H3622" s="2"/>
      <c r="I3622" s="2"/>
      <c r="J3622" s="2"/>
      <c r="K3622" s="2"/>
    </row>
    <row r="3623" spans="1:11">
      <c r="A3623" s="2"/>
      <c r="C3623" s="2"/>
      <c r="D3623" s="2"/>
      <c r="E3623" s="2"/>
      <c r="F3623" s="2"/>
      <c r="G3623" s="2"/>
      <c r="H3623" s="2"/>
      <c r="I3623" s="2"/>
      <c r="J3623" s="2"/>
      <c r="K3623" s="2"/>
    </row>
    <row r="3624" spans="1:11">
      <c r="A3624" s="2"/>
      <c r="C3624" s="2"/>
      <c r="D3624" s="2"/>
      <c r="E3624" s="2"/>
      <c r="F3624" s="2"/>
      <c r="G3624" s="2"/>
      <c r="H3624" s="2"/>
      <c r="I3624" s="2"/>
      <c r="J3624" s="2"/>
      <c r="K3624" s="2"/>
    </row>
    <row r="3625" spans="1:11">
      <c r="A3625" s="2"/>
      <c r="C3625" s="2"/>
      <c r="D3625" s="2"/>
      <c r="E3625" s="2"/>
      <c r="F3625" s="2"/>
      <c r="G3625" s="2"/>
      <c r="H3625" s="2"/>
      <c r="I3625" s="2"/>
      <c r="J3625" s="2"/>
      <c r="K3625" s="2"/>
    </row>
    <row r="3626" spans="1:11">
      <c r="A3626" s="2"/>
      <c r="C3626" s="2"/>
      <c r="D3626" s="2"/>
      <c r="E3626" s="2"/>
      <c r="F3626" s="2"/>
      <c r="G3626" s="2"/>
      <c r="H3626" s="2"/>
      <c r="I3626" s="2"/>
      <c r="J3626" s="2"/>
      <c r="K3626" s="2"/>
    </row>
    <row r="3627" spans="1:11">
      <c r="A3627" s="2"/>
      <c r="C3627" s="2"/>
      <c r="D3627" s="2"/>
      <c r="E3627" s="2"/>
      <c r="F3627" s="2"/>
      <c r="G3627" s="2"/>
      <c r="H3627" s="2"/>
      <c r="I3627" s="2"/>
      <c r="J3627" s="2"/>
      <c r="K3627" s="2"/>
    </row>
    <row r="3628" spans="1:11">
      <c r="A3628" s="2"/>
      <c r="C3628" s="2"/>
      <c r="D3628" s="2"/>
      <c r="E3628" s="2"/>
      <c r="F3628" s="2"/>
      <c r="G3628" s="2"/>
      <c r="H3628" s="2"/>
      <c r="I3628" s="2"/>
      <c r="J3628" s="2"/>
      <c r="K3628" s="2"/>
    </row>
    <row r="3629" spans="1:11">
      <c r="A3629" s="2"/>
      <c r="C3629" s="2"/>
      <c r="D3629" s="2"/>
      <c r="E3629" s="2"/>
      <c r="F3629" s="2"/>
      <c r="G3629" s="2"/>
      <c r="H3629" s="2"/>
      <c r="I3629" s="2"/>
      <c r="J3629" s="2"/>
      <c r="K3629" s="2"/>
    </row>
    <row r="3630" spans="1:11">
      <c r="A3630" s="2"/>
      <c r="C3630" s="2"/>
      <c r="D3630" s="2"/>
      <c r="E3630" s="2"/>
      <c r="F3630" s="2"/>
      <c r="G3630" s="2"/>
      <c r="H3630" s="2"/>
      <c r="I3630" s="2"/>
      <c r="J3630" s="2"/>
      <c r="K3630" s="2"/>
    </row>
    <row r="3631" spans="1:11">
      <c r="A3631" s="2"/>
      <c r="C3631" s="2"/>
      <c r="D3631" s="2"/>
      <c r="E3631" s="2"/>
      <c r="F3631" s="2"/>
      <c r="G3631" s="2"/>
      <c r="H3631" s="2"/>
      <c r="I3631" s="2"/>
      <c r="J3631" s="2"/>
      <c r="K3631" s="2"/>
    </row>
    <row r="3632" spans="1:11">
      <c r="A3632" s="2"/>
      <c r="C3632" s="2"/>
      <c r="D3632" s="2"/>
      <c r="E3632" s="2"/>
      <c r="F3632" s="2"/>
      <c r="G3632" s="2"/>
      <c r="H3632" s="2"/>
      <c r="I3632" s="2"/>
      <c r="J3632" s="2"/>
      <c r="K3632" s="2"/>
    </row>
    <row r="3633" spans="1:11">
      <c r="A3633" s="2"/>
      <c r="C3633" s="2"/>
      <c r="D3633" s="2"/>
      <c r="E3633" s="2"/>
      <c r="F3633" s="2"/>
      <c r="G3633" s="2"/>
      <c r="H3633" s="2"/>
      <c r="I3633" s="2"/>
      <c r="J3633" s="2"/>
      <c r="K3633" s="2"/>
    </row>
    <row r="3634" spans="1:11">
      <c r="A3634" s="2"/>
      <c r="C3634" s="2"/>
      <c r="D3634" s="2"/>
      <c r="E3634" s="2"/>
      <c r="F3634" s="2"/>
      <c r="G3634" s="2"/>
      <c r="H3634" s="2"/>
      <c r="I3634" s="2"/>
      <c r="J3634" s="2"/>
      <c r="K3634" s="2"/>
    </row>
    <row r="3635" spans="1:11">
      <c r="A3635" s="2"/>
      <c r="C3635" s="2"/>
      <c r="D3635" s="2"/>
      <c r="E3635" s="2"/>
      <c r="F3635" s="2"/>
      <c r="G3635" s="2"/>
      <c r="H3635" s="2"/>
      <c r="I3635" s="2"/>
      <c r="J3635" s="2"/>
      <c r="K3635" s="2"/>
    </row>
    <row r="3636" spans="1:11">
      <c r="A3636" s="2"/>
      <c r="C3636" s="2"/>
      <c r="D3636" s="2"/>
      <c r="E3636" s="2"/>
      <c r="F3636" s="2"/>
      <c r="G3636" s="2"/>
      <c r="H3636" s="2"/>
      <c r="I3636" s="2"/>
      <c r="J3636" s="2"/>
      <c r="K3636" s="2"/>
    </row>
    <row r="3637" spans="1:11">
      <c r="A3637" s="2"/>
      <c r="C3637" s="2"/>
      <c r="D3637" s="2"/>
      <c r="E3637" s="2"/>
      <c r="F3637" s="2"/>
      <c r="G3637" s="2"/>
      <c r="H3637" s="2"/>
      <c r="I3637" s="2"/>
      <c r="J3637" s="2"/>
      <c r="K3637" s="2"/>
    </row>
    <row r="3638" spans="1:11">
      <c r="A3638" s="2"/>
      <c r="C3638" s="2"/>
      <c r="D3638" s="2"/>
      <c r="E3638" s="2"/>
      <c r="F3638" s="2"/>
      <c r="G3638" s="2"/>
      <c r="H3638" s="2"/>
      <c r="I3638" s="2"/>
      <c r="J3638" s="2"/>
      <c r="K3638" s="2"/>
    </row>
    <row r="3639" spans="1:11">
      <c r="A3639" s="2"/>
      <c r="C3639" s="2"/>
      <c r="D3639" s="2"/>
      <c r="E3639" s="2"/>
      <c r="F3639" s="2"/>
      <c r="G3639" s="2"/>
      <c r="H3639" s="2"/>
      <c r="I3639" s="2"/>
      <c r="J3639" s="2"/>
      <c r="K3639" s="2"/>
    </row>
    <row r="3640" spans="1:11">
      <c r="A3640" s="2"/>
      <c r="C3640" s="2"/>
      <c r="D3640" s="2"/>
      <c r="E3640" s="2"/>
      <c r="F3640" s="2"/>
      <c r="G3640" s="2"/>
      <c r="H3640" s="2"/>
      <c r="I3640" s="2"/>
      <c r="J3640" s="2"/>
      <c r="K3640" s="2"/>
    </row>
    <row r="3641" spans="1:11">
      <c r="A3641" s="2"/>
      <c r="C3641" s="2"/>
      <c r="D3641" s="2"/>
      <c r="E3641" s="2"/>
      <c r="F3641" s="2"/>
      <c r="G3641" s="2"/>
      <c r="H3641" s="2"/>
      <c r="I3641" s="2"/>
      <c r="J3641" s="2"/>
      <c r="K3641" s="2"/>
    </row>
    <row r="3642" spans="1:11">
      <c r="A3642" s="2"/>
      <c r="C3642" s="2"/>
      <c r="D3642" s="2"/>
      <c r="E3642" s="2"/>
      <c r="F3642" s="2"/>
      <c r="G3642" s="2"/>
      <c r="H3642" s="2"/>
      <c r="I3642" s="2"/>
      <c r="J3642" s="2"/>
      <c r="K3642" s="2"/>
    </row>
    <row r="3643" spans="1:11">
      <c r="A3643" s="2"/>
      <c r="C3643" s="2"/>
      <c r="D3643" s="2"/>
      <c r="E3643" s="2"/>
      <c r="F3643" s="2"/>
      <c r="G3643" s="2"/>
      <c r="H3643" s="2"/>
      <c r="I3643" s="2"/>
      <c r="J3643" s="2"/>
      <c r="K3643" s="2"/>
    </row>
    <row r="3644" spans="1:11">
      <c r="A3644" s="2"/>
      <c r="C3644" s="2"/>
      <c r="D3644" s="2"/>
      <c r="E3644" s="2"/>
      <c r="F3644" s="2"/>
      <c r="G3644" s="2"/>
      <c r="H3644" s="2"/>
      <c r="I3644" s="2"/>
      <c r="J3644" s="2"/>
      <c r="K3644" s="2"/>
    </row>
    <row r="3645" spans="1:11">
      <c r="A3645" s="2"/>
      <c r="C3645" s="2"/>
      <c r="D3645" s="2"/>
      <c r="E3645" s="2"/>
      <c r="F3645" s="2"/>
      <c r="G3645" s="2"/>
      <c r="H3645" s="2"/>
      <c r="I3645" s="2"/>
      <c r="J3645" s="2"/>
      <c r="K3645" s="2"/>
    </row>
    <row r="3646" spans="1:11">
      <c r="A3646" s="2"/>
      <c r="C3646" s="2"/>
      <c r="D3646" s="2"/>
      <c r="E3646" s="2"/>
      <c r="F3646" s="2"/>
      <c r="G3646" s="2"/>
      <c r="H3646" s="2"/>
      <c r="I3646" s="2"/>
      <c r="J3646" s="2"/>
      <c r="K3646" s="2"/>
    </row>
    <row r="3647" spans="1:11">
      <c r="A3647" s="2"/>
      <c r="C3647" s="2"/>
      <c r="D3647" s="2"/>
      <c r="E3647" s="2"/>
      <c r="F3647" s="2"/>
      <c r="G3647" s="2"/>
      <c r="H3647" s="2"/>
      <c r="I3647" s="2"/>
      <c r="J3647" s="2"/>
      <c r="K3647" s="2"/>
    </row>
    <row r="3648" spans="1:11">
      <c r="A3648" s="2"/>
      <c r="C3648" s="2"/>
      <c r="D3648" s="2"/>
      <c r="E3648" s="2"/>
      <c r="F3648" s="2"/>
      <c r="G3648" s="2"/>
      <c r="H3648" s="2"/>
      <c r="I3648" s="2"/>
      <c r="J3648" s="2"/>
      <c r="K3648" s="2"/>
    </row>
    <row r="3649" spans="1:11">
      <c r="A3649" s="2"/>
      <c r="C3649" s="2"/>
      <c r="D3649" s="2"/>
      <c r="E3649" s="2"/>
      <c r="F3649" s="2"/>
      <c r="G3649" s="2"/>
      <c r="H3649" s="2"/>
      <c r="I3649" s="2"/>
      <c r="J3649" s="2"/>
      <c r="K3649" s="2"/>
    </row>
    <row r="3650" spans="1:11">
      <c r="A3650" s="2"/>
      <c r="C3650" s="2"/>
      <c r="D3650" s="2"/>
      <c r="E3650" s="2"/>
      <c r="F3650" s="2"/>
      <c r="G3650" s="2"/>
      <c r="H3650" s="2"/>
      <c r="I3650" s="2"/>
      <c r="J3650" s="2"/>
      <c r="K3650" s="2"/>
    </row>
    <row r="3651" spans="1:11">
      <c r="A3651" s="2"/>
      <c r="C3651" s="2"/>
      <c r="D3651" s="2"/>
      <c r="E3651" s="2"/>
      <c r="F3651" s="2"/>
      <c r="G3651" s="2"/>
      <c r="H3651" s="2"/>
      <c r="I3651" s="2"/>
      <c r="J3651" s="2"/>
      <c r="K3651" s="2"/>
    </row>
    <row r="3652" spans="1:11">
      <c r="A3652" s="2"/>
      <c r="C3652" s="2"/>
      <c r="D3652" s="2"/>
      <c r="E3652" s="2"/>
      <c r="F3652" s="2"/>
      <c r="G3652" s="2"/>
      <c r="H3652" s="2"/>
      <c r="I3652" s="2"/>
      <c r="J3652" s="2"/>
      <c r="K3652" s="2"/>
    </row>
    <row r="3653" spans="1:11">
      <c r="A3653" s="2"/>
      <c r="C3653" s="2"/>
      <c r="D3653" s="2"/>
      <c r="E3653" s="2"/>
      <c r="F3653" s="2"/>
      <c r="G3653" s="2"/>
      <c r="H3653" s="2"/>
      <c r="I3653" s="2"/>
      <c r="J3653" s="2"/>
      <c r="K3653" s="2"/>
    </row>
    <row r="3654" spans="1:11">
      <c r="A3654" s="2"/>
      <c r="C3654" s="2"/>
      <c r="D3654" s="2"/>
      <c r="E3654" s="2"/>
      <c r="F3654" s="2"/>
      <c r="G3654" s="2"/>
      <c r="H3654" s="2"/>
      <c r="I3654" s="2"/>
      <c r="J3654" s="2"/>
      <c r="K3654" s="2"/>
    </row>
    <row r="3655" spans="1:11">
      <c r="A3655" s="2"/>
      <c r="C3655" s="2"/>
      <c r="D3655" s="2"/>
      <c r="E3655" s="2"/>
      <c r="F3655" s="2"/>
      <c r="G3655" s="2"/>
      <c r="H3655" s="2"/>
      <c r="I3655" s="2"/>
      <c r="J3655" s="2"/>
      <c r="K3655" s="2"/>
    </row>
    <row r="3656" spans="1:11">
      <c r="A3656" s="2"/>
      <c r="C3656" s="2"/>
      <c r="D3656" s="2"/>
      <c r="E3656" s="2"/>
      <c r="F3656" s="2"/>
      <c r="G3656" s="2"/>
      <c r="H3656" s="2"/>
      <c r="I3656" s="2"/>
      <c r="J3656" s="2"/>
      <c r="K3656" s="2"/>
    </row>
    <row r="3657" spans="1:11">
      <c r="A3657" s="2"/>
      <c r="C3657" s="2"/>
      <c r="D3657" s="2"/>
      <c r="E3657" s="2"/>
      <c r="F3657" s="2"/>
      <c r="G3657" s="2"/>
      <c r="H3657" s="2"/>
      <c r="I3657" s="2"/>
      <c r="J3657" s="2"/>
      <c r="K3657" s="2"/>
    </row>
    <row r="3658" spans="1:11">
      <c r="A3658" s="2"/>
      <c r="C3658" s="2"/>
      <c r="D3658" s="2"/>
      <c r="E3658" s="2"/>
      <c r="F3658" s="2"/>
      <c r="G3658" s="2"/>
      <c r="H3658" s="2"/>
      <c r="I3658" s="2"/>
      <c r="J3658" s="2"/>
      <c r="K3658" s="2"/>
    </row>
    <row r="3659" spans="1:11">
      <c r="A3659" s="2"/>
      <c r="C3659" s="2"/>
      <c r="D3659" s="2"/>
      <c r="E3659" s="2"/>
      <c r="F3659" s="2"/>
      <c r="G3659" s="2"/>
      <c r="H3659" s="2"/>
      <c r="I3659" s="2"/>
      <c r="J3659" s="2"/>
      <c r="K3659" s="2"/>
    </row>
    <row r="3660" spans="1:11">
      <c r="A3660" s="2"/>
      <c r="C3660" s="2"/>
      <c r="D3660" s="2"/>
      <c r="E3660" s="2"/>
      <c r="F3660" s="2"/>
      <c r="G3660" s="2"/>
      <c r="H3660" s="2"/>
      <c r="I3660" s="2"/>
      <c r="J3660" s="2"/>
      <c r="K3660" s="2"/>
    </row>
    <row r="3661" spans="1:11">
      <c r="A3661" s="2"/>
      <c r="C3661" s="2"/>
      <c r="D3661" s="2"/>
      <c r="E3661" s="2"/>
      <c r="F3661" s="2"/>
      <c r="G3661" s="2"/>
      <c r="H3661" s="2"/>
      <c r="I3661" s="2"/>
      <c r="J3661" s="2"/>
      <c r="K3661" s="2"/>
    </row>
    <row r="3662" spans="1:11">
      <c r="A3662" s="2"/>
      <c r="C3662" s="2"/>
      <c r="D3662" s="2"/>
      <c r="E3662" s="2"/>
      <c r="F3662" s="2"/>
      <c r="G3662" s="2"/>
      <c r="H3662" s="2"/>
      <c r="I3662" s="2"/>
      <c r="J3662" s="2"/>
      <c r="K3662" s="2"/>
    </row>
    <row r="3663" spans="1:11">
      <c r="A3663" s="2"/>
      <c r="C3663" s="2"/>
      <c r="D3663" s="2"/>
      <c r="E3663" s="2"/>
      <c r="F3663" s="2"/>
      <c r="G3663" s="2"/>
      <c r="H3663" s="2"/>
      <c r="I3663" s="2"/>
      <c r="J3663" s="2"/>
      <c r="K3663" s="2"/>
    </row>
    <row r="3664" spans="1:11">
      <c r="A3664" s="2"/>
      <c r="C3664" s="2"/>
      <c r="D3664" s="2"/>
      <c r="E3664" s="2"/>
      <c r="F3664" s="2"/>
      <c r="G3664" s="2"/>
      <c r="H3664" s="2"/>
      <c r="I3664" s="2"/>
      <c r="J3664" s="2"/>
      <c r="K3664" s="2"/>
    </row>
    <row r="3665" spans="1:11">
      <c r="A3665" s="2"/>
      <c r="C3665" s="2"/>
      <c r="D3665" s="2"/>
      <c r="E3665" s="2"/>
      <c r="F3665" s="2"/>
      <c r="G3665" s="2"/>
      <c r="H3665" s="2"/>
      <c r="I3665" s="2"/>
      <c r="J3665" s="2"/>
      <c r="K3665" s="2"/>
    </row>
    <row r="3666" spans="1:11">
      <c r="A3666" s="2"/>
      <c r="C3666" s="2"/>
      <c r="D3666" s="2"/>
      <c r="E3666" s="2"/>
      <c r="F3666" s="2"/>
      <c r="G3666" s="2"/>
      <c r="H3666" s="2"/>
      <c r="I3666" s="2"/>
      <c r="J3666" s="2"/>
      <c r="K3666" s="2"/>
    </row>
    <row r="3667" spans="1:11">
      <c r="A3667" s="2"/>
      <c r="C3667" s="2"/>
      <c r="D3667" s="2"/>
      <c r="E3667" s="2"/>
      <c r="F3667" s="2"/>
      <c r="G3667" s="2"/>
      <c r="H3667" s="2"/>
      <c r="I3667" s="2"/>
      <c r="J3667" s="2"/>
      <c r="K3667" s="2"/>
    </row>
    <row r="3668" spans="1:11">
      <c r="A3668" s="2"/>
      <c r="C3668" s="2"/>
      <c r="D3668" s="2"/>
      <c r="E3668" s="2"/>
      <c r="F3668" s="2"/>
      <c r="G3668" s="2"/>
      <c r="H3668" s="2"/>
      <c r="I3668" s="2"/>
      <c r="J3668" s="2"/>
      <c r="K3668" s="2"/>
    </row>
    <row r="3669" spans="1:11">
      <c r="A3669" s="2"/>
      <c r="C3669" s="2"/>
      <c r="D3669" s="2"/>
      <c r="E3669" s="2"/>
      <c r="F3669" s="2"/>
      <c r="G3669" s="2"/>
      <c r="H3669" s="2"/>
      <c r="I3669" s="2"/>
      <c r="J3669" s="2"/>
      <c r="K3669" s="2"/>
    </row>
    <row r="3670" spans="1:11">
      <c r="A3670" s="2"/>
      <c r="C3670" s="2"/>
      <c r="D3670" s="2"/>
      <c r="E3670" s="2"/>
      <c r="F3670" s="2"/>
      <c r="G3670" s="2"/>
      <c r="H3670" s="2"/>
      <c r="I3670" s="2"/>
      <c r="J3670" s="2"/>
      <c r="K3670" s="2"/>
    </row>
    <row r="3671" spans="1:11">
      <c r="A3671" s="2"/>
      <c r="C3671" s="2"/>
      <c r="D3671" s="2"/>
      <c r="E3671" s="2"/>
      <c r="F3671" s="2"/>
      <c r="G3671" s="2"/>
      <c r="H3671" s="2"/>
      <c r="I3671" s="2"/>
      <c r="J3671" s="2"/>
      <c r="K3671" s="2"/>
    </row>
    <row r="3672" spans="1:11">
      <c r="A3672" s="2"/>
      <c r="C3672" s="2"/>
      <c r="D3672" s="2"/>
      <c r="E3672" s="2"/>
      <c r="F3672" s="2"/>
      <c r="G3672" s="2"/>
      <c r="H3672" s="2"/>
      <c r="I3672" s="2"/>
      <c r="J3672" s="2"/>
      <c r="K3672" s="2"/>
    </row>
    <row r="3673" spans="1:11">
      <c r="A3673" s="2"/>
      <c r="C3673" s="2"/>
      <c r="D3673" s="2"/>
      <c r="E3673" s="2"/>
      <c r="F3673" s="2"/>
      <c r="G3673" s="2"/>
      <c r="H3673" s="2"/>
      <c r="I3673" s="2"/>
      <c r="J3673" s="2"/>
      <c r="K3673" s="2"/>
    </row>
    <row r="3674" spans="1:11">
      <c r="A3674" s="2"/>
      <c r="C3674" s="2"/>
      <c r="D3674" s="2"/>
      <c r="E3674" s="2"/>
      <c r="F3674" s="2"/>
      <c r="G3674" s="2"/>
      <c r="H3674" s="2"/>
      <c r="I3674" s="2"/>
      <c r="J3674" s="2"/>
      <c r="K3674" s="2"/>
    </row>
    <row r="3675" spans="1:11">
      <c r="A3675" s="2"/>
      <c r="C3675" s="2"/>
      <c r="D3675" s="2"/>
      <c r="E3675" s="2"/>
      <c r="F3675" s="2"/>
      <c r="G3675" s="2"/>
      <c r="H3675" s="2"/>
      <c r="I3675" s="2"/>
      <c r="J3675" s="2"/>
      <c r="K3675" s="2"/>
    </row>
    <row r="3676" spans="1:11">
      <c r="A3676" s="2"/>
      <c r="C3676" s="2"/>
      <c r="D3676" s="2"/>
      <c r="E3676" s="2"/>
      <c r="F3676" s="2"/>
      <c r="G3676" s="2"/>
      <c r="H3676" s="2"/>
      <c r="I3676" s="2"/>
      <c r="J3676" s="2"/>
      <c r="K3676" s="2"/>
    </row>
    <row r="3677" spans="1:11">
      <c r="A3677" s="2"/>
      <c r="C3677" s="2"/>
      <c r="D3677" s="2"/>
      <c r="E3677" s="2"/>
      <c r="F3677" s="2"/>
      <c r="G3677" s="2"/>
      <c r="H3677" s="2"/>
      <c r="I3677" s="2"/>
      <c r="J3677" s="2"/>
      <c r="K3677" s="2"/>
    </row>
    <row r="3678" spans="1:11">
      <c r="A3678" s="2"/>
      <c r="C3678" s="2"/>
      <c r="D3678" s="2"/>
      <c r="E3678" s="2"/>
      <c r="F3678" s="2"/>
      <c r="G3678" s="2"/>
      <c r="H3678" s="2"/>
      <c r="I3678" s="2"/>
      <c r="J3678" s="2"/>
      <c r="K3678" s="2"/>
    </row>
    <row r="3679" spans="1:11">
      <c r="A3679" s="2"/>
      <c r="C3679" s="2"/>
      <c r="D3679" s="2"/>
      <c r="E3679" s="2"/>
      <c r="F3679" s="2"/>
      <c r="G3679" s="2"/>
      <c r="H3679" s="2"/>
      <c r="I3679" s="2"/>
      <c r="J3679" s="2"/>
      <c r="K3679" s="2"/>
    </row>
    <row r="3680" spans="1:11">
      <c r="A3680" s="2"/>
      <c r="C3680" s="2"/>
      <c r="D3680" s="2"/>
      <c r="E3680" s="2"/>
      <c r="F3680" s="2"/>
      <c r="G3680" s="2"/>
      <c r="H3680" s="2"/>
      <c r="I3680" s="2"/>
      <c r="J3680" s="2"/>
      <c r="K3680" s="2"/>
    </row>
    <row r="3681" spans="1:11">
      <c r="A3681" s="2"/>
      <c r="C3681" s="2"/>
      <c r="D3681" s="2"/>
      <c r="E3681" s="2"/>
      <c r="F3681" s="2"/>
      <c r="G3681" s="2"/>
      <c r="H3681" s="2"/>
      <c r="I3681" s="2"/>
      <c r="J3681" s="2"/>
      <c r="K3681" s="2"/>
    </row>
    <row r="3682" spans="1:11">
      <c r="A3682" s="2"/>
      <c r="C3682" s="2"/>
      <c r="D3682" s="2"/>
      <c r="E3682" s="2"/>
      <c r="F3682" s="2"/>
      <c r="G3682" s="2"/>
      <c r="H3682" s="2"/>
      <c r="I3682" s="2"/>
      <c r="J3682" s="2"/>
      <c r="K3682" s="2"/>
    </row>
    <row r="3683" spans="1:11">
      <c r="A3683" s="2"/>
      <c r="C3683" s="2"/>
      <c r="D3683" s="2"/>
      <c r="E3683" s="2"/>
      <c r="F3683" s="2"/>
      <c r="G3683" s="2"/>
      <c r="H3683" s="2"/>
      <c r="I3683" s="2"/>
      <c r="J3683" s="2"/>
      <c r="K3683" s="2"/>
    </row>
    <row r="3684" spans="1:11">
      <c r="A3684" s="2"/>
      <c r="C3684" s="2"/>
      <c r="D3684" s="2"/>
      <c r="E3684" s="2"/>
      <c r="F3684" s="2"/>
      <c r="G3684" s="2"/>
      <c r="H3684" s="2"/>
      <c r="I3684" s="2"/>
      <c r="J3684" s="2"/>
      <c r="K3684" s="2"/>
    </row>
    <row r="3685" spans="1:11">
      <c r="A3685" s="2"/>
      <c r="C3685" s="2"/>
      <c r="D3685" s="2"/>
      <c r="E3685" s="2"/>
      <c r="F3685" s="2"/>
      <c r="G3685" s="2"/>
      <c r="H3685" s="2"/>
      <c r="I3685" s="2"/>
      <c r="J3685" s="2"/>
      <c r="K3685" s="2"/>
    </row>
    <row r="3686" spans="1:11">
      <c r="A3686" s="2"/>
      <c r="C3686" s="2"/>
      <c r="D3686" s="2"/>
      <c r="E3686" s="2"/>
      <c r="F3686" s="2"/>
      <c r="G3686" s="2"/>
      <c r="H3686" s="2"/>
      <c r="I3686" s="2"/>
      <c r="J3686" s="2"/>
      <c r="K3686" s="2"/>
    </row>
    <row r="3687" spans="1:11">
      <c r="A3687" s="2"/>
      <c r="C3687" s="2"/>
      <c r="D3687" s="2"/>
      <c r="E3687" s="2"/>
      <c r="F3687" s="2"/>
      <c r="G3687" s="2"/>
      <c r="H3687" s="2"/>
      <c r="I3687" s="2"/>
      <c r="J3687" s="2"/>
      <c r="K3687" s="2"/>
    </row>
    <row r="3688" spans="1:11">
      <c r="A3688" s="2"/>
      <c r="C3688" s="2"/>
      <c r="D3688" s="2"/>
      <c r="E3688" s="2"/>
      <c r="F3688" s="2"/>
      <c r="G3688" s="2"/>
      <c r="H3688" s="2"/>
      <c r="I3688" s="2"/>
      <c r="J3688" s="2"/>
      <c r="K3688" s="2"/>
    </row>
    <row r="3689" spans="1:11">
      <c r="A3689" s="2"/>
      <c r="C3689" s="2"/>
      <c r="D3689" s="2"/>
      <c r="E3689" s="2"/>
      <c r="F3689" s="2"/>
      <c r="G3689" s="2"/>
      <c r="H3689" s="2"/>
      <c r="I3689" s="2"/>
      <c r="J3689" s="2"/>
      <c r="K3689" s="2"/>
    </row>
    <row r="3690" spans="1:11">
      <c r="A3690" s="2"/>
      <c r="C3690" s="2"/>
      <c r="D3690" s="2"/>
      <c r="E3690" s="2"/>
      <c r="F3690" s="2"/>
      <c r="G3690" s="2"/>
      <c r="H3690" s="2"/>
      <c r="I3690" s="2"/>
      <c r="J3690" s="2"/>
      <c r="K3690" s="2"/>
    </row>
    <row r="3691" spans="1:11">
      <c r="A3691" s="2"/>
      <c r="C3691" s="2"/>
      <c r="D3691" s="2"/>
      <c r="E3691" s="2"/>
      <c r="F3691" s="2"/>
      <c r="G3691" s="2"/>
      <c r="H3691" s="2"/>
      <c r="I3691" s="2"/>
      <c r="J3691" s="2"/>
      <c r="K3691" s="2"/>
    </row>
    <row r="3692" spans="1:11">
      <c r="A3692" s="2"/>
      <c r="C3692" s="2"/>
      <c r="D3692" s="2"/>
      <c r="E3692" s="2"/>
      <c r="F3692" s="2"/>
      <c r="G3692" s="2"/>
      <c r="H3692" s="2"/>
      <c r="I3692" s="2"/>
      <c r="J3692" s="2"/>
      <c r="K3692" s="2"/>
    </row>
    <row r="3693" spans="1:11">
      <c r="A3693" s="2"/>
      <c r="C3693" s="2"/>
      <c r="D3693" s="2"/>
      <c r="E3693" s="2"/>
      <c r="F3693" s="2"/>
      <c r="G3693" s="2"/>
      <c r="H3693" s="2"/>
      <c r="I3693" s="2"/>
      <c r="J3693" s="2"/>
      <c r="K3693" s="2"/>
    </row>
    <row r="3694" spans="1:11">
      <c r="A3694" s="2"/>
      <c r="C3694" s="2"/>
      <c r="D3694" s="2"/>
      <c r="E3694" s="2"/>
      <c r="F3694" s="2"/>
      <c r="G3694" s="2"/>
      <c r="H3694" s="2"/>
      <c r="I3694" s="2"/>
      <c r="J3694" s="2"/>
      <c r="K3694" s="2"/>
    </row>
    <row r="3695" spans="1:11">
      <c r="A3695" s="2"/>
      <c r="C3695" s="2"/>
      <c r="D3695" s="2"/>
      <c r="E3695" s="2"/>
      <c r="F3695" s="2"/>
      <c r="G3695" s="2"/>
      <c r="H3695" s="2"/>
      <c r="I3695" s="2"/>
      <c r="J3695" s="2"/>
      <c r="K3695" s="2"/>
    </row>
    <row r="3696" spans="1:11">
      <c r="A3696" s="2"/>
      <c r="C3696" s="2"/>
      <c r="D3696" s="2"/>
      <c r="E3696" s="2"/>
      <c r="F3696" s="2"/>
      <c r="G3696" s="2"/>
      <c r="H3696" s="2"/>
      <c r="I3696" s="2"/>
      <c r="J3696" s="2"/>
      <c r="K3696" s="2"/>
    </row>
    <row r="3697" spans="1:11">
      <c r="A3697" s="2"/>
      <c r="C3697" s="2"/>
      <c r="D3697" s="2"/>
      <c r="E3697" s="2"/>
      <c r="F3697" s="2"/>
      <c r="G3697" s="2"/>
      <c r="H3697" s="2"/>
      <c r="I3697" s="2"/>
      <c r="J3697" s="2"/>
      <c r="K3697" s="2"/>
    </row>
    <row r="3698" spans="1:11">
      <c r="A3698" s="2"/>
      <c r="C3698" s="2"/>
      <c r="D3698" s="2"/>
      <c r="E3698" s="2"/>
      <c r="F3698" s="2"/>
      <c r="G3698" s="2"/>
      <c r="H3698" s="2"/>
      <c r="I3698" s="2"/>
      <c r="J3698" s="2"/>
      <c r="K3698" s="2"/>
    </row>
    <row r="3699" spans="1:11">
      <c r="A3699" s="2"/>
      <c r="C3699" s="2"/>
      <c r="D3699" s="2"/>
      <c r="E3699" s="2"/>
      <c r="F3699" s="2"/>
      <c r="G3699" s="2"/>
      <c r="H3699" s="2"/>
      <c r="I3699" s="2"/>
      <c r="J3699" s="2"/>
      <c r="K3699" s="2"/>
    </row>
    <row r="3700" spans="1:11">
      <c r="A3700" s="2"/>
      <c r="C3700" s="2"/>
      <c r="D3700" s="2"/>
      <c r="E3700" s="2"/>
      <c r="F3700" s="2"/>
      <c r="G3700" s="2"/>
      <c r="H3700" s="2"/>
      <c r="I3700" s="2"/>
      <c r="J3700" s="2"/>
      <c r="K3700" s="2"/>
    </row>
    <row r="3701" spans="1:11">
      <c r="A3701" s="2"/>
      <c r="C3701" s="2"/>
      <c r="D3701" s="2"/>
      <c r="E3701" s="2"/>
      <c r="F3701" s="2"/>
      <c r="G3701" s="2"/>
      <c r="H3701" s="2"/>
      <c r="I3701" s="2"/>
      <c r="J3701" s="2"/>
      <c r="K3701" s="2"/>
    </row>
    <row r="3702" spans="1:11">
      <c r="A3702" s="2"/>
      <c r="C3702" s="2"/>
      <c r="D3702" s="2"/>
      <c r="E3702" s="2"/>
      <c r="F3702" s="2"/>
      <c r="G3702" s="2"/>
      <c r="H3702" s="2"/>
      <c r="I3702" s="2"/>
      <c r="J3702" s="2"/>
      <c r="K3702" s="2"/>
    </row>
    <row r="3703" spans="1:11">
      <c r="A3703" s="2"/>
      <c r="C3703" s="2"/>
      <c r="D3703" s="2"/>
      <c r="E3703" s="2"/>
      <c r="F3703" s="2"/>
      <c r="G3703" s="2"/>
      <c r="H3703" s="2"/>
      <c r="I3703" s="2"/>
      <c r="J3703" s="2"/>
      <c r="K3703" s="2"/>
    </row>
    <row r="3704" spans="1:11">
      <c r="A3704" s="2"/>
      <c r="C3704" s="2"/>
      <c r="D3704" s="2"/>
      <c r="E3704" s="2"/>
      <c r="F3704" s="2"/>
      <c r="G3704" s="2"/>
      <c r="H3704" s="2"/>
      <c r="I3704" s="2"/>
      <c r="J3704" s="2"/>
      <c r="K3704" s="2"/>
    </row>
    <row r="3705" spans="1:11">
      <c r="A3705" s="2"/>
      <c r="C3705" s="2"/>
      <c r="D3705" s="2"/>
      <c r="E3705" s="2"/>
      <c r="F3705" s="2"/>
      <c r="G3705" s="2"/>
      <c r="H3705" s="2"/>
      <c r="I3705" s="2"/>
      <c r="J3705" s="2"/>
      <c r="K3705" s="2"/>
    </row>
    <row r="3706" spans="1:11">
      <c r="A3706" s="2"/>
      <c r="C3706" s="2"/>
      <c r="D3706" s="2"/>
      <c r="E3706" s="2"/>
      <c r="F3706" s="2"/>
      <c r="G3706" s="2"/>
      <c r="H3706" s="2"/>
      <c r="I3706" s="2"/>
      <c r="J3706" s="2"/>
      <c r="K3706" s="2"/>
    </row>
    <row r="3707" spans="1:11">
      <c r="A3707" s="2"/>
      <c r="C3707" s="2"/>
      <c r="D3707" s="2"/>
      <c r="E3707" s="2"/>
      <c r="F3707" s="2"/>
      <c r="G3707" s="2"/>
      <c r="H3707" s="2"/>
      <c r="I3707" s="2"/>
      <c r="J3707" s="2"/>
      <c r="K3707" s="2"/>
    </row>
    <row r="3708" spans="1:11">
      <c r="A3708" s="2"/>
      <c r="C3708" s="2"/>
      <c r="D3708" s="2"/>
      <c r="E3708" s="2"/>
      <c r="F3708" s="2"/>
      <c r="G3708" s="2"/>
      <c r="H3708" s="2"/>
      <c r="I3708" s="2"/>
      <c r="J3708" s="2"/>
      <c r="K3708" s="2"/>
    </row>
    <row r="3709" spans="1:11">
      <c r="A3709" s="2"/>
      <c r="C3709" s="2"/>
      <c r="D3709" s="2"/>
      <c r="E3709" s="2"/>
      <c r="F3709" s="2"/>
      <c r="G3709" s="2"/>
      <c r="H3709" s="2"/>
      <c r="I3709" s="2"/>
      <c r="J3709" s="2"/>
      <c r="K3709" s="2"/>
    </row>
    <row r="3710" spans="1:11">
      <c r="A3710" s="2"/>
      <c r="C3710" s="2"/>
      <c r="D3710" s="2"/>
      <c r="E3710" s="2"/>
      <c r="F3710" s="2"/>
      <c r="G3710" s="2"/>
      <c r="H3710" s="2"/>
      <c r="I3710" s="2"/>
      <c r="J3710" s="2"/>
      <c r="K3710" s="2"/>
    </row>
    <row r="3711" spans="1:11">
      <c r="A3711" s="2"/>
      <c r="C3711" s="2"/>
      <c r="D3711" s="2"/>
      <c r="E3711" s="2"/>
      <c r="F3711" s="2"/>
      <c r="G3711" s="2"/>
      <c r="H3711" s="2"/>
      <c r="I3711" s="2"/>
      <c r="J3711" s="2"/>
      <c r="K3711" s="2"/>
    </row>
    <row r="3712" spans="1:11">
      <c r="A3712" s="2"/>
      <c r="C3712" s="2"/>
      <c r="D3712" s="2"/>
      <c r="E3712" s="2"/>
      <c r="F3712" s="2"/>
      <c r="G3712" s="2"/>
      <c r="H3712" s="2"/>
      <c r="I3712" s="2"/>
      <c r="J3712" s="2"/>
      <c r="K3712" s="2"/>
    </row>
    <row r="3713" spans="1:11">
      <c r="A3713" s="2"/>
      <c r="C3713" s="2"/>
      <c r="D3713" s="2"/>
      <c r="E3713" s="2"/>
      <c r="F3713" s="2"/>
      <c r="G3713" s="2"/>
      <c r="H3713" s="2"/>
      <c r="I3713" s="2"/>
      <c r="J3713" s="2"/>
      <c r="K3713" s="2"/>
    </row>
    <row r="3714" spans="1:11">
      <c r="A3714" s="2"/>
      <c r="C3714" s="2"/>
      <c r="D3714" s="2"/>
      <c r="E3714" s="2"/>
      <c r="F3714" s="2"/>
      <c r="G3714" s="2"/>
      <c r="H3714" s="2"/>
      <c r="I3714" s="2"/>
      <c r="J3714" s="2"/>
      <c r="K3714" s="2"/>
    </row>
    <row r="3715" spans="1:11">
      <c r="A3715" s="2"/>
      <c r="C3715" s="2"/>
      <c r="D3715" s="2"/>
      <c r="E3715" s="2"/>
      <c r="F3715" s="2"/>
      <c r="G3715" s="2"/>
      <c r="H3715" s="2"/>
      <c r="I3715" s="2"/>
      <c r="J3715" s="2"/>
      <c r="K3715" s="2"/>
    </row>
    <row r="3716" spans="1:11">
      <c r="A3716" s="2"/>
      <c r="C3716" s="2"/>
      <c r="D3716" s="2"/>
      <c r="E3716" s="2"/>
      <c r="F3716" s="2"/>
      <c r="G3716" s="2"/>
      <c r="H3716" s="2"/>
      <c r="I3716" s="2"/>
      <c r="J3716" s="2"/>
      <c r="K3716" s="2"/>
    </row>
    <row r="3717" spans="1:11">
      <c r="A3717" s="2"/>
      <c r="C3717" s="2"/>
      <c r="D3717" s="2"/>
      <c r="E3717" s="2"/>
      <c r="F3717" s="2"/>
      <c r="G3717" s="2"/>
      <c r="H3717" s="2"/>
      <c r="I3717" s="2"/>
      <c r="J3717" s="2"/>
      <c r="K3717" s="2"/>
    </row>
    <row r="3718" spans="1:11">
      <c r="A3718" s="2"/>
      <c r="C3718" s="2"/>
      <c r="D3718" s="2"/>
      <c r="E3718" s="2"/>
      <c r="F3718" s="2"/>
      <c r="G3718" s="2"/>
      <c r="H3718" s="2"/>
      <c r="I3718" s="2"/>
      <c r="J3718" s="2"/>
      <c r="K3718" s="2"/>
    </row>
    <row r="3719" spans="1:11">
      <c r="A3719" s="2"/>
      <c r="C3719" s="2"/>
      <c r="D3719" s="2"/>
      <c r="E3719" s="2"/>
      <c r="F3719" s="2"/>
      <c r="G3719" s="2"/>
      <c r="H3719" s="2"/>
      <c r="I3719" s="2"/>
      <c r="J3719" s="2"/>
      <c r="K3719" s="2"/>
    </row>
    <row r="3720" spans="1:11">
      <c r="A3720" s="2"/>
      <c r="C3720" s="2"/>
      <c r="D3720" s="2"/>
      <c r="E3720" s="2"/>
      <c r="F3720" s="2"/>
      <c r="G3720" s="2"/>
      <c r="H3720" s="2"/>
      <c r="I3720" s="2"/>
      <c r="J3720" s="2"/>
      <c r="K3720" s="2"/>
    </row>
    <row r="3721" spans="1:11">
      <c r="A3721" s="2"/>
      <c r="C3721" s="2"/>
      <c r="D3721" s="2"/>
      <c r="E3721" s="2"/>
      <c r="F3721" s="2"/>
      <c r="G3721" s="2"/>
      <c r="H3721" s="2"/>
      <c r="I3721" s="2"/>
      <c r="J3721" s="2"/>
      <c r="K3721" s="2"/>
    </row>
    <row r="3722" spans="1:11">
      <c r="A3722" s="2"/>
      <c r="C3722" s="2"/>
      <c r="D3722" s="2"/>
      <c r="E3722" s="2"/>
      <c r="F3722" s="2"/>
      <c r="G3722" s="2"/>
      <c r="H3722" s="2"/>
      <c r="I3722" s="2"/>
      <c r="J3722" s="2"/>
      <c r="K3722" s="2"/>
    </row>
    <row r="3723" spans="1:11">
      <c r="A3723" s="2"/>
      <c r="C3723" s="2"/>
      <c r="D3723" s="2"/>
      <c r="E3723" s="2"/>
      <c r="F3723" s="2"/>
      <c r="G3723" s="2"/>
      <c r="H3723" s="2"/>
      <c r="I3723" s="2"/>
      <c r="J3723" s="2"/>
      <c r="K3723" s="2"/>
    </row>
    <row r="3724" spans="1:11">
      <c r="A3724" s="2"/>
      <c r="C3724" s="2"/>
      <c r="D3724" s="2"/>
      <c r="E3724" s="2"/>
      <c r="F3724" s="2"/>
      <c r="G3724" s="2"/>
      <c r="H3724" s="2"/>
      <c r="I3724" s="2"/>
      <c r="J3724" s="2"/>
      <c r="K3724" s="2"/>
    </row>
    <row r="3725" spans="1:11">
      <c r="A3725" s="2"/>
      <c r="C3725" s="2"/>
      <c r="D3725" s="2"/>
      <c r="E3725" s="2"/>
      <c r="F3725" s="2"/>
      <c r="G3725" s="2"/>
      <c r="H3725" s="2"/>
      <c r="I3725" s="2"/>
      <c r="J3725" s="2"/>
      <c r="K3725" s="2"/>
    </row>
    <row r="3726" spans="1:11">
      <c r="A3726" s="2"/>
      <c r="C3726" s="2"/>
      <c r="D3726" s="2"/>
      <c r="E3726" s="2"/>
      <c r="F3726" s="2"/>
      <c r="G3726" s="2"/>
      <c r="H3726" s="2"/>
      <c r="I3726" s="2"/>
      <c r="J3726" s="2"/>
      <c r="K3726" s="2"/>
    </row>
    <row r="3727" spans="1:11">
      <c r="A3727" s="2"/>
      <c r="C3727" s="2"/>
      <c r="D3727" s="2"/>
      <c r="E3727" s="2"/>
      <c r="F3727" s="2"/>
      <c r="G3727" s="2"/>
      <c r="H3727" s="2"/>
      <c r="I3727" s="2"/>
      <c r="J3727" s="2"/>
      <c r="K3727" s="2"/>
    </row>
    <row r="3728" spans="1:11">
      <c r="A3728" s="2"/>
      <c r="C3728" s="2"/>
      <c r="D3728" s="2"/>
      <c r="E3728" s="2"/>
      <c r="F3728" s="2"/>
      <c r="G3728" s="2"/>
      <c r="H3728" s="2"/>
      <c r="I3728" s="2"/>
      <c r="J3728" s="2"/>
      <c r="K3728" s="2"/>
    </row>
    <row r="3729" spans="1:11">
      <c r="A3729" s="2"/>
      <c r="C3729" s="2"/>
      <c r="D3729" s="2"/>
      <c r="E3729" s="2"/>
      <c r="F3729" s="2"/>
      <c r="G3729" s="2"/>
      <c r="H3729" s="2"/>
      <c r="I3729" s="2"/>
      <c r="J3729" s="2"/>
      <c r="K3729" s="2"/>
    </row>
    <row r="3730" spans="1:11">
      <c r="A3730" s="2"/>
      <c r="C3730" s="2"/>
      <c r="D3730" s="2"/>
      <c r="E3730" s="2"/>
      <c r="F3730" s="2"/>
      <c r="G3730" s="2"/>
      <c r="H3730" s="2"/>
      <c r="I3730" s="2"/>
      <c r="J3730" s="2"/>
      <c r="K3730" s="2"/>
    </row>
    <row r="3731" spans="1:11">
      <c r="A3731" s="2"/>
      <c r="C3731" s="2"/>
      <c r="D3731" s="2"/>
      <c r="E3731" s="2"/>
      <c r="F3731" s="2"/>
      <c r="G3731" s="2"/>
      <c r="H3731" s="2"/>
      <c r="I3731" s="2"/>
      <c r="J3731" s="2"/>
      <c r="K3731" s="2"/>
    </row>
    <row r="3732" spans="1:11">
      <c r="A3732" s="2"/>
      <c r="C3732" s="2"/>
      <c r="D3732" s="2"/>
      <c r="E3732" s="2"/>
      <c r="F3732" s="2"/>
      <c r="G3732" s="2"/>
      <c r="H3732" s="2"/>
      <c r="I3732" s="2"/>
      <c r="J3732" s="2"/>
      <c r="K3732" s="2"/>
    </row>
    <row r="3733" spans="1:11">
      <c r="A3733" s="2"/>
      <c r="C3733" s="2"/>
      <c r="D3733" s="2"/>
      <c r="E3733" s="2"/>
      <c r="F3733" s="2"/>
      <c r="G3733" s="2"/>
      <c r="H3733" s="2"/>
      <c r="I3733" s="2"/>
      <c r="J3733" s="2"/>
      <c r="K3733" s="2"/>
    </row>
    <row r="3734" spans="1:11">
      <c r="A3734" s="2"/>
      <c r="C3734" s="2"/>
      <c r="D3734" s="2"/>
      <c r="E3734" s="2"/>
      <c r="F3734" s="2"/>
      <c r="G3734" s="2"/>
      <c r="H3734" s="2"/>
      <c r="I3734" s="2"/>
      <c r="J3734" s="2"/>
      <c r="K3734" s="2"/>
    </row>
    <row r="3735" spans="1:11">
      <c r="A3735" s="2"/>
      <c r="C3735" s="2"/>
      <c r="D3735" s="2"/>
      <c r="E3735" s="2"/>
      <c r="F3735" s="2"/>
      <c r="G3735" s="2"/>
      <c r="H3735" s="2"/>
      <c r="I3735" s="2"/>
      <c r="J3735" s="2"/>
      <c r="K3735" s="2"/>
    </row>
    <row r="3736" spans="1:11">
      <c r="A3736" s="2"/>
      <c r="C3736" s="2"/>
      <c r="D3736" s="2"/>
      <c r="E3736" s="2"/>
      <c r="F3736" s="2"/>
      <c r="G3736" s="2"/>
      <c r="H3736" s="2"/>
      <c r="I3736" s="2"/>
      <c r="J3736" s="2"/>
      <c r="K3736" s="2"/>
    </row>
    <row r="3737" spans="1:11">
      <c r="A3737" s="2"/>
      <c r="C3737" s="2"/>
      <c r="D3737" s="2"/>
      <c r="E3737" s="2"/>
      <c r="F3737" s="2"/>
      <c r="G3737" s="2"/>
      <c r="H3737" s="2"/>
      <c r="I3737" s="2"/>
      <c r="J3737" s="2"/>
      <c r="K3737" s="2"/>
    </row>
    <row r="3738" spans="1:11">
      <c r="A3738" s="2"/>
      <c r="C3738" s="2"/>
      <c r="D3738" s="2"/>
      <c r="E3738" s="2"/>
      <c r="F3738" s="2"/>
      <c r="G3738" s="2"/>
      <c r="H3738" s="2"/>
      <c r="I3738" s="2"/>
      <c r="J3738" s="2"/>
      <c r="K3738" s="2"/>
    </row>
    <row r="3739" spans="1:11">
      <c r="A3739" s="2"/>
      <c r="C3739" s="2"/>
      <c r="D3739" s="2"/>
      <c r="E3739" s="2"/>
      <c r="F3739" s="2"/>
      <c r="G3739" s="2"/>
      <c r="H3739" s="2"/>
      <c r="I3739" s="2"/>
      <c r="J3739" s="2"/>
      <c r="K3739" s="2"/>
    </row>
    <row r="3740" spans="1:11">
      <c r="A3740" s="2"/>
      <c r="C3740" s="2"/>
      <c r="D3740" s="2"/>
      <c r="E3740" s="2"/>
      <c r="F3740" s="2"/>
      <c r="G3740" s="2"/>
      <c r="H3740" s="2"/>
      <c r="I3740" s="2"/>
      <c r="J3740" s="2"/>
      <c r="K3740" s="2"/>
    </row>
    <row r="3741" spans="1:11">
      <c r="A3741" s="2"/>
      <c r="C3741" s="2"/>
      <c r="D3741" s="2"/>
      <c r="E3741" s="2"/>
      <c r="F3741" s="2"/>
      <c r="G3741" s="2"/>
      <c r="H3741" s="2"/>
      <c r="I3741" s="2"/>
      <c r="J3741" s="2"/>
      <c r="K3741" s="2"/>
    </row>
    <row r="3742" spans="1:11">
      <c r="A3742" s="2"/>
      <c r="C3742" s="2"/>
      <c r="D3742" s="2"/>
      <c r="E3742" s="2"/>
      <c r="F3742" s="2"/>
      <c r="G3742" s="2"/>
      <c r="H3742" s="2"/>
      <c r="I3742" s="2"/>
      <c r="J3742" s="2"/>
      <c r="K3742" s="2"/>
    </row>
    <row r="3743" spans="1:11">
      <c r="A3743" s="2"/>
      <c r="C3743" s="2"/>
      <c r="D3743" s="2"/>
      <c r="E3743" s="2"/>
      <c r="F3743" s="2"/>
      <c r="G3743" s="2"/>
      <c r="H3743" s="2"/>
      <c r="I3743" s="2"/>
      <c r="J3743" s="2"/>
      <c r="K3743" s="2"/>
    </row>
    <row r="3744" spans="1:11">
      <c r="A3744" s="2"/>
      <c r="C3744" s="2"/>
      <c r="D3744" s="2"/>
      <c r="E3744" s="2"/>
      <c r="F3744" s="2"/>
      <c r="G3744" s="2"/>
      <c r="H3744" s="2"/>
      <c r="I3744" s="2"/>
      <c r="J3744" s="2"/>
      <c r="K3744" s="2"/>
    </row>
    <row r="3745" spans="1:11">
      <c r="A3745" s="2"/>
      <c r="C3745" s="2"/>
      <c r="D3745" s="2"/>
      <c r="E3745" s="2"/>
      <c r="F3745" s="2"/>
      <c r="G3745" s="2"/>
      <c r="H3745" s="2"/>
      <c r="I3745" s="2"/>
      <c r="J3745" s="2"/>
      <c r="K3745" s="2"/>
    </row>
    <row r="3746" spans="1:11">
      <c r="A3746" s="2"/>
      <c r="C3746" s="2"/>
      <c r="D3746" s="2"/>
      <c r="E3746" s="2"/>
      <c r="F3746" s="2"/>
      <c r="G3746" s="2"/>
      <c r="H3746" s="2"/>
      <c r="I3746" s="2"/>
      <c r="J3746" s="2"/>
      <c r="K3746" s="2"/>
    </row>
    <row r="3747" spans="1:11">
      <c r="A3747" s="2"/>
      <c r="C3747" s="2"/>
      <c r="D3747" s="2"/>
      <c r="E3747" s="2"/>
      <c r="F3747" s="2"/>
      <c r="G3747" s="2"/>
      <c r="H3747" s="2"/>
      <c r="I3747" s="2"/>
      <c r="J3747" s="2"/>
      <c r="K3747" s="2"/>
    </row>
    <row r="3748" spans="1:11">
      <c r="A3748" s="2"/>
      <c r="C3748" s="2"/>
      <c r="D3748" s="2"/>
      <c r="E3748" s="2"/>
      <c r="F3748" s="2"/>
      <c r="G3748" s="2"/>
      <c r="H3748" s="2"/>
      <c r="I3748" s="2"/>
      <c r="J3748" s="2"/>
      <c r="K3748" s="2"/>
    </row>
    <row r="3749" spans="1:11">
      <c r="A3749" s="2"/>
      <c r="C3749" s="2"/>
      <c r="D3749" s="2"/>
      <c r="E3749" s="2"/>
      <c r="F3749" s="2"/>
      <c r="G3749" s="2"/>
      <c r="H3749" s="2"/>
      <c r="I3749" s="2"/>
      <c r="J3749" s="2"/>
      <c r="K3749" s="2"/>
    </row>
    <row r="3750" spans="1:11">
      <c r="A3750" s="2"/>
      <c r="C3750" s="2"/>
      <c r="D3750" s="2"/>
      <c r="E3750" s="2"/>
      <c r="F3750" s="2"/>
      <c r="G3750" s="2"/>
      <c r="H3750" s="2"/>
      <c r="I3750" s="2"/>
      <c r="J3750" s="2"/>
      <c r="K3750" s="2"/>
    </row>
    <row r="3751" spans="1:11">
      <c r="A3751" s="2"/>
      <c r="C3751" s="2"/>
      <c r="D3751" s="2"/>
      <c r="E3751" s="2"/>
      <c r="F3751" s="2"/>
      <c r="G3751" s="2"/>
      <c r="H3751" s="2"/>
      <c r="I3751" s="2"/>
      <c r="J3751" s="2"/>
      <c r="K3751" s="2"/>
    </row>
    <row r="3752" spans="1:11">
      <c r="A3752" s="2"/>
      <c r="C3752" s="2"/>
      <c r="D3752" s="2"/>
      <c r="E3752" s="2"/>
      <c r="F3752" s="2"/>
      <c r="G3752" s="2"/>
      <c r="H3752" s="2"/>
      <c r="I3752" s="2"/>
      <c r="J3752" s="2"/>
      <c r="K3752" s="2"/>
    </row>
    <row r="3753" spans="1:11">
      <c r="A3753" s="2"/>
      <c r="C3753" s="2"/>
      <c r="D3753" s="2"/>
      <c r="E3753" s="2"/>
      <c r="F3753" s="2"/>
      <c r="G3753" s="2"/>
      <c r="H3753" s="2"/>
      <c r="I3753" s="2"/>
      <c r="J3753" s="2"/>
      <c r="K3753" s="2"/>
    </row>
    <row r="3754" spans="1:11">
      <c r="A3754" s="2"/>
      <c r="C3754" s="2"/>
      <c r="D3754" s="2"/>
      <c r="E3754" s="2"/>
      <c r="F3754" s="2"/>
      <c r="G3754" s="2"/>
      <c r="H3754" s="2"/>
      <c r="I3754" s="2"/>
      <c r="J3754" s="2"/>
      <c r="K3754" s="2"/>
    </row>
    <row r="3755" spans="1:11">
      <c r="A3755" s="2"/>
      <c r="C3755" s="2"/>
      <c r="D3755" s="2"/>
      <c r="E3755" s="2"/>
      <c r="F3755" s="2"/>
      <c r="G3755" s="2"/>
      <c r="H3755" s="2"/>
      <c r="I3755" s="2"/>
      <c r="J3755" s="2"/>
      <c r="K3755" s="2"/>
    </row>
    <row r="3756" spans="1:11">
      <c r="A3756" s="2"/>
      <c r="C3756" s="2"/>
      <c r="D3756" s="2"/>
      <c r="E3756" s="2"/>
      <c r="F3756" s="2"/>
      <c r="G3756" s="2"/>
      <c r="H3756" s="2"/>
      <c r="I3756" s="2"/>
      <c r="J3756" s="2"/>
      <c r="K3756" s="2"/>
    </row>
    <row r="3757" spans="1:11">
      <c r="A3757" s="2"/>
      <c r="C3757" s="2"/>
      <c r="D3757" s="2"/>
      <c r="E3757" s="2"/>
      <c r="F3757" s="2"/>
      <c r="G3757" s="2"/>
      <c r="H3757" s="2"/>
      <c r="I3757" s="2"/>
      <c r="J3757" s="2"/>
      <c r="K3757" s="2"/>
    </row>
    <row r="3758" spans="1:11">
      <c r="A3758" s="2"/>
      <c r="C3758" s="2"/>
      <c r="D3758" s="2"/>
      <c r="E3758" s="2"/>
      <c r="F3758" s="2"/>
      <c r="G3758" s="2"/>
      <c r="H3758" s="2"/>
      <c r="I3758" s="2"/>
      <c r="J3758" s="2"/>
      <c r="K3758" s="2"/>
    </row>
    <row r="3759" spans="1:11">
      <c r="A3759" s="2"/>
      <c r="C3759" s="2"/>
      <c r="D3759" s="2"/>
      <c r="E3759" s="2"/>
      <c r="F3759" s="2"/>
      <c r="G3759" s="2"/>
      <c r="H3759" s="2"/>
      <c r="I3759" s="2"/>
      <c r="J3759" s="2"/>
      <c r="K3759" s="2"/>
    </row>
    <row r="3760" spans="1:11">
      <c r="A3760" s="2"/>
      <c r="C3760" s="2"/>
      <c r="D3760" s="2"/>
      <c r="E3760" s="2"/>
      <c r="F3760" s="2"/>
      <c r="G3760" s="2"/>
      <c r="H3760" s="2"/>
      <c r="I3760" s="2"/>
      <c r="J3760" s="2"/>
      <c r="K3760" s="2"/>
    </row>
    <row r="3761" spans="1:11">
      <c r="A3761" s="2"/>
      <c r="C3761" s="2"/>
      <c r="D3761" s="2"/>
      <c r="E3761" s="2"/>
      <c r="F3761" s="2"/>
      <c r="G3761" s="2"/>
      <c r="H3761" s="2"/>
      <c r="I3761" s="2"/>
      <c r="J3761" s="2"/>
      <c r="K3761" s="2"/>
    </row>
    <row r="3762" spans="1:11">
      <c r="A3762" s="2"/>
      <c r="C3762" s="2"/>
      <c r="D3762" s="2"/>
      <c r="E3762" s="2"/>
      <c r="F3762" s="2"/>
      <c r="G3762" s="2"/>
      <c r="H3762" s="2"/>
      <c r="I3762" s="2"/>
      <c r="J3762" s="2"/>
      <c r="K3762" s="2"/>
    </row>
    <row r="3763" spans="1:11">
      <c r="A3763" s="2"/>
      <c r="C3763" s="2"/>
      <c r="D3763" s="2"/>
      <c r="E3763" s="2"/>
      <c r="F3763" s="2"/>
      <c r="G3763" s="2"/>
      <c r="H3763" s="2"/>
      <c r="I3763" s="2"/>
      <c r="J3763" s="2"/>
      <c r="K3763" s="2"/>
    </row>
    <row r="3764" spans="1:11">
      <c r="A3764" s="2"/>
      <c r="C3764" s="2"/>
      <c r="D3764" s="2"/>
      <c r="E3764" s="2"/>
      <c r="F3764" s="2"/>
      <c r="G3764" s="2"/>
      <c r="H3764" s="2"/>
      <c r="I3764" s="2"/>
      <c r="J3764" s="2"/>
      <c r="K3764" s="2"/>
    </row>
    <row r="3765" spans="1:11">
      <c r="A3765" s="2"/>
      <c r="C3765" s="2"/>
      <c r="D3765" s="2"/>
      <c r="E3765" s="2"/>
      <c r="F3765" s="2"/>
      <c r="G3765" s="2"/>
      <c r="H3765" s="2"/>
      <c r="I3765" s="2"/>
      <c r="J3765" s="2"/>
      <c r="K3765" s="2"/>
    </row>
    <row r="3766" spans="1:11">
      <c r="A3766" s="2"/>
      <c r="C3766" s="2"/>
      <c r="D3766" s="2"/>
      <c r="E3766" s="2"/>
      <c r="F3766" s="2"/>
      <c r="G3766" s="2"/>
      <c r="H3766" s="2"/>
      <c r="I3766" s="2"/>
      <c r="J3766" s="2"/>
      <c r="K3766" s="2"/>
    </row>
    <row r="3767" spans="1:11">
      <c r="A3767" s="2"/>
      <c r="C3767" s="2"/>
      <c r="D3767" s="2"/>
      <c r="E3767" s="2"/>
      <c r="F3767" s="2"/>
      <c r="G3767" s="2"/>
      <c r="H3767" s="2"/>
      <c r="I3767" s="2"/>
      <c r="J3767" s="2"/>
      <c r="K3767" s="2"/>
    </row>
    <row r="3768" spans="1:11">
      <c r="A3768" s="2"/>
      <c r="C3768" s="2"/>
      <c r="D3768" s="2"/>
      <c r="E3768" s="2"/>
      <c r="F3768" s="2"/>
      <c r="G3768" s="2"/>
      <c r="H3768" s="2"/>
      <c r="I3768" s="2"/>
      <c r="J3768" s="2"/>
      <c r="K3768" s="2"/>
    </row>
    <row r="3769" spans="1:11">
      <c r="A3769" s="2"/>
      <c r="C3769" s="2"/>
      <c r="D3769" s="2"/>
      <c r="E3769" s="2"/>
      <c r="F3769" s="2"/>
      <c r="G3769" s="2"/>
      <c r="H3769" s="2"/>
      <c r="I3769" s="2"/>
      <c r="J3769" s="2"/>
      <c r="K3769" s="2"/>
    </row>
    <row r="3770" spans="1:11">
      <c r="A3770" s="2"/>
      <c r="C3770" s="2"/>
      <c r="D3770" s="2"/>
      <c r="E3770" s="2"/>
      <c r="F3770" s="2"/>
      <c r="G3770" s="2"/>
      <c r="H3770" s="2"/>
      <c r="I3770" s="2"/>
      <c r="J3770" s="2"/>
      <c r="K3770" s="2"/>
    </row>
    <row r="3771" spans="1:11">
      <c r="A3771" s="2"/>
      <c r="C3771" s="2"/>
      <c r="D3771" s="2"/>
      <c r="E3771" s="2"/>
      <c r="F3771" s="2"/>
      <c r="G3771" s="2"/>
      <c r="H3771" s="2"/>
      <c r="I3771" s="2"/>
      <c r="J3771" s="2"/>
      <c r="K3771" s="2"/>
    </row>
    <row r="3772" spans="1:11">
      <c r="A3772" s="2"/>
      <c r="C3772" s="2"/>
      <c r="D3772" s="2"/>
      <c r="E3772" s="2"/>
      <c r="F3772" s="2"/>
      <c r="G3772" s="2"/>
      <c r="H3772" s="2"/>
      <c r="I3772" s="2"/>
      <c r="J3772" s="2"/>
      <c r="K3772" s="2"/>
    </row>
    <row r="3773" spans="1:11">
      <c r="A3773" s="2"/>
      <c r="C3773" s="2"/>
      <c r="D3773" s="2"/>
      <c r="E3773" s="2"/>
      <c r="F3773" s="2"/>
      <c r="G3773" s="2"/>
      <c r="H3773" s="2"/>
      <c r="I3773" s="2"/>
      <c r="J3773" s="2"/>
      <c r="K3773" s="2"/>
    </row>
    <row r="3774" spans="1:11">
      <c r="A3774" s="2"/>
      <c r="C3774" s="2"/>
      <c r="D3774" s="2"/>
      <c r="E3774" s="2"/>
      <c r="F3774" s="2"/>
      <c r="G3774" s="2"/>
      <c r="H3774" s="2"/>
      <c r="I3774" s="2"/>
      <c r="J3774" s="2"/>
      <c r="K3774" s="2"/>
    </row>
    <row r="3775" spans="1:11">
      <c r="A3775" s="2"/>
      <c r="C3775" s="2"/>
      <c r="D3775" s="2"/>
      <c r="E3775" s="2"/>
      <c r="F3775" s="2"/>
      <c r="G3775" s="2"/>
      <c r="H3775" s="2"/>
      <c r="I3775" s="2"/>
      <c r="J3775" s="2"/>
      <c r="K3775" s="2"/>
    </row>
    <row r="3776" spans="1:11">
      <c r="A3776" s="2"/>
      <c r="C3776" s="2"/>
      <c r="D3776" s="2"/>
      <c r="E3776" s="2"/>
      <c r="F3776" s="2"/>
      <c r="G3776" s="2"/>
      <c r="H3776" s="2"/>
      <c r="I3776" s="2"/>
      <c r="J3776" s="2"/>
      <c r="K3776" s="2"/>
    </row>
    <row r="3777" spans="1:11">
      <c r="A3777" s="2"/>
      <c r="C3777" s="2"/>
      <c r="D3777" s="2"/>
      <c r="E3777" s="2"/>
      <c r="F3777" s="2"/>
      <c r="G3777" s="2"/>
      <c r="H3777" s="2"/>
      <c r="I3777" s="2"/>
      <c r="J3777" s="2"/>
      <c r="K3777" s="2"/>
    </row>
    <row r="3778" spans="1:11">
      <c r="A3778" s="2"/>
      <c r="C3778" s="2"/>
      <c r="D3778" s="2"/>
      <c r="E3778" s="2"/>
      <c r="F3778" s="2"/>
      <c r="G3778" s="2"/>
      <c r="H3778" s="2"/>
      <c r="I3778" s="2"/>
      <c r="J3778" s="2"/>
      <c r="K3778" s="2"/>
    </row>
    <row r="3779" spans="1:11">
      <c r="A3779" s="2"/>
      <c r="C3779" s="2"/>
      <c r="D3779" s="2"/>
      <c r="E3779" s="2"/>
      <c r="F3779" s="2"/>
      <c r="G3779" s="2"/>
      <c r="H3779" s="2"/>
      <c r="I3779" s="2"/>
      <c r="J3779" s="2"/>
      <c r="K3779" s="2"/>
    </row>
    <row r="3780" spans="1:11">
      <c r="A3780" s="2"/>
      <c r="C3780" s="2"/>
      <c r="D3780" s="2"/>
      <c r="E3780" s="2"/>
      <c r="F3780" s="2"/>
      <c r="G3780" s="2"/>
      <c r="H3780" s="2"/>
      <c r="I3780" s="2"/>
      <c r="J3780" s="2"/>
      <c r="K3780" s="2"/>
    </row>
    <row r="3781" spans="1:11">
      <c r="A3781" s="2"/>
      <c r="C3781" s="2"/>
      <c r="D3781" s="2"/>
      <c r="E3781" s="2"/>
      <c r="F3781" s="2"/>
      <c r="G3781" s="2"/>
      <c r="H3781" s="2"/>
      <c r="I3781" s="2"/>
      <c r="J3781" s="2"/>
      <c r="K3781" s="2"/>
    </row>
    <row r="3782" spans="1:11">
      <c r="A3782" s="2"/>
      <c r="C3782" s="2"/>
      <c r="D3782" s="2"/>
      <c r="E3782" s="2"/>
      <c r="F3782" s="2"/>
      <c r="G3782" s="2"/>
      <c r="H3782" s="2"/>
      <c r="I3782" s="2"/>
      <c r="J3782" s="2"/>
      <c r="K3782" s="2"/>
    </row>
    <row r="3783" spans="1:11">
      <c r="A3783" s="2"/>
      <c r="C3783" s="2"/>
      <c r="D3783" s="2"/>
      <c r="E3783" s="2"/>
      <c r="F3783" s="2"/>
      <c r="G3783" s="2"/>
      <c r="H3783" s="2"/>
      <c r="I3783" s="2"/>
      <c r="J3783" s="2"/>
      <c r="K3783" s="2"/>
    </row>
    <row r="3784" spans="1:11">
      <c r="A3784" s="2"/>
      <c r="C3784" s="2"/>
      <c r="D3784" s="2"/>
      <c r="E3784" s="2"/>
      <c r="F3784" s="2"/>
      <c r="G3784" s="2"/>
      <c r="H3784" s="2"/>
      <c r="I3784" s="2"/>
      <c r="J3784" s="2"/>
      <c r="K3784" s="2"/>
    </row>
    <row r="3785" spans="1:11">
      <c r="A3785" s="2"/>
      <c r="C3785" s="2"/>
      <c r="D3785" s="2"/>
      <c r="E3785" s="2"/>
      <c r="F3785" s="2"/>
      <c r="G3785" s="2"/>
      <c r="H3785" s="2"/>
      <c r="I3785" s="2"/>
      <c r="J3785" s="2"/>
      <c r="K3785" s="2"/>
    </row>
    <row r="3786" spans="1:11">
      <c r="A3786" s="2"/>
      <c r="C3786" s="2"/>
      <c r="D3786" s="2"/>
      <c r="E3786" s="2"/>
      <c r="F3786" s="2"/>
      <c r="G3786" s="2"/>
      <c r="H3786" s="2"/>
      <c r="I3786" s="2"/>
      <c r="J3786" s="2"/>
      <c r="K3786" s="2"/>
    </row>
    <row r="3787" spans="1:11">
      <c r="A3787" s="2"/>
      <c r="C3787" s="2"/>
      <c r="D3787" s="2"/>
      <c r="E3787" s="2"/>
      <c r="F3787" s="2"/>
      <c r="G3787" s="2"/>
      <c r="H3787" s="2"/>
      <c r="I3787" s="2"/>
      <c r="J3787" s="2"/>
      <c r="K3787" s="2"/>
    </row>
    <row r="3788" spans="1:11">
      <c r="A3788" s="2"/>
      <c r="C3788" s="2"/>
      <c r="D3788" s="2"/>
      <c r="E3788" s="2"/>
      <c r="F3788" s="2"/>
      <c r="G3788" s="2"/>
      <c r="H3788" s="2"/>
      <c r="I3788" s="2"/>
      <c r="J3788" s="2"/>
      <c r="K3788" s="2"/>
    </row>
    <row r="3789" spans="1:11">
      <c r="A3789" s="2"/>
      <c r="C3789" s="2"/>
      <c r="D3789" s="2"/>
      <c r="E3789" s="2"/>
      <c r="F3789" s="2"/>
      <c r="G3789" s="2"/>
      <c r="H3789" s="2"/>
      <c r="I3789" s="2"/>
      <c r="J3789" s="2"/>
      <c r="K3789" s="2"/>
    </row>
    <row r="3790" spans="1:11">
      <c r="A3790" s="2"/>
      <c r="C3790" s="2"/>
      <c r="D3790" s="2"/>
      <c r="E3790" s="2"/>
      <c r="F3790" s="2"/>
      <c r="G3790" s="2"/>
      <c r="H3790" s="2"/>
      <c r="I3790" s="2"/>
      <c r="J3790" s="2"/>
      <c r="K3790" s="2"/>
    </row>
    <row r="3791" spans="1:11">
      <c r="A3791" s="2"/>
      <c r="C3791" s="2"/>
      <c r="D3791" s="2"/>
      <c r="E3791" s="2"/>
      <c r="F3791" s="2"/>
      <c r="G3791" s="2"/>
      <c r="H3791" s="2"/>
      <c r="I3791" s="2"/>
      <c r="J3791" s="2"/>
      <c r="K3791" s="2"/>
    </row>
    <row r="3792" spans="1:11">
      <c r="A3792" s="2"/>
      <c r="C3792" s="2"/>
      <c r="D3792" s="2"/>
      <c r="E3792" s="2"/>
      <c r="F3792" s="2"/>
      <c r="G3792" s="2"/>
      <c r="H3792" s="2"/>
      <c r="I3792" s="2"/>
      <c r="J3792" s="2"/>
      <c r="K3792" s="2"/>
    </row>
    <row r="3793" spans="1:11">
      <c r="A3793" s="2"/>
      <c r="C3793" s="2"/>
      <c r="D3793" s="2"/>
      <c r="E3793" s="2"/>
      <c r="F3793" s="2"/>
      <c r="G3793" s="2"/>
      <c r="H3793" s="2"/>
      <c r="I3793" s="2"/>
      <c r="J3793" s="2"/>
      <c r="K3793" s="2"/>
    </row>
    <row r="3794" spans="1:11">
      <c r="A3794" s="2"/>
      <c r="C3794" s="2"/>
      <c r="D3794" s="2"/>
      <c r="E3794" s="2"/>
      <c r="F3794" s="2"/>
      <c r="G3794" s="2"/>
      <c r="H3794" s="2"/>
      <c r="I3794" s="2"/>
      <c r="J3794" s="2"/>
      <c r="K3794" s="2"/>
    </row>
    <row r="3795" spans="1:11">
      <c r="A3795" s="2"/>
      <c r="C3795" s="2"/>
      <c r="D3795" s="2"/>
      <c r="E3795" s="2"/>
      <c r="F3795" s="2"/>
      <c r="G3795" s="2"/>
      <c r="H3795" s="2"/>
      <c r="I3795" s="2"/>
      <c r="J3795" s="2"/>
      <c r="K3795" s="2"/>
    </row>
    <row r="3796" spans="1:11">
      <c r="A3796" s="2"/>
      <c r="C3796" s="2"/>
      <c r="D3796" s="2"/>
      <c r="E3796" s="2"/>
      <c r="F3796" s="2"/>
      <c r="G3796" s="2"/>
      <c r="H3796" s="2"/>
      <c r="I3796" s="2"/>
      <c r="J3796" s="2"/>
      <c r="K3796" s="2"/>
    </row>
    <row r="3797" spans="1:11">
      <c r="A3797" s="2"/>
      <c r="C3797" s="2"/>
      <c r="D3797" s="2"/>
      <c r="E3797" s="2"/>
      <c r="F3797" s="2"/>
      <c r="G3797" s="2"/>
      <c r="H3797" s="2"/>
      <c r="I3797" s="2"/>
      <c r="J3797" s="2"/>
      <c r="K3797" s="2"/>
    </row>
    <row r="3798" spans="1:11">
      <c r="A3798" s="2"/>
      <c r="C3798" s="2"/>
      <c r="D3798" s="2"/>
      <c r="E3798" s="2"/>
      <c r="F3798" s="2"/>
      <c r="G3798" s="2"/>
      <c r="H3798" s="2"/>
      <c r="I3798" s="2"/>
      <c r="J3798" s="2"/>
      <c r="K3798" s="2"/>
    </row>
    <row r="3799" spans="1:11">
      <c r="A3799" s="2"/>
      <c r="C3799" s="2"/>
      <c r="D3799" s="2"/>
      <c r="E3799" s="2"/>
      <c r="F3799" s="2"/>
      <c r="G3799" s="2"/>
      <c r="H3799" s="2"/>
      <c r="I3799" s="2"/>
      <c r="J3799" s="2"/>
      <c r="K3799" s="2"/>
    </row>
    <row r="3800" spans="1:11">
      <c r="A3800" s="2"/>
      <c r="C3800" s="2"/>
      <c r="D3800" s="2"/>
      <c r="E3800" s="2"/>
      <c r="F3800" s="2"/>
      <c r="G3800" s="2"/>
      <c r="H3800" s="2"/>
      <c r="I3800" s="2"/>
      <c r="J3800" s="2"/>
      <c r="K3800" s="2"/>
    </row>
    <row r="3801" spans="1:11">
      <c r="A3801" s="2"/>
      <c r="C3801" s="2"/>
      <c r="D3801" s="2"/>
      <c r="E3801" s="2"/>
      <c r="F3801" s="2"/>
      <c r="G3801" s="2"/>
      <c r="H3801" s="2"/>
      <c r="I3801" s="2"/>
      <c r="J3801" s="2"/>
      <c r="K3801" s="2"/>
    </row>
    <row r="3802" spans="1:11">
      <c r="A3802" s="2"/>
      <c r="C3802" s="2"/>
      <c r="D3802" s="2"/>
      <c r="E3802" s="2"/>
      <c r="F3802" s="2"/>
      <c r="G3802" s="2"/>
      <c r="H3802" s="2"/>
      <c r="I3802" s="2"/>
      <c r="J3802" s="2"/>
      <c r="K3802" s="2"/>
    </row>
    <row r="3803" spans="1:11">
      <c r="A3803" s="2"/>
      <c r="C3803" s="2"/>
      <c r="D3803" s="2"/>
      <c r="E3803" s="2"/>
      <c r="F3803" s="2"/>
      <c r="G3803" s="2"/>
      <c r="H3803" s="2"/>
      <c r="I3803" s="2"/>
      <c r="J3803" s="2"/>
      <c r="K3803" s="2"/>
    </row>
    <row r="3804" spans="1:11">
      <c r="A3804" s="2"/>
      <c r="C3804" s="2"/>
      <c r="D3804" s="2"/>
      <c r="E3804" s="2"/>
      <c r="F3804" s="2"/>
      <c r="G3804" s="2"/>
      <c r="H3804" s="2"/>
      <c r="I3804" s="2"/>
      <c r="J3804" s="2"/>
      <c r="K3804" s="2"/>
    </row>
    <row r="3805" spans="1:11">
      <c r="A3805" s="2"/>
      <c r="C3805" s="2"/>
      <c r="D3805" s="2"/>
      <c r="E3805" s="2"/>
      <c r="F3805" s="2"/>
      <c r="G3805" s="2"/>
      <c r="H3805" s="2"/>
      <c r="I3805" s="2"/>
      <c r="J3805" s="2"/>
      <c r="K3805" s="2"/>
    </row>
    <row r="3806" spans="1:11">
      <c r="A3806" s="2"/>
      <c r="C3806" s="2"/>
      <c r="D3806" s="2"/>
      <c r="E3806" s="2"/>
      <c r="F3806" s="2"/>
      <c r="G3806" s="2"/>
      <c r="H3806" s="2"/>
      <c r="I3806" s="2"/>
      <c r="J3806" s="2"/>
      <c r="K3806" s="2"/>
    </row>
    <row r="3807" spans="1:11">
      <c r="A3807" s="2"/>
      <c r="C3807" s="2"/>
      <c r="D3807" s="2"/>
      <c r="E3807" s="2"/>
      <c r="F3807" s="2"/>
      <c r="G3807" s="2"/>
      <c r="H3807" s="2"/>
      <c r="I3807" s="2"/>
      <c r="J3807" s="2"/>
      <c r="K3807" s="2"/>
    </row>
    <row r="3808" spans="1:11">
      <c r="A3808" s="2"/>
      <c r="C3808" s="2"/>
      <c r="D3808" s="2"/>
      <c r="E3808" s="2"/>
      <c r="F3808" s="2"/>
      <c r="G3808" s="2"/>
      <c r="H3808" s="2"/>
      <c r="I3808" s="2"/>
      <c r="J3808" s="2"/>
      <c r="K3808" s="2"/>
    </row>
    <row r="3809" spans="1:11">
      <c r="A3809" s="2"/>
      <c r="C3809" s="2"/>
      <c r="D3809" s="2"/>
      <c r="E3809" s="2"/>
      <c r="F3809" s="2"/>
      <c r="G3809" s="2"/>
      <c r="H3809" s="2"/>
      <c r="I3809" s="2"/>
      <c r="J3809" s="2"/>
      <c r="K3809" s="2"/>
    </row>
    <row r="3810" spans="1:11">
      <c r="A3810" s="2"/>
      <c r="C3810" s="2"/>
      <c r="D3810" s="2"/>
      <c r="E3810" s="2"/>
      <c r="F3810" s="2"/>
      <c r="G3810" s="2"/>
      <c r="H3810" s="2"/>
      <c r="I3810" s="2"/>
      <c r="J3810" s="2"/>
      <c r="K3810" s="2"/>
    </row>
    <row r="3811" spans="1:11">
      <c r="A3811" s="2"/>
      <c r="C3811" s="2"/>
      <c r="D3811" s="2"/>
      <c r="E3811" s="2"/>
      <c r="F3811" s="2"/>
      <c r="G3811" s="2"/>
      <c r="H3811" s="2"/>
      <c r="I3811" s="2"/>
      <c r="J3811" s="2"/>
      <c r="K3811" s="2"/>
    </row>
    <row r="3812" spans="1:11">
      <c r="A3812" s="2"/>
      <c r="C3812" s="2"/>
      <c r="D3812" s="2"/>
      <c r="E3812" s="2"/>
      <c r="F3812" s="2"/>
      <c r="G3812" s="2"/>
      <c r="H3812" s="2"/>
      <c r="I3812" s="2"/>
      <c r="J3812" s="2"/>
      <c r="K3812" s="2"/>
    </row>
    <row r="3813" spans="1:11">
      <c r="A3813" s="2"/>
      <c r="C3813" s="2"/>
      <c r="D3813" s="2"/>
      <c r="E3813" s="2"/>
      <c r="F3813" s="2"/>
      <c r="G3813" s="2"/>
      <c r="H3813" s="2"/>
      <c r="I3813" s="2"/>
      <c r="J3813" s="2"/>
      <c r="K3813" s="2"/>
    </row>
    <row r="3814" spans="1:11">
      <c r="A3814" s="2"/>
      <c r="C3814" s="2"/>
      <c r="D3814" s="2"/>
      <c r="E3814" s="2"/>
      <c r="F3814" s="2"/>
      <c r="G3814" s="2"/>
      <c r="H3814" s="2"/>
      <c r="I3814" s="2"/>
      <c r="J3814" s="2"/>
      <c r="K3814" s="2"/>
    </row>
    <row r="3815" spans="1:11">
      <c r="A3815" s="2"/>
      <c r="C3815" s="2"/>
      <c r="D3815" s="2"/>
      <c r="E3815" s="2"/>
      <c r="F3815" s="2"/>
      <c r="G3815" s="2"/>
      <c r="H3815" s="2"/>
      <c r="I3815" s="2"/>
      <c r="J3815" s="2"/>
      <c r="K3815" s="2"/>
    </row>
    <row r="3816" spans="1:11">
      <c r="A3816" s="2"/>
      <c r="C3816" s="2"/>
      <c r="D3816" s="2"/>
      <c r="E3816" s="2"/>
      <c r="F3816" s="2"/>
      <c r="G3816" s="2"/>
      <c r="H3816" s="2"/>
      <c r="I3816" s="2"/>
      <c r="J3816" s="2"/>
      <c r="K3816" s="2"/>
    </row>
    <row r="3817" spans="1:11">
      <c r="A3817" s="2"/>
      <c r="C3817" s="2"/>
      <c r="D3817" s="2"/>
      <c r="E3817" s="2"/>
      <c r="F3817" s="2"/>
      <c r="G3817" s="2"/>
      <c r="H3817" s="2"/>
      <c r="I3817" s="2"/>
      <c r="J3817" s="2"/>
      <c r="K3817" s="2"/>
    </row>
    <row r="3818" spans="1:11">
      <c r="A3818" s="2"/>
      <c r="C3818" s="2"/>
      <c r="D3818" s="2"/>
      <c r="E3818" s="2"/>
      <c r="F3818" s="2"/>
      <c r="G3818" s="2"/>
      <c r="H3818" s="2"/>
      <c r="I3818" s="2"/>
      <c r="J3818" s="2"/>
      <c r="K3818" s="2"/>
    </row>
    <row r="3819" spans="1:11">
      <c r="A3819" s="2"/>
      <c r="C3819" s="2"/>
      <c r="D3819" s="2"/>
      <c r="E3819" s="2"/>
      <c r="F3819" s="2"/>
      <c r="G3819" s="2"/>
      <c r="H3819" s="2"/>
      <c r="I3819" s="2"/>
      <c r="J3819" s="2"/>
      <c r="K3819" s="2"/>
    </row>
    <row r="3820" spans="1:11">
      <c r="A3820" s="2"/>
      <c r="C3820" s="2"/>
      <c r="D3820" s="2"/>
      <c r="E3820" s="2"/>
      <c r="F3820" s="2"/>
      <c r="G3820" s="2"/>
      <c r="H3820" s="2"/>
      <c r="I3820" s="2"/>
      <c r="J3820" s="2"/>
      <c r="K3820" s="2"/>
    </row>
    <row r="3821" spans="1:11">
      <c r="A3821" s="2"/>
      <c r="C3821" s="2"/>
      <c r="D3821" s="2"/>
      <c r="E3821" s="2"/>
      <c r="F3821" s="2"/>
      <c r="G3821" s="2"/>
      <c r="H3821" s="2"/>
      <c r="I3821" s="2"/>
      <c r="J3821" s="2"/>
      <c r="K3821" s="2"/>
    </row>
    <row r="3822" spans="1:11">
      <c r="A3822" s="2"/>
      <c r="C3822" s="2"/>
      <c r="D3822" s="2"/>
      <c r="E3822" s="2"/>
      <c r="F3822" s="2"/>
      <c r="G3822" s="2"/>
      <c r="H3822" s="2"/>
      <c r="I3822" s="2"/>
      <c r="J3822" s="2"/>
      <c r="K3822" s="2"/>
    </row>
    <row r="3823" spans="1:11">
      <c r="A3823" s="2"/>
      <c r="C3823" s="2"/>
      <c r="D3823" s="2"/>
      <c r="E3823" s="2"/>
      <c r="F3823" s="2"/>
      <c r="G3823" s="2"/>
      <c r="H3823" s="2"/>
      <c r="I3823" s="2"/>
      <c r="J3823" s="2"/>
      <c r="K3823" s="2"/>
    </row>
    <row r="3824" spans="1:11">
      <c r="A3824" s="2"/>
      <c r="C3824" s="2"/>
      <c r="D3824" s="2"/>
      <c r="E3824" s="2"/>
      <c r="F3824" s="2"/>
      <c r="G3824" s="2"/>
      <c r="H3824" s="2"/>
      <c r="I3824" s="2"/>
      <c r="J3824" s="2"/>
      <c r="K3824" s="2"/>
    </row>
    <row r="3825" spans="1:11">
      <c r="A3825" s="2"/>
      <c r="C3825" s="2"/>
      <c r="D3825" s="2"/>
      <c r="E3825" s="2"/>
      <c r="F3825" s="2"/>
      <c r="G3825" s="2"/>
      <c r="H3825" s="2"/>
      <c r="I3825" s="2"/>
      <c r="J3825" s="2"/>
      <c r="K3825" s="2"/>
    </row>
    <row r="3826" spans="1:11">
      <c r="A3826" s="2"/>
      <c r="C3826" s="2"/>
      <c r="D3826" s="2"/>
      <c r="E3826" s="2"/>
      <c r="F3826" s="2"/>
      <c r="G3826" s="2"/>
      <c r="H3826" s="2"/>
      <c r="I3826" s="2"/>
      <c r="J3826" s="2"/>
      <c r="K3826" s="2"/>
    </row>
    <row r="3827" spans="1:11">
      <c r="A3827" s="2"/>
      <c r="C3827" s="2"/>
      <c r="D3827" s="2"/>
      <c r="E3827" s="2"/>
      <c r="F3827" s="2"/>
      <c r="G3827" s="2"/>
      <c r="H3827" s="2"/>
      <c r="I3827" s="2"/>
      <c r="J3827" s="2"/>
      <c r="K3827" s="2"/>
    </row>
    <row r="3828" spans="1:11">
      <c r="A3828" s="2"/>
      <c r="C3828" s="2"/>
      <c r="D3828" s="2"/>
      <c r="E3828" s="2"/>
      <c r="F3828" s="2"/>
      <c r="G3828" s="2"/>
      <c r="H3828" s="2"/>
      <c r="I3828" s="2"/>
      <c r="J3828" s="2"/>
      <c r="K3828" s="2"/>
    </row>
    <row r="3829" spans="1:11">
      <c r="A3829" s="2"/>
      <c r="C3829" s="2"/>
      <c r="D3829" s="2"/>
      <c r="E3829" s="2"/>
      <c r="F3829" s="2"/>
      <c r="G3829" s="2"/>
      <c r="H3829" s="2"/>
      <c r="I3829" s="2"/>
      <c r="J3829" s="2"/>
      <c r="K3829" s="2"/>
    </row>
    <row r="3830" spans="1:11">
      <c r="A3830" s="2"/>
      <c r="C3830" s="2"/>
      <c r="D3830" s="2"/>
      <c r="E3830" s="2"/>
      <c r="F3830" s="2"/>
      <c r="G3830" s="2"/>
      <c r="H3830" s="2"/>
      <c r="I3830" s="2"/>
      <c r="J3830" s="2"/>
      <c r="K3830" s="2"/>
    </row>
    <row r="3831" spans="1:11">
      <c r="A3831" s="2"/>
      <c r="C3831" s="2"/>
      <c r="D3831" s="2"/>
      <c r="E3831" s="2"/>
      <c r="F3831" s="2"/>
      <c r="G3831" s="2"/>
      <c r="H3831" s="2"/>
      <c r="I3831" s="2"/>
      <c r="J3831" s="2"/>
      <c r="K3831" s="2"/>
    </row>
    <row r="3832" spans="1:11">
      <c r="A3832" s="2"/>
      <c r="C3832" s="2"/>
      <c r="D3832" s="2"/>
      <c r="E3832" s="2"/>
      <c r="F3832" s="2"/>
      <c r="G3832" s="2"/>
      <c r="H3832" s="2"/>
      <c r="I3832" s="2"/>
      <c r="J3832" s="2"/>
      <c r="K3832" s="2"/>
    </row>
    <row r="3833" spans="1:11">
      <c r="A3833" s="2"/>
      <c r="C3833" s="2"/>
      <c r="D3833" s="2"/>
      <c r="E3833" s="2"/>
      <c r="F3833" s="2"/>
      <c r="G3833" s="2"/>
      <c r="H3833" s="2"/>
      <c r="I3833" s="2"/>
      <c r="J3833" s="2"/>
      <c r="K3833" s="2"/>
    </row>
    <row r="3834" spans="1:11">
      <c r="A3834" s="2"/>
      <c r="C3834" s="2"/>
      <c r="D3834" s="2"/>
      <c r="E3834" s="2"/>
      <c r="F3834" s="2"/>
      <c r="G3834" s="2"/>
      <c r="H3834" s="2"/>
      <c r="I3834" s="2"/>
      <c r="J3834" s="2"/>
      <c r="K3834" s="2"/>
    </row>
    <row r="3835" spans="1:11">
      <c r="A3835" s="2"/>
      <c r="C3835" s="2"/>
      <c r="D3835" s="2"/>
      <c r="E3835" s="2"/>
      <c r="F3835" s="2"/>
      <c r="G3835" s="2"/>
      <c r="H3835" s="2"/>
      <c r="I3835" s="2"/>
      <c r="J3835" s="2"/>
      <c r="K3835" s="2"/>
    </row>
    <row r="3836" spans="1:11">
      <c r="A3836" s="2"/>
      <c r="C3836" s="2"/>
      <c r="D3836" s="2"/>
      <c r="E3836" s="2"/>
      <c r="F3836" s="2"/>
      <c r="G3836" s="2"/>
      <c r="H3836" s="2"/>
      <c r="I3836" s="2"/>
      <c r="J3836" s="2"/>
      <c r="K3836" s="2"/>
    </row>
    <row r="3837" spans="1:11">
      <c r="A3837" s="2"/>
      <c r="C3837" s="2"/>
      <c r="D3837" s="2"/>
      <c r="E3837" s="2"/>
      <c r="F3837" s="2"/>
      <c r="G3837" s="2"/>
      <c r="H3837" s="2"/>
      <c r="I3837" s="2"/>
      <c r="J3837" s="2"/>
      <c r="K3837" s="2"/>
    </row>
    <row r="3838" spans="1:11">
      <c r="A3838" s="2"/>
      <c r="C3838" s="2"/>
      <c r="D3838" s="2"/>
      <c r="E3838" s="2"/>
      <c r="F3838" s="2"/>
      <c r="G3838" s="2"/>
      <c r="H3838" s="2"/>
      <c r="I3838" s="2"/>
      <c r="J3838" s="2"/>
      <c r="K3838" s="2"/>
    </row>
    <row r="3839" spans="1:11">
      <c r="A3839" s="2"/>
      <c r="C3839" s="2"/>
      <c r="D3839" s="2"/>
      <c r="E3839" s="2"/>
      <c r="F3839" s="2"/>
      <c r="G3839" s="2"/>
      <c r="H3839" s="2"/>
      <c r="I3839" s="2"/>
      <c r="J3839" s="2"/>
      <c r="K3839" s="2"/>
    </row>
    <row r="3840" spans="1:11">
      <c r="A3840" s="2"/>
      <c r="C3840" s="2"/>
      <c r="D3840" s="2"/>
      <c r="E3840" s="2"/>
      <c r="F3840" s="2"/>
      <c r="G3840" s="2"/>
      <c r="H3840" s="2"/>
      <c r="I3840" s="2"/>
      <c r="J3840" s="2"/>
      <c r="K3840" s="2"/>
    </row>
    <row r="3841" spans="1:11">
      <c r="A3841" s="2"/>
      <c r="C3841" s="2"/>
      <c r="D3841" s="2"/>
      <c r="E3841" s="2"/>
      <c r="F3841" s="2"/>
      <c r="G3841" s="2"/>
      <c r="H3841" s="2"/>
      <c r="I3841" s="2"/>
      <c r="J3841" s="2"/>
      <c r="K3841" s="2"/>
    </row>
    <row r="3842" spans="1:11">
      <c r="A3842" s="2"/>
      <c r="C3842" s="2"/>
      <c r="D3842" s="2"/>
      <c r="E3842" s="2"/>
      <c r="F3842" s="2"/>
      <c r="G3842" s="2"/>
      <c r="H3842" s="2"/>
      <c r="I3842" s="2"/>
      <c r="J3842" s="2"/>
      <c r="K3842" s="2"/>
    </row>
    <row r="3843" spans="1:11">
      <c r="A3843" s="2"/>
      <c r="C3843" s="2"/>
      <c r="D3843" s="2"/>
      <c r="E3843" s="2"/>
      <c r="F3843" s="2"/>
      <c r="G3843" s="2"/>
      <c r="H3843" s="2"/>
      <c r="I3843" s="2"/>
      <c r="J3843" s="2"/>
      <c r="K3843" s="2"/>
    </row>
    <row r="3844" spans="1:11">
      <c r="A3844" s="2"/>
      <c r="C3844" s="2"/>
      <c r="D3844" s="2"/>
      <c r="E3844" s="2"/>
      <c r="F3844" s="2"/>
      <c r="G3844" s="2"/>
      <c r="H3844" s="2"/>
      <c r="I3844" s="2"/>
      <c r="J3844" s="2"/>
      <c r="K3844" s="2"/>
    </row>
    <row r="3845" spans="1:11">
      <c r="A3845" s="2"/>
      <c r="C3845" s="2"/>
      <c r="D3845" s="2"/>
      <c r="E3845" s="2"/>
      <c r="F3845" s="2"/>
      <c r="G3845" s="2"/>
      <c r="H3845" s="2"/>
      <c r="I3845" s="2"/>
      <c r="J3845" s="2"/>
      <c r="K3845" s="2"/>
    </row>
    <row r="3846" spans="1:11">
      <c r="A3846" s="2"/>
      <c r="C3846" s="2"/>
      <c r="D3846" s="2"/>
      <c r="E3846" s="2"/>
      <c r="F3846" s="2"/>
      <c r="G3846" s="2"/>
      <c r="H3846" s="2"/>
      <c r="I3846" s="2"/>
      <c r="J3846" s="2"/>
      <c r="K3846" s="2"/>
    </row>
    <row r="3847" spans="1:11">
      <c r="A3847" s="2"/>
      <c r="C3847" s="2"/>
      <c r="D3847" s="2"/>
      <c r="E3847" s="2"/>
      <c r="F3847" s="2"/>
      <c r="G3847" s="2"/>
      <c r="H3847" s="2"/>
      <c r="I3847" s="2"/>
      <c r="J3847" s="2"/>
      <c r="K3847" s="2"/>
    </row>
    <row r="3848" spans="1:11">
      <c r="A3848" s="2"/>
      <c r="C3848" s="2"/>
      <c r="D3848" s="2"/>
      <c r="E3848" s="2"/>
      <c r="F3848" s="2"/>
      <c r="G3848" s="2"/>
      <c r="H3848" s="2"/>
      <c r="I3848" s="2"/>
      <c r="J3848" s="2"/>
      <c r="K3848" s="2"/>
    </row>
    <row r="3849" spans="1:11">
      <c r="A3849" s="2"/>
      <c r="C3849" s="2"/>
      <c r="D3849" s="2"/>
      <c r="E3849" s="2"/>
      <c r="F3849" s="2"/>
      <c r="G3849" s="2"/>
      <c r="H3849" s="2"/>
      <c r="I3849" s="2"/>
      <c r="J3849" s="2"/>
      <c r="K3849" s="2"/>
    </row>
    <row r="3850" spans="1:11">
      <c r="A3850" s="2"/>
      <c r="C3850" s="2"/>
      <c r="D3850" s="2"/>
      <c r="E3850" s="2"/>
      <c r="F3850" s="2"/>
      <c r="G3850" s="2"/>
      <c r="H3850" s="2"/>
      <c r="I3850" s="2"/>
      <c r="J3850" s="2"/>
      <c r="K3850" s="2"/>
    </row>
    <row r="3851" spans="1:11">
      <c r="A3851" s="2"/>
      <c r="C3851" s="2"/>
      <c r="D3851" s="2"/>
      <c r="E3851" s="2"/>
      <c r="F3851" s="2"/>
      <c r="G3851" s="2"/>
      <c r="H3851" s="2"/>
      <c r="I3851" s="2"/>
      <c r="J3851" s="2"/>
      <c r="K3851" s="2"/>
    </row>
    <row r="3852" spans="1:11">
      <c r="A3852" s="2"/>
      <c r="C3852" s="2"/>
      <c r="D3852" s="2"/>
      <c r="E3852" s="2"/>
      <c r="F3852" s="2"/>
      <c r="G3852" s="2"/>
      <c r="H3852" s="2"/>
      <c r="I3852" s="2"/>
      <c r="J3852" s="2"/>
      <c r="K3852" s="2"/>
    </row>
    <row r="3853" spans="1:11">
      <c r="A3853" s="2"/>
      <c r="C3853" s="2"/>
      <c r="D3853" s="2"/>
      <c r="E3853" s="2"/>
      <c r="F3853" s="2"/>
      <c r="G3853" s="2"/>
      <c r="H3853" s="2"/>
      <c r="I3853" s="2"/>
      <c r="J3853" s="2"/>
      <c r="K3853" s="2"/>
    </row>
    <row r="3854" spans="1:11">
      <c r="A3854" s="2"/>
      <c r="C3854" s="2"/>
      <c r="D3854" s="2"/>
      <c r="E3854" s="2"/>
      <c r="F3854" s="2"/>
      <c r="G3854" s="2"/>
      <c r="H3854" s="2"/>
      <c r="I3854" s="2"/>
      <c r="J3854" s="2"/>
      <c r="K3854" s="2"/>
    </row>
    <row r="3855" spans="1:11">
      <c r="A3855" s="2"/>
      <c r="C3855" s="2"/>
      <c r="D3855" s="2"/>
      <c r="E3855" s="2"/>
      <c r="F3855" s="2"/>
      <c r="G3855" s="2"/>
      <c r="H3855" s="2"/>
      <c r="I3855" s="2"/>
      <c r="J3855" s="2"/>
      <c r="K3855" s="2"/>
    </row>
    <row r="3856" spans="1:11">
      <c r="A3856" s="2"/>
      <c r="C3856" s="2"/>
      <c r="D3856" s="2"/>
      <c r="E3856" s="2"/>
      <c r="F3856" s="2"/>
      <c r="G3856" s="2"/>
      <c r="H3856" s="2"/>
      <c r="I3856" s="2"/>
      <c r="J3856" s="2"/>
      <c r="K3856" s="2"/>
    </row>
    <row r="3857" spans="1:11">
      <c r="A3857" s="2"/>
      <c r="C3857" s="2"/>
      <c r="D3857" s="2"/>
      <c r="E3857" s="2"/>
      <c r="F3857" s="2"/>
      <c r="G3857" s="2"/>
      <c r="H3857" s="2"/>
      <c r="I3857" s="2"/>
      <c r="J3857" s="2"/>
      <c r="K3857" s="2"/>
    </row>
    <row r="3858" spans="1:11">
      <c r="A3858" s="2"/>
      <c r="C3858" s="2"/>
      <c r="D3858" s="2"/>
      <c r="E3858" s="2"/>
      <c r="F3858" s="2"/>
      <c r="G3858" s="2"/>
      <c r="H3858" s="2"/>
      <c r="I3858" s="2"/>
      <c r="J3858" s="2"/>
      <c r="K3858" s="2"/>
    </row>
    <row r="3859" spans="1:11">
      <c r="A3859" s="2"/>
      <c r="C3859" s="2"/>
      <c r="D3859" s="2"/>
      <c r="E3859" s="2"/>
      <c r="F3859" s="2"/>
      <c r="G3859" s="2"/>
      <c r="H3859" s="2"/>
      <c r="I3859" s="2"/>
      <c r="J3859" s="2"/>
      <c r="K3859" s="2"/>
    </row>
    <row r="3860" spans="1:11">
      <c r="A3860" s="2"/>
      <c r="C3860" s="2"/>
      <c r="D3860" s="2"/>
      <c r="E3860" s="2"/>
      <c r="F3860" s="2"/>
      <c r="G3860" s="2"/>
      <c r="H3860" s="2"/>
      <c r="I3860" s="2"/>
      <c r="J3860" s="2"/>
      <c r="K3860" s="2"/>
    </row>
    <row r="3861" spans="1:11">
      <c r="A3861" s="2"/>
      <c r="C3861" s="2"/>
      <c r="D3861" s="2"/>
      <c r="E3861" s="2"/>
      <c r="F3861" s="2"/>
      <c r="G3861" s="2"/>
      <c r="H3861" s="2"/>
      <c r="I3861" s="2"/>
      <c r="J3861" s="2"/>
      <c r="K3861" s="2"/>
    </row>
    <row r="3862" spans="1:11">
      <c r="A3862" s="2"/>
      <c r="C3862" s="2"/>
      <c r="D3862" s="2"/>
      <c r="E3862" s="2"/>
      <c r="F3862" s="2"/>
      <c r="G3862" s="2"/>
      <c r="H3862" s="2"/>
      <c r="I3862" s="2"/>
      <c r="J3862" s="2"/>
      <c r="K3862" s="2"/>
    </row>
    <row r="3863" spans="1:11">
      <c r="A3863" s="2"/>
      <c r="C3863" s="2"/>
      <c r="D3863" s="2"/>
      <c r="E3863" s="2"/>
      <c r="F3863" s="2"/>
      <c r="G3863" s="2"/>
      <c r="H3863" s="2"/>
      <c r="I3863" s="2"/>
      <c r="J3863" s="2"/>
      <c r="K3863" s="2"/>
    </row>
    <row r="3864" spans="1:11">
      <c r="A3864" s="2"/>
      <c r="C3864" s="2"/>
      <c r="D3864" s="2"/>
      <c r="E3864" s="2"/>
      <c r="F3864" s="2"/>
      <c r="G3864" s="2"/>
      <c r="H3864" s="2"/>
      <c r="I3864" s="2"/>
      <c r="J3864" s="2"/>
      <c r="K3864" s="2"/>
    </row>
    <row r="3865" spans="1:11">
      <c r="A3865" s="2"/>
      <c r="C3865" s="2"/>
      <c r="D3865" s="2"/>
      <c r="E3865" s="2"/>
      <c r="F3865" s="2"/>
      <c r="G3865" s="2"/>
      <c r="H3865" s="2"/>
      <c r="I3865" s="2"/>
      <c r="J3865" s="2"/>
      <c r="K3865" s="2"/>
    </row>
    <row r="3866" spans="1:11">
      <c r="A3866" s="2"/>
      <c r="C3866" s="2"/>
      <c r="D3866" s="2"/>
      <c r="E3866" s="2"/>
      <c r="F3866" s="2"/>
      <c r="G3866" s="2"/>
      <c r="H3866" s="2"/>
      <c r="I3866" s="2"/>
      <c r="J3866" s="2"/>
      <c r="K3866" s="2"/>
    </row>
    <row r="3867" spans="1:11">
      <c r="A3867" s="2"/>
      <c r="C3867" s="2"/>
      <c r="D3867" s="2"/>
      <c r="E3867" s="2"/>
      <c r="F3867" s="2"/>
      <c r="G3867" s="2"/>
      <c r="H3867" s="2"/>
      <c r="I3867" s="2"/>
      <c r="J3867" s="2"/>
      <c r="K3867" s="2"/>
    </row>
    <row r="3868" spans="1:11">
      <c r="A3868" s="2"/>
      <c r="C3868" s="2"/>
      <c r="D3868" s="2"/>
      <c r="E3868" s="2"/>
      <c r="F3868" s="2"/>
      <c r="G3868" s="2"/>
      <c r="H3868" s="2"/>
      <c r="I3868" s="2"/>
      <c r="J3868" s="2"/>
      <c r="K3868" s="2"/>
    </row>
    <row r="3869" spans="1:11">
      <c r="A3869" s="2"/>
      <c r="C3869" s="2"/>
      <c r="D3869" s="2"/>
      <c r="E3869" s="2"/>
      <c r="F3869" s="2"/>
      <c r="G3869" s="2"/>
      <c r="H3869" s="2"/>
      <c r="I3869" s="2"/>
      <c r="J3869" s="2"/>
      <c r="K3869" s="2"/>
    </row>
    <row r="3870" spans="1:11">
      <c r="A3870" s="2"/>
      <c r="C3870" s="2"/>
      <c r="D3870" s="2"/>
      <c r="E3870" s="2"/>
      <c r="F3870" s="2"/>
      <c r="G3870" s="2"/>
      <c r="H3870" s="2"/>
      <c r="I3870" s="2"/>
      <c r="J3870" s="2"/>
      <c r="K3870" s="2"/>
    </row>
    <row r="3871" spans="1:11">
      <c r="A3871" s="2"/>
      <c r="C3871" s="2"/>
      <c r="D3871" s="2"/>
      <c r="E3871" s="2"/>
      <c r="F3871" s="2"/>
      <c r="G3871" s="2"/>
      <c r="H3871" s="2"/>
      <c r="I3871" s="2"/>
      <c r="J3871" s="2"/>
      <c r="K3871" s="2"/>
    </row>
    <row r="3872" spans="1:11">
      <c r="A3872" s="2"/>
      <c r="C3872" s="2"/>
      <c r="D3872" s="2"/>
      <c r="E3872" s="2"/>
      <c r="F3872" s="2"/>
      <c r="G3872" s="2"/>
      <c r="H3872" s="2"/>
      <c r="I3872" s="2"/>
      <c r="J3872" s="2"/>
      <c r="K3872" s="2"/>
    </row>
    <row r="3873" spans="1:11">
      <c r="A3873" s="2"/>
      <c r="C3873" s="2"/>
      <c r="D3873" s="2"/>
      <c r="E3873" s="2"/>
      <c r="F3873" s="2"/>
      <c r="G3873" s="2"/>
      <c r="H3873" s="2"/>
      <c r="I3873" s="2"/>
      <c r="J3873" s="2"/>
      <c r="K3873" s="2"/>
    </row>
    <row r="3874" spans="1:11">
      <c r="A3874" s="2"/>
      <c r="C3874" s="2"/>
      <c r="D3874" s="2"/>
      <c r="E3874" s="2"/>
      <c r="F3874" s="2"/>
      <c r="G3874" s="2"/>
      <c r="H3874" s="2"/>
      <c r="I3874" s="2"/>
      <c r="J3874" s="2"/>
      <c r="K3874" s="2"/>
    </row>
    <row r="3875" spans="1:11">
      <c r="A3875" s="2"/>
      <c r="C3875" s="2"/>
      <c r="D3875" s="2"/>
      <c r="E3875" s="2"/>
      <c r="F3875" s="2"/>
      <c r="G3875" s="2"/>
      <c r="H3875" s="2"/>
      <c r="I3875" s="2"/>
      <c r="J3875" s="2"/>
      <c r="K3875" s="2"/>
    </row>
    <row r="3876" spans="1:11">
      <c r="A3876" s="2"/>
      <c r="C3876" s="2"/>
      <c r="D3876" s="2"/>
      <c r="E3876" s="2"/>
      <c r="F3876" s="2"/>
      <c r="G3876" s="2"/>
      <c r="H3876" s="2"/>
      <c r="I3876" s="2"/>
      <c r="J3876" s="2"/>
      <c r="K3876" s="2"/>
    </row>
    <row r="3877" spans="1:11">
      <c r="A3877" s="2"/>
      <c r="C3877" s="2"/>
      <c r="D3877" s="2"/>
      <c r="E3877" s="2"/>
      <c r="F3877" s="2"/>
      <c r="G3877" s="2"/>
      <c r="H3877" s="2"/>
      <c r="I3877" s="2"/>
      <c r="J3877" s="2"/>
      <c r="K3877" s="2"/>
    </row>
    <row r="3878" spans="1:11">
      <c r="A3878" s="2"/>
      <c r="C3878" s="2"/>
      <c r="D3878" s="2"/>
      <c r="E3878" s="2"/>
      <c r="F3878" s="2"/>
      <c r="G3878" s="2"/>
      <c r="H3878" s="2"/>
      <c r="I3878" s="2"/>
      <c r="J3878" s="2"/>
      <c r="K3878" s="2"/>
    </row>
    <row r="3879" spans="1:11">
      <c r="A3879" s="2"/>
      <c r="C3879" s="2"/>
      <c r="D3879" s="2"/>
      <c r="E3879" s="2"/>
      <c r="F3879" s="2"/>
      <c r="G3879" s="2"/>
      <c r="H3879" s="2"/>
      <c r="I3879" s="2"/>
      <c r="J3879" s="2"/>
      <c r="K3879" s="2"/>
    </row>
    <row r="3880" spans="1:11">
      <c r="A3880" s="2"/>
      <c r="C3880" s="2"/>
      <c r="D3880" s="2"/>
      <c r="E3880" s="2"/>
      <c r="F3880" s="2"/>
      <c r="G3880" s="2"/>
      <c r="H3880" s="2"/>
      <c r="I3880" s="2"/>
      <c r="J3880" s="2"/>
      <c r="K3880" s="2"/>
    </row>
    <row r="3881" spans="1:11">
      <c r="A3881" s="2"/>
      <c r="C3881" s="2"/>
      <c r="D3881" s="2"/>
      <c r="E3881" s="2"/>
      <c r="F3881" s="2"/>
      <c r="G3881" s="2"/>
      <c r="H3881" s="2"/>
      <c r="I3881" s="2"/>
      <c r="J3881" s="2"/>
      <c r="K3881" s="2"/>
    </row>
    <row r="3882" spans="1:11">
      <c r="A3882" s="2"/>
      <c r="C3882" s="2"/>
      <c r="D3882" s="2"/>
      <c r="E3882" s="2"/>
      <c r="F3882" s="2"/>
      <c r="G3882" s="2"/>
      <c r="H3882" s="2"/>
      <c r="I3882" s="2"/>
      <c r="J3882" s="2"/>
      <c r="K3882" s="2"/>
    </row>
    <row r="3883" spans="1:11">
      <c r="A3883" s="2"/>
      <c r="C3883" s="2"/>
      <c r="D3883" s="2"/>
      <c r="E3883" s="2"/>
      <c r="F3883" s="2"/>
      <c r="G3883" s="2"/>
      <c r="H3883" s="2"/>
      <c r="I3883" s="2"/>
      <c r="J3883" s="2"/>
      <c r="K3883" s="2"/>
    </row>
    <row r="3884" spans="1:11">
      <c r="A3884" s="2"/>
      <c r="C3884" s="2"/>
      <c r="D3884" s="2"/>
      <c r="E3884" s="2"/>
      <c r="F3884" s="2"/>
      <c r="G3884" s="2"/>
      <c r="H3884" s="2"/>
      <c r="I3884" s="2"/>
      <c r="J3884" s="2"/>
      <c r="K3884" s="2"/>
    </row>
    <row r="3885" spans="1:11">
      <c r="A3885" s="2"/>
      <c r="C3885" s="2"/>
      <c r="D3885" s="2"/>
      <c r="E3885" s="2"/>
      <c r="F3885" s="2"/>
      <c r="G3885" s="2"/>
      <c r="H3885" s="2"/>
      <c r="I3885" s="2"/>
      <c r="J3885" s="2"/>
      <c r="K3885" s="2"/>
    </row>
    <row r="3886" spans="1:11">
      <c r="A3886" s="2"/>
      <c r="C3886" s="2"/>
      <c r="D3886" s="2"/>
      <c r="E3886" s="2"/>
      <c r="F3886" s="2"/>
      <c r="G3886" s="2"/>
      <c r="H3886" s="2"/>
      <c r="I3886" s="2"/>
      <c r="J3886" s="2"/>
      <c r="K3886" s="2"/>
    </row>
    <row r="3887" spans="1:11">
      <c r="A3887" s="2"/>
      <c r="C3887" s="2"/>
      <c r="D3887" s="2"/>
      <c r="E3887" s="2"/>
      <c r="F3887" s="2"/>
      <c r="G3887" s="2"/>
      <c r="H3887" s="2"/>
      <c r="I3887" s="2"/>
      <c r="J3887" s="2"/>
      <c r="K3887" s="2"/>
    </row>
    <row r="3888" spans="1:11">
      <c r="A3888" s="2"/>
      <c r="C3888" s="2"/>
      <c r="D3888" s="2"/>
      <c r="E3888" s="2"/>
      <c r="F3888" s="2"/>
      <c r="G3888" s="2"/>
      <c r="H3888" s="2"/>
      <c r="I3888" s="2"/>
      <c r="J3888" s="2"/>
      <c r="K3888" s="2"/>
    </row>
    <row r="3889" spans="1:11">
      <c r="A3889" s="2"/>
      <c r="C3889" s="2"/>
      <c r="D3889" s="2"/>
      <c r="E3889" s="2"/>
      <c r="F3889" s="2"/>
      <c r="G3889" s="2"/>
      <c r="H3889" s="2"/>
      <c r="I3889" s="2"/>
      <c r="J3889" s="2"/>
      <c r="K3889" s="2"/>
    </row>
    <row r="3890" spans="1:11">
      <c r="A3890" s="2"/>
      <c r="C3890" s="2"/>
      <c r="D3890" s="2"/>
      <c r="E3890" s="2"/>
      <c r="F3890" s="2"/>
      <c r="G3890" s="2"/>
      <c r="H3890" s="2"/>
      <c r="I3890" s="2"/>
      <c r="J3890" s="2"/>
      <c r="K3890" s="2"/>
    </row>
    <row r="3891" spans="1:11">
      <c r="A3891" s="2"/>
      <c r="C3891" s="2"/>
      <c r="D3891" s="2"/>
      <c r="E3891" s="2"/>
      <c r="F3891" s="2"/>
      <c r="G3891" s="2"/>
      <c r="H3891" s="2"/>
      <c r="I3891" s="2"/>
      <c r="J3891" s="2"/>
      <c r="K3891" s="2"/>
    </row>
    <row r="3892" spans="1:11">
      <c r="A3892" s="2"/>
      <c r="C3892" s="2"/>
      <c r="D3892" s="2"/>
      <c r="E3892" s="2"/>
      <c r="F3892" s="2"/>
      <c r="G3892" s="2"/>
      <c r="H3892" s="2"/>
      <c r="I3892" s="2"/>
      <c r="J3892" s="2"/>
      <c r="K3892" s="2"/>
    </row>
    <row r="3893" spans="1:11">
      <c r="A3893" s="2"/>
      <c r="C3893" s="2"/>
      <c r="D3893" s="2"/>
      <c r="E3893" s="2"/>
      <c r="F3893" s="2"/>
      <c r="G3893" s="2"/>
      <c r="H3893" s="2"/>
      <c r="I3893" s="2"/>
      <c r="J3893" s="2"/>
      <c r="K3893" s="2"/>
    </row>
    <row r="3894" spans="1:11">
      <c r="A3894" s="2"/>
      <c r="C3894" s="2"/>
      <c r="D3894" s="2"/>
      <c r="E3894" s="2"/>
      <c r="F3894" s="2"/>
      <c r="G3894" s="2"/>
      <c r="H3894" s="2"/>
      <c r="I3894" s="2"/>
      <c r="J3894" s="2"/>
      <c r="K3894" s="2"/>
    </row>
    <row r="3895" spans="1:11">
      <c r="A3895" s="2"/>
      <c r="C3895" s="2"/>
      <c r="D3895" s="2"/>
      <c r="E3895" s="2"/>
      <c r="F3895" s="2"/>
      <c r="G3895" s="2"/>
      <c r="H3895" s="2"/>
      <c r="I3895" s="2"/>
      <c r="J3895" s="2"/>
      <c r="K3895" s="2"/>
    </row>
    <row r="3896" spans="1:11">
      <c r="A3896" s="2"/>
      <c r="C3896" s="2"/>
      <c r="D3896" s="2"/>
      <c r="E3896" s="2"/>
      <c r="F3896" s="2"/>
      <c r="G3896" s="2"/>
      <c r="H3896" s="2"/>
      <c r="I3896" s="2"/>
      <c r="J3896" s="2"/>
      <c r="K3896" s="2"/>
    </row>
    <row r="3897" spans="1:11">
      <c r="A3897" s="2"/>
      <c r="C3897" s="2"/>
      <c r="D3897" s="2"/>
      <c r="E3897" s="2"/>
      <c r="F3897" s="2"/>
      <c r="G3897" s="2"/>
      <c r="H3897" s="2"/>
      <c r="I3897" s="2"/>
      <c r="J3897" s="2"/>
      <c r="K3897" s="2"/>
    </row>
    <row r="3898" spans="1:11">
      <c r="A3898" s="2"/>
      <c r="C3898" s="2"/>
      <c r="D3898" s="2"/>
      <c r="E3898" s="2"/>
      <c r="F3898" s="2"/>
      <c r="G3898" s="2"/>
      <c r="H3898" s="2"/>
      <c r="I3898" s="2"/>
      <c r="J3898" s="2"/>
      <c r="K3898" s="2"/>
    </row>
    <row r="3899" spans="1:11">
      <c r="A3899" s="2"/>
      <c r="C3899" s="2"/>
      <c r="D3899" s="2"/>
      <c r="E3899" s="2"/>
      <c r="F3899" s="2"/>
      <c r="G3899" s="2"/>
      <c r="H3899" s="2"/>
      <c r="I3899" s="2"/>
      <c r="J3899" s="2"/>
      <c r="K3899" s="2"/>
    </row>
    <row r="3900" spans="1:11">
      <c r="A3900" s="2"/>
      <c r="C3900" s="2"/>
      <c r="D3900" s="2"/>
      <c r="E3900" s="2"/>
      <c r="F3900" s="2"/>
      <c r="G3900" s="2"/>
      <c r="H3900" s="2"/>
      <c r="I3900" s="2"/>
      <c r="J3900" s="2"/>
      <c r="K3900" s="2"/>
    </row>
    <row r="3901" spans="1:11">
      <c r="A3901" s="2"/>
      <c r="C3901" s="2"/>
      <c r="D3901" s="2"/>
      <c r="E3901" s="2"/>
      <c r="F3901" s="2"/>
      <c r="G3901" s="2"/>
      <c r="H3901" s="2"/>
      <c r="I3901" s="2"/>
      <c r="J3901" s="2"/>
      <c r="K3901" s="2"/>
    </row>
    <row r="3902" spans="1:11">
      <c r="A3902" s="2"/>
      <c r="C3902" s="2"/>
      <c r="D3902" s="2"/>
      <c r="E3902" s="2"/>
      <c r="F3902" s="2"/>
      <c r="G3902" s="2"/>
      <c r="H3902" s="2"/>
      <c r="I3902" s="2"/>
      <c r="J3902" s="2"/>
      <c r="K3902" s="2"/>
    </row>
    <row r="3903" spans="1:11">
      <c r="A3903" s="2"/>
      <c r="C3903" s="2"/>
      <c r="D3903" s="2"/>
      <c r="E3903" s="2"/>
      <c r="F3903" s="2"/>
      <c r="G3903" s="2"/>
      <c r="H3903" s="2"/>
      <c r="I3903" s="2"/>
      <c r="J3903" s="2"/>
      <c r="K3903" s="2"/>
    </row>
    <row r="3904" spans="1:11">
      <c r="A3904" s="2"/>
      <c r="C3904" s="2"/>
      <c r="D3904" s="2"/>
      <c r="E3904" s="2"/>
      <c r="F3904" s="2"/>
      <c r="G3904" s="2"/>
      <c r="H3904" s="2"/>
      <c r="I3904" s="2"/>
      <c r="J3904" s="2"/>
      <c r="K3904" s="2"/>
    </row>
    <row r="3905" spans="1:11">
      <c r="A3905" s="2"/>
      <c r="C3905" s="2"/>
      <c r="D3905" s="2"/>
      <c r="E3905" s="2"/>
      <c r="F3905" s="2"/>
      <c r="G3905" s="2"/>
      <c r="H3905" s="2"/>
      <c r="I3905" s="2"/>
      <c r="J3905" s="2"/>
      <c r="K3905" s="2"/>
    </row>
    <row r="3906" spans="1:11">
      <c r="A3906" s="2"/>
      <c r="C3906" s="2"/>
      <c r="D3906" s="2"/>
      <c r="E3906" s="2"/>
      <c r="F3906" s="2"/>
      <c r="G3906" s="2"/>
      <c r="H3906" s="2"/>
      <c r="I3906" s="2"/>
      <c r="J3906" s="2"/>
      <c r="K3906" s="2"/>
    </row>
    <row r="3907" spans="1:11">
      <c r="A3907" s="2"/>
      <c r="C3907" s="2"/>
      <c r="D3907" s="2"/>
      <c r="E3907" s="2"/>
      <c r="F3907" s="2"/>
      <c r="G3907" s="2"/>
      <c r="H3907" s="2"/>
      <c r="I3907" s="2"/>
      <c r="J3907" s="2"/>
      <c r="K3907" s="2"/>
    </row>
    <row r="3908" spans="1:11">
      <c r="A3908" s="2"/>
      <c r="C3908" s="2"/>
      <c r="D3908" s="2"/>
      <c r="E3908" s="2"/>
      <c r="F3908" s="2"/>
      <c r="G3908" s="2"/>
      <c r="H3908" s="2"/>
      <c r="I3908" s="2"/>
      <c r="J3908" s="2"/>
      <c r="K3908" s="2"/>
    </row>
    <row r="3909" spans="1:11">
      <c r="A3909" s="2"/>
      <c r="C3909" s="2"/>
      <c r="D3909" s="2"/>
      <c r="E3909" s="2"/>
      <c r="F3909" s="2"/>
      <c r="G3909" s="2"/>
      <c r="H3909" s="2"/>
      <c r="I3909" s="2"/>
      <c r="J3909" s="2"/>
      <c r="K3909" s="2"/>
    </row>
    <row r="3910" spans="1:11">
      <c r="A3910" s="2"/>
      <c r="C3910" s="2"/>
      <c r="D3910" s="2"/>
      <c r="E3910" s="2"/>
      <c r="F3910" s="2"/>
      <c r="G3910" s="2"/>
      <c r="H3910" s="2"/>
      <c r="I3910" s="2"/>
      <c r="J3910" s="2"/>
      <c r="K3910" s="2"/>
    </row>
    <row r="3911" spans="1:11">
      <c r="A3911" s="2"/>
      <c r="C3911" s="2"/>
      <c r="D3911" s="2"/>
      <c r="E3911" s="2"/>
      <c r="F3911" s="2"/>
      <c r="G3911" s="2"/>
      <c r="H3911" s="2"/>
      <c r="I3911" s="2"/>
      <c r="J3911" s="2"/>
      <c r="K3911" s="2"/>
    </row>
    <row r="3912" spans="1:11">
      <c r="A3912" s="2"/>
      <c r="C3912" s="2"/>
      <c r="D3912" s="2"/>
      <c r="E3912" s="2"/>
      <c r="F3912" s="2"/>
      <c r="G3912" s="2"/>
      <c r="H3912" s="2"/>
      <c r="I3912" s="2"/>
      <c r="J3912" s="2"/>
      <c r="K3912" s="2"/>
    </row>
    <row r="3913" spans="1:11">
      <c r="A3913" s="2"/>
      <c r="C3913" s="2"/>
      <c r="D3913" s="2"/>
      <c r="E3913" s="2"/>
      <c r="F3913" s="2"/>
      <c r="G3913" s="2"/>
      <c r="H3913" s="2"/>
      <c r="I3913" s="2"/>
      <c r="J3913" s="2"/>
      <c r="K3913" s="2"/>
    </row>
    <row r="3914" spans="1:11">
      <c r="A3914" s="2"/>
      <c r="C3914" s="2"/>
      <c r="D3914" s="2"/>
      <c r="E3914" s="2"/>
      <c r="F3914" s="2"/>
      <c r="G3914" s="2"/>
      <c r="H3914" s="2"/>
      <c r="I3914" s="2"/>
      <c r="J3914" s="2"/>
      <c r="K3914" s="2"/>
    </row>
    <row r="3915" spans="1:11">
      <c r="A3915" s="2"/>
      <c r="C3915" s="2"/>
      <c r="D3915" s="2"/>
      <c r="E3915" s="2"/>
      <c r="F3915" s="2"/>
      <c r="G3915" s="2"/>
      <c r="H3915" s="2"/>
      <c r="I3915" s="2"/>
      <c r="J3915" s="2"/>
      <c r="K3915" s="2"/>
    </row>
    <row r="3916" spans="1:11">
      <c r="A3916" s="2"/>
      <c r="C3916" s="2"/>
      <c r="D3916" s="2"/>
      <c r="E3916" s="2"/>
      <c r="F3916" s="2"/>
      <c r="G3916" s="2"/>
      <c r="H3916" s="2"/>
      <c r="I3916" s="2"/>
      <c r="J3916" s="2"/>
      <c r="K3916" s="2"/>
    </row>
    <row r="3917" spans="1:11">
      <c r="A3917" s="2"/>
      <c r="C3917" s="2"/>
      <c r="D3917" s="2"/>
      <c r="E3917" s="2"/>
      <c r="F3917" s="2"/>
      <c r="G3917" s="2"/>
      <c r="H3917" s="2"/>
      <c r="I3917" s="2"/>
      <c r="J3917" s="2"/>
      <c r="K3917" s="2"/>
    </row>
    <row r="3918" spans="1:11">
      <c r="A3918" s="2"/>
      <c r="C3918" s="2"/>
      <c r="D3918" s="2"/>
      <c r="E3918" s="2"/>
      <c r="F3918" s="2"/>
      <c r="G3918" s="2"/>
      <c r="H3918" s="2"/>
      <c r="I3918" s="2"/>
      <c r="J3918" s="2"/>
      <c r="K3918" s="2"/>
    </row>
    <row r="3919" spans="1:11">
      <c r="A3919" s="2"/>
      <c r="C3919" s="2"/>
      <c r="D3919" s="2"/>
      <c r="E3919" s="2"/>
      <c r="F3919" s="2"/>
      <c r="G3919" s="2"/>
      <c r="H3919" s="2"/>
      <c r="I3919" s="2"/>
      <c r="J3919" s="2"/>
      <c r="K3919" s="2"/>
    </row>
    <row r="3920" spans="1:11">
      <c r="A3920" s="2"/>
      <c r="C3920" s="2"/>
      <c r="D3920" s="2"/>
      <c r="E3920" s="2"/>
      <c r="F3920" s="2"/>
      <c r="G3920" s="2"/>
      <c r="H3920" s="2"/>
      <c r="I3920" s="2"/>
      <c r="J3920" s="2"/>
      <c r="K3920" s="2"/>
    </row>
    <row r="3921" spans="1:11">
      <c r="A3921" s="2"/>
      <c r="C3921" s="2"/>
      <c r="D3921" s="2"/>
      <c r="E3921" s="2"/>
      <c r="F3921" s="2"/>
      <c r="G3921" s="2"/>
      <c r="H3921" s="2"/>
      <c r="I3921" s="2"/>
      <c r="J3921" s="2"/>
      <c r="K3921" s="2"/>
    </row>
    <row r="3922" spans="1:11">
      <c r="A3922" s="2"/>
      <c r="C3922" s="2"/>
      <c r="D3922" s="2"/>
      <c r="E3922" s="2"/>
      <c r="F3922" s="2"/>
      <c r="G3922" s="2"/>
      <c r="H3922" s="2"/>
      <c r="I3922" s="2"/>
      <c r="J3922" s="2"/>
      <c r="K3922" s="2"/>
    </row>
    <row r="3923" spans="1:11">
      <c r="A3923" s="2"/>
      <c r="C3923" s="2"/>
      <c r="D3923" s="2"/>
      <c r="E3923" s="2"/>
      <c r="F3923" s="2"/>
      <c r="G3923" s="2"/>
      <c r="H3923" s="2"/>
      <c r="I3923" s="2"/>
      <c r="J3923" s="2"/>
      <c r="K3923" s="2"/>
    </row>
    <row r="3924" spans="1:11">
      <c r="A3924" s="2"/>
      <c r="C3924" s="2"/>
      <c r="D3924" s="2"/>
      <c r="E3924" s="2"/>
      <c r="F3924" s="2"/>
      <c r="G3924" s="2"/>
      <c r="H3924" s="2"/>
      <c r="I3924" s="2"/>
      <c r="J3924" s="2"/>
      <c r="K3924" s="2"/>
    </row>
    <row r="3925" spans="1:11">
      <c r="A3925" s="2"/>
      <c r="C3925" s="2"/>
      <c r="D3925" s="2"/>
      <c r="E3925" s="2"/>
      <c r="F3925" s="2"/>
      <c r="G3925" s="2"/>
      <c r="H3925" s="2"/>
      <c r="I3925" s="2"/>
      <c r="J3925" s="2"/>
      <c r="K3925" s="2"/>
    </row>
    <row r="3926" spans="1:11">
      <c r="A3926" s="2"/>
      <c r="C3926" s="2"/>
      <c r="D3926" s="2"/>
      <c r="E3926" s="2"/>
      <c r="F3926" s="2"/>
      <c r="G3926" s="2"/>
      <c r="H3926" s="2"/>
      <c r="I3926" s="2"/>
      <c r="J3926" s="2"/>
      <c r="K3926" s="2"/>
    </row>
    <row r="3927" spans="1:11">
      <c r="A3927" s="2"/>
      <c r="C3927" s="2"/>
      <c r="D3927" s="2"/>
      <c r="E3927" s="2"/>
      <c r="F3927" s="2"/>
      <c r="G3927" s="2"/>
      <c r="H3927" s="2"/>
      <c r="I3927" s="2"/>
      <c r="J3927" s="2"/>
      <c r="K3927" s="2"/>
    </row>
    <row r="3928" spans="1:11">
      <c r="A3928" s="2"/>
      <c r="C3928" s="2"/>
      <c r="D3928" s="2"/>
      <c r="E3928" s="2"/>
      <c r="F3928" s="2"/>
      <c r="G3928" s="2"/>
      <c r="H3928" s="2"/>
      <c r="I3928" s="2"/>
      <c r="J3928" s="2"/>
      <c r="K3928" s="2"/>
    </row>
    <row r="3929" spans="1:11">
      <c r="A3929" s="2"/>
      <c r="C3929" s="2"/>
      <c r="D3929" s="2"/>
      <c r="E3929" s="2"/>
      <c r="F3929" s="2"/>
      <c r="G3929" s="2"/>
      <c r="H3929" s="2"/>
      <c r="I3929" s="2"/>
      <c r="J3929" s="2"/>
      <c r="K3929" s="2"/>
    </row>
    <row r="3930" spans="1:11">
      <c r="A3930" s="2"/>
      <c r="C3930" s="2"/>
      <c r="D3930" s="2"/>
      <c r="E3930" s="2"/>
      <c r="F3930" s="2"/>
      <c r="G3930" s="2"/>
      <c r="H3930" s="2"/>
      <c r="I3930" s="2"/>
      <c r="J3930" s="2"/>
      <c r="K3930" s="2"/>
    </row>
    <row r="3931" spans="1:11">
      <c r="A3931" s="2"/>
      <c r="C3931" s="2"/>
      <c r="D3931" s="2"/>
      <c r="E3931" s="2"/>
      <c r="F3931" s="2"/>
      <c r="G3931" s="2"/>
      <c r="H3931" s="2"/>
      <c r="I3931" s="2"/>
      <c r="J3931" s="2"/>
      <c r="K3931" s="2"/>
    </row>
    <row r="3932" spans="1:11">
      <c r="A3932" s="2"/>
      <c r="C3932" s="2"/>
      <c r="D3932" s="2"/>
      <c r="E3932" s="2"/>
      <c r="F3932" s="2"/>
      <c r="G3932" s="2"/>
      <c r="H3932" s="2"/>
      <c r="I3932" s="2"/>
      <c r="J3932" s="2"/>
      <c r="K3932" s="2"/>
    </row>
    <row r="3933" spans="1:11">
      <c r="A3933" s="2"/>
      <c r="C3933" s="2"/>
      <c r="D3933" s="2"/>
      <c r="E3933" s="2"/>
      <c r="F3933" s="2"/>
      <c r="G3933" s="2"/>
      <c r="H3933" s="2"/>
      <c r="I3933" s="2"/>
      <c r="J3933" s="2"/>
      <c r="K3933" s="2"/>
    </row>
    <row r="3934" spans="1:11">
      <c r="A3934" s="2"/>
      <c r="C3934" s="2"/>
      <c r="D3934" s="2"/>
      <c r="E3934" s="2"/>
      <c r="F3934" s="2"/>
      <c r="G3934" s="2"/>
      <c r="H3934" s="2"/>
      <c r="I3934" s="2"/>
      <c r="J3934" s="2"/>
      <c r="K3934" s="2"/>
    </row>
    <row r="3935" spans="1:11">
      <c r="A3935" s="2"/>
      <c r="C3935" s="2"/>
      <c r="D3935" s="2"/>
      <c r="E3935" s="2"/>
      <c r="F3935" s="2"/>
      <c r="G3935" s="2"/>
      <c r="H3935" s="2"/>
      <c r="I3935" s="2"/>
      <c r="J3935" s="2"/>
      <c r="K3935" s="2"/>
    </row>
    <row r="3936" spans="1:11">
      <c r="A3936" s="2"/>
      <c r="C3936" s="2"/>
      <c r="D3936" s="2"/>
      <c r="E3936" s="2"/>
      <c r="F3936" s="2"/>
      <c r="G3936" s="2"/>
      <c r="H3936" s="2"/>
      <c r="I3936" s="2"/>
      <c r="J3936" s="2"/>
      <c r="K3936" s="2"/>
    </row>
    <row r="3937" spans="1:11">
      <c r="A3937" s="2"/>
      <c r="C3937" s="2"/>
      <c r="D3937" s="2"/>
      <c r="E3937" s="2"/>
      <c r="F3937" s="2"/>
      <c r="G3937" s="2"/>
      <c r="H3937" s="2"/>
      <c r="I3937" s="2"/>
      <c r="J3937" s="2"/>
      <c r="K3937" s="2"/>
    </row>
    <row r="3938" spans="1:11">
      <c r="A3938" s="2"/>
      <c r="C3938" s="2"/>
      <c r="D3938" s="2"/>
      <c r="E3938" s="2"/>
      <c r="F3938" s="2"/>
      <c r="G3938" s="2"/>
      <c r="H3938" s="2"/>
      <c r="I3938" s="2"/>
      <c r="J3938" s="2"/>
      <c r="K3938" s="2"/>
    </row>
    <row r="3939" spans="1:11">
      <c r="A3939" s="2"/>
      <c r="C3939" s="2"/>
      <c r="D3939" s="2"/>
      <c r="E3939" s="2"/>
      <c r="F3939" s="2"/>
      <c r="G3939" s="2"/>
      <c r="H3939" s="2"/>
      <c r="I3939" s="2"/>
      <c r="J3939" s="2"/>
      <c r="K3939" s="2"/>
    </row>
    <row r="3940" spans="1:11">
      <c r="A3940" s="2"/>
      <c r="C3940" s="2"/>
      <c r="D3940" s="2"/>
      <c r="E3940" s="2"/>
      <c r="F3940" s="2"/>
      <c r="G3940" s="2"/>
      <c r="H3940" s="2"/>
      <c r="I3940" s="2"/>
      <c r="J3940" s="2"/>
      <c r="K3940" s="2"/>
    </row>
    <row r="3941" spans="1:11">
      <c r="A3941" s="2"/>
      <c r="C3941" s="2"/>
      <c r="D3941" s="2"/>
      <c r="E3941" s="2"/>
      <c r="F3941" s="2"/>
      <c r="G3941" s="2"/>
      <c r="H3941" s="2"/>
      <c r="I3941" s="2"/>
      <c r="J3941" s="2"/>
      <c r="K3941" s="2"/>
    </row>
    <row r="3942" spans="1:11">
      <c r="A3942" s="2"/>
      <c r="C3942" s="2"/>
      <c r="D3942" s="2"/>
      <c r="E3942" s="2"/>
      <c r="F3942" s="2"/>
      <c r="G3942" s="2"/>
      <c r="H3942" s="2"/>
      <c r="I3942" s="2"/>
      <c r="J3942" s="2"/>
      <c r="K3942" s="2"/>
    </row>
    <row r="3943" spans="1:11">
      <c r="A3943" s="2"/>
      <c r="C3943" s="2"/>
      <c r="D3943" s="2"/>
      <c r="E3943" s="2"/>
      <c r="F3943" s="2"/>
      <c r="G3943" s="2"/>
      <c r="H3943" s="2"/>
      <c r="I3943" s="2"/>
      <c r="J3943" s="2"/>
      <c r="K3943" s="2"/>
    </row>
    <row r="3944" spans="1:11">
      <c r="A3944" s="2"/>
      <c r="C3944" s="2"/>
      <c r="D3944" s="2"/>
      <c r="E3944" s="2"/>
      <c r="F3944" s="2"/>
      <c r="G3944" s="2"/>
      <c r="H3944" s="2"/>
      <c r="I3944" s="2"/>
      <c r="J3944" s="2"/>
      <c r="K3944" s="2"/>
    </row>
    <row r="3945" spans="1:11">
      <c r="A3945" s="2"/>
      <c r="C3945" s="2"/>
      <c r="D3945" s="2"/>
      <c r="E3945" s="2"/>
      <c r="F3945" s="2"/>
      <c r="G3945" s="2"/>
      <c r="H3945" s="2"/>
      <c r="I3945" s="2"/>
      <c r="J3945" s="2"/>
      <c r="K3945" s="2"/>
    </row>
    <row r="3946" spans="1:11">
      <c r="A3946" s="2"/>
      <c r="C3946" s="2"/>
      <c r="D3946" s="2"/>
      <c r="E3946" s="2"/>
      <c r="F3946" s="2"/>
      <c r="G3946" s="2"/>
      <c r="H3946" s="2"/>
      <c r="I3946" s="2"/>
      <c r="J3946" s="2"/>
      <c r="K3946" s="2"/>
    </row>
    <row r="3947" spans="1:11">
      <c r="A3947" s="2"/>
      <c r="C3947" s="2"/>
      <c r="D3947" s="2"/>
      <c r="E3947" s="2"/>
      <c r="F3947" s="2"/>
      <c r="G3947" s="2"/>
      <c r="H3947" s="2"/>
      <c r="I3947" s="2"/>
      <c r="J3947" s="2"/>
      <c r="K3947" s="2"/>
    </row>
    <row r="3948" spans="1:11">
      <c r="A3948" s="2"/>
      <c r="C3948" s="2"/>
      <c r="D3948" s="2"/>
      <c r="E3948" s="2"/>
      <c r="F3948" s="2"/>
      <c r="G3948" s="2"/>
      <c r="H3948" s="2"/>
      <c r="I3948" s="2"/>
      <c r="J3948" s="2"/>
      <c r="K3948" s="2"/>
    </row>
    <row r="3949" spans="1:11">
      <c r="A3949" s="2"/>
      <c r="C3949" s="2"/>
      <c r="D3949" s="2"/>
      <c r="E3949" s="2"/>
      <c r="F3949" s="2"/>
      <c r="G3949" s="2"/>
      <c r="H3949" s="2"/>
      <c r="I3949" s="2"/>
      <c r="J3949" s="2"/>
      <c r="K3949" s="2"/>
    </row>
    <row r="3950" spans="1:11">
      <c r="A3950" s="2"/>
      <c r="C3950" s="2"/>
      <c r="D3950" s="2"/>
      <c r="E3950" s="2"/>
      <c r="F3950" s="2"/>
      <c r="G3950" s="2"/>
      <c r="H3950" s="2"/>
      <c r="I3950" s="2"/>
      <c r="J3950" s="2"/>
      <c r="K3950" s="2"/>
    </row>
    <row r="3951" spans="1:11">
      <c r="A3951" s="2"/>
      <c r="C3951" s="2"/>
      <c r="D3951" s="2"/>
      <c r="E3951" s="2"/>
      <c r="F3951" s="2"/>
      <c r="G3951" s="2"/>
      <c r="H3951" s="2"/>
      <c r="I3951" s="2"/>
      <c r="J3951" s="2"/>
      <c r="K3951" s="2"/>
    </row>
    <row r="3952" spans="1:11">
      <c r="A3952" s="2"/>
      <c r="C3952" s="2"/>
      <c r="D3952" s="2"/>
      <c r="E3952" s="2"/>
      <c r="F3952" s="2"/>
      <c r="G3952" s="2"/>
      <c r="H3952" s="2"/>
      <c r="I3952" s="2"/>
      <c r="J3952" s="2"/>
      <c r="K3952" s="2"/>
    </row>
    <row r="3953" spans="1:11">
      <c r="A3953" s="2"/>
      <c r="C3953" s="2"/>
      <c r="D3953" s="2"/>
      <c r="E3953" s="2"/>
      <c r="F3953" s="2"/>
      <c r="G3953" s="2"/>
      <c r="H3953" s="2"/>
      <c r="I3953" s="2"/>
      <c r="J3953" s="2"/>
      <c r="K3953" s="2"/>
    </row>
    <row r="3954" spans="1:11">
      <c r="A3954" s="2"/>
      <c r="C3954" s="2"/>
      <c r="D3954" s="2"/>
      <c r="E3954" s="2"/>
      <c r="F3954" s="2"/>
      <c r="G3954" s="2"/>
      <c r="H3954" s="2"/>
      <c r="I3954" s="2"/>
      <c r="J3954" s="2"/>
      <c r="K3954" s="2"/>
    </row>
    <row r="3955" spans="1:11">
      <c r="A3955" s="2"/>
      <c r="C3955" s="2"/>
      <c r="D3955" s="2"/>
      <c r="E3955" s="2"/>
      <c r="F3955" s="2"/>
      <c r="G3955" s="2"/>
      <c r="H3955" s="2"/>
      <c r="I3955" s="2"/>
      <c r="J3955" s="2"/>
      <c r="K3955" s="2"/>
    </row>
    <row r="3956" spans="1:11">
      <c r="A3956" s="2"/>
      <c r="C3956" s="2"/>
      <c r="D3956" s="2"/>
      <c r="E3956" s="2"/>
      <c r="F3956" s="2"/>
      <c r="G3956" s="2"/>
      <c r="H3956" s="2"/>
      <c r="I3956" s="2"/>
      <c r="J3956" s="2"/>
      <c r="K3956" s="2"/>
    </row>
    <row r="3957" spans="1:11">
      <c r="A3957" s="2"/>
      <c r="C3957" s="2"/>
      <c r="D3957" s="2"/>
      <c r="E3957" s="2"/>
      <c r="F3957" s="2"/>
      <c r="G3957" s="2"/>
      <c r="H3957" s="2"/>
      <c r="I3957" s="2"/>
      <c r="J3957" s="2"/>
      <c r="K3957" s="2"/>
    </row>
    <row r="3958" spans="1:11">
      <c r="A3958" s="2"/>
      <c r="C3958" s="2"/>
      <c r="D3958" s="2"/>
      <c r="E3958" s="2"/>
      <c r="F3958" s="2"/>
      <c r="G3958" s="2"/>
      <c r="H3958" s="2"/>
      <c r="I3958" s="2"/>
      <c r="J3958" s="2"/>
      <c r="K3958" s="2"/>
    </row>
    <row r="3959" spans="1:11">
      <c r="A3959" s="2"/>
      <c r="C3959" s="2"/>
      <c r="D3959" s="2"/>
      <c r="E3959" s="2"/>
      <c r="F3959" s="2"/>
      <c r="G3959" s="2"/>
      <c r="H3959" s="2"/>
      <c r="I3959" s="2"/>
      <c r="J3959" s="2"/>
      <c r="K3959" s="2"/>
    </row>
    <row r="3960" spans="1:11">
      <c r="A3960" s="2"/>
      <c r="C3960" s="2"/>
      <c r="D3960" s="2"/>
      <c r="E3960" s="2"/>
      <c r="F3960" s="2"/>
      <c r="G3960" s="2"/>
      <c r="H3960" s="2"/>
      <c r="I3960" s="2"/>
      <c r="J3960" s="2"/>
      <c r="K3960" s="2"/>
    </row>
    <row r="3961" spans="1:11">
      <c r="A3961" s="2"/>
      <c r="C3961" s="2"/>
      <c r="D3961" s="2"/>
      <c r="E3961" s="2"/>
      <c r="F3961" s="2"/>
      <c r="G3961" s="2"/>
      <c r="H3961" s="2"/>
      <c r="I3961" s="2"/>
      <c r="J3961" s="2"/>
      <c r="K3961" s="2"/>
    </row>
    <row r="3962" spans="1:11">
      <c r="A3962" s="2"/>
      <c r="C3962" s="2"/>
      <c r="D3962" s="2"/>
      <c r="E3962" s="2"/>
      <c r="F3962" s="2"/>
      <c r="G3962" s="2"/>
      <c r="H3962" s="2"/>
      <c r="I3962" s="2"/>
      <c r="J3962" s="2"/>
      <c r="K3962" s="2"/>
    </row>
    <row r="3963" spans="1:11">
      <c r="A3963" s="2"/>
      <c r="C3963" s="2"/>
      <c r="D3963" s="2"/>
      <c r="E3963" s="2"/>
      <c r="F3963" s="2"/>
      <c r="G3963" s="2"/>
      <c r="H3963" s="2"/>
      <c r="I3963" s="2"/>
      <c r="J3963" s="2"/>
      <c r="K3963" s="2"/>
    </row>
    <row r="3964" spans="1:11">
      <c r="A3964" s="2"/>
      <c r="C3964" s="2"/>
      <c r="D3964" s="2"/>
      <c r="E3964" s="2"/>
      <c r="F3964" s="2"/>
      <c r="G3964" s="2"/>
      <c r="H3964" s="2"/>
      <c r="I3964" s="2"/>
      <c r="J3964" s="2"/>
      <c r="K3964" s="2"/>
    </row>
    <row r="3965" spans="1:11">
      <c r="A3965" s="2"/>
      <c r="C3965" s="2"/>
      <c r="D3965" s="2"/>
      <c r="E3965" s="2"/>
      <c r="F3965" s="2"/>
      <c r="G3965" s="2"/>
      <c r="H3965" s="2"/>
      <c r="I3965" s="2"/>
      <c r="J3965" s="2"/>
      <c r="K3965" s="2"/>
    </row>
    <row r="3966" spans="1:11">
      <c r="A3966" s="2"/>
      <c r="C3966" s="2"/>
      <c r="D3966" s="2"/>
      <c r="E3966" s="2"/>
      <c r="F3966" s="2"/>
      <c r="G3966" s="2"/>
      <c r="H3966" s="2"/>
      <c r="I3966" s="2"/>
      <c r="J3966" s="2"/>
      <c r="K3966" s="2"/>
    </row>
    <row r="3967" spans="1:11">
      <c r="A3967" s="2"/>
      <c r="C3967" s="2"/>
      <c r="D3967" s="2"/>
      <c r="E3967" s="2"/>
      <c r="F3967" s="2"/>
      <c r="G3967" s="2"/>
      <c r="H3967" s="2"/>
      <c r="I3967" s="2"/>
      <c r="J3967" s="2"/>
      <c r="K3967" s="2"/>
    </row>
    <row r="3968" spans="1:11">
      <c r="A3968" s="2"/>
      <c r="C3968" s="2"/>
      <c r="D3968" s="2"/>
      <c r="E3968" s="2"/>
      <c r="F3968" s="2"/>
      <c r="G3968" s="2"/>
      <c r="H3968" s="2"/>
      <c r="I3968" s="2"/>
      <c r="J3968" s="2"/>
      <c r="K3968" s="2"/>
    </row>
    <row r="3969" spans="1:11">
      <c r="A3969" s="2"/>
      <c r="C3969" s="2"/>
      <c r="D3969" s="2"/>
      <c r="E3969" s="2"/>
      <c r="F3969" s="2"/>
      <c r="G3969" s="2"/>
      <c r="H3969" s="2"/>
      <c r="I3969" s="2"/>
      <c r="J3969" s="2"/>
      <c r="K3969" s="2"/>
    </row>
    <row r="3970" spans="1:11">
      <c r="A3970" s="2"/>
      <c r="C3970" s="2"/>
      <c r="D3970" s="2"/>
      <c r="E3970" s="2"/>
      <c r="F3970" s="2"/>
      <c r="G3970" s="2"/>
      <c r="H3970" s="2"/>
      <c r="I3970" s="2"/>
      <c r="J3970" s="2"/>
      <c r="K3970" s="2"/>
    </row>
    <row r="3971" spans="1:11">
      <c r="A3971" s="2"/>
      <c r="C3971" s="2"/>
      <c r="D3971" s="2"/>
      <c r="E3971" s="2"/>
      <c r="F3971" s="2"/>
      <c r="G3971" s="2"/>
      <c r="H3971" s="2"/>
      <c r="I3971" s="2"/>
      <c r="J3971" s="2"/>
      <c r="K3971" s="2"/>
    </row>
    <row r="3972" spans="1:11">
      <c r="A3972" s="2"/>
      <c r="C3972" s="2"/>
      <c r="D3972" s="2"/>
      <c r="E3972" s="2"/>
      <c r="F3972" s="2"/>
      <c r="G3972" s="2"/>
      <c r="H3972" s="2"/>
      <c r="I3972" s="2"/>
      <c r="J3972" s="2"/>
      <c r="K3972" s="2"/>
    </row>
    <row r="3973" spans="1:11">
      <c r="A3973" s="2"/>
      <c r="C3973" s="2"/>
      <c r="D3973" s="2"/>
      <c r="E3973" s="2"/>
      <c r="F3973" s="2"/>
      <c r="G3973" s="2"/>
      <c r="H3973" s="2"/>
      <c r="I3973" s="2"/>
      <c r="J3973" s="2"/>
      <c r="K3973" s="2"/>
    </row>
    <row r="3974" spans="1:11">
      <c r="A3974" s="2"/>
      <c r="C3974" s="2"/>
      <c r="D3974" s="2"/>
      <c r="E3974" s="2"/>
      <c r="F3974" s="2"/>
      <c r="G3974" s="2"/>
      <c r="H3974" s="2"/>
      <c r="I3974" s="2"/>
      <c r="J3974" s="2"/>
      <c r="K3974" s="2"/>
    </row>
    <row r="3975" spans="1:11">
      <c r="A3975" s="2"/>
      <c r="C3975" s="2"/>
      <c r="D3975" s="2"/>
      <c r="E3975" s="2"/>
      <c r="F3975" s="2"/>
      <c r="G3975" s="2"/>
      <c r="H3975" s="2"/>
      <c r="I3975" s="2"/>
      <c r="J3975" s="2"/>
      <c r="K3975" s="2"/>
    </row>
    <row r="3976" spans="1:11">
      <c r="A3976" s="2"/>
      <c r="C3976" s="2"/>
      <c r="D3976" s="2"/>
      <c r="E3976" s="2"/>
      <c r="F3976" s="2"/>
      <c r="G3976" s="2"/>
      <c r="H3976" s="2"/>
      <c r="I3976" s="2"/>
      <c r="J3976" s="2"/>
      <c r="K3976" s="2"/>
    </row>
    <row r="3977" spans="1:11">
      <c r="A3977" s="2"/>
      <c r="C3977" s="2"/>
      <c r="D3977" s="2"/>
      <c r="E3977" s="2"/>
      <c r="F3977" s="2"/>
      <c r="G3977" s="2"/>
      <c r="H3977" s="2"/>
      <c r="I3977" s="2"/>
      <c r="J3977" s="2"/>
      <c r="K3977" s="2"/>
    </row>
    <row r="3978" spans="1:11">
      <c r="A3978" s="2"/>
      <c r="C3978" s="2"/>
      <c r="D3978" s="2"/>
      <c r="E3978" s="2"/>
      <c r="F3978" s="2"/>
      <c r="G3978" s="2"/>
      <c r="H3978" s="2"/>
      <c r="I3978" s="2"/>
      <c r="J3978" s="2"/>
      <c r="K3978" s="2"/>
    </row>
    <row r="3979" spans="1:11">
      <c r="A3979" s="2"/>
      <c r="C3979" s="2"/>
      <c r="D3979" s="2"/>
      <c r="E3979" s="2"/>
      <c r="F3979" s="2"/>
      <c r="G3979" s="2"/>
      <c r="H3979" s="2"/>
      <c r="I3979" s="2"/>
      <c r="J3979" s="2"/>
      <c r="K3979" s="2"/>
    </row>
    <row r="3980" spans="1:11">
      <c r="A3980" s="2"/>
      <c r="C3980" s="2"/>
      <c r="D3980" s="2"/>
      <c r="E3980" s="2"/>
      <c r="F3980" s="2"/>
      <c r="G3980" s="2"/>
      <c r="H3980" s="2"/>
      <c r="I3980" s="2"/>
      <c r="J3980" s="2"/>
      <c r="K3980" s="2"/>
    </row>
    <row r="3981" spans="1:11">
      <c r="A3981" s="2"/>
      <c r="C3981" s="2"/>
      <c r="D3981" s="2"/>
      <c r="E3981" s="2"/>
      <c r="F3981" s="2"/>
      <c r="G3981" s="2"/>
      <c r="H3981" s="2"/>
      <c r="I3981" s="2"/>
      <c r="J3981" s="2"/>
      <c r="K3981" s="2"/>
    </row>
    <row r="3982" spans="1:11">
      <c r="A3982" s="2"/>
      <c r="C3982" s="2"/>
      <c r="D3982" s="2"/>
      <c r="E3982" s="2"/>
      <c r="F3982" s="2"/>
      <c r="G3982" s="2"/>
      <c r="H3982" s="2"/>
      <c r="I3982" s="2"/>
      <c r="J3982" s="2"/>
      <c r="K3982" s="2"/>
    </row>
    <row r="3983" spans="1:11">
      <c r="A3983" s="2"/>
      <c r="C3983" s="2"/>
      <c r="D3983" s="2"/>
      <c r="E3983" s="2"/>
      <c r="F3983" s="2"/>
      <c r="G3983" s="2"/>
      <c r="H3983" s="2"/>
      <c r="I3983" s="2"/>
      <c r="J3983" s="2"/>
      <c r="K3983" s="2"/>
    </row>
    <row r="3984" spans="1:11">
      <c r="A3984" s="2"/>
      <c r="C3984" s="2"/>
      <c r="D3984" s="2"/>
      <c r="E3984" s="2"/>
      <c r="F3984" s="2"/>
      <c r="G3984" s="2"/>
      <c r="H3984" s="2"/>
      <c r="I3984" s="2"/>
      <c r="J3984" s="2"/>
      <c r="K3984" s="2"/>
    </row>
    <row r="3985" spans="1:11">
      <c r="A3985" s="2"/>
      <c r="C3985" s="2"/>
      <c r="D3985" s="2"/>
      <c r="E3985" s="2"/>
      <c r="F3985" s="2"/>
      <c r="G3985" s="2"/>
      <c r="H3985" s="2"/>
      <c r="I3985" s="2"/>
      <c r="J3985" s="2"/>
      <c r="K3985" s="2"/>
    </row>
    <row r="3986" spans="1:11">
      <c r="A3986" s="2"/>
      <c r="C3986" s="2"/>
      <c r="D3986" s="2"/>
      <c r="E3986" s="2"/>
      <c r="F3986" s="2"/>
      <c r="G3986" s="2"/>
      <c r="H3986" s="2"/>
      <c r="I3986" s="2"/>
      <c r="J3986" s="2"/>
      <c r="K3986" s="2"/>
    </row>
    <row r="3987" spans="1:11">
      <c r="A3987" s="2"/>
      <c r="C3987" s="2"/>
      <c r="D3987" s="2"/>
      <c r="E3987" s="2"/>
      <c r="F3987" s="2"/>
      <c r="G3987" s="2"/>
      <c r="H3987" s="2"/>
      <c r="I3987" s="2"/>
      <c r="J3987" s="2"/>
      <c r="K3987" s="2"/>
    </row>
    <row r="3988" spans="1:11">
      <c r="A3988" s="2"/>
      <c r="C3988" s="2"/>
      <c r="D3988" s="2"/>
      <c r="E3988" s="2"/>
      <c r="F3988" s="2"/>
      <c r="G3988" s="2"/>
      <c r="H3988" s="2"/>
      <c r="I3988" s="2"/>
      <c r="J3988" s="2"/>
      <c r="K3988" s="2"/>
    </row>
    <row r="3989" spans="1:11">
      <c r="A3989" s="2"/>
      <c r="C3989" s="2"/>
      <c r="D3989" s="2"/>
      <c r="E3989" s="2"/>
      <c r="F3989" s="2"/>
      <c r="G3989" s="2"/>
      <c r="H3989" s="2"/>
      <c r="I3989" s="2"/>
      <c r="J3989" s="2"/>
      <c r="K3989" s="2"/>
    </row>
    <row r="3990" spans="1:11">
      <c r="A3990" s="2"/>
      <c r="C3990" s="2"/>
      <c r="D3990" s="2"/>
      <c r="E3990" s="2"/>
      <c r="F3990" s="2"/>
      <c r="G3990" s="2"/>
      <c r="H3990" s="2"/>
      <c r="I3990" s="2"/>
      <c r="J3990" s="2"/>
      <c r="K3990" s="2"/>
    </row>
    <row r="3991" spans="1:11">
      <c r="A3991" s="2"/>
      <c r="C3991" s="2"/>
      <c r="D3991" s="2"/>
      <c r="E3991" s="2"/>
      <c r="F3991" s="2"/>
      <c r="G3991" s="2"/>
      <c r="H3991" s="2"/>
      <c r="I3991" s="2"/>
      <c r="J3991" s="2"/>
      <c r="K3991" s="2"/>
    </row>
    <row r="3992" spans="1:11">
      <c r="A3992" s="2"/>
      <c r="C3992" s="2"/>
      <c r="D3992" s="2"/>
      <c r="E3992" s="2"/>
      <c r="F3992" s="2"/>
      <c r="G3992" s="2"/>
      <c r="H3992" s="2"/>
      <c r="I3992" s="2"/>
      <c r="J3992" s="2"/>
      <c r="K3992" s="2"/>
    </row>
    <row r="3993" spans="1:11">
      <c r="A3993" s="2"/>
      <c r="C3993" s="2"/>
      <c r="D3993" s="2"/>
      <c r="E3993" s="2"/>
      <c r="F3993" s="2"/>
      <c r="G3993" s="2"/>
      <c r="H3993" s="2"/>
      <c r="I3993" s="2"/>
      <c r="J3993" s="2"/>
      <c r="K3993" s="2"/>
    </row>
    <row r="3994" spans="1:11">
      <c r="A3994" s="2"/>
      <c r="C3994" s="2"/>
      <c r="D3994" s="2"/>
      <c r="E3994" s="2"/>
      <c r="F3994" s="2"/>
      <c r="G3994" s="2"/>
      <c r="H3994" s="2"/>
      <c r="I3994" s="2"/>
      <c r="J3994" s="2"/>
      <c r="K3994" s="2"/>
    </row>
    <row r="3995" spans="1:11">
      <c r="A3995" s="2"/>
      <c r="C3995" s="2"/>
      <c r="D3995" s="2"/>
      <c r="E3995" s="2"/>
      <c r="F3995" s="2"/>
      <c r="G3995" s="2"/>
      <c r="H3995" s="2"/>
      <c r="I3995" s="2"/>
      <c r="J3995" s="2"/>
      <c r="K3995" s="2"/>
    </row>
    <row r="3996" spans="1:11">
      <c r="A3996" s="2"/>
      <c r="C3996" s="2"/>
      <c r="D3996" s="2"/>
      <c r="E3996" s="2"/>
      <c r="F3996" s="2"/>
      <c r="G3996" s="2"/>
      <c r="H3996" s="2"/>
      <c r="I3996" s="2"/>
      <c r="J3996" s="2"/>
      <c r="K3996" s="2"/>
    </row>
    <row r="3997" spans="1:11">
      <c r="A3997" s="2"/>
      <c r="C3997" s="2"/>
      <c r="D3997" s="2"/>
      <c r="E3997" s="2"/>
      <c r="F3997" s="2"/>
      <c r="G3997" s="2"/>
      <c r="H3997" s="2"/>
      <c r="I3997" s="2"/>
      <c r="J3997" s="2"/>
      <c r="K3997" s="2"/>
    </row>
    <row r="3998" spans="1:11">
      <c r="A3998" s="2"/>
      <c r="C3998" s="2"/>
      <c r="D3998" s="2"/>
      <c r="E3998" s="2"/>
      <c r="F3998" s="2"/>
      <c r="G3998" s="2"/>
      <c r="H3998" s="2"/>
      <c r="I3998" s="2"/>
      <c r="J3998" s="2"/>
      <c r="K3998" s="2"/>
    </row>
    <row r="3999" spans="1:11">
      <c r="A3999" s="2"/>
      <c r="C3999" s="2"/>
      <c r="D3999" s="2"/>
      <c r="E3999" s="2"/>
      <c r="F3999" s="2"/>
      <c r="G3999" s="2"/>
      <c r="H3999" s="2"/>
      <c r="I3999" s="2"/>
      <c r="J3999" s="2"/>
      <c r="K3999" s="2"/>
    </row>
    <row r="4000" spans="1:11">
      <c r="A4000" s="2"/>
      <c r="C4000" s="2"/>
      <c r="D4000" s="2"/>
      <c r="E4000" s="2"/>
      <c r="F4000" s="2"/>
      <c r="G4000" s="2"/>
      <c r="H4000" s="2"/>
      <c r="I4000" s="2"/>
      <c r="J4000" s="2"/>
      <c r="K4000" s="2"/>
    </row>
    <row r="4001" spans="1:11">
      <c r="A4001" s="2"/>
      <c r="C4001" s="2"/>
      <c r="D4001" s="2"/>
      <c r="E4001" s="2"/>
      <c r="F4001" s="2"/>
      <c r="G4001" s="2"/>
      <c r="H4001" s="2"/>
      <c r="I4001" s="2"/>
      <c r="J4001" s="2"/>
      <c r="K4001" s="2"/>
    </row>
    <row r="4002" spans="1:11">
      <c r="A4002" s="2"/>
      <c r="C4002" s="2"/>
      <c r="D4002" s="2"/>
      <c r="E4002" s="2"/>
      <c r="F4002" s="2"/>
      <c r="G4002" s="2"/>
      <c r="H4002" s="2"/>
      <c r="I4002" s="2"/>
      <c r="J4002" s="2"/>
      <c r="K4002" s="2"/>
    </row>
    <row r="4003" spans="1:11">
      <c r="A4003" s="2"/>
      <c r="C4003" s="2"/>
      <c r="D4003" s="2"/>
      <c r="E4003" s="2"/>
      <c r="F4003" s="2"/>
      <c r="G4003" s="2"/>
      <c r="H4003" s="2"/>
      <c r="I4003" s="2"/>
      <c r="J4003" s="2"/>
      <c r="K4003" s="2"/>
    </row>
    <row r="4004" spans="1:11">
      <c r="A4004" s="2"/>
      <c r="C4004" s="2"/>
      <c r="D4004" s="2"/>
      <c r="E4004" s="2"/>
      <c r="F4004" s="2"/>
      <c r="G4004" s="2"/>
      <c r="H4004" s="2"/>
      <c r="I4004" s="2"/>
      <c r="J4004" s="2"/>
      <c r="K4004" s="2"/>
    </row>
    <row r="4005" spans="1:11">
      <c r="A4005" s="2"/>
      <c r="C4005" s="2"/>
      <c r="D4005" s="2"/>
      <c r="E4005" s="2"/>
      <c r="F4005" s="2"/>
      <c r="G4005" s="2"/>
      <c r="H4005" s="2"/>
      <c r="I4005" s="2"/>
      <c r="J4005" s="2"/>
      <c r="K4005" s="2"/>
    </row>
    <row r="4006" spans="1:11">
      <c r="A4006" s="2"/>
      <c r="C4006" s="2"/>
      <c r="D4006" s="2"/>
      <c r="E4006" s="2"/>
      <c r="F4006" s="2"/>
      <c r="G4006" s="2"/>
      <c r="H4006" s="2"/>
      <c r="I4006" s="2"/>
      <c r="J4006" s="2"/>
      <c r="K4006" s="2"/>
    </row>
    <row r="4007" spans="1:11">
      <c r="A4007" s="2"/>
      <c r="C4007" s="2"/>
      <c r="D4007" s="2"/>
      <c r="E4007" s="2"/>
      <c r="F4007" s="2"/>
      <c r="G4007" s="2"/>
      <c r="H4007" s="2"/>
      <c r="I4007" s="2"/>
      <c r="J4007" s="2"/>
      <c r="K4007" s="2"/>
    </row>
    <row r="4008" spans="1:11">
      <c r="A4008" s="2"/>
      <c r="C4008" s="2"/>
      <c r="D4008" s="2"/>
      <c r="E4008" s="2"/>
      <c r="F4008" s="2"/>
      <c r="G4008" s="2"/>
      <c r="H4008" s="2"/>
      <c r="I4008" s="2"/>
      <c r="J4008" s="2"/>
      <c r="K4008" s="2"/>
    </row>
    <row r="4009" spans="1:11">
      <c r="A4009" s="2"/>
      <c r="C4009" s="2"/>
      <c r="D4009" s="2"/>
      <c r="E4009" s="2"/>
      <c r="F4009" s="2"/>
      <c r="G4009" s="2"/>
      <c r="H4009" s="2"/>
      <c r="I4009" s="2"/>
      <c r="J4009" s="2"/>
      <c r="K4009" s="2"/>
    </row>
    <row r="4010" spans="1:11">
      <c r="A4010" s="2"/>
      <c r="C4010" s="2"/>
      <c r="D4010" s="2"/>
      <c r="E4010" s="2"/>
      <c r="F4010" s="2"/>
      <c r="G4010" s="2"/>
      <c r="H4010" s="2"/>
      <c r="I4010" s="2"/>
      <c r="J4010" s="2"/>
      <c r="K4010" s="2"/>
    </row>
    <row r="4011" spans="1:11">
      <c r="A4011" s="2"/>
      <c r="C4011" s="2"/>
      <c r="D4011" s="2"/>
      <c r="E4011" s="2"/>
      <c r="F4011" s="2"/>
      <c r="G4011" s="2"/>
      <c r="H4011" s="2"/>
      <c r="I4011" s="2"/>
      <c r="J4011" s="2"/>
      <c r="K4011" s="2"/>
    </row>
    <row r="4012" spans="1:11">
      <c r="A4012" s="2"/>
      <c r="C4012" s="2"/>
      <c r="D4012" s="2"/>
      <c r="E4012" s="2"/>
      <c r="F4012" s="2"/>
      <c r="G4012" s="2"/>
      <c r="H4012" s="2"/>
      <c r="I4012" s="2"/>
      <c r="J4012" s="2"/>
      <c r="K4012" s="2"/>
    </row>
    <row r="4013" spans="1:11">
      <c r="A4013" s="2"/>
      <c r="C4013" s="2"/>
      <c r="D4013" s="2"/>
      <c r="E4013" s="2"/>
      <c r="F4013" s="2"/>
      <c r="G4013" s="2"/>
      <c r="H4013" s="2"/>
      <c r="I4013" s="2"/>
      <c r="J4013" s="2"/>
      <c r="K4013" s="2"/>
    </row>
    <row r="4014" spans="1:11">
      <c r="A4014" s="2"/>
      <c r="C4014" s="2"/>
      <c r="D4014" s="2"/>
      <c r="E4014" s="2"/>
      <c r="F4014" s="2"/>
      <c r="G4014" s="2"/>
      <c r="H4014" s="2"/>
      <c r="I4014" s="2"/>
      <c r="J4014" s="2"/>
      <c r="K4014" s="2"/>
    </row>
    <row r="4015" spans="1:11">
      <c r="A4015" s="2"/>
      <c r="C4015" s="2"/>
      <c r="D4015" s="2"/>
      <c r="E4015" s="2"/>
      <c r="F4015" s="2"/>
      <c r="G4015" s="2"/>
      <c r="H4015" s="2"/>
      <c r="I4015" s="2"/>
      <c r="J4015" s="2"/>
      <c r="K4015" s="2"/>
    </row>
    <row r="4016" spans="1:11">
      <c r="A4016" s="2"/>
      <c r="C4016" s="2"/>
      <c r="D4016" s="2"/>
      <c r="E4016" s="2"/>
      <c r="F4016" s="2"/>
      <c r="G4016" s="2"/>
      <c r="H4016" s="2"/>
      <c r="I4016" s="2"/>
      <c r="J4016" s="2"/>
      <c r="K4016" s="2"/>
    </row>
    <row r="4017" spans="1:11">
      <c r="A4017" s="2"/>
      <c r="C4017" s="2"/>
      <c r="D4017" s="2"/>
      <c r="E4017" s="2"/>
      <c r="F4017" s="2"/>
      <c r="G4017" s="2"/>
      <c r="H4017" s="2"/>
      <c r="I4017" s="2"/>
      <c r="J4017" s="2"/>
      <c r="K4017" s="2"/>
    </row>
    <row r="4018" spans="1:11">
      <c r="A4018" s="2"/>
      <c r="C4018" s="2"/>
      <c r="D4018" s="2"/>
      <c r="E4018" s="2"/>
      <c r="F4018" s="2"/>
      <c r="G4018" s="2"/>
      <c r="H4018" s="2"/>
      <c r="I4018" s="2"/>
      <c r="J4018" s="2"/>
      <c r="K4018" s="2"/>
    </row>
    <row r="4019" spans="1:11">
      <c r="A4019" s="2"/>
      <c r="C4019" s="2"/>
      <c r="D4019" s="2"/>
      <c r="E4019" s="2"/>
      <c r="F4019" s="2"/>
      <c r="G4019" s="2"/>
      <c r="H4019" s="2"/>
      <c r="I4019" s="2"/>
      <c r="J4019" s="2"/>
      <c r="K4019" s="2"/>
    </row>
    <row r="4020" spans="1:11">
      <c r="A4020" s="2"/>
      <c r="C4020" s="2"/>
      <c r="D4020" s="2"/>
      <c r="E4020" s="2"/>
      <c r="F4020" s="2"/>
      <c r="G4020" s="2"/>
      <c r="H4020" s="2"/>
      <c r="I4020" s="2"/>
      <c r="J4020" s="2"/>
      <c r="K4020" s="2"/>
    </row>
    <row r="4021" spans="1:11">
      <c r="A4021" s="2"/>
      <c r="C4021" s="2"/>
      <c r="D4021" s="2"/>
      <c r="E4021" s="2"/>
      <c r="F4021" s="2"/>
      <c r="G4021" s="2"/>
      <c r="H4021" s="2"/>
      <c r="I4021" s="2"/>
      <c r="J4021" s="2"/>
      <c r="K4021" s="2"/>
    </row>
    <row r="4022" spans="1:11">
      <c r="A4022" s="2"/>
      <c r="C4022" s="2"/>
      <c r="D4022" s="2"/>
      <c r="E4022" s="2"/>
      <c r="F4022" s="2"/>
      <c r="G4022" s="2"/>
      <c r="H4022" s="2"/>
      <c r="I4022" s="2"/>
      <c r="J4022" s="2"/>
      <c r="K4022" s="2"/>
    </row>
    <row r="4023" spans="1:11">
      <c r="A4023" s="2"/>
      <c r="C4023" s="2"/>
      <c r="D4023" s="2"/>
      <c r="E4023" s="2"/>
      <c r="F4023" s="2"/>
      <c r="G4023" s="2"/>
      <c r="H4023" s="2"/>
      <c r="I4023" s="2"/>
      <c r="J4023" s="2"/>
      <c r="K4023" s="2"/>
    </row>
    <row r="4024" spans="1:11">
      <c r="A4024" s="2"/>
      <c r="C4024" s="2"/>
      <c r="D4024" s="2"/>
      <c r="E4024" s="2"/>
      <c r="F4024" s="2"/>
      <c r="G4024" s="2"/>
      <c r="H4024" s="2"/>
      <c r="I4024" s="2"/>
      <c r="J4024" s="2"/>
      <c r="K4024" s="2"/>
    </row>
    <row r="4025" spans="1:11">
      <c r="A4025" s="2"/>
      <c r="C4025" s="2"/>
      <c r="D4025" s="2"/>
      <c r="E4025" s="2"/>
      <c r="F4025" s="2"/>
      <c r="G4025" s="2"/>
      <c r="H4025" s="2"/>
      <c r="I4025" s="2"/>
      <c r="J4025" s="2"/>
      <c r="K4025" s="2"/>
    </row>
    <row r="4026" spans="1:11">
      <c r="A4026" s="2"/>
      <c r="C4026" s="2"/>
      <c r="D4026" s="2"/>
      <c r="E4026" s="2"/>
      <c r="F4026" s="2"/>
      <c r="G4026" s="2"/>
      <c r="H4026" s="2"/>
      <c r="I4026" s="2"/>
      <c r="J4026" s="2"/>
      <c r="K4026" s="2"/>
    </row>
    <row r="4027" spans="1:11">
      <c r="A4027" s="2"/>
      <c r="C4027" s="2"/>
      <c r="D4027" s="2"/>
      <c r="E4027" s="2"/>
      <c r="F4027" s="2"/>
      <c r="G4027" s="2"/>
      <c r="H4027" s="2"/>
      <c r="I4027" s="2"/>
      <c r="J4027" s="2"/>
      <c r="K4027" s="2"/>
    </row>
    <row r="4028" spans="1:11">
      <c r="A4028" s="2"/>
      <c r="C4028" s="2"/>
      <c r="D4028" s="2"/>
      <c r="E4028" s="2"/>
      <c r="F4028" s="2"/>
      <c r="G4028" s="2"/>
      <c r="H4028" s="2"/>
      <c r="I4028" s="2"/>
      <c r="J4028" s="2"/>
      <c r="K4028" s="2"/>
    </row>
    <row r="4029" spans="1:11">
      <c r="A4029" s="2"/>
      <c r="C4029" s="2"/>
      <c r="D4029" s="2"/>
      <c r="E4029" s="2"/>
      <c r="F4029" s="2"/>
      <c r="G4029" s="2"/>
      <c r="H4029" s="2"/>
      <c r="I4029" s="2"/>
      <c r="J4029" s="2"/>
      <c r="K4029" s="2"/>
    </row>
    <row r="4030" spans="1:11">
      <c r="A4030" s="2"/>
      <c r="C4030" s="2"/>
      <c r="D4030" s="2"/>
      <c r="E4030" s="2"/>
      <c r="F4030" s="2"/>
      <c r="G4030" s="2"/>
      <c r="H4030" s="2"/>
      <c r="I4030" s="2"/>
      <c r="J4030" s="2"/>
      <c r="K4030" s="2"/>
    </row>
    <row r="4031" spans="1:11">
      <c r="A4031" s="2"/>
      <c r="C4031" s="2"/>
      <c r="D4031" s="2"/>
      <c r="E4031" s="2"/>
      <c r="F4031" s="2"/>
      <c r="G4031" s="2"/>
      <c r="H4031" s="2"/>
      <c r="I4031" s="2"/>
      <c r="J4031" s="2"/>
      <c r="K4031" s="2"/>
    </row>
    <row r="4032" spans="1:11">
      <c r="A4032" s="2"/>
      <c r="C4032" s="2"/>
      <c r="D4032" s="2"/>
      <c r="E4032" s="2"/>
      <c r="F4032" s="2"/>
      <c r="G4032" s="2"/>
      <c r="H4032" s="2"/>
      <c r="I4032" s="2"/>
      <c r="J4032" s="2"/>
      <c r="K4032" s="2"/>
    </row>
    <row r="4033" spans="1:11">
      <c r="A4033" s="2"/>
      <c r="C4033" s="2"/>
      <c r="D4033" s="2"/>
      <c r="E4033" s="2"/>
      <c r="F4033" s="2"/>
      <c r="G4033" s="2"/>
      <c r="H4033" s="2"/>
      <c r="I4033" s="2"/>
      <c r="J4033" s="2"/>
      <c r="K4033" s="2"/>
    </row>
    <row r="4034" spans="1:11">
      <c r="A4034" s="2"/>
      <c r="C4034" s="2"/>
      <c r="D4034" s="2"/>
      <c r="E4034" s="2"/>
      <c r="F4034" s="2"/>
      <c r="G4034" s="2"/>
      <c r="H4034" s="2"/>
      <c r="I4034" s="2"/>
      <c r="J4034" s="2"/>
      <c r="K4034" s="2"/>
    </row>
    <row r="4035" spans="1:11">
      <c r="A4035" s="2"/>
      <c r="C4035" s="2"/>
      <c r="D4035" s="2"/>
      <c r="E4035" s="2"/>
      <c r="F4035" s="2"/>
      <c r="G4035" s="2"/>
      <c r="H4035" s="2"/>
      <c r="I4035" s="2"/>
      <c r="J4035" s="2"/>
      <c r="K4035" s="2"/>
    </row>
    <row r="4036" spans="1:11">
      <c r="A4036" s="2"/>
      <c r="C4036" s="2"/>
      <c r="D4036" s="2"/>
      <c r="E4036" s="2"/>
      <c r="F4036" s="2"/>
      <c r="G4036" s="2"/>
      <c r="H4036" s="2"/>
      <c r="I4036" s="2"/>
      <c r="J4036" s="2"/>
      <c r="K4036" s="2"/>
    </row>
    <row r="4037" spans="1:11">
      <c r="A4037" s="2"/>
      <c r="C4037" s="2"/>
      <c r="D4037" s="2"/>
      <c r="E4037" s="2"/>
      <c r="F4037" s="2"/>
      <c r="G4037" s="2"/>
      <c r="H4037" s="2"/>
      <c r="I4037" s="2"/>
      <c r="J4037" s="2"/>
      <c r="K4037" s="2"/>
    </row>
    <row r="4038" spans="1:11">
      <c r="A4038" s="2"/>
      <c r="C4038" s="2"/>
      <c r="D4038" s="2"/>
      <c r="E4038" s="2"/>
      <c r="F4038" s="2"/>
      <c r="G4038" s="2"/>
      <c r="H4038" s="2"/>
      <c r="I4038" s="2"/>
      <c r="J4038" s="2"/>
      <c r="K4038" s="2"/>
    </row>
    <row r="4039" spans="1:11">
      <c r="A4039" s="2"/>
      <c r="C4039" s="2"/>
      <c r="D4039" s="2"/>
      <c r="E4039" s="2"/>
      <c r="F4039" s="2"/>
      <c r="G4039" s="2"/>
      <c r="H4039" s="2"/>
      <c r="I4039" s="2"/>
      <c r="J4039" s="2"/>
      <c r="K4039" s="2"/>
    </row>
    <row r="4040" spans="1:11">
      <c r="A4040" s="2"/>
      <c r="C4040" s="2"/>
      <c r="D4040" s="2"/>
      <c r="E4040" s="2"/>
      <c r="F4040" s="2"/>
      <c r="G4040" s="2"/>
      <c r="H4040" s="2"/>
      <c r="I4040" s="2"/>
      <c r="J4040" s="2"/>
      <c r="K4040" s="2"/>
    </row>
    <row r="4041" spans="1:11">
      <c r="A4041" s="2"/>
      <c r="C4041" s="2"/>
      <c r="D4041" s="2"/>
      <c r="E4041" s="2"/>
      <c r="F4041" s="2"/>
      <c r="G4041" s="2"/>
      <c r="H4041" s="2"/>
      <c r="I4041" s="2"/>
      <c r="J4041" s="2"/>
      <c r="K4041" s="2"/>
    </row>
    <row r="4042" spans="1:11">
      <c r="A4042" s="2"/>
      <c r="C4042" s="2"/>
      <c r="D4042" s="2"/>
      <c r="E4042" s="2"/>
      <c r="F4042" s="2"/>
      <c r="G4042" s="2"/>
      <c r="H4042" s="2"/>
      <c r="I4042" s="2"/>
      <c r="J4042" s="2"/>
      <c r="K4042" s="2"/>
    </row>
    <row r="4043" spans="1:11">
      <c r="A4043" s="2"/>
      <c r="C4043" s="2"/>
      <c r="D4043" s="2"/>
      <c r="E4043" s="2"/>
      <c r="F4043" s="2"/>
      <c r="G4043" s="2"/>
      <c r="H4043" s="2"/>
      <c r="I4043" s="2"/>
      <c r="J4043" s="2"/>
      <c r="K4043" s="2"/>
    </row>
    <row r="4044" spans="1:11">
      <c r="A4044" s="2"/>
      <c r="C4044" s="2"/>
      <c r="D4044" s="2"/>
      <c r="E4044" s="2"/>
      <c r="F4044" s="2"/>
      <c r="G4044" s="2"/>
      <c r="H4044" s="2"/>
      <c r="I4044" s="2"/>
      <c r="J4044" s="2"/>
      <c r="K4044" s="2"/>
    </row>
    <row r="4045" spans="1:11">
      <c r="A4045" s="2"/>
      <c r="C4045" s="2"/>
      <c r="D4045" s="2"/>
      <c r="E4045" s="2"/>
      <c r="F4045" s="2"/>
      <c r="G4045" s="2"/>
      <c r="H4045" s="2"/>
      <c r="I4045" s="2"/>
      <c r="J4045" s="2"/>
      <c r="K4045" s="2"/>
    </row>
    <row r="4046" spans="1:11">
      <c r="A4046" s="2"/>
      <c r="C4046" s="2"/>
      <c r="D4046" s="2"/>
      <c r="E4046" s="2"/>
      <c r="F4046" s="2"/>
      <c r="G4046" s="2"/>
      <c r="H4046" s="2"/>
      <c r="I4046" s="2"/>
      <c r="J4046" s="2"/>
      <c r="K4046" s="2"/>
    </row>
    <row r="4047" spans="1:11">
      <c r="A4047" s="2"/>
      <c r="C4047" s="2"/>
      <c r="D4047" s="2"/>
      <c r="E4047" s="2"/>
      <c r="F4047" s="2"/>
      <c r="G4047" s="2"/>
      <c r="H4047" s="2"/>
      <c r="I4047" s="2"/>
      <c r="J4047" s="2"/>
      <c r="K4047" s="2"/>
    </row>
    <row r="4048" spans="1:11">
      <c r="A4048" s="2"/>
      <c r="C4048" s="2"/>
      <c r="D4048" s="2"/>
      <c r="E4048" s="2"/>
      <c r="F4048" s="2"/>
      <c r="G4048" s="2"/>
      <c r="H4048" s="2"/>
      <c r="I4048" s="2"/>
      <c r="J4048" s="2"/>
      <c r="K4048" s="2"/>
    </row>
    <row r="4049" spans="1:11">
      <c r="A4049" s="2"/>
      <c r="C4049" s="2"/>
      <c r="D4049" s="2"/>
      <c r="E4049" s="2"/>
      <c r="F4049" s="2"/>
      <c r="G4049" s="2"/>
      <c r="H4049" s="2"/>
      <c r="I4049" s="2"/>
      <c r="J4049" s="2"/>
      <c r="K4049" s="2"/>
    </row>
    <row r="4050" spans="1:11">
      <c r="A4050" s="2"/>
      <c r="C4050" s="2"/>
      <c r="D4050" s="2"/>
      <c r="E4050" s="2"/>
      <c r="F4050" s="2"/>
      <c r="G4050" s="2"/>
      <c r="H4050" s="2"/>
      <c r="I4050" s="2"/>
      <c r="J4050" s="2"/>
      <c r="K4050" s="2"/>
    </row>
    <row r="4051" spans="1:11">
      <c r="A4051" s="2"/>
      <c r="C4051" s="2"/>
      <c r="D4051" s="2"/>
      <c r="E4051" s="2"/>
      <c r="F4051" s="2"/>
      <c r="G4051" s="2"/>
      <c r="H4051" s="2"/>
      <c r="I4051" s="2"/>
      <c r="J4051" s="2"/>
      <c r="K4051" s="2"/>
    </row>
    <row r="4052" spans="1:11">
      <c r="A4052" s="2"/>
      <c r="C4052" s="2"/>
      <c r="D4052" s="2"/>
      <c r="E4052" s="2"/>
      <c r="F4052" s="2"/>
      <c r="G4052" s="2"/>
      <c r="H4052" s="2"/>
      <c r="I4052" s="2"/>
      <c r="J4052" s="2"/>
      <c r="K4052" s="2"/>
    </row>
    <row r="4053" spans="1:11">
      <c r="A4053" s="2"/>
      <c r="C4053" s="2"/>
      <c r="D4053" s="2"/>
      <c r="E4053" s="2"/>
      <c r="F4053" s="2"/>
      <c r="G4053" s="2"/>
      <c r="H4053" s="2"/>
      <c r="I4053" s="2"/>
      <c r="J4053" s="2"/>
      <c r="K4053" s="2"/>
    </row>
    <row r="4054" spans="1:11">
      <c r="A4054" s="2"/>
      <c r="C4054" s="2"/>
      <c r="D4054" s="2"/>
      <c r="E4054" s="2"/>
      <c r="F4054" s="2"/>
      <c r="G4054" s="2"/>
      <c r="H4054" s="2"/>
      <c r="I4054" s="2"/>
      <c r="J4054" s="2"/>
      <c r="K4054" s="2"/>
    </row>
    <row r="4055" spans="1:11">
      <c r="A4055" s="2"/>
      <c r="C4055" s="2"/>
      <c r="D4055" s="2"/>
      <c r="E4055" s="2"/>
      <c r="F4055" s="2"/>
      <c r="G4055" s="2"/>
      <c r="H4055" s="2"/>
      <c r="I4055" s="2"/>
      <c r="J4055" s="2"/>
      <c r="K4055" s="2"/>
    </row>
    <row r="4056" spans="1:11">
      <c r="A4056" s="2"/>
      <c r="C4056" s="2"/>
      <c r="D4056" s="2"/>
      <c r="E4056" s="2"/>
      <c r="F4056" s="2"/>
      <c r="G4056" s="2"/>
      <c r="H4056" s="2"/>
      <c r="I4056" s="2"/>
      <c r="J4056" s="2"/>
      <c r="K4056" s="2"/>
    </row>
    <row r="4057" spans="1:11">
      <c r="A4057" s="2"/>
      <c r="C4057" s="2"/>
      <c r="D4057" s="2"/>
      <c r="E4057" s="2"/>
      <c r="F4057" s="2"/>
      <c r="G4057" s="2"/>
      <c r="H4057" s="2"/>
      <c r="I4057" s="2"/>
      <c r="J4057" s="2"/>
      <c r="K4057" s="2"/>
    </row>
    <row r="4058" spans="1:11">
      <c r="A4058" s="2"/>
      <c r="C4058" s="2"/>
      <c r="D4058" s="2"/>
      <c r="E4058" s="2"/>
      <c r="F4058" s="2"/>
      <c r="G4058" s="2"/>
      <c r="H4058" s="2"/>
      <c r="I4058" s="2"/>
      <c r="J4058" s="2"/>
      <c r="K4058" s="2"/>
    </row>
    <row r="4059" spans="1:11">
      <c r="A4059" s="2"/>
      <c r="C4059" s="2"/>
      <c r="D4059" s="2"/>
      <c r="E4059" s="2"/>
      <c r="F4059" s="2"/>
      <c r="G4059" s="2"/>
      <c r="H4059" s="2"/>
      <c r="I4059" s="2"/>
      <c r="J4059" s="2"/>
      <c r="K4059" s="2"/>
    </row>
    <row r="4060" spans="1:11">
      <c r="A4060" s="2"/>
      <c r="C4060" s="2"/>
      <c r="D4060" s="2"/>
      <c r="E4060" s="2"/>
      <c r="F4060" s="2"/>
      <c r="G4060" s="2"/>
      <c r="H4060" s="2"/>
      <c r="I4060" s="2"/>
      <c r="J4060" s="2"/>
      <c r="K4060" s="2"/>
    </row>
    <row r="4061" spans="1:11">
      <c r="A4061" s="2"/>
      <c r="C4061" s="2"/>
      <c r="D4061" s="2"/>
      <c r="E4061" s="2"/>
      <c r="F4061" s="2"/>
      <c r="G4061" s="2"/>
      <c r="H4061" s="2"/>
      <c r="I4061" s="2"/>
      <c r="J4061" s="2"/>
      <c r="K4061" s="2"/>
    </row>
    <row r="4062" spans="1:11">
      <c r="A4062" s="2"/>
      <c r="C4062" s="2"/>
      <c r="D4062" s="2"/>
      <c r="E4062" s="2"/>
      <c r="F4062" s="2"/>
      <c r="G4062" s="2"/>
      <c r="H4062" s="2"/>
      <c r="I4062" s="2"/>
      <c r="J4062" s="2"/>
      <c r="K4062" s="2"/>
    </row>
    <row r="4063" spans="1:11">
      <c r="A4063" s="2"/>
      <c r="C4063" s="2"/>
      <c r="D4063" s="2"/>
      <c r="E4063" s="2"/>
      <c r="F4063" s="2"/>
      <c r="G4063" s="2"/>
      <c r="H4063" s="2"/>
      <c r="I4063" s="2"/>
      <c r="J4063" s="2"/>
      <c r="K4063" s="2"/>
    </row>
    <row r="4064" spans="1:11">
      <c r="A4064" s="2"/>
      <c r="C4064" s="2"/>
      <c r="D4064" s="2"/>
      <c r="E4064" s="2"/>
      <c r="F4064" s="2"/>
      <c r="G4064" s="2"/>
      <c r="H4064" s="2"/>
      <c r="I4064" s="2"/>
      <c r="J4064" s="2"/>
      <c r="K4064" s="2"/>
    </row>
    <row r="4065" spans="1:11">
      <c r="A4065" s="2"/>
      <c r="C4065" s="2"/>
      <c r="D4065" s="2"/>
      <c r="E4065" s="2"/>
      <c r="F4065" s="2"/>
      <c r="G4065" s="2"/>
      <c r="H4065" s="2"/>
      <c r="I4065" s="2"/>
      <c r="J4065" s="2"/>
      <c r="K4065" s="2"/>
    </row>
    <row r="4066" spans="1:11">
      <c r="A4066" s="2"/>
      <c r="C4066" s="2"/>
      <c r="D4066" s="2"/>
      <c r="E4066" s="2"/>
      <c r="F4066" s="2"/>
      <c r="G4066" s="2"/>
      <c r="H4066" s="2"/>
      <c r="I4066" s="2"/>
      <c r="J4066" s="2"/>
      <c r="K4066" s="2"/>
    </row>
    <row r="4067" spans="1:11">
      <c r="A4067" s="2"/>
      <c r="C4067" s="2"/>
      <c r="D4067" s="2"/>
      <c r="E4067" s="2"/>
      <c r="F4067" s="2"/>
      <c r="G4067" s="2"/>
      <c r="H4067" s="2"/>
      <c r="I4067" s="2"/>
      <c r="J4067" s="2"/>
      <c r="K4067" s="2"/>
    </row>
    <row r="4068" spans="1:11">
      <c r="A4068" s="2"/>
      <c r="C4068" s="2"/>
      <c r="D4068" s="2"/>
      <c r="E4068" s="2"/>
      <c r="F4068" s="2"/>
      <c r="G4068" s="2"/>
      <c r="H4068" s="2"/>
      <c r="I4068" s="2"/>
      <c r="J4068" s="2"/>
      <c r="K4068" s="2"/>
    </row>
    <row r="4069" spans="1:11">
      <c r="A4069" s="2"/>
      <c r="C4069" s="2"/>
      <c r="D4069" s="2"/>
      <c r="E4069" s="2"/>
      <c r="F4069" s="2"/>
      <c r="G4069" s="2"/>
      <c r="H4069" s="2"/>
      <c r="I4069" s="2"/>
      <c r="J4069" s="2"/>
      <c r="K4069" s="2"/>
    </row>
    <row r="4070" spans="1:11">
      <c r="A4070" s="2"/>
      <c r="C4070" s="2"/>
      <c r="D4070" s="2"/>
      <c r="E4070" s="2"/>
      <c r="F4070" s="2"/>
      <c r="G4070" s="2"/>
      <c r="H4070" s="2"/>
      <c r="I4070" s="2"/>
      <c r="J4070" s="2"/>
      <c r="K4070" s="2"/>
    </row>
    <row r="4071" spans="1:11">
      <c r="A4071" s="2"/>
      <c r="C4071" s="2"/>
      <c r="D4071" s="2"/>
      <c r="E4071" s="2"/>
      <c r="F4071" s="2"/>
      <c r="G4071" s="2"/>
      <c r="H4071" s="2"/>
      <c r="I4071" s="2"/>
      <c r="J4071" s="2"/>
      <c r="K4071" s="2"/>
    </row>
    <row r="4072" spans="1:11">
      <c r="A4072" s="2"/>
      <c r="C4072" s="2"/>
      <c r="D4072" s="2"/>
      <c r="E4072" s="2"/>
      <c r="F4072" s="2"/>
      <c r="G4072" s="2"/>
      <c r="H4072" s="2"/>
      <c r="I4072" s="2"/>
      <c r="J4072" s="2"/>
      <c r="K4072" s="2"/>
    </row>
    <row r="4073" spans="1:11">
      <c r="A4073" s="2"/>
      <c r="C4073" s="2"/>
      <c r="D4073" s="2"/>
      <c r="E4073" s="2"/>
      <c r="F4073" s="2"/>
      <c r="G4073" s="2"/>
      <c r="H4073" s="2"/>
      <c r="I4073" s="2"/>
      <c r="J4073" s="2"/>
      <c r="K4073" s="2"/>
    </row>
    <row r="4074" spans="1:11">
      <c r="A4074" s="2"/>
      <c r="C4074" s="2"/>
      <c r="D4074" s="2"/>
      <c r="E4074" s="2"/>
      <c r="F4074" s="2"/>
      <c r="G4074" s="2"/>
      <c r="H4074" s="2"/>
      <c r="I4074" s="2"/>
      <c r="J4074" s="2"/>
      <c r="K4074" s="2"/>
    </row>
    <row r="4075" spans="1:11">
      <c r="A4075" s="2"/>
      <c r="C4075" s="2"/>
      <c r="D4075" s="2"/>
      <c r="E4075" s="2"/>
      <c r="F4075" s="2"/>
      <c r="G4075" s="2"/>
      <c r="H4075" s="2"/>
      <c r="I4075" s="2"/>
      <c r="J4075" s="2"/>
      <c r="K4075" s="2"/>
    </row>
    <row r="4076" spans="1:11">
      <c r="A4076" s="2"/>
      <c r="C4076" s="2"/>
      <c r="D4076" s="2"/>
      <c r="E4076" s="2"/>
      <c r="F4076" s="2"/>
      <c r="G4076" s="2"/>
      <c r="H4076" s="2"/>
      <c r="I4076" s="2"/>
      <c r="J4076" s="2"/>
      <c r="K4076" s="2"/>
    </row>
    <row r="4077" spans="1:11">
      <c r="A4077" s="2"/>
      <c r="C4077" s="2"/>
      <c r="D4077" s="2"/>
      <c r="E4077" s="2"/>
      <c r="F4077" s="2"/>
      <c r="G4077" s="2"/>
      <c r="H4077" s="2"/>
      <c r="I4077" s="2"/>
      <c r="J4077" s="2"/>
      <c r="K4077" s="2"/>
    </row>
    <row r="4078" spans="1:11">
      <c r="A4078" s="2"/>
      <c r="C4078" s="2"/>
      <c r="D4078" s="2"/>
      <c r="E4078" s="2"/>
      <c r="F4078" s="2"/>
      <c r="G4078" s="2"/>
      <c r="H4078" s="2"/>
      <c r="I4078" s="2"/>
      <c r="J4078" s="2"/>
      <c r="K4078" s="2"/>
    </row>
    <row r="4079" spans="1:11">
      <c r="A4079" s="2"/>
      <c r="C4079" s="2"/>
      <c r="D4079" s="2"/>
      <c r="E4079" s="2"/>
      <c r="F4079" s="2"/>
      <c r="G4079" s="2"/>
      <c r="H4079" s="2"/>
      <c r="I4079" s="2"/>
      <c r="J4079" s="2"/>
      <c r="K4079" s="2"/>
    </row>
    <row r="4080" spans="1:11">
      <c r="A4080" s="2"/>
      <c r="C4080" s="2"/>
      <c r="D4080" s="2"/>
      <c r="E4080" s="2"/>
      <c r="F4080" s="2"/>
      <c r="G4080" s="2"/>
      <c r="H4080" s="2"/>
      <c r="I4080" s="2"/>
      <c r="J4080" s="2"/>
      <c r="K4080" s="2"/>
    </row>
    <row r="4081" spans="1:11">
      <c r="A4081" s="2"/>
      <c r="C4081" s="2"/>
      <c r="D4081" s="2"/>
      <c r="E4081" s="2"/>
      <c r="F4081" s="2"/>
      <c r="G4081" s="2"/>
      <c r="H4081" s="2"/>
      <c r="I4081" s="2"/>
      <c r="J4081" s="2"/>
      <c r="K4081" s="2"/>
    </row>
    <row r="4082" spans="1:11">
      <c r="A4082" s="2"/>
      <c r="C4082" s="2"/>
      <c r="D4082" s="2"/>
      <c r="E4082" s="2"/>
      <c r="F4082" s="2"/>
      <c r="G4082" s="2"/>
      <c r="H4082" s="2"/>
      <c r="I4082" s="2"/>
      <c r="J4082" s="2"/>
      <c r="K4082" s="2"/>
    </row>
    <row r="4083" spans="1:11">
      <c r="A4083" s="2"/>
      <c r="C4083" s="2"/>
      <c r="D4083" s="2"/>
      <c r="E4083" s="2"/>
      <c r="F4083" s="2"/>
      <c r="G4083" s="2"/>
      <c r="H4083" s="2"/>
      <c r="I4083" s="2"/>
      <c r="J4083" s="2"/>
      <c r="K4083" s="2"/>
    </row>
    <row r="4084" spans="1:11">
      <c r="A4084" s="2"/>
      <c r="C4084" s="2"/>
      <c r="D4084" s="2"/>
      <c r="E4084" s="2"/>
      <c r="F4084" s="2"/>
      <c r="G4084" s="2"/>
      <c r="H4084" s="2"/>
      <c r="I4084" s="2"/>
      <c r="J4084" s="2"/>
      <c r="K4084" s="2"/>
    </row>
    <row r="4085" spans="1:11">
      <c r="A4085" s="2"/>
      <c r="C4085" s="2"/>
      <c r="D4085" s="2"/>
      <c r="E4085" s="2"/>
      <c r="F4085" s="2"/>
      <c r="G4085" s="2"/>
      <c r="H4085" s="2"/>
      <c r="I4085" s="2"/>
      <c r="J4085" s="2"/>
      <c r="K4085" s="2"/>
    </row>
    <row r="4086" spans="1:11">
      <c r="A4086" s="2"/>
      <c r="C4086" s="2"/>
      <c r="D4086" s="2"/>
      <c r="E4086" s="2"/>
      <c r="F4086" s="2"/>
      <c r="G4086" s="2"/>
      <c r="H4086" s="2"/>
      <c r="I4086" s="2"/>
      <c r="J4086" s="2"/>
      <c r="K4086" s="2"/>
    </row>
    <row r="4087" spans="1:11">
      <c r="A4087" s="2"/>
      <c r="C4087" s="2"/>
      <c r="D4087" s="2"/>
      <c r="E4087" s="2"/>
      <c r="F4087" s="2"/>
      <c r="G4087" s="2"/>
      <c r="H4087" s="2"/>
      <c r="I4087" s="2"/>
      <c r="J4087" s="2"/>
      <c r="K4087" s="2"/>
    </row>
    <row r="4088" spans="1:11">
      <c r="A4088" s="2"/>
      <c r="C4088" s="2"/>
      <c r="D4088" s="2"/>
      <c r="E4088" s="2"/>
      <c r="F4088" s="2"/>
      <c r="G4088" s="2"/>
      <c r="H4088" s="2"/>
      <c r="I4088" s="2"/>
      <c r="J4088" s="2"/>
      <c r="K4088" s="2"/>
    </row>
    <row r="4089" spans="1:11">
      <c r="A4089" s="2"/>
      <c r="C4089" s="2"/>
      <c r="D4089" s="2"/>
      <c r="E4089" s="2"/>
      <c r="F4089" s="2"/>
      <c r="G4089" s="2"/>
      <c r="H4089" s="2"/>
      <c r="I4089" s="2"/>
      <c r="J4089" s="2"/>
      <c r="K4089" s="2"/>
    </row>
    <row r="4090" spans="1:11">
      <c r="A4090" s="2"/>
      <c r="C4090" s="2"/>
      <c r="D4090" s="2"/>
      <c r="E4090" s="2"/>
      <c r="F4090" s="2"/>
      <c r="G4090" s="2"/>
      <c r="H4090" s="2"/>
      <c r="I4090" s="2"/>
      <c r="J4090" s="2"/>
      <c r="K4090" s="2"/>
    </row>
    <row r="4091" spans="1:11">
      <c r="A4091" s="2"/>
      <c r="C4091" s="2"/>
      <c r="D4091" s="2"/>
      <c r="E4091" s="2"/>
      <c r="F4091" s="2"/>
      <c r="G4091" s="2"/>
      <c r="H4091" s="2"/>
      <c r="I4091" s="2"/>
      <c r="J4091" s="2"/>
      <c r="K4091" s="2"/>
    </row>
    <row r="4092" spans="1:11">
      <c r="A4092" s="2"/>
      <c r="C4092" s="2"/>
      <c r="D4092" s="2"/>
      <c r="E4092" s="2"/>
      <c r="F4092" s="2"/>
      <c r="G4092" s="2"/>
      <c r="H4092" s="2"/>
      <c r="I4092" s="2"/>
      <c r="J4092" s="2"/>
      <c r="K4092" s="2"/>
    </row>
    <row r="4093" spans="1:11">
      <c r="A4093" s="2"/>
      <c r="C4093" s="2"/>
      <c r="D4093" s="2"/>
      <c r="E4093" s="2"/>
      <c r="F4093" s="2"/>
      <c r="G4093" s="2"/>
      <c r="H4093" s="2"/>
      <c r="I4093" s="2"/>
      <c r="J4093" s="2"/>
      <c r="K4093" s="2"/>
    </row>
    <row r="4094" spans="1:11">
      <c r="A4094" s="2"/>
      <c r="C4094" s="2"/>
      <c r="D4094" s="2"/>
      <c r="E4094" s="2"/>
      <c r="F4094" s="2"/>
      <c r="G4094" s="2"/>
      <c r="H4094" s="2"/>
      <c r="I4094" s="2"/>
      <c r="J4094" s="2"/>
      <c r="K4094" s="2"/>
    </row>
    <row r="4095" spans="1:11">
      <c r="A4095" s="2"/>
      <c r="C4095" s="2"/>
      <c r="D4095" s="2"/>
      <c r="E4095" s="2"/>
      <c r="F4095" s="2"/>
      <c r="G4095" s="2"/>
      <c r="H4095" s="2"/>
      <c r="I4095" s="2"/>
      <c r="J4095" s="2"/>
      <c r="K4095" s="2"/>
    </row>
    <row r="4096" spans="1:11">
      <c r="A4096" s="2"/>
      <c r="C4096" s="2"/>
      <c r="D4096" s="2"/>
      <c r="E4096" s="2"/>
      <c r="F4096" s="2"/>
      <c r="G4096" s="2"/>
      <c r="H4096" s="2"/>
      <c r="I4096" s="2"/>
      <c r="J4096" s="2"/>
      <c r="K4096" s="2"/>
    </row>
    <row r="4097" spans="1:11">
      <c r="A4097" s="2"/>
      <c r="C4097" s="2"/>
      <c r="D4097" s="2"/>
      <c r="E4097" s="2"/>
      <c r="F4097" s="2"/>
      <c r="G4097" s="2"/>
      <c r="H4097" s="2"/>
      <c r="I4097" s="2"/>
      <c r="J4097" s="2"/>
      <c r="K4097" s="2"/>
    </row>
    <row r="4098" spans="1:11">
      <c r="A4098" s="2"/>
      <c r="C4098" s="2"/>
      <c r="D4098" s="2"/>
      <c r="E4098" s="2"/>
      <c r="F4098" s="2"/>
      <c r="G4098" s="2"/>
      <c r="H4098" s="2"/>
      <c r="I4098" s="2"/>
      <c r="J4098" s="2"/>
      <c r="K4098" s="2"/>
    </row>
    <row r="4099" spans="1:11">
      <c r="A4099" s="2"/>
      <c r="C4099" s="2"/>
      <c r="D4099" s="2"/>
      <c r="E4099" s="2"/>
      <c r="F4099" s="2"/>
      <c r="G4099" s="2"/>
      <c r="H4099" s="2"/>
      <c r="I4099" s="2"/>
      <c r="J4099" s="2"/>
      <c r="K4099" s="2"/>
    </row>
    <row r="4100" spans="1:11">
      <c r="A4100" s="2"/>
      <c r="C4100" s="2"/>
      <c r="D4100" s="2"/>
      <c r="E4100" s="2"/>
      <c r="F4100" s="2"/>
      <c r="G4100" s="2"/>
      <c r="H4100" s="2"/>
      <c r="I4100" s="2"/>
      <c r="J4100" s="2"/>
      <c r="K4100" s="2"/>
    </row>
    <row r="4101" spans="1:11">
      <c r="A4101" s="2"/>
      <c r="C4101" s="2"/>
      <c r="D4101" s="2"/>
      <c r="E4101" s="2"/>
      <c r="F4101" s="2"/>
      <c r="G4101" s="2"/>
      <c r="H4101" s="2"/>
      <c r="I4101" s="2"/>
      <c r="J4101" s="2"/>
      <c r="K4101" s="2"/>
    </row>
    <row r="4102" spans="1:11">
      <c r="A4102" s="2"/>
      <c r="C4102" s="2"/>
      <c r="D4102" s="2"/>
      <c r="E4102" s="2"/>
      <c r="F4102" s="2"/>
      <c r="G4102" s="2"/>
      <c r="H4102" s="2"/>
      <c r="I4102" s="2"/>
      <c r="J4102" s="2"/>
      <c r="K4102" s="2"/>
    </row>
    <row r="4103" spans="1:11">
      <c r="A4103" s="2"/>
      <c r="C4103" s="2"/>
      <c r="D4103" s="2"/>
      <c r="E4103" s="2"/>
      <c r="F4103" s="2"/>
      <c r="G4103" s="2"/>
      <c r="H4103" s="2"/>
      <c r="I4103" s="2"/>
      <c r="J4103" s="2"/>
      <c r="K4103" s="2"/>
    </row>
    <row r="4104" spans="1:11">
      <c r="A4104" s="2"/>
      <c r="C4104" s="2"/>
      <c r="D4104" s="2"/>
      <c r="E4104" s="2"/>
      <c r="F4104" s="2"/>
      <c r="G4104" s="2"/>
      <c r="H4104" s="2"/>
      <c r="I4104" s="2"/>
      <c r="J4104" s="2"/>
      <c r="K4104" s="2"/>
    </row>
    <row r="4105" spans="1:11">
      <c r="A4105" s="2"/>
      <c r="C4105" s="2"/>
      <c r="D4105" s="2"/>
      <c r="E4105" s="2"/>
      <c r="F4105" s="2"/>
      <c r="G4105" s="2"/>
      <c r="H4105" s="2"/>
      <c r="I4105" s="2"/>
      <c r="J4105" s="2"/>
      <c r="K4105" s="2"/>
    </row>
    <row r="4106" spans="1:11">
      <c r="A4106" s="2"/>
      <c r="C4106" s="2"/>
      <c r="D4106" s="2"/>
      <c r="E4106" s="2"/>
      <c r="F4106" s="2"/>
      <c r="G4106" s="2"/>
      <c r="H4106" s="2"/>
      <c r="I4106" s="2"/>
      <c r="J4106" s="2"/>
      <c r="K4106" s="2"/>
    </row>
    <row r="4107" spans="1:11">
      <c r="A4107" s="2"/>
      <c r="C4107" s="2"/>
      <c r="D4107" s="2"/>
      <c r="E4107" s="2"/>
      <c r="F4107" s="2"/>
      <c r="G4107" s="2"/>
      <c r="H4107" s="2"/>
      <c r="I4107" s="2"/>
      <c r="J4107" s="2"/>
      <c r="K4107" s="2"/>
    </row>
    <row r="4108" spans="1:11">
      <c r="A4108" s="2"/>
      <c r="C4108" s="2"/>
      <c r="D4108" s="2"/>
      <c r="E4108" s="2"/>
      <c r="F4108" s="2"/>
      <c r="G4108" s="2"/>
      <c r="H4108" s="2"/>
      <c r="I4108" s="2"/>
      <c r="J4108" s="2"/>
      <c r="K4108" s="2"/>
    </row>
    <row r="4109" spans="1:11">
      <c r="A4109" s="2"/>
      <c r="C4109" s="2"/>
      <c r="D4109" s="2"/>
      <c r="E4109" s="2"/>
      <c r="F4109" s="2"/>
      <c r="G4109" s="2"/>
      <c r="H4109" s="2"/>
      <c r="I4109" s="2"/>
      <c r="J4109" s="2"/>
      <c r="K4109" s="2"/>
    </row>
    <row r="4110" spans="1:11">
      <c r="A4110" s="2"/>
      <c r="C4110" s="2"/>
      <c r="D4110" s="2"/>
      <c r="E4110" s="2"/>
      <c r="F4110" s="2"/>
      <c r="G4110" s="2"/>
      <c r="H4110" s="2"/>
      <c r="I4110" s="2"/>
      <c r="J4110" s="2"/>
      <c r="K4110" s="2"/>
    </row>
    <row r="4111" spans="1:11">
      <c r="A4111" s="2"/>
      <c r="C4111" s="2"/>
      <c r="D4111" s="2"/>
      <c r="E4111" s="2"/>
      <c r="F4111" s="2"/>
      <c r="G4111" s="2"/>
      <c r="H4111" s="2"/>
      <c r="I4111" s="2"/>
      <c r="J4111" s="2"/>
      <c r="K4111" s="2"/>
    </row>
    <row r="4112" spans="1:11">
      <c r="A4112" s="2"/>
      <c r="C4112" s="2"/>
      <c r="D4112" s="2"/>
      <c r="E4112" s="2"/>
      <c r="F4112" s="2"/>
      <c r="G4112" s="2"/>
      <c r="H4112" s="2"/>
      <c r="I4112" s="2"/>
      <c r="J4112" s="2"/>
      <c r="K4112" s="2"/>
    </row>
    <row r="4113" spans="1:11">
      <c r="A4113" s="2"/>
      <c r="C4113" s="2"/>
      <c r="D4113" s="2"/>
      <c r="E4113" s="2"/>
      <c r="F4113" s="2"/>
      <c r="G4113" s="2"/>
      <c r="H4113" s="2"/>
      <c r="I4113" s="2"/>
      <c r="J4113" s="2"/>
      <c r="K4113" s="2"/>
    </row>
    <row r="4114" spans="1:11">
      <c r="A4114" s="2"/>
      <c r="C4114" s="2"/>
      <c r="D4114" s="2"/>
      <c r="E4114" s="2"/>
      <c r="F4114" s="2"/>
      <c r="G4114" s="2"/>
      <c r="H4114" s="2"/>
      <c r="I4114" s="2"/>
      <c r="J4114" s="2"/>
      <c r="K4114" s="2"/>
    </row>
    <row r="4115" spans="1:11">
      <c r="A4115" s="2"/>
      <c r="C4115" s="2"/>
      <c r="D4115" s="2"/>
      <c r="E4115" s="2"/>
      <c r="F4115" s="2"/>
      <c r="G4115" s="2"/>
      <c r="H4115" s="2"/>
      <c r="I4115" s="2"/>
      <c r="J4115" s="2"/>
      <c r="K4115" s="2"/>
    </row>
    <row r="4116" spans="1:11">
      <c r="A4116" s="2"/>
      <c r="C4116" s="2"/>
      <c r="D4116" s="2"/>
      <c r="E4116" s="2"/>
      <c r="F4116" s="2"/>
      <c r="G4116" s="2"/>
      <c r="H4116" s="2"/>
      <c r="I4116" s="2"/>
      <c r="J4116" s="2"/>
      <c r="K4116" s="2"/>
    </row>
    <row r="4117" spans="1:11">
      <c r="A4117" s="2"/>
      <c r="C4117" s="2"/>
      <c r="D4117" s="2"/>
      <c r="E4117" s="2"/>
      <c r="F4117" s="2"/>
      <c r="G4117" s="2"/>
      <c r="H4117" s="2"/>
      <c r="I4117" s="2"/>
      <c r="J4117" s="2"/>
      <c r="K4117" s="2"/>
    </row>
    <row r="4118" spans="1:11">
      <c r="A4118" s="2"/>
      <c r="C4118" s="2"/>
      <c r="D4118" s="2"/>
      <c r="E4118" s="2"/>
      <c r="F4118" s="2"/>
      <c r="G4118" s="2"/>
      <c r="H4118" s="2"/>
      <c r="I4118" s="2"/>
      <c r="J4118" s="2"/>
      <c r="K4118" s="2"/>
    </row>
    <row r="4119" spans="1:11">
      <c r="A4119" s="2"/>
      <c r="C4119" s="2"/>
      <c r="D4119" s="2"/>
      <c r="E4119" s="2"/>
      <c r="F4119" s="2"/>
      <c r="G4119" s="2"/>
      <c r="H4119" s="2"/>
      <c r="I4119" s="2"/>
      <c r="J4119" s="2"/>
      <c r="K4119" s="2"/>
    </row>
    <row r="4120" spans="1:11">
      <c r="A4120" s="2"/>
      <c r="C4120" s="2"/>
      <c r="D4120" s="2"/>
      <c r="E4120" s="2"/>
      <c r="F4120" s="2"/>
      <c r="G4120" s="2"/>
      <c r="H4120" s="2"/>
      <c r="I4120" s="2"/>
      <c r="J4120" s="2"/>
      <c r="K4120" s="2"/>
    </row>
    <row r="4121" spans="1:11">
      <c r="A4121" s="2"/>
      <c r="C4121" s="2"/>
      <c r="D4121" s="2"/>
      <c r="E4121" s="2"/>
      <c r="F4121" s="2"/>
      <c r="G4121" s="2"/>
      <c r="H4121" s="2"/>
      <c r="I4121" s="2"/>
      <c r="J4121" s="2"/>
      <c r="K4121" s="2"/>
    </row>
    <row r="4122" spans="1:11">
      <c r="A4122" s="2"/>
      <c r="C4122" s="2"/>
      <c r="D4122" s="2"/>
      <c r="E4122" s="2"/>
      <c r="F4122" s="2"/>
      <c r="G4122" s="2"/>
      <c r="H4122" s="2"/>
      <c r="I4122" s="2"/>
      <c r="J4122" s="2"/>
      <c r="K4122" s="2"/>
    </row>
    <row r="4123" spans="1:11">
      <c r="A4123" s="2"/>
      <c r="C4123" s="2"/>
      <c r="D4123" s="2"/>
      <c r="E4123" s="2"/>
      <c r="F4123" s="2"/>
      <c r="G4123" s="2"/>
      <c r="H4123" s="2"/>
      <c r="I4123" s="2"/>
      <c r="J4123" s="2"/>
      <c r="K4123" s="2"/>
    </row>
    <row r="4124" spans="1:11">
      <c r="A4124" s="2"/>
      <c r="C4124" s="2"/>
      <c r="D4124" s="2"/>
      <c r="E4124" s="2"/>
      <c r="F4124" s="2"/>
      <c r="G4124" s="2"/>
      <c r="H4124" s="2"/>
      <c r="I4124" s="2"/>
      <c r="J4124" s="2"/>
      <c r="K4124" s="2"/>
    </row>
    <row r="4125" spans="1:11">
      <c r="A4125" s="2"/>
      <c r="C4125" s="2"/>
      <c r="D4125" s="2"/>
      <c r="E4125" s="2"/>
      <c r="F4125" s="2"/>
      <c r="G4125" s="2"/>
      <c r="H4125" s="2"/>
      <c r="I4125" s="2"/>
      <c r="J4125" s="2"/>
      <c r="K4125" s="2"/>
    </row>
    <row r="4126" spans="1:11">
      <c r="A4126" s="2"/>
      <c r="C4126" s="2"/>
      <c r="D4126" s="2"/>
      <c r="E4126" s="2"/>
      <c r="F4126" s="2"/>
      <c r="G4126" s="2"/>
      <c r="H4126" s="2"/>
      <c r="I4126" s="2"/>
      <c r="J4126" s="2"/>
      <c r="K4126" s="2"/>
    </row>
    <row r="4127" spans="1:11">
      <c r="A4127" s="2"/>
      <c r="C4127" s="2"/>
      <c r="D4127" s="2"/>
      <c r="E4127" s="2"/>
      <c r="F4127" s="2"/>
      <c r="G4127" s="2"/>
      <c r="H4127" s="2"/>
      <c r="I4127" s="2"/>
      <c r="J4127" s="2"/>
      <c r="K4127" s="2"/>
    </row>
    <row r="4128" spans="1:11">
      <c r="A4128" s="2"/>
      <c r="C4128" s="2"/>
      <c r="D4128" s="2"/>
      <c r="E4128" s="2"/>
      <c r="F4128" s="2"/>
      <c r="G4128" s="2"/>
      <c r="H4128" s="2"/>
      <c r="I4128" s="2"/>
      <c r="J4128" s="2"/>
      <c r="K4128" s="2"/>
    </row>
    <row r="4129" spans="1:11">
      <c r="A4129" s="2"/>
      <c r="C4129" s="2"/>
      <c r="D4129" s="2"/>
      <c r="E4129" s="2"/>
      <c r="F4129" s="2"/>
      <c r="G4129" s="2"/>
      <c r="H4129" s="2"/>
      <c r="I4129" s="2"/>
      <c r="J4129" s="2"/>
      <c r="K4129" s="2"/>
    </row>
    <row r="4130" spans="1:11">
      <c r="A4130" s="2"/>
      <c r="C4130" s="2"/>
      <c r="D4130" s="2"/>
      <c r="E4130" s="2"/>
      <c r="F4130" s="2"/>
      <c r="G4130" s="2"/>
      <c r="H4130" s="2"/>
      <c r="I4130" s="2"/>
      <c r="J4130" s="2"/>
      <c r="K4130" s="2"/>
    </row>
    <row r="4131" spans="1:11">
      <c r="A4131" s="2"/>
      <c r="C4131" s="2"/>
      <c r="D4131" s="2"/>
      <c r="E4131" s="2"/>
      <c r="F4131" s="2"/>
      <c r="G4131" s="2"/>
      <c r="H4131" s="2"/>
      <c r="I4131" s="2"/>
      <c r="J4131" s="2"/>
      <c r="K4131" s="2"/>
    </row>
    <row r="4132" spans="1:11">
      <c r="A4132" s="2"/>
      <c r="C4132" s="2"/>
      <c r="D4132" s="2"/>
      <c r="E4132" s="2"/>
      <c r="F4132" s="2"/>
      <c r="G4132" s="2"/>
      <c r="H4132" s="2"/>
      <c r="I4132" s="2"/>
      <c r="J4132" s="2"/>
      <c r="K4132" s="2"/>
    </row>
    <row r="4133" spans="1:11">
      <c r="A4133" s="2"/>
      <c r="C4133" s="2"/>
      <c r="D4133" s="2"/>
      <c r="E4133" s="2"/>
      <c r="F4133" s="2"/>
      <c r="G4133" s="2"/>
      <c r="H4133" s="2"/>
      <c r="I4133" s="2"/>
      <c r="J4133" s="2"/>
      <c r="K4133" s="2"/>
    </row>
    <row r="4134" spans="1:11">
      <c r="A4134" s="2"/>
      <c r="C4134" s="2"/>
      <c r="D4134" s="2"/>
      <c r="E4134" s="2"/>
      <c r="F4134" s="2"/>
      <c r="G4134" s="2"/>
      <c r="H4134" s="2"/>
      <c r="I4134" s="2"/>
      <c r="J4134" s="2"/>
      <c r="K4134" s="2"/>
    </row>
    <row r="4135" spans="1:11">
      <c r="A4135" s="2"/>
      <c r="C4135" s="2"/>
      <c r="D4135" s="2"/>
      <c r="E4135" s="2"/>
      <c r="F4135" s="2"/>
      <c r="G4135" s="2"/>
      <c r="H4135" s="2"/>
      <c r="I4135" s="2"/>
      <c r="J4135" s="2"/>
      <c r="K4135" s="2"/>
    </row>
    <row r="4136" spans="1:11">
      <c r="A4136" s="2"/>
      <c r="C4136" s="2"/>
      <c r="D4136" s="2"/>
      <c r="E4136" s="2"/>
      <c r="F4136" s="2"/>
      <c r="G4136" s="2"/>
      <c r="H4136" s="2"/>
      <c r="I4136" s="2"/>
      <c r="J4136" s="2"/>
      <c r="K4136" s="2"/>
    </row>
    <row r="4137" spans="1:11">
      <c r="A4137" s="2"/>
      <c r="C4137" s="2"/>
      <c r="D4137" s="2"/>
      <c r="E4137" s="2"/>
      <c r="F4137" s="2"/>
      <c r="G4137" s="2"/>
      <c r="H4137" s="2"/>
      <c r="I4137" s="2"/>
      <c r="J4137" s="2"/>
      <c r="K4137" s="2"/>
    </row>
    <row r="4138" spans="1:11">
      <c r="A4138" s="2"/>
      <c r="C4138" s="2"/>
      <c r="D4138" s="2"/>
      <c r="E4138" s="2"/>
      <c r="F4138" s="2"/>
      <c r="G4138" s="2"/>
      <c r="H4138" s="2"/>
      <c r="I4138" s="2"/>
      <c r="J4138" s="2"/>
      <c r="K4138" s="2"/>
    </row>
    <row r="4139" spans="1:11">
      <c r="A4139" s="2"/>
      <c r="C4139" s="2"/>
      <c r="D4139" s="2"/>
      <c r="E4139" s="2"/>
      <c r="F4139" s="2"/>
      <c r="G4139" s="2"/>
      <c r="H4139" s="2"/>
      <c r="I4139" s="2"/>
      <c r="J4139" s="2"/>
      <c r="K4139" s="2"/>
    </row>
    <row r="4140" spans="1:11">
      <c r="A4140" s="2"/>
      <c r="C4140" s="2"/>
      <c r="D4140" s="2"/>
      <c r="E4140" s="2"/>
      <c r="F4140" s="2"/>
      <c r="G4140" s="2"/>
      <c r="H4140" s="2"/>
      <c r="I4140" s="2"/>
      <c r="J4140" s="2"/>
      <c r="K4140" s="2"/>
    </row>
    <row r="4141" spans="1:11">
      <c r="A4141" s="2"/>
      <c r="C4141" s="2"/>
      <c r="D4141" s="2"/>
      <c r="E4141" s="2"/>
      <c r="F4141" s="2"/>
      <c r="G4141" s="2"/>
      <c r="H4141" s="2"/>
      <c r="I4141" s="2"/>
      <c r="J4141" s="2"/>
      <c r="K4141" s="2"/>
    </row>
    <row r="4142" spans="1:11">
      <c r="A4142" s="2"/>
      <c r="C4142" s="2"/>
      <c r="D4142" s="2"/>
      <c r="E4142" s="2"/>
      <c r="F4142" s="2"/>
      <c r="G4142" s="2"/>
      <c r="H4142" s="2"/>
      <c r="I4142" s="2"/>
      <c r="J4142" s="2"/>
      <c r="K4142" s="2"/>
    </row>
    <row r="4143" spans="1:11">
      <c r="A4143" s="2"/>
      <c r="C4143" s="2"/>
      <c r="D4143" s="2"/>
      <c r="E4143" s="2"/>
      <c r="F4143" s="2"/>
      <c r="G4143" s="2"/>
      <c r="H4143" s="2"/>
      <c r="I4143" s="2"/>
      <c r="J4143" s="2"/>
      <c r="K4143" s="2"/>
    </row>
    <row r="4144" spans="1:11">
      <c r="A4144" s="2"/>
      <c r="C4144" s="2"/>
      <c r="D4144" s="2"/>
      <c r="E4144" s="2"/>
      <c r="F4144" s="2"/>
      <c r="G4144" s="2"/>
      <c r="H4144" s="2"/>
      <c r="I4144" s="2"/>
      <c r="J4144" s="2"/>
      <c r="K4144" s="2"/>
    </row>
    <row r="4145" spans="1:11">
      <c r="A4145" s="2"/>
      <c r="C4145" s="2"/>
      <c r="D4145" s="2"/>
      <c r="E4145" s="2"/>
      <c r="F4145" s="2"/>
      <c r="G4145" s="2"/>
      <c r="H4145" s="2"/>
      <c r="I4145" s="2"/>
      <c r="J4145" s="2"/>
      <c r="K4145" s="2"/>
    </row>
    <row r="4146" spans="1:11">
      <c r="A4146" s="2"/>
      <c r="C4146" s="2"/>
      <c r="D4146" s="2"/>
      <c r="E4146" s="2"/>
      <c r="F4146" s="2"/>
      <c r="G4146" s="2"/>
      <c r="H4146" s="2"/>
      <c r="I4146" s="2"/>
      <c r="J4146" s="2"/>
      <c r="K4146" s="2"/>
    </row>
    <row r="4147" spans="1:11">
      <c r="A4147" s="2"/>
      <c r="C4147" s="2"/>
      <c r="D4147" s="2"/>
      <c r="E4147" s="2"/>
      <c r="F4147" s="2"/>
      <c r="G4147" s="2"/>
      <c r="H4147" s="2"/>
      <c r="I4147" s="2"/>
      <c r="J4147" s="2"/>
      <c r="K4147" s="2"/>
    </row>
    <row r="4148" spans="1:11">
      <c r="A4148" s="2"/>
      <c r="C4148" s="2"/>
      <c r="D4148" s="2"/>
      <c r="E4148" s="2"/>
      <c r="F4148" s="2"/>
      <c r="G4148" s="2"/>
      <c r="H4148" s="2"/>
      <c r="I4148" s="2"/>
      <c r="J4148" s="2"/>
      <c r="K4148" s="2"/>
    </row>
    <row r="4149" spans="1:11">
      <c r="A4149" s="2"/>
      <c r="C4149" s="2"/>
      <c r="D4149" s="2"/>
      <c r="E4149" s="2"/>
      <c r="F4149" s="2"/>
      <c r="G4149" s="2"/>
      <c r="H4149" s="2"/>
      <c r="I4149" s="2"/>
      <c r="J4149" s="2"/>
      <c r="K4149" s="2"/>
    </row>
    <row r="4150" spans="1:11">
      <c r="A4150" s="2"/>
      <c r="C4150" s="2"/>
      <c r="D4150" s="2"/>
      <c r="E4150" s="2"/>
      <c r="F4150" s="2"/>
      <c r="G4150" s="2"/>
      <c r="H4150" s="2"/>
      <c r="I4150" s="2"/>
      <c r="J4150" s="2"/>
      <c r="K4150" s="2"/>
    </row>
    <row r="4151" spans="1:11">
      <c r="A4151" s="2"/>
      <c r="C4151" s="2"/>
      <c r="D4151" s="2"/>
      <c r="E4151" s="2"/>
      <c r="F4151" s="2"/>
      <c r="G4151" s="2"/>
      <c r="H4151" s="2"/>
      <c r="I4151" s="2"/>
      <c r="J4151" s="2"/>
      <c r="K4151" s="2"/>
    </row>
    <row r="4152" spans="1:11">
      <c r="A4152" s="2"/>
      <c r="C4152" s="2"/>
      <c r="D4152" s="2"/>
      <c r="E4152" s="2"/>
      <c r="F4152" s="2"/>
      <c r="G4152" s="2"/>
      <c r="H4152" s="2"/>
      <c r="I4152" s="2"/>
      <c r="J4152" s="2"/>
      <c r="K4152" s="2"/>
    </row>
    <row r="4153" spans="1:11">
      <c r="A4153" s="2"/>
      <c r="C4153" s="2"/>
      <c r="D4153" s="2"/>
      <c r="E4153" s="2"/>
      <c r="F4153" s="2"/>
      <c r="G4153" s="2"/>
      <c r="H4153" s="2"/>
      <c r="I4153" s="2"/>
      <c r="J4153" s="2"/>
      <c r="K4153" s="2"/>
    </row>
    <row r="4154" spans="1:11">
      <c r="A4154" s="2"/>
      <c r="C4154" s="2"/>
      <c r="D4154" s="2"/>
      <c r="E4154" s="2"/>
      <c r="F4154" s="2"/>
      <c r="G4154" s="2"/>
      <c r="H4154" s="2"/>
      <c r="I4154" s="2"/>
      <c r="J4154" s="2"/>
      <c r="K4154" s="2"/>
    </row>
    <row r="4155" spans="1:11">
      <c r="A4155" s="2"/>
      <c r="C4155" s="2"/>
      <c r="D4155" s="2"/>
      <c r="E4155" s="2"/>
      <c r="F4155" s="2"/>
      <c r="G4155" s="2"/>
      <c r="H4155" s="2"/>
      <c r="I4155" s="2"/>
      <c r="J4155" s="2"/>
      <c r="K4155" s="2"/>
    </row>
    <row r="4156" spans="1:11">
      <c r="A4156" s="2"/>
      <c r="C4156" s="2"/>
      <c r="D4156" s="2"/>
      <c r="E4156" s="2"/>
      <c r="F4156" s="2"/>
      <c r="G4156" s="2"/>
      <c r="H4156" s="2"/>
      <c r="I4156" s="2"/>
      <c r="J4156" s="2"/>
      <c r="K4156" s="2"/>
    </row>
    <row r="4157" spans="1:11">
      <c r="A4157" s="2"/>
      <c r="C4157" s="2"/>
      <c r="D4157" s="2"/>
      <c r="E4157" s="2"/>
      <c r="F4157" s="2"/>
      <c r="G4157" s="2"/>
      <c r="H4157" s="2"/>
      <c r="I4157" s="2"/>
      <c r="J4157" s="2"/>
      <c r="K4157" s="2"/>
    </row>
    <row r="4158" spans="1:11">
      <c r="A4158" s="2"/>
      <c r="C4158" s="2"/>
      <c r="D4158" s="2"/>
      <c r="E4158" s="2"/>
      <c r="F4158" s="2"/>
      <c r="G4158" s="2"/>
      <c r="H4158" s="2"/>
      <c r="I4158" s="2"/>
      <c r="J4158" s="2"/>
      <c r="K4158" s="2"/>
    </row>
    <row r="4159" spans="1:11">
      <c r="A4159" s="2"/>
      <c r="C4159" s="2"/>
      <c r="D4159" s="2"/>
      <c r="E4159" s="2"/>
      <c r="F4159" s="2"/>
      <c r="G4159" s="2"/>
      <c r="H4159" s="2"/>
      <c r="I4159" s="2"/>
      <c r="J4159" s="2"/>
      <c r="K4159" s="2"/>
    </row>
    <row r="4160" spans="1:11">
      <c r="A4160" s="2"/>
      <c r="C4160" s="2"/>
      <c r="D4160" s="2"/>
      <c r="E4160" s="2"/>
      <c r="F4160" s="2"/>
      <c r="G4160" s="2"/>
      <c r="H4160" s="2"/>
      <c r="I4160" s="2"/>
      <c r="J4160" s="2"/>
      <c r="K4160" s="2"/>
    </row>
    <row r="4161" spans="1:11">
      <c r="A4161" s="2"/>
      <c r="C4161" s="2"/>
      <c r="D4161" s="2"/>
      <c r="E4161" s="2"/>
      <c r="F4161" s="2"/>
      <c r="G4161" s="2"/>
      <c r="H4161" s="2"/>
      <c r="I4161" s="2"/>
      <c r="J4161" s="2"/>
      <c r="K4161" s="2"/>
    </row>
    <row r="4162" spans="1:11">
      <c r="A4162" s="2"/>
      <c r="C4162" s="2"/>
      <c r="D4162" s="2"/>
      <c r="E4162" s="2"/>
      <c r="F4162" s="2"/>
      <c r="G4162" s="2"/>
      <c r="H4162" s="2"/>
      <c r="I4162" s="2"/>
      <c r="J4162" s="2"/>
      <c r="K4162" s="2"/>
    </row>
    <row r="4163" spans="1:11">
      <c r="A4163" s="2"/>
      <c r="C4163" s="2"/>
      <c r="D4163" s="2"/>
      <c r="E4163" s="2"/>
      <c r="F4163" s="2"/>
      <c r="G4163" s="2"/>
      <c r="H4163" s="2"/>
      <c r="I4163" s="2"/>
      <c r="J4163" s="2"/>
      <c r="K4163" s="2"/>
    </row>
    <row r="4164" spans="1:11">
      <c r="A4164" s="2"/>
      <c r="C4164" s="2"/>
      <c r="D4164" s="2"/>
      <c r="E4164" s="2"/>
      <c r="F4164" s="2"/>
      <c r="G4164" s="2"/>
      <c r="H4164" s="2"/>
      <c r="I4164" s="2"/>
      <c r="J4164" s="2"/>
      <c r="K4164" s="2"/>
    </row>
    <row r="4165" spans="1:11">
      <c r="A4165" s="2"/>
      <c r="C4165" s="2"/>
      <c r="D4165" s="2"/>
      <c r="E4165" s="2"/>
      <c r="F4165" s="2"/>
      <c r="G4165" s="2"/>
      <c r="H4165" s="2"/>
      <c r="I4165" s="2"/>
      <c r="J4165" s="2"/>
      <c r="K4165" s="2"/>
    </row>
    <row r="4166" spans="1:11">
      <c r="A4166" s="2"/>
      <c r="C4166" s="2"/>
      <c r="D4166" s="2"/>
      <c r="E4166" s="2"/>
      <c r="F4166" s="2"/>
      <c r="G4166" s="2"/>
      <c r="H4166" s="2"/>
      <c r="I4166" s="2"/>
      <c r="J4166" s="2"/>
      <c r="K4166" s="2"/>
    </row>
    <row r="4167" spans="1:11">
      <c r="A4167" s="2"/>
      <c r="C4167" s="2"/>
      <c r="D4167" s="2"/>
      <c r="E4167" s="2"/>
      <c r="F4167" s="2"/>
      <c r="G4167" s="2"/>
      <c r="H4167" s="2"/>
      <c r="I4167" s="2"/>
      <c r="J4167" s="2"/>
      <c r="K4167" s="2"/>
    </row>
    <row r="4168" spans="1:11">
      <c r="A4168" s="2"/>
      <c r="C4168" s="2"/>
      <c r="D4168" s="2"/>
      <c r="E4168" s="2"/>
      <c r="F4168" s="2"/>
      <c r="G4168" s="2"/>
      <c r="H4168" s="2"/>
      <c r="I4168" s="2"/>
      <c r="J4168" s="2"/>
      <c r="K4168" s="2"/>
    </row>
    <row r="4169" spans="1:11">
      <c r="A4169" s="2"/>
      <c r="C4169" s="2"/>
      <c r="D4169" s="2"/>
      <c r="E4169" s="2"/>
      <c r="F4169" s="2"/>
      <c r="G4169" s="2"/>
      <c r="H4169" s="2"/>
      <c r="I4169" s="2"/>
      <c r="J4169" s="2"/>
      <c r="K4169" s="2"/>
    </row>
    <row r="4170" spans="1:11">
      <c r="A4170" s="2"/>
      <c r="C4170" s="2"/>
      <c r="D4170" s="2"/>
      <c r="E4170" s="2"/>
      <c r="F4170" s="2"/>
      <c r="G4170" s="2"/>
      <c r="H4170" s="2"/>
      <c r="I4170" s="2"/>
      <c r="J4170" s="2"/>
      <c r="K4170" s="2"/>
    </row>
    <row r="4171" spans="1:11">
      <c r="A4171" s="2"/>
      <c r="C4171" s="2"/>
      <c r="D4171" s="2"/>
      <c r="E4171" s="2"/>
      <c r="F4171" s="2"/>
      <c r="G4171" s="2"/>
      <c r="H4171" s="2"/>
      <c r="I4171" s="2"/>
      <c r="J4171" s="2"/>
      <c r="K4171" s="2"/>
    </row>
    <row r="4172" spans="1:11">
      <c r="A4172" s="2"/>
      <c r="C4172" s="2"/>
      <c r="D4172" s="2"/>
      <c r="E4172" s="2"/>
      <c r="F4172" s="2"/>
      <c r="G4172" s="2"/>
      <c r="H4172" s="2"/>
      <c r="I4172" s="2"/>
      <c r="J4172" s="2"/>
      <c r="K4172" s="2"/>
    </row>
    <row r="4173" spans="1:11">
      <c r="A4173" s="2"/>
      <c r="C4173" s="2"/>
      <c r="D4173" s="2"/>
      <c r="E4173" s="2"/>
      <c r="F4173" s="2"/>
      <c r="G4173" s="2"/>
      <c r="H4173" s="2"/>
      <c r="I4173" s="2"/>
      <c r="J4173" s="2"/>
      <c r="K4173" s="2"/>
    </row>
    <row r="4174" spans="1:11">
      <c r="A4174" s="2"/>
      <c r="C4174" s="2"/>
      <c r="D4174" s="2"/>
      <c r="E4174" s="2"/>
      <c r="F4174" s="2"/>
      <c r="G4174" s="2"/>
      <c r="H4174" s="2"/>
      <c r="I4174" s="2"/>
      <c r="J4174" s="2"/>
      <c r="K4174" s="2"/>
    </row>
    <row r="4175" spans="1:11">
      <c r="A4175" s="2"/>
      <c r="C4175" s="2"/>
      <c r="D4175" s="2"/>
      <c r="E4175" s="2"/>
      <c r="F4175" s="2"/>
      <c r="G4175" s="2"/>
      <c r="H4175" s="2"/>
      <c r="I4175" s="2"/>
      <c r="J4175" s="2"/>
      <c r="K4175" s="2"/>
    </row>
    <row r="4176" spans="1:11">
      <c r="A4176" s="2"/>
      <c r="C4176" s="2"/>
      <c r="D4176" s="2"/>
      <c r="E4176" s="2"/>
      <c r="F4176" s="2"/>
      <c r="G4176" s="2"/>
      <c r="H4176" s="2"/>
      <c r="I4176" s="2"/>
      <c r="J4176" s="2"/>
      <c r="K4176" s="2"/>
    </row>
    <row r="4177" spans="1:11">
      <c r="A4177" s="2"/>
      <c r="C4177" s="2"/>
      <c r="D4177" s="2"/>
      <c r="E4177" s="2"/>
      <c r="F4177" s="2"/>
      <c r="G4177" s="2"/>
      <c r="H4177" s="2"/>
      <c r="I4177" s="2"/>
      <c r="J4177" s="2"/>
      <c r="K4177" s="2"/>
    </row>
    <row r="4178" spans="1:11">
      <c r="A4178" s="2"/>
      <c r="C4178" s="2"/>
      <c r="D4178" s="2"/>
      <c r="E4178" s="2"/>
      <c r="F4178" s="2"/>
      <c r="G4178" s="2"/>
      <c r="H4178" s="2"/>
      <c r="I4178" s="2"/>
      <c r="J4178" s="2"/>
      <c r="K4178" s="2"/>
    </row>
    <row r="4179" spans="1:11">
      <c r="A4179" s="2"/>
      <c r="C4179" s="2"/>
      <c r="D4179" s="2"/>
      <c r="E4179" s="2"/>
      <c r="F4179" s="2"/>
      <c r="G4179" s="2"/>
      <c r="H4179" s="2"/>
      <c r="I4179" s="2"/>
      <c r="J4179" s="2"/>
      <c r="K4179" s="2"/>
    </row>
    <row r="4180" spans="1:11">
      <c r="A4180" s="2"/>
      <c r="C4180" s="2"/>
      <c r="D4180" s="2"/>
      <c r="E4180" s="2"/>
      <c r="F4180" s="2"/>
      <c r="G4180" s="2"/>
      <c r="H4180" s="2"/>
      <c r="I4180" s="2"/>
      <c r="J4180" s="2"/>
      <c r="K4180" s="2"/>
    </row>
    <row r="4181" spans="1:11">
      <c r="A4181" s="2"/>
      <c r="C4181" s="2"/>
      <c r="D4181" s="2"/>
      <c r="E4181" s="2"/>
      <c r="F4181" s="2"/>
      <c r="G4181" s="2"/>
      <c r="H4181" s="2"/>
      <c r="I4181" s="2"/>
      <c r="J4181" s="2"/>
      <c r="K4181" s="2"/>
    </row>
    <row r="4182" spans="1:11">
      <c r="A4182" s="2"/>
      <c r="C4182" s="2"/>
      <c r="D4182" s="2"/>
      <c r="E4182" s="2"/>
      <c r="F4182" s="2"/>
      <c r="G4182" s="2"/>
      <c r="H4182" s="2"/>
      <c r="I4182" s="2"/>
      <c r="J4182" s="2"/>
      <c r="K4182" s="2"/>
    </row>
    <row r="4183" spans="1:11">
      <c r="A4183" s="2"/>
      <c r="C4183" s="2"/>
      <c r="D4183" s="2"/>
      <c r="E4183" s="2"/>
      <c r="F4183" s="2"/>
      <c r="G4183" s="2"/>
      <c r="H4183" s="2"/>
      <c r="I4183" s="2"/>
      <c r="J4183" s="2"/>
      <c r="K4183" s="2"/>
    </row>
    <row r="4184" spans="1:11">
      <c r="A4184" s="2"/>
      <c r="C4184" s="2"/>
      <c r="D4184" s="2"/>
      <c r="E4184" s="2"/>
      <c r="F4184" s="2"/>
      <c r="G4184" s="2"/>
      <c r="H4184" s="2"/>
      <c r="I4184" s="2"/>
      <c r="J4184" s="2"/>
      <c r="K4184" s="2"/>
    </row>
    <row r="4185" spans="1:11">
      <c r="A4185" s="2"/>
      <c r="C4185" s="2"/>
      <c r="D4185" s="2"/>
      <c r="E4185" s="2"/>
      <c r="F4185" s="2"/>
      <c r="G4185" s="2"/>
      <c r="H4185" s="2"/>
      <c r="I4185" s="2"/>
      <c r="J4185" s="2"/>
      <c r="K4185" s="2"/>
    </row>
    <row r="4186" spans="1:11">
      <c r="A4186" s="2"/>
      <c r="C4186" s="2"/>
      <c r="D4186" s="2"/>
      <c r="E4186" s="2"/>
      <c r="F4186" s="2"/>
      <c r="G4186" s="2"/>
      <c r="H4186" s="2"/>
      <c r="I4186" s="2"/>
      <c r="J4186" s="2"/>
      <c r="K4186" s="2"/>
    </row>
    <row r="4187" spans="1:11">
      <c r="A4187" s="2"/>
      <c r="C4187" s="2"/>
      <c r="D4187" s="2"/>
      <c r="E4187" s="2"/>
      <c r="F4187" s="2"/>
      <c r="G4187" s="2"/>
      <c r="H4187" s="2"/>
      <c r="I4187" s="2"/>
      <c r="J4187" s="2"/>
      <c r="K4187" s="2"/>
    </row>
    <row r="4188" spans="1:11">
      <c r="A4188" s="2"/>
      <c r="C4188" s="2"/>
      <c r="D4188" s="2"/>
      <c r="E4188" s="2"/>
      <c r="F4188" s="2"/>
      <c r="G4188" s="2"/>
      <c r="H4188" s="2"/>
      <c r="I4188" s="2"/>
      <c r="J4188" s="2"/>
      <c r="K4188" s="2"/>
    </row>
    <row r="4189" spans="1:11">
      <c r="A4189" s="2"/>
      <c r="C4189" s="2"/>
      <c r="D4189" s="2"/>
      <c r="E4189" s="2"/>
      <c r="F4189" s="2"/>
      <c r="G4189" s="2"/>
      <c r="H4189" s="2"/>
      <c r="I4189" s="2"/>
      <c r="J4189" s="2"/>
      <c r="K4189" s="2"/>
    </row>
    <row r="4190" spans="1:11">
      <c r="A4190" s="2"/>
      <c r="C4190" s="2"/>
      <c r="D4190" s="2"/>
      <c r="E4190" s="2"/>
      <c r="F4190" s="2"/>
      <c r="G4190" s="2"/>
      <c r="H4190" s="2"/>
      <c r="I4190" s="2"/>
      <c r="J4190" s="2"/>
      <c r="K4190" s="2"/>
    </row>
    <row r="4191" spans="1:11">
      <c r="A4191" s="2"/>
      <c r="C4191" s="2"/>
      <c r="D4191" s="2"/>
      <c r="E4191" s="2"/>
      <c r="F4191" s="2"/>
      <c r="G4191" s="2"/>
      <c r="H4191" s="2"/>
      <c r="I4191" s="2"/>
      <c r="J4191" s="2"/>
      <c r="K4191" s="2"/>
    </row>
    <row r="4192" spans="1:11">
      <c r="A4192" s="2"/>
      <c r="C4192" s="2"/>
      <c r="D4192" s="2"/>
      <c r="E4192" s="2"/>
      <c r="F4192" s="2"/>
      <c r="G4192" s="2"/>
      <c r="H4192" s="2"/>
      <c r="I4192" s="2"/>
      <c r="J4192" s="2"/>
      <c r="K4192" s="2"/>
    </row>
    <row r="4193" spans="1:11">
      <c r="A4193" s="2"/>
      <c r="C4193" s="2"/>
      <c r="D4193" s="2"/>
      <c r="E4193" s="2"/>
      <c r="F4193" s="2"/>
      <c r="G4193" s="2"/>
      <c r="H4193" s="2"/>
      <c r="I4193" s="2"/>
      <c r="J4193" s="2"/>
      <c r="K4193" s="2"/>
    </row>
    <row r="4194" spans="1:11">
      <c r="A4194" s="2"/>
      <c r="C4194" s="2"/>
      <c r="D4194" s="2"/>
      <c r="E4194" s="2"/>
      <c r="F4194" s="2"/>
      <c r="G4194" s="2"/>
      <c r="H4194" s="2"/>
      <c r="I4194" s="2"/>
      <c r="J4194" s="2"/>
      <c r="K4194" s="2"/>
    </row>
    <row r="4195" spans="1:11">
      <c r="A4195" s="2"/>
      <c r="C4195" s="2"/>
      <c r="D4195" s="2"/>
      <c r="E4195" s="2"/>
      <c r="F4195" s="2"/>
      <c r="G4195" s="2"/>
      <c r="H4195" s="2"/>
      <c r="I4195" s="2"/>
      <c r="J4195" s="2"/>
      <c r="K4195" s="2"/>
    </row>
    <row r="4196" spans="1:11">
      <c r="A4196" s="2"/>
      <c r="C4196" s="2"/>
      <c r="D4196" s="2"/>
      <c r="E4196" s="2"/>
      <c r="F4196" s="2"/>
      <c r="G4196" s="2"/>
      <c r="H4196" s="2"/>
      <c r="I4196" s="2"/>
      <c r="J4196" s="2"/>
      <c r="K4196" s="2"/>
    </row>
    <row r="4197" spans="1:11">
      <c r="A4197" s="2"/>
      <c r="C4197" s="2"/>
      <c r="D4197" s="2"/>
      <c r="E4197" s="2"/>
      <c r="F4197" s="2"/>
      <c r="G4197" s="2"/>
      <c r="H4197" s="2"/>
      <c r="I4197" s="2"/>
      <c r="J4197" s="2"/>
      <c r="K4197" s="2"/>
    </row>
    <row r="4198" spans="1:11">
      <c r="A4198" s="2"/>
      <c r="C4198" s="2"/>
      <c r="D4198" s="2"/>
      <c r="E4198" s="2"/>
      <c r="F4198" s="2"/>
      <c r="G4198" s="2"/>
      <c r="H4198" s="2"/>
      <c r="I4198" s="2"/>
      <c r="J4198" s="2"/>
      <c r="K4198" s="2"/>
    </row>
    <row r="4199" spans="1:11">
      <c r="A4199" s="2"/>
      <c r="C4199" s="2"/>
      <c r="D4199" s="2"/>
      <c r="E4199" s="2"/>
      <c r="F4199" s="2"/>
      <c r="G4199" s="2"/>
      <c r="H4199" s="2"/>
      <c r="I4199" s="2"/>
      <c r="J4199" s="2"/>
      <c r="K4199" s="2"/>
    </row>
    <row r="4200" spans="1:11">
      <c r="A4200" s="2"/>
      <c r="C4200" s="2"/>
      <c r="D4200" s="2"/>
      <c r="E4200" s="2"/>
      <c r="F4200" s="2"/>
      <c r="G4200" s="2"/>
      <c r="H4200" s="2"/>
      <c r="I4200" s="2"/>
      <c r="J4200" s="2"/>
      <c r="K4200" s="2"/>
    </row>
    <row r="4201" spans="1:11">
      <c r="A4201" s="2"/>
      <c r="C4201" s="2"/>
      <c r="D4201" s="2"/>
      <c r="E4201" s="2"/>
      <c r="F4201" s="2"/>
      <c r="G4201" s="2"/>
      <c r="H4201" s="2"/>
      <c r="I4201" s="2"/>
      <c r="J4201" s="2"/>
      <c r="K4201" s="2"/>
    </row>
    <row r="4202" spans="1:11">
      <c r="A4202" s="2"/>
      <c r="C4202" s="2"/>
      <c r="D4202" s="2"/>
      <c r="E4202" s="2"/>
      <c r="F4202" s="2"/>
      <c r="G4202" s="2"/>
      <c r="H4202" s="2"/>
      <c r="I4202" s="2"/>
      <c r="J4202" s="2"/>
      <c r="K4202" s="2"/>
    </row>
    <row r="4203" spans="1:11">
      <c r="A4203" s="2"/>
      <c r="C4203" s="2"/>
      <c r="D4203" s="2"/>
      <c r="E4203" s="2"/>
      <c r="F4203" s="2"/>
      <c r="G4203" s="2"/>
      <c r="H4203" s="2"/>
      <c r="I4203" s="2"/>
      <c r="J4203" s="2"/>
      <c r="K4203" s="2"/>
    </row>
    <row r="4204" spans="1:11">
      <c r="A4204" s="2"/>
      <c r="C4204" s="2"/>
      <c r="D4204" s="2"/>
      <c r="E4204" s="2"/>
      <c r="F4204" s="2"/>
      <c r="G4204" s="2"/>
      <c r="H4204" s="2"/>
      <c r="I4204" s="2"/>
      <c r="J4204" s="2"/>
      <c r="K4204" s="2"/>
    </row>
    <row r="4205" spans="1:11">
      <c r="A4205" s="2"/>
      <c r="C4205" s="2"/>
      <c r="D4205" s="2"/>
      <c r="E4205" s="2"/>
      <c r="F4205" s="2"/>
      <c r="G4205" s="2"/>
      <c r="H4205" s="2"/>
      <c r="I4205" s="2"/>
      <c r="J4205" s="2"/>
      <c r="K4205" s="2"/>
    </row>
    <row r="4206" spans="1:11">
      <c r="A4206" s="2"/>
      <c r="C4206" s="2"/>
      <c r="D4206" s="2"/>
      <c r="E4206" s="2"/>
      <c r="F4206" s="2"/>
      <c r="G4206" s="2"/>
      <c r="H4206" s="2"/>
      <c r="I4206" s="2"/>
      <c r="J4206" s="2"/>
      <c r="K4206" s="2"/>
    </row>
    <row r="4207" spans="1:11">
      <c r="A4207" s="2"/>
      <c r="C4207" s="2"/>
      <c r="D4207" s="2"/>
      <c r="E4207" s="2"/>
      <c r="F4207" s="2"/>
      <c r="G4207" s="2"/>
      <c r="H4207" s="2"/>
      <c r="I4207" s="2"/>
      <c r="J4207" s="2"/>
      <c r="K4207" s="2"/>
    </row>
    <row r="4208" spans="1:11">
      <c r="A4208" s="2"/>
      <c r="C4208" s="2"/>
      <c r="D4208" s="2"/>
      <c r="E4208" s="2"/>
      <c r="F4208" s="2"/>
      <c r="G4208" s="2"/>
      <c r="H4208" s="2"/>
      <c r="I4208" s="2"/>
      <c r="J4208" s="2"/>
      <c r="K4208" s="2"/>
    </row>
    <row r="4209" spans="1:11">
      <c r="A4209" s="2"/>
      <c r="C4209" s="2"/>
      <c r="D4209" s="2"/>
      <c r="E4209" s="2"/>
      <c r="F4209" s="2"/>
      <c r="G4209" s="2"/>
      <c r="H4209" s="2"/>
      <c r="I4209" s="2"/>
      <c r="J4209" s="2"/>
      <c r="K4209" s="2"/>
    </row>
    <row r="4210" spans="1:11">
      <c r="A4210" s="2"/>
      <c r="C4210" s="2"/>
      <c r="D4210" s="2"/>
      <c r="E4210" s="2"/>
      <c r="F4210" s="2"/>
      <c r="G4210" s="2"/>
      <c r="H4210" s="2"/>
      <c r="I4210" s="2"/>
      <c r="J4210" s="2"/>
      <c r="K4210" s="2"/>
    </row>
    <row r="4211" spans="1:11">
      <c r="A4211" s="2"/>
      <c r="C4211" s="2"/>
      <c r="D4211" s="2"/>
      <c r="E4211" s="2"/>
      <c r="F4211" s="2"/>
      <c r="G4211" s="2"/>
      <c r="H4211" s="2"/>
      <c r="I4211" s="2"/>
      <c r="J4211" s="2"/>
      <c r="K4211" s="2"/>
    </row>
    <row r="4212" spans="1:11">
      <c r="A4212" s="2"/>
      <c r="C4212" s="2"/>
      <c r="D4212" s="2"/>
      <c r="E4212" s="2"/>
      <c r="F4212" s="2"/>
      <c r="G4212" s="2"/>
      <c r="H4212" s="2"/>
      <c r="I4212" s="2"/>
      <c r="J4212" s="2"/>
      <c r="K4212" s="2"/>
    </row>
    <row r="4213" spans="1:11">
      <c r="A4213" s="2"/>
      <c r="C4213" s="2"/>
      <c r="D4213" s="2"/>
      <c r="E4213" s="2"/>
      <c r="F4213" s="2"/>
      <c r="G4213" s="2"/>
      <c r="H4213" s="2"/>
      <c r="I4213" s="2"/>
      <c r="J4213" s="2"/>
      <c r="K4213" s="2"/>
    </row>
    <row r="4214" spans="1:11">
      <c r="A4214" s="2"/>
      <c r="C4214" s="2"/>
      <c r="D4214" s="2"/>
      <c r="E4214" s="2"/>
      <c r="F4214" s="2"/>
      <c r="G4214" s="2"/>
      <c r="H4214" s="2"/>
      <c r="I4214" s="2"/>
      <c r="J4214" s="2"/>
      <c r="K4214" s="2"/>
    </row>
    <row r="4215" spans="1:11">
      <c r="A4215" s="2"/>
      <c r="C4215" s="2"/>
      <c r="D4215" s="2"/>
      <c r="E4215" s="2"/>
      <c r="F4215" s="2"/>
      <c r="G4215" s="2"/>
      <c r="H4215" s="2"/>
      <c r="I4215" s="2"/>
      <c r="J4215" s="2"/>
      <c r="K4215" s="2"/>
    </row>
    <row r="4216" spans="1:11">
      <c r="A4216" s="2"/>
      <c r="C4216" s="2"/>
      <c r="D4216" s="2"/>
      <c r="E4216" s="2"/>
      <c r="F4216" s="2"/>
      <c r="G4216" s="2"/>
      <c r="H4216" s="2"/>
      <c r="I4216" s="2"/>
      <c r="J4216" s="2"/>
      <c r="K4216" s="2"/>
    </row>
    <row r="4217" spans="1:11">
      <c r="A4217" s="2"/>
      <c r="C4217" s="2"/>
      <c r="D4217" s="2"/>
      <c r="E4217" s="2"/>
      <c r="F4217" s="2"/>
      <c r="G4217" s="2"/>
      <c r="H4217" s="2"/>
      <c r="I4217" s="2"/>
      <c r="J4217" s="2"/>
      <c r="K4217" s="2"/>
    </row>
    <row r="4218" spans="1:11">
      <c r="A4218" s="2"/>
      <c r="C4218" s="2"/>
      <c r="D4218" s="2"/>
      <c r="E4218" s="2"/>
      <c r="F4218" s="2"/>
      <c r="G4218" s="2"/>
      <c r="H4218" s="2"/>
      <c r="I4218" s="2"/>
      <c r="J4218" s="2"/>
      <c r="K4218" s="2"/>
    </row>
    <row r="4219" spans="1:11">
      <c r="A4219" s="2"/>
      <c r="C4219" s="2"/>
      <c r="D4219" s="2"/>
      <c r="E4219" s="2"/>
      <c r="F4219" s="2"/>
      <c r="G4219" s="2"/>
      <c r="H4219" s="2"/>
      <c r="I4219" s="2"/>
      <c r="J4219" s="2"/>
      <c r="K4219" s="2"/>
    </row>
    <row r="4220" spans="1:11">
      <c r="A4220" s="2"/>
      <c r="C4220" s="2"/>
      <c r="D4220" s="2"/>
      <c r="E4220" s="2"/>
      <c r="F4220" s="2"/>
      <c r="G4220" s="2"/>
      <c r="H4220" s="2"/>
      <c r="I4220" s="2"/>
      <c r="J4220" s="2"/>
      <c r="K4220" s="2"/>
    </row>
    <row r="4221" spans="1:11">
      <c r="A4221" s="2"/>
      <c r="C4221" s="2"/>
      <c r="D4221" s="2"/>
      <c r="E4221" s="2"/>
      <c r="F4221" s="2"/>
      <c r="G4221" s="2"/>
      <c r="H4221" s="2"/>
      <c r="I4221" s="2"/>
      <c r="J4221" s="2"/>
      <c r="K4221" s="2"/>
    </row>
    <row r="4222" spans="1:11">
      <c r="A4222" s="2"/>
      <c r="C4222" s="2"/>
      <c r="D4222" s="2"/>
      <c r="E4222" s="2"/>
      <c r="F4222" s="2"/>
      <c r="G4222" s="2"/>
      <c r="H4222" s="2"/>
      <c r="I4222" s="2"/>
      <c r="J4222" s="2"/>
      <c r="K4222" s="2"/>
    </row>
    <row r="4223" spans="1:11">
      <c r="A4223" s="2"/>
      <c r="C4223" s="2"/>
      <c r="D4223" s="2"/>
      <c r="E4223" s="2"/>
      <c r="F4223" s="2"/>
      <c r="G4223" s="2"/>
      <c r="H4223" s="2"/>
      <c r="I4223" s="2"/>
      <c r="J4223" s="2"/>
      <c r="K4223" s="2"/>
    </row>
    <row r="4224" spans="1:11">
      <c r="A4224" s="2"/>
      <c r="C4224" s="2"/>
      <c r="D4224" s="2"/>
      <c r="E4224" s="2"/>
      <c r="F4224" s="2"/>
      <c r="G4224" s="2"/>
      <c r="H4224" s="2"/>
      <c r="I4224" s="2"/>
      <c r="J4224" s="2"/>
      <c r="K4224" s="2"/>
    </row>
    <row r="4225" spans="1:11">
      <c r="A4225" s="2"/>
      <c r="C4225" s="2"/>
      <c r="D4225" s="2"/>
      <c r="E4225" s="2"/>
      <c r="F4225" s="2"/>
      <c r="G4225" s="2"/>
      <c r="H4225" s="2"/>
      <c r="I4225" s="2"/>
      <c r="J4225" s="2"/>
      <c r="K4225" s="2"/>
    </row>
    <row r="4226" spans="1:11">
      <c r="A4226" s="2"/>
      <c r="C4226" s="2"/>
      <c r="D4226" s="2"/>
      <c r="E4226" s="2"/>
      <c r="F4226" s="2"/>
      <c r="G4226" s="2"/>
      <c r="H4226" s="2"/>
      <c r="I4226" s="2"/>
      <c r="J4226" s="2"/>
      <c r="K4226" s="2"/>
    </row>
    <row r="4227" spans="1:11">
      <c r="A4227" s="2"/>
      <c r="C4227" s="2"/>
      <c r="D4227" s="2"/>
      <c r="E4227" s="2"/>
      <c r="F4227" s="2"/>
      <c r="G4227" s="2"/>
      <c r="H4227" s="2"/>
      <c r="I4227" s="2"/>
      <c r="J4227" s="2"/>
      <c r="K4227" s="2"/>
    </row>
    <row r="4228" spans="1:11">
      <c r="A4228" s="2"/>
      <c r="C4228" s="2"/>
      <c r="D4228" s="2"/>
      <c r="E4228" s="2"/>
      <c r="F4228" s="2"/>
      <c r="G4228" s="2"/>
      <c r="H4228" s="2"/>
      <c r="I4228" s="2"/>
      <c r="J4228" s="2"/>
      <c r="K4228" s="2"/>
    </row>
    <row r="4229" spans="1:11">
      <c r="A4229" s="2"/>
      <c r="C4229" s="2"/>
      <c r="D4229" s="2"/>
      <c r="E4229" s="2"/>
      <c r="F4229" s="2"/>
      <c r="G4229" s="2"/>
      <c r="H4229" s="2"/>
      <c r="I4229" s="2"/>
      <c r="J4229" s="2"/>
      <c r="K4229" s="2"/>
    </row>
    <row r="4230" spans="1:11">
      <c r="A4230" s="2"/>
      <c r="C4230" s="2"/>
      <c r="D4230" s="2"/>
      <c r="E4230" s="2"/>
      <c r="F4230" s="2"/>
      <c r="G4230" s="2"/>
      <c r="H4230" s="2"/>
      <c r="I4230" s="2"/>
      <c r="J4230" s="2"/>
      <c r="K4230" s="2"/>
    </row>
    <row r="4231" spans="1:11">
      <c r="A4231" s="2"/>
      <c r="C4231" s="2"/>
      <c r="D4231" s="2"/>
      <c r="E4231" s="2"/>
      <c r="F4231" s="2"/>
      <c r="G4231" s="2"/>
      <c r="H4231" s="2"/>
      <c r="I4231" s="2"/>
      <c r="J4231" s="2"/>
      <c r="K4231" s="2"/>
    </row>
    <row r="4232" spans="1:11">
      <c r="A4232" s="2"/>
      <c r="C4232" s="2"/>
      <c r="D4232" s="2"/>
      <c r="E4232" s="2"/>
      <c r="F4232" s="2"/>
      <c r="G4232" s="2"/>
      <c r="H4232" s="2"/>
      <c r="I4232" s="2"/>
      <c r="J4232" s="2"/>
      <c r="K4232" s="2"/>
    </row>
    <row r="4233" spans="1:11">
      <c r="A4233" s="2"/>
      <c r="C4233" s="2"/>
      <c r="D4233" s="2"/>
      <c r="E4233" s="2"/>
      <c r="F4233" s="2"/>
      <c r="G4233" s="2"/>
      <c r="H4233" s="2"/>
      <c r="I4233" s="2"/>
      <c r="J4233" s="2"/>
      <c r="K4233" s="2"/>
    </row>
    <row r="4234" spans="1:11">
      <c r="A4234" s="2"/>
      <c r="C4234" s="2"/>
      <c r="D4234" s="2"/>
      <c r="E4234" s="2"/>
      <c r="F4234" s="2"/>
      <c r="G4234" s="2"/>
      <c r="H4234" s="2"/>
      <c r="I4234" s="2"/>
      <c r="J4234" s="2"/>
      <c r="K4234" s="2"/>
    </row>
    <row r="4235" spans="1:11">
      <c r="A4235" s="2"/>
      <c r="C4235" s="2"/>
      <c r="D4235" s="2"/>
      <c r="E4235" s="2"/>
      <c r="F4235" s="2"/>
      <c r="G4235" s="2"/>
      <c r="H4235" s="2"/>
      <c r="I4235" s="2"/>
      <c r="J4235" s="2"/>
      <c r="K4235" s="2"/>
    </row>
    <row r="4236" spans="1:11">
      <c r="A4236" s="2"/>
      <c r="C4236" s="2"/>
      <c r="D4236" s="2"/>
      <c r="E4236" s="2"/>
      <c r="F4236" s="2"/>
      <c r="G4236" s="2"/>
      <c r="H4236" s="2"/>
      <c r="I4236" s="2"/>
      <c r="J4236" s="2"/>
      <c r="K4236" s="2"/>
    </row>
    <row r="4237" spans="1:11">
      <c r="A4237" s="2"/>
      <c r="C4237" s="2"/>
      <c r="D4237" s="2"/>
      <c r="E4237" s="2"/>
      <c r="F4237" s="2"/>
      <c r="G4237" s="2"/>
      <c r="H4237" s="2"/>
      <c r="I4237" s="2"/>
      <c r="J4237" s="2"/>
      <c r="K4237" s="2"/>
    </row>
    <row r="4238" spans="1:11">
      <c r="A4238" s="2"/>
      <c r="C4238" s="2"/>
      <c r="D4238" s="2"/>
      <c r="E4238" s="2"/>
      <c r="F4238" s="2"/>
      <c r="G4238" s="2"/>
      <c r="H4238" s="2"/>
      <c r="I4238" s="2"/>
      <c r="J4238" s="2"/>
      <c r="K4238" s="2"/>
    </row>
    <row r="4239" spans="1:11">
      <c r="A4239" s="2"/>
      <c r="C4239" s="2"/>
      <c r="D4239" s="2"/>
      <c r="E4239" s="2"/>
      <c r="F4239" s="2"/>
      <c r="G4239" s="2"/>
      <c r="H4239" s="2"/>
      <c r="I4239" s="2"/>
      <c r="J4239" s="2"/>
      <c r="K4239" s="2"/>
    </row>
    <row r="4240" spans="1:11">
      <c r="A4240" s="2"/>
      <c r="C4240" s="2"/>
      <c r="D4240" s="2"/>
      <c r="E4240" s="2"/>
      <c r="F4240" s="2"/>
      <c r="G4240" s="2"/>
      <c r="H4240" s="2"/>
      <c r="I4240" s="2"/>
      <c r="J4240" s="2"/>
      <c r="K4240" s="2"/>
    </row>
    <row r="4241" spans="1:11">
      <c r="A4241" s="2"/>
      <c r="C4241" s="2"/>
      <c r="D4241" s="2"/>
      <c r="E4241" s="2"/>
      <c r="F4241" s="2"/>
      <c r="G4241" s="2"/>
      <c r="H4241" s="2"/>
      <c r="I4241" s="2"/>
      <c r="J4241" s="2"/>
      <c r="K4241" s="2"/>
    </row>
    <row r="4242" spans="1:11">
      <c r="A4242" s="2"/>
      <c r="C4242" s="2"/>
      <c r="D4242" s="2"/>
      <c r="E4242" s="2"/>
      <c r="F4242" s="2"/>
      <c r="G4242" s="2"/>
      <c r="H4242" s="2"/>
      <c r="I4242" s="2"/>
      <c r="J4242" s="2"/>
      <c r="K4242" s="2"/>
    </row>
    <row r="4243" spans="1:11">
      <c r="A4243" s="2"/>
      <c r="C4243" s="2"/>
      <c r="D4243" s="2"/>
      <c r="E4243" s="2"/>
      <c r="F4243" s="2"/>
      <c r="G4243" s="2"/>
      <c r="H4243" s="2"/>
      <c r="I4243" s="2"/>
      <c r="J4243" s="2"/>
      <c r="K4243" s="2"/>
    </row>
    <row r="4244" spans="1:11">
      <c r="A4244" s="2"/>
      <c r="C4244" s="2"/>
      <c r="D4244" s="2"/>
      <c r="E4244" s="2"/>
      <c r="F4244" s="2"/>
      <c r="G4244" s="2"/>
      <c r="H4244" s="2"/>
      <c r="I4244" s="2"/>
      <c r="J4244" s="2"/>
      <c r="K4244" s="2"/>
    </row>
    <row r="4245" spans="1:11">
      <c r="A4245" s="2"/>
      <c r="C4245" s="2"/>
      <c r="D4245" s="2"/>
      <c r="E4245" s="2"/>
      <c r="F4245" s="2"/>
      <c r="G4245" s="2"/>
      <c r="H4245" s="2"/>
      <c r="I4245" s="2"/>
      <c r="J4245" s="2"/>
      <c r="K4245" s="2"/>
    </row>
    <row r="4246" spans="1:11">
      <c r="A4246" s="2"/>
      <c r="C4246" s="2"/>
      <c r="D4246" s="2"/>
      <c r="E4246" s="2"/>
      <c r="F4246" s="2"/>
      <c r="G4246" s="2"/>
      <c r="H4246" s="2"/>
      <c r="I4246" s="2"/>
      <c r="J4246" s="2"/>
      <c r="K4246" s="2"/>
    </row>
    <row r="4247" spans="1:11">
      <c r="A4247" s="2"/>
      <c r="C4247" s="2"/>
      <c r="D4247" s="2"/>
      <c r="E4247" s="2"/>
      <c r="F4247" s="2"/>
      <c r="G4247" s="2"/>
      <c r="H4247" s="2"/>
      <c r="I4247" s="2"/>
      <c r="J4247" s="2"/>
      <c r="K4247" s="2"/>
    </row>
    <row r="4248" spans="1:11">
      <c r="A4248" s="2"/>
      <c r="C4248" s="2"/>
      <c r="D4248" s="2"/>
      <c r="E4248" s="2"/>
      <c r="F4248" s="2"/>
      <c r="G4248" s="2"/>
      <c r="H4248" s="2"/>
      <c r="I4248" s="2"/>
      <c r="J4248" s="2"/>
      <c r="K4248" s="2"/>
    </row>
    <row r="4249" spans="1:11">
      <c r="A4249" s="2"/>
      <c r="C4249" s="2"/>
      <c r="D4249" s="2"/>
      <c r="E4249" s="2"/>
      <c r="F4249" s="2"/>
      <c r="G4249" s="2"/>
      <c r="H4249" s="2"/>
      <c r="I4249" s="2"/>
      <c r="J4249" s="2"/>
      <c r="K4249" s="2"/>
    </row>
    <row r="4250" spans="1:11">
      <c r="A4250" s="2"/>
      <c r="C4250" s="2"/>
      <c r="D4250" s="2"/>
      <c r="E4250" s="2"/>
      <c r="F4250" s="2"/>
      <c r="G4250" s="2"/>
      <c r="H4250" s="2"/>
      <c r="I4250" s="2"/>
      <c r="J4250" s="2"/>
      <c r="K4250" s="2"/>
    </row>
    <row r="4251" spans="1:11">
      <c r="A4251" s="2"/>
      <c r="C4251" s="2"/>
      <c r="D4251" s="2"/>
      <c r="E4251" s="2"/>
      <c r="F4251" s="2"/>
      <c r="G4251" s="2"/>
      <c r="H4251" s="2"/>
      <c r="I4251" s="2"/>
      <c r="J4251" s="2"/>
      <c r="K4251" s="2"/>
    </row>
    <row r="4252" spans="1:11">
      <c r="A4252" s="2"/>
      <c r="C4252" s="2"/>
      <c r="D4252" s="2"/>
      <c r="E4252" s="2"/>
      <c r="F4252" s="2"/>
      <c r="G4252" s="2"/>
      <c r="H4252" s="2"/>
      <c r="I4252" s="2"/>
      <c r="J4252" s="2"/>
      <c r="K4252" s="2"/>
    </row>
    <row r="4253" spans="1:11">
      <c r="A4253" s="2"/>
      <c r="C4253" s="2"/>
      <c r="D4253" s="2"/>
      <c r="E4253" s="2"/>
      <c r="F4253" s="2"/>
      <c r="G4253" s="2"/>
      <c r="H4253" s="2"/>
      <c r="I4253" s="2"/>
      <c r="J4253" s="2"/>
      <c r="K4253" s="2"/>
    </row>
    <row r="4254" spans="1:11">
      <c r="A4254" s="2"/>
      <c r="C4254" s="2"/>
      <c r="D4254" s="2"/>
      <c r="E4254" s="2"/>
      <c r="F4254" s="2"/>
      <c r="G4254" s="2"/>
      <c r="H4254" s="2"/>
      <c r="I4254" s="2"/>
      <c r="J4254" s="2"/>
      <c r="K4254" s="2"/>
    </row>
    <row r="4255" spans="1:11">
      <c r="A4255" s="2"/>
      <c r="C4255" s="2"/>
      <c r="D4255" s="2"/>
      <c r="E4255" s="2"/>
      <c r="F4255" s="2"/>
      <c r="G4255" s="2"/>
      <c r="H4255" s="2"/>
      <c r="I4255" s="2"/>
      <c r="J4255" s="2"/>
      <c r="K4255" s="2"/>
    </row>
    <row r="4256" spans="1:11">
      <c r="A4256" s="2"/>
      <c r="C4256" s="2"/>
      <c r="D4256" s="2"/>
      <c r="E4256" s="2"/>
      <c r="F4256" s="2"/>
      <c r="G4256" s="2"/>
      <c r="H4256" s="2"/>
      <c r="I4256" s="2"/>
      <c r="J4256" s="2"/>
      <c r="K4256" s="2"/>
    </row>
    <row r="4257" spans="1:11">
      <c r="A4257" s="2"/>
      <c r="C4257" s="2"/>
      <c r="D4257" s="2"/>
      <c r="E4257" s="2"/>
      <c r="F4257" s="2"/>
      <c r="G4257" s="2"/>
      <c r="H4257" s="2"/>
      <c r="I4257" s="2"/>
      <c r="J4257" s="2"/>
      <c r="K4257" s="2"/>
    </row>
    <row r="4258" spans="1:11">
      <c r="A4258" s="2"/>
      <c r="C4258" s="2"/>
      <c r="D4258" s="2"/>
      <c r="E4258" s="2"/>
      <c r="F4258" s="2"/>
      <c r="G4258" s="2"/>
      <c r="H4258" s="2"/>
      <c r="I4258" s="2"/>
      <c r="J4258" s="2"/>
      <c r="K4258" s="2"/>
    </row>
    <row r="4259" spans="1:11">
      <c r="A4259" s="2"/>
      <c r="C4259" s="2"/>
      <c r="D4259" s="2"/>
      <c r="E4259" s="2"/>
      <c r="F4259" s="2"/>
      <c r="G4259" s="2"/>
      <c r="H4259" s="2"/>
      <c r="I4259" s="2"/>
      <c r="J4259" s="2"/>
      <c r="K4259" s="2"/>
    </row>
    <row r="4260" spans="1:11">
      <c r="A4260" s="2"/>
      <c r="C4260" s="2"/>
      <c r="D4260" s="2"/>
      <c r="E4260" s="2"/>
      <c r="F4260" s="2"/>
      <c r="G4260" s="2"/>
      <c r="H4260" s="2"/>
      <c r="I4260" s="2"/>
      <c r="J4260" s="2"/>
      <c r="K4260" s="2"/>
    </row>
    <row r="4261" spans="1:11">
      <c r="A4261" s="2"/>
      <c r="C4261" s="2"/>
      <c r="D4261" s="2"/>
      <c r="E4261" s="2"/>
      <c r="F4261" s="2"/>
      <c r="G4261" s="2"/>
      <c r="H4261" s="2"/>
      <c r="I4261" s="2"/>
      <c r="J4261" s="2"/>
      <c r="K4261" s="2"/>
    </row>
    <row r="4262" spans="1:11">
      <c r="A4262" s="2"/>
      <c r="C4262" s="2"/>
      <c r="D4262" s="2"/>
      <c r="E4262" s="2"/>
      <c r="F4262" s="2"/>
      <c r="G4262" s="2"/>
      <c r="H4262" s="2"/>
      <c r="I4262" s="2"/>
      <c r="J4262" s="2"/>
      <c r="K4262" s="2"/>
    </row>
    <row r="4263" spans="1:11">
      <c r="A4263" s="2"/>
      <c r="C4263" s="2"/>
      <c r="D4263" s="2"/>
      <c r="E4263" s="2"/>
      <c r="F4263" s="2"/>
      <c r="G4263" s="2"/>
      <c r="H4263" s="2"/>
      <c r="I4263" s="2"/>
      <c r="J4263" s="2"/>
      <c r="K4263" s="2"/>
    </row>
    <row r="4264" spans="1:11">
      <c r="A4264" s="2"/>
      <c r="C4264" s="2"/>
      <c r="D4264" s="2"/>
      <c r="E4264" s="2"/>
      <c r="F4264" s="2"/>
      <c r="G4264" s="2"/>
      <c r="H4264" s="2"/>
      <c r="I4264" s="2"/>
      <c r="J4264" s="2"/>
      <c r="K4264" s="2"/>
    </row>
    <row r="4265" spans="1:11">
      <c r="A4265" s="2"/>
      <c r="C4265" s="2"/>
      <c r="D4265" s="2"/>
      <c r="E4265" s="2"/>
      <c r="F4265" s="2"/>
      <c r="G4265" s="2"/>
      <c r="H4265" s="2"/>
      <c r="I4265" s="2"/>
      <c r="J4265" s="2"/>
      <c r="K4265" s="2"/>
    </row>
    <row r="4266" spans="1:11">
      <c r="A4266" s="2"/>
      <c r="C4266" s="2"/>
      <c r="D4266" s="2"/>
      <c r="E4266" s="2"/>
      <c r="F4266" s="2"/>
      <c r="G4266" s="2"/>
      <c r="H4266" s="2"/>
      <c r="I4266" s="2"/>
      <c r="J4266" s="2"/>
      <c r="K4266" s="2"/>
    </row>
    <row r="4267" spans="1:11">
      <c r="A4267" s="2"/>
      <c r="C4267" s="2"/>
      <c r="D4267" s="2"/>
      <c r="E4267" s="2"/>
      <c r="F4267" s="2"/>
      <c r="G4267" s="2"/>
      <c r="H4267" s="2"/>
      <c r="I4267" s="2"/>
      <c r="J4267" s="2"/>
      <c r="K4267" s="2"/>
    </row>
    <row r="4268" spans="1:11">
      <c r="A4268" s="2"/>
      <c r="C4268" s="2"/>
      <c r="D4268" s="2"/>
      <c r="E4268" s="2"/>
      <c r="F4268" s="2"/>
      <c r="G4268" s="2"/>
      <c r="H4268" s="2"/>
      <c r="I4268" s="2"/>
      <c r="J4268" s="2"/>
      <c r="K4268" s="2"/>
    </row>
    <row r="4269" spans="1:11">
      <c r="A4269" s="2"/>
      <c r="C4269" s="2"/>
      <c r="D4269" s="2"/>
      <c r="E4269" s="2"/>
      <c r="F4269" s="2"/>
      <c r="G4269" s="2"/>
      <c r="H4269" s="2"/>
      <c r="I4269" s="2"/>
      <c r="J4269" s="2"/>
      <c r="K4269" s="2"/>
    </row>
    <row r="4270" spans="1:11">
      <c r="A4270" s="2"/>
      <c r="C4270" s="2"/>
      <c r="D4270" s="2"/>
      <c r="E4270" s="2"/>
      <c r="F4270" s="2"/>
      <c r="G4270" s="2"/>
      <c r="H4270" s="2"/>
      <c r="I4270" s="2"/>
      <c r="J4270" s="2"/>
      <c r="K4270" s="2"/>
    </row>
    <row r="4271" spans="1:11">
      <c r="A4271" s="2"/>
      <c r="C4271" s="2"/>
      <c r="D4271" s="2"/>
      <c r="E4271" s="2"/>
      <c r="F4271" s="2"/>
      <c r="G4271" s="2"/>
      <c r="H4271" s="2"/>
      <c r="I4271" s="2"/>
      <c r="J4271" s="2"/>
      <c r="K4271" s="2"/>
    </row>
    <row r="4272" spans="1:11">
      <c r="A4272" s="2"/>
      <c r="C4272" s="2"/>
      <c r="D4272" s="2"/>
      <c r="E4272" s="2"/>
      <c r="F4272" s="2"/>
      <c r="G4272" s="2"/>
      <c r="H4272" s="2"/>
      <c r="I4272" s="2"/>
      <c r="J4272" s="2"/>
      <c r="K4272" s="2"/>
    </row>
    <row r="4273" spans="1:11">
      <c r="A4273" s="2"/>
      <c r="C4273" s="2"/>
      <c r="D4273" s="2"/>
      <c r="E4273" s="2"/>
      <c r="F4273" s="2"/>
      <c r="G4273" s="2"/>
      <c r="H4273" s="2"/>
      <c r="I4273" s="2"/>
      <c r="J4273" s="2"/>
      <c r="K4273" s="2"/>
    </row>
    <row r="4274" spans="1:11">
      <c r="A4274" s="2"/>
      <c r="C4274" s="2"/>
      <c r="D4274" s="2"/>
      <c r="E4274" s="2"/>
      <c r="F4274" s="2"/>
      <c r="G4274" s="2"/>
      <c r="H4274" s="2"/>
      <c r="I4274" s="2"/>
      <c r="J4274" s="2"/>
      <c r="K4274" s="2"/>
    </row>
    <row r="4275" spans="1:11">
      <c r="A4275" s="2"/>
      <c r="C4275" s="2"/>
      <c r="D4275" s="2"/>
      <c r="E4275" s="2"/>
      <c r="F4275" s="2"/>
      <c r="G4275" s="2"/>
      <c r="H4275" s="2"/>
      <c r="I4275" s="2"/>
      <c r="J4275" s="2"/>
      <c r="K4275" s="2"/>
    </row>
    <row r="4276" spans="1:11">
      <c r="A4276" s="2"/>
      <c r="C4276" s="2"/>
      <c r="D4276" s="2"/>
      <c r="E4276" s="2"/>
      <c r="F4276" s="2"/>
      <c r="G4276" s="2"/>
      <c r="H4276" s="2"/>
      <c r="I4276" s="2"/>
      <c r="J4276" s="2"/>
      <c r="K4276" s="2"/>
    </row>
    <row r="4277" spans="1:11">
      <c r="A4277" s="2"/>
      <c r="C4277" s="2"/>
      <c r="D4277" s="2"/>
      <c r="E4277" s="2"/>
      <c r="F4277" s="2"/>
      <c r="G4277" s="2"/>
      <c r="H4277" s="2"/>
      <c r="I4277" s="2"/>
      <c r="J4277" s="2"/>
      <c r="K4277" s="2"/>
    </row>
    <row r="4278" spans="1:11">
      <c r="A4278" s="2"/>
      <c r="C4278" s="2"/>
      <c r="D4278" s="2"/>
      <c r="E4278" s="2"/>
      <c r="F4278" s="2"/>
      <c r="G4278" s="2"/>
      <c r="H4278" s="2"/>
      <c r="I4278" s="2"/>
      <c r="J4278" s="2"/>
      <c r="K4278" s="2"/>
    </row>
    <row r="4279" spans="1:11">
      <c r="A4279" s="2"/>
      <c r="C4279" s="2"/>
      <c r="D4279" s="2"/>
      <c r="E4279" s="2"/>
      <c r="F4279" s="2"/>
      <c r="G4279" s="2"/>
      <c r="H4279" s="2"/>
      <c r="I4279" s="2"/>
      <c r="J4279" s="2"/>
      <c r="K4279" s="2"/>
    </row>
    <row r="4280" spans="1:11">
      <c r="A4280" s="2"/>
      <c r="C4280" s="2"/>
      <c r="D4280" s="2"/>
      <c r="E4280" s="2"/>
      <c r="F4280" s="2"/>
      <c r="G4280" s="2"/>
      <c r="H4280" s="2"/>
      <c r="I4280" s="2"/>
      <c r="J4280" s="2"/>
      <c r="K4280" s="2"/>
    </row>
    <row r="4281" spans="1:11">
      <c r="A4281" s="2"/>
      <c r="C4281" s="2"/>
      <c r="D4281" s="2"/>
      <c r="E4281" s="2"/>
      <c r="F4281" s="2"/>
      <c r="G4281" s="2"/>
      <c r="H4281" s="2"/>
      <c r="I4281" s="2"/>
      <c r="J4281" s="2"/>
      <c r="K4281" s="2"/>
    </row>
    <row r="4282" spans="1:11">
      <c r="A4282" s="2"/>
      <c r="C4282" s="2"/>
      <c r="D4282" s="2"/>
      <c r="E4282" s="2"/>
      <c r="F4282" s="2"/>
      <c r="G4282" s="2"/>
      <c r="H4282" s="2"/>
      <c r="I4282" s="2"/>
      <c r="J4282" s="2"/>
      <c r="K4282" s="2"/>
    </row>
    <row r="4283" spans="1:11">
      <c r="A4283" s="2"/>
      <c r="C4283" s="2"/>
      <c r="D4283" s="2"/>
      <c r="E4283" s="2"/>
      <c r="F4283" s="2"/>
      <c r="G4283" s="2"/>
      <c r="H4283" s="2"/>
      <c r="I4283" s="2"/>
      <c r="J4283" s="2"/>
      <c r="K4283" s="2"/>
    </row>
    <row r="4284" spans="1:11">
      <c r="A4284" s="2"/>
      <c r="C4284" s="2"/>
      <c r="D4284" s="2"/>
      <c r="E4284" s="2"/>
      <c r="F4284" s="2"/>
      <c r="G4284" s="2"/>
      <c r="H4284" s="2"/>
      <c r="I4284" s="2"/>
      <c r="J4284" s="2"/>
      <c r="K4284" s="2"/>
    </row>
    <row r="4285" spans="1:11">
      <c r="A4285" s="2"/>
      <c r="C4285" s="2"/>
      <c r="D4285" s="2"/>
      <c r="E4285" s="2"/>
      <c r="F4285" s="2"/>
      <c r="G4285" s="2"/>
      <c r="H4285" s="2"/>
      <c r="I4285" s="2"/>
      <c r="J4285" s="2"/>
      <c r="K4285" s="2"/>
    </row>
    <row r="4286" spans="1:11">
      <c r="A4286" s="2"/>
      <c r="C4286" s="2"/>
      <c r="D4286" s="2"/>
      <c r="E4286" s="2"/>
      <c r="F4286" s="2"/>
      <c r="G4286" s="2"/>
      <c r="H4286" s="2"/>
      <c r="I4286" s="2"/>
      <c r="J4286" s="2"/>
      <c r="K4286" s="2"/>
    </row>
    <row r="4287" spans="1:11">
      <c r="A4287" s="2"/>
      <c r="C4287" s="2"/>
      <c r="D4287" s="2"/>
      <c r="E4287" s="2"/>
      <c r="F4287" s="2"/>
      <c r="G4287" s="2"/>
      <c r="H4287" s="2"/>
      <c r="I4287" s="2"/>
      <c r="J4287" s="2"/>
      <c r="K4287" s="2"/>
    </row>
    <row r="4288" spans="1:11">
      <c r="A4288" s="2"/>
      <c r="C4288" s="2"/>
      <c r="D4288" s="2"/>
      <c r="E4288" s="2"/>
      <c r="F4288" s="2"/>
      <c r="G4288" s="2"/>
      <c r="H4288" s="2"/>
      <c r="I4288" s="2"/>
      <c r="J4288" s="2"/>
      <c r="K4288" s="2"/>
    </row>
    <row r="4289" spans="1:11">
      <c r="A4289" s="2"/>
      <c r="C4289" s="2"/>
      <c r="D4289" s="2"/>
      <c r="E4289" s="2"/>
      <c r="F4289" s="2"/>
      <c r="G4289" s="2"/>
      <c r="H4289" s="2"/>
      <c r="I4289" s="2"/>
      <c r="J4289" s="2"/>
      <c r="K4289" s="2"/>
    </row>
    <row r="4290" spans="1:11">
      <c r="A4290" s="2"/>
      <c r="C4290" s="2"/>
      <c r="D4290" s="2"/>
      <c r="E4290" s="2"/>
      <c r="F4290" s="2"/>
      <c r="G4290" s="2"/>
      <c r="H4290" s="2"/>
      <c r="I4290" s="2"/>
      <c r="J4290" s="2"/>
      <c r="K4290" s="2"/>
    </row>
    <row r="4291" spans="1:11">
      <c r="A4291" s="2"/>
      <c r="C4291" s="2"/>
      <c r="D4291" s="2"/>
      <c r="E4291" s="2"/>
      <c r="F4291" s="2"/>
      <c r="G4291" s="2"/>
      <c r="H4291" s="2"/>
      <c r="I4291" s="2"/>
      <c r="J4291" s="2"/>
      <c r="K4291" s="2"/>
    </row>
    <row r="4292" spans="1:11">
      <c r="A4292" s="2"/>
      <c r="C4292" s="2"/>
      <c r="D4292" s="2"/>
      <c r="E4292" s="2"/>
      <c r="F4292" s="2"/>
      <c r="G4292" s="2"/>
      <c r="H4292" s="2"/>
      <c r="I4292" s="2"/>
      <c r="J4292" s="2"/>
      <c r="K4292" s="2"/>
    </row>
    <row r="4293" spans="1:11">
      <c r="A4293" s="2"/>
      <c r="C4293" s="2"/>
      <c r="D4293" s="2"/>
      <c r="E4293" s="2"/>
      <c r="F4293" s="2"/>
      <c r="G4293" s="2"/>
      <c r="H4293" s="2"/>
      <c r="I4293" s="2"/>
      <c r="J4293" s="2"/>
      <c r="K4293" s="2"/>
    </row>
    <row r="4294" spans="1:11">
      <c r="A4294" s="2"/>
      <c r="C4294" s="2"/>
      <c r="D4294" s="2"/>
      <c r="E4294" s="2"/>
      <c r="F4294" s="2"/>
      <c r="G4294" s="2"/>
      <c r="H4294" s="2"/>
      <c r="I4294" s="2"/>
      <c r="J4294" s="2"/>
      <c r="K4294" s="2"/>
    </row>
    <row r="4295" spans="1:11">
      <c r="A4295" s="2"/>
      <c r="C4295" s="2"/>
      <c r="D4295" s="2"/>
      <c r="E4295" s="2"/>
      <c r="F4295" s="2"/>
      <c r="G4295" s="2"/>
      <c r="H4295" s="2"/>
      <c r="I4295" s="2"/>
      <c r="J4295" s="2"/>
      <c r="K4295" s="2"/>
    </row>
    <row r="4296" spans="1:11">
      <c r="A4296" s="2"/>
      <c r="C4296" s="2"/>
      <c r="D4296" s="2"/>
      <c r="E4296" s="2"/>
      <c r="F4296" s="2"/>
      <c r="G4296" s="2"/>
      <c r="H4296" s="2"/>
      <c r="I4296" s="2"/>
      <c r="J4296" s="2"/>
      <c r="K4296" s="2"/>
    </row>
    <row r="4297" spans="1:11">
      <c r="A4297" s="2"/>
      <c r="C4297" s="2"/>
      <c r="D4297" s="2"/>
      <c r="E4297" s="2"/>
      <c r="F4297" s="2"/>
      <c r="G4297" s="2"/>
      <c r="H4297" s="2"/>
      <c r="I4297" s="2"/>
      <c r="J4297" s="2"/>
      <c r="K4297" s="2"/>
    </row>
    <row r="4298" spans="1:11">
      <c r="A4298" s="2"/>
      <c r="C4298" s="2"/>
      <c r="D4298" s="2"/>
      <c r="E4298" s="2"/>
      <c r="F4298" s="2"/>
      <c r="G4298" s="2"/>
      <c r="H4298" s="2"/>
      <c r="I4298" s="2"/>
      <c r="J4298" s="2"/>
      <c r="K4298" s="2"/>
    </row>
    <row r="4299" spans="1:11">
      <c r="A4299" s="2"/>
      <c r="C4299" s="2"/>
      <c r="D4299" s="2"/>
      <c r="E4299" s="2"/>
      <c r="F4299" s="2"/>
      <c r="G4299" s="2"/>
      <c r="H4299" s="2"/>
      <c r="I4299" s="2"/>
      <c r="J4299" s="2"/>
      <c r="K4299" s="2"/>
    </row>
    <row r="4300" spans="1:11">
      <c r="A4300" s="2"/>
      <c r="C4300" s="2"/>
      <c r="D4300" s="2"/>
      <c r="E4300" s="2"/>
      <c r="F4300" s="2"/>
      <c r="G4300" s="2"/>
      <c r="H4300" s="2"/>
      <c r="I4300" s="2"/>
      <c r="J4300" s="2"/>
      <c r="K4300" s="2"/>
    </row>
    <row r="4301" spans="1:11">
      <c r="A4301" s="2"/>
      <c r="C4301" s="2"/>
      <c r="D4301" s="2"/>
      <c r="E4301" s="2"/>
      <c r="F4301" s="2"/>
      <c r="G4301" s="2"/>
      <c r="H4301" s="2"/>
      <c r="I4301" s="2"/>
      <c r="J4301" s="2"/>
      <c r="K4301" s="2"/>
    </row>
    <row r="4302" spans="1:11">
      <c r="A4302" s="2"/>
      <c r="C4302" s="2"/>
      <c r="D4302" s="2"/>
      <c r="E4302" s="2"/>
      <c r="F4302" s="2"/>
      <c r="G4302" s="2"/>
      <c r="H4302" s="2"/>
      <c r="I4302" s="2"/>
      <c r="J4302" s="2"/>
      <c r="K4302" s="2"/>
    </row>
    <row r="4303" spans="1:11">
      <c r="A4303" s="2"/>
      <c r="C4303" s="2"/>
      <c r="D4303" s="2"/>
      <c r="E4303" s="2"/>
      <c r="F4303" s="2"/>
      <c r="G4303" s="2"/>
      <c r="H4303" s="2"/>
      <c r="I4303" s="2"/>
      <c r="J4303" s="2"/>
      <c r="K4303" s="2"/>
    </row>
    <row r="4304" spans="1:11">
      <c r="A4304" s="2"/>
      <c r="C4304" s="2"/>
      <c r="D4304" s="2"/>
      <c r="E4304" s="2"/>
      <c r="F4304" s="2"/>
      <c r="G4304" s="2"/>
      <c r="H4304" s="2"/>
      <c r="I4304" s="2"/>
      <c r="J4304" s="2"/>
      <c r="K4304" s="2"/>
    </row>
    <row r="4305" spans="1:11">
      <c r="A4305" s="2"/>
      <c r="C4305" s="2"/>
      <c r="D4305" s="2"/>
      <c r="E4305" s="2"/>
      <c r="F4305" s="2"/>
      <c r="G4305" s="2"/>
      <c r="H4305" s="2"/>
      <c r="I4305" s="2"/>
      <c r="J4305" s="2"/>
      <c r="K4305" s="2"/>
    </row>
    <row r="4306" spans="1:11">
      <c r="A4306" s="2"/>
      <c r="C4306" s="2"/>
      <c r="D4306" s="2"/>
      <c r="E4306" s="2"/>
      <c r="F4306" s="2"/>
      <c r="G4306" s="2"/>
      <c r="H4306" s="2"/>
      <c r="I4306" s="2"/>
      <c r="J4306" s="2"/>
      <c r="K4306" s="2"/>
    </row>
    <row r="4307" spans="1:11">
      <c r="A4307" s="2"/>
      <c r="C4307" s="2"/>
      <c r="D4307" s="2"/>
      <c r="E4307" s="2"/>
      <c r="F4307" s="2"/>
      <c r="G4307" s="2"/>
      <c r="H4307" s="2"/>
      <c r="I4307" s="2"/>
      <c r="J4307" s="2"/>
      <c r="K4307" s="2"/>
    </row>
    <row r="4308" spans="1:11">
      <c r="A4308" s="2"/>
      <c r="C4308" s="2"/>
      <c r="D4308" s="2"/>
      <c r="E4308" s="2"/>
      <c r="F4308" s="2"/>
      <c r="G4308" s="2"/>
      <c r="H4308" s="2"/>
      <c r="I4308" s="2"/>
      <c r="J4308" s="2"/>
      <c r="K4308" s="2"/>
    </row>
    <row r="4309" spans="1:11">
      <c r="A4309" s="2"/>
      <c r="C4309" s="2"/>
      <c r="D4309" s="2"/>
      <c r="E4309" s="2"/>
      <c r="F4309" s="2"/>
      <c r="G4309" s="2"/>
      <c r="H4309" s="2"/>
      <c r="I4309" s="2"/>
      <c r="J4309" s="2"/>
      <c r="K4309" s="2"/>
    </row>
    <row r="4310" spans="1:11">
      <c r="A4310" s="2"/>
      <c r="C4310" s="2"/>
      <c r="D4310" s="2"/>
      <c r="E4310" s="2"/>
      <c r="F4310" s="2"/>
      <c r="G4310" s="2"/>
      <c r="H4310" s="2"/>
      <c r="I4310" s="2"/>
      <c r="J4310" s="2"/>
      <c r="K4310" s="2"/>
    </row>
    <row r="4311" spans="1:11">
      <c r="A4311" s="2"/>
      <c r="C4311" s="2"/>
      <c r="D4311" s="2"/>
      <c r="E4311" s="2"/>
      <c r="F4311" s="2"/>
      <c r="G4311" s="2"/>
      <c r="H4311" s="2"/>
      <c r="I4311" s="2"/>
      <c r="J4311" s="2"/>
      <c r="K4311" s="2"/>
    </row>
    <row r="4312" spans="1:11">
      <c r="A4312" s="2"/>
      <c r="C4312" s="2"/>
      <c r="D4312" s="2"/>
      <c r="E4312" s="2"/>
      <c r="F4312" s="2"/>
      <c r="G4312" s="2"/>
      <c r="H4312" s="2"/>
      <c r="I4312" s="2"/>
      <c r="J4312" s="2"/>
      <c r="K4312" s="2"/>
    </row>
    <row r="4313" spans="1:11">
      <c r="A4313" s="2"/>
      <c r="C4313" s="2"/>
      <c r="D4313" s="2"/>
      <c r="E4313" s="2"/>
      <c r="F4313" s="2"/>
      <c r="G4313" s="2"/>
      <c r="H4313" s="2"/>
      <c r="I4313" s="2"/>
      <c r="J4313" s="2"/>
      <c r="K4313" s="2"/>
    </row>
    <row r="4314" spans="1:11">
      <c r="A4314" s="2"/>
      <c r="C4314" s="2"/>
      <c r="D4314" s="2"/>
      <c r="E4314" s="2"/>
      <c r="F4314" s="2"/>
      <c r="G4314" s="2"/>
      <c r="H4314" s="2"/>
      <c r="I4314" s="2"/>
      <c r="J4314" s="2"/>
      <c r="K4314" s="2"/>
    </row>
    <row r="4315" spans="1:11">
      <c r="A4315" s="2"/>
      <c r="C4315" s="2"/>
      <c r="D4315" s="2"/>
      <c r="E4315" s="2"/>
      <c r="F4315" s="2"/>
      <c r="G4315" s="2"/>
      <c r="H4315" s="2"/>
      <c r="I4315" s="2"/>
      <c r="J4315" s="2"/>
      <c r="K4315" s="2"/>
    </row>
    <row r="4316" spans="1:11">
      <c r="A4316" s="2"/>
      <c r="C4316" s="2"/>
      <c r="D4316" s="2"/>
      <c r="E4316" s="2"/>
      <c r="F4316" s="2"/>
      <c r="G4316" s="2"/>
      <c r="H4316" s="2"/>
      <c r="I4316" s="2"/>
      <c r="J4316" s="2"/>
      <c r="K4316" s="2"/>
    </row>
    <row r="4317" spans="1:11">
      <c r="A4317" s="2"/>
      <c r="C4317" s="2"/>
      <c r="D4317" s="2"/>
      <c r="E4317" s="2"/>
      <c r="F4317" s="2"/>
      <c r="G4317" s="2"/>
      <c r="H4317" s="2"/>
      <c r="I4317" s="2"/>
      <c r="J4317" s="2"/>
      <c r="K4317" s="2"/>
    </row>
    <row r="4318" spans="1:11">
      <c r="A4318" s="2"/>
      <c r="C4318" s="2"/>
      <c r="D4318" s="2"/>
      <c r="E4318" s="2"/>
      <c r="F4318" s="2"/>
      <c r="G4318" s="2"/>
      <c r="H4318" s="2"/>
      <c r="I4318" s="2"/>
      <c r="J4318" s="2"/>
      <c r="K4318" s="2"/>
    </row>
    <row r="4319" spans="1:11">
      <c r="A4319" s="2"/>
      <c r="C4319" s="2"/>
      <c r="D4319" s="2"/>
      <c r="E4319" s="2"/>
      <c r="F4319" s="2"/>
      <c r="G4319" s="2"/>
      <c r="H4319" s="2"/>
      <c r="I4319" s="2"/>
      <c r="J4319" s="2"/>
      <c r="K4319" s="2"/>
    </row>
    <row r="4320" spans="1:11">
      <c r="A4320" s="2"/>
      <c r="C4320" s="2"/>
      <c r="D4320" s="2"/>
      <c r="E4320" s="2"/>
      <c r="F4320" s="2"/>
      <c r="G4320" s="2"/>
      <c r="H4320" s="2"/>
      <c r="I4320" s="2"/>
      <c r="J4320" s="2"/>
      <c r="K4320" s="2"/>
    </row>
    <row r="4321" spans="1:11">
      <c r="A4321" s="2"/>
      <c r="C4321" s="2"/>
      <c r="D4321" s="2"/>
      <c r="E4321" s="2"/>
      <c r="F4321" s="2"/>
      <c r="G4321" s="2"/>
      <c r="H4321" s="2"/>
      <c r="I4321" s="2"/>
      <c r="J4321" s="2"/>
      <c r="K4321" s="2"/>
    </row>
    <row r="4322" spans="1:11">
      <c r="A4322" s="2"/>
      <c r="C4322" s="2"/>
      <c r="D4322" s="2"/>
      <c r="E4322" s="2"/>
      <c r="F4322" s="2"/>
      <c r="G4322" s="2"/>
      <c r="H4322" s="2"/>
      <c r="I4322" s="2"/>
      <c r="J4322" s="2"/>
      <c r="K4322" s="2"/>
    </row>
    <row r="4323" spans="1:11">
      <c r="A4323" s="2"/>
      <c r="C4323" s="2"/>
      <c r="D4323" s="2"/>
      <c r="E4323" s="2"/>
      <c r="F4323" s="2"/>
      <c r="G4323" s="2"/>
      <c r="H4323" s="2"/>
      <c r="I4323" s="2"/>
      <c r="J4323" s="2"/>
      <c r="K4323" s="2"/>
    </row>
    <row r="4324" spans="1:11">
      <c r="A4324" s="2"/>
      <c r="C4324" s="2"/>
      <c r="D4324" s="2"/>
      <c r="E4324" s="2"/>
      <c r="F4324" s="2"/>
      <c r="G4324" s="2"/>
      <c r="H4324" s="2"/>
      <c r="I4324" s="2"/>
      <c r="J4324" s="2"/>
      <c r="K4324" s="2"/>
    </row>
    <row r="4325" spans="1:11">
      <c r="A4325" s="2"/>
      <c r="C4325" s="2"/>
      <c r="D4325" s="2"/>
      <c r="E4325" s="2"/>
      <c r="F4325" s="2"/>
      <c r="G4325" s="2"/>
      <c r="H4325" s="2"/>
      <c r="I4325" s="2"/>
      <c r="J4325" s="2"/>
      <c r="K4325" s="2"/>
    </row>
    <row r="4326" spans="1:11">
      <c r="A4326" s="2"/>
      <c r="C4326" s="2"/>
      <c r="D4326" s="2"/>
      <c r="E4326" s="2"/>
      <c r="F4326" s="2"/>
      <c r="G4326" s="2"/>
      <c r="H4326" s="2"/>
      <c r="I4326" s="2"/>
      <c r="J4326" s="2"/>
      <c r="K4326" s="2"/>
    </row>
    <row r="4327" spans="1:11">
      <c r="A4327" s="2"/>
      <c r="C4327" s="2"/>
      <c r="D4327" s="2"/>
      <c r="E4327" s="2"/>
      <c r="F4327" s="2"/>
      <c r="G4327" s="2"/>
      <c r="H4327" s="2"/>
      <c r="I4327" s="2"/>
      <c r="J4327" s="2"/>
      <c r="K4327" s="2"/>
    </row>
    <row r="4328" spans="1:11">
      <c r="A4328" s="2"/>
      <c r="C4328" s="2"/>
      <c r="D4328" s="2"/>
      <c r="E4328" s="2"/>
      <c r="F4328" s="2"/>
      <c r="G4328" s="2"/>
      <c r="H4328" s="2"/>
      <c r="I4328" s="2"/>
      <c r="J4328" s="2"/>
      <c r="K4328" s="2"/>
    </row>
    <row r="4329" spans="1:11">
      <c r="A4329" s="2"/>
      <c r="C4329" s="2"/>
      <c r="D4329" s="2"/>
      <c r="E4329" s="2"/>
      <c r="F4329" s="2"/>
      <c r="G4329" s="2"/>
      <c r="H4329" s="2"/>
      <c r="I4329" s="2"/>
      <c r="J4329" s="2"/>
      <c r="K4329" s="2"/>
    </row>
    <row r="4330" spans="1:11">
      <c r="A4330" s="2"/>
      <c r="C4330" s="2"/>
      <c r="D4330" s="2"/>
      <c r="E4330" s="2"/>
      <c r="F4330" s="2"/>
      <c r="G4330" s="2"/>
      <c r="H4330" s="2"/>
      <c r="I4330" s="2"/>
      <c r="J4330" s="2"/>
      <c r="K4330" s="2"/>
    </row>
    <row r="4331" spans="1:11">
      <c r="A4331" s="2"/>
      <c r="C4331" s="2"/>
      <c r="D4331" s="2"/>
      <c r="E4331" s="2"/>
      <c r="F4331" s="2"/>
      <c r="G4331" s="2"/>
      <c r="H4331" s="2"/>
      <c r="I4331" s="2"/>
      <c r="J4331" s="2"/>
      <c r="K4331" s="2"/>
    </row>
    <row r="4332" spans="1:11">
      <c r="A4332" s="2"/>
      <c r="C4332" s="2"/>
      <c r="D4332" s="2"/>
      <c r="E4332" s="2"/>
      <c r="F4332" s="2"/>
      <c r="G4332" s="2"/>
      <c r="H4332" s="2"/>
      <c r="I4332" s="2"/>
      <c r="J4332" s="2"/>
      <c r="K4332" s="2"/>
    </row>
    <row r="4333" spans="1:11">
      <c r="A4333" s="2"/>
      <c r="C4333" s="2"/>
      <c r="D4333" s="2"/>
      <c r="E4333" s="2"/>
      <c r="F4333" s="2"/>
      <c r="G4333" s="2"/>
      <c r="H4333" s="2"/>
      <c r="I4333" s="2"/>
      <c r="J4333" s="2"/>
      <c r="K4333" s="2"/>
    </row>
    <row r="4334" spans="1:11">
      <c r="A4334" s="2"/>
      <c r="C4334" s="2"/>
      <c r="D4334" s="2"/>
      <c r="E4334" s="2"/>
      <c r="F4334" s="2"/>
      <c r="G4334" s="2"/>
      <c r="H4334" s="2"/>
      <c r="I4334" s="2"/>
      <c r="J4334" s="2"/>
      <c r="K4334" s="2"/>
    </row>
    <row r="4335" spans="1:11">
      <c r="A4335" s="2"/>
      <c r="C4335" s="2"/>
      <c r="D4335" s="2"/>
      <c r="E4335" s="2"/>
      <c r="F4335" s="2"/>
      <c r="G4335" s="2"/>
      <c r="H4335" s="2"/>
      <c r="I4335" s="2"/>
      <c r="J4335" s="2"/>
      <c r="K4335" s="2"/>
    </row>
    <row r="4336" spans="1:11">
      <c r="A4336" s="2"/>
      <c r="C4336" s="2"/>
      <c r="D4336" s="2"/>
      <c r="E4336" s="2"/>
      <c r="F4336" s="2"/>
      <c r="G4336" s="2"/>
      <c r="H4336" s="2"/>
      <c r="I4336" s="2"/>
      <c r="J4336" s="2"/>
      <c r="K4336" s="2"/>
    </row>
    <row r="4337" spans="1:11">
      <c r="A4337" s="2"/>
      <c r="C4337" s="2"/>
      <c r="D4337" s="2"/>
      <c r="E4337" s="2"/>
      <c r="F4337" s="2"/>
      <c r="G4337" s="2"/>
      <c r="H4337" s="2"/>
      <c r="I4337" s="2"/>
      <c r="J4337" s="2"/>
      <c r="K4337" s="2"/>
    </row>
    <row r="4338" spans="1:11">
      <c r="A4338" s="2"/>
      <c r="C4338" s="2"/>
      <c r="D4338" s="2"/>
      <c r="E4338" s="2"/>
      <c r="F4338" s="2"/>
      <c r="G4338" s="2"/>
      <c r="H4338" s="2"/>
      <c r="I4338" s="2"/>
      <c r="J4338" s="2"/>
      <c r="K4338" s="2"/>
    </row>
    <row r="4339" spans="1:11">
      <c r="A4339" s="2"/>
      <c r="C4339" s="2"/>
      <c r="D4339" s="2"/>
      <c r="E4339" s="2"/>
      <c r="F4339" s="2"/>
      <c r="G4339" s="2"/>
      <c r="H4339" s="2"/>
      <c r="I4339" s="2"/>
      <c r="J4339" s="2"/>
      <c r="K4339" s="2"/>
    </row>
    <row r="4340" spans="1:11">
      <c r="A4340" s="2"/>
      <c r="C4340" s="2"/>
      <c r="D4340" s="2"/>
      <c r="E4340" s="2"/>
      <c r="F4340" s="2"/>
      <c r="G4340" s="2"/>
      <c r="H4340" s="2"/>
      <c r="I4340" s="2"/>
      <c r="J4340" s="2"/>
      <c r="K4340" s="2"/>
    </row>
    <row r="4341" spans="1:11">
      <c r="A4341" s="2"/>
      <c r="C4341" s="2"/>
      <c r="D4341" s="2"/>
      <c r="E4341" s="2"/>
      <c r="F4341" s="2"/>
      <c r="G4341" s="2"/>
      <c r="H4341" s="2"/>
      <c r="I4341" s="2"/>
      <c r="J4341" s="2"/>
      <c r="K4341" s="2"/>
    </row>
    <row r="4342" spans="1:11">
      <c r="A4342" s="2"/>
      <c r="C4342" s="2"/>
      <c r="D4342" s="2"/>
      <c r="E4342" s="2"/>
      <c r="F4342" s="2"/>
      <c r="G4342" s="2"/>
      <c r="H4342" s="2"/>
      <c r="I4342" s="2"/>
      <c r="J4342" s="2"/>
      <c r="K4342" s="2"/>
    </row>
    <row r="4343" spans="1:11">
      <c r="A4343" s="2"/>
      <c r="C4343" s="2"/>
      <c r="D4343" s="2"/>
      <c r="E4343" s="2"/>
      <c r="F4343" s="2"/>
      <c r="G4343" s="2"/>
      <c r="H4343" s="2"/>
      <c r="I4343" s="2"/>
      <c r="J4343" s="2"/>
      <c r="K4343" s="2"/>
    </row>
    <row r="4344" spans="1:11">
      <c r="A4344" s="2"/>
      <c r="C4344" s="2"/>
      <c r="D4344" s="2"/>
      <c r="E4344" s="2"/>
      <c r="F4344" s="2"/>
      <c r="G4344" s="2"/>
      <c r="H4344" s="2"/>
      <c r="I4344" s="2"/>
      <c r="J4344" s="2"/>
      <c r="K4344" s="2"/>
    </row>
    <row r="4345" spans="1:11">
      <c r="A4345" s="2"/>
      <c r="C4345" s="2"/>
      <c r="D4345" s="2"/>
      <c r="E4345" s="2"/>
      <c r="F4345" s="2"/>
      <c r="G4345" s="2"/>
      <c r="H4345" s="2"/>
      <c r="I4345" s="2"/>
      <c r="J4345" s="2"/>
      <c r="K4345" s="2"/>
    </row>
    <row r="4346" spans="1:11">
      <c r="A4346" s="2"/>
      <c r="C4346" s="2"/>
      <c r="D4346" s="2"/>
      <c r="E4346" s="2"/>
      <c r="F4346" s="2"/>
      <c r="G4346" s="2"/>
      <c r="H4346" s="2"/>
      <c r="I4346" s="2"/>
      <c r="J4346" s="2"/>
      <c r="K4346" s="2"/>
    </row>
    <row r="4347" spans="1:11">
      <c r="A4347" s="2"/>
      <c r="C4347" s="2"/>
      <c r="D4347" s="2"/>
      <c r="E4347" s="2"/>
      <c r="F4347" s="2"/>
      <c r="G4347" s="2"/>
      <c r="H4347" s="2"/>
      <c r="I4347" s="2"/>
      <c r="J4347" s="2"/>
      <c r="K4347" s="2"/>
    </row>
    <row r="4348" spans="1:11">
      <c r="A4348" s="2"/>
      <c r="C4348" s="2"/>
      <c r="D4348" s="2"/>
      <c r="E4348" s="2"/>
      <c r="F4348" s="2"/>
      <c r="G4348" s="2"/>
      <c r="H4348" s="2"/>
      <c r="I4348" s="2"/>
      <c r="J4348" s="2"/>
      <c r="K4348" s="2"/>
    </row>
    <row r="4349" spans="1:11">
      <c r="A4349" s="2"/>
      <c r="C4349" s="2"/>
      <c r="D4349" s="2"/>
      <c r="E4349" s="2"/>
      <c r="F4349" s="2"/>
      <c r="G4349" s="2"/>
      <c r="H4349" s="2"/>
      <c r="I4349" s="2"/>
      <c r="J4349" s="2"/>
      <c r="K4349" s="2"/>
    </row>
    <row r="4350" spans="1:11">
      <c r="A4350" s="2"/>
      <c r="C4350" s="2"/>
      <c r="D4350" s="2"/>
      <c r="E4350" s="2"/>
      <c r="F4350" s="2"/>
      <c r="G4350" s="2"/>
      <c r="H4350" s="2"/>
      <c r="I4350" s="2"/>
      <c r="J4350" s="2"/>
      <c r="K4350" s="2"/>
    </row>
    <row r="4351" spans="1:11">
      <c r="A4351" s="2"/>
      <c r="C4351" s="2"/>
      <c r="D4351" s="2"/>
      <c r="E4351" s="2"/>
      <c r="F4351" s="2"/>
      <c r="G4351" s="2"/>
      <c r="H4351" s="2"/>
      <c r="I4351" s="2"/>
      <c r="J4351" s="2"/>
      <c r="K4351" s="2"/>
    </row>
    <row r="4352" spans="1:11">
      <c r="A4352" s="2"/>
      <c r="C4352" s="2"/>
      <c r="D4352" s="2"/>
      <c r="E4352" s="2"/>
      <c r="F4352" s="2"/>
      <c r="G4352" s="2"/>
      <c r="H4352" s="2"/>
      <c r="I4352" s="2"/>
      <c r="J4352" s="2"/>
      <c r="K4352" s="2"/>
    </row>
    <row r="4353" spans="1:11">
      <c r="A4353" s="2"/>
      <c r="C4353" s="2"/>
      <c r="D4353" s="2"/>
      <c r="E4353" s="2"/>
      <c r="F4353" s="2"/>
      <c r="G4353" s="2"/>
      <c r="H4353" s="2"/>
      <c r="I4353" s="2"/>
      <c r="J4353" s="2"/>
      <c r="K4353" s="2"/>
    </row>
    <row r="4354" spans="1:11">
      <c r="A4354" s="2"/>
      <c r="C4354" s="2"/>
      <c r="D4354" s="2"/>
      <c r="E4354" s="2"/>
      <c r="F4354" s="2"/>
      <c r="G4354" s="2"/>
      <c r="H4354" s="2"/>
      <c r="I4354" s="2"/>
      <c r="J4354" s="2"/>
      <c r="K4354" s="2"/>
    </row>
    <row r="4355" spans="1:11">
      <c r="A4355" s="2"/>
      <c r="C4355" s="2"/>
      <c r="D4355" s="2"/>
      <c r="E4355" s="2"/>
      <c r="F4355" s="2"/>
      <c r="G4355" s="2"/>
      <c r="H4355" s="2"/>
      <c r="I4355" s="2"/>
      <c r="J4355" s="2"/>
      <c r="K4355" s="2"/>
    </row>
    <row r="4356" spans="1:11">
      <c r="A4356" s="2"/>
      <c r="C4356" s="2"/>
      <c r="D4356" s="2"/>
      <c r="E4356" s="2"/>
      <c r="F4356" s="2"/>
      <c r="G4356" s="2"/>
      <c r="H4356" s="2"/>
      <c r="I4356" s="2"/>
      <c r="J4356" s="2"/>
      <c r="K4356" s="2"/>
    </row>
    <row r="4357" spans="1:11">
      <c r="A4357" s="2"/>
      <c r="C4357" s="2"/>
      <c r="D4357" s="2"/>
      <c r="E4357" s="2"/>
      <c r="F4357" s="2"/>
      <c r="G4357" s="2"/>
      <c r="H4357" s="2"/>
      <c r="I4357" s="2"/>
      <c r="J4357" s="2"/>
      <c r="K4357" s="2"/>
    </row>
    <row r="4358" spans="1:11">
      <c r="A4358" s="2"/>
      <c r="C4358" s="2"/>
      <c r="D4358" s="2"/>
      <c r="E4358" s="2"/>
      <c r="F4358" s="2"/>
      <c r="G4358" s="2"/>
      <c r="H4358" s="2"/>
      <c r="I4358" s="2"/>
      <c r="J4358" s="2"/>
      <c r="K4358" s="2"/>
    </row>
    <row r="4359" spans="1:11">
      <c r="A4359" s="2"/>
      <c r="C4359" s="2"/>
      <c r="D4359" s="2"/>
      <c r="E4359" s="2"/>
      <c r="F4359" s="2"/>
      <c r="G4359" s="2"/>
      <c r="H4359" s="2"/>
      <c r="I4359" s="2"/>
      <c r="J4359" s="2"/>
      <c r="K4359" s="2"/>
    </row>
    <row r="4360" spans="1:11">
      <c r="A4360" s="2"/>
      <c r="C4360" s="2"/>
      <c r="D4360" s="2"/>
      <c r="E4360" s="2"/>
      <c r="F4360" s="2"/>
      <c r="G4360" s="2"/>
      <c r="H4360" s="2"/>
      <c r="I4360" s="2"/>
      <c r="J4360" s="2"/>
      <c r="K4360" s="2"/>
    </row>
    <row r="4361" spans="1:11">
      <c r="A4361" s="2"/>
      <c r="C4361" s="2"/>
      <c r="D4361" s="2"/>
      <c r="E4361" s="2"/>
      <c r="F4361" s="2"/>
      <c r="G4361" s="2"/>
      <c r="H4361" s="2"/>
      <c r="I4361" s="2"/>
      <c r="J4361" s="2"/>
      <c r="K4361" s="2"/>
    </row>
    <row r="4362" spans="1:11">
      <c r="A4362" s="2"/>
      <c r="C4362" s="2"/>
      <c r="D4362" s="2"/>
      <c r="E4362" s="2"/>
      <c r="F4362" s="2"/>
      <c r="G4362" s="2"/>
      <c r="H4362" s="2"/>
      <c r="I4362" s="2"/>
      <c r="J4362" s="2"/>
      <c r="K4362" s="2"/>
    </row>
    <row r="4363" spans="1:11">
      <c r="A4363" s="2"/>
      <c r="C4363" s="2"/>
      <c r="D4363" s="2"/>
      <c r="E4363" s="2"/>
      <c r="F4363" s="2"/>
      <c r="G4363" s="2"/>
      <c r="H4363" s="2"/>
      <c r="I4363" s="2"/>
      <c r="J4363" s="2"/>
      <c r="K4363" s="2"/>
    </row>
    <row r="4364" spans="1:11">
      <c r="A4364" s="2"/>
      <c r="C4364" s="2"/>
      <c r="D4364" s="2"/>
      <c r="E4364" s="2"/>
      <c r="F4364" s="2"/>
      <c r="G4364" s="2"/>
      <c r="H4364" s="2"/>
      <c r="I4364" s="2"/>
      <c r="J4364" s="2"/>
      <c r="K4364" s="2"/>
    </row>
    <row r="4365" spans="1:11">
      <c r="A4365" s="2"/>
      <c r="C4365" s="2"/>
      <c r="D4365" s="2"/>
      <c r="E4365" s="2"/>
      <c r="F4365" s="2"/>
      <c r="G4365" s="2"/>
      <c r="H4365" s="2"/>
      <c r="I4365" s="2"/>
      <c r="J4365" s="2"/>
      <c r="K4365" s="2"/>
    </row>
    <row r="4366" spans="1:11">
      <c r="A4366" s="2"/>
      <c r="C4366" s="2"/>
      <c r="D4366" s="2"/>
      <c r="E4366" s="2"/>
      <c r="F4366" s="2"/>
      <c r="G4366" s="2"/>
      <c r="H4366" s="2"/>
      <c r="I4366" s="2"/>
      <c r="J4366" s="2"/>
      <c r="K4366" s="2"/>
    </row>
    <row r="4367" spans="1:11">
      <c r="A4367" s="2"/>
      <c r="C4367" s="2"/>
      <c r="D4367" s="2"/>
      <c r="E4367" s="2"/>
      <c r="F4367" s="2"/>
      <c r="G4367" s="2"/>
      <c r="H4367" s="2"/>
      <c r="I4367" s="2"/>
      <c r="J4367" s="2"/>
      <c r="K4367" s="2"/>
    </row>
    <row r="4368" spans="1:11">
      <c r="A4368" s="2"/>
      <c r="C4368" s="2"/>
      <c r="D4368" s="2"/>
      <c r="E4368" s="2"/>
      <c r="F4368" s="2"/>
      <c r="G4368" s="2"/>
      <c r="H4368" s="2"/>
      <c r="I4368" s="2"/>
      <c r="J4368" s="2"/>
      <c r="K4368" s="2"/>
    </row>
    <row r="4369" spans="1:11">
      <c r="A4369" s="2"/>
      <c r="C4369" s="2"/>
      <c r="D4369" s="2"/>
      <c r="E4369" s="2"/>
      <c r="F4369" s="2"/>
      <c r="G4369" s="2"/>
      <c r="H4369" s="2"/>
      <c r="I4369" s="2"/>
      <c r="J4369" s="2"/>
      <c r="K4369" s="2"/>
    </row>
    <row r="4370" spans="1:11">
      <c r="A4370" s="2"/>
      <c r="C4370" s="2"/>
      <c r="D4370" s="2"/>
      <c r="E4370" s="2"/>
      <c r="F4370" s="2"/>
      <c r="G4370" s="2"/>
      <c r="H4370" s="2"/>
      <c r="I4370" s="2"/>
      <c r="J4370" s="2"/>
      <c r="K4370" s="2"/>
    </row>
    <row r="4371" spans="1:11">
      <c r="A4371" s="2"/>
      <c r="C4371" s="2"/>
      <c r="D4371" s="2"/>
      <c r="E4371" s="2"/>
      <c r="F4371" s="2"/>
      <c r="G4371" s="2"/>
      <c r="H4371" s="2"/>
      <c r="I4371" s="2"/>
      <c r="J4371" s="2"/>
      <c r="K4371" s="2"/>
    </row>
    <row r="4372" spans="1:11">
      <c r="A4372" s="2"/>
      <c r="C4372" s="2"/>
      <c r="D4372" s="2"/>
      <c r="E4372" s="2"/>
      <c r="F4372" s="2"/>
      <c r="G4372" s="2"/>
      <c r="H4372" s="2"/>
      <c r="I4372" s="2"/>
      <c r="J4372" s="2"/>
      <c r="K4372" s="2"/>
    </row>
    <row r="4373" spans="1:11">
      <c r="A4373" s="2"/>
      <c r="C4373" s="2"/>
      <c r="D4373" s="2"/>
      <c r="E4373" s="2"/>
      <c r="F4373" s="2"/>
      <c r="G4373" s="2"/>
      <c r="H4373" s="2"/>
      <c r="I4373" s="2"/>
      <c r="J4373" s="2"/>
      <c r="K4373" s="2"/>
    </row>
    <row r="4374" spans="1:11">
      <c r="A4374" s="2"/>
      <c r="C4374" s="2"/>
      <c r="D4374" s="2"/>
      <c r="E4374" s="2"/>
      <c r="F4374" s="2"/>
      <c r="G4374" s="2"/>
      <c r="H4374" s="2"/>
      <c r="I4374" s="2"/>
      <c r="J4374" s="2"/>
      <c r="K4374" s="2"/>
    </row>
    <row r="4375" spans="1:11">
      <c r="A4375" s="2"/>
      <c r="C4375" s="2"/>
      <c r="D4375" s="2"/>
      <c r="E4375" s="2"/>
      <c r="F4375" s="2"/>
      <c r="G4375" s="2"/>
      <c r="H4375" s="2"/>
      <c r="I4375" s="2"/>
      <c r="J4375" s="2"/>
      <c r="K4375" s="2"/>
    </row>
    <row r="4376" spans="1:11">
      <c r="A4376" s="2"/>
      <c r="C4376" s="2"/>
      <c r="D4376" s="2"/>
      <c r="E4376" s="2"/>
      <c r="F4376" s="2"/>
      <c r="G4376" s="2"/>
      <c r="H4376" s="2"/>
      <c r="I4376" s="2"/>
      <c r="J4376" s="2"/>
      <c r="K4376" s="2"/>
    </row>
    <row r="4377" spans="1:11">
      <c r="A4377" s="2"/>
      <c r="C4377" s="2"/>
      <c r="D4377" s="2"/>
      <c r="E4377" s="2"/>
      <c r="F4377" s="2"/>
      <c r="G4377" s="2"/>
      <c r="H4377" s="2"/>
      <c r="I4377" s="2"/>
      <c r="J4377" s="2"/>
      <c r="K4377" s="2"/>
    </row>
    <row r="4378" spans="1:11">
      <c r="A4378" s="2"/>
      <c r="C4378" s="2"/>
      <c r="D4378" s="2"/>
      <c r="E4378" s="2"/>
      <c r="F4378" s="2"/>
      <c r="G4378" s="2"/>
      <c r="H4378" s="2"/>
      <c r="I4378" s="2"/>
      <c r="J4378" s="2"/>
      <c r="K4378" s="2"/>
    </row>
    <row r="4379" spans="1:11">
      <c r="A4379" s="2"/>
      <c r="C4379" s="2"/>
      <c r="D4379" s="2"/>
      <c r="E4379" s="2"/>
      <c r="F4379" s="2"/>
      <c r="G4379" s="2"/>
      <c r="H4379" s="2"/>
      <c r="I4379" s="2"/>
      <c r="J4379" s="2"/>
      <c r="K4379" s="2"/>
    </row>
    <row r="4380" spans="1:11">
      <c r="A4380" s="2"/>
      <c r="C4380" s="2"/>
      <c r="D4380" s="2"/>
      <c r="E4380" s="2"/>
      <c r="F4380" s="2"/>
      <c r="G4380" s="2"/>
      <c r="H4380" s="2"/>
      <c r="I4380" s="2"/>
      <c r="J4380" s="2"/>
      <c r="K4380" s="2"/>
    </row>
    <row r="4381" spans="1:11">
      <c r="A4381" s="2"/>
      <c r="C4381" s="2"/>
      <c r="D4381" s="2"/>
      <c r="E4381" s="2"/>
      <c r="F4381" s="2"/>
      <c r="G4381" s="2"/>
      <c r="H4381" s="2"/>
      <c r="I4381" s="2"/>
      <c r="J4381" s="2"/>
      <c r="K4381" s="2"/>
    </row>
    <row r="4382" spans="1:11">
      <c r="A4382" s="2"/>
      <c r="C4382" s="2"/>
      <c r="D4382" s="2"/>
      <c r="E4382" s="2"/>
      <c r="F4382" s="2"/>
      <c r="G4382" s="2"/>
      <c r="H4382" s="2"/>
      <c r="I4382" s="2"/>
      <c r="J4382" s="2"/>
      <c r="K4382" s="2"/>
    </row>
    <row r="4383" spans="1:11">
      <c r="A4383" s="2"/>
      <c r="C4383" s="2"/>
      <c r="D4383" s="2"/>
      <c r="E4383" s="2"/>
      <c r="F4383" s="2"/>
      <c r="G4383" s="2"/>
      <c r="H4383" s="2"/>
      <c r="I4383" s="2"/>
      <c r="J4383" s="2"/>
      <c r="K4383" s="2"/>
    </row>
    <row r="4384" spans="1:11">
      <c r="A4384" s="2"/>
      <c r="C4384" s="2"/>
      <c r="D4384" s="2"/>
      <c r="E4384" s="2"/>
      <c r="F4384" s="2"/>
      <c r="G4384" s="2"/>
      <c r="H4384" s="2"/>
      <c r="I4384" s="2"/>
      <c r="J4384" s="2"/>
      <c r="K4384" s="2"/>
    </row>
    <row r="4385" spans="1:11">
      <c r="A4385" s="2"/>
      <c r="C4385" s="2"/>
      <c r="D4385" s="2"/>
      <c r="E4385" s="2"/>
      <c r="F4385" s="2"/>
      <c r="G4385" s="2"/>
      <c r="H4385" s="2"/>
      <c r="I4385" s="2"/>
      <c r="J4385" s="2"/>
      <c r="K4385" s="2"/>
    </row>
    <row r="4386" spans="1:11">
      <c r="A4386" s="2"/>
      <c r="C4386" s="2"/>
      <c r="D4386" s="2"/>
      <c r="E4386" s="2"/>
      <c r="F4386" s="2"/>
      <c r="G4386" s="2"/>
      <c r="H4386" s="2"/>
      <c r="I4386" s="2"/>
      <c r="J4386" s="2"/>
      <c r="K4386" s="2"/>
    </row>
    <row r="4387" spans="1:11">
      <c r="A4387" s="2"/>
      <c r="C4387" s="2"/>
      <c r="D4387" s="2"/>
      <c r="E4387" s="2"/>
      <c r="F4387" s="2"/>
      <c r="G4387" s="2"/>
      <c r="H4387" s="2"/>
      <c r="I4387" s="2"/>
      <c r="J4387" s="2"/>
      <c r="K4387" s="2"/>
    </row>
    <row r="4388" spans="1:11">
      <c r="A4388" s="2"/>
      <c r="C4388" s="2"/>
      <c r="D4388" s="2"/>
      <c r="E4388" s="2"/>
      <c r="F4388" s="2"/>
      <c r="G4388" s="2"/>
      <c r="H4388" s="2"/>
      <c r="I4388" s="2"/>
      <c r="J4388" s="2"/>
      <c r="K4388" s="2"/>
    </row>
    <row r="4389" spans="1:11">
      <c r="A4389" s="2"/>
      <c r="C4389" s="2"/>
      <c r="D4389" s="2"/>
      <c r="E4389" s="2"/>
      <c r="F4389" s="2"/>
      <c r="G4389" s="2"/>
      <c r="H4389" s="2"/>
      <c r="I4389" s="2"/>
      <c r="J4389" s="2"/>
      <c r="K4389" s="2"/>
    </row>
    <row r="4390" spans="1:11">
      <c r="A4390" s="2"/>
      <c r="C4390" s="2"/>
      <c r="D4390" s="2"/>
      <c r="E4390" s="2"/>
      <c r="F4390" s="2"/>
      <c r="G4390" s="2"/>
      <c r="H4390" s="2"/>
      <c r="I4390" s="2"/>
      <c r="J4390" s="2"/>
      <c r="K4390" s="2"/>
    </row>
    <row r="4391" spans="1:11">
      <c r="A4391" s="2"/>
      <c r="C4391" s="2"/>
      <c r="D4391" s="2"/>
      <c r="E4391" s="2"/>
      <c r="F4391" s="2"/>
      <c r="G4391" s="2"/>
      <c r="H4391" s="2"/>
      <c r="I4391" s="2"/>
      <c r="J4391" s="2"/>
      <c r="K4391" s="2"/>
    </row>
    <row r="4392" spans="1:11">
      <c r="A4392" s="2"/>
      <c r="C4392" s="2"/>
      <c r="D4392" s="2"/>
      <c r="E4392" s="2"/>
      <c r="F4392" s="2"/>
      <c r="G4392" s="2"/>
      <c r="H4392" s="2"/>
      <c r="I4392" s="2"/>
      <c r="J4392" s="2"/>
      <c r="K4392" s="2"/>
    </row>
    <row r="4393" spans="1:11">
      <c r="A4393" s="2"/>
      <c r="C4393" s="2"/>
      <c r="D4393" s="2"/>
      <c r="E4393" s="2"/>
      <c r="F4393" s="2"/>
      <c r="G4393" s="2"/>
      <c r="H4393" s="2"/>
      <c r="I4393" s="2"/>
      <c r="J4393" s="2"/>
      <c r="K4393" s="2"/>
    </row>
    <row r="4394" spans="1:11">
      <c r="A4394" s="2"/>
      <c r="C4394" s="2"/>
      <c r="D4394" s="2"/>
      <c r="E4394" s="2"/>
      <c r="F4394" s="2"/>
      <c r="G4394" s="2"/>
      <c r="H4394" s="2"/>
      <c r="I4394" s="2"/>
      <c r="J4394" s="2"/>
      <c r="K4394" s="2"/>
    </row>
    <row r="4395" spans="1:11">
      <c r="A4395" s="2"/>
      <c r="C4395" s="2"/>
      <c r="D4395" s="2"/>
      <c r="E4395" s="2"/>
      <c r="F4395" s="2"/>
      <c r="G4395" s="2"/>
      <c r="H4395" s="2"/>
      <c r="I4395" s="2"/>
      <c r="J4395" s="2"/>
      <c r="K4395" s="2"/>
    </row>
    <row r="4396" spans="1:11">
      <c r="A4396" s="2"/>
      <c r="C4396" s="2"/>
      <c r="D4396" s="2"/>
      <c r="E4396" s="2"/>
      <c r="F4396" s="2"/>
      <c r="G4396" s="2"/>
      <c r="H4396" s="2"/>
      <c r="I4396" s="2"/>
      <c r="J4396" s="2"/>
      <c r="K4396" s="2"/>
    </row>
    <row r="4397" spans="1:11">
      <c r="A4397" s="2"/>
      <c r="C4397" s="2"/>
      <c r="D4397" s="2"/>
      <c r="E4397" s="2"/>
      <c r="F4397" s="2"/>
      <c r="G4397" s="2"/>
      <c r="H4397" s="2"/>
      <c r="I4397" s="2"/>
      <c r="J4397" s="2"/>
      <c r="K4397" s="2"/>
    </row>
    <row r="4398" spans="1:11">
      <c r="A4398" s="2"/>
      <c r="C4398" s="2"/>
      <c r="D4398" s="2"/>
      <c r="E4398" s="2"/>
      <c r="F4398" s="2"/>
      <c r="G4398" s="2"/>
      <c r="H4398" s="2"/>
      <c r="I4398" s="2"/>
      <c r="J4398" s="2"/>
      <c r="K4398" s="2"/>
    </row>
    <row r="4399" spans="1:11">
      <c r="A4399" s="2"/>
      <c r="C4399" s="2"/>
      <c r="D4399" s="2"/>
      <c r="E4399" s="2"/>
      <c r="F4399" s="2"/>
      <c r="G4399" s="2"/>
      <c r="H4399" s="2"/>
      <c r="I4399" s="2"/>
      <c r="J4399" s="2"/>
      <c r="K4399" s="2"/>
    </row>
    <row r="4400" spans="1:11">
      <c r="A4400" s="2"/>
      <c r="C4400" s="2"/>
      <c r="D4400" s="2"/>
      <c r="E4400" s="2"/>
      <c r="F4400" s="2"/>
      <c r="G4400" s="2"/>
      <c r="H4400" s="2"/>
      <c r="I4400" s="2"/>
      <c r="J4400" s="2"/>
      <c r="K4400" s="2"/>
    </row>
    <row r="4401" spans="1:11">
      <c r="A4401" s="2"/>
      <c r="C4401" s="2"/>
      <c r="D4401" s="2"/>
      <c r="E4401" s="2"/>
      <c r="F4401" s="2"/>
      <c r="G4401" s="2"/>
      <c r="H4401" s="2"/>
      <c r="I4401" s="2"/>
      <c r="J4401" s="2"/>
      <c r="K4401" s="2"/>
    </row>
    <row r="4402" spans="1:11">
      <c r="A4402" s="2"/>
      <c r="C4402" s="2"/>
      <c r="D4402" s="2"/>
      <c r="E4402" s="2"/>
      <c r="F4402" s="2"/>
      <c r="G4402" s="2"/>
      <c r="H4402" s="2"/>
      <c r="I4402" s="2"/>
      <c r="J4402" s="2"/>
      <c r="K4402" s="2"/>
    </row>
    <row r="4403" spans="1:11">
      <c r="A4403" s="2"/>
      <c r="C4403" s="2"/>
      <c r="D4403" s="2"/>
      <c r="E4403" s="2"/>
      <c r="F4403" s="2"/>
      <c r="G4403" s="2"/>
      <c r="H4403" s="2"/>
      <c r="I4403" s="2"/>
      <c r="J4403" s="2"/>
      <c r="K4403" s="2"/>
    </row>
    <row r="4404" spans="1:11">
      <c r="A4404" s="2"/>
      <c r="C4404" s="2"/>
      <c r="D4404" s="2"/>
      <c r="E4404" s="2"/>
      <c r="F4404" s="2"/>
      <c r="G4404" s="2"/>
      <c r="H4404" s="2"/>
      <c r="I4404" s="2"/>
      <c r="J4404" s="2"/>
      <c r="K4404" s="2"/>
    </row>
    <row r="4405" spans="1:11">
      <c r="A4405" s="2"/>
      <c r="C4405" s="2"/>
      <c r="D4405" s="2"/>
      <c r="E4405" s="2"/>
      <c r="F4405" s="2"/>
      <c r="G4405" s="2"/>
      <c r="H4405" s="2"/>
      <c r="I4405" s="2"/>
      <c r="J4405" s="2"/>
      <c r="K4405" s="2"/>
    </row>
    <row r="4406" spans="1:11">
      <c r="A4406" s="2"/>
      <c r="C4406" s="2"/>
      <c r="D4406" s="2"/>
      <c r="E4406" s="2"/>
      <c r="F4406" s="2"/>
      <c r="G4406" s="2"/>
      <c r="H4406" s="2"/>
      <c r="I4406" s="2"/>
      <c r="J4406" s="2"/>
      <c r="K4406" s="2"/>
    </row>
    <row r="4407" spans="1:11">
      <c r="A4407" s="2"/>
      <c r="C4407" s="2"/>
      <c r="D4407" s="2"/>
      <c r="E4407" s="2"/>
      <c r="F4407" s="2"/>
      <c r="G4407" s="2"/>
      <c r="H4407" s="2"/>
      <c r="I4407" s="2"/>
      <c r="J4407" s="2"/>
      <c r="K4407" s="2"/>
    </row>
    <row r="4408" spans="1:11">
      <c r="A4408" s="2"/>
      <c r="C4408" s="2"/>
      <c r="D4408" s="2"/>
      <c r="E4408" s="2"/>
      <c r="F4408" s="2"/>
      <c r="G4408" s="2"/>
      <c r="H4408" s="2"/>
      <c r="I4408" s="2"/>
      <c r="J4408" s="2"/>
      <c r="K4408" s="2"/>
    </row>
    <row r="4409" spans="1:11">
      <c r="A4409" s="2"/>
      <c r="C4409" s="2"/>
      <c r="D4409" s="2"/>
      <c r="E4409" s="2"/>
      <c r="F4409" s="2"/>
      <c r="G4409" s="2"/>
      <c r="H4409" s="2"/>
      <c r="I4409" s="2"/>
      <c r="J4409" s="2"/>
      <c r="K4409" s="2"/>
    </row>
    <row r="4410" spans="1:11">
      <c r="A4410" s="2"/>
      <c r="C4410" s="2"/>
      <c r="D4410" s="2"/>
      <c r="E4410" s="2"/>
      <c r="F4410" s="2"/>
      <c r="G4410" s="2"/>
      <c r="H4410" s="2"/>
      <c r="I4410" s="2"/>
      <c r="J4410" s="2"/>
      <c r="K4410" s="2"/>
    </row>
    <row r="4411" spans="1:11">
      <c r="A4411" s="2"/>
      <c r="C4411" s="2"/>
      <c r="D4411" s="2"/>
      <c r="E4411" s="2"/>
      <c r="F4411" s="2"/>
      <c r="G4411" s="2"/>
      <c r="H4411" s="2"/>
      <c r="I4411" s="2"/>
      <c r="J4411" s="2"/>
      <c r="K4411" s="2"/>
    </row>
    <row r="4412" spans="1:11">
      <c r="A4412" s="2"/>
      <c r="C4412" s="2"/>
      <c r="D4412" s="2"/>
      <c r="E4412" s="2"/>
      <c r="F4412" s="2"/>
      <c r="G4412" s="2"/>
      <c r="H4412" s="2"/>
      <c r="I4412" s="2"/>
      <c r="J4412" s="2"/>
      <c r="K4412" s="2"/>
    </row>
    <row r="4413" spans="1:11">
      <c r="A4413" s="2"/>
      <c r="C4413" s="2"/>
      <c r="D4413" s="2"/>
      <c r="E4413" s="2"/>
      <c r="F4413" s="2"/>
      <c r="G4413" s="2"/>
      <c r="H4413" s="2"/>
      <c r="I4413" s="2"/>
      <c r="J4413" s="2"/>
      <c r="K4413" s="2"/>
    </row>
    <row r="4414" spans="1:11">
      <c r="A4414" s="2"/>
      <c r="C4414" s="2"/>
      <c r="D4414" s="2"/>
      <c r="E4414" s="2"/>
      <c r="F4414" s="2"/>
      <c r="G4414" s="2"/>
      <c r="H4414" s="2"/>
      <c r="I4414" s="2"/>
      <c r="J4414" s="2"/>
      <c r="K4414" s="2"/>
    </row>
    <row r="4415" spans="1:11">
      <c r="A4415" s="2"/>
      <c r="C4415" s="2"/>
      <c r="D4415" s="2"/>
      <c r="E4415" s="2"/>
      <c r="F4415" s="2"/>
      <c r="G4415" s="2"/>
      <c r="H4415" s="2"/>
      <c r="I4415" s="2"/>
      <c r="J4415" s="2"/>
      <c r="K4415" s="2"/>
    </row>
    <row r="4416" spans="1:11">
      <c r="A4416" s="2"/>
      <c r="C4416" s="2"/>
      <c r="D4416" s="2"/>
      <c r="E4416" s="2"/>
      <c r="F4416" s="2"/>
      <c r="G4416" s="2"/>
      <c r="H4416" s="2"/>
      <c r="I4416" s="2"/>
      <c r="J4416" s="2"/>
      <c r="K4416" s="2"/>
    </row>
    <row r="4417" spans="1:11">
      <c r="A4417" s="2"/>
      <c r="C4417" s="2"/>
      <c r="D4417" s="2"/>
      <c r="E4417" s="2"/>
      <c r="F4417" s="2"/>
      <c r="G4417" s="2"/>
      <c r="H4417" s="2"/>
      <c r="I4417" s="2"/>
      <c r="J4417" s="2"/>
      <c r="K4417" s="2"/>
    </row>
    <row r="4418" spans="1:11">
      <c r="A4418" s="2"/>
      <c r="C4418" s="2"/>
      <c r="D4418" s="2"/>
      <c r="E4418" s="2"/>
      <c r="F4418" s="2"/>
      <c r="G4418" s="2"/>
      <c r="H4418" s="2"/>
      <c r="I4418" s="2"/>
      <c r="J4418" s="2"/>
      <c r="K4418" s="2"/>
    </row>
    <row r="4419" spans="1:11">
      <c r="A4419" s="2"/>
      <c r="C4419" s="2"/>
      <c r="D4419" s="2"/>
      <c r="E4419" s="2"/>
      <c r="F4419" s="2"/>
      <c r="G4419" s="2"/>
      <c r="H4419" s="2"/>
      <c r="I4419" s="2"/>
      <c r="J4419" s="2"/>
      <c r="K4419" s="2"/>
    </row>
    <row r="4420" spans="1:11">
      <c r="A4420" s="2"/>
      <c r="C4420" s="2"/>
      <c r="D4420" s="2"/>
      <c r="E4420" s="2"/>
      <c r="F4420" s="2"/>
      <c r="G4420" s="2"/>
      <c r="H4420" s="2"/>
      <c r="I4420" s="2"/>
      <c r="J4420" s="2"/>
      <c r="K4420" s="2"/>
    </row>
    <row r="4421" spans="1:11">
      <c r="A4421" s="2"/>
      <c r="C4421" s="2"/>
      <c r="D4421" s="2"/>
      <c r="E4421" s="2"/>
      <c r="F4421" s="2"/>
      <c r="G4421" s="2"/>
      <c r="H4421" s="2"/>
      <c r="I4421" s="2"/>
      <c r="J4421" s="2"/>
      <c r="K4421" s="2"/>
    </row>
    <row r="4422" spans="1:11">
      <c r="A4422" s="2"/>
      <c r="C4422" s="2"/>
      <c r="D4422" s="2"/>
      <c r="E4422" s="2"/>
      <c r="F4422" s="2"/>
      <c r="G4422" s="2"/>
      <c r="H4422" s="2"/>
      <c r="I4422" s="2"/>
      <c r="J4422" s="2"/>
      <c r="K4422" s="2"/>
    </row>
    <row r="4423" spans="1:11">
      <c r="A4423" s="2"/>
      <c r="C4423" s="2"/>
      <c r="D4423" s="2"/>
      <c r="E4423" s="2"/>
      <c r="F4423" s="2"/>
      <c r="G4423" s="2"/>
      <c r="H4423" s="2"/>
      <c r="I4423" s="2"/>
      <c r="J4423" s="2"/>
      <c r="K4423" s="2"/>
    </row>
    <row r="4424" spans="1:11">
      <c r="A4424" s="2"/>
      <c r="C4424" s="2"/>
      <c r="D4424" s="2"/>
      <c r="E4424" s="2"/>
      <c r="F4424" s="2"/>
      <c r="G4424" s="2"/>
      <c r="H4424" s="2"/>
      <c r="I4424" s="2"/>
      <c r="J4424" s="2"/>
      <c r="K4424" s="2"/>
    </row>
    <row r="4425" spans="1:11">
      <c r="A4425" s="2"/>
      <c r="C4425" s="2"/>
      <c r="D4425" s="2"/>
      <c r="E4425" s="2"/>
      <c r="F4425" s="2"/>
      <c r="G4425" s="2"/>
      <c r="H4425" s="2"/>
      <c r="I4425" s="2"/>
      <c r="J4425" s="2"/>
      <c r="K4425" s="2"/>
    </row>
    <row r="4426" spans="1:11">
      <c r="A4426" s="2"/>
      <c r="C4426" s="2"/>
      <c r="D4426" s="2"/>
      <c r="E4426" s="2"/>
      <c r="F4426" s="2"/>
      <c r="G4426" s="2"/>
      <c r="H4426" s="2"/>
      <c r="I4426" s="2"/>
      <c r="J4426" s="2"/>
      <c r="K4426" s="2"/>
    </row>
    <row r="4427" spans="1:11">
      <c r="A4427" s="2"/>
      <c r="C4427" s="2"/>
      <c r="D4427" s="2"/>
      <c r="E4427" s="2"/>
      <c r="F4427" s="2"/>
      <c r="G4427" s="2"/>
      <c r="H4427" s="2"/>
      <c r="I4427" s="2"/>
      <c r="J4427" s="2"/>
      <c r="K4427" s="2"/>
    </row>
    <row r="4428" spans="1:11">
      <c r="A4428" s="2"/>
      <c r="C4428" s="2"/>
      <c r="D4428" s="2"/>
      <c r="E4428" s="2"/>
      <c r="F4428" s="2"/>
      <c r="G4428" s="2"/>
      <c r="H4428" s="2"/>
      <c r="I4428" s="2"/>
      <c r="J4428" s="2"/>
      <c r="K4428" s="2"/>
    </row>
    <row r="4429" spans="1:11">
      <c r="A4429" s="2"/>
      <c r="C4429" s="2"/>
      <c r="D4429" s="2"/>
      <c r="E4429" s="2"/>
      <c r="F4429" s="2"/>
      <c r="G4429" s="2"/>
      <c r="H4429" s="2"/>
      <c r="I4429" s="2"/>
      <c r="J4429" s="2"/>
      <c r="K4429" s="2"/>
    </row>
    <row r="4430" spans="1:11">
      <c r="A4430" s="2"/>
      <c r="C4430" s="2"/>
      <c r="D4430" s="2"/>
      <c r="E4430" s="2"/>
      <c r="F4430" s="2"/>
      <c r="G4430" s="2"/>
      <c r="H4430" s="2"/>
      <c r="I4430" s="2"/>
      <c r="J4430" s="2"/>
      <c r="K4430" s="2"/>
    </row>
    <row r="4431" spans="1:11">
      <c r="A4431" s="2"/>
      <c r="C4431" s="2"/>
      <c r="D4431" s="2"/>
      <c r="E4431" s="2"/>
      <c r="F4431" s="2"/>
      <c r="G4431" s="2"/>
      <c r="H4431" s="2"/>
      <c r="I4431" s="2"/>
      <c r="J4431" s="2"/>
      <c r="K4431" s="2"/>
    </row>
    <row r="4432" spans="1:11">
      <c r="A4432" s="2"/>
      <c r="C4432" s="2"/>
      <c r="D4432" s="2"/>
      <c r="E4432" s="2"/>
      <c r="F4432" s="2"/>
      <c r="G4432" s="2"/>
      <c r="H4432" s="2"/>
      <c r="I4432" s="2"/>
      <c r="J4432" s="2"/>
      <c r="K4432" s="2"/>
    </row>
    <row r="4433" spans="1:11">
      <c r="A4433" s="2"/>
      <c r="C4433" s="2"/>
      <c r="D4433" s="2"/>
      <c r="E4433" s="2"/>
      <c r="F4433" s="2"/>
      <c r="G4433" s="2"/>
      <c r="H4433" s="2"/>
      <c r="I4433" s="2"/>
      <c r="J4433" s="2"/>
      <c r="K4433" s="2"/>
    </row>
    <row r="4434" spans="1:11">
      <c r="A4434" s="2"/>
      <c r="C4434" s="2"/>
      <c r="D4434" s="2"/>
      <c r="E4434" s="2"/>
      <c r="F4434" s="2"/>
      <c r="G4434" s="2"/>
      <c r="H4434" s="2"/>
      <c r="I4434" s="2"/>
      <c r="J4434" s="2"/>
      <c r="K4434" s="2"/>
    </row>
    <row r="4435" spans="1:11">
      <c r="A4435" s="2"/>
      <c r="C4435" s="2"/>
      <c r="D4435" s="2"/>
      <c r="E4435" s="2"/>
      <c r="F4435" s="2"/>
      <c r="G4435" s="2"/>
      <c r="H4435" s="2"/>
      <c r="I4435" s="2"/>
      <c r="J4435" s="2"/>
      <c r="K4435" s="2"/>
    </row>
    <row r="4436" spans="1:11">
      <c r="A4436" s="2"/>
      <c r="C4436" s="2"/>
      <c r="D4436" s="2"/>
      <c r="E4436" s="2"/>
      <c r="F4436" s="2"/>
      <c r="G4436" s="2"/>
      <c r="H4436" s="2"/>
      <c r="I4436" s="2"/>
      <c r="J4436" s="2"/>
      <c r="K4436" s="2"/>
    </row>
    <row r="4437" spans="1:11">
      <c r="A4437" s="2"/>
      <c r="C4437" s="2"/>
      <c r="D4437" s="2"/>
      <c r="E4437" s="2"/>
      <c r="F4437" s="2"/>
      <c r="G4437" s="2"/>
      <c r="H4437" s="2"/>
      <c r="I4437" s="2"/>
      <c r="J4437" s="2"/>
      <c r="K4437" s="2"/>
    </row>
    <row r="4438" spans="1:11">
      <c r="A4438" s="2"/>
      <c r="C4438" s="2"/>
      <c r="D4438" s="2"/>
      <c r="E4438" s="2"/>
      <c r="F4438" s="2"/>
      <c r="G4438" s="2"/>
      <c r="H4438" s="2"/>
      <c r="I4438" s="2"/>
      <c r="J4438" s="2"/>
      <c r="K4438" s="2"/>
    </row>
    <row r="4439" spans="1:11">
      <c r="A4439" s="2"/>
      <c r="C4439" s="2"/>
      <c r="D4439" s="2"/>
      <c r="E4439" s="2"/>
      <c r="F4439" s="2"/>
      <c r="G4439" s="2"/>
      <c r="H4439" s="2"/>
      <c r="I4439" s="2"/>
      <c r="J4439" s="2"/>
      <c r="K4439" s="2"/>
    </row>
    <row r="4440" spans="1:11">
      <c r="A4440" s="2"/>
      <c r="C4440" s="2"/>
      <c r="D4440" s="2"/>
      <c r="E4440" s="2"/>
      <c r="F4440" s="2"/>
      <c r="G4440" s="2"/>
      <c r="H4440" s="2"/>
      <c r="I4440" s="2"/>
      <c r="J4440" s="2"/>
      <c r="K4440" s="2"/>
    </row>
    <row r="4441" spans="1:11">
      <c r="A4441" s="2"/>
      <c r="C4441" s="2"/>
      <c r="D4441" s="2"/>
      <c r="E4441" s="2"/>
      <c r="F4441" s="2"/>
      <c r="G4441" s="2"/>
      <c r="H4441" s="2"/>
      <c r="I4441" s="2"/>
      <c r="J4441" s="2"/>
      <c r="K4441" s="2"/>
    </row>
    <row r="4442" spans="1:11">
      <c r="A4442" s="2"/>
      <c r="C4442" s="2"/>
      <c r="D4442" s="2"/>
      <c r="E4442" s="2"/>
      <c r="F4442" s="2"/>
      <c r="G4442" s="2"/>
      <c r="H4442" s="2"/>
      <c r="I4442" s="2"/>
      <c r="J4442" s="2"/>
      <c r="K4442" s="2"/>
    </row>
    <row r="4443" spans="1:11">
      <c r="A4443" s="2"/>
      <c r="C4443" s="2"/>
      <c r="D4443" s="2"/>
      <c r="E4443" s="2"/>
      <c r="F4443" s="2"/>
      <c r="G4443" s="2"/>
      <c r="H4443" s="2"/>
      <c r="I4443" s="2"/>
      <c r="J4443" s="2"/>
      <c r="K4443" s="2"/>
    </row>
    <row r="4444" spans="1:11">
      <c r="A4444" s="2"/>
      <c r="C4444" s="2"/>
      <c r="D4444" s="2"/>
      <c r="E4444" s="2"/>
      <c r="F4444" s="2"/>
      <c r="G4444" s="2"/>
      <c r="H4444" s="2"/>
      <c r="I4444" s="2"/>
      <c r="J4444" s="2"/>
      <c r="K4444" s="2"/>
    </row>
    <row r="4445" spans="1:11">
      <c r="A4445" s="2"/>
      <c r="C4445" s="2"/>
      <c r="D4445" s="2"/>
      <c r="E4445" s="2"/>
      <c r="F4445" s="2"/>
      <c r="G4445" s="2"/>
      <c r="H4445" s="2"/>
      <c r="I4445" s="2"/>
      <c r="J4445" s="2"/>
      <c r="K4445" s="2"/>
    </row>
    <row r="4446" spans="1:11">
      <c r="A4446" s="2"/>
      <c r="C4446" s="2"/>
      <c r="D4446" s="2"/>
      <c r="E4446" s="2"/>
      <c r="F4446" s="2"/>
      <c r="G4446" s="2"/>
      <c r="H4446" s="2"/>
      <c r="I4446" s="2"/>
      <c r="J4446" s="2"/>
      <c r="K4446" s="2"/>
    </row>
    <row r="4447" spans="1:11">
      <c r="A4447" s="2"/>
      <c r="C4447" s="2"/>
      <c r="D4447" s="2"/>
      <c r="E4447" s="2"/>
      <c r="F4447" s="2"/>
      <c r="G4447" s="2"/>
      <c r="H4447" s="2"/>
      <c r="I4447" s="2"/>
      <c r="J4447" s="2"/>
      <c r="K4447" s="2"/>
    </row>
    <row r="4448" spans="1:11">
      <c r="A4448" s="2"/>
      <c r="C4448" s="2"/>
      <c r="D4448" s="2"/>
      <c r="E4448" s="2"/>
      <c r="F4448" s="2"/>
      <c r="G4448" s="2"/>
      <c r="H4448" s="2"/>
      <c r="I4448" s="2"/>
      <c r="J4448" s="2"/>
      <c r="K4448" s="2"/>
    </row>
    <row r="4449" spans="1:11">
      <c r="A4449" s="2"/>
      <c r="C4449" s="2"/>
      <c r="D4449" s="2"/>
      <c r="E4449" s="2"/>
      <c r="F4449" s="2"/>
      <c r="G4449" s="2"/>
      <c r="H4449" s="2"/>
      <c r="I4449" s="2"/>
      <c r="J4449" s="2"/>
      <c r="K4449" s="2"/>
    </row>
    <row r="4450" spans="1:11">
      <c r="A4450" s="2"/>
      <c r="C4450" s="2"/>
      <c r="D4450" s="2"/>
      <c r="E4450" s="2"/>
      <c r="F4450" s="2"/>
      <c r="G4450" s="2"/>
      <c r="H4450" s="2"/>
      <c r="I4450" s="2"/>
      <c r="J4450" s="2"/>
      <c r="K4450" s="2"/>
    </row>
    <row r="4451" spans="1:11">
      <c r="A4451" s="2"/>
      <c r="C4451" s="2"/>
      <c r="D4451" s="2"/>
      <c r="E4451" s="2"/>
      <c r="F4451" s="2"/>
      <c r="G4451" s="2"/>
      <c r="H4451" s="2"/>
      <c r="I4451" s="2"/>
      <c r="J4451" s="2"/>
      <c r="K4451" s="2"/>
    </row>
    <row r="4452" spans="1:11">
      <c r="A4452" s="2"/>
      <c r="C4452" s="2"/>
      <c r="D4452" s="2"/>
      <c r="E4452" s="2"/>
      <c r="F4452" s="2"/>
      <c r="G4452" s="2"/>
      <c r="H4452" s="2"/>
      <c r="I4452" s="2"/>
      <c r="J4452" s="2"/>
      <c r="K4452" s="2"/>
    </row>
    <row r="4453" spans="1:11">
      <c r="A4453" s="2"/>
      <c r="C4453" s="2"/>
      <c r="D4453" s="2"/>
      <c r="E4453" s="2"/>
      <c r="F4453" s="2"/>
      <c r="G4453" s="2"/>
      <c r="H4453" s="2"/>
      <c r="I4453" s="2"/>
      <c r="J4453" s="2"/>
      <c r="K4453" s="2"/>
    </row>
    <row r="4454" spans="1:11">
      <c r="A4454" s="2"/>
      <c r="C4454" s="2"/>
      <c r="D4454" s="2"/>
      <c r="E4454" s="2"/>
      <c r="F4454" s="2"/>
      <c r="G4454" s="2"/>
      <c r="H4454" s="2"/>
      <c r="I4454" s="2"/>
      <c r="J4454" s="2"/>
      <c r="K4454" s="2"/>
    </row>
    <row r="4455" spans="1:11">
      <c r="A4455" s="2"/>
      <c r="C4455" s="2"/>
      <c r="D4455" s="2"/>
      <c r="E4455" s="2"/>
      <c r="F4455" s="2"/>
      <c r="G4455" s="2"/>
      <c r="H4455" s="2"/>
      <c r="I4455" s="2"/>
      <c r="J4455" s="2"/>
      <c r="K4455" s="2"/>
    </row>
    <row r="4456" spans="1:11">
      <c r="A4456" s="2"/>
      <c r="C4456" s="2"/>
      <c r="D4456" s="2"/>
      <c r="E4456" s="2"/>
      <c r="F4456" s="2"/>
      <c r="G4456" s="2"/>
      <c r="H4456" s="2"/>
      <c r="I4456" s="2"/>
      <c r="J4456" s="2"/>
      <c r="K4456" s="2"/>
    </row>
    <row r="4457" spans="1:11">
      <c r="A4457" s="2"/>
      <c r="C4457" s="2"/>
      <c r="D4457" s="2"/>
      <c r="E4457" s="2"/>
      <c r="F4457" s="2"/>
      <c r="G4457" s="2"/>
      <c r="H4457" s="2"/>
      <c r="I4457" s="2"/>
      <c r="J4457" s="2"/>
      <c r="K4457" s="2"/>
    </row>
    <row r="4458" spans="1:11">
      <c r="A4458" s="2"/>
      <c r="C4458" s="2"/>
      <c r="D4458" s="2"/>
      <c r="E4458" s="2"/>
      <c r="F4458" s="2"/>
      <c r="G4458" s="2"/>
      <c r="H4458" s="2"/>
      <c r="I4458" s="2"/>
      <c r="J4458" s="2"/>
      <c r="K4458" s="2"/>
    </row>
    <row r="4459" spans="1:11">
      <c r="A4459" s="2"/>
      <c r="C4459" s="2"/>
      <c r="D4459" s="2"/>
      <c r="E4459" s="2"/>
      <c r="F4459" s="2"/>
      <c r="G4459" s="2"/>
      <c r="H4459" s="2"/>
      <c r="I4459" s="2"/>
      <c r="J4459" s="2"/>
      <c r="K4459" s="2"/>
    </row>
    <row r="4460" spans="1:11">
      <c r="A4460" s="2"/>
      <c r="C4460" s="2"/>
      <c r="D4460" s="2"/>
      <c r="E4460" s="2"/>
      <c r="F4460" s="2"/>
      <c r="G4460" s="2"/>
      <c r="H4460" s="2"/>
      <c r="I4460" s="2"/>
      <c r="J4460" s="2"/>
      <c r="K4460" s="2"/>
    </row>
    <row r="4461" spans="1:11">
      <c r="A4461" s="2"/>
      <c r="C4461" s="2"/>
      <c r="D4461" s="2"/>
      <c r="E4461" s="2"/>
      <c r="F4461" s="2"/>
      <c r="G4461" s="2"/>
      <c r="H4461" s="2"/>
      <c r="I4461" s="2"/>
      <c r="J4461" s="2"/>
      <c r="K4461" s="2"/>
    </row>
    <row r="4462" spans="1:11">
      <c r="A4462" s="2"/>
      <c r="C4462" s="2"/>
      <c r="D4462" s="2"/>
      <c r="E4462" s="2"/>
      <c r="F4462" s="2"/>
      <c r="G4462" s="2"/>
      <c r="H4462" s="2"/>
      <c r="I4462" s="2"/>
      <c r="J4462" s="2"/>
      <c r="K4462" s="2"/>
    </row>
    <row r="4463" spans="1:11">
      <c r="A4463" s="2"/>
      <c r="C4463" s="2"/>
      <c r="D4463" s="2"/>
      <c r="E4463" s="2"/>
      <c r="F4463" s="2"/>
      <c r="G4463" s="2"/>
      <c r="H4463" s="2"/>
      <c r="I4463" s="2"/>
      <c r="J4463" s="2"/>
      <c r="K4463" s="2"/>
    </row>
    <row r="4464" spans="1:11">
      <c r="A4464" s="2"/>
      <c r="C4464" s="2"/>
      <c r="D4464" s="2"/>
      <c r="E4464" s="2"/>
      <c r="F4464" s="2"/>
      <c r="G4464" s="2"/>
      <c r="H4464" s="2"/>
      <c r="I4464" s="2"/>
      <c r="J4464" s="2"/>
      <c r="K4464" s="2"/>
    </row>
    <row r="4465" spans="1:11">
      <c r="A4465" s="2"/>
      <c r="C4465" s="2"/>
      <c r="D4465" s="2"/>
      <c r="E4465" s="2"/>
      <c r="F4465" s="2"/>
      <c r="G4465" s="2"/>
      <c r="H4465" s="2"/>
      <c r="I4465" s="2"/>
      <c r="J4465" s="2"/>
      <c r="K4465" s="2"/>
    </row>
    <row r="4466" spans="1:11">
      <c r="A4466" s="2"/>
      <c r="C4466" s="2"/>
      <c r="D4466" s="2"/>
      <c r="E4466" s="2"/>
      <c r="F4466" s="2"/>
      <c r="G4466" s="2"/>
      <c r="H4466" s="2"/>
      <c r="I4466" s="2"/>
      <c r="J4466" s="2"/>
      <c r="K4466" s="2"/>
    </row>
    <row r="4467" spans="1:11">
      <c r="A4467" s="2"/>
      <c r="C4467" s="2"/>
      <c r="D4467" s="2"/>
      <c r="E4467" s="2"/>
      <c r="F4467" s="2"/>
      <c r="G4467" s="2"/>
      <c r="H4467" s="2"/>
      <c r="I4467" s="2"/>
      <c r="J4467" s="2"/>
      <c r="K4467" s="2"/>
    </row>
    <row r="4468" spans="1:11">
      <c r="A4468" s="2"/>
      <c r="C4468" s="2"/>
      <c r="D4468" s="2"/>
      <c r="E4468" s="2"/>
      <c r="F4468" s="2"/>
      <c r="G4468" s="2"/>
      <c r="H4468" s="2"/>
      <c r="I4468" s="2"/>
      <c r="J4468" s="2"/>
      <c r="K4468" s="2"/>
    </row>
    <row r="4469" spans="1:11">
      <c r="A4469" s="2"/>
      <c r="C4469" s="2"/>
      <c r="D4469" s="2"/>
      <c r="E4469" s="2"/>
      <c r="F4469" s="2"/>
      <c r="G4469" s="2"/>
      <c r="H4469" s="2"/>
      <c r="I4469" s="2"/>
      <c r="J4469" s="2"/>
      <c r="K4469" s="2"/>
    </row>
    <row r="4470" spans="1:11">
      <c r="A4470" s="2"/>
      <c r="C4470" s="2"/>
      <c r="D4470" s="2"/>
      <c r="E4470" s="2"/>
      <c r="F4470" s="2"/>
      <c r="G4470" s="2"/>
      <c r="H4470" s="2"/>
      <c r="I4470" s="2"/>
      <c r="J4470" s="2"/>
      <c r="K4470" s="2"/>
    </row>
    <row r="4471" spans="1:11">
      <c r="A4471" s="2"/>
      <c r="C4471" s="2"/>
      <c r="D4471" s="2"/>
      <c r="E4471" s="2"/>
      <c r="F4471" s="2"/>
      <c r="G4471" s="2"/>
      <c r="H4471" s="2"/>
      <c r="I4471" s="2"/>
      <c r="J4471" s="2"/>
      <c r="K4471" s="2"/>
    </row>
    <row r="4472" spans="1:11">
      <c r="A4472" s="2"/>
      <c r="C4472" s="2"/>
      <c r="D4472" s="2"/>
      <c r="E4472" s="2"/>
      <c r="F4472" s="2"/>
      <c r="G4472" s="2"/>
      <c r="H4472" s="2"/>
      <c r="I4472" s="2"/>
      <c r="J4472" s="2"/>
      <c r="K4472" s="2"/>
    </row>
    <row r="4473" spans="1:11">
      <c r="A4473" s="2"/>
      <c r="C4473" s="2"/>
      <c r="D4473" s="2"/>
      <c r="E4473" s="2"/>
      <c r="F4473" s="2"/>
      <c r="G4473" s="2"/>
      <c r="H4473" s="2"/>
      <c r="I4473" s="2"/>
      <c r="J4473" s="2"/>
      <c r="K4473" s="2"/>
    </row>
    <row r="4474" spans="1:11">
      <c r="A4474" s="2"/>
      <c r="C4474" s="2"/>
      <c r="D4474" s="2"/>
      <c r="E4474" s="2"/>
      <c r="F4474" s="2"/>
      <c r="G4474" s="2"/>
      <c r="H4474" s="2"/>
      <c r="I4474" s="2"/>
      <c r="J4474" s="2"/>
      <c r="K4474" s="2"/>
    </row>
    <row r="4475" spans="1:11">
      <c r="A4475" s="2"/>
      <c r="C4475" s="2"/>
      <c r="D4475" s="2"/>
      <c r="E4475" s="2"/>
      <c r="F4475" s="2"/>
      <c r="G4475" s="2"/>
      <c r="H4475" s="2"/>
      <c r="I4475" s="2"/>
      <c r="J4475" s="2"/>
      <c r="K4475" s="2"/>
    </row>
    <row r="4476" spans="1:11">
      <c r="A4476" s="2"/>
      <c r="C4476" s="2"/>
      <c r="D4476" s="2"/>
      <c r="E4476" s="2"/>
      <c r="F4476" s="2"/>
      <c r="G4476" s="2"/>
      <c r="H4476" s="2"/>
      <c r="I4476" s="2"/>
      <c r="J4476" s="2"/>
      <c r="K4476" s="2"/>
    </row>
    <row r="4477" spans="1:11">
      <c r="A4477" s="2"/>
      <c r="C4477" s="2"/>
      <c r="D4477" s="2"/>
      <c r="E4477" s="2"/>
      <c r="F4477" s="2"/>
      <c r="G4477" s="2"/>
      <c r="H4477" s="2"/>
      <c r="I4477" s="2"/>
      <c r="J4477" s="2"/>
      <c r="K4477" s="2"/>
    </row>
    <row r="4478" spans="1:11">
      <c r="A4478" s="2"/>
      <c r="C4478" s="2"/>
      <c r="D4478" s="2"/>
      <c r="E4478" s="2"/>
      <c r="F4478" s="2"/>
      <c r="G4478" s="2"/>
      <c r="H4478" s="2"/>
      <c r="I4478" s="2"/>
      <c r="J4478" s="2"/>
      <c r="K4478" s="2"/>
    </row>
    <row r="4479" spans="1:11">
      <c r="A4479" s="2"/>
      <c r="C4479" s="2"/>
      <c r="D4479" s="2"/>
      <c r="E4479" s="2"/>
      <c r="F4479" s="2"/>
      <c r="G4479" s="2"/>
      <c r="H4479" s="2"/>
      <c r="I4479" s="2"/>
      <c r="J4479" s="2"/>
      <c r="K4479" s="2"/>
    </row>
    <row r="4480" spans="1:11">
      <c r="A4480" s="2"/>
      <c r="C4480" s="2"/>
      <c r="D4480" s="2"/>
      <c r="E4480" s="2"/>
      <c r="F4480" s="2"/>
      <c r="G4480" s="2"/>
      <c r="H4480" s="2"/>
      <c r="I4480" s="2"/>
      <c r="J4480" s="2"/>
      <c r="K4480" s="2"/>
    </row>
    <row r="4481" spans="1:11">
      <c r="A4481" s="2"/>
      <c r="C4481" s="2"/>
      <c r="D4481" s="2"/>
      <c r="E4481" s="2"/>
      <c r="F4481" s="2"/>
      <c r="G4481" s="2"/>
      <c r="H4481" s="2"/>
      <c r="I4481" s="2"/>
      <c r="J4481" s="2"/>
      <c r="K4481" s="2"/>
    </row>
    <row r="4482" spans="1:11">
      <c r="A4482" s="2"/>
      <c r="C4482" s="2"/>
      <c r="D4482" s="2"/>
      <c r="E4482" s="2"/>
      <c r="F4482" s="2"/>
      <c r="G4482" s="2"/>
      <c r="H4482" s="2"/>
      <c r="I4482" s="2"/>
      <c r="J4482" s="2"/>
      <c r="K4482" s="2"/>
    </row>
    <row r="4483" spans="1:11">
      <c r="A4483" s="2"/>
      <c r="C4483" s="2"/>
      <c r="D4483" s="2"/>
      <c r="E4483" s="2"/>
      <c r="F4483" s="2"/>
      <c r="G4483" s="2"/>
      <c r="H4483" s="2"/>
      <c r="I4483" s="2"/>
      <c r="J4483" s="2"/>
      <c r="K4483" s="2"/>
    </row>
    <row r="4484" spans="1:11">
      <c r="A4484" s="2"/>
      <c r="C4484" s="2"/>
      <c r="D4484" s="2"/>
      <c r="E4484" s="2"/>
      <c r="F4484" s="2"/>
      <c r="G4484" s="2"/>
      <c r="H4484" s="2"/>
      <c r="I4484" s="2"/>
      <c r="J4484" s="2"/>
      <c r="K4484" s="2"/>
    </row>
    <row r="4485" spans="1:11">
      <c r="A4485" s="2"/>
      <c r="C4485" s="2"/>
      <c r="D4485" s="2"/>
      <c r="E4485" s="2"/>
      <c r="F4485" s="2"/>
      <c r="G4485" s="2"/>
      <c r="H4485" s="2"/>
      <c r="I4485" s="2"/>
      <c r="J4485" s="2"/>
      <c r="K4485" s="2"/>
    </row>
    <row r="4486" spans="1:11">
      <c r="A4486" s="2"/>
      <c r="C4486" s="2"/>
      <c r="D4486" s="2"/>
      <c r="E4486" s="2"/>
      <c r="F4486" s="2"/>
      <c r="G4486" s="2"/>
      <c r="H4486" s="2"/>
      <c r="I4486" s="2"/>
      <c r="J4486" s="2"/>
      <c r="K4486" s="2"/>
    </row>
    <row r="4487" spans="1:11">
      <c r="A4487" s="2"/>
      <c r="C4487" s="2"/>
      <c r="D4487" s="2"/>
      <c r="E4487" s="2"/>
      <c r="F4487" s="2"/>
      <c r="G4487" s="2"/>
      <c r="H4487" s="2"/>
      <c r="I4487" s="2"/>
      <c r="J4487" s="2"/>
      <c r="K4487" s="2"/>
    </row>
    <row r="4488" spans="1:11">
      <c r="A4488" s="2"/>
      <c r="C4488" s="2"/>
      <c r="D4488" s="2"/>
      <c r="E4488" s="2"/>
      <c r="F4488" s="2"/>
      <c r="G4488" s="2"/>
      <c r="H4488" s="2"/>
      <c r="I4488" s="2"/>
      <c r="J4488" s="2"/>
      <c r="K4488" s="2"/>
    </row>
    <row r="4489" spans="1:11">
      <c r="A4489" s="2"/>
      <c r="C4489" s="2"/>
      <c r="D4489" s="2"/>
      <c r="E4489" s="2"/>
      <c r="F4489" s="2"/>
      <c r="G4489" s="2"/>
      <c r="H4489" s="2"/>
      <c r="I4489" s="2"/>
      <c r="J4489" s="2"/>
      <c r="K4489" s="2"/>
    </row>
    <row r="4490" spans="1:11">
      <c r="A4490" s="2"/>
      <c r="C4490" s="2"/>
      <c r="D4490" s="2"/>
      <c r="E4490" s="2"/>
      <c r="F4490" s="2"/>
      <c r="G4490" s="2"/>
      <c r="H4490" s="2"/>
      <c r="I4490" s="2"/>
      <c r="J4490" s="2"/>
      <c r="K4490" s="2"/>
    </row>
    <row r="4491" spans="1:11">
      <c r="A4491" s="2"/>
      <c r="C4491" s="2"/>
      <c r="D4491" s="2"/>
      <c r="E4491" s="2"/>
      <c r="F4491" s="2"/>
      <c r="G4491" s="2"/>
      <c r="H4491" s="2"/>
      <c r="I4491" s="2"/>
      <c r="J4491" s="2"/>
      <c r="K4491" s="2"/>
    </row>
    <row r="4492" spans="1:11">
      <c r="A4492" s="2"/>
      <c r="C4492" s="2"/>
      <c r="D4492" s="2"/>
      <c r="E4492" s="2"/>
      <c r="F4492" s="2"/>
      <c r="G4492" s="2"/>
      <c r="H4492" s="2"/>
      <c r="I4492" s="2"/>
      <c r="J4492" s="2"/>
      <c r="K4492" s="2"/>
    </row>
    <row r="4493" spans="1:11">
      <c r="A4493" s="2"/>
      <c r="C4493" s="2"/>
      <c r="D4493" s="2"/>
      <c r="E4493" s="2"/>
      <c r="F4493" s="2"/>
      <c r="G4493" s="2"/>
      <c r="H4493" s="2"/>
      <c r="I4493" s="2"/>
      <c r="J4493" s="2"/>
      <c r="K4493" s="2"/>
    </row>
    <row r="4494" spans="1:11">
      <c r="A4494" s="2"/>
      <c r="C4494" s="2"/>
      <c r="D4494" s="2"/>
      <c r="E4494" s="2"/>
      <c r="F4494" s="2"/>
      <c r="G4494" s="2"/>
      <c r="H4494" s="2"/>
      <c r="I4494" s="2"/>
      <c r="J4494" s="2"/>
      <c r="K4494" s="2"/>
    </row>
    <row r="4495" spans="1:11">
      <c r="A4495" s="2"/>
      <c r="C4495" s="2"/>
      <c r="D4495" s="2"/>
      <c r="E4495" s="2"/>
      <c r="F4495" s="2"/>
      <c r="G4495" s="2"/>
      <c r="H4495" s="2"/>
      <c r="I4495" s="2"/>
      <c r="J4495" s="2"/>
      <c r="K4495" s="2"/>
    </row>
    <row r="4496" spans="1:11">
      <c r="A4496" s="2"/>
      <c r="C4496" s="2"/>
      <c r="D4496" s="2"/>
      <c r="E4496" s="2"/>
      <c r="F4496" s="2"/>
      <c r="G4496" s="2"/>
      <c r="H4496" s="2"/>
      <c r="I4496" s="2"/>
      <c r="J4496" s="2"/>
      <c r="K4496" s="2"/>
    </row>
    <row r="4497" spans="1:11">
      <c r="A4497" s="2"/>
      <c r="C4497" s="2"/>
      <c r="D4497" s="2"/>
      <c r="E4497" s="2"/>
      <c r="F4497" s="2"/>
      <c r="G4497" s="2"/>
      <c r="H4497" s="2"/>
      <c r="I4497" s="2"/>
      <c r="J4497" s="2"/>
      <c r="K4497" s="2"/>
    </row>
    <row r="4498" spans="1:11">
      <c r="A4498" s="2"/>
      <c r="C4498" s="2"/>
      <c r="D4498" s="2"/>
      <c r="E4498" s="2"/>
      <c r="F4498" s="2"/>
      <c r="G4498" s="2"/>
      <c r="H4498" s="2"/>
      <c r="I4498" s="2"/>
      <c r="J4498" s="2"/>
      <c r="K4498" s="2"/>
    </row>
    <row r="4499" spans="1:11">
      <c r="A4499" s="2"/>
      <c r="C4499" s="2"/>
      <c r="D4499" s="2"/>
      <c r="E4499" s="2"/>
      <c r="F4499" s="2"/>
      <c r="G4499" s="2"/>
      <c r="H4499" s="2"/>
      <c r="I4499" s="2"/>
      <c r="J4499" s="2"/>
      <c r="K4499" s="2"/>
    </row>
    <row r="4500" spans="1:11">
      <c r="A4500" s="2"/>
      <c r="C4500" s="2"/>
      <c r="D4500" s="2"/>
      <c r="E4500" s="2"/>
      <c r="F4500" s="2"/>
      <c r="G4500" s="2"/>
      <c r="H4500" s="2"/>
      <c r="I4500" s="2"/>
      <c r="J4500" s="2"/>
      <c r="K4500" s="2"/>
    </row>
    <row r="4501" spans="1:11">
      <c r="A4501" s="2"/>
      <c r="C4501" s="2"/>
      <c r="D4501" s="2"/>
      <c r="E4501" s="2"/>
      <c r="F4501" s="2"/>
      <c r="G4501" s="2"/>
      <c r="H4501" s="2"/>
      <c r="I4501" s="2"/>
      <c r="J4501" s="2"/>
      <c r="K4501" s="2"/>
    </row>
    <row r="4502" spans="1:11">
      <c r="A4502" s="2"/>
      <c r="C4502" s="2"/>
      <c r="D4502" s="2"/>
      <c r="E4502" s="2"/>
      <c r="F4502" s="2"/>
      <c r="G4502" s="2"/>
      <c r="H4502" s="2"/>
      <c r="I4502" s="2"/>
      <c r="J4502" s="2"/>
      <c r="K4502" s="2"/>
    </row>
    <row r="4503" spans="1:11">
      <c r="A4503" s="2"/>
      <c r="C4503" s="2"/>
      <c r="D4503" s="2"/>
      <c r="E4503" s="2"/>
      <c r="F4503" s="2"/>
      <c r="G4503" s="2"/>
      <c r="H4503" s="2"/>
      <c r="I4503" s="2"/>
      <c r="J4503" s="2"/>
      <c r="K4503" s="2"/>
    </row>
    <row r="4504" spans="1:11">
      <c r="A4504" s="2"/>
      <c r="C4504" s="2"/>
      <c r="D4504" s="2"/>
      <c r="E4504" s="2"/>
      <c r="F4504" s="2"/>
      <c r="G4504" s="2"/>
      <c r="H4504" s="2"/>
      <c r="I4504" s="2"/>
      <c r="J4504" s="2"/>
      <c r="K4504" s="2"/>
    </row>
    <row r="4505" spans="1:11">
      <c r="A4505" s="2"/>
      <c r="C4505" s="2"/>
      <c r="D4505" s="2"/>
      <c r="E4505" s="2"/>
      <c r="F4505" s="2"/>
      <c r="G4505" s="2"/>
      <c r="H4505" s="2"/>
      <c r="I4505" s="2"/>
      <c r="J4505" s="2"/>
      <c r="K4505" s="2"/>
    </row>
    <row r="4506" spans="1:11">
      <c r="A4506" s="2"/>
      <c r="C4506" s="2"/>
      <c r="D4506" s="2"/>
      <c r="E4506" s="2"/>
      <c r="F4506" s="2"/>
      <c r="G4506" s="2"/>
      <c r="H4506" s="2"/>
      <c r="I4506" s="2"/>
      <c r="J4506" s="2"/>
      <c r="K4506" s="2"/>
    </row>
    <row r="4507" spans="1:11">
      <c r="A4507" s="2"/>
      <c r="C4507" s="2"/>
      <c r="D4507" s="2"/>
      <c r="E4507" s="2"/>
      <c r="F4507" s="2"/>
      <c r="G4507" s="2"/>
      <c r="H4507" s="2"/>
      <c r="I4507" s="2"/>
      <c r="J4507" s="2"/>
      <c r="K4507" s="2"/>
    </row>
    <row r="4508" spans="1:11">
      <c r="A4508" s="2"/>
      <c r="C4508" s="2"/>
      <c r="D4508" s="2"/>
      <c r="E4508" s="2"/>
      <c r="F4508" s="2"/>
      <c r="G4508" s="2"/>
      <c r="H4508" s="2"/>
      <c r="I4508" s="2"/>
      <c r="J4508" s="2"/>
      <c r="K4508" s="2"/>
    </row>
    <row r="4509" spans="1:11">
      <c r="A4509" s="2"/>
      <c r="C4509" s="2"/>
      <c r="D4509" s="2"/>
      <c r="E4509" s="2"/>
      <c r="F4509" s="2"/>
      <c r="G4509" s="2"/>
      <c r="H4509" s="2"/>
      <c r="I4509" s="2"/>
      <c r="J4509" s="2"/>
      <c r="K4509" s="2"/>
    </row>
    <row r="4510" spans="1:11">
      <c r="A4510" s="2"/>
      <c r="C4510" s="2"/>
      <c r="D4510" s="2"/>
      <c r="E4510" s="2"/>
      <c r="F4510" s="2"/>
      <c r="G4510" s="2"/>
      <c r="H4510" s="2"/>
      <c r="I4510" s="2"/>
      <c r="J4510" s="2"/>
      <c r="K4510" s="2"/>
    </row>
    <row r="4511" spans="1:11">
      <c r="A4511" s="2"/>
      <c r="C4511" s="2"/>
      <c r="D4511" s="2"/>
      <c r="E4511" s="2"/>
      <c r="F4511" s="2"/>
      <c r="G4511" s="2"/>
      <c r="H4511" s="2"/>
      <c r="I4511" s="2"/>
      <c r="J4511" s="2"/>
      <c r="K4511" s="2"/>
    </row>
    <row r="4512" spans="1:11">
      <c r="A4512" s="2"/>
      <c r="C4512" s="2"/>
      <c r="D4512" s="2"/>
      <c r="E4512" s="2"/>
      <c r="F4512" s="2"/>
      <c r="G4512" s="2"/>
      <c r="H4512" s="2"/>
      <c r="I4512" s="2"/>
      <c r="J4512" s="2"/>
      <c r="K4512" s="2"/>
    </row>
    <row r="4513" spans="1:11">
      <c r="A4513" s="2"/>
      <c r="C4513" s="2"/>
      <c r="D4513" s="2"/>
      <c r="E4513" s="2"/>
      <c r="F4513" s="2"/>
      <c r="G4513" s="2"/>
      <c r="H4513" s="2"/>
      <c r="I4513" s="2"/>
      <c r="J4513" s="2"/>
      <c r="K4513" s="2"/>
    </row>
    <row r="4514" spans="1:11">
      <c r="A4514" s="2"/>
      <c r="C4514" s="2"/>
      <c r="D4514" s="2"/>
      <c r="E4514" s="2"/>
      <c r="F4514" s="2"/>
      <c r="G4514" s="2"/>
      <c r="H4514" s="2"/>
      <c r="I4514" s="2"/>
      <c r="J4514" s="2"/>
      <c r="K4514" s="2"/>
    </row>
    <row r="4515" spans="1:11">
      <c r="A4515" s="2"/>
      <c r="C4515" s="2"/>
      <c r="D4515" s="2"/>
      <c r="E4515" s="2"/>
      <c r="F4515" s="2"/>
      <c r="G4515" s="2"/>
      <c r="H4515" s="2"/>
      <c r="I4515" s="2"/>
      <c r="J4515" s="2"/>
      <c r="K4515" s="2"/>
    </row>
    <row r="4516" spans="1:11">
      <c r="A4516" s="2"/>
      <c r="C4516" s="2"/>
      <c r="D4516" s="2"/>
      <c r="E4516" s="2"/>
      <c r="F4516" s="2"/>
      <c r="G4516" s="2"/>
      <c r="H4516" s="2"/>
      <c r="I4516" s="2"/>
      <c r="J4516" s="2"/>
      <c r="K4516" s="2"/>
    </row>
    <row r="4517" spans="1:11">
      <c r="A4517" s="2"/>
      <c r="C4517" s="2"/>
      <c r="D4517" s="2"/>
      <c r="E4517" s="2"/>
      <c r="F4517" s="2"/>
      <c r="G4517" s="2"/>
      <c r="H4517" s="2"/>
      <c r="I4517" s="2"/>
      <c r="J4517" s="2"/>
      <c r="K4517" s="2"/>
    </row>
    <row r="4518" spans="1:11">
      <c r="A4518" s="2"/>
      <c r="C4518" s="2"/>
      <c r="D4518" s="2"/>
      <c r="E4518" s="2"/>
      <c r="F4518" s="2"/>
      <c r="G4518" s="2"/>
      <c r="H4518" s="2"/>
      <c r="I4518" s="2"/>
      <c r="J4518" s="2"/>
      <c r="K4518" s="2"/>
    </row>
    <row r="4519" spans="1:11">
      <c r="A4519" s="2"/>
      <c r="C4519" s="2"/>
      <c r="D4519" s="2"/>
      <c r="E4519" s="2"/>
      <c r="F4519" s="2"/>
      <c r="G4519" s="2"/>
      <c r="H4519" s="2"/>
      <c r="I4519" s="2"/>
      <c r="J4519" s="2"/>
      <c r="K4519" s="2"/>
    </row>
    <row r="4520" spans="1:11">
      <c r="A4520" s="2"/>
      <c r="C4520" s="2"/>
      <c r="D4520" s="2"/>
      <c r="E4520" s="2"/>
      <c r="F4520" s="2"/>
      <c r="G4520" s="2"/>
      <c r="H4520" s="2"/>
      <c r="I4520" s="2"/>
      <c r="J4520" s="2"/>
      <c r="K4520" s="2"/>
    </row>
    <row r="4521" spans="1:11">
      <c r="A4521" s="2"/>
      <c r="C4521" s="2"/>
      <c r="D4521" s="2"/>
      <c r="E4521" s="2"/>
      <c r="F4521" s="2"/>
      <c r="G4521" s="2"/>
      <c r="H4521" s="2"/>
      <c r="I4521" s="2"/>
      <c r="J4521" s="2"/>
      <c r="K4521" s="2"/>
    </row>
    <row r="4522" spans="1:11">
      <c r="A4522" s="2"/>
      <c r="C4522" s="2"/>
      <c r="D4522" s="2"/>
      <c r="E4522" s="2"/>
      <c r="F4522" s="2"/>
      <c r="G4522" s="2"/>
      <c r="H4522" s="2"/>
      <c r="I4522" s="2"/>
      <c r="J4522" s="2"/>
      <c r="K4522" s="2"/>
    </row>
    <row r="4523" spans="1:11">
      <c r="A4523" s="2"/>
      <c r="C4523" s="2"/>
      <c r="D4523" s="2"/>
      <c r="E4523" s="2"/>
      <c r="F4523" s="2"/>
      <c r="G4523" s="2"/>
      <c r="H4523" s="2"/>
      <c r="I4523" s="2"/>
      <c r="J4523" s="2"/>
      <c r="K4523" s="2"/>
    </row>
    <row r="4524" spans="1:11">
      <c r="A4524" s="2"/>
      <c r="C4524" s="2"/>
      <c r="D4524" s="2"/>
      <c r="E4524" s="2"/>
      <c r="F4524" s="2"/>
      <c r="G4524" s="2"/>
      <c r="H4524" s="2"/>
      <c r="I4524" s="2"/>
      <c r="J4524" s="2"/>
      <c r="K4524" s="2"/>
    </row>
    <row r="4525" spans="1:11">
      <c r="A4525" s="2"/>
      <c r="C4525" s="2"/>
      <c r="D4525" s="2"/>
      <c r="E4525" s="2"/>
      <c r="F4525" s="2"/>
      <c r="G4525" s="2"/>
      <c r="H4525" s="2"/>
      <c r="I4525" s="2"/>
      <c r="J4525" s="2"/>
      <c r="K4525" s="2"/>
    </row>
    <row r="4526" spans="1:11">
      <c r="A4526" s="2"/>
      <c r="C4526" s="2"/>
      <c r="D4526" s="2"/>
      <c r="E4526" s="2"/>
      <c r="F4526" s="2"/>
      <c r="G4526" s="2"/>
      <c r="H4526" s="2"/>
      <c r="I4526" s="2"/>
      <c r="J4526" s="2"/>
      <c r="K4526" s="2"/>
    </row>
    <row r="4527" spans="1:11">
      <c r="A4527" s="2"/>
      <c r="C4527" s="2"/>
      <c r="D4527" s="2"/>
      <c r="E4527" s="2"/>
      <c r="F4527" s="2"/>
      <c r="G4527" s="2"/>
      <c r="H4527" s="2"/>
      <c r="I4527" s="2"/>
      <c r="J4527" s="2"/>
      <c r="K4527" s="2"/>
    </row>
    <row r="4528" spans="1:11">
      <c r="A4528" s="2"/>
      <c r="C4528" s="2"/>
      <c r="D4528" s="2"/>
      <c r="E4528" s="2"/>
      <c r="F4528" s="2"/>
      <c r="G4528" s="2"/>
      <c r="H4528" s="2"/>
      <c r="I4528" s="2"/>
      <c r="J4528" s="2"/>
      <c r="K4528" s="2"/>
    </row>
    <row r="4529" spans="1:11">
      <c r="A4529" s="2"/>
      <c r="C4529" s="2"/>
      <c r="D4529" s="2"/>
      <c r="E4529" s="2"/>
      <c r="F4529" s="2"/>
      <c r="G4529" s="2"/>
      <c r="H4529" s="2"/>
      <c r="I4529" s="2"/>
      <c r="J4529" s="2"/>
      <c r="K4529" s="2"/>
    </row>
    <row r="4530" spans="1:11">
      <c r="A4530" s="2"/>
      <c r="C4530" s="2"/>
      <c r="D4530" s="2"/>
      <c r="E4530" s="2"/>
      <c r="F4530" s="2"/>
      <c r="G4530" s="2"/>
      <c r="H4530" s="2"/>
      <c r="I4530" s="2"/>
      <c r="J4530" s="2"/>
      <c r="K4530" s="2"/>
    </row>
  </sheetData>
  <phoneticPr fontId="5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G5000"/>
  <sheetViews>
    <sheetView workbookViewId="0">
      <selection activeCell="A2" sqref="A2"/>
    </sheetView>
  </sheetViews>
  <sheetFormatPr defaultRowHeight="12.75"/>
  <cols>
    <col min="2" max="2" width="27" style="1" customWidth="1"/>
    <col min="3" max="3" width="15.7109375" customWidth="1"/>
    <col min="4" max="4" width="16.140625" customWidth="1"/>
    <col min="5" max="5" width="15" customWidth="1"/>
    <col min="6" max="6" width="17.140625" customWidth="1"/>
    <col min="7" max="7" width="15.7109375" customWidth="1"/>
  </cols>
  <sheetData>
    <row r="1" spans="1:7">
      <c r="A1" s="154" t="s">
        <v>1717</v>
      </c>
    </row>
    <row r="2" spans="1:7">
      <c r="B2" s="1" t="s">
        <v>1762</v>
      </c>
    </row>
    <row r="3" spans="1:7">
      <c r="B3" s="1" t="s">
        <v>1181</v>
      </c>
    </row>
    <row r="4" spans="1:7">
      <c r="B4" s="1" t="s">
        <v>1182</v>
      </c>
    </row>
    <row r="5" spans="1:7">
      <c r="B5" s="1" t="s">
        <v>1391</v>
      </c>
    </row>
    <row r="6" spans="1:7">
      <c r="B6" s="1" t="s">
        <v>1183</v>
      </c>
    </row>
    <row r="7" spans="1:7">
      <c r="B7" s="1" t="s">
        <v>1184</v>
      </c>
    </row>
    <row r="8" spans="1:7">
      <c r="B8" s="1" t="s">
        <v>1185</v>
      </c>
    </row>
    <row r="9" spans="1:7">
      <c r="B9" s="1" t="s">
        <v>1186</v>
      </c>
    </row>
    <row r="10" spans="1:7">
      <c r="B10" s="1" t="s">
        <v>1763</v>
      </c>
    </row>
    <row r="11" spans="1:7">
      <c r="A11" t="s">
        <v>864</v>
      </c>
      <c r="B11" s="1" t="s">
        <v>857</v>
      </c>
      <c r="C11" t="s">
        <v>853</v>
      </c>
      <c r="D11" t="s">
        <v>854</v>
      </c>
      <c r="E11" t="s">
        <v>855</v>
      </c>
      <c r="F11" t="s">
        <v>856</v>
      </c>
      <c r="G11" t="s">
        <v>865</v>
      </c>
    </row>
    <row r="12" spans="1:7">
      <c r="A12" s="123">
        <v>10020101</v>
      </c>
      <c r="B12" s="123" t="s">
        <v>1764</v>
      </c>
      <c r="C12" s="123" t="s">
        <v>1393</v>
      </c>
      <c r="D12" s="135">
        <v>798694.18</v>
      </c>
      <c r="E12" s="139">
        <v>0</v>
      </c>
      <c r="F12" t="s">
        <v>1393</v>
      </c>
      <c r="G12" s="134">
        <f t="shared" ref="G12:G75" si="0">+D12-E12</f>
        <v>798694.18</v>
      </c>
    </row>
    <row r="13" spans="1:7">
      <c r="A13" s="123">
        <v>11010101</v>
      </c>
      <c r="B13" s="123" t="s">
        <v>1394</v>
      </c>
      <c r="C13" s="123" t="s">
        <v>1393</v>
      </c>
      <c r="D13" s="135">
        <v>123406.1</v>
      </c>
      <c r="E13" s="139">
        <v>0</v>
      </c>
      <c r="F13" t="s">
        <v>1393</v>
      </c>
      <c r="G13" s="134">
        <f t="shared" si="0"/>
        <v>123406.1</v>
      </c>
    </row>
    <row r="14" spans="1:7">
      <c r="A14" s="123">
        <v>11010151</v>
      </c>
      <c r="B14" s="123" t="s">
        <v>1765</v>
      </c>
      <c r="C14" s="123" t="s">
        <v>1393</v>
      </c>
      <c r="D14" s="135">
        <v>0</v>
      </c>
      <c r="E14" s="139">
        <v>110774.78</v>
      </c>
      <c r="F14" t="s">
        <v>1393</v>
      </c>
      <c r="G14" s="134">
        <f t="shared" si="0"/>
        <v>-110774.78</v>
      </c>
    </row>
    <row r="15" spans="1:7">
      <c r="A15" s="123">
        <v>11010301</v>
      </c>
      <c r="B15" s="123" t="s">
        <v>1766</v>
      </c>
      <c r="C15" s="123" t="s">
        <v>1393</v>
      </c>
      <c r="D15" s="135">
        <v>722991.22</v>
      </c>
      <c r="E15" s="123">
        <v>0</v>
      </c>
      <c r="F15" t="s">
        <v>1393</v>
      </c>
      <c r="G15" s="134">
        <f t="shared" si="0"/>
        <v>722991.22</v>
      </c>
    </row>
    <row r="16" spans="1:7">
      <c r="A16">
        <v>11010351</v>
      </c>
      <c r="B16" t="s">
        <v>1767</v>
      </c>
      <c r="C16" t="s">
        <v>1393</v>
      </c>
      <c r="D16" s="133">
        <v>0</v>
      </c>
      <c r="E16" s="133">
        <v>557527.54</v>
      </c>
      <c r="F16" t="s">
        <v>1393</v>
      </c>
      <c r="G16" s="134">
        <f t="shared" si="0"/>
        <v>-557527.54</v>
      </c>
    </row>
    <row r="17" spans="1:7">
      <c r="A17">
        <v>11010501</v>
      </c>
      <c r="B17" t="s">
        <v>1398</v>
      </c>
      <c r="C17" t="s">
        <v>1393</v>
      </c>
      <c r="D17" s="133">
        <v>1041.9000000000001</v>
      </c>
      <c r="E17" s="133">
        <v>0</v>
      </c>
      <c r="F17" t="s">
        <v>1393</v>
      </c>
      <c r="G17" s="134">
        <f t="shared" si="0"/>
        <v>1041.9000000000001</v>
      </c>
    </row>
    <row r="18" spans="1:7">
      <c r="A18">
        <v>11010503</v>
      </c>
      <c r="B18" t="s">
        <v>1400</v>
      </c>
      <c r="C18" t="s">
        <v>1393</v>
      </c>
      <c r="D18" s="133">
        <v>7344.68</v>
      </c>
      <c r="E18">
        <v>0</v>
      </c>
      <c r="F18" t="s">
        <v>1393</v>
      </c>
      <c r="G18" s="134">
        <f t="shared" si="0"/>
        <v>7344.68</v>
      </c>
    </row>
    <row r="19" spans="1:7">
      <c r="A19">
        <v>11010551</v>
      </c>
      <c r="B19" t="s">
        <v>1768</v>
      </c>
      <c r="C19" t="s">
        <v>1393</v>
      </c>
      <c r="D19" s="133">
        <v>0</v>
      </c>
      <c r="E19" s="133">
        <v>1041.9000000000001</v>
      </c>
      <c r="F19" t="s">
        <v>1393</v>
      </c>
      <c r="G19" s="134">
        <f t="shared" si="0"/>
        <v>-1041.9000000000001</v>
      </c>
    </row>
    <row r="20" spans="1:7">
      <c r="A20">
        <v>11010553</v>
      </c>
      <c r="B20" t="s">
        <v>1769</v>
      </c>
      <c r="C20" t="s">
        <v>1393</v>
      </c>
      <c r="D20" s="133">
        <v>0</v>
      </c>
      <c r="E20" s="133">
        <v>7344.68</v>
      </c>
      <c r="F20" t="s">
        <v>1393</v>
      </c>
      <c r="G20" s="134">
        <f t="shared" si="0"/>
        <v>-7344.68</v>
      </c>
    </row>
    <row r="21" spans="1:7">
      <c r="A21">
        <v>11010601</v>
      </c>
      <c r="B21" t="s">
        <v>1770</v>
      </c>
      <c r="C21" t="s">
        <v>1393</v>
      </c>
      <c r="D21" s="133">
        <v>46582.15</v>
      </c>
      <c r="E21" s="133">
        <v>46582.15</v>
      </c>
      <c r="F21" t="s">
        <v>1393</v>
      </c>
      <c r="G21" s="134">
        <f t="shared" si="0"/>
        <v>0</v>
      </c>
    </row>
    <row r="22" spans="1:7">
      <c r="A22">
        <v>11010701</v>
      </c>
      <c r="B22" t="s">
        <v>1771</v>
      </c>
      <c r="C22" t="s">
        <v>1393</v>
      </c>
      <c r="D22" s="133">
        <v>23790.29</v>
      </c>
      <c r="E22" s="133">
        <v>0</v>
      </c>
      <c r="F22" t="s">
        <v>1393</v>
      </c>
      <c r="G22" s="134">
        <f t="shared" si="0"/>
        <v>23790.29</v>
      </c>
    </row>
    <row r="23" spans="1:7">
      <c r="A23">
        <v>11010702</v>
      </c>
      <c r="B23" t="s">
        <v>953</v>
      </c>
      <c r="C23" t="s">
        <v>1393</v>
      </c>
      <c r="D23" s="133">
        <v>354038.28</v>
      </c>
      <c r="E23" s="133">
        <v>0</v>
      </c>
      <c r="F23" t="s">
        <v>1393</v>
      </c>
      <c r="G23" s="134">
        <f t="shared" si="0"/>
        <v>354038.28</v>
      </c>
    </row>
    <row r="24" spans="1:7">
      <c r="A24">
        <v>11010708</v>
      </c>
      <c r="B24" t="s">
        <v>1404</v>
      </c>
      <c r="C24" t="s">
        <v>1393</v>
      </c>
      <c r="D24" s="133">
        <v>16510</v>
      </c>
      <c r="E24" s="133">
        <v>0</v>
      </c>
      <c r="F24" t="s">
        <v>1393</v>
      </c>
      <c r="G24" s="134">
        <f t="shared" si="0"/>
        <v>16510</v>
      </c>
    </row>
    <row r="25" spans="1:7">
      <c r="A25">
        <v>11010709</v>
      </c>
      <c r="B25" t="s">
        <v>954</v>
      </c>
      <c r="C25" t="s">
        <v>1393</v>
      </c>
      <c r="D25" s="133">
        <v>143420.1</v>
      </c>
      <c r="E25" s="133">
        <v>0</v>
      </c>
      <c r="F25" t="s">
        <v>1393</v>
      </c>
      <c r="G25" s="134">
        <f t="shared" si="0"/>
        <v>143420.1</v>
      </c>
    </row>
    <row r="26" spans="1:7">
      <c r="A26">
        <v>11010751</v>
      </c>
      <c r="B26" t="s">
        <v>1772</v>
      </c>
      <c r="C26" t="s">
        <v>1393</v>
      </c>
      <c r="D26" s="133">
        <v>0</v>
      </c>
      <c r="E26" s="133">
        <v>22386.3</v>
      </c>
      <c r="F26" t="s">
        <v>1393</v>
      </c>
      <c r="G26" s="134">
        <f t="shared" si="0"/>
        <v>-22386.3</v>
      </c>
    </row>
    <row r="27" spans="1:7">
      <c r="A27">
        <v>11010752</v>
      </c>
      <c r="B27" t="s">
        <v>1773</v>
      </c>
      <c r="C27" t="s">
        <v>1393</v>
      </c>
      <c r="D27" s="133">
        <v>0</v>
      </c>
      <c r="E27" s="133">
        <v>334878.01</v>
      </c>
      <c r="F27" t="s">
        <v>1393</v>
      </c>
      <c r="G27" s="134">
        <f t="shared" si="0"/>
        <v>-334878.01</v>
      </c>
    </row>
    <row r="28" spans="1:7">
      <c r="A28">
        <v>11010758</v>
      </c>
      <c r="B28" t="s">
        <v>1774</v>
      </c>
      <c r="C28" t="s">
        <v>1393</v>
      </c>
      <c r="D28" s="133">
        <v>0</v>
      </c>
      <c r="E28" s="133">
        <v>7576.5</v>
      </c>
      <c r="F28" t="s">
        <v>1393</v>
      </c>
      <c r="G28" s="134">
        <f t="shared" si="0"/>
        <v>-7576.5</v>
      </c>
    </row>
    <row r="29" spans="1:7">
      <c r="A29">
        <v>11010759</v>
      </c>
      <c r="B29" t="s">
        <v>1775</v>
      </c>
      <c r="C29" t="s">
        <v>1393</v>
      </c>
      <c r="D29" s="133">
        <v>0</v>
      </c>
      <c r="E29" s="133">
        <v>141528.70000000001</v>
      </c>
      <c r="F29" t="s">
        <v>1393</v>
      </c>
      <c r="G29" s="134">
        <f t="shared" si="0"/>
        <v>-141528.70000000001</v>
      </c>
    </row>
    <row r="30" spans="1:7">
      <c r="A30">
        <v>11020101</v>
      </c>
      <c r="B30" t="s">
        <v>1776</v>
      </c>
      <c r="C30" t="s">
        <v>1393</v>
      </c>
      <c r="D30" s="133">
        <v>4845896.21</v>
      </c>
      <c r="E30" s="133">
        <v>0</v>
      </c>
      <c r="F30" t="s">
        <v>1393</v>
      </c>
      <c r="G30" s="134">
        <f t="shared" si="0"/>
        <v>4845896.21</v>
      </c>
    </row>
    <row r="31" spans="1:7">
      <c r="A31">
        <v>11020201</v>
      </c>
      <c r="B31" t="s">
        <v>959</v>
      </c>
      <c r="C31" t="s">
        <v>1393</v>
      </c>
      <c r="D31" s="133">
        <v>20184791.789999999</v>
      </c>
      <c r="E31" s="133">
        <v>190.5</v>
      </c>
      <c r="F31" t="s">
        <v>1393</v>
      </c>
      <c r="G31" s="134">
        <f t="shared" si="0"/>
        <v>20184601.289999999</v>
      </c>
    </row>
    <row r="32" spans="1:7">
      <c r="A32">
        <v>11020301</v>
      </c>
      <c r="B32" t="s">
        <v>1777</v>
      </c>
      <c r="C32" t="s">
        <v>1393</v>
      </c>
      <c r="D32" s="133">
        <v>58040225.100000001</v>
      </c>
      <c r="E32" s="133">
        <v>0</v>
      </c>
      <c r="F32" t="s">
        <v>1393</v>
      </c>
      <c r="G32" s="134">
        <f t="shared" si="0"/>
        <v>58040225.100000001</v>
      </c>
    </row>
    <row r="33" spans="1:7">
      <c r="A33">
        <v>11020351</v>
      </c>
      <c r="B33" t="s">
        <v>1778</v>
      </c>
      <c r="C33" t="s">
        <v>1393</v>
      </c>
      <c r="D33" s="133">
        <v>0</v>
      </c>
      <c r="E33" s="133">
        <v>15146074.300000001</v>
      </c>
      <c r="F33" t="s">
        <v>1393</v>
      </c>
      <c r="G33" s="134">
        <f t="shared" si="0"/>
        <v>-15146074.300000001</v>
      </c>
    </row>
    <row r="34" spans="1:7">
      <c r="A34">
        <v>11020401</v>
      </c>
      <c r="B34" t="s">
        <v>1779</v>
      </c>
      <c r="C34" t="s">
        <v>1393</v>
      </c>
      <c r="D34" s="133">
        <v>99532313.689999998</v>
      </c>
      <c r="E34">
        <v>0</v>
      </c>
      <c r="F34" t="s">
        <v>1393</v>
      </c>
      <c r="G34" s="134">
        <f t="shared" si="0"/>
        <v>99532313.689999998</v>
      </c>
    </row>
    <row r="35" spans="1:7">
      <c r="A35">
        <v>11020451</v>
      </c>
      <c r="B35" t="s">
        <v>1780</v>
      </c>
      <c r="C35" t="s">
        <v>1393</v>
      </c>
      <c r="D35" s="133">
        <v>0</v>
      </c>
      <c r="E35" s="133">
        <v>30200885.190000001</v>
      </c>
      <c r="F35" t="s">
        <v>1393</v>
      </c>
      <c r="G35" s="134">
        <f t="shared" si="0"/>
        <v>-30200885.190000001</v>
      </c>
    </row>
    <row r="36" spans="1:7">
      <c r="A36">
        <v>11020501</v>
      </c>
      <c r="B36" t="s">
        <v>964</v>
      </c>
      <c r="C36" t="s">
        <v>1393</v>
      </c>
      <c r="D36" s="133">
        <v>4080844.79</v>
      </c>
      <c r="E36" s="133">
        <v>0</v>
      </c>
      <c r="F36" t="s">
        <v>1393</v>
      </c>
      <c r="G36" s="134">
        <f t="shared" si="0"/>
        <v>4080844.79</v>
      </c>
    </row>
    <row r="37" spans="1:7">
      <c r="A37">
        <v>11020551</v>
      </c>
      <c r="B37" t="s">
        <v>1781</v>
      </c>
      <c r="C37" t="s">
        <v>1393</v>
      </c>
      <c r="D37" s="133">
        <v>0</v>
      </c>
      <c r="E37" s="133">
        <v>862563.44</v>
      </c>
      <c r="F37" t="s">
        <v>1393</v>
      </c>
      <c r="G37" s="134">
        <f t="shared" si="0"/>
        <v>-862563.44</v>
      </c>
    </row>
    <row r="38" spans="1:7">
      <c r="A38">
        <v>11020601</v>
      </c>
      <c r="B38" t="s">
        <v>966</v>
      </c>
      <c r="C38" t="s">
        <v>1393</v>
      </c>
      <c r="D38" s="133">
        <v>10073982.859999999</v>
      </c>
      <c r="E38" s="133">
        <v>0</v>
      </c>
      <c r="F38" t="s">
        <v>1393</v>
      </c>
      <c r="G38" s="134">
        <f t="shared" si="0"/>
        <v>10073982.859999999</v>
      </c>
    </row>
    <row r="39" spans="1:7">
      <c r="A39">
        <v>11020651</v>
      </c>
      <c r="B39" t="s">
        <v>1782</v>
      </c>
      <c r="C39" t="s">
        <v>1393</v>
      </c>
      <c r="D39" s="133">
        <v>0</v>
      </c>
      <c r="E39" s="133">
        <v>3392465.47</v>
      </c>
      <c r="F39" t="s">
        <v>1393</v>
      </c>
      <c r="G39" s="134">
        <f t="shared" si="0"/>
        <v>-3392465.47</v>
      </c>
    </row>
    <row r="40" spans="1:7">
      <c r="A40">
        <v>11020701</v>
      </c>
      <c r="B40" t="s">
        <v>968</v>
      </c>
      <c r="C40" t="s">
        <v>1393</v>
      </c>
      <c r="D40" s="133">
        <v>2303376.9</v>
      </c>
      <c r="E40" s="133">
        <v>0</v>
      </c>
      <c r="F40" t="s">
        <v>1393</v>
      </c>
      <c r="G40" s="134">
        <f t="shared" si="0"/>
        <v>2303376.9</v>
      </c>
    </row>
    <row r="41" spans="1:7">
      <c r="A41">
        <v>11020740</v>
      </c>
      <c r="B41" t="s">
        <v>1783</v>
      </c>
      <c r="C41" t="s">
        <v>1393</v>
      </c>
      <c r="D41" s="133">
        <v>95946.44</v>
      </c>
      <c r="E41" s="133">
        <v>0</v>
      </c>
      <c r="F41" t="s">
        <v>1393</v>
      </c>
      <c r="G41" s="134">
        <f t="shared" si="0"/>
        <v>95946.44</v>
      </c>
    </row>
    <row r="42" spans="1:7">
      <c r="A42">
        <v>11020751</v>
      </c>
      <c r="B42" t="s">
        <v>1784</v>
      </c>
      <c r="C42" t="s">
        <v>1393</v>
      </c>
      <c r="D42" s="133">
        <v>0</v>
      </c>
      <c r="E42" s="133">
        <v>1535912.15</v>
      </c>
      <c r="F42" t="s">
        <v>1393</v>
      </c>
      <c r="G42" s="134">
        <f t="shared" si="0"/>
        <v>-1535912.15</v>
      </c>
    </row>
    <row r="43" spans="1:7">
      <c r="A43">
        <v>11020790</v>
      </c>
      <c r="B43" t="s">
        <v>1785</v>
      </c>
      <c r="C43" t="s">
        <v>1393</v>
      </c>
      <c r="D43" s="133">
        <v>0</v>
      </c>
      <c r="E43" s="133">
        <v>81291.45</v>
      </c>
      <c r="F43" t="s">
        <v>1393</v>
      </c>
      <c r="G43" s="134">
        <f t="shared" si="0"/>
        <v>-81291.45</v>
      </c>
    </row>
    <row r="44" spans="1:7">
      <c r="A44">
        <v>11020801</v>
      </c>
      <c r="B44" t="s">
        <v>1786</v>
      </c>
      <c r="C44" t="s">
        <v>1393</v>
      </c>
      <c r="D44" s="133">
        <v>1374175.37</v>
      </c>
      <c r="E44" s="133">
        <v>24243.01</v>
      </c>
      <c r="F44" t="s">
        <v>1393</v>
      </c>
      <c r="G44" s="134">
        <f t="shared" si="0"/>
        <v>1349932.36</v>
      </c>
    </row>
    <row r="45" spans="1:7">
      <c r="A45">
        <v>11020851</v>
      </c>
      <c r="B45" t="s">
        <v>1787</v>
      </c>
      <c r="C45" t="s">
        <v>1393</v>
      </c>
      <c r="D45" s="133">
        <v>24243.01</v>
      </c>
      <c r="E45" s="133">
        <v>1144792.77</v>
      </c>
      <c r="F45" t="s">
        <v>1393</v>
      </c>
      <c r="G45" s="134">
        <f t="shared" si="0"/>
        <v>-1120549.76</v>
      </c>
    </row>
    <row r="46" spans="1:7">
      <c r="A46">
        <v>11020901</v>
      </c>
      <c r="B46" t="s">
        <v>969</v>
      </c>
      <c r="C46" t="s">
        <v>1393</v>
      </c>
      <c r="D46" s="133">
        <v>4163112.68</v>
      </c>
      <c r="E46" s="133">
        <v>18900.95</v>
      </c>
      <c r="F46" t="s">
        <v>1393</v>
      </c>
      <c r="G46" s="134">
        <f t="shared" si="0"/>
        <v>4144211.73</v>
      </c>
    </row>
    <row r="47" spans="1:7">
      <c r="A47">
        <v>11020951</v>
      </c>
      <c r="B47" t="s">
        <v>970</v>
      </c>
      <c r="C47" t="s">
        <v>1393</v>
      </c>
      <c r="D47" s="133">
        <v>18900.95</v>
      </c>
      <c r="E47" s="133">
        <v>3749488.41</v>
      </c>
      <c r="F47" t="s">
        <v>1393</v>
      </c>
      <c r="G47" s="134">
        <f t="shared" si="0"/>
        <v>-3730587.46</v>
      </c>
    </row>
    <row r="48" spans="1:7">
      <c r="A48">
        <v>11021001</v>
      </c>
      <c r="B48" t="s">
        <v>971</v>
      </c>
      <c r="C48" t="s">
        <v>1393</v>
      </c>
      <c r="D48" s="133">
        <v>10888950.699999999</v>
      </c>
      <c r="E48" s="133">
        <v>0</v>
      </c>
      <c r="F48" t="s">
        <v>1393</v>
      </c>
      <c r="G48" s="134">
        <f t="shared" si="0"/>
        <v>10888950.699999999</v>
      </c>
    </row>
    <row r="49" spans="1:7">
      <c r="A49">
        <v>11021101</v>
      </c>
      <c r="B49" t="s">
        <v>1788</v>
      </c>
      <c r="C49" t="s">
        <v>1393</v>
      </c>
      <c r="D49" s="133">
        <v>754205.41</v>
      </c>
      <c r="E49" s="133">
        <v>13239.65</v>
      </c>
      <c r="F49" t="s">
        <v>1393</v>
      </c>
      <c r="G49" s="134">
        <f t="shared" si="0"/>
        <v>740965.76</v>
      </c>
    </row>
    <row r="50" spans="1:7">
      <c r="A50">
        <v>11021151</v>
      </c>
      <c r="B50" t="s">
        <v>1789</v>
      </c>
      <c r="C50" t="s">
        <v>1393</v>
      </c>
      <c r="D50" s="133">
        <v>13239.65</v>
      </c>
      <c r="E50" s="133">
        <v>636269.43999999994</v>
      </c>
      <c r="F50" t="s">
        <v>1393</v>
      </c>
      <c r="G50" s="134">
        <f t="shared" si="0"/>
        <v>-623029.78999999992</v>
      </c>
    </row>
    <row r="51" spans="1:7">
      <c r="A51">
        <v>11021201</v>
      </c>
      <c r="B51" t="s">
        <v>973</v>
      </c>
      <c r="C51" t="s">
        <v>1393</v>
      </c>
      <c r="D51" s="133">
        <v>620077.51</v>
      </c>
      <c r="E51" s="133">
        <v>84513.03</v>
      </c>
      <c r="F51" t="s">
        <v>1393</v>
      </c>
      <c r="G51" s="134">
        <f t="shared" si="0"/>
        <v>535564.48</v>
      </c>
    </row>
    <row r="52" spans="1:7">
      <c r="A52">
        <v>11021240</v>
      </c>
      <c r="B52" t="s">
        <v>1411</v>
      </c>
      <c r="C52" t="s">
        <v>1393</v>
      </c>
      <c r="D52" s="133">
        <v>54704.2</v>
      </c>
      <c r="E52" s="133">
        <v>0</v>
      </c>
      <c r="F52" t="s">
        <v>1393</v>
      </c>
      <c r="G52" s="134">
        <f t="shared" si="0"/>
        <v>54704.2</v>
      </c>
    </row>
    <row r="53" spans="1:7">
      <c r="A53">
        <v>11021251</v>
      </c>
      <c r="B53" t="s">
        <v>974</v>
      </c>
      <c r="C53" t="s">
        <v>1393</v>
      </c>
      <c r="D53" s="133">
        <v>84513.03</v>
      </c>
      <c r="E53" s="133">
        <v>512690.09</v>
      </c>
      <c r="F53" t="s">
        <v>1393</v>
      </c>
      <c r="G53" s="134">
        <f t="shared" si="0"/>
        <v>-428177.06000000006</v>
      </c>
    </row>
    <row r="54" spans="1:7">
      <c r="A54">
        <v>11021290</v>
      </c>
      <c r="B54" t="s">
        <v>1790</v>
      </c>
      <c r="C54" t="s">
        <v>1393</v>
      </c>
      <c r="D54" s="133">
        <v>9576.4</v>
      </c>
      <c r="E54" s="133">
        <v>64280.6</v>
      </c>
      <c r="F54" t="s">
        <v>1393</v>
      </c>
      <c r="G54" s="134">
        <f t="shared" si="0"/>
        <v>-54704.2</v>
      </c>
    </row>
    <row r="55" spans="1:7">
      <c r="A55">
        <v>11021301</v>
      </c>
      <c r="B55" t="s">
        <v>975</v>
      </c>
      <c r="C55" t="s">
        <v>1393</v>
      </c>
      <c r="D55" s="133">
        <v>1218351.52</v>
      </c>
      <c r="E55" s="133">
        <v>7280.95</v>
      </c>
      <c r="F55" t="s">
        <v>1393</v>
      </c>
      <c r="G55" s="134">
        <f t="shared" si="0"/>
        <v>1211070.57</v>
      </c>
    </row>
    <row r="56" spans="1:7">
      <c r="A56">
        <v>11021340</v>
      </c>
      <c r="B56" t="s">
        <v>1791</v>
      </c>
      <c r="C56" t="s">
        <v>1393</v>
      </c>
      <c r="D56" s="133">
        <v>83076.58</v>
      </c>
      <c r="E56" s="133">
        <v>61021.91</v>
      </c>
      <c r="F56" t="s">
        <v>1393</v>
      </c>
      <c r="G56" s="134">
        <f t="shared" si="0"/>
        <v>22054.67</v>
      </c>
    </row>
    <row r="57" spans="1:7">
      <c r="A57">
        <v>11021341</v>
      </c>
      <c r="B57" t="s">
        <v>1792</v>
      </c>
      <c r="C57" t="s">
        <v>1393</v>
      </c>
      <c r="D57" s="133">
        <v>185624.77</v>
      </c>
      <c r="E57" s="133">
        <v>185624.77</v>
      </c>
      <c r="F57" t="s">
        <v>1393</v>
      </c>
      <c r="G57" s="134">
        <f t="shared" si="0"/>
        <v>0</v>
      </c>
    </row>
    <row r="58" spans="1:7">
      <c r="A58">
        <v>11021342</v>
      </c>
      <c r="B58" t="s">
        <v>1793</v>
      </c>
      <c r="C58" t="s">
        <v>1393</v>
      </c>
      <c r="D58" s="133">
        <v>11000</v>
      </c>
      <c r="E58" s="133">
        <v>6000</v>
      </c>
      <c r="F58" t="s">
        <v>1393</v>
      </c>
      <c r="G58" s="134">
        <f t="shared" si="0"/>
        <v>5000</v>
      </c>
    </row>
    <row r="59" spans="1:7">
      <c r="A59">
        <v>11021343</v>
      </c>
      <c r="B59" t="s">
        <v>1416</v>
      </c>
      <c r="C59" t="s">
        <v>1393</v>
      </c>
      <c r="D59" s="133">
        <v>8552.51</v>
      </c>
      <c r="E59" s="133">
        <v>0</v>
      </c>
      <c r="F59" t="s">
        <v>1393</v>
      </c>
      <c r="G59" s="134">
        <f t="shared" si="0"/>
        <v>8552.51</v>
      </c>
    </row>
    <row r="60" spans="1:7">
      <c r="A60">
        <v>11021351</v>
      </c>
      <c r="B60" t="s">
        <v>1794</v>
      </c>
      <c r="C60" t="s">
        <v>1393</v>
      </c>
      <c r="D60" s="133">
        <v>7280.95</v>
      </c>
      <c r="E60" s="133">
        <v>1115410.6000000001</v>
      </c>
      <c r="F60" t="s">
        <v>1393</v>
      </c>
      <c r="G60" s="134">
        <f t="shared" si="0"/>
        <v>-1108129.6500000001</v>
      </c>
    </row>
    <row r="61" spans="1:7">
      <c r="A61">
        <v>11021390</v>
      </c>
      <c r="B61" t="s">
        <v>1795</v>
      </c>
      <c r="C61" t="s">
        <v>1393</v>
      </c>
      <c r="D61" s="133">
        <v>52099.62</v>
      </c>
      <c r="E61" s="133">
        <v>74060.13</v>
      </c>
      <c r="F61" t="s">
        <v>1393</v>
      </c>
      <c r="G61" s="134">
        <f t="shared" si="0"/>
        <v>-21960.510000000002</v>
      </c>
    </row>
    <row r="62" spans="1:7">
      <c r="A62">
        <v>11021391</v>
      </c>
      <c r="B62" t="s">
        <v>1796</v>
      </c>
      <c r="C62" t="s">
        <v>1393</v>
      </c>
      <c r="D62" s="133">
        <v>150585.1</v>
      </c>
      <c r="E62" s="133">
        <v>150585.1</v>
      </c>
      <c r="F62" t="s">
        <v>1393</v>
      </c>
      <c r="G62" s="134">
        <f t="shared" si="0"/>
        <v>0</v>
      </c>
    </row>
    <row r="63" spans="1:7">
      <c r="A63">
        <v>11021392</v>
      </c>
      <c r="B63" t="s">
        <v>1797</v>
      </c>
      <c r="C63" t="s">
        <v>1393</v>
      </c>
      <c r="D63" s="133">
        <v>6000</v>
      </c>
      <c r="E63" s="133">
        <v>11000</v>
      </c>
      <c r="F63" t="s">
        <v>1393</v>
      </c>
      <c r="G63" s="134">
        <f t="shared" si="0"/>
        <v>-5000</v>
      </c>
    </row>
    <row r="64" spans="1:7">
      <c r="A64">
        <v>11021393</v>
      </c>
      <c r="B64" t="s">
        <v>1798</v>
      </c>
      <c r="C64" t="s">
        <v>1393</v>
      </c>
      <c r="D64" s="133">
        <v>0</v>
      </c>
      <c r="E64" s="133">
        <v>8552.51</v>
      </c>
      <c r="F64" t="s">
        <v>1393</v>
      </c>
      <c r="G64" s="134">
        <f t="shared" si="0"/>
        <v>-8552.51</v>
      </c>
    </row>
    <row r="65" spans="1:7">
      <c r="A65">
        <v>11021401</v>
      </c>
      <c r="B65" t="s">
        <v>1799</v>
      </c>
      <c r="C65" t="s">
        <v>1393</v>
      </c>
      <c r="D65" s="133">
        <v>8987110.7100000009</v>
      </c>
      <c r="E65" s="133">
        <v>6228475.5300000003</v>
      </c>
      <c r="F65" t="s">
        <v>1393</v>
      </c>
      <c r="G65" s="134">
        <f t="shared" si="0"/>
        <v>2758635.1800000006</v>
      </c>
    </row>
    <row r="66" spans="1:7">
      <c r="A66">
        <v>11021402</v>
      </c>
      <c r="B66" t="s">
        <v>1800</v>
      </c>
      <c r="C66" t="s">
        <v>1393</v>
      </c>
      <c r="D66" s="133">
        <v>745428.85</v>
      </c>
      <c r="E66" s="133">
        <v>574542.05000000005</v>
      </c>
      <c r="F66" t="s">
        <v>1393</v>
      </c>
      <c r="G66" s="134">
        <f t="shared" si="0"/>
        <v>170886.79999999993</v>
      </c>
    </row>
    <row r="67" spans="1:7">
      <c r="A67">
        <v>11030101</v>
      </c>
      <c r="B67" t="s">
        <v>1801</v>
      </c>
      <c r="C67" t="s">
        <v>1393</v>
      </c>
      <c r="D67" s="133">
        <v>1000</v>
      </c>
      <c r="E67" s="133">
        <v>0</v>
      </c>
      <c r="F67" t="s">
        <v>1393</v>
      </c>
      <c r="G67" s="134">
        <f t="shared" si="0"/>
        <v>1000</v>
      </c>
    </row>
    <row r="68" spans="1:7">
      <c r="A68">
        <v>11030202</v>
      </c>
      <c r="B68" t="s">
        <v>1425</v>
      </c>
      <c r="C68" t="s">
        <v>1393</v>
      </c>
      <c r="D68" s="133">
        <v>6956.3</v>
      </c>
      <c r="E68" s="133">
        <v>700.84</v>
      </c>
      <c r="F68" t="s">
        <v>1393</v>
      </c>
      <c r="G68" s="134">
        <f t="shared" si="0"/>
        <v>6255.46</v>
      </c>
    </row>
    <row r="69" spans="1:7">
      <c r="A69">
        <v>11030301</v>
      </c>
      <c r="B69" t="s">
        <v>1427</v>
      </c>
      <c r="C69" t="s">
        <v>1393</v>
      </c>
      <c r="D69" s="133">
        <v>2228.0300000000002</v>
      </c>
      <c r="E69" s="133">
        <v>2228.0300000000002</v>
      </c>
      <c r="F69" t="s">
        <v>1393</v>
      </c>
      <c r="G69" s="134">
        <f t="shared" si="0"/>
        <v>0</v>
      </c>
    </row>
    <row r="70" spans="1:7">
      <c r="A70">
        <v>12010101</v>
      </c>
      <c r="B70" t="s">
        <v>977</v>
      </c>
      <c r="C70" t="s">
        <v>1393</v>
      </c>
      <c r="D70" s="133">
        <v>64106.85</v>
      </c>
      <c r="E70" s="133">
        <v>30437.3</v>
      </c>
      <c r="F70" t="s">
        <v>1393</v>
      </c>
      <c r="G70" s="134">
        <f t="shared" si="0"/>
        <v>33669.550000000003</v>
      </c>
    </row>
    <row r="71" spans="1:7">
      <c r="A71">
        <v>12010201</v>
      </c>
      <c r="B71" t="s">
        <v>978</v>
      </c>
      <c r="C71" t="s">
        <v>1393</v>
      </c>
      <c r="D71" s="133">
        <v>139410.59</v>
      </c>
      <c r="E71" s="133">
        <v>75050.38</v>
      </c>
      <c r="F71" t="s">
        <v>1393</v>
      </c>
      <c r="G71" s="134">
        <f t="shared" si="0"/>
        <v>64360.209999999992</v>
      </c>
    </row>
    <row r="72" spans="1:7">
      <c r="A72">
        <v>12020101</v>
      </c>
      <c r="B72" t="s">
        <v>979</v>
      </c>
      <c r="C72" t="s">
        <v>1393</v>
      </c>
      <c r="D72" s="133">
        <v>14047032.77</v>
      </c>
      <c r="E72" s="133">
        <v>11956449.73</v>
      </c>
      <c r="F72" t="s">
        <v>1393</v>
      </c>
      <c r="G72" s="134">
        <f t="shared" si="0"/>
        <v>2090583.0399999991</v>
      </c>
    </row>
    <row r="73" spans="1:7">
      <c r="A73">
        <v>12020141</v>
      </c>
      <c r="B73" t="s">
        <v>1802</v>
      </c>
      <c r="C73" t="s">
        <v>1393</v>
      </c>
      <c r="D73" s="133">
        <v>112504.22</v>
      </c>
      <c r="E73" s="133">
        <v>524434.47</v>
      </c>
      <c r="F73" t="s">
        <v>1393</v>
      </c>
      <c r="G73" s="134">
        <f t="shared" si="0"/>
        <v>-411930.25</v>
      </c>
    </row>
    <row r="74" spans="1:7">
      <c r="A74">
        <v>12020401</v>
      </c>
      <c r="B74" t="s">
        <v>982</v>
      </c>
      <c r="C74" t="s">
        <v>1393</v>
      </c>
      <c r="D74" s="133">
        <v>34741567.799999997</v>
      </c>
      <c r="E74" s="133">
        <v>34491196.509999998</v>
      </c>
      <c r="F74" t="s">
        <v>1393</v>
      </c>
      <c r="G74" s="134">
        <f t="shared" si="0"/>
        <v>250371.28999999911</v>
      </c>
    </row>
    <row r="75" spans="1:7">
      <c r="A75">
        <v>12020402</v>
      </c>
      <c r="B75" t="s">
        <v>1803</v>
      </c>
      <c r="C75" t="s">
        <v>1393</v>
      </c>
      <c r="D75" s="133">
        <v>24936.080000000002</v>
      </c>
      <c r="E75" s="133">
        <v>8863.32</v>
      </c>
      <c r="F75" t="s">
        <v>1393</v>
      </c>
      <c r="G75" s="134">
        <f t="shared" si="0"/>
        <v>16072.760000000002</v>
      </c>
    </row>
    <row r="76" spans="1:7">
      <c r="A76">
        <v>12020501</v>
      </c>
      <c r="B76" t="s">
        <v>983</v>
      </c>
      <c r="C76" t="s">
        <v>1393</v>
      </c>
      <c r="D76" s="133">
        <v>15001722.970000001</v>
      </c>
      <c r="E76" s="133">
        <v>11832636.369999999</v>
      </c>
      <c r="F76" t="s">
        <v>1393</v>
      </c>
      <c r="G76" s="134">
        <f t="shared" ref="G76:G139" si="1">+D76-E76</f>
        <v>3169086.6000000015</v>
      </c>
    </row>
    <row r="77" spans="1:7">
      <c r="A77">
        <v>12020541</v>
      </c>
      <c r="B77" t="s">
        <v>1804</v>
      </c>
      <c r="C77" t="s">
        <v>1393</v>
      </c>
      <c r="D77" s="133">
        <v>0</v>
      </c>
      <c r="E77" s="133">
        <v>6966</v>
      </c>
      <c r="F77" t="s">
        <v>1393</v>
      </c>
      <c r="G77" s="134">
        <f t="shared" si="1"/>
        <v>-6966</v>
      </c>
    </row>
    <row r="78" spans="1:7">
      <c r="A78">
        <v>12020601</v>
      </c>
      <c r="B78" t="s">
        <v>1805</v>
      </c>
      <c r="C78" t="s">
        <v>1393</v>
      </c>
      <c r="D78" s="133">
        <v>1250007.67</v>
      </c>
      <c r="E78" s="133">
        <v>1100839.5</v>
      </c>
      <c r="F78" t="s">
        <v>1393</v>
      </c>
      <c r="G78" s="134">
        <f t="shared" si="1"/>
        <v>149168.16999999993</v>
      </c>
    </row>
    <row r="79" spans="1:7">
      <c r="A79">
        <v>12020641</v>
      </c>
      <c r="B79" t="s">
        <v>1806</v>
      </c>
      <c r="C79" t="s">
        <v>1393</v>
      </c>
      <c r="D79" s="133">
        <v>4304</v>
      </c>
      <c r="E79" s="133">
        <v>18602.849999999999</v>
      </c>
      <c r="F79" t="s">
        <v>1393</v>
      </c>
      <c r="G79" s="134">
        <f t="shared" si="1"/>
        <v>-14298.849999999999</v>
      </c>
    </row>
    <row r="80" spans="1:7">
      <c r="A80">
        <v>12020801</v>
      </c>
      <c r="B80" t="s">
        <v>1807</v>
      </c>
      <c r="C80" t="s">
        <v>1393</v>
      </c>
      <c r="D80" s="133">
        <v>12454.13</v>
      </c>
      <c r="E80" s="133">
        <v>12454.13</v>
      </c>
      <c r="F80" t="s">
        <v>1393</v>
      </c>
      <c r="G80" s="134">
        <f t="shared" si="1"/>
        <v>0</v>
      </c>
    </row>
    <row r="81" spans="1:7">
      <c r="A81">
        <v>12020809</v>
      </c>
      <c r="B81" t="s">
        <v>986</v>
      </c>
      <c r="C81" t="s">
        <v>1393</v>
      </c>
      <c r="D81" s="133">
        <v>6444.87</v>
      </c>
      <c r="E81" s="133">
        <v>142.41</v>
      </c>
      <c r="F81" t="s">
        <v>1393</v>
      </c>
      <c r="G81" s="134">
        <f t="shared" si="1"/>
        <v>6302.46</v>
      </c>
    </row>
    <row r="82" spans="1:7">
      <c r="A82">
        <v>12021001</v>
      </c>
      <c r="B82" t="s">
        <v>987</v>
      </c>
      <c r="C82" t="s">
        <v>1393</v>
      </c>
      <c r="D82" s="133">
        <v>12052226.560000001</v>
      </c>
      <c r="E82" s="133">
        <v>8629662.1300000008</v>
      </c>
      <c r="F82" t="s">
        <v>1393</v>
      </c>
      <c r="G82" s="134">
        <f t="shared" si="1"/>
        <v>3422564.4299999997</v>
      </c>
    </row>
    <row r="83" spans="1:7">
      <c r="A83">
        <v>12021002</v>
      </c>
      <c r="B83" t="s">
        <v>1210</v>
      </c>
      <c r="C83" t="s">
        <v>1393</v>
      </c>
      <c r="D83" s="133">
        <v>10768.51</v>
      </c>
      <c r="E83" s="133">
        <v>2700.29</v>
      </c>
      <c r="F83" t="s">
        <v>1393</v>
      </c>
      <c r="G83" s="134">
        <f t="shared" si="1"/>
        <v>8068.22</v>
      </c>
    </row>
    <row r="84" spans="1:7">
      <c r="A84">
        <v>12021003</v>
      </c>
      <c r="B84" t="s">
        <v>1808</v>
      </c>
      <c r="C84" t="s">
        <v>1393</v>
      </c>
      <c r="D84" s="133">
        <v>2582783.7200000002</v>
      </c>
      <c r="E84" s="133">
        <v>2018959.15</v>
      </c>
      <c r="F84" t="s">
        <v>1393</v>
      </c>
      <c r="G84" s="134">
        <f t="shared" si="1"/>
        <v>563824.5700000003</v>
      </c>
    </row>
    <row r="85" spans="1:7">
      <c r="A85">
        <v>12021009</v>
      </c>
      <c r="B85" t="s">
        <v>1644</v>
      </c>
      <c r="C85" t="s">
        <v>1393</v>
      </c>
      <c r="D85" s="133">
        <v>952391.73</v>
      </c>
      <c r="E85" s="133">
        <v>40827.839999999997</v>
      </c>
      <c r="F85" t="s">
        <v>1393</v>
      </c>
      <c r="G85" s="134">
        <f t="shared" si="1"/>
        <v>911563.89</v>
      </c>
    </row>
    <row r="86" spans="1:7">
      <c r="A86">
        <v>12021010</v>
      </c>
      <c r="B86" t="s">
        <v>1731</v>
      </c>
      <c r="C86" t="s">
        <v>1393</v>
      </c>
      <c r="D86" s="133">
        <v>921.13</v>
      </c>
      <c r="E86" s="133">
        <v>0</v>
      </c>
      <c r="F86" t="s">
        <v>1393</v>
      </c>
      <c r="G86" s="134">
        <f t="shared" si="1"/>
        <v>921.13</v>
      </c>
    </row>
    <row r="87" spans="1:7">
      <c r="A87">
        <v>12021011</v>
      </c>
      <c r="B87" t="s">
        <v>1474</v>
      </c>
      <c r="C87" t="s">
        <v>1393</v>
      </c>
      <c r="D87" s="133">
        <v>2464.31</v>
      </c>
      <c r="E87" s="133">
        <v>0</v>
      </c>
      <c r="F87" t="s">
        <v>1393</v>
      </c>
      <c r="G87" s="134">
        <f t="shared" si="1"/>
        <v>2464.31</v>
      </c>
    </row>
    <row r="88" spans="1:7">
      <c r="A88">
        <v>12021041</v>
      </c>
      <c r="B88" t="s">
        <v>1809</v>
      </c>
      <c r="C88" t="s">
        <v>1393</v>
      </c>
      <c r="D88" s="133">
        <v>187677.8</v>
      </c>
      <c r="E88" s="133">
        <v>2409662.65</v>
      </c>
      <c r="F88" t="s">
        <v>1393</v>
      </c>
      <c r="G88" s="134">
        <f t="shared" si="1"/>
        <v>-2221984.85</v>
      </c>
    </row>
    <row r="89" spans="1:7">
      <c r="A89">
        <v>12021042</v>
      </c>
      <c r="B89" t="s">
        <v>1810</v>
      </c>
      <c r="C89" t="s">
        <v>1393</v>
      </c>
      <c r="D89">
        <v>0</v>
      </c>
      <c r="E89" s="133">
        <v>5309.42</v>
      </c>
      <c r="F89" t="s">
        <v>1393</v>
      </c>
      <c r="G89" s="134">
        <f t="shared" si="1"/>
        <v>-5309.42</v>
      </c>
    </row>
    <row r="90" spans="1:7">
      <c r="A90">
        <v>12021043</v>
      </c>
      <c r="B90" t="s">
        <v>1811</v>
      </c>
      <c r="C90" t="s">
        <v>1393</v>
      </c>
      <c r="D90" s="133">
        <v>0</v>
      </c>
      <c r="E90" s="133">
        <v>135531.51</v>
      </c>
      <c r="F90" t="s">
        <v>1393</v>
      </c>
      <c r="G90" s="134">
        <f t="shared" si="1"/>
        <v>-135531.51</v>
      </c>
    </row>
    <row r="91" spans="1:7">
      <c r="A91">
        <v>12021044</v>
      </c>
      <c r="B91" t="s">
        <v>1812</v>
      </c>
      <c r="C91" t="s">
        <v>1393</v>
      </c>
      <c r="D91" s="133">
        <v>26358.07</v>
      </c>
      <c r="E91" s="133">
        <v>133914.48000000001</v>
      </c>
      <c r="F91" t="s">
        <v>1393</v>
      </c>
      <c r="G91" s="134">
        <f t="shared" si="1"/>
        <v>-107556.41</v>
      </c>
    </row>
    <row r="92" spans="1:7">
      <c r="A92">
        <v>12021045</v>
      </c>
      <c r="B92" t="s">
        <v>1813</v>
      </c>
      <c r="C92" t="s">
        <v>1393</v>
      </c>
      <c r="D92" s="133">
        <v>4150</v>
      </c>
      <c r="E92" s="133">
        <v>8049.73</v>
      </c>
      <c r="F92" t="s">
        <v>1393</v>
      </c>
      <c r="G92" s="134">
        <f t="shared" si="1"/>
        <v>-3899.7299999999996</v>
      </c>
    </row>
    <row r="93" spans="1:7">
      <c r="A93">
        <v>12021046</v>
      </c>
      <c r="B93" t="s">
        <v>1814</v>
      </c>
      <c r="C93" t="s">
        <v>1393</v>
      </c>
      <c r="D93" s="133">
        <v>12631.21</v>
      </c>
      <c r="E93" s="133">
        <v>53562.41</v>
      </c>
      <c r="F93" t="s">
        <v>1393</v>
      </c>
      <c r="G93" s="134">
        <f t="shared" si="1"/>
        <v>-40931.200000000004</v>
      </c>
    </row>
    <row r="94" spans="1:7">
      <c r="A94">
        <v>12021101</v>
      </c>
      <c r="B94" t="s">
        <v>1815</v>
      </c>
      <c r="C94" t="s">
        <v>1393</v>
      </c>
      <c r="D94" s="133">
        <v>19343738.620000001</v>
      </c>
      <c r="E94" s="133">
        <v>7909985.3499999996</v>
      </c>
      <c r="F94" t="s">
        <v>1393</v>
      </c>
      <c r="G94" s="134">
        <f t="shared" si="1"/>
        <v>11433753.270000001</v>
      </c>
    </row>
    <row r="95" spans="1:7">
      <c r="A95">
        <v>12021102</v>
      </c>
      <c r="B95" t="s">
        <v>990</v>
      </c>
      <c r="C95" t="s">
        <v>1393</v>
      </c>
      <c r="D95" s="133">
        <v>923137.83</v>
      </c>
      <c r="E95" s="133">
        <v>484589.28</v>
      </c>
      <c r="F95" t="s">
        <v>1393</v>
      </c>
      <c r="G95" s="134">
        <f t="shared" si="1"/>
        <v>438548.54999999993</v>
      </c>
    </row>
    <row r="96" spans="1:7">
      <c r="A96">
        <v>12030202</v>
      </c>
      <c r="B96" t="s">
        <v>1816</v>
      </c>
      <c r="C96" t="s">
        <v>1393</v>
      </c>
      <c r="D96" s="133">
        <v>9971.33</v>
      </c>
      <c r="E96" s="133">
        <v>9971.33</v>
      </c>
      <c r="F96" t="s">
        <v>1393</v>
      </c>
      <c r="G96" s="134">
        <f t="shared" si="1"/>
        <v>0</v>
      </c>
    </row>
    <row r="97" spans="1:7">
      <c r="A97">
        <v>12030203</v>
      </c>
      <c r="B97" t="s">
        <v>991</v>
      </c>
      <c r="C97" t="s">
        <v>1393</v>
      </c>
      <c r="D97" s="133">
        <v>1546999.17</v>
      </c>
      <c r="E97" s="133">
        <v>0</v>
      </c>
      <c r="F97" t="s">
        <v>1393</v>
      </c>
      <c r="G97" s="134">
        <f t="shared" si="1"/>
        <v>1546999.17</v>
      </c>
    </row>
    <row r="98" spans="1:7">
      <c r="A98">
        <v>12030204</v>
      </c>
      <c r="B98" t="s">
        <v>1817</v>
      </c>
      <c r="C98" t="s">
        <v>1393</v>
      </c>
      <c r="D98" s="133">
        <v>266627.28000000003</v>
      </c>
      <c r="E98" s="133">
        <v>266627.28000000003</v>
      </c>
      <c r="F98" t="s">
        <v>1393</v>
      </c>
      <c r="G98" s="134">
        <f t="shared" si="1"/>
        <v>0</v>
      </c>
    </row>
    <row r="99" spans="1:7">
      <c r="A99">
        <v>12030205</v>
      </c>
      <c r="B99" t="s">
        <v>1818</v>
      </c>
      <c r="C99" t="s">
        <v>1393</v>
      </c>
      <c r="D99" s="133">
        <v>597.95000000000005</v>
      </c>
      <c r="E99" s="133">
        <v>0</v>
      </c>
      <c r="F99" t="s">
        <v>1393</v>
      </c>
      <c r="G99" s="134">
        <f t="shared" si="1"/>
        <v>597.95000000000005</v>
      </c>
    </row>
    <row r="100" spans="1:7">
      <c r="A100">
        <v>12030241</v>
      </c>
      <c r="B100" t="s">
        <v>1188</v>
      </c>
      <c r="C100" t="s">
        <v>1393</v>
      </c>
      <c r="D100" s="133">
        <v>0</v>
      </c>
      <c r="E100" s="133">
        <v>3380.32</v>
      </c>
      <c r="F100" t="s">
        <v>1393</v>
      </c>
      <c r="G100" s="134">
        <f t="shared" si="1"/>
        <v>-3380.32</v>
      </c>
    </row>
    <row r="101" spans="1:7">
      <c r="A101">
        <v>12040101</v>
      </c>
      <c r="B101" t="s">
        <v>992</v>
      </c>
      <c r="C101" t="s">
        <v>1393</v>
      </c>
      <c r="D101" s="133">
        <v>130977.16</v>
      </c>
      <c r="E101" s="133">
        <v>126876.49</v>
      </c>
      <c r="F101" t="s">
        <v>1393</v>
      </c>
      <c r="G101" s="134">
        <f t="shared" si="1"/>
        <v>4100.6699999999983</v>
      </c>
    </row>
    <row r="102" spans="1:7">
      <c r="A102">
        <v>12040102</v>
      </c>
      <c r="B102" t="s">
        <v>1441</v>
      </c>
      <c r="C102" t="s">
        <v>1393</v>
      </c>
      <c r="D102" s="133">
        <v>2250.7800000000002</v>
      </c>
      <c r="E102" s="133">
        <v>2250.7800000000002</v>
      </c>
      <c r="F102" t="s">
        <v>1393</v>
      </c>
      <c r="G102" s="134">
        <f t="shared" si="1"/>
        <v>0</v>
      </c>
    </row>
    <row r="103" spans="1:7">
      <c r="A103">
        <v>12040112</v>
      </c>
      <c r="B103" t="s">
        <v>993</v>
      </c>
      <c r="C103" t="s">
        <v>1393</v>
      </c>
      <c r="D103" s="133">
        <v>72509.789999999994</v>
      </c>
      <c r="E103" s="133">
        <v>64064.91</v>
      </c>
      <c r="F103" t="s">
        <v>1393</v>
      </c>
      <c r="G103" s="134">
        <f t="shared" si="1"/>
        <v>8444.8799999999901</v>
      </c>
    </row>
    <row r="104" spans="1:7">
      <c r="A104">
        <v>12040201</v>
      </c>
      <c r="B104" t="s">
        <v>1442</v>
      </c>
      <c r="C104" t="s">
        <v>1393</v>
      </c>
      <c r="D104" s="133">
        <v>78842545.840000004</v>
      </c>
      <c r="E104" s="133">
        <v>71874688.579999998</v>
      </c>
      <c r="F104" t="s">
        <v>1393</v>
      </c>
      <c r="G104" s="134">
        <f t="shared" si="1"/>
        <v>6967857.2600000054</v>
      </c>
    </row>
    <row r="105" spans="1:7">
      <c r="A105">
        <v>12040204</v>
      </c>
      <c r="B105" t="s">
        <v>1443</v>
      </c>
      <c r="C105" t="s">
        <v>1393</v>
      </c>
      <c r="D105" s="133">
        <v>281643</v>
      </c>
      <c r="E105" s="133">
        <v>281643</v>
      </c>
      <c r="F105" t="s">
        <v>1393</v>
      </c>
      <c r="G105" s="134">
        <f t="shared" si="1"/>
        <v>0</v>
      </c>
    </row>
    <row r="106" spans="1:7">
      <c r="A106">
        <v>12040205</v>
      </c>
      <c r="B106" t="s">
        <v>1444</v>
      </c>
      <c r="C106" t="s">
        <v>1393</v>
      </c>
      <c r="D106" s="133">
        <v>75579.19</v>
      </c>
      <c r="E106" s="133">
        <v>60147.06</v>
      </c>
      <c r="F106" t="s">
        <v>1393</v>
      </c>
      <c r="G106" s="134">
        <f t="shared" si="1"/>
        <v>15432.130000000005</v>
      </c>
    </row>
    <row r="107" spans="1:7">
      <c r="A107">
        <v>12040206</v>
      </c>
      <c r="B107" t="s">
        <v>1445</v>
      </c>
      <c r="C107" t="s">
        <v>1393</v>
      </c>
      <c r="D107" s="133">
        <v>343.78</v>
      </c>
      <c r="E107" s="133">
        <v>220.01</v>
      </c>
      <c r="F107" t="s">
        <v>1393</v>
      </c>
      <c r="G107" s="134">
        <f t="shared" si="1"/>
        <v>123.76999999999998</v>
      </c>
    </row>
    <row r="108" spans="1:7">
      <c r="A108">
        <v>12040210</v>
      </c>
      <c r="B108" t="s">
        <v>994</v>
      </c>
      <c r="C108" t="s">
        <v>1393</v>
      </c>
      <c r="D108" s="133">
        <v>72248764.689999998</v>
      </c>
      <c r="E108" s="133">
        <v>72248764.689999998</v>
      </c>
      <c r="F108" t="s">
        <v>1393</v>
      </c>
      <c r="G108" s="134">
        <f t="shared" si="1"/>
        <v>0</v>
      </c>
    </row>
    <row r="109" spans="1:7">
      <c r="A109">
        <v>12040211</v>
      </c>
      <c r="B109" t="s">
        <v>1819</v>
      </c>
      <c r="C109" t="s">
        <v>1393</v>
      </c>
      <c r="D109" s="133">
        <v>428914.04</v>
      </c>
      <c r="E109" s="133">
        <v>16724.099999999999</v>
      </c>
      <c r="F109" t="s">
        <v>1393</v>
      </c>
      <c r="G109" s="134">
        <f t="shared" si="1"/>
        <v>412189.94</v>
      </c>
    </row>
    <row r="110" spans="1:7">
      <c r="A110">
        <v>12040213</v>
      </c>
      <c r="B110" t="s">
        <v>1820</v>
      </c>
      <c r="C110" t="s">
        <v>1393</v>
      </c>
      <c r="D110" s="133">
        <v>24254.26</v>
      </c>
      <c r="E110" s="133">
        <v>24254.26</v>
      </c>
      <c r="F110" t="s">
        <v>1393</v>
      </c>
      <c r="G110" s="134">
        <f t="shared" si="1"/>
        <v>0</v>
      </c>
    </row>
    <row r="111" spans="1:7">
      <c r="A111">
        <v>12040220</v>
      </c>
      <c r="B111" t="s">
        <v>995</v>
      </c>
      <c r="C111" t="s">
        <v>1393</v>
      </c>
      <c r="D111" s="133">
        <v>73669879.879999995</v>
      </c>
      <c r="E111" s="133">
        <v>73669879.879999995</v>
      </c>
      <c r="F111" t="s">
        <v>1393</v>
      </c>
      <c r="G111" s="134">
        <f t="shared" si="1"/>
        <v>0</v>
      </c>
    </row>
    <row r="112" spans="1:7">
      <c r="A112">
        <v>12040230</v>
      </c>
      <c r="B112" t="s">
        <v>996</v>
      </c>
      <c r="C112" t="s">
        <v>1393</v>
      </c>
      <c r="D112" s="133">
        <v>1082699.8600000001</v>
      </c>
      <c r="E112" s="133">
        <v>1082699.8600000001</v>
      </c>
      <c r="F112" t="s">
        <v>1393</v>
      </c>
      <c r="G112" s="134">
        <f t="shared" si="1"/>
        <v>0</v>
      </c>
    </row>
    <row r="113" spans="1:7">
      <c r="A113">
        <v>12040301</v>
      </c>
      <c r="B113" t="s">
        <v>997</v>
      </c>
      <c r="C113" t="s">
        <v>1393</v>
      </c>
      <c r="D113" s="133">
        <v>21241.97</v>
      </c>
      <c r="E113" s="133">
        <v>293.2</v>
      </c>
      <c r="F113" t="s">
        <v>1393</v>
      </c>
      <c r="G113" s="134">
        <f t="shared" si="1"/>
        <v>20948.77</v>
      </c>
    </row>
    <row r="114" spans="1:7">
      <c r="A114">
        <v>12040303</v>
      </c>
      <c r="B114" t="s">
        <v>1647</v>
      </c>
      <c r="C114" t="s">
        <v>1393</v>
      </c>
      <c r="D114" s="133">
        <v>22004.32</v>
      </c>
      <c r="E114" s="133">
        <v>694.66</v>
      </c>
      <c r="F114" t="s">
        <v>1393</v>
      </c>
      <c r="G114" s="134">
        <f t="shared" si="1"/>
        <v>21309.66</v>
      </c>
    </row>
    <row r="115" spans="1:7">
      <c r="A115">
        <v>13010101</v>
      </c>
      <c r="B115" t="s">
        <v>1449</v>
      </c>
      <c r="C115" t="s">
        <v>1393</v>
      </c>
      <c r="D115" s="133">
        <v>818196.09</v>
      </c>
      <c r="E115" s="133">
        <v>394420.38</v>
      </c>
      <c r="F115" t="s">
        <v>1393</v>
      </c>
      <c r="G115" s="134">
        <f t="shared" si="1"/>
        <v>423775.70999999996</v>
      </c>
    </row>
    <row r="116" spans="1:7">
      <c r="A116">
        <v>13020101</v>
      </c>
      <c r="B116" t="s">
        <v>998</v>
      </c>
      <c r="C116" t="s">
        <v>1393</v>
      </c>
      <c r="D116" s="133">
        <v>220641.6</v>
      </c>
      <c r="E116" s="133">
        <v>113030.74</v>
      </c>
      <c r="F116" t="s">
        <v>1393</v>
      </c>
      <c r="G116" s="134">
        <f t="shared" si="1"/>
        <v>107610.86</v>
      </c>
    </row>
    <row r="117" spans="1:7">
      <c r="A117">
        <v>20010101</v>
      </c>
      <c r="B117" t="s">
        <v>1451</v>
      </c>
      <c r="C117" t="s">
        <v>1393</v>
      </c>
      <c r="D117" s="133">
        <v>0</v>
      </c>
      <c r="E117" s="133">
        <v>46727128.729999997</v>
      </c>
      <c r="F117" t="s">
        <v>1393</v>
      </c>
      <c r="G117" s="134">
        <f t="shared" si="1"/>
        <v>-46727128.729999997</v>
      </c>
    </row>
    <row r="118" spans="1:7">
      <c r="A118">
        <v>20010201</v>
      </c>
      <c r="B118" t="s">
        <v>999</v>
      </c>
      <c r="C118" t="s">
        <v>1393</v>
      </c>
      <c r="D118" s="133">
        <v>9700139.8800000008</v>
      </c>
      <c r="E118" s="133">
        <v>183742.78</v>
      </c>
      <c r="F118" t="s">
        <v>1393</v>
      </c>
      <c r="G118" s="134">
        <f t="shared" si="1"/>
        <v>9516397.1000000015</v>
      </c>
    </row>
    <row r="119" spans="1:7">
      <c r="A119">
        <v>20020101</v>
      </c>
      <c r="B119" t="s">
        <v>1821</v>
      </c>
      <c r="C119" t="s">
        <v>1393</v>
      </c>
      <c r="D119" s="133">
        <v>4048427.2</v>
      </c>
      <c r="E119" s="133">
        <v>95908019.200000003</v>
      </c>
      <c r="F119" t="s">
        <v>1393</v>
      </c>
      <c r="G119" s="134">
        <f t="shared" si="1"/>
        <v>-91859592</v>
      </c>
    </row>
    <row r="120" spans="1:7">
      <c r="A120">
        <v>20030103</v>
      </c>
      <c r="B120" t="s">
        <v>1822</v>
      </c>
      <c r="C120" t="s">
        <v>1393</v>
      </c>
      <c r="D120" s="133">
        <v>104.14</v>
      </c>
      <c r="E120" s="133">
        <v>1252926.8</v>
      </c>
      <c r="F120" t="s">
        <v>1393</v>
      </c>
      <c r="G120" s="134">
        <f t="shared" si="1"/>
        <v>-1252822.6600000001</v>
      </c>
    </row>
    <row r="121" spans="1:7">
      <c r="A121">
        <v>20030104</v>
      </c>
      <c r="B121" t="s">
        <v>1736</v>
      </c>
      <c r="C121" t="s">
        <v>1393</v>
      </c>
      <c r="D121" s="133">
        <v>1252926.8</v>
      </c>
      <c r="E121" s="133">
        <v>1252926.8</v>
      </c>
      <c r="F121" t="s">
        <v>1393</v>
      </c>
      <c r="G121" s="134">
        <f t="shared" si="1"/>
        <v>0</v>
      </c>
    </row>
    <row r="122" spans="1:7">
      <c r="A122">
        <v>20030201</v>
      </c>
      <c r="B122" t="s">
        <v>1823</v>
      </c>
      <c r="C122" t="s">
        <v>1393</v>
      </c>
      <c r="D122" s="133">
        <v>992694.33</v>
      </c>
      <c r="E122" s="133">
        <v>20332549.079999998</v>
      </c>
      <c r="F122" t="s">
        <v>1393</v>
      </c>
      <c r="G122" s="134">
        <f t="shared" si="1"/>
        <v>-19339854.75</v>
      </c>
    </row>
    <row r="123" spans="1:7">
      <c r="A123">
        <v>20030202</v>
      </c>
      <c r="B123" t="s">
        <v>1824</v>
      </c>
      <c r="C123" t="s">
        <v>1393</v>
      </c>
      <c r="D123" s="133">
        <v>2662626.04</v>
      </c>
      <c r="E123" s="133">
        <v>12463458.33</v>
      </c>
      <c r="F123" t="s">
        <v>1393</v>
      </c>
      <c r="G123" s="134">
        <f t="shared" si="1"/>
        <v>-9800832.2899999991</v>
      </c>
    </row>
    <row r="124" spans="1:7">
      <c r="A124">
        <v>20040101</v>
      </c>
      <c r="B124" t="s">
        <v>1825</v>
      </c>
      <c r="C124" t="s">
        <v>1393</v>
      </c>
      <c r="D124" s="133">
        <v>15347.1</v>
      </c>
      <c r="E124" s="133">
        <v>1008611.39</v>
      </c>
      <c r="F124" t="s">
        <v>1393</v>
      </c>
      <c r="G124" s="134">
        <f t="shared" si="1"/>
        <v>-993264.29</v>
      </c>
    </row>
    <row r="125" spans="1:7">
      <c r="A125">
        <v>20040102</v>
      </c>
      <c r="B125" t="s">
        <v>1826</v>
      </c>
      <c r="C125" t="s">
        <v>1393</v>
      </c>
      <c r="D125" s="133">
        <v>944415.87</v>
      </c>
      <c r="E125" s="133">
        <v>1292837.49</v>
      </c>
      <c r="F125" t="s">
        <v>1393</v>
      </c>
      <c r="G125" s="134">
        <f t="shared" si="1"/>
        <v>-348421.62</v>
      </c>
    </row>
    <row r="126" spans="1:7">
      <c r="A126">
        <v>20050101</v>
      </c>
      <c r="B126" t="s">
        <v>1001</v>
      </c>
      <c r="C126" t="s">
        <v>1393</v>
      </c>
      <c r="D126" s="133">
        <v>4565.51</v>
      </c>
      <c r="E126" s="133">
        <v>683627.63</v>
      </c>
      <c r="F126" t="s">
        <v>1393</v>
      </c>
      <c r="G126" s="134">
        <f t="shared" si="1"/>
        <v>-679062.12</v>
      </c>
    </row>
    <row r="127" spans="1:7">
      <c r="A127">
        <v>20070102</v>
      </c>
      <c r="B127" t="s">
        <v>1459</v>
      </c>
      <c r="C127" t="s">
        <v>1393</v>
      </c>
      <c r="D127" s="133">
        <v>1455690.99</v>
      </c>
      <c r="E127" s="133">
        <v>50000</v>
      </c>
      <c r="F127" t="s">
        <v>1393</v>
      </c>
      <c r="G127" s="134">
        <f t="shared" si="1"/>
        <v>1405690.99</v>
      </c>
    </row>
    <row r="128" spans="1:7">
      <c r="A128">
        <v>20070103</v>
      </c>
      <c r="B128" t="s">
        <v>1460</v>
      </c>
      <c r="C128" t="s">
        <v>1393</v>
      </c>
      <c r="D128" s="133">
        <v>761381.56</v>
      </c>
      <c r="E128" s="133">
        <v>761381.56</v>
      </c>
      <c r="F128" t="s">
        <v>1393</v>
      </c>
      <c r="G128" s="134">
        <f t="shared" si="1"/>
        <v>0</v>
      </c>
    </row>
    <row r="129" spans="1:7">
      <c r="A129">
        <v>20080101</v>
      </c>
      <c r="B129" t="s">
        <v>1003</v>
      </c>
      <c r="C129" t="s">
        <v>1393</v>
      </c>
      <c r="D129" s="133">
        <v>298307.5</v>
      </c>
      <c r="E129" s="133">
        <v>298307.5</v>
      </c>
      <c r="F129" t="s">
        <v>1393</v>
      </c>
      <c r="G129" s="134">
        <f t="shared" si="1"/>
        <v>0</v>
      </c>
    </row>
    <row r="130" spans="1:7">
      <c r="A130">
        <v>21010101</v>
      </c>
      <c r="B130" t="s">
        <v>1827</v>
      </c>
      <c r="C130" t="s">
        <v>1393</v>
      </c>
      <c r="D130" s="133">
        <v>7241.88</v>
      </c>
      <c r="E130" s="133">
        <v>131762.87</v>
      </c>
      <c r="F130" t="s">
        <v>1393</v>
      </c>
      <c r="G130" s="134">
        <f t="shared" si="1"/>
        <v>-124520.98999999999</v>
      </c>
    </row>
    <row r="131" spans="1:7">
      <c r="A131">
        <v>21020101</v>
      </c>
      <c r="B131" t="s">
        <v>1828</v>
      </c>
      <c r="C131" t="s">
        <v>1393</v>
      </c>
      <c r="D131" s="133">
        <v>161014.46</v>
      </c>
      <c r="E131" s="133">
        <v>803152</v>
      </c>
      <c r="F131" t="s">
        <v>1393</v>
      </c>
      <c r="G131" s="134">
        <f t="shared" si="1"/>
        <v>-642137.54</v>
      </c>
    </row>
    <row r="132" spans="1:7">
      <c r="A132">
        <v>21020102</v>
      </c>
      <c r="B132" t="s">
        <v>1829</v>
      </c>
      <c r="C132" t="s">
        <v>1393</v>
      </c>
      <c r="D132" s="133">
        <v>2610</v>
      </c>
      <c r="E132" s="133">
        <v>16066.5</v>
      </c>
      <c r="F132" t="s">
        <v>1393</v>
      </c>
      <c r="G132" s="134">
        <f t="shared" si="1"/>
        <v>-13456.5</v>
      </c>
    </row>
    <row r="133" spans="1:7">
      <c r="A133">
        <v>21020106</v>
      </c>
      <c r="B133" t="s">
        <v>1830</v>
      </c>
      <c r="C133" t="s">
        <v>1393</v>
      </c>
      <c r="D133" s="133">
        <v>14254.14</v>
      </c>
      <c r="E133" s="133">
        <v>148251.70000000001</v>
      </c>
      <c r="F133" t="s">
        <v>1393</v>
      </c>
      <c r="G133" s="134">
        <f t="shared" si="1"/>
        <v>-133997.56</v>
      </c>
    </row>
    <row r="134" spans="1:7">
      <c r="A134">
        <v>21020107</v>
      </c>
      <c r="B134" t="s">
        <v>1831</v>
      </c>
      <c r="C134" t="s">
        <v>1393</v>
      </c>
      <c r="D134" s="133">
        <v>1329.41</v>
      </c>
      <c r="E134" s="133">
        <v>296062.13</v>
      </c>
      <c r="F134" t="s">
        <v>1393</v>
      </c>
      <c r="G134" s="134">
        <f t="shared" si="1"/>
        <v>-294732.72000000003</v>
      </c>
    </row>
    <row r="135" spans="1:7">
      <c r="A135">
        <v>21030101</v>
      </c>
      <c r="B135" t="s">
        <v>1832</v>
      </c>
      <c r="C135" t="s">
        <v>1393</v>
      </c>
      <c r="D135" s="133">
        <v>156751.13</v>
      </c>
      <c r="E135" s="133">
        <v>658507.87</v>
      </c>
      <c r="F135" t="s">
        <v>1393</v>
      </c>
      <c r="G135" s="134">
        <f t="shared" si="1"/>
        <v>-501756.74</v>
      </c>
    </row>
    <row r="136" spans="1:7">
      <c r="A136">
        <v>21030102</v>
      </c>
      <c r="B136" t="s">
        <v>1833</v>
      </c>
      <c r="C136" t="s">
        <v>1393</v>
      </c>
      <c r="D136" s="133">
        <v>489880.21</v>
      </c>
      <c r="E136" s="133">
        <v>547279.96</v>
      </c>
      <c r="F136" t="s">
        <v>1393</v>
      </c>
      <c r="G136" s="134">
        <f t="shared" si="1"/>
        <v>-57399.749999999942</v>
      </c>
    </row>
    <row r="137" spans="1:7">
      <c r="A137">
        <v>21030103</v>
      </c>
      <c r="B137" t="s">
        <v>1834</v>
      </c>
      <c r="C137" t="s">
        <v>1393</v>
      </c>
      <c r="D137" s="133">
        <v>0</v>
      </c>
      <c r="E137" s="133">
        <v>46108.58</v>
      </c>
      <c r="F137" t="s">
        <v>1393</v>
      </c>
      <c r="G137" s="134">
        <f t="shared" si="1"/>
        <v>-46108.58</v>
      </c>
    </row>
    <row r="138" spans="1:7">
      <c r="A138">
        <v>21030105</v>
      </c>
      <c r="B138" t="s">
        <v>1835</v>
      </c>
      <c r="C138" t="s">
        <v>1393</v>
      </c>
      <c r="D138" s="133">
        <v>16517.14</v>
      </c>
      <c r="E138" s="133">
        <v>571376.57999999996</v>
      </c>
      <c r="F138" t="s">
        <v>1393</v>
      </c>
      <c r="G138" s="134">
        <f t="shared" si="1"/>
        <v>-554859.43999999994</v>
      </c>
    </row>
    <row r="139" spans="1:7">
      <c r="A139">
        <v>21030106</v>
      </c>
      <c r="B139" t="s">
        <v>1010</v>
      </c>
      <c r="C139" t="s">
        <v>1393</v>
      </c>
      <c r="D139" s="133">
        <v>118689.06</v>
      </c>
      <c r="E139" s="133">
        <v>732929.09</v>
      </c>
      <c r="F139" t="s">
        <v>1393</v>
      </c>
      <c r="G139" s="134">
        <f t="shared" si="1"/>
        <v>-614240.03</v>
      </c>
    </row>
    <row r="140" spans="1:7">
      <c r="A140">
        <v>21030109</v>
      </c>
      <c r="B140" t="s">
        <v>1011</v>
      </c>
      <c r="C140" t="s">
        <v>1393</v>
      </c>
      <c r="D140" s="133">
        <v>105935.29</v>
      </c>
      <c r="E140" s="133">
        <v>443653.07</v>
      </c>
      <c r="F140" t="s">
        <v>1393</v>
      </c>
      <c r="G140" s="134">
        <f t="shared" ref="G140:G203" si="2">+D140-E140</f>
        <v>-337717.78</v>
      </c>
    </row>
    <row r="141" spans="1:7">
      <c r="A141">
        <v>21030111</v>
      </c>
      <c r="B141" t="s">
        <v>1836</v>
      </c>
      <c r="C141" t="s">
        <v>1393</v>
      </c>
      <c r="D141" s="133">
        <v>32278.35</v>
      </c>
      <c r="E141" s="133">
        <v>509980.84</v>
      </c>
      <c r="F141" t="s">
        <v>1393</v>
      </c>
      <c r="G141" s="134">
        <f t="shared" si="2"/>
        <v>-477702.49000000005</v>
      </c>
    </row>
    <row r="142" spans="1:7">
      <c r="A142">
        <v>21030112</v>
      </c>
      <c r="B142" t="s">
        <v>1837</v>
      </c>
      <c r="C142" t="s">
        <v>1393</v>
      </c>
      <c r="D142" s="133">
        <v>82207.490000000005</v>
      </c>
      <c r="E142" s="133">
        <v>462158.04</v>
      </c>
      <c r="F142" t="s">
        <v>1393</v>
      </c>
      <c r="G142" s="134">
        <f t="shared" si="2"/>
        <v>-379950.55</v>
      </c>
    </row>
    <row r="143" spans="1:7">
      <c r="A143">
        <v>21030114</v>
      </c>
      <c r="B143" t="s">
        <v>1838</v>
      </c>
      <c r="C143" t="s">
        <v>1393</v>
      </c>
      <c r="D143" s="133">
        <v>13160.28</v>
      </c>
      <c r="E143" s="133">
        <v>52200.72</v>
      </c>
      <c r="F143" t="s">
        <v>1393</v>
      </c>
      <c r="G143" s="134">
        <f t="shared" si="2"/>
        <v>-39040.44</v>
      </c>
    </row>
    <row r="144" spans="1:7">
      <c r="A144">
        <v>21030115</v>
      </c>
      <c r="B144" t="s">
        <v>1839</v>
      </c>
      <c r="C144" t="s">
        <v>1393</v>
      </c>
      <c r="D144" s="133">
        <v>114232.13</v>
      </c>
      <c r="E144" s="133">
        <v>214076.82</v>
      </c>
      <c r="F144" t="s">
        <v>1393</v>
      </c>
      <c r="G144" s="134">
        <f t="shared" si="2"/>
        <v>-99844.69</v>
      </c>
    </row>
    <row r="145" spans="1:7">
      <c r="A145">
        <v>23020101</v>
      </c>
      <c r="B145" t="s">
        <v>1470</v>
      </c>
      <c r="C145" t="s">
        <v>1393</v>
      </c>
      <c r="D145" s="133">
        <v>201214.13</v>
      </c>
      <c r="E145" s="133">
        <v>1378038.11</v>
      </c>
      <c r="F145" t="s">
        <v>1393</v>
      </c>
      <c r="G145" s="134">
        <f t="shared" si="2"/>
        <v>-1176823.98</v>
      </c>
    </row>
    <row r="146" spans="1:7">
      <c r="A146">
        <v>23020102</v>
      </c>
      <c r="B146" t="s">
        <v>1840</v>
      </c>
      <c r="C146" t="s">
        <v>1393</v>
      </c>
      <c r="D146" s="133">
        <v>300847.75</v>
      </c>
      <c r="E146" s="133">
        <v>2189527.58</v>
      </c>
      <c r="F146" t="s">
        <v>1393</v>
      </c>
      <c r="G146" s="134">
        <f t="shared" si="2"/>
        <v>-1888679.83</v>
      </c>
    </row>
    <row r="147" spans="1:7">
      <c r="A147">
        <v>23030101</v>
      </c>
      <c r="B147" t="s">
        <v>1472</v>
      </c>
      <c r="C147" t="s">
        <v>1393</v>
      </c>
      <c r="D147" s="133">
        <v>133.37</v>
      </c>
      <c r="E147" s="133">
        <v>133.37</v>
      </c>
      <c r="F147" t="s">
        <v>1393</v>
      </c>
      <c r="G147" s="134">
        <f t="shared" si="2"/>
        <v>0</v>
      </c>
    </row>
    <row r="148" spans="1:7">
      <c r="A148">
        <v>23040101</v>
      </c>
      <c r="B148" t="s">
        <v>1473</v>
      </c>
      <c r="C148" t="s">
        <v>1393</v>
      </c>
      <c r="D148" s="133">
        <v>11000</v>
      </c>
      <c r="E148" s="133">
        <v>103961.2</v>
      </c>
      <c r="F148" t="s">
        <v>1393</v>
      </c>
      <c r="G148" s="134">
        <f t="shared" si="2"/>
        <v>-92961.2</v>
      </c>
    </row>
    <row r="149" spans="1:7">
      <c r="A149">
        <v>23050101</v>
      </c>
      <c r="B149" t="s">
        <v>1015</v>
      </c>
      <c r="C149" t="s">
        <v>1393</v>
      </c>
      <c r="D149" s="133">
        <v>53689821.32</v>
      </c>
      <c r="E149" s="133">
        <v>62084970.030000001</v>
      </c>
      <c r="F149" t="s">
        <v>1393</v>
      </c>
      <c r="G149" s="134">
        <f t="shared" si="2"/>
        <v>-8395148.7100000009</v>
      </c>
    </row>
    <row r="150" spans="1:7">
      <c r="A150">
        <v>23050102</v>
      </c>
      <c r="B150" t="s">
        <v>1474</v>
      </c>
      <c r="C150" t="s">
        <v>1393</v>
      </c>
      <c r="D150" s="133">
        <v>8170.15</v>
      </c>
      <c r="E150" s="133">
        <v>8170.15</v>
      </c>
      <c r="F150" t="s">
        <v>1393</v>
      </c>
      <c r="G150" s="134">
        <f t="shared" si="2"/>
        <v>0</v>
      </c>
    </row>
    <row r="151" spans="1:7">
      <c r="A151">
        <v>23070101</v>
      </c>
      <c r="B151" t="s">
        <v>1841</v>
      </c>
      <c r="C151" t="s">
        <v>1393</v>
      </c>
      <c r="D151">
        <v>0</v>
      </c>
      <c r="E151" s="133">
        <v>52013.04</v>
      </c>
      <c r="F151" t="s">
        <v>1393</v>
      </c>
      <c r="G151" s="134">
        <f t="shared" si="2"/>
        <v>-52013.04</v>
      </c>
    </row>
    <row r="152" spans="1:7">
      <c r="A152">
        <v>23090101</v>
      </c>
      <c r="B152" t="s">
        <v>1017</v>
      </c>
      <c r="C152" t="s">
        <v>1393</v>
      </c>
      <c r="D152" s="133">
        <v>686230.06</v>
      </c>
      <c r="E152" s="133">
        <v>1951070.24</v>
      </c>
      <c r="F152" t="s">
        <v>1393</v>
      </c>
      <c r="G152" s="134">
        <f t="shared" si="2"/>
        <v>-1264840.18</v>
      </c>
    </row>
    <row r="153" spans="1:7">
      <c r="A153">
        <v>23090102</v>
      </c>
      <c r="B153" t="s">
        <v>1476</v>
      </c>
      <c r="C153" t="s">
        <v>1393</v>
      </c>
      <c r="D153">
        <v>941.65</v>
      </c>
      <c r="E153" s="133">
        <v>941.65</v>
      </c>
      <c r="F153" t="s">
        <v>1393</v>
      </c>
      <c r="G153" s="134">
        <f t="shared" si="2"/>
        <v>0</v>
      </c>
    </row>
    <row r="154" spans="1:7">
      <c r="A154">
        <v>23090109</v>
      </c>
      <c r="B154" t="s">
        <v>1842</v>
      </c>
      <c r="C154" t="s">
        <v>1393</v>
      </c>
      <c r="D154" s="133">
        <v>0</v>
      </c>
      <c r="E154">
        <v>663.1</v>
      </c>
      <c r="F154" t="s">
        <v>1393</v>
      </c>
      <c r="G154" s="134">
        <f t="shared" si="2"/>
        <v>-663.1</v>
      </c>
    </row>
    <row r="155" spans="1:7">
      <c r="A155">
        <v>23100101</v>
      </c>
      <c r="B155" t="s">
        <v>1843</v>
      </c>
      <c r="C155" t="s">
        <v>1393</v>
      </c>
      <c r="D155" s="133">
        <v>186243.27</v>
      </c>
      <c r="E155" s="133">
        <v>186266.71</v>
      </c>
      <c r="F155" t="s">
        <v>1393</v>
      </c>
      <c r="G155" s="134">
        <f t="shared" si="2"/>
        <v>-23.440000000002328</v>
      </c>
    </row>
    <row r="156" spans="1:7">
      <c r="A156">
        <v>23110101</v>
      </c>
      <c r="B156" t="s">
        <v>1844</v>
      </c>
      <c r="C156" t="s">
        <v>1393</v>
      </c>
      <c r="D156" s="133">
        <v>84851.08</v>
      </c>
      <c r="E156" s="133">
        <v>99536.67</v>
      </c>
      <c r="F156" t="s">
        <v>1393</v>
      </c>
      <c r="G156" s="134">
        <f t="shared" si="2"/>
        <v>-14685.589999999997</v>
      </c>
    </row>
    <row r="157" spans="1:7">
      <c r="A157">
        <v>23120101</v>
      </c>
      <c r="B157" t="s">
        <v>1020</v>
      </c>
      <c r="C157" t="s">
        <v>1393</v>
      </c>
      <c r="D157" s="133">
        <v>60810.25</v>
      </c>
      <c r="E157" s="133">
        <v>60810.25</v>
      </c>
      <c r="F157" t="s">
        <v>1393</v>
      </c>
      <c r="G157" s="134">
        <f t="shared" si="2"/>
        <v>0</v>
      </c>
    </row>
    <row r="158" spans="1:7">
      <c r="A158">
        <v>23120102</v>
      </c>
      <c r="B158" t="s">
        <v>1477</v>
      </c>
      <c r="C158" t="s">
        <v>1393</v>
      </c>
      <c r="D158" s="133">
        <v>401361.81</v>
      </c>
      <c r="E158" s="133">
        <v>405512.5</v>
      </c>
      <c r="F158" t="s">
        <v>1393</v>
      </c>
      <c r="G158" s="134">
        <f t="shared" si="2"/>
        <v>-4150.6900000000023</v>
      </c>
    </row>
    <row r="159" spans="1:7">
      <c r="A159">
        <v>23120103</v>
      </c>
      <c r="B159" t="s">
        <v>1649</v>
      </c>
      <c r="C159" t="s">
        <v>1393</v>
      </c>
      <c r="D159" s="133">
        <v>3003540.24</v>
      </c>
      <c r="E159" s="133">
        <v>3192040.11</v>
      </c>
      <c r="F159" t="s">
        <v>1393</v>
      </c>
      <c r="G159" s="134">
        <f t="shared" si="2"/>
        <v>-188499.86999999965</v>
      </c>
    </row>
    <row r="160" spans="1:7">
      <c r="A160">
        <v>23120104</v>
      </c>
      <c r="B160" t="s">
        <v>1845</v>
      </c>
      <c r="C160" t="s">
        <v>1393</v>
      </c>
      <c r="D160" s="133">
        <v>1013.8</v>
      </c>
      <c r="E160" s="133">
        <v>1013.8</v>
      </c>
      <c r="F160" t="s">
        <v>1393</v>
      </c>
      <c r="G160" s="134">
        <f t="shared" si="2"/>
        <v>0</v>
      </c>
    </row>
    <row r="161" spans="1:7">
      <c r="A161">
        <v>23120111</v>
      </c>
      <c r="B161" t="s">
        <v>1846</v>
      </c>
      <c r="C161" t="s">
        <v>1393</v>
      </c>
      <c r="D161" s="133">
        <v>291752.37</v>
      </c>
      <c r="E161" s="133">
        <v>297926.62</v>
      </c>
      <c r="F161" t="s">
        <v>1393</v>
      </c>
      <c r="G161" s="134">
        <f t="shared" si="2"/>
        <v>-6174.25</v>
      </c>
    </row>
    <row r="162" spans="1:7">
      <c r="A162">
        <v>23120112</v>
      </c>
      <c r="B162" t="s">
        <v>1847</v>
      </c>
      <c r="C162" t="s">
        <v>1393</v>
      </c>
      <c r="D162" s="133">
        <v>1594568.54</v>
      </c>
      <c r="E162" s="133">
        <v>1861624.05</v>
      </c>
      <c r="F162" t="s">
        <v>1393</v>
      </c>
      <c r="G162" s="134">
        <f t="shared" si="2"/>
        <v>-267055.51</v>
      </c>
    </row>
    <row r="163" spans="1:7">
      <c r="A163">
        <v>23120121</v>
      </c>
      <c r="B163" t="s">
        <v>1022</v>
      </c>
      <c r="C163" t="s">
        <v>1393</v>
      </c>
      <c r="D163" s="133">
        <v>1346010.95</v>
      </c>
      <c r="E163" s="133">
        <v>1595651.57</v>
      </c>
      <c r="F163" t="s">
        <v>1393</v>
      </c>
      <c r="G163" s="134">
        <f t="shared" si="2"/>
        <v>-249640.62000000011</v>
      </c>
    </row>
    <row r="164" spans="1:7">
      <c r="A164">
        <v>23120122</v>
      </c>
      <c r="B164" t="s">
        <v>1023</v>
      </c>
      <c r="C164" t="s">
        <v>1393</v>
      </c>
      <c r="D164">
        <v>0</v>
      </c>
      <c r="E164" s="133">
        <v>31350</v>
      </c>
      <c r="F164" t="s">
        <v>1393</v>
      </c>
      <c r="G164" s="134">
        <f t="shared" si="2"/>
        <v>-31350</v>
      </c>
    </row>
    <row r="165" spans="1:7">
      <c r="A165">
        <v>23120131</v>
      </c>
      <c r="B165" t="s">
        <v>1848</v>
      </c>
      <c r="C165" t="s">
        <v>1393</v>
      </c>
      <c r="D165" s="133">
        <v>1168</v>
      </c>
      <c r="E165" s="133">
        <v>2780</v>
      </c>
      <c r="F165" t="s">
        <v>1393</v>
      </c>
      <c r="G165" s="134">
        <f t="shared" si="2"/>
        <v>-1612</v>
      </c>
    </row>
    <row r="166" spans="1:7">
      <c r="A166">
        <v>23120188</v>
      </c>
      <c r="B166" t="s">
        <v>1024</v>
      </c>
      <c r="C166" t="s">
        <v>1393</v>
      </c>
      <c r="D166" s="133">
        <v>2790335.14</v>
      </c>
      <c r="E166" s="133">
        <v>2803207.21</v>
      </c>
      <c r="F166" t="s">
        <v>1393</v>
      </c>
      <c r="G166" s="134">
        <f t="shared" si="2"/>
        <v>-12872.069999999832</v>
      </c>
    </row>
    <row r="167" spans="1:7">
      <c r="A167">
        <v>23130101</v>
      </c>
      <c r="B167" t="s">
        <v>1025</v>
      </c>
      <c r="C167" t="s">
        <v>1393</v>
      </c>
      <c r="D167" s="133">
        <v>28431.42</v>
      </c>
      <c r="E167" s="133">
        <v>32461.46</v>
      </c>
      <c r="F167" t="s">
        <v>1393</v>
      </c>
      <c r="G167" s="134">
        <f t="shared" si="2"/>
        <v>-4030.0400000000009</v>
      </c>
    </row>
    <row r="168" spans="1:7">
      <c r="A168">
        <v>23130102</v>
      </c>
      <c r="B168" t="s">
        <v>1026</v>
      </c>
      <c r="C168" t="s">
        <v>1393</v>
      </c>
      <c r="D168" s="133">
        <v>4492480.82</v>
      </c>
      <c r="E168" s="133">
        <v>5124706.7699999996</v>
      </c>
      <c r="F168" t="s">
        <v>1393</v>
      </c>
      <c r="G168" s="134">
        <f t="shared" si="2"/>
        <v>-632225.94999999925</v>
      </c>
    </row>
    <row r="169" spans="1:7">
      <c r="A169">
        <v>23130103</v>
      </c>
      <c r="B169" t="s">
        <v>1027</v>
      </c>
      <c r="C169" t="s">
        <v>1393</v>
      </c>
      <c r="D169" s="133">
        <v>206334.7</v>
      </c>
      <c r="E169" s="133">
        <v>215262.61</v>
      </c>
      <c r="F169" t="s">
        <v>1393</v>
      </c>
      <c r="G169" s="134">
        <f t="shared" si="2"/>
        <v>-8927.9099999999744</v>
      </c>
    </row>
    <row r="170" spans="1:7">
      <c r="A170">
        <v>23130105</v>
      </c>
      <c r="B170" t="s">
        <v>1482</v>
      </c>
      <c r="C170" t="s">
        <v>1393</v>
      </c>
      <c r="D170" s="133">
        <v>20654.66</v>
      </c>
      <c r="E170" s="133">
        <v>23596.89</v>
      </c>
      <c r="F170" t="s">
        <v>1393</v>
      </c>
      <c r="G170" s="134">
        <f t="shared" si="2"/>
        <v>-2942.2299999999996</v>
      </c>
    </row>
    <row r="171" spans="1:7">
      <c r="A171">
        <v>23140100</v>
      </c>
      <c r="B171" t="s">
        <v>1849</v>
      </c>
      <c r="C171" t="s">
        <v>1393</v>
      </c>
      <c r="D171" s="133">
        <v>54405.25</v>
      </c>
      <c r="E171" s="133">
        <v>155785.31</v>
      </c>
      <c r="F171" t="s">
        <v>1393</v>
      </c>
      <c r="G171" s="134">
        <f t="shared" si="2"/>
        <v>-101380.06</v>
      </c>
    </row>
    <row r="172" spans="1:7">
      <c r="A172">
        <v>23140101</v>
      </c>
      <c r="B172" t="s">
        <v>1029</v>
      </c>
      <c r="C172" t="s">
        <v>1393</v>
      </c>
      <c r="D172" s="133">
        <v>11556961.09</v>
      </c>
      <c r="E172" s="133">
        <v>11566514.59</v>
      </c>
      <c r="F172" t="s">
        <v>1393</v>
      </c>
      <c r="G172" s="134">
        <f t="shared" si="2"/>
        <v>-9553.5</v>
      </c>
    </row>
    <row r="173" spans="1:7">
      <c r="A173">
        <v>23140102</v>
      </c>
      <c r="B173" t="s">
        <v>1850</v>
      </c>
      <c r="C173" t="s">
        <v>1393</v>
      </c>
      <c r="D173" s="133">
        <v>649956.09</v>
      </c>
      <c r="E173" s="133">
        <v>1186200.54</v>
      </c>
      <c r="F173" t="s">
        <v>1393</v>
      </c>
      <c r="G173" s="134">
        <f t="shared" si="2"/>
        <v>-536244.45000000007</v>
      </c>
    </row>
    <row r="174" spans="1:7">
      <c r="A174">
        <v>23150101</v>
      </c>
      <c r="B174" t="s">
        <v>1031</v>
      </c>
      <c r="C174" t="s">
        <v>1393</v>
      </c>
      <c r="D174" s="133">
        <v>215866.07</v>
      </c>
      <c r="E174" s="133">
        <v>794876.96</v>
      </c>
      <c r="F174" t="s">
        <v>1393</v>
      </c>
      <c r="G174" s="134">
        <f t="shared" si="2"/>
        <v>-579010.8899999999</v>
      </c>
    </row>
    <row r="175" spans="1:7">
      <c r="A175">
        <v>23150102</v>
      </c>
      <c r="B175" t="s">
        <v>1483</v>
      </c>
      <c r="C175" t="s">
        <v>1393</v>
      </c>
      <c r="D175" s="133">
        <v>602589.84</v>
      </c>
      <c r="E175" s="133">
        <v>683357.04</v>
      </c>
      <c r="F175" t="s">
        <v>1393</v>
      </c>
      <c r="G175" s="134">
        <f t="shared" si="2"/>
        <v>-80767.20000000007</v>
      </c>
    </row>
    <row r="176" spans="1:7">
      <c r="A176">
        <v>23150103</v>
      </c>
      <c r="B176" t="s">
        <v>1484</v>
      </c>
      <c r="C176" t="s">
        <v>1393</v>
      </c>
      <c r="D176">
        <v>0</v>
      </c>
      <c r="E176" s="133">
        <v>2100</v>
      </c>
      <c r="F176" t="s">
        <v>1393</v>
      </c>
      <c r="G176" s="134">
        <f t="shared" si="2"/>
        <v>-2100</v>
      </c>
    </row>
    <row r="177" spans="1:7">
      <c r="A177">
        <v>23150104</v>
      </c>
      <c r="B177" t="s">
        <v>1485</v>
      </c>
      <c r="C177" t="s">
        <v>1393</v>
      </c>
      <c r="D177" s="133">
        <v>191593.05</v>
      </c>
      <c r="E177" s="133">
        <v>1040768.77</v>
      </c>
      <c r="F177" t="s">
        <v>1393</v>
      </c>
      <c r="G177" s="134">
        <f t="shared" si="2"/>
        <v>-849175.72</v>
      </c>
    </row>
    <row r="178" spans="1:7">
      <c r="A178">
        <v>23150105</v>
      </c>
      <c r="B178" t="s">
        <v>1033</v>
      </c>
      <c r="C178" t="s">
        <v>1393</v>
      </c>
      <c r="D178" s="133">
        <v>90382.2</v>
      </c>
      <c r="E178" s="133">
        <v>90382.2</v>
      </c>
      <c r="F178" t="s">
        <v>1393</v>
      </c>
      <c r="G178" s="134">
        <f t="shared" si="2"/>
        <v>0</v>
      </c>
    </row>
    <row r="179" spans="1:7">
      <c r="A179">
        <v>23150106</v>
      </c>
      <c r="B179" t="s">
        <v>1034</v>
      </c>
      <c r="C179" t="s">
        <v>1393</v>
      </c>
      <c r="D179" s="133">
        <v>36948.370000000003</v>
      </c>
      <c r="E179" s="133">
        <v>40010.35</v>
      </c>
      <c r="F179" t="s">
        <v>1393</v>
      </c>
      <c r="G179" s="134">
        <f t="shared" si="2"/>
        <v>-3061.9799999999959</v>
      </c>
    </row>
    <row r="180" spans="1:7">
      <c r="A180">
        <v>23150107</v>
      </c>
      <c r="B180" t="s">
        <v>1035</v>
      </c>
      <c r="C180" t="s">
        <v>1393</v>
      </c>
      <c r="D180" s="133">
        <v>1161899.08</v>
      </c>
      <c r="E180" s="133">
        <v>1274792.94</v>
      </c>
      <c r="F180" t="s">
        <v>1393</v>
      </c>
      <c r="G180" s="134">
        <f t="shared" si="2"/>
        <v>-112893.85999999987</v>
      </c>
    </row>
    <row r="181" spans="1:7">
      <c r="A181">
        <v>23150108</v>
      </c>
      <c r="B181" t="s">
        <v>1851</v>
      </c>
      <c r="C181" t="s">
        <v>1393</v>
      </c>
      <c r="D181" s="133">
        <v>23387.29</v>
      </c>
      <c r="E181" s="133">
        <v>476716.45</v>
      </c>
      <c r="F181" t="s">
        <v>1393</v>
      </c>
      <c r="G181" s="134">
        <f t="shared" si="2"/>
        <v>-453329.16000000003</v>
      </c>
    </row>
    <row r="182" spans="1:7">
      <c r="A182">
        <v>23150109</v>
      </c>
      <c r="B182" t="s">
        <v>1852</v>
      </c>
      <c r="C182" t="s">
        <v>1393</v>
      </c>
      <c r="D182" s="133">
        <v>265281.28000000003</v>
      </c>
      <c r="E182" s="133">
        <v>286011.27</v>
      </c>
      <c r="F182" t="s">
        <v>1393</v>
      </c>
      <c r="G182" s="134">
        <f t="shared" si="2"/>
        <v>-20729.989999999991</v>
      </c>
    </row>
    <row r="183" spans="1:7">
      <c r="A183">
        <v>23150111</v>
      </c>
      <c r="B183" t="s">
        <v>1739</v>
      </c>
      <c r="C183" t="s">
        <v>1393</v>
      </c>
      <c r="D183" s="133">
        <v>0</v>
      </c>
      <c r="E183" s="133">
        <v>3010.55</v>
      </c>
      <c r="F183" t="s">
        <v>1393</v>
      </c>
      <c r="G183" s="134">
        <f t="shared" si="2"/>
        <v>-3010.55</v>
      </c>
    </row>
    <row r="184" spans="1:7">
      <c r="A184">
        <v>23150120</v>
      </c>
      <c r="B184" t="s">
        <v>1488</v>
      </c>
      <c r="C184" t="s">
        <v>1393</v>
      </c>
      <c r="D184" s="133">
        <v>0</v>
      </c>
      <c r="E184" s="133">
        <v>1301.81</v>
      </c>
      <c r="F184" t="s">
        <v>1393</v>
      </c>
      <c r="G184" s="134">
        <f t="shared" si="2"/>
        <v>-1301.81</v>
      </c>
    </row>
    <row r="185" spans="1:7">
      <c r="A185">
        <v>23150151</v>
      </c>
      <c r="B185" t="s">
        <v>1853</v>
      </c>
      <c r="C185" t="s">
        <v>1393</v>
      </c>
      <c r="D185" s="133">
        <v>409578.79</v>
      </c>
      <c r="E185" s="133">
        <v>416466.69</v>
      </c>
      <c r="F185" t="s">
        <v>1393</v>
      </c>
      <c r="G185" s="134">
        <f t="shared" si="2"/>
        <v>-6887.9000000000233</v>
      </c>
    </row>
    <row r="186" spans="1:7">
      <c r="A186">
        <v>23150188</v>
      </c>
      <c r="B186" t="s">
        <v>1037</v>
      </c>
      <c r="C186" t="s">
        <v>1393</v>
      </c>
      <c r="D186" s="133">
        <v>1447253.16</v>
      </c>
      <c r="E186" s="133">
        <v>1494648.08</v>
      </c>
      <c r="F186" t="s">
        <v>1393</v>
      </c>
      <c r="G186" s="134">
        <f t="shared" si="2"/>
        <v>-47394.920000000158</v>
      </c>
    </row>
    <row r="187" spans="1:7">
      <c r="A187">
        <v>23160116</v>
      </c>
      <c r="B187" t="s">
        <v>1854</v>
      </c>
      <c r="C187" t="s">
        <v>1393</v>
      </c>
      <c r="D187" s="133">
        <v>3598.4</v>
      </c>
      <c r="E187" s="133">
        <v>3598.4</v>
      </c>
      <c r="F187" t="s">
        <v>1393</v>
      </c>
      <c r="G187" s="134">
        <f t="shared" si="2"/>
        <v>0</v>
      </c>
    </row>
    <row r="188" spans="1:7">
      <c r="A188">
        <v>23160117</v>
      </c>
      <c r="B188" t="s">
        <v>1855</v>
      </c>
      <c r="C188" t="s">
        <v>1393</v>
      </c>
      <c r="D188" s="133">
        <v>30897.95</v>
      </c>
      <c r="E188" s="133">
        <v>30897.95</v>
      </c>
      <c r="F188" t="s">
        <v>1393</v>
      </c>
      <c r="G188" s="134">
        <f t="shared" si="2"/>
        <v>0</v>
      </c>
    </row>
    <row r="189" spans="1:7">
      <c r="A189">
        <v>23160118</v>
      </c>
      <c r="B189" t="s">
        <v>1856</v>
      </c>
      <c r="C189" t="s">
        <v>1393</v>
      </c>
      <c r="D189" s="133">
        <v>17903.580000000002</v>
      </c>
      <c r="E189" s="133">
        <v>17903.580000000002</v>
      </c>
      <c r="F189" t="s">
        <v>1393</v>
      </c>
      <c r="G189" s="134">
        <f t="shared" si="2"/>
        <v>0</v>
      </c>
    </row>
    <row r="190" spans="1:7">
      <c r="A190">
        <v>23160119</v>
      </c>
      <c r="B190" t="s">
        <v>1857</v>
      </c>
      <c r="C190" t="s">
        <v>1393</v>
      </c>
      <c r="D190" s="133">
        <v>0</v>
      </c>
      <c r="E190" s="133">
        <v>45046</v>
      </c>
      <c r="F190" t="s">
        <v>1393</v>
      </c>
      <c r="G190" s="134">
        <f t="shared" si="2"/>
        <v>-45046</v>
      </c>
    </row>
    <row r="191" spans="1:7">
      <c r="A191">
        <v>23160120</v>
      </c>
      <c r="B191" t="s">
        <v>1858</v>
      </c>
      <c r="C191" t="s">
        <v>1393</v>
      </c>
      <c r="D191" s="133">
        <v>0</v>
      </c>
      <c r="E191" s="133">
        <v>32216</v>
      </c>
      <c r="F191" t="s">
        <v>1393</v>
      </c>
      <c r="G191" s="134">
        <f t="shared" si="2"/>
        <v>-32216</v>
      </c>
    </row>
    <row r="192" spans="1:7">
      <c r="A192">
        <v>23160121</v>
      </c>
      <c r="B192" t="s">
        <v>1859</v>
      </c>
      <c r="C192" t="s">
        <v>1393</v>
      </c>
      <c r="D192" s="133">
        <v>141.57</v>
      </c>
      <c r="E192" s="133">
        <v>7081.87</v>
      </c>
      <c r="F192" t="s">
        <v>1393</v>
      </c>
      <c r="G192" s="134">
        <f t="shared" si="2"/>
        <v>-6940.3</v>
      </c>
    </row>
    <row r="193" spans="1:7">
      <c r="A193">
        <v>23160122</v>
      </c>
      <c r="B193" t="s">
        <v>1860</v>
      </c>
      <c r="C193" t="s">
        <v>1393</v>
      </c>
      <c r="D193" s="133">
        <v>0</v>
      </c>
      <c r="E193" s="133">
        <v>13882.39</v>
      </c>
      <c r="F193" t="s">
        <v>1393</v>
      </c>
      <c r="G193" s="134">
        <f t="shared" si="2"/>
        <v>-13882.39</v>
      </c>
    </row>
    <row r="194" spans="1:7">
      <c r="A194">
        <v>23160123</v>
      </c>
      <c r="B194" t="s">
        <v>1861</v>
      </c>
      <c r="C194" t="s">
        <v>1393</v>
      </c>
      <c r="D194" s="133">
        <v>14072.41</v>
      </c>
      <c r="E194" s="133">
        <v>37383.31</v>
      </c>
      <c r="F194" t="s">
        <v>1393</v>
      </c>
      <c r="G194" s="134">
        <f t="shared" si="2"/>
        <v>-23310.899999999998</v>
      </c>
    </row>
    <row r="195" spans="1:7">
      <c r="A195">
        <v>23160124</v>
      </c>
      <c r="B195" t="s">
        <v>1862</v>
      </c>
      <c r="C195" t="s">
        <v>1393</v>
      </c>
      <c r="D195" s="133">
        <v>80381.75</v>
      </c>
      <c r="E195" s="133">
        <v>82218.679999999993</v>
      </c>
      <c r="F195" t="s">
        <v>1393</v>
      </c>
      <c r="G195" s="134">
        <f t="shared" si="2"/>
        <v>-1836.929999999993</v>
      </c>
    </row>
    <row r="196" spans="1:7">
      <c r="A196">
        <v>23160125</v>
      </c>
      <c r="B196" t="s">
        <v>1863</v>
      </c>
      <c r="C196" t="s">
        <v>1393</v>
      </c>
      <c r="D196" s="133">
        <v>104.97</v>
      </c>
      <c r="E196">
        <v>104.97</v>
      </c>
      <c r="F196" t="s">
        <v>1393</v>
      </c>
      <c r="G196" s="134">
        <f t="shared" si="2"/>
        <v>0</v>
      </c>
    </row>
    <row r="197" spans="1:7">
      <c r="A197">
        <v>23160126</v>
      </c>
      <c r="B197" t="s">
        <v>1864</v>
      </c>
      <c r="C197" t="s">
        <v>1393</v>
      </c>
      <c r="D197" s="133">
        <v>190227.18</v>
      </c>
      <c r="E197" s="133">
        <v>276040.90999999997</v>
      </c>
      <c r="F197" t="s">
        <v>1393</v>
      </c>
      <c r="G197" s="134">
        <f t="shared" si="2"/>
        <v>-85813.729999999981</v>
      </c>
    </row>
    <row r="198" spans="1:7">
      <c r="A198">
        <v>23160127</v>
      </c>
      <c r="B198" t="s">
        <v>1865</v>
      </c>
      <c r="C198" t="s">
        <v>1393</v>
      </c>
      <c r="D198" s="133">
        <v>7548784.1900000004</v>
      </c>
      <c r="E198" s="133">
        <v>7752023.8099999996</v>
      </c>
      <c r="F198" t="s">
        <v>1393</v>
      </c>
      <c r="G198" s="134">
        <f t="shared" si="2"/>
        <v>-203239.61999999918</v>
      </c>
    </row>
    <row r="199" spans="1:7">
      <c r="A199">
        <v>23160128</v>
      </c>
      <c r="B199" t="s">
        <v>1866</v>
      </c>
      <c r="C199" t="s">
        <v>1393</v>
      </c>
      <c r="D199" s="133">
        <v>555.77</v>
      </c>
      <c r="E199" s="133">
        <v>10532833.49</v>
      </c>
      <c r="F199" t="s">
        <v>1393</v>
      </c>
      <c r="G199" s="134">
        <f t="shared" si="2"/>
        <v>-10532277.720000001</v>
      </c>
    </row>
    <row r="200" spans="1:7">
      <c r="A200">
        <v>23160201</v>
      </c>
      <c r="B200" t="s">
        <v>1044</v>
      </c>
      <c r="C200" t="s">
        <v>1393</v>
      </c>
      <c r="D200" s="133">
        <v>108289.29</v>
      </c>
      <c r="E200" s="133">
        <v>226206.71</v>
      </c>
      <c r="F200" t="s">
        <v>1393</v>
      </c>
      <c r="G200" s="134">
        <f t="shared" si="2"/>
        <v>-117917.42</v>
      </c>
    </row>
    <row r="201" spans="1:7">
      <c r="A201">
        <v>24010101</v>
      </c>
      <c r="B201" t="s">
        <v>1491</v>
      </c>
      <c r="C201" t="s">
        <v>1393</v>
      </c>
      <c r="D201" s="133">
        <v>219.99</v>
      </c>
      <c r="E201" s="133">
        <v>4667.1899999999996</v>
      </c>
      <c r="F201" t="s">
        <v>1393</v>
      </c>
      <c r="G201" s="134">
        <f t="shared" si="2"/>
        <v>-4447.2</v>
      </c>
    </row>
    <row r="202" spans="1:7">
      <c r="A202">
        <v>24020101</v>
      </c>
      <c r="B202" t="s">
        <v>1045</v>
      </c>
      <c r="C202" t="s">
        <v>1393</v>
      </c>
      <c r="D202" s="133">
        <v>249913.87</v>
      </c>
      <c r="E202" s="133">
        <v>407256.44</v>
      </c>
      <c r="F202" t="s">
        <v>1393</v>
      </c>
      <c r="G202" s="134">
        <f t="shared" si="2"/>
        <v>-157342.57</v>
      </c>
    </row>
    <row r="203" spans="1:7">
      <c r="A203">
        <v>30010101</v>
      </c>
      <c r="B203" t="s">
        <v>1046</v>
      </c>
      <c r="C203" t="s">
        <v>1393</v>
      </c>
      <c r="D203" s="133">
        <v>57238.06</v>
      </c>
      <c r="E203" s="133">
        <v>8341006.7800000003</v>
      </c>
      <c r="F203" t="s">
        <v>1393</v>
      </c>
      <c r="G203" s="134">
        <f t="shared" si="2"/>
        <v>-8283768.7200000007</v>
      </c>
    </row>
    <row r="204" spans="1:7">
      <c r="A204">
        <v>30010102</v>
      </c>
      <c r="B204" t="s">
        <v>1047</v>
      </c>
      <c r="C204" t="s">
        <v>1393</v>
      </c>
      <c r="D204" s="133">
        <v>183137.29</v>
      </c>
      <c r="E204" s="133">
        <v>1076597.99</v>
      </c>
      <c r="F204" t="s">
        <v>1393</v>
      </c>
      <c r="G204" s="134">
        <f t="shared" ref="G204:G267" si="3">+D204-E204</f>
        <v>-893460.7</v>
      </c>
    </row>
    <row r="205" spans="1:7">
      <c r="A205">
        <v>30010103</v>
      </c>
      <c r="B205" t="s">
        <v>1492</v>
      </c>
      <c r="C205" t="s">
        <v>1393</v>
      </c>
      <c r="D205" s="133">
        <v>16615.27</v>
      </c>
      <c r="E205" s="133">
        <v>894970.73</v>
      </c>
      <c r="F205" t="s">
        <v>1393</v>
      </c>
      <c r="G205" s="134">
        <f t="shared" si="3"/>
        <v>-878355.46</v>
      </c>
    </row>
    <row r="206" spans="1:7">
      <c r="A206">
        <v>30010104</v>
      </c>
      <c r="B206" t="s">
        <v>1493</v>
      </c>
      <c r="C206" t="s">
        <v>1393</v>
      </c>
      <c r="D206" s="133">
        <v>50076.06</v>
      </c>
      <c r="E206" s="133">
        <v>50076.06</v>
      </c>
      <c r="F206" t="s">
        <v>1393</v>
      </c>
      <c r="G206" s="134">
        <f t="shared" si="3"/>
        <v>0</v>
      </c>
    </row>
    <row r="207" spans="1:7">
      <c r="A207">
        <v>30010106</v>
      </c>
      <c r="B207" t="s">
        <v>1867</v>
      </c>
      <c r="C207" t="s">
        <v>1393</v>
      </c>
      <c r="D207" s="133">
        <v>0</v>
      </c>
      <c r="E207" s="133">
        <v>127377.60000000001</v>
      </c>
      <c r="F207" t="s">
        <v>1393</v>
      </c>
      <c r="G207" s="134">
        <f t="shared" si="3"/>
        <v>-127377.60000000001</v>
      </c>
    </row>
    <row r="208" spans="1:7">
      <c r="A208">
        <v>30010107</v>
      </c>
      <c r="B208" t="s">
        <v>1868</v>
      </c>
      <c r="C208" t="s">
        <v>1393</v>
      </c>
      <c r="D208">
        <v>0</v>
      </c>
      <c r="E208" s="133">
        <v>31010</v>
      </c>
      <c r="F208" t="s">
        <v>1393</v>
      </c>
      <c r="G208" s="134">
        <f t="shared" si="3"/>
        <v>-31010</v>
      </c>
    </row>
    <row r="209" spans="1:7">
      <c r="A209">
        <v>30010188</v>
      </c>
      <c r="B209" t="s">
        <v>1869</v>
      </c>
      <c r="C209" t="s">
        <v>1393</v>
      </c>
      <c r="D209" s="133">
        <v>143</v>
      </c>
      <c r="E209" s="133">
        <v>21555</v>
      </c>
      <c r="F209" t="s">
        <v>1393</v>
      </c>
      <c r="G209" s="134">
        <f t="shared" si="3"/>
        <v>-21412</v>
      </c>
    </row>
    <row r="210" spans="1:7">
      <c r="A210">
        <v>30010201</v>
      </c>
      <c r="B210" t="s">
        <v>1049</v>
      </c>
      <c r="C210" t="s">
        <v>1393</v>
      </c>
      <c r="D210" s="133">
        <v>2217.5</v>
      </c>
      <c r="E210" s="133">
        <v>7553036.79</v>
      </c>
      <c r="F210" t="s">
        <v>1393</v>
      </c>
      <c r="G210" s="134">
        <f t="shared" si="3"/>
        <v>-7550819.29</v>
      </c>
    </row>
    <row r="211" spans="1:7">
      <c r="A211">
        <v>30010301</v>
      </c>
      <c r="B211" t="s">
        <v>1050</v>
      </c>
      <c r="C211" t="s">
        <v>1393</v>
      </c>
      <c r="D211" s="133">
        <v>30672.12</v>
      </c>
      <c r="E211" s="133">
        <v>3098769.29</v>
      </c>
      <c r="F211" t="s">
        <v>1393</v>
      </c>
      <c r="G211" s="134">
        <f t="shared" si="3"/>
        <v>-3068097.17</v>
      </c>
    </row>
    <row r="212" spans="1:7">
      <c r="A212">
        <v>30010303</v>
      </c>
      <c r="B212" t="s">
        <v>1051</v>
      </c>
      <c r="C212" t="s">
        <v>1393</v>
      </c>
      <c r="D212" s="133">
        <v>36.409999999999997</v>
      </c>
      <c r="E212" s="133">
        <v>13120.43</v>
      </c>
      <c r="F212" t="s">
        <v>1393</v>
      </c>
      <c r="G212" s="134">
        <f t="shared" si="3"/>
        <v>-13084.02</v>
      </c>
    </row>
    <row r="213" spans="1:7">
      <c r="A213">
        <v>30010308</v>
      </c>
      <c r="B213" t="s">
        <v>1870</v>
      </c>
      <c r="C213" t="s">
        <v>1393</v>
      </c>
      <c r="D213" s="133">
        <v>0</v>
      </c>
      <c r="E213" s="133">
        <v>2275230.2799999998</v>
      </c>
      <c r="F213" t="s">
        <v>1393</v>
      </c>
      <c r="G213" s="134">
        <f t="shared" si="3"/>
        <v>-2275230.2799999998</v>
      </c>
    </row>
    <row r="214" spans="1:7">
      <c r="A214">
        <v>30010309</v>
      </c>
      <c r="B214" t="s">
        <v>1871</v>
      </c>
      <c r="C214" t="s">
        <v>1393</v>
      </c>
      <c r="D214" s="133">
        <v>0</v>
      </c>
      <c r="E214" s="133">
        <v>988270.38</v>
      </c>
      <c r="F214" t="s">
        <v>1393</v>
      </c>
      <c r="G214" s="134">
        <f t="shared" si="3"/>
        <v>-988270.38</v>
      </c>
    </row>
    <row r="215" spans="1:7">
      <c r="A215">
        <v>30010310</v>
      </c>
      <c r="B215" t="s">
        <v>1652</v>
      </c>
      <c r="C215" t="s">
        <v>1393</v>
      </c>
      <c r="D215" s="133">
        <v>0</v>
      </c>
      <c r="E215" s="133">
        <v>9837991.8300000001</v>
      </c>
      <c r="F215" t="s">
        <v>1393</v>
      </c>
      <c r="G215" s="134">
        <f t="shared" si="3"/>
        <v>-9837991.8300000001</v>
      </c>
    </row>
    <row r="216" spans="1:7">
      <c r="A216">
        <v>30010312</v>
      </c>
      <c r="B216" t="s">
        <v>1498</v>
      </c>
      <c r="C216" t="s">
        <v>1393</v>
      </c>
      <c r="D216" s="133">
        <v>7816.99</v>
      </c>
      <c r="E216" s="133">
        <v>4754894.37</v>
      </c>
      <c r="F216" t="s">
        <v>1393</v>
      </c>
      <c r="G216" s="134">
        <f t="shared" si="3"/>
        <v>-4747077.38</v>
      </c>
    </row>
    <row r="217" spans="1:7">
      <c r="A217">
        <v>30010314</v>
      </c>
      <c r="B217" t="s">
        <v>1872</v>
      </c>
      <c r="C217" t="s">
        <v>1393</v>
      </c>
      <c r="D217" s="133">
        <v>488934.2</v>
      </c>
      <c r="E217" s="133">
        <v>17564432.289999999</v>
      </c>
      <c r="F217" t="s">
        <v>1393</v>
      </c>
      <c r="G217" s="134">
        <f t="shared" si="3"/>
        <v>-17075498.09</v>
      </c>
    </row>
    <row r="218" spans="1:7">
      <c r="A218">
        <v>30010315</v>
      </c>
      <c r="B218" t="s">
        <v>1873</v>
      </c>
      <c r="C218" t="s">
        <v>1393</v>
      </c>
      <c r="D218" s="133">
        <v>371732.71</v>
      </c>
      <c r="E218" s="133">
        <v>1803166.57</v>
      </c>
      <c r="F218" t="s">
        <v>1393</v>
      </c>
      <c r="G218" s="134">
        <f t="shared" si="3"/>
        <v>-1431433.86</v>
      </c>
    </row>
    <row r="219" spans="1:7">
      <c r="A219">
        <v>30010316</v>
      </c>
      <c r="B219" t="s">
        <v>1874</v>
      </c>
      <c r="C219" t="s">
        <v>1393</v>
      </c>
      <c r="D219" s="133">
        <v>42396.54</v>
      </c>
      <c r="E219" s="133">
        <v>1591378.94</v>
      </c>
      <c r="F219" t="s">
        <v>1393</v>
      </c>
      <c r="G219" s="134">
        <f t="shared" si="3"/>
        <v>-1548982.4</v>
      </c>
    </row>
    <row r="220" spans="1:7">
      <c r="A220">
        <v>30010388</v>
      </c>
      <c r="B220" t="s">
        <v>1052</v>
      </c>
      <c r="C220" t="s">
        <v>1393</v>
      </c>
      <c r="D220" s="133">
        <v>48</v>
      </c>
      <c r="E220" s="133">
        <v>12739.19</v>
      </c>
      <c r="F220" t="s">
        <v>1393</v>
      </c>
      <c r="G220" s="134">
        <f t="shared" si="3"/>
        <v>-12691.19</v>
      </c>
    </row>
    <row r="221" spans="1:7">
      <c r="A221">
        <v>30010401</v>
      </c>
      <c r="B221" t="s">
        <v>1500</v>
      </c>
      <c r="C221" t="s">
        <v>1393</v>
      </c>
      <c r="D221" s="133">
        <v>0</v>
      </c>
      <c r="E221" s="133">
        <v>150000</v>
      </c>
      <c r="F221" t="s">
        <v>1393</v>
      </c>
      <c r="G221" s="134">
        <f t="shared" si="3"/>
        <v>-150000</v>
      </c>
    </row>
    <row r="222" spans="1:7">
      <c r="A222">
        <v>30010488</v>
      </c>
      <c r="B222" t="s">
        <v>1053</v>
      </c>
      <c r="C222" t="s">
        <v>1393</v>
      </c>
      <c r="D222" s="133">
        <v>1835.5</v>
      </c>
      <c r="E222" s="133">
        <v>67981.350000000006</v>
      </c>
      <c r="F222" t="s">
        <v>1393</v>
      </c>
      <c r="G222" s="134">
        <f t="shared" si="3"/>
        <v>-66145.850000000006</v>
      </c>
    </row>
    <row r="223" spans="1:7">
      <c r="A223">
        <v>30010499</v>
      </c>
      <c r="B223" t="s">
        <v>1501</v>
      </c>
      <c r="C223" t="s">
        <v>1393</v>
      </c>
      <c r="D223" s="133">
        <v>0</v>
      </c>
      <c r="E223">
        <v>10.7</v>
      </c>
      <c r="F223" t="s">
        <v>1393</v>
      </c>
      <c r="G223" s="134">
        <f t="shared" si="3"/>
        <v>-10.7</v>
      </c>
    </row>
    <row r="224" spans="1:7">
      <c r="A224">
        <v>30020201</v>
      </c>
      <c r="B224" t="s">
        <v>1875</v>
      </c>
      <c r="C224" t="s">
        <v>1393</v>
      </c>
      <c r="D224" s="133">
        <v>0</v>
      </c>
      <c r="E224" s="133">
        <v>4918526.2300000004</v>
      </c>
      <c r="F224" t="s">
        <v>1393</v>
      </c>
      <c r="G224" s="134">
        <f t="shared" si="3"/>
        <v>-4918526.2300000004</v>
      </c>
    </row>
    <row r="225" spans="1:7">
      <c r="A225">
        <v>30040101</v>
      </c>
      <c r="B225" t="s">
        <v>1055</v>
      </c>
      <c r="C225" t="s">
        <v>1393</v>
      </c>
      <c r="D225" s="133">
        <v>230456.43</v>
      </c>
      <c r="E225" s="133">
        <v>1708441.4</v>
      </c>
      <c r="F225" t="s">
        <v>1393</v>
      </c>
      <c r="G225" s="134">
        <f t="shared" si="3"/>
        <v>-1477984.97</v>
      </c>
    </row>
    <row r="226" spans="1:7">
      <c r="A226">
        <v>30040102</v>
      </c>
      <c r="B226" t="s">
        <v>1056</v>
      </c>
      <c r="C226" t="s">
        <v>1393</v>
      </c>
      <c r="D226" s="133">
        <v>160308.45000000001</v>
      </c>
      <c r="E226" s="133">
        <v>6751719.9900000002</v>
      </c>
      <c r="F226" t="s">
        <v>1393</v>
      </c>
      <c r="G226" s="134">
        <f t="shared" si="3"/>
        <v>-6591411.54</v>
      </c>
    </row>
    <row r="227" spans="1:7">
      <c r="A227">
        <v>30040103</v>
      </c>
      <c r="B227" t="s">
        <v>1057</v>
      </c>
      <c r="C227" t="s">
        <v>1393</v>
      </c>
      <c r="D227" s="133">
        <v>15715.56</v>
      </c>
      <c r="E227" s="133">
        <v>555404.6</v>
      </c>
      <c r="F227" t="s">
        <v>1393</v>
      </c>
      <c r="G227" s="134">
        <f t="shared" si="3"/>
        <v>-539689.03999999992</v>
      </c>
    </row>
    <row r="228" spans="1:7">
      <c r="A228">
        <v>30040202</v>
      </c>
      <c r="B228" t="s">
        <v>1876</v>
      </c>
      <c r="C228" t="s">
        <v>1393</v>
      </c>
      <c r="D228" s="133">
        <v>5386.34</v>
      </c>
      <c r="E228" s="133">
        <v>563766.99</v>
      </c>
      <c r="F228" t="s">
        <v>1393</v>
      </c>
      <c r="G228" s="134">
        <f t="shared" si="3"/>
        <v>-558380.65</v>
      </c>
    </row>
    <row r="229" spans="1:7">
      <c r="A229">
        <v>30040203</v>
      </c>
      <c r="B229" t="s">
        <v>1059</v>
      </c>
      <c r="C229" t="s">
        <v>1393</v>
      </c>
      <c r="D229" s="133">
        <v>0</v>
      </c>
      <c r="E229" s="133">
        <v>3203.76</v>
      </c>
      <c r="F229" t="s">
        <v>1393</v>
      </c>
      <c r="G229" s="134">
        <f t="shared" si="3"/>
        <v>-3203.76</v>
      </c>
    </row>
    <row r="230" spans="1:7">
      <c r="A230">
        <v>30040204</v>
      </c>
      <c r="B230" t="s">
        <v>1877</v>
      </c>
      <c r="C230" t="s">
        <v>1393</v>
      </c>
      <c r="D230" s="133">
        <v>0</v>
      </c>
      <c r="E230" s="133">
        <v>14230.05</v>
      </c>
      <c r="F230" t="s">
        <v>1393</v>
      </c>
      <c r="G230" s="134">
        <f t="shared" si="3"/>
        <v>-14230.05</v>
      </c>
    </row>
    <row r="231" spans="1:7">
      <c r="A231">
        <v>30040205</v>
      </c>
      <c r="B231" t="s">
        <v>1061</v>
      </c>
      <c r="C231" t="s">
        <v>1393</v>
      </c>
      <c r="D231" s="133">
        <v>0</v>
      </c>
      <c r="E231" s="133">
        <v>27002.68</v>
      </c>
      <c r="F231" t="s">
        <v>1393</v>
      </c>
      <c r="G231" s="134">
        <f t="shared" si="3"/>
        <v>-27002.68</v>
      </c>
    </row>
    <row r="232" spans="1:7">
      <c r="A232">
        <v>30040207</v>
      </c>
      <c r="B232" t="s">
        <v>1192</v>
      </c>
      <c r="C232" t="s">
        <v>1393</v>
      </c>
      <c r="D232" s="133">
        <v>0</v>
      </c>
      <c r="E232" s="133">
        <v>1270</v>
      </c>
      <c r="F232" t="s">
        <v>1393</v>
      </c>
      <c r="G232" s="134">
        <f t="shared" si="3"/>
        <v>-1270</v>
      </c>
    </row>
    <row r="233" spans="1:7">
      <c r="A233">
        <v>30040208</v>
      </c>
      <c r="B233" t="s">
        <v>1062</v>
      </c>
      <c r="C233" t="s">
        <v>1393</v>
      </c>
      <c r="D233" s="133">
        <v>492.96</v>
      </c>
      <c r="E233" s="133">
        <v>41963.77</v>
      </c>
      <c r="F233" t="s">
        <v>1393</v>
      </c>
      <c r="G233" s="134">
        <f t="shared" si="3"/>
        <v>-41470.81</v>
      </c>
    </row>
    <row r="234" spans="1:7">
      <c r="A234">
        <v>30040210</v>
      </c>
      <c r="B234" t="s">
        <v>1064</v>
      </c>
      <c r="C234" t="s">
        <v>1393</v>
      </c>
      <c r="D234" s="133">
        <v>0</v>
      </c>
      <c r="E234" s="133">
        <v>34844.39</v>
      </c>
      <c r="F234" t="s">
        <v>1393</v>
      </c>
      <c r="G234" s="134">
        <f t="shared" si="3"/>
        <v>-34844.39</v>
      </c>
    </row>
    <row r="235" spans="1:7">
      <c r="A235">
        <v>30040211</v>
      </c>
      <c r="B235" t="s">
        <v>1878</v>
      </c>
      <c r="C235" t="s">
        <v>1393</v>
      </c>
      <c r="D235" s="133">
        <v>33962.19</v>
      </c>
      <c r="E235" s="133">
        <v>72235.47</v>
      </c>
      <c r="F235" t="s">
        <v>1393</v>
      </c>
      <c r="G235" s="134">
        <f t="shared" si="3"/>
        <v>-38273.279999999999</v>
      </c>
    </row>
    <row r="236" spans="1:7">
      <c r="A236">
        <v>30040213</v>
      </c>
      <c r="B236" t="s">
        <v>1744</v>
      </c>
      <c r="C236" t="s">
        <v>1393</v>
      </c>
      <c r="D236" s="133">
        <v>178.87</v>
      </c>
      <c r="E236" s="133">
        <v>32274.01</v>
      </c>
      <c r="F236" t="s">
        <v>1393</v>
      </c>
      <c r="G236" s="134">
        <f t="shared" si="3"/>
        <v>-32095.14</v>
      </c>
    </row>
    <row r="237" spans="1:7">
      <c r="A237">
        <v>30040288</v>
      </c>
      <c r="B237" t="s">
        <v>1879</v>
      </c>
      <c r="C237" t="s">
        <v>1393</v>
      </c>
      <c r="D237" s="133">
        <v>0</v>
      </c>
      <c r="E237" s="133">
        <v>267363.37</v>
      </c>
      <c r="F237" t="s">
        <v>1393</v>
      </c>
      <c r="G237" s="134">
        <f t="shared" si="3"/>
        <v>-267363.37</v>
      </c>
    </row>
    <row r="238" spans="1:7">
      <c r="A238">
        <v>30040401</v>
      </c>
      <c r="B238" t="s">
        <v>1880</v>
      </c>
      <c r="C238" t="s">
        <v>1393</v>
      </c>
      <c r="D238" s="133">
        <v>0</v>
      </c>
      <c r="E238">
        <v>493.87</v>
      </c>
      <c r="F238" t="s">
        <v>1393</v>
      </c>
      <c r="G238" s="134">
        <f t="shared" si="3"/>
        <v>-493.87</v>
      </c>
    </row>
    <row r="239" spans="1:7">
      <c r="A239">
        <v>30040402</v>
      </c>
      <c r="B239" t="s">
        <v>1881</v>
      </c>
      <c r="C239" t="s">
        <v>1393</v>
      </c>
      <c r="D239" s="133">
        <v>873.39</v>
      </c>
      <c r="E239" s="133">
        <v>538565.35</v>
      </c>
      <c r="F239" t="s">
        <v>1393</v>
      </c>
      <c r="G239" s="134">
        <f t="shared" si="3"/>
        <v>-537691.96</v>
      </c>
    </row>
    <row r="240" spans="1:7">
      <c r="A240">
        <v>30040405</v>
      </c>
      <c r="B240" t="s">
        <v>1882</v>
      </c>
      <c r="C240" t="s">
        <v>1393</v>
      </c>
      <c r="D240">
        <v>0</v>
      </c>
      <c r="E240" s="133">
        <v>541428.24</v>
      </c>
      <c r="F240" t="s">
        <v>1393</v>
      </c>
      <c r="G240" s="134">
        <f t="shared" si="3"/>
        <v>-541428.24</v>
      </c>
    </row>
    <row r="241" spans="1:7">
      <c r="A241">
        <v>30040406</v>
      </c>
      <c r="B241" t="s">
        <v>1883</v>
      </c>
      <c r="C241" t="s">
        <v>1393</v>
      </c>
      <c r="D241" s="133">
        <v>0</v>
      </c>
      <c r="E241" s="133">
        <v>350403.58</v>
      </c>
      <c r="F241" t="s">
        <v>1393</v>
      </c>
      <c r="G241" s="134">
        <f t="shared" si="3"/>
        <v>-350403.58</v>
      </c>
    </row>
    <row r="242" spans="1:7">
      <c r="A242">
        <v>30040588</v>
      </c>
      <c r="B242" t="s">
        <v>1072</v>
      </c>
      <c r="C242" t="s">
        <v>1393</v>
      </c>
      <c r="D242" s="133">
        <v>0</v>
      </c>
      <c r="E242" s="133">
        <v>1470</v>
      </c>
      <c r="F242" t="s">
        <v>1393</v>
      </c>
      <c r="G242" s="134">
        <f t="shared" si="3"/>
        <v>-1470</v>
      </c>
    </row>
    <row r="243" spans="1:7">
      <c r="A243">
        <v>30040601</v>
      </c>
      <c r="B243" t="s">
        <v>1073</v>
      </c>
      <c r="C243" t="s">
        <v>1393</v>
      </c>
      <c r="D243" s="133">
        <v>7615.59</v>
      </c>
      <c r="E243" s="133">
        <v>23393.89</v>
      </c>
      <c r="F243" t="s">
        <v>1393</v>
      </c>
      <c r="G243" s="134">
        <f t="shared" si="3"/>
        <v>-15778.3</v>
      </c>
    </row>
    <row r="244" spans="1:7">
      <c r="A244">
        <v>30040603</v>
      </c>
      <c r="B244" t="s">
        <v>1884</v>
      </c>
      <c r="C244" t="s">
        <v>1393</v>
      </c>
      <c r="D244" s="133">
        <v>878.89</v>
      </c>
      <c r="E244" s="133">
        <v>16278.97</v>
      </c>
      <c r="F244" t="s">
        <v>1393</v>
      </c>
      <c r="G244" s="134">
        <f t="shared" si="3"/>
        <v>-15400.08</v>
      </c>
    </row>
    <row r="245" spans="1:7">
      <c r="A245">
        <v>30040606</v>
      </c>
      <c r="B245" t="s">
        <v>1506</v>
      </c>
      <c r="C245" t="s">
        <v>1393</v>
      </c>
      <c r="D245" s="133">
        <v>4813.47</v>
      </c>
      <c r="E245" s="133">
        <v>23102.55</v>
      </c>
      <c r="F245" t="s">
        <v>1393</v>
      </c>
      <c r="G245" s="134">
        <f t="shared" si="3"/>
        <v>-18289.079999999998</v>
      </c>
    </row>
    <row r="246" spans="1:7">
      <c r="A246">
        <v>30040688</v>
      </c>
      <c r="B246" t="s">
        <v>1885</v>
      </c>
      <c r="C246" t="s">
        <v>1393</v>
      </c>
      <c r="D246" s="133">
        <v>8241.2999999999993</v>
      </c>
      <c r="E246" s="133">
        <v>73265.19</v>
      </c>
      <c r="F246" t="s">
        <v>1393</v>
      </c>
      <c r="G246" s="134">
        <f t="shared" si="3"/>
        <v>-65023.89</v>
      </c>
    </row>
    <row r="247" spans="1:7">
      <c r="A247">
        <v>30050501</v>
      </c>
      <c r="B247" t="s">
        <v>1886</v>
      </c>
      <c r="C247" t="s">
        <v>1393</v>
      </c>
      <c r="D247" s="133">
        <v>45582.21</v>
      </c>
      <c r="E247" s="133">
        <v>207164.72</v>
      </c>
      <c r="F247" t="s">
        <v>1393</v>
      </c>
      <c r="G247" s="134">
        <f t="shared" si="3"/>
        <v>-161582.51</v>
      </c>
    </row>
    <row r="248" spans="1:7">
      <c r="A248">
        <v>30050688</v>
      </c>
      <c r="B248" t="s">
        <v>1654</v>
      </c>
      <c r="C248" t="s">
        <v>1393</v>
      </c>
      <c r="D248" s="133">
        <v>0</v>
      </c>
      <c r="E248" s="133">
        <v>9110</v>
      </c>
      <c r="F248" t="s">
        <v>1393</v>
      </c>
      <c r="G248" s="134">
        <f t="shared" si="3"/>
        <v>-9110</v>
      </c>
    </row>
    <row r="249" spans="1:7">
      <c r="A249">
        <v>30050699</v>
      </c>
      <c r="B249" t="s">
        <v>1745</v>
      </c>
      <c r="C249" t="s">
        <v>1393</v>
      </c>
      <c r="D249" s="133">
        <v>1408.39</v>
      </c>
      <c r="E249" s="133">
        <v>1408.39</v>
      </c>
      <c r="F249" t="s">
        <v>1393</v>
      </c>
      <c r="G249" s="134">
        <f t="shared" si="3"/>
        <v>0</v>
      </c>
    </row>
    <row r="250" spans="1:7">
      <c r="A250">
        <v>40060101</v>
      </c>
      <c r="B250" t="s">
        <v>1077</v>
      </c>
      <c r="C250" t="s">
        <v>1393</v>
      </c>
      <c r="D250" s="133">
        <v>41346.589999999997</v>
      </c>
      <c r="E250" s="133">
        <v>1184.5899999999999</v>
      </c>
      <c r="F250" t="s">
        <v>1393</v>
      </c>
      <c r="G250" s="134">
        <f t="shared" si="3"/>
        <v>40162</v>
      </c>
    </row>
    <row r="251" spans="1:7">
      <c r="A251">
        <v>40060102</v>
      </c>
      <c r="B251" t="s">
        <v>1078</v>
      </c>
      <c r="C251" t="s">
        <v>1393</v>
      </c>
      <c r="D251" s="133">
        <v>239028.76</v>
      </c>
      <c r="E251" s="133">
        <v>27876.22</v>
      </c>
      <c r="F251" t="s">
        <v>1393</v>
      </c>
      <c r="G251" s="134">
        <f t="shared" si="3"/>
        <v>211152.54</v>
      </c>
    </row>
    <row r="252" spans="1:7">
      <c r="A252">
        <v>40060103</v>
      </c>
      <c r="B252" t="s">
        <v>1887</v>
      </c>
      <c r="C252" t="s">
        <v>1393</v>
      </c>
      <c r="D252" s="133">
        <v>94947.55</v>
      </c>
      <c r="E252" s="133">
        <v>21656.99</v>
      </c>
      <c r="F252" t="s">
        <v>1393</v>
      </c>
      <c r="G252" s="134">
        <f t="shared" si="3"/>
        <v>73290.559999999998</v>
      </c>
    </row>
    <row r="253" spans="1:7">
      <c r="A253">
        <v>40060188</v>
      </c>
      <c r="B253" t="s">
        <v>1079</v>
      </c>
      <c r="C253" t="s">
        <v>1393</v>
      </c>
      <c r="D253" s="133">
        <v>4111.3</v>
      </c>
      <c r="E253">
        <v>0</v>
      </c>
      <c r="F253" t="s">
        <v>1393</v>
      </c>
      <c r="G253" s="134">
        <f t="shared" si="3"/>
        <v>4111.3</v>
      </c>
    </row>
    <row r="254" spans="1:7">
      <c r="A254">
        <v>40060201</v>
      </c>
      <c r="B254" t="s">
        <v>1080</v>
      </c>
      <c r="C254" t="s">
        <v>1393</v>
      </c>
      <c r="D254" s="133">
        <v>403.33</v>
      </c>
      <c r="E254">
        <v>0</v>
      </c>
      <c r="F254" t="s">
        <v>1393</v>
      </c>
      <c r="G254" s="134">
        <f t="shared" si="3"/>
        <v>403.33</v>
      </c>
    </row>
    <row r="255" spans="1:7">
      <c r="A255">
        <v>40060202</v>
      </c>
      <c r="B255" t="s">
        <v>1510</v>
      </c>
      <c r="C255" t="s">
        <v>1393</v>
      </c>
      <c r="D255" s="133">
        <v>10992.44</v>
      </c>
      <c r="E255" s="133">
        <v>186.87</v>
      </c>
      <c r="F255" t="s">
        <v>1393</v>
      </c>
      <c r="G255" s="134">
        <f t="shared" si="3"/>
        <v>10805.57</v>
      </c>
    </row>
    <row r="256" spans="1:7">
      <c r="A256">
        <v>40060203</v>
      </c>
      <c r="B256" t="s">
        <v>1511</v>
      </c>
      <c r="C256" t="s">
        <v>1393</v>
      </c>
      <c r="D256" s="133">
        <v>28878.05</v>
      </c>
      <c r="E256" s="133">
        <v>9478.39</v>
      </c>
      <c r="F256" t="s">
        <v>1393</v>
      </c>
      <c r="G256" s="134">
        <f t="shared" si="3"/>
        <v>19399.66</v>
      </c>
    </row>
    <row r="257" spans="1:7">
      <c r="A257">
        <v>40060204</v>
      </c>
      <c r="B257" t="s">
        <v>1081</v>
      </c>
      <c r="C257" t="s">
        <v>1393</v>
      </c>
      <c r="D257" s="133">
        <v>50189.56</v>
      </c>
      <c r="E257" s="133">
        <v>916.65</v>
      </c>
      <c r="F257" t="s">
        <v>1393</v>
      </c>
      <c r="G257" s="134">
        <f t="shared" si="3"/>
        <v>49272.909999999996</v>
      </c>
    </row>
    <row r="258" spans="1:7">
      <c r="A258">
        <v>40060205</v>
      </c>
      <c r="B258" t="s">
        <v>1888</v>
      </c>
      <c r="C258" t="s">
        <v>1393</v>
      </c>
      <c r="D258" s="133">
        <v>21034.82</v>
      </c>
      <c r="E258" s="133">
        <v>1489.32</v>
      </c>
      <c r="F258" t="s">
        <v>1393</v>
      </c>
      <c r="G258" s="134">
        <f t="shared" si="3"/>
        <v>19545.5</v>
      </c>
    </row>
    <row r="259" spans="1:7">
      <c r="A259">
        <v>40060207</v>
      </c>
      <c r="B259" t="s">
        <v>1084</v>
      </c>
      <c r="C259" t="s">
        <v>1393</v>
      </c>
      <c r="D259" s="133">
        <v>1047.1199999999999</v>
      </c>
      <c r="E259" s="133">
        <v>0</v>
      </c>
      <c r="F259" t="s">
        <v>1393</v>
      </c>
      <c r="G259" s="134">
        <f t="shared" si="3"/>
        <v>1047.1199999999999</v>
      </c>
    </row>
    <row r="260" spans="1:7">
      <c r="A260">
        <v>40060208</v>
      </c>
      <c r="B260" t="s">
        <v>1889</v>
      </c>
      <c r="C260" t="s">
        <v>1393</v>
      </c>
      <c r="D260" s="133">
        <v>7853.45</v>
      </c>
      <c r="E260" s="133">
        <v>0</v>
      </c>
      <c r="F260" t="s">
        <v>1393</v>
      </c>
      <c r="G260" s="134">
        <f t="shared" si="3"/>
        <v>7853.45</v>
      </c>
    </row>
    <row r="261" spans="1:7">
      <c r="A261">
        <v>40060209</v>
      </c>
      <c r="B261" t="s">
        <v>1890</v>
      </c>
      <c r="C261" t="s">
        <v>1393</v>
      </c>
      <c r="D261" s="133">
        <v>9171.0499999999993</v>
      </c>
      <c r="E261" s="133">
        <v>1470.56</v>
      </c>
      <c r="F261" t="s">
        <v>1393</v>
      </c>
      <c r="G261" s="134">
        <f t="shared" si="3"/>
        <v>7700.49</v>
      </c>
    </row>
    <row r="262" spans="1:7">
      <c r="A262">
        <v>40060210</v>
      </c>
      <c r="B262" t="s">
        <v>1087</v>
      </c>
      <c r="C262" t="s">
        <v>1393</v>
      </c>
      <c r="D262" s="133">
        <v>6955.37</v>
      </c>
      <c r="E262" s="133">
        <v>1469.38</v>
      </c>
      <c r="F262" t="s">
        <v>1393</v>
      </c>
      <c r="G262" s="134">
        <f t="shared" si="3"/>
        <v>5485.99</v>
      </c>
    </row>
    <row r="263" spans="1:7">
      <c r="A263">
        <v>40060211</v>
      </c>
      <c r="B263" t="s">
        <v>1891</v>
      </c>
      <c r="C263" t="s">
        <v>1393</v>
      </c>
      <c r="D263" s="133">
        <v>28745.06</v>
      </c>
      <c r="E263">
        <v>37.19</v>
      </c>
      <c r="F263" t="s">
        <v>1393</v>
      </c>
      <c r="G263" s="134">
        <f t="shared" si="3"/>
        <v>28707.870000000003</v>
      </c>
    </row>
    <row r="264" spans="1:7">
      <c r="A264">
        <v>40060212</v>
      </c>
      <c r="B264" t="s">
        <v>1089</v>
      </c>
      <c r="C264" t="s">
        <v>1393</v>
      </c>
      <c r="D264" s="133">
        <v>92362.59</v>
      </c>
      <c r="E264" s="133">
        <v>9379.48</v>
      </c>
      <c r="F264" t="s">
        <v>1393</v>
      </c>
      <c r="G264" s="134">
        <f t="shared" si="3"/>
        <v>82983.11</v>
      </c>
    </row>
    <row r="265" spans="1:7">
      <c r="A265">
        <v>40060213</v>
      </c>
      <c r="B265" t="s">
        <v>1892</v>
      </c>
      <c r="C265" t="s">
        <v>1393</v>
      </c>
      <c r="D265" s="133">
        <v>2031.49</v>
      </c>
      <c r="E265">
        <v>0</v>
      </c>
      <c r="F265" t="s">
        <v>1393</v>
      </c>
      <c r="G265" s="134">
        <f t="shared" si="3"/>
        <v>2031.49</v>
      </c>
    </row>
    <row r="266" spans="1:7">
      <c r="A266">
        <v>40060288</v>
      </c>
      <c r="B266" t="s">
        <v>1091</v>
      </c>
      <c r="C266" t="s">
        <v>1393</v>
      </c>
      <c r="D266" s="133">
        <v>38280.080000000002</v>
      </c>
      <c r="E266" s="133">
        <v>3561.02</v>
      </c>
      <c r="F266" t="s">
        <v>1393</v>
      </c>
      <c r="G266" s="134">
        <f t="shared" si="3"/>
        <v>34719.060000000005</v>
      </c>
    </row>
    <row r="267" spans="1:7">
      <c r="A267">
        <v>40070101</v>
      </c>
      <c r="B267" t="s">
        <v>1893</v>
      </c>
      <c r="C267" t="s">
        <v>1393</v>
      </c>
      <c r="D267" s="133">
        <v>99640.1</v>
      </c>
      <c r="E267" s="133">
        <v>20900</v>
      </c>
      <c r="F267" t="s">
        <v>1393</v>
      </c>
      <c r="G267" s="134">
        <f t="shared" si="3"/>
        <v>78740.100000000006</v>
      </c>
    </row>
    <row r="268" spans="1:7">
      <c r="A268">
        <v>40070103</v>
      </c>
      <c r="B268" t="s">
        <v>1516</v>
      </c>
      <c r="C268" t="s">
        <v>1393</v>
      </c>
      <c r="D268" s="133">
        <v>4623031.46</v>
      </c>
      <c r="E268" s="133">
        <v>80552.94</v>
      </c>
      <c r="F268" t="s">
        <v>1393</v>
      </c>
      <c r="G268" s="134">
        <f t="shared" ref="G268:G331" si="4">+D268-E268</f>
        <v>4542478.5199999996</v>
      </c>
    </row>
    <row r="269" spans="1:7">
      <c r="A269">
        <v>40070106</v>
      </c>
      <c r="B269" t="s">
        <v>1894</v>
      </c>
      <c r="C269" t="s">
        <v>1393</v>
      </c>
      <c r="D269" s="133">
        <v>2000935.1</v>
      </c>
      <c r="E269" s="133">
        <v>3922.13</v>
      </c>
      <c r="F269" t="s">
        <v>1393</v>
      </c>
      <c r="G269" s="134">
        <f t="shared" si="4"/>
        <v>1997012.9700000002</v>
      </c>
    </row>
    <row r="270" spans="1:7">
      <c r="A270">
        <v>40070111</v>
      </c>
      <c r="B270" t="s">
        <v>1519</v>
      </c>
      <c r="C270" t="s">
        <v>1393</v>
      </c>
      <c r="D270" s="133">
        <v>36871.46</v>
      </c>
      <c r="E270">
        <v>0</v>
      </c>
      <c r="F270" t="s">
        <v>1393</v>
      </c>
      <c r="G270" s="134">
        <f t="shared" si="4"/>
        <v>36871.46</v>
      </c>
    </row>
    <row r="271" spans="1:7">
      <c r="A271">
        <v>40070112</v>
      </c>
      <c r="B271" t="s">
        <v>1895</v>
      </c>
      <c r="C271" t="s">
        <v>1393</v>
      </c>
      <c r="D271" s="133">
        <v>3236790.03</v>
      </c>
      <c r="E271" s="133">
        <v>59147.85</v>
      </c>
      <c r="F271" t="s">
        <v>1393</v>
      </c>
      <c r="G271" s="134">
        <f t="shared" si="4"/>
        <v>3177642.1799999997</v>
      </c>
    </row>
    <row r="272" spans="1:7">
      <c r="A272">
        <v>40070114</v>
      </c>
      <c r="B272" t="s">
        <v>1896</v>
      </c>
      <c r="C272" t="s">
        <v>1393</v>
      </c>
      <c r="D272" s="133">
        <v>971703.04</v>
      </c>
      <c r="E272" s="133">
        <v>74577.320000000007</v>
      </c>
      <c r="F272" t="s">
        <v>1393</v>
      </c>
      <c r="G272" s="134">
        <f t="shared" si="4"/>
        <v>897125.72</v>
      </c>
    </row>
    <row r="273" spans="1:7">
      <c r="A273">
        <v>40070115</v>
      </c>
      <c r="B273" t="s">
        <v>1748</v>
      </c>
      <c r="C273" t="s">
        <v>1393</v>
      </c>
      <c r="D273" s="133">
        <v>8823530.2100000009</v>
      </c>
      <c r="E273" s="133">
        <v>351142.02</v>
      </c>
      <c r="F273" t="s">
        <v>1393</v>
      </c>
      <c r="G273" s="134">
        <f t="shared" si="4"/>
        <v>8472388.1900000013</v>
      </c>
    </row>
    <row r="274" spans="1:7">
      <c r="A274">
        <v>40070116</v>
      </c>
      <c r="B274" t="s">
        <v>1897</v>
      </c>
      <c r="C274" t="s">
        <v>1393</v>
      </c>
      <c r="D274" s="133">
        <v>2493688.2799999998</v>
      </c>
      <c r="E274" s="133">
        <v>57866.27</v>
      </c>
      <c r="F274" t="s">
        <v>1393</v>
      </c>
      <c r="G274" s="134">
        <f t="shared" si="4"/>
        <v>2435822.0099999998</v>
      </c>
    </row>
    <row r="275" spans="1:7">
      <c r="A275">
        <v>40070117</v>
      </c>
      <c r="B275" t="s">
        <v>1898</v>
      </c>
      <c r="C275" t="s">
        <v>1393</v>
      </c>
      <c r="D275" s="133">
        <v>1203425.1100000001</v>
      </c>
      <c r="E275">
        <v>241.1</v>
      </c>
      <c r="F275" t="s">
        <v>1393</v>
      </c>
      <c r="G275" s="134">
        <f t="shared" si="4"/>
        <v>1203184.01</v>
      </c>
    </row>
    <row r="276" spans="1:7">
      <c r="A276">
        <v>40070201</v>
      </c>
      <c r="B276" t="s">
        <v>1093</v>
      </c>
      <c r="C276" t="s">
        <v>1393</v>
      </c>
      <c r="D276" s="133">
        <v>20772.75</v>
      </c>
      <c r="E276">
        <v>26.88</v>
      </c>
      <c r="F276" t="s">
        <v>1393</v>
      </c>
      <c r="G276" s="134">
        <f t="shared" si="4"/>
        <v>20745.87</v>
      </c>
    </row>
    <row r="277" spans="1:7">
      <c r="A277">
        <v>40070202</v>
      </c>
      <c r="B277" t="s">
        <v>1094</v>
      </c>
      <c r="C277" t="s">
        <v>1393</v>
      </c>
      <c r="D277" s="133">
        <v>560093.39</v>
      </c>
      <c r="E277" s="133">
        <v>16336.75</v>
      </c>
      <c r="F277" t="s">
        <v>1393</v>
      </c>
      <c r="G277" s="134">
        <f t="shared" si="4"/>
        <v>543756.64</v>
      </c>
    </row>
    <row r="278" spans="1:7">
      <c r="A278">
        <v>40070203</v>
      </c>
      <c r="B278" t="s">
        <v>1899</v>
      </c>
      <c r="C278" t="s">
        <v>1393</v>
      </c>
      <c r="D278" s="133">
        <v>969633.12</v>
      </c>
      <c r="E278" s="133">
        <v>9758.7000000000007</v>
      </c>
      <c r="F278" t="s">
        <v>1393</v>
      </c>
      <c r="G278" s="134">
        <f t="shared" si="4"/>
        <v>959874.42</v>
      </c>
    </row>
    <row r="279" spans="1:7">
      <c r="A279">
        <v>40070204</v>
      </c>
      <c r="B279" t="s">
        <v>1096</v>
      </c>
      <c r="C279" t="s">
        <v>1393</v>
      </c>
      <c r="D279" s="133">
        <v>1702076.14</v>
      </c>
      <c r="E279" s="133">
        <v>4551.6499999999996</v>
      </c>
      <c r="F279" t="s">
        <v>1393</v>
      </c>
      <c r="G279" s="134">
        <f t="shared" si="4"/>
        <v>1697524.49</v>
      </c>
    </row>
    <row r="280" spans="1:7">
      <c r="A280">
        <v>40070205</v>
      </c>
      <c r="B280" t="s">
        <v>1710</v>
      </c>
      <c r="C280" t="s">
        <v>1393</v>
      </c>
      <c r="D280" s="133">
        <v>9627.7000000000007</v>
      </c>
      <c r="E280">
        <v>97.75</v>
      </c>
      <c r="F280" t="s">
        <v>1393</v>
      </c>
      <c r="G280" s="134">
        <f t="shared" si="4"/>
        <v>9529.9500000000007</v>
      </c>
    </row>
    <row r="281" spans="1:7">
      <c r="A281">
        <v>40070208</v>
      </c>
      <c r="B281" t="s">
        <v>1655</v>
      </c>
      <c r="C281" t="s">
        <v>1393</v>
      </c>
      <c r="D281" s="133">
        <v>8894238.9499999993</v>
      </c>
      <c r="E281" s="133">
        <v>46352.17</v>
      </c>
      <c r="F281" t="s">
        <v>1393</v>
      </c>
      <c r="G281" s="134">
        <f t="shared" si="4"/>
        <v>8847886.7799999993</v>
      </c>
    </row>
    <row r="282" spans="1:7">
      <c r="A282">
        <v>40070288</v>
      </c>
      <c r="B282" t="s">
        <v>1193</v>
      </c>
      <c r="C282" t="s">
        <v>1393</v>
      </c>
      <c r="D282" s="133">
        <v>6385.54</v>
      </c>
      <c r="E282" s="133">
        <v>1715.97</v>
      </c>
      <c r="F282" t="s">
        <v>1393</v>
      </c>
      <c r="G282" s="134">
        <f t="shared" si="4"/>
        <v>4669.57</v>
      </c>
    </row>
    <row r="283" spans="1:7">
      <c r="A283">
        <v>40070301</v>
      </c>
      <c r="B283" t="s">
        <v>1098</v>
      </c>
      <c r="C283" t="s">
        <v>1393</v>
      </c>
      <c r="D283" s="133">
        <v>160239.15</v>
      </c>
      <c r="E283" s="133">
        <v>2676.04</v>
      </c>
      <c r="F283" t="s">
        <v>1393</v>
      </c>
      <c r="G283" s="134">
        <f t="shared" si="4"/>
        <v>157563.10999999999</v>
      </c>
    </row>
    <row r="284" spans="1:7">
      <c r="A284">
        <v>40070401</v>
      </c>
      <c r="B284" t="s">
        <v>1900</v>
      </c>
      <c r="C284" t="s">
        <v>1393</v>
      </c>
      <c r="D284" s="133">
        <v>177308.88</v>
      </c>
      <c r="E284" s="133">
        <v>8514.36</v>
      </c>
      <c r="F284" t="s">
        <v>1393</v>
      </c>
      <c r="G284" s="134">
        <f t="shared" si="4"/>
        <v>168794.52000000002</v>
      </c>
    </row>
    <row r="285" spans="1:7">
      <c r="A285">
        <v>40070402</v>
      </c>
      <c r="B285" t="s">
        <v>1523</v>
      </c>
      <c r="C285" t="s">
        <v>1393</v>
      </c>
      <c r="D285" s="133">
        <v>642454.39</v>
      </c>
      <c r="E285" s="133">
        <v>5213.51</v>
      </c>
      <c r="F285" t="s">
        <v>1393</v>
      </c>
      <c r="G285" s="134">
        <f t="shared" si="4"/>
        <v>637240.88</v>
      </c>
    </row>
    <row r="286" spans="1:7">
      <c r="A286">
        <v>40070403</v>
      </c>
      <c r="B286" t="s">
        <v>1100</v>
      </c>
      <c r="C286" t="s">
        <v>1393</v>
      </c>
      <c r="D286" s="133">
        <v>387286.65</v>
      </c>
      <c r="E286">
        <v>151.62</v>
      </c>
      <c r="F286" t="s">
        <v>1393</v>
      </c>
      <c r="G286" s="134">
        <f t="shared" si="4"/>
        <v>387135.03</v>
      </c>
    </row>
    <row r="287" spans="1:7">
      <c r="A287">
        <v>40070488</v>
      </c>
      <c r="B287" t="s">
        <v>1901</v>
      </c>
      <c r="C287" t="s">
        <v>1393</v>
      </c>
      <c r="D287" s="133">
        <v>23819.96</v>
      </c>
      <c r="E287">
        <v>0</v>
      </c>
      <c r="F287" t="s">
        <v>1393</v>
      </c>
      <c r="G287" s="134">
        <f t="shared" si="4"/>
        <v>23819.96</v>
      </c>
    </row>
    <row r="288" spans="1:7">
      <c r="A288">
        <v>40070501</v>
      </c>
      <c r="B288" t="s">
        <v>1101</v>
      </c>
      <c r="C288" t="s">
        <v>1393</v>
      </c>
      <c r="D288" s="133">
        <v>131400.66</v>
      </c>
      <c r="E288" s="133">
        <v>29984.39</v>
      </c>
      <c r="F288" t="s">
        <v>1393</v>
      </c>
      <c r="G288" s="134">
        <f t="shared" si="4"/>
        <v>101416.27</v>
      </c>
    </row>
    <row r="289" spans="1:7">
      <c r="A289">
        <v>40070502</v>
      </c>
      <c r="B289" t="s">
        <v>1102</v>
      </c>
      <c r="C289" t="s">
        <v>1393</v>
      </c>
      <c r="D289" s="133">
        <v>360561.5</v>
      </c>
      <c r="E289" s="133">
        <v>343816.83</v>
      </c>
      <c r="F289" t="s">
        <v>1393</v>
      </c>
      <c r="G289" s="134">
        <f t="shared" si="4"/>
        <v>16744.669999999984</v>
      </c>
    </row>
    <row r="290" spans="1:7">
      <c r="A290">
        <v>40070503</v>
      </c>
      <c r="B290" t="s">
        <v>1525</v>
      </c>
      <c r="C290" t="s">
        <v>1393</v>
      </c>
      <c r="D290" s="133">
        <v>78072.240000000005</v>
      </c>
      <c r="E290">
        <v>101.01</v>
      </c>
      <c r="F290" t="s">
        <v>1393</v>
      </c>
      <c r="G290" s="134">
        <f t="shared" si="4"/>
        <v>77971.23000000001</v>
      </c>
    </row>
    <row r="291" spans="1:7">
      <c r="A291">
        <v>40070504</v>
      </c>
      <c r="B291" t="s">
        <v>1103</v>
      </c>
      <c r="C291" t="s">
        <v>1393</v>
      </c>
      <c r="D291" s="133">
        <v>106762.87</v>
      </c>
      <c r="E291" s="133">
        <v>1935.81</v>
      </c>
      <c r="F291" t="s">
        <v>1393</v>
      </c>
      <c r="G291" s="134">
        <f t="shared" si="4"/>
        <v>104827.06</v>
      </c>
    </row>
    <row r="292" spans="1:7">
      <c r="A292">
        <v>40070601</v>
      </c>
      <c r="B292" t="s">
        <v>1902</v>
      </c>
      <c r="C292" t="s">
        <v>1393</v>
      </c>
      <c r="D292" s="133">
        <v>3193474.57</v>
      </c>
      <c r="E292" s="133">
        <v>2430.58</v>
      </c>
      <c r="F292" t="s">
        <v>1393</v>
      </c>
      <c r="G292" s="134">
        <f t="shared" si="4"/>
        <v>3191043.9899999998</v>
      </c>
    </row>
    <row r="293" spans="1:7">
      <c r="A293">
        <v>40070602</v>
      </c>
      <c r="B293" t="s">
        <v>1903</v>
      </c>
      <c r="C293" t="s">
        <v>1393</v>
      </c>
      <c r="D293" s="133">
        <v>1483290.9</v>
      </c>
      <c r="E293" s="133">
        <v>0</v>
      </c>
      <c r="F293" t="s">
        <v>1393</v>
      </c>
      <c r="G293" s="134">
        <f t="shared" si="4"/>
        <v>1483290.9</v>
      </c>
    </row>
    <row r="294" spans="1:7">
      <c r="A294">
        <v>40070603</v>
      </c>
      <c r="B294" t="s">
        <v>1711</v>
      </c>
      <c r="C294" t="s">
        <v>1393</v>
      </c>
      <c r="D294" s="133">
        <v>1585.91</v>
      </c>
      <c r="E294">
        <v>0</v>
      </c>
      <c r="F294" t="s">
        <v>1393</v>
      </c>
      <c r="G294" s="134">
        <f t="shared" si="4"/>
        <v>1585.91</v>
      </c>
    </row>
    <row r="295" spans="1:7">
      <c r="A295">
        <v>40070610</v>
      </c>
      <c r="B295" t="s">
        <v>1530</v>
      </c>
      <c r="C295" t="s">
        <v>1393</v>
      </c>
      <c r="D295" s="133">
        <v>133420.14000000001</v>
      </c>
      <c r="E295">
        <v>0</v>
      </c>
      <c r="F295" t="s">
        <v>1393</v>
      </c>
      <c r="G295" s="134">
        <f t="shared" si="4"/>
        <v>133420.14000000001</v>
      </c>
    </row>
    <row r="296" spans="1:7">
      <c r="A296">
        <v>40070701</v>
      </c>
      <c r="B296" t="s">
        <v>1104</v>
      </c>
      <c r="C296" t="s">
        <v>1393</v>
      </c>
      <c r="D296" s="133">
        <v>118030.09</v>
      </c>
      <c r="E296" s="133">
        <v>2551.17</v>
      </c>
      <c r="F296" t="s">
        <v>1393</v>
      </c>
      <c r="G296" s="134">
        <f t="shared" si="4"/>
        <v>115478.92</v>
      </c>
    </row>
    <row r="297" spans="1:7">
      <c r="A297">
        <v>40070702</v>
      </c>
      <c r="B297" t="s">
        <v>1105</v>
      </c>
      <c r="C297" t="s">
        <v>1393</v>
      </c>
      <c r="D297" s="133">
        <v>746604.33</v>
      </c>
      <c r="E297" s="133">
        <v>2438.86</v>
      </c>
      <c r="F297" t="s">
        <v>1393</v>
      </c>
      <c r="G297" s="134">
        <f t="shared" si="4"/>
        <v>744165.47</v>
      </c>
    </row>
    <row r="298" spans="1:7">
      <c r="A298">
        <v>40070703</v>
      </c>
      <c r="B298" t="s">
        <v>1106</v>
      </c>
      <c r="C298" t="s">
        <v>1393</v>
      </c>
      <c r="D298" s="133">
        <v>725370.31</v>
      </c>
      <c r="E298" s="133">
        <v>1641.8</v>
      </c>
      <c r="F298" t="s">
        <v>1393</v>
      </c>
      <c r="G298" s="134">
        <f t="shared" si="4"/>
        <v>723728.51</v>
      </c>
    </row>
    <row r="299" spans="1:7">
      <c r="A299">
        <v>40070704</v>
      </c>
      <c r="B299" t="s">
        <v>1107</v>
      </c>
      <c r="C299" t="s">
        <v>1393</v>
      </c>
      <c r="D299" s="133">
        <v>420774.77</v>
      </c>
      <c r="E299" s="133">
        <v>44362.8</v>
      </c>
      <c r="F299" t="s">
        <v>1393</v>
      </c>
      <c r="G299" s="134">
        <f t="shared" si="4"/>
        <v>376411.97000000003</v>
      </c>
    </row>
    <row r="300" spans="1:7">
      <c r="A300">
        <v>40070801</v>
      </c>
      <c r="B300" t="s">
        <v>1904</v>
      </c>
      <c r="C300" t="s">
        <v>1393</v>
      </c>
      <c r="D300" s="133">
        <v>254551.23</v>
      </c>
      <c r="E300" s="133">
        <v>4321.5</v>
      </c>
      <c r="F300" t="s">
        <v>1393</v>
      </c>
      <c r="G300" s="134">
        <f t="shared" si="4"/>
        <v>250229.73</v>
      </c>
    </row>
    <row r="301" spans="1:7">
      <c r="A301">
        <v>40070802</v>
      </c>
      <c r="B301" s="1" t="s">
        <v>1905</v>
      </c>
      <c r="C301" t="s">
        <v>1393</v>
      </c>
      <c r="D301" s="133">
        <v>334009.75</v>
      </c>
      <c r="E301" s="133">
        <v>76874.75</v>
      </c>
      <c r="F301" t="s">
        <v>1393</v>
      </c>
      <c r="G301" s="134">
        <f t="shared" si="4"/>
        <v>257135</v>
      </c>
    </row>
    <row r="302" spans="1:7">
      <c r="A302">
        <v>40070804</v>
      </c>
      <c r="B302" s="1" t="s">
        <v>1906</v>
      </c>
      <c r="C302" t="s">
        <v>1393</v>
      </c>
      <c r="D302" s="133">
        <v>437581.79</v>
      </c>
      <c r="E302" s="133">
        <v>20323.73</v>
      </c>
      <c r="F302" t="s">
        <v>1393</v>
      </c>
      <c r="G302" s="134">
        <f t="shared" si="4"/>
        <v>417258.06</v>
      </c>
    </row>
    <row r="303" spans="1:7">
      <c r="A303">
        <v>40070805</v>
      </c>
      <c r="B303" s="1" t="s">
        <v>1907</v>
      </c>
      <c r="C303" t="s">
        <v>1393</v>
      </c>
      <c r="D303" s="133">
        <v>118307.29</v>
      </c>
      <c r="E303" s="133">
        <v>5925.4</v>
      </c>
      <c r="F303" t="s">
        <v>1393</v>
      </c>
      <c r="G303" s="134">
        <f t="shared" si="4"/>
        <v>112381.89</v>
      </c>
    </row>
    <row r="304" spans="1:7">
      <c r="A304">
        <v>40070806</v>
      </c>
      <c r="B304" s="1" t="s">
        <v>1908</v>
      </c>
      <c r="C304" t="s">
        <v>1393</v>
      </c>
      <c r="D304" s="133">
        <v>37373.89</v>
      </c>
      <c r="E304">
        <v>0</v>
      </c>
      <c r="F304" t="s">
        <v>1393</v>
      </c>
      <c r="G304" s="134">
        <f t="shared" si="4"/>
        <v>37373.89</v>
      </c>
    </row>
    <row r="305" spans="1:7">
      <c r="A305">
        <v>40070807</v>
      </c>
      <c r="B305" s="1" t="s">
        <v>1909</v>
      </c>
      <c r="C305" t="s">
        <v>1393</v>
      </c>
      <c r="D305" s="133">
        <v>10432.24</v>
      </c>
      <c r="E305">
        <v>331.21</v>
      </c>
      <c r="F305" t="s">
        <v>1393</v>
      </c>
      <c r="G305" s="134">
        <f t="shared" si="4"/>
        <v>10101.030000000001</v>
      </c>
    </row>
    <row r="306" spans="1:7">
      <c r="A306">
        <v>40070809</v>
      </c>
      <c r="B306" s="1" t="s">
        <v>1910</v>
      </c>
      <c r="C306" t="s">
        <v>1393</v>
      </c>
      <c r="D306" s="133">
        <v>54661.17</v>
      </c>
      <c r="E306">
        <v>0</v>
      </c>
      <c r="F306" t="s">
        <v>1393</v>
      </c>
      <c r="G306" s="134">
        <f t="shared" si="4"/>
        <v>54661.17</v>
      </c>
    </row>
    <row r="307" spans="1:7">
      <c r="A307">
        <v>40070810</v>
      </c>
      <c r="B307" s="1" t="s">
        <v>1911</v>
      </c>
      <c r="C307" t="s">
        <v>1393</v>
      </c>
      <c r="D307" s="133">
        <v>31766.12</v>
      </c>
      <c r="E307">
        <v>20.2</v>
      </c>
      <c r="F307" t="s">
        <v>1393</v>
      </c>
      <c r="G307" s="134">
        <f t="shared" si="4"/>
        <v>31745.919999999998</v>
      </c>
    </row>
    <row r="308" spans="1:7">
      <c r="A308">
        <v>40070811</v>
      </c>
      <c r="B308" s="1" t="s">
        <v>1536</v>
      </c>
      <c r="C308" t="s">
        <v>1393</v>
      </c>
      <c r="D308" s="133">
        <v>72563.570000000007</v>
      </c>
      <c r="E308">
        <v>0</v>
      </c>
      <c r="F308" t="s">
        <v>1393</v>
      </c>
      <c r="G308" s="134">
        <f t="shared" si="4"/>
        <v>72563.570000000007</v>
      </c>
    </row>
    <row r="309" spans="1:7">
      <c r="A309">
        <v>40070888</v>
      </c>
      <c r="B309" s="1" t="s">
        <v>1112</v>
      </c>
      <c r="C309" t="s">
        <v>1393</v>
      </c>
      <c r="D309" s="133">
        <v>22040.95</v>
      </c>
      <c r="E309" s="133">
        <v>0</v>
      </c>
      <c r="F309" t="s">
        <v>1393</v>
      </c>
      <c r="G309" s="134">
        <f t="shared" si="4"/>
        <v>22040.95</v>
      </c>
    </row>
    <row r="310" spans="1:7">
      <c r="A310">
        <v>40070901</v>
      </c>
      <c r="B310" s="1" t="s">
        <v>1912</v>
      </c>
      <c r="C310" t="s">
        <v>1393</v>
      </c>
      <c r="D310" s="133">
        <v>44846.62</v>
      </c>
      <c r="E310" s="133">
        <v>58.02</v>
      </c>
      <c r="F310" t="s">
        <v>1393</v>
      </c>
      <c r="G310" s="134">
        <f t="shared" si="4"/>
        <v>44788.600000000006</v>
      </c>
    </row>
    <row r="311" spans="1:7">
      <c r="A311">
        <v>40070902</v>
      </c>
      <c r="B311" s="1" t="s">
        <v>1913</v>
      </c>
      <c r="C311" t="s">
        <v>1393</v>
      </c>
      <c r="D311" s="133">
        <v>17794.150000000001</v>
      </c>
      <c r="E311">
        <v>23.02</v>
      </c>
      <c r="F311" t="s">
        <v>1393</v>
      </c>
      <c r="G311" s="134">
        <f t="shared" si="4"/>
        <v>17771.13</v>
      </c>
    </row>
    <row r="312" spans="1:7">
      <c r="A312">
        <v>40071001</v>
      </c>
      <c r="B312" s="1" t="s">
        <v>1914</v>
      </c>
      <c r="C312" t="s">
        <v>1393</v>
      </c>
      <c r="D312" s="133">
        <v>142183.96</v>
      </c>
      <c r="E312">
        <v>183.96</v>
      </c>
      <c r="F312" t="s">
        <v>1393</v>
      </c>
      <c r="G312" s="134">
        <f t="shared" si="4"/>
        <v>142000</v>
      </c>
    </row>
    <row r="313" spans="1:7">
      <c r="A313">
        <v>40071002</v>
      </c>
      <c r="B313" s="1" t="s">
        <v>1915</v>
      </c>
      <c r="C313" t="s">
        <v>1393</v>
      </c>
      <c r="D313" s="133">
        <v>225291.49</v>
      </c>
      <c r="E313" s="133">
        <v>291.49</v>
      </c>
      <c r="F313" t="s">
        <v>1393</v>
      </c>
      <c r="G313" s="134">
        <f t="shared" si="4"/>
        <v>225000</v>
      </c>
    </row>
    <row r="314" spans="1:7">
      <c r="A314">
        <v>40071003</v>
      </c>
      <c r="B314" s="1" t="s">
        <v>1117</v>
      </c>
      <c r="C314" t="s">
        <v>1393</v>
      </c>
      <c r="D314" s="133">
        <v>35000</v>
      </c>
      <c r="E314">
        <v>0</v>
      </c>
      <c r="F314" t="s">
        <v>1393</v>
      </c>
      <c r="G314" s="134">
        <f t="shared" si="4"/>
        <v>35000</v>
      </c>
    </row>
    <row r="315" spans="1:7">
      <c r="A315">
        <v>40071004</v>
      </c>
      <c r="B315" s="1" t="s">
        <v>1916</v>
      </c>
      <c r="C315" t="s">
        <v>1393</v>
      </c>
      <c r="D315" s="133">
        <v>16900</v>
      </c>
      <c r="E315">
        <v>0</v>
      </c>
      <c r="F315" t="s">
        <v>1393</v>
      </c>
      <c r="G315" s="134">
        <f t="shared" si="4"/>
        <v>16900</v>
      </c>
    </row>
    <row r="316" spans="1:7">
      <c r="A316">
        <v>40071005</v>
      </c>
      <c r="B316" s="1" t="s">
        <v>1119</v>
      </c>
      <c r="C316" t="s">
        <v>1393</v>
      </c>
      <c r="D316" s="133">
        <v>28382</v>
      </c>
      <c r="E316">
        <v>0</v>
      </c>
      <c r="F316" t="s">
        <v>1393</v>
      </c>
      <c r="G316" s="134">
        <f t="shared" si="4"/>
        <v>28382</v>
      </c>
    </row>
    <row r="317" spans="1:7">
      <c r="A317">
        <v>40071006</v>
      </c>
      <c r="B317" s="1" t="s">
        <v>1540</v>
      </c>
      <c r="C317" t="s">
        <v>1393</v>
      </c>
      <c r="D317" s="133">
        <v>7515.96</v>
      </c>
      <c r="E317">
        <v>0</v>
      </c>
      <c r="F317" t="s">
        <v>1393</v>
      </c>
      <c r="G317" s="134">
        <f t="shared" si="4"/>
        <v>7515.96</v>
      </c>
    </row>
    <row r="318" spans="1:7">
      <c r="A318">
        <v>40071101</v>
      </c>
      <c r="B318" s="1" t="s">
        <v>1917</v>
      </c>
      <c r="C318" t="s">
        <v>1393</v>
      </c>
      <c r="D318" s="133">
        <v>7800.95</v>
      </c>
      <c r="E318">
        <v>0</v>
      </c>
      <c r="F318" t="s">
        <v>1393</v>
      </c>
      <c r="G318" s="134">
        <f t="shared" si="4"/>
        <v>7800.95</v>
      </c>
    </row>
    <row r="319" spans="1:7">
      <c r="A319">
        <v>40071104</v>
      </c>
      <c r="B319" s="1" t="s">
        <v>1918</v>
      </c>
      <c r="C319" t="s">
        <v>1393</v>
      </c>
      <c r="D319" s="133">
        <v>25615.23</v>
      </c>
      <c r="E319">
        <v>33.14</v>
      </c>
      <c r="F319" t="s">
        <v>1393</v>
      </c>
      <c r="G319" s="134">
        <f t="shared" si="4"/>
        <v>25582.09</v>
      </c>
    </row>
    <row r="320" spans="1:7">
      <c r="A320">
        <v>40071106</v>
      </c>
      <c r="B320" s="1" t="s">
        <v>1919</v>
      </c>
      <c r="C320" t="s">
        <v>1393</v>
      </c>
      <c r="D320" s="133">
        <v>10399.030000000001</v>
      </c>
      <c r="E320" s="133">
        <v>0</v>
      </c>
      <c r="F320" t="s">
        <v>1393</v>
      </c>
      <c r="G320" s="134">
        <f t="shared" si="4"/>
        <v>10399.030000000001</v>
      </c>
    </row>
    <row r="321" spans="1:7">
      <c r="A321">
        <v>40071107</v>
      </c>
      <c r="B321" s="1" t="s">
        <v>1541</v>
      </c>
      <c r="C321" t="s">
        <v>1393</v>
      </c>
      <c r="D321" s="133">
        <v>1104640.68</v>
      </c>
      <c r="E321" s="133">
        <v>28834.35</v>
      </c>
      <c r="F321" t="s">
        <v>1393</v>
      </c>
      <c r="G321" s="134">
        <f t="shared" si="4"/>
        <v>1075806.3299999998</v>
      </c>
    </row>
    <row r="322" spans="1:7">
      <c r="A322">
        <v>40071109</v>
      </c>
      <c r="B322" s="1" t="s">
        <v>1542</v>
      </c>
      <c r="C322" t="s">
        <v>1393</v>
      </c>
      <c r="D322" s="133">
        <v>2221.19</v>
      </c>
      <c r="E322" s="133">
        <v>0</v>
      </c>
      <c r="F322" t="s">
        <v>1393</v>
      </c>
      <c r="G322" s="134">
        <f t="shared" si="4"/>
        <v>2221.19</v>
      </c>
    </row>
    <row r="323" spans="1:7">
      <c r="A323">
        <v>40071110</v>
      </c>
      <c r="B323" s="1" t="s">
        <v>1920</v>
      </c>
      <c r="C323" t="s">
        <v>1393</v>
      </c>
      <c r="D323" s="133">
        <v>1672551.89</v>
      </c>
      <c r="E323" s="133">
        <v>49259.55</v>
      </c>
      <c r="F323" t="s">
        <v>1393</v>
      </c>
      <c r="G323" s="134">
        <f t="shared" si="4"/>
        <v>1623292.3399999999</v>
      </c>
    </row>
    <row r="324" spans="1:7">
      <c r="A324">
        <v>40071111</v>
      </c>
      <c r="B324" s="1" t="s">
        <v>1921</v>
      </c>
      <c r="C324" t="s">
        <v>1393</v>
      </c>
      <c r="D324" s="133">
        <v>293001.12</v>
      </c>
      <c r="E324" s="133">
        <v>5835.34</v>
      </c>
      <c r="F324" t="s">
        <v>1393</v>
      </c>
      <c r="G324" s="134">
        <f t="shared" si="4"/>
        <v>287165.77999999997</v>
      </c>
    </row>
    <row r="325" spans="1:7">
      <c r="A325">
        <v>40071188</v>
      </c>
      <c r="B325" s="1" t="s">
        <v>1124</v>
      </c>
      <c r="C325" t="s">
        <v>1393</v>
      </c>
      <c r="D325" s="133">
        <v>185292.2</v>
      </c>
      <c r="E325" s="133">
        <v>4586.42</v>
      </c>
      <c r="F325" t="s">
        <v>1393</v>
      </c>
      <c r="G325" s="134">
        <f t="shared" si="4"/>
        <v>180705.78</v>
      </c>
    </row>
    <row r="326" spans="1:7">
      <c r="A326">
        <v>40080101</v>
      </c>
      <c r="B326" s="1" t="s">
        <v>1544</v>
      </c>
      <c r="C326" t="s">
        <v>1393</v>
      </c>
      <c r="D326" s="133">
        <v>60068.800000000003</v>
      </c>
      <c r="E326">
        <v>0</v>
      </c>
      <c r="F326" t="s">
        <v>1393</v>
      </c>
      <c r="G326" s="134">
        <f t="shared" si="4"/>
        <v>60068.800000000003</v>
      </c>
    </row>
    <row r="327" spans="1:7">
      <c r="A327">
        <v>40080301</v>
      </c>
      <c r="B327" s="1" t="s">
        <v>1546</v>
      </c>
      <c r="C327" t="s">
        <v>1393</v>
      </c>
      <c r="D327" s="133">
        <v>32404.959999999999</v>
      </c>
      <c r="E327">
        <v>57.46</v>
      </c>
      <c r="F327" t="s">
        <v>1393</v>
      </c>
      <c r="G327" s="134">
        <f t="shared" si="4"/>
        <v>32347.5</v>
      </c>
    </row>
    <row r="328" spans="1:7">
      <c r="A328">
        <v>40080302</v>
      </c>
      <c r="B328" s="1" t="s">
        <v>1125</v>
      </c>
      <c r="C328" t="s">
        <v>1393</v>
      </c>
      <c r="D328" s="133">
        <v>18980.580000000002</v>
      </c>
      <c r="E328" s="133">
        <v>1980.49</v>
      </c>
      <c r="F328" t="s">
        <v>1393</v>
      </c>
      <c r="G328" s="134">
        <f t="shared" si="4"/>
        <v>17000.09</v>
      </c>
    </row>
    <row r="329" spans="1:7">
      <c r="A329">
        <v>40090101</v>
      </c>
      <c r="B329" s="1" t="s">
        <v>1922</v>
      </c>
      <c r="C329" t="s">
        <v>1393</v>
      </c>
      <c r="D329" s="133">
        <v>10369519.27</v>
      </c>
      <c r="E329" s="133">
        <v>5451.53</v>
      </c>
      <c r="F329" t="s">
        <v>1393</v>
      </c>
      <c r="G329" s="134">
        <f t="shared" si="4"/>
        <v>10364067.74</v>
      </c>
    </row>
    <row r="330" spans="1:7">
      <c r="A330">
        <v>40090102</v>
      </c>
      <c r="B330" s="1" t="s">
        <v>1127</v>
      </c>
      <c r="C330" t="s">
        <v>1393</v>
      </c>
      <c r="D330" s="133">
        <v>30047.18</v>
      </c>
      <c r="E330">
        <v>18.510000000000002</v>
      </c>
      <c r="F330" t="s">
        <v>1393</v>
      </c>
      <c r="G330" s="134">
        <f t="shared" si="4"/>
        <v>30028.670000000002</v>
      </c>
    </row>
    <row r="331" spans="1:7">
      <c r="A331">
        <v>40090103</v>
      </c>
      <c r="B331" s="1" t="s">
        <v>1923</v>
      </c>
      <c r="C331" t="s">
        <v>1393</v>
      </c>
      <c r="D331" s="133">
        <v>1068296.22</v>
      </c>
      <c r="E331" s="133">
        <v>160130.54</v>
      </c>
      <c r="F331" t="s">
        <v>1393</v>
      </c>
      <c r="G331" s="134">
        <f t="shared" si="4"/>
        <v>908165.67999999993</v>
      </c>
    </row>
    <row r="332" spans="1:7">
      <c r="A332">
        <v>40090130</v>
      </c>
      <c r="B332" s="1" t="s">
        <v>1924</v>
      </c>
      <c r="C332" t="s">
        <v>1393</v>
      </c>
      <c r="D332" s="133">
        <v>136709.57999999999</v>
      </c>
      <c r="E332">
        <v>514.19000000000005</v>
      </c>
      <c r="F332" t="s">
        <v>1393</v>
      </c>
      <c r="G332" s="134">
        <f t="shared" ref="G332:G395" si="5">+D332-E332</f>
        <v>136195.38999999998</v>
      </c>
    </row>
    <row r="333" spans="1:7">
      <c r="A333">
        <v>40090150</v>
      </c>
      <c r="B333" s="1" t="s">
        <v>1925</v>
      </c>
      <c r="C333" t="s">
        <v>1393</v>
      </c>
      <c r="D333">
        <v>0</v>
      </c>
      <c r="E333" s="133">
        <v>75000.320000000007</v>
      </c>
      <c r="F333" t="s">
        <v>1393</v>
      </c>
      <c r="G333" s="134">
        <f t="shared" si="5"/>
        <v>-75000.320000000007</v>
      </c>
    </row>
    <row r="334" spans="1:7">
      <c r="A334">
        <v>40090201</v>
      </c>
      <c r="B334" s="1" t="s">
        <v>1926</v>
      </c>
      <c r="C334" t="s">
        <v>1393</v>
      </c>
      <c r="D334" s="133">
        <v>2974984.23</v>
      </c>
      <c r="E334" s="133">
        <v>1867.97</v>
      </c>
      <c r="F334" t="s">
        <v>1393</v>
      </c>
      <c r="G334" s="134">
        <f t="shared" si="5"/>
        <v>2973116.26</v>
      </c>
    </row>
    <row r="335" spans="1:7">
      <c r="A335">
        <v>40090202</v>
      </c>
      <c r="B335" s="1" t="s">
        <v>1131</v>
      </c>
      <c r="C335" t="s">
        <v>1393</v>
      </c>
      <c r="D335" s="133">
        <v>108365.53</v>
      </c>
      <c r="E335">
        <v>33.869999999999997</v>
      </c>
      <c r="F335" t="s">
        <v>1393</v>
      </c>
      <c r="G335" s="134">
        <f t="shared" si="5"/>
        <v>108331.66</v>
      </c>
    </row>
    <row r="336" spans="1:7">
      <c r="A336">
        <v>40090230</v>
      </c>
      <c r="B336" s="1" t="s">
        <v>1551</v>
      </c>
      <c r="C336" t="s">
        <v>1393</v>
      </c>
      <c r="D336" s="133">
        <v>44430.61</v>
      </c>
      <c r="E336">
        <v>166.08</v>
      </c>
      <c r="F336" t="s">
        <v>1393</v>
      </c>
      <c r="G336" s="134">
        <f t="shared" si="5"/>
        <v>44264.53</v>
      </c>
    </row>
    <row r="337" spans="1:7">
      <c r="A337">
        <v>40090250</v>
      </c>
      <c r="B337" s="1" t="s">
        <v>1927</v>
      </c>
      <c r="C337" t="s">
        <v>1393</v>
      </c>
      <c r="D337">
        <v>0</v>
      </c>
      <c r="E337" s="133">
        <v>20302.66</v>
      </c>
      <c r="F337" t="s">
        <v>1393</v>
      </c>
      <c r="G337" s="134">
        <f t="shared" si="5"/>
        <v>-20302.66</v>
      </c>
    </row>
    <row r="338" spans="1:7">
      <c r="A338">
        <v>40090401</v>
      </c>
      <c r="B338" s="1" t="s">
        <v>1928</v>
      </c>
      <c r="C338" t="s">
        <v>1393</v>
      </c>
      <c r="D338" s="133">
        <v>85558.53</v>
      </c>
      <c r="E338" s="133">
        <v>3910</v>
      </c>
      <c r="F338" t="s">
        <v>1393</v>
      </c>
      <c r="G338" s="134">
        <f t="shared" si="5"/>
        <v>81648.53</v>
      </c>
    </row>
    <row r="339" spans="1:7">
      <c r="A339">
        <v>40090403</v>
      </c>
      <c r="B339" s="1" t="s">
        <v>1929</v>
      </c>
      <c r="C339" t="s">
        <v>1393</v>
      </c>
      <c r="D339" s="133">
        <v>18718.27</v>
      </c>
      <c r="E339">
        <v>234.4</v>
      </c>
      <c r="F339" t="s">
        <v>1393</v>
      </c>
      <c r="G339" s="134">
        <f t="shared" si="5"/>
        <v>18483.87</v>
      </c>
    </row>
    <row r="340" spans="1:7">
      <c r="A340">
        <v>40090404</v>
      </c>
      <c r="B340" s="1" t="s">
        <v>1930</v>
      </c>
      <c r="C340" t="s">
        <v>1393</v>
      </c>
      <c r="D340" s="133">
        <v>19111.7</v>
      </c>
      <c r="E340" s="133">
        <v>6100</v>
      </c>
      <c r="F340" t="s">
        <v>1393</v>
      </c>
      <c r="G340" s="134">
        <f t="shared" si="5"/>
        <v>13011.7</v>
      </c>
    </row>
    <row r="341" spans="1:7">
      <c r="A341">
        <v>40090405</v>
      </c>
      <c r="B341" s="1" t="s">
        <v>1931</v>
      </c>
      <c r="C341" t="s">
        <v>1393</v>
      </c>
      <c r="D341" s="133">
        <v>8607.0499999999993</v>
      </c>
      <c r="E341">
        <v>0</v>
      </c>
      <c r="F341" t="s">
        <v>1393</v>
      </c>
      <c r="G341" s="134">
        <f t="shared" si="5"/>
        <v>8607.0499999999993</v>
      </c>
    </row>
    <row r="342" spans="1:7">
      <c r="A342">
        <v>40090406</v>
      </c>
      <c r="B342" s="1" t="s">
        <v>1555</v>
      </c>
      <c r="C342" t="s">
        <v>1393</v>
      </c>
      <c r="D342" s="133">
        <v>81677.39</v>
      </c>
      <c r="E342">
        <v>187.45</v>
      </c>
      <c r="F342" t="s">
        <v>1393</v>
      </c>
      <c r="G342" s="134">
        <f t="shared" si="5"/>
        <v>81489.94</v>
      </c>
    </row>
    <row r="343" spans="1:7">
      <c r="A343">
        <v>40090488</v>
      </c>
      <c r="B343" s="1" t="s">
        <v>1556</v>
      </c>
      <c r="C343" t="s">
        <v>1393</v>
      </c>
      <c r="D343" s="133">
        <v>10625</v>
      </c>
      <c r="E343">
        <v>0</v>
      </c>
      <c r="F343" t="s">
        <v>1393</v>
      </c>
      <c r="G343" s="134">
        <f t="shared" si="5"/>
        <v>10625</v>
      </c>
    </row>
    <row r="344" spans="1:7">
      <c r="A344">
        <v>40100111</v>
      </c>
      <c r="B344" s="1" t="s">
        <v>1932</v>
      </c>
      <c r="C344" t="s">
        <v>1393</v>
      </c>
      <c r="D344" s="133">
        <v>24681.22</v>
      </c>
      <c r="E344">
        <v>0</v>
      </c>
      <c r="F344" t="s">
        <v>1393</v>
      </c>
      <c r="G344" s="134">
        <f t="shared" si="5"/>
        <v>24681.22</v>
      </c>
    </row>
    <row r="345" spans="1:7">
      <c r="A345">
        <v>40100131</v>
      </c>
      <c r="B345" s="1" t="s">
        <v>1933</v>
      </c>
      <c r="C345" t="s">
        <v>1393</v>
      </c>
      <c r="D345" s="133">
        <v>80759.03</v>
      </c>
      <c r="E345">
        <v>0</v>
      </c>
      <c r="F345" t="s">
        <v>1393</v>
      </c>
      <c r="G345" s="134">
        <f t="shared" si="5"/>
        <v>80759.03</v>
      </c>
    </row>
    <row r="346" spans="1:7">
      <c r="A346">
        <v>40100153</v>
      </c>
      <c r="B346" s="1" t="s">
        <v>1934</v>
      </c>
      <c r="C346" t="s">
        <v>1393</v>
      </c>
      <c r="D346" s="133">
        <v>1221.51</v>
      </c>
      <c r="E346">
        <v>0</v>
      </c>
      <c r="F346" t="s">
        <v>1393</v>
      </c>
      <c r="G346" s="134">
        <f t="shared" si="5"/>
        <v>1221.51</v>
      </c>
    </row>
    <row r="347" spans="1:7">
      <c r="A347">
        <v>40100171</v>
      </c>
      <c r="B347" s="1" t="s">
        <v>1935</v>
      </c>
      <c r="C347" t="s">
        <v>1393</v>
      </c>
      <c r="D347" s="133">
        <v>1837.93</v>
      </c>
      <c r="E347">
        <v>0</v>
      </c>
      <c r="F347" t="s">
        <v>1393</v>
      </c>
      <c r="G347" s="134">
        <f t="shared" si="5"/>
        <v>1837.93</v>
      </c>
    </row>
    <row r="348" spans="1:7">
      <c r="A348">
        <v>40100172</v>
      </c>
      <c r="B348" s="1" t="s">
        <v>1936</v>
      </c>
      <c r="C348" t="s">
        <v>1393</v>
      </c>
      <c r="D348" s="133">
        <v>10210.18</v>
      </c>
      <c r="E348">
        <v>0</v>
      </c>
      <c r="F348" t="s">
        <v>1393</v>
      </c>
      <c r="G348" s="134">
        <f t="shared" si="5"/>
        <v>10210.18</v>
      </c>
    </row>
    <row r="349" spans="1:7">
      <c r="A349">
        <v>40100178</v>
      </c>
      <c r="B349" s="1" t="s">
        <v>1937</v>
      </c>
      <c r="C349" t="s">
        <v>1393</v>
      </c>
      <c r="D349">
        <v>825.5</v>
      </c>
      <c r="E349">
        <v>0</v>
      </c>
      <c r="F349" t="s">
        <v>1393</v>
      </c>
      <c r="G349" s="134">
        <f t="shared" si="5"/>
        <v>825.5</v>
      </c>
    </row>
    <row r="350" spans="1:7">
      <c r="A350">
        <v>40100179</v>
      </c>
      <c r="B350" s="1" t="s">
        <v>1938</v>
      </c>
      <c r="C350" t="s">
        <v>1393</v>
      </c>
      <c r="D350" s="133">
        <v>7420.7</v>
      </c>
      <c r="E350">
        <v>0</v>
      </c>
      <c r="F350" t="s">
        <v>1393</v>
      </c>
      <c r="G350" s="134">
        <f t="shared" si="5"/>
        <v>7420.7</v>
      </c>
    </row>
    <row r="351" spans="1:7">
      <c r="A351">
        <v>40100203</v>
      </c>
      <c r="B351" s="1" t="s">
        <v>1939</v>
      </c>
      <c r="C351" t="s">
        <v>1393</v>
      </c>
      <c r="D351" s="133">
        <v>1645269.68</v>
      </c>
      <c r="E351">
        <v>0</v>
      </c>
      <c r="F351" t="s">
        <v>1393</v>
      </c>
      <c r="G351" s="134">
        <f t="shared" si="5"/>
        <v>1645269.68</v>
      </c>
    </row>
    <row r="352" spans="1:7">
      <c r="A352">
        <v>40100204</v>
      </c>
      <c r="B352" s="1" t="s">
        <v>1940</v>
      </c>
      <c r="C352" t="s">
        <v>1393</v>
      </c>
      <c r="D352" s="133">
        <v>2942738.24</v>
      </c>
      <c r="E352">
        <v>0</v>
      </c>
      <c r="F352" t="s">
        <v>1393</v>
      </c>
      <c r="G352" s="134">
        <f t="shared" si="5"/>
        <v>2942738.24</v>
      </c>
    </row>
    <row r="353" spans="1:7">
      <c r="A353">
        <v>40100205</v>
      </c>
      <c r="B353" s="1" t="s">
        <v>1941</v>
      </c>
      <c r="C353" t="s">
        <v>1393</v>
      </c>
      <c r="D353" s="133">
        <v>123649.60000000001</v>
      </c>
      <c r="E353">
        <v>0</v>
      </c>
      <c r="F353" t="s">
        <v>1393</v>
      </c>
      <c r="G353" s="134">
        <f t="shared" si="5"/>
        <v>123649.60000000001</v>
      </c>
    </row>
    <row r="354" spans="1:7">
      <c r="A354">
        <v>40100206</v>
      </c>
      <c r="B354" s="1" t="s">
        <v>1942</v>
      </c>
      <c r="C354" t="s">
        <v>1393</v>
      </c>
      <c r="D354" s="133">
        <v>304136.27</v>
      </c>
      <c r="E354">
        <v>0</v>
      </c>
      <c r="F354" t="s">
        <v>1393</v>
      </c>
      <c r="G354" s="134">
        <f t="shared" si="5"/>
        <v>304136.27</v>
      </c>
    </row>
    <row r="355" spans="1:7">
      <c r="A355">
        <v>40100207</v>
      </c>
      <c r="B355" s="1" t="s">
        <v>1141</v>
      </c>
      <c r="C355" t="s">
        <v>1393</v>
      </c>
      <c r="D355" s="133">
        <v>197473.29</v>
      </c>
      <c r="E355">
        <v>0</v>
      </c>
      <c r="F355" t="s">
        <v>1393</v>
      </c>
      <c r="G355" s="134">
        <f t="shared" si="5"/>
        <v>197473.29</v>
      </c>
    </row>
    <row r="356" spans="1:7">
      <c r="A356">
        <v>40100208</v>
      </c>
      <c r="B356" s="1" t="s">
        <v>1943</v>
      </c>
      <c r="C356" t="s">
        <v>1393</v>
      </c>
      <c r="D356" s="133">
        <v>70688.399999999994</v>
      </c>
      <c r="E356">
        <v>0</v>
      </c>
      <c r="F356" t="s">
        <v>1393</v>
      </c>
      <c r="G356" s="134">
        <f t="shared" si="5"/>
        <v>70688.399999999994</v>
      </c>
    </row>
    <row r="357" spans="1:7">
      <c r="A357">
        <v>40100209</v>
      </c>
      <c r="B357" s="1" t="s">
        <v>1142</v>
      </c>
      <c r="C357" t="s">
        <v>1393</v>
      </c>
      <c r="D357" s="133">
        <v>130095.39</v>
      </c>
      <c r="E357">
        <v>0</v>
      </c>
      <c r="F357" t="s">
        <v>1393</v>
      </c>
      <c r="G357" s="134">
        <f t="shared" si="5"/>
        <v>130095.39</v>
      </c>
    </row>
    <row r="358" spans="1:7">
      <c r="A358">
        <v>40100211</v>
      </c>
      <c r="B358" s="1" t="s">
        <v>1944</v>
      </c>
      <c r="C358" t="s">
        <v>1393</v>
      </c>
      <c r="D358" s="133">
        <v>46405.14</v>
      </c>
      <c r="E358">
        <v>0</v>
      </c>
      <c r="F358" t="s">
        <v>1393</v>
      </c>
      <c r="G358" s="134">
        <f t="shared" si="5"/>
        <v>46405.14</v>
      </c>
    </row>
    <row r="359" spans="1:7">
      <c r="A359">
        <v>40100212</v>
      </c>
      <c r="B359" s="1" t="s">
        <v>1143</v>
      </c>
      <c r="C359" t="s">
        <v>1393</v>
      </c>
      <c r="D359" s="133">
        <v>23971.58</v>
      </c>
      <c r="E359">
        <v>0</v>
      </c>
      <c r="F359" t="s">
        <v>1393</v>
      </c>
      <c r="G359" s="134">
        <f t="shared" si="5"/>
        <v>23971.58</v>
      </c>
    </row>
    <row r="360" spans="1:7">
      <c r="A360">
        <v>40100213</v>
      </c>
      <c r="B360" s="1" t="s">
        <v>1945</v>
      </c>
      <c r="C360" t="s">
        <v>1393</v>
      </c>
      <c r="D360" s="133">
        <v>54073.08</v>
      </c>
      <c r="E360">
        <v>0</v>
      </c>
      <c r="F360" t="s">
        <v>1393</v>
      </c>
      <c r="G360" s="134">
        <f t="shared" si="5"/>
        <v>54073.08</v>
      </c>
    </row>
    <row r="361" spans="1:7">
      <c r="A361">
        <v>40100291</v>
      </c>
      <c r="B361" s="1" t="s">
        <v>1946</v>
      </c>
      <c r="C361" t="s">
        <v>1393</v>
      </c>
      <c r="D361" s="133">
        <v>1210.8399999999999</v>
      </c>
      <c r="E361">
        <v>0</v>
      </c>
      <c r="F361" t="s">
        <v>1393</v>
      </c>
      <c r="G361" s="134">
        <f t="shared" si="5"/>
        <v>1210.8399999999999</v>
      </c>
    </row>
    <row r="362" spans="1:7">
      <c r="A362">
        <v>40100294</v>
      </c>
      <c r="B362" s="1" t="s">
        <v>1565</v>
      </c>
      <c r="C362" t="s">
        <v>1393</v>
      </c>
      <c r="D362" s="133">
        <v>10131.93</v>
      </c>
      <c r="E362">
        <v>0</v>
      </c>
      <c r="F362" t="s">
        <v>1393</v>
      </c>
      <c r="G362" s="134">
        <f t="shared" si="5"/>
        <v>10131.93</v>
      </c>
    </row>
    <row r="363" spans="1:7">
      <c r="A363">
        <v>40100295</v>
      </c>
      <c r="B363" s="1" t="s">
        <v>1947</v>
      </c>
      <c r="C363" t="s">
        <v>1393</v>
      </c>
      <c r="D363">
        <v>847.5</v>
      </c>
      <c r="E363">
        <v>0</v>
      </c>
      <c r="F363" t="s">
        <v>1393</v>
      </c>
      <c r="G363" s="134">
        <f t="shared" si="5"/>
        <v>847.5</v>
      </c>
    </row>
    <row r="364" spans="1:7">
      <c r="A364">
        <v>40100401</v>
      </c>
      <c r="B364" s="1" t="s">
        <v>1948</v>
      </c>
      <c r="C364" t="s">
        <v>1393</v>
      </c>
      <c r="D364" s="133">
        <v>353860.66</v>
      </c>
      <c r="E364">
        <v>0</v>
      </c>
      <c r="F364" t="s">
        <v>1393</v>
      </c>
      <c r="G364" s="134">
        <f t="shared" si="5"/>
        <v>353860.66</v>
      </c>
    </row>
    <row r="365" spans="1:7">
      <c r="A365">
        <v>40110101</v>
      </c>
      <c r="B365" s="1" t="s">
        <v>1949</v>
      </c>
      <c r="C365" t="s">
        <v>1393</v>
      </c>
      <c r="D365" s="133">
        <v>30437.3</v>
      </c>
      <c r="E365">
        <v>0</v>
      </c>
      <c r="F365" t="s">
        <v>1393</v>
      </c>
      <c r="G365" s="134">
        <f t="shared" si="5"/>
        <v>30437.3</v>
      </c>
    </row>
    <row r="366" spans="1:7">
      <c r="A366">
        <v>40110102</v>
      </c>
      <c r="B366" s="1" t="s">
        <v>1147</v>
      </c>
      <c r="C366" t="s">
        <v>1393</v>
      </c>
      <c r="D366">
        <v>0</v>
      </c>
      <c r="E366" s="133">
        <v>33669.550000000003</v>
      </c>
      <c r="F366" t="s">
        <v>1393</v>
      </c>
      <c r="G366" s="134">
        <f t="shared" si="5"/>
        <v>-33669.550000000003</v>
      </c>
    </row>
    <row r="367" spans="1:7">
      <c r="A367">
        <v>40110201</v>
      </c>
      <c r="B367" s="1" t="s">
        <v>1950</v>
      </c>
      <c r="C367" t="s">
        <v>1393</v>
      </c>
      <c r="D367" s="133">
        <v>75050.38</v>
      </c>
      <c r="E367">
        <v>0</v>
      </c>
      <c r="F367" t="s">
        <v>1393</v>
      </c>
      <c r="G367" s="134">
        <f t="shared" si="5"/>
        <v>75050.38</v>
      </c>
    </row>
    <row r="368" spans="1:7">
      <c r="A368">
        <v>40110202</v>
      </c>
      <c r="B368" s="1" t="s">
        <v>1951</v>
      </c>
      <c r="C368" t="s">
        <v>1393</v>
      </c>
      <c r="D368">
        <v>0</v>
      </c>
      <c r="E368" s="133">
        <v>64360.21</v>
      </c>
      <c r="F368" t="s">
        <v>1393</v>
      </c>
      <c r="G368" s="134">
        <f t="shared" si="5"/>
        <v>-64360.21</v>
      </c>
    </row>
    <row r="369" spans="1:7">
      <c r="A369">
        <v>40120111</v>
      </c>
      <c r="B369" s="1" t="s">
        <v>1952</v>
      </c>
      <c r="C369" t="s">
        <v>1393</v>
      </c>
      <c r="D369" s="133">
        <v>21564</v>
      </c>
      <c r="E369">
        <v>0</v>
      </c>
      <c r="F369" t="s">
        <v>1393</v>
      </c>
      <c r="G369" s="134">
        <f t="shared" si="5"/>
        <v>21564</v>
      </c>
    </row>
    <row r="370" spans="1:7">
      <c r="A370">
        <v>40120121</v>
      </c>
      <c r="B370" s="1" t="s">
        <v>1953</v>
      </c>
      <c r="C370" t="s">
        <v>1393</v>
      </c>
      <c r="D370" s="133">
        <v>114133.99</v>
      </c>
      <c r="E370">
        <v>0</v>
      </c>
      <c r="F370" t="s">
        <v>1393</v>
      </c>
      <c r="G370" s="134">
        <f t="shared" si="5"/>
        <v>114133.99</v>
      </c>
    </row>
    <row r="371" spans="1:7">
      <c r="A371">
        <v>40130109</v>
      </c>
      <c r="B371" s="1" t="s">
        <v>1148</v>
      </c>
      <c r="C371" t="s">
        <v>1393</v>
      </c>
      <c r="D371" s="133">
        <v>131904.47</v>
      </c>
      <c r="E371">
        <v>0</v>
      </c>
      <c r="F371" t="s">
        <v>1393</v>
      </c>
      <c r="G371" s="134">
        <f t="shared" si="5"/>
        <v>131904.47</v>
      </c>
    </row>
    <row r="372" spans="1:7">
      <c r="A372">
        <v>40130112</v>
      </c>
      <c r="B372" s="1" t="s">
        <v>1954</v>
      </c>
      <c r="C372" t="s">
        <v>1393</v>
      </c>
      <c r="D372" s="133">
        <v>133100</v>
      </c>
      <c r="E372">
        <v>0</v>
      </c>
      <c r="F372" t="s">
        <v>1393</v>
      </c>
      <c r="G372" s="134">
        <f t="shared" si="5"/>
        <v>133100</v>
      </c>
    </row>
    <row r="373" spans="1:7">
      <c r="A373">
        <v>40140101</v>
      </c>
      <c r="B373" s="1" t="s">
        <v>1955</v>
      </c>
      <c r="C373" t="s">
        <v>1393</v>
      </c>
      <c r="D373" s="133">
        <v>5398.78</v>
      </c>
      <c r="E373">
        <v>7.01</v>
      </c>
      <c r="F373" t="s">
        <v>1393</v>
      </c>
      <c r="G373" s="134">
        <f t="shared" si="5"/>
        <v>5391.7699999999995</v>
      </c>
    </row>
    <row r="374" spans="1:7">
      <c r="A374">
        <v>40140102</v>
      </c>
      <c r="B374" s="1" t="s">
        <v>1152</v>
      </c>
      <c r="C374" t="s">
        <v>1393</v>
      </c>
      <c r="D374">
        <v>913.53</v>
      </c>
      <c r="E374">
        <v>0</v>
      </c>
      <c r="F374" t="s">
        <v>1393</v>
      </c>
      <c r="G374" s="134">
        <f t="shared" si="5"/>
        <v>913.53</v>
      </c>
    </row>
    <row r="375" spans="1:7">
      <c r="A375">
        <v>40140103</v>
      </c>
      <c r="B375" s="1" t="s">
        <v>1153</v>
      </c>
      <c r="C375" t="s">
        <v>1393</v>
      </c>
      <c r="D375" s="133">
        <v>358100.06</v>
      </c>
      <c r="E375" s="133">
        <v>47514.22</v>
      </c>
      <c r="F375" t="s">
        <v>1393</v>
      </c>
      <c r="G375" s="134">
        <f t="shared" si="5"/>
        <v>310585.83999999997</v>
      </c>
    </row>
    <row r="376" spans="1:7">
      <c r="A376">
        <v>40140104</v>
      </c>
      <c r="B376" s="1" t="s">
        <v>1154</v>
      </c>
      <c r="C376" t="s">
        <v>1393</v>
      </c>
      <c r="D376" s="133">
        <v>9945</v>
      </c>
      <c r="E376">
        <v>0</v>
      </c>
      <c r="F376" t="s">
        <v>1393</v>
      </c>
      <c r="G376" s="134">
        <f t="shared" si="5"/>
        <v>9945</v>
      </c>
    </row>
    <row r="377" spans="1:7">
      <c r="A377">
        <v>40140105</v>
      </c>
      <c r="B377" s="1" t="s">
        <v>1155</v>
      </c>
      <c r="C377" t="s">
        <v>1393</v>
      </c>
      <c r="D377" s="133">
        <v>42450.720000000001</v>
      </c>
      <c r="E377">
        <v>54.92</v>
      </c>
      <c r="F377" t="s">
        <v>1393</v>
      </c>
      <c r="G377" s="134">
        <f t="shared" si="5"/>
        <v>42395.8</v>
      </c>
    </row>
    <row r="378" spans="1:7">
      <c r="A378">
        <v>40140106</v>
      </c>
      <c r="B378" s="1" t="s">
        <v>1083</v>
      </c>
      <c r="C378" t="s">
        <v>1393</v>
      </c>
      <c r="D378" s="133">
        <v>16979.330000000002</v>
      </c>
      <c r="E378" s="133">
        <v>7012.09</v>
      </c>
      <c r="F378" t="s">
        <v>1393</v>
      </c>
      <c r="G378" s="134">
        <f t="shared" si="5"/>
        <v>9967.2400000000016</v>
      </c>
    </row>
    <row r="379" spans="1:7">
      <c r="A379">
        <v>40140188</v>
      </c>
      <c r="B379" s="1" t="s">
        <v>1156</v>
      </c>
      <c r="C379" t="s">
        <v>1393</v>
      </c>
      <c r="D379" s="133">
        <v>13957</v>
      </c>
      <c r="E379" s="133">
        <v>2449.02</v>
      </c>
      <c r="F379" t="s">
        <v>1393</v>
      </c>
      <c r="G379" s="134">
        <f t="shared" si="5"/>
        <v>11507.98</v>
      </c>
    </row>
    <row r="380" spans="1:7">
      <c r="A380">
        <v>40140201</v>
      </c>
      <c r="B380" s="1" t="s">
        <v>1215</v>
      </c>
      <c r="C380" t="s">
        <v>1393</v>
      </c>
      <c r="D380" s="133">
        <v>1520661</v>
      </c>
      <c r="E380">
        <v>0</v>
      </c>
      <c r="F380" t="s">
        <v>1393</v>
      </c>
      <c r="G380" s="134">
        <f t="shared" si="5"/>
        <v>1520661</v>
      </c>
    </row>
    <row r="381" spans="1:7">
      <c r="A381">
        <v>40140203</v>
      </c>
      <c r="B381" s="1" t="s">
        <v>1158</v>
      </c>
      <c r="C381" t="s">
        <v>1393</v>
      </c>
      <c r="D381" s="133">
        <v>189007.8</v>
      </c>
      <c r="E381" s="133">
        <v>65886.27</v>
      </c>
      <c r="F381" t="s">
        <v>1393</v>
      </c>
      <c r="G381" s="134">
        <f t="shared" si="5"/>
        <v>123121.52999999998</v>
      </c>
    </row>
    <row r="382" spans="1:7">
      <c r="A382">
        <v>40140204</v>
      </c>
      <c r="B382" s="1" t="s">
        <v>1159</v>
      </c>
      <c r="C382" t="s">
        <v>1393</v>
      </c>
      <c r="D382" s="133">
        <v>16763.29</v>
      </c>
      <c r="E382">
        <v>21.69</v>
      </c>
      <c r="F382" t="s">
        <v>1393</v>
      </c>
      <c r="G382" s="134">
        <f t="shared" si="5"/>
        <v>16741.600000000002</v>
      </c>
    </row>
    <row r="383" spans="1:7">
      <c r="A383">
        <v>40140301</v>
      </c>
      <c r="B383" s="1" t="s">
        <v>1160</v>
      </c>
      <c r="C383" t="s">
        <v>1393</v>
      </c>
      <c r="D383" s="133">
        <v>223638.35</v>
      </c>
      <c r="E383">
        <v>289.35000000000002</v>
      </c>
      <c r="F383" t="s">
        <v>1393</v>
      </c>
      <c r="G383" s="134">
        <f t="shared" si="5"/>
        <v>223349</v>
      </c>
    </row>
    <row r="384" spans="1:7">
      <c r="A384">
        <v>40140302</v>
      </c>
      <c r="B384" s="1" t="s">
        <v>1161</v>
      </c>
      <c r="C384" t="s">
        <v>1393</v>
      </c>
      <c r="D384" s="133">
        <v>4955.55</v>
      </c>
      <c r="E384" s="133">
        <v>1143.69</v>
      </c>
      <c r="F384" t="s">
        <v>1393</v>
      </c>
      <c r="G384" s="134">
        <f t="shared" si="5"/>
        <v>3811.86</v>
      </c>
    </row>
    <row r="385" spans="1:7">
      <c r="A385">
        <v>40140303</v>
      </c>
      <c r="B385" s="1" t="s">
        <v>1157</v>
      </c>
      <c r="C385" t="s">
        <v>1393</v>
      </c>
      <c r="D385" s="133">
        <v>105993.22</v>
      </c>
      <c r="E385">
        <v>0</v>
      </c>
      <c r="F385" t="s">
        <v>1393</v>
      </c>
      <c r="G385" s="134">
        <f t="shared" si="5"/>
        <v>105993.22</v>
      </c>
    </row>
    <row r="386" spans="1:7">
      <c r="A386">
        <v>40140388</v>
      </c>
      <c r="B386" s="1" t="s">
        <v>1162</v>
      </c>
      <c r="C386" t="s">
        <v>1393</v>
      </c>
      <c r="D386" s="133">
        <v>7352.91</v>
      </c>
      <c r="E386">
        <v>0</v>
      </c>
      <c r="F386" t="s">
        <v>1393</v>
      </c>
      <c r="G386" s="134">
        <f t="shared" si="5"/>
        <v>7352.91</v>
      </c>
    </row>
    <row r="387" spans="1:7">
      <c r="A387">
        <v>40140402</v>
      </c>
      <c r="B387" s="1" t="s">
        <v>1956</v>
      </c>
      <c r="C387" t="s">
        <v>1393</v>
      </c>
      <c r="D387">
        <v>19.05</v>
      </c>
      <c r="E387">
        <v>0.62</v>
      </c>
      <c r="F387" t="s">
        <v>1393</v>
      </c>
      <c r="G387" s="134">
        <f t="shared" si="5"/>
        <v>18.43</v>
      </c>
    </row>
    <row r="388" spans="1:7">
      <c r="A388">
        <v>40140404</v>
      </c>
      <c r="B388" s="1" t="s">
        <v>1572</v>
      </c>
      <c r="C388" t="s">
        <v>1393</v>
      </c>
      <c r="D388" s="133">
        <v>9047.5300000000007</v>
      </c>
      <c r="E388">
        <v>11.71</v>
      </c>
      <c r="F388" t="s">
        <v>1393</v>
      </c>
      <c r="G388" s="134">
        <f t="shared" si="5"/>
        <v>9035.8200000000015</v>
      </c>
    </row>
    <row r="389" spans="1:7">
      <c r="A389">
        <v>40140405</v>
      </c>
      <c r="B389" s="1" t="s">
        <v>1957</v>
      </c>
      <c r="C389" t="s">
        <v>1393</v>
      </c>
      <c r="D389" s="133">
        <v>5771.96</v>
      </c>
      <c r="E389">
        <v>0</v>
      </c>
      <c r="F389" t="s">
        <v>1393</v>
      </c>
      <c r="G389" s="134">
        <f t="shared" si="5"/>
        <v>5771.96</v>
      </c>
    </row>
    <row r="390" spans="1:7">
      <c r="A390">
        <v>40140406</v>
      </c>
      <c r="B390" s="1" t="s">
        <v>1574</v>
      </c>
      <c r="C390" t="s">
        <v>1393</v>
      </c>
      <c r="D390">
        <v>563</v>
      </c>
      <c r="E390">
        <v>0</v>
      </c>
      <c r="F390" t="s">
        <v>1393</v>
      </c>
      <c r="G390" s="134">
        <f t="shared" si="5"/>
        <v>563</v>
      </c>
    </row>
    <row r="391" spans="1:7">
      <c r="A391">
        <v>40140601</v>
      </c>
      <c r="B391" s="1" t="s">
        <v>1958</v>
      </c>
      <c r="C391" t="s">
        <v>1393</v>
      </c>
      <c r="D391" s="133">
        <v>30647.599999999999</v>
      </c>
      <c r="E391">
        <v>808.08</v>
      </c>
      <c r="F391" t="s">
        <v>1393</v>
      </c>
      <c r="G391" s="134">
        <f t="shared" si="5"/>
        <v>29839.519999999997</v>
      </c>
    </row>
    <row r="392" spans="1:7">
      <c r="A392">
        <v>40140602</v>
      </c>
      <c r="B392" s="1" t="s">
        <v>1959</v>
      </c>
      <c r="C392" t="s">
        <v>1393</v>
      </c>
      <c r="D392" s="133">
        <v>398134.75</v>
      </c>
      <c r="E392">
        <v>0</v>
      </c>
      <c r="F392" t="s">
        <v>1393</v>
      </c>
      <c r="G392" s="134">
        <f t="shared" si="5"/>
        <v>398134.75</v>
      </c>
    </row>
    <row r="393" spans="1:7">
      <c r="A393">
        <v>40140603</v>
      </c>
      <c r="B393" s="1" t="s">
        <v>1960</v>
      </c>
      <c r="C393" t="s">
        <v>1393</v>
      </c>
      <c r="D393" s="133">
        <v>3660.63</v>
      </c>
      <c r="E393">
        <v>0</v>
      </c>
      <c r="F393" t="s">
        <v>1393</v>
      </c>
      <c r="G393" s="134">
        <f t="shared" si="5"/>
        <v>3660.63</v>
      </c>
    </row>
    <row r="394" spans="1:7">
      <c r="A394">
        <v>40140605</v>
      </c>
      <c r="B394" s="1" t="s">
        <v>1961</v>
      </c>
      <c r="C394" t="s">
        <v>1393</v>
      </c>
      <c r="D394" s="133">
        <v>59653.9</v>
      </c>
      <c r="E394">
        <v>206.1</v>
      </c>
      <c r="F394" t="s">
        <v>1393</v>
      </c>
      <c r="G394" s="134">
        <f t="shared" si="5"/>
        <v>59447.8</v>
      </c>
    </row>
    <row r="395" spans="1:7">
      <c r="A395">
        <v>40140701</v>
      </c>
      <c r="B395" s="1" t="s">
        <v>1962</v>
      </c>
      <c r="C395" t="s">
        <v>1393</v>
      </c>
      <c r="D395" s="133">
        <v>28128.7</v>
      </c>
      <c r="E395">
        <v>0</v>
      </c>
      <c r="F395" t="s">
        <v>1393</v>
      </c>
      <c r="G395" s="134">
        <f t="shared" si="5"/>
        <v>28128.7</v>
      </c>
    </row>
    <row r="396" spans="1:7">
      <c r="A396">
        <v>50160101</v>
      </c>
      <c r="B396" s="1" t="s">
        <v>1963</v>
      </c>
      <c r="C396" t="s">
        <v>1393</v>
      </c>
      <c r="D396" s="133">
        <v>12733.75</v>
      </c>
      <c r="E396" s="133">
        <v>88300.93</v>
      </c>
      <c r="F396" t="s">
        <v>1393</v>
      </c>
      <c r="G396" s="134">
        <f t="shared" ref="G396:G459" si="6">+D396-E396</f>
        <v>-75567.179999999993</v>
      </c>
    </row>
    <row r="397" spans="1:7">
      <c r="A397">
        <v>50160201</v>
      </c>
      <c r="B397" s="1" t="s">
        <v>1169</v>
      </c>
      <c r="C397" t="s">
        <v>1393</v>
      </c>
      <c r="D397">
        <v>0</v>
      </c>
      <c r="E397">
        <v>555.28</v>
      </c>
      <c r="F397" t="s">
        <v>1393</v>
      </c>
      <c r="G397" s="134">
        <f t="shared" si="6"/>
        <v>-555.28</v>
      </c>
    </row>
    <row r="398" spans="1:7">
      <c r="A398">
        <v>50160301</v>
      </c>
      <c r="B398" s="1" t="s">
        <v>1964</v>
      </c>
      <c r="C398" t="s">
        <v>1393</v>
      </c>
      <c r="D398">
        <v>0</v>
      </c>
      <c r="E398">
        <v>1.74</v>
      </c>
      <c r="F398" t="s">
        <v>1393</v>
      </c>
      <c r="G398" s="134">
        <f t="shared" si="6"/>
        <v>-1.74</v>
      </c>
    </row>
    <row r="399" spans="1:7">
      <c r="A399">
        <v>50170101</v>
      </c>
      <c r="B399" s="1" t="s">
        <v>1579</v>
      </c>
      <c r="C399" t="s">
        <v>1393</v>
      </c>
      <c r="D399" s="133">
        <v>23113.94</v>
      </c>
      <c r="E399">
        <v>7.94</v>
      </c>
      <c r="F399" t="s">
        <v>1393</v>
      </c>
      <c r="G399" s="134">
        <f t="shared" si="6"/>
        <v>23106</v>
      </c>
    </row>
    <row r="400" spans="1:7">
      <c r="A400">
        <v>50170301</v>
      </c>
      <c r="B400" s="1" t="s">
        <v>1581</v>
      </c>
      <c r="C400" t="s">
        <v>1393</v>
      </c>
      <c r="D400">
        <v>96.09</v>
      </c>
      <c r="E400">
        <v>0</v>
      </c>
      <c r="F400" t="s">
        <v>1393</v>
      </c>
      <c r="G400" s="134">
        <f t="shared" si="6"/>
        <v>96.09</v>
      </c>
    </row>
    <row r="401" spans="1:7">
      <c r="A401">
        <v>60190201</v>
      </c>
      <c r="B401" s="1" t="s">
        <v>1965</v>
      </c>
      <c r="C401" t="s">
        <v>1393</v>
      </c>
      <c r="D401">
        <v>14.52</v>
      </c>
      <c r="E401">
        <v>0</v>
      </c>
      <c r="F401" t="s">
        <v>1393</v>
      </c>
      <c r="G401" s="134">
        <f t="shared" si="6"/>
        <v>14.52</v>
      </c>
    </row>
    <row r="402" spans="1:7">
      <c r="A402">
        <v>70200101</v>
      </c>
      <c r="B402" s="1" t="s">
        <v>1966</v>
      </c>
      <c r="C402" t="s">
        <v>1393</v>
      </c>
      <c r="D402">
        <v>0</v>
      </c>
      <c r="E402" s="133">
        <v>1509.52</v>
      </c>
      <c r="F402" t="s">
        <v>1393</v>
      </c>
      <c r="G402" s="134">
        <f t="shared" si="6"/>
        <v>-1509.52</v>
      </c>
    </row>
    <row r="403" spans="1:7">
      <c r="A403">
        <v>70200102</v>
      </c>
      <c r="B403" s="1" t="s">
        <v>1583</v>
      </c>
      <c r="C403" t="s">
        <v>1393</v>
      </c>
      <c r="D403">
        <v>0</v>
      </c>
      <c r="E403" s="133">
        <v>6782.23</v>
      </c>
      <c r="F403" t="s">
        <v>1393</v>
      </c>
      <c r="G403" s="134">
        <f t="shared" si="6"/>
        <v>-6782.23</v>
      </c>
    </row>
    <row r="404" spans="1:7">
      <c r="A404">
        <v>70200201</v>
      </c>
      <c r="B404" s="1" t="s">
        <v>1666</v>
      </c>
      <c r="C404" t="s">
        <v>1393</v>
      </c>
      <c r="D404">
        <v>0</v>
      </c>
      <c r="E404" s="133">
        <v>1452.34</v>
      </c>
      <c r="F404" t="s">
        <v>1393</v>
      </c>
      <c r="G404" s="134">
        <f t="shared" si="6"/>
        <v>-1452.34</v>
      </c>
    </row>
    <row r="405" spans="1:7">
      <c r="A405">
        <v>70210101</v>
      </c>
      <c r="B405" s="1" t="s">
        <v>1967</v>
      </c>
      <c r="C405" t="s">
        <v>1393</v>
      </c>
      <c r="D405" s="133">
        <v>10850.37</v>
      </c>
      <c r="E405">
        <v>0</v>
      </c>
      <c r="F405" t="s">
        <v>1393</v>
      </c>
      <c r="G405" s="134">
        <f t="shared" si="6"/>
        <v>10850.37</v>
      </c>
    </row>
    <row r="406" spans="1:7">
      <c r="A406">
        <v>80220101</v>
      </c>
      <c r="B406" s="1" t="s">
        <v>1170</v>
      </c>
      <c r="C406" t="s">
        <v>1393</v>
      </c>
      <c r="D406" s="133">
        <v>916957.48</v>
      </c>
      <c r="E406">
        <v>55.85</v>
      </c>
      <c r="F406" t="s">
        <v>1393</v>
      </c>
      <c r="G406" s="134">
        <f t="shared" si="6"/>
        <v>916901.63</v>
      </c>
    </row>
    <row r="407" spans="1:7">
      <c r="A407">
        <v>80220102</v>
      </c>
      <c r="B407" s="1" t="s">
        <v>1171</v>
      </c>
      <c r="C407" t="s">
        <v>1393</v>
      </c>
      <c r="D407" s="133">
        <v>341234.26</v>
      </c>
      <c r="E407">
        <v>0</v>
      </c>
      <c r="F407" t="s">
        <v>1393</v>
      </c>
      <c r="G407" s="134">
        <f t="shared" si="6"/>
        <v>341234.26</v>
      </c>
    </row>
    <row r="408" spans="1:7">
      <c r="A408">
        <v>80220201</v>
      </c>
      <c r="B408" s="1" t="s">
        <v>1172</v>
      </c>
      <c r="C408" t="s">
        <v>1393</v>
      </c>
      <c r="D408" s="133">
        <v>774855</v>
      </c>
      <c r="E408">
        <v>0</v>
      </c>
      <c r="F408" t="s">
        <v>1393</v>
      </c>
      <c r="G408" s="134">
        <f t="shared" si="6"/>
        <v>774855</v>
      </c>
    </row>
    <row r="409" spans="1:7">
      <c r="A409">
        <v>91020101</v>
      </c>
      <c r="B409" s="1" t="s">
        <v>1173</v>
      </c>
      <c r="C409" t="s">
        <v>1393</v>
      </c>
      <c r="D409" s="133">
        <v>2881979.24</v>
      </c>
      <c r="E409">
        <v>0</v>
      </c>
      <c r="F409" t="s">
        <v>1393</v>
      </c>
      <c r="G409" s="134">
        <f t="shared" si="6"/>
        <v>2881979.24</v>
      </c>
    </row>
    <row r="410" spans="1:7">
      <c r="A410">
        <v>91040101</v>
      </c>
      <c r="B410" s="1" t="s">
        <v>1751</v>
      </c>
      <c r="C410" t="s">
        <v>1393</v>
      </c>
      <c r="D410" s="133">
        <v>47915</v>
      </c>
      <c r="E410" s="133">
        <v>47915</v>
      </c>
      <c r="F410" t="s">
        <v>1393</v>
      </c>
      <c r="G410" s="134">
        <f t="shared" si="6"/>
        <v>0</v>
      </c>
    </row>
    <row r="411" spans="1:7">
      <c r="A411">
        <v>91050102</v>
      </c>
      <c r="B411" s="1" t="s">
        <v>1174</v>
      </c>
      <c r="C411" t="s">
        <v>1393</v>
      </c>
      <c r="D411" s="133">
        <v>1215851.1299999999</v>
      </c>
      <c r="E411">
        <v>0</v>
      </c>
      <c r="F411" t="s">
        <v>1393</v>
      </c>
      <c r="G411" s="134">
        <f t="shared" si="6"/>
        <v>1215851.1299999999</v>
      </c>
    </row>
    <row r="412" spans="1:7">
      <c r="A412">
        <v>91050103</v>
      </c>
      <c r="B412" s="1" t="s">
        <v>1968</v>
      </c>
      <c r="C412" t="s">
        <v>1393</v>
      </c>
      <c r="D412" s="133">
        <v>4140254.21</v>
      </c>
      <c r="E412">
        <v>0</v>
      </c>
      <c r="F412" t="s">
        <v>1393</v>
      </c>
      <c r="G412" s="134">
        <f t="shared" si="6"/>
        <v>4140254.21</v>
      </c>
    </row>
    <row r="413" spans="1:7">
      <c r="A413">
        <v>92020101</v>
      </c>
      <c r="B413" s="1" t="s">
        <v>1173</v>
      </c>
      <c r="C413" t="s">
        <v>1393</v>
      </c>
      <c r="D413">
        <v>0</v>
      </c>
      <c r="E413" s="133">
        <v>2881979.24</v>
      </c>
      <c r="F413" t="s">
        <v>1393</v>
      </c>
      <c r="G413" s="134">
        <f t="shared" si="6"/>
        <v>-2881979.24</v>
      </c>
    </row>
    <row r="414" spans="1:7">
      <c r="A414">
        <v>92040101</v>
      </c>
      <c r="B414" s="1" t="s">
        <v>1751</v>
      </c>
      <c r="C414" t="s">
        <v>1393</v>
      </c>
      <c r="D414" s="133">
        <v>47915</v>
      </c>
      <c r="E414" s="133">
        <v>47915</v>
      </c>
      <c r="F414" t="s">
        <v>1393</v>
      </c>
      <c r="G414" s="134">
        <f t="shared" si="6"/>
        <v>0</v>
      </c>
    </row>
    <row r="415" spans="1:7">
      <c r="A415">
        <v>92050102</v>
      </c>
      <c r="B415" s="1" t="s">
        <v>1174</v>
      </c>
      <c r="C415" t="s">
        <v>1393</v>
      </c>
      <c r="D415">
        <v>0</v>
      </c>
      <c r="E415" s="133">
        <v>1215851.1299999999</v>
      </c>
      <c r="F415" t="s">
        <v>1393</v>
      </c>
      <c r="G415" s="134">
        <f t="shared" si="6"/>
        <v>-1215851.1299999999</v>
      </c>
    </row>
    <row r="416" spans="1:7">
      <c r="A416">
        <v>92050103</v>
      </c>
      <c r="B416" s="1" t="s">
        <v>1968</v>
      </c>
      <c r="C416" t="s">
        <v>1393</v>
      </c>
      <c r="D416">
        <v>0</v>
      </c>
      <c r="E416" s="133">
        <v>4140254.21</v>
      </c>
      <c r="F416" t="s">
        <v>1393</v>
      </c>
      <c r="G416" s="134">
        <f t="shared" si="6"/>
        <v>-4140254.21</v>
      </c>
    </row>
    <row r="417" spans="1:7">
      <c r="A417">
        <v>99999999</v>
      </c>
      <c r="B417" s="1" t="s">
        <v>1175</v>
      </c>
      <c r="C417" t="s">
        <v>1393</v>
      </c>
      <c r="D417" s="133">
        <v>283890281.57999998</v>
      </c>
      <c r="E417" s="133">
        <v>283890281.57999998</v>
      </c>
      <c r="F417" t="s">
        <v>1393</v>
      </c>
      <c r="G417" s="134">
        <f t="shared" si="6"/>
        <v>0</v>
      </c>
    </row>
    <row r="418" spans="1:7">
      <c r="G418" s="134">
        <f t="shared" si="6"/>
        <v>0</v>
      </c>
    </row>
    <row r="419" spans="1:7">
      <c r="G419" s="134">
        <f t="shared" si="6"/>
        <v>0</v>
      </c>
    </row>
    <row r="420" spans="1:7">
      <c r="G420" s="134">
        <f t="shared" si="6"/>
        <v>0</v>
      </c>
    </row>
    <row r="421" spans="1:7">
      <c r="G421" s="134">
        <f t="shared" si="6"/>
        <v>0</v>
      </c>
    </row>
    <row r="422" spans="1:7">
      <c r="G422" s="134">
        <f t="shared" si="6"/>
        <v>0</v>
      </c>
    </row>
    <row r="423" spans="1:7">
      <c r="G423" s="134">
        <f t="shared" si="6"/>
        <v>0</v>
      </c>
    </row>
    <row r="424" spans="1:7">
      <c r="G424" s="134">
        <f t="shared" si="6"/>
        <v>0</v>
      </c>
    </row>
    <row r="425" spans="1:7">
      <c r="G425" s="134">
        <f t="shared" si="6"/>
        <v>0</v>
      </c>
    </row>
    <row r="426" spans="1:7">
      <c r="G426" s="134">
        <f t="shared" si="6"/>
        <v>0</v>
      </c>
    </row>
    <row r="427" spans="1:7">
      <c r="G427" s="134">
        <f t="shared" si="6"/>
        <v>0</v>
      </c>
    </row>
    <row r="428" spans="1:7">
      <c r="G428" s="134">
        <f t="shared" si="6"/>
        <v>0</v>
      </c>
    </row>
    <row r="429" spans="1:7">
      <c r="G429" s="134">
        <f t="shared" si="6"/>
        <v>0</v>
      </c>
    </row>
    <row r="430" spans="1:7">
      <c r="G430" s="134">
        <f t="shared" si="6"/>
        <v>0</v>
      </c>
    </row>
    <row r="431" spans="1:7">
      <c r="G431" s="134">
        <f t="shared" si="6"/>
        <v>0</v>
      </c>
    </row>
    <row r="432" spans="1:7">
      <c r="G432" s="134">
        <f t="shared" si="6"/>
        <v>0</v>
      </c>
    </row>
    <row r="433" spans="7:7">
      <c r="G433" s="134">
        <f t="shared" si="6"/>
        <v>0</v>
      </c>
    </row>
    <row r="434" spans="7:7">
      <c r="G434" s="134">
        <f t="shared" si="6"/>
        <v>0</v>
      </c>
    </row>
    <row r="435" spans="7:7">
      <c r="G435" s="134">
        <f t="shared" si="6"/>
        <v>0</v>
      </c>
    </row>
    <row r="436" spans="7:7">
      <c r="G436" s="134">
        <f t="shared" si="6"/>
        <v>0</v>
      </c>
    </row>
    <row r="437" spans="7:7">
      <c r="G437" s="134">
        <f t="shared" si="6"/>
        <v>0</v>
      </c>
    </row>
    <row r="438" spans="7:7">
      <c r="G438" s="134">
        <f t="shared" si="6"/>
        <v>0</v>
      </c>
    </row>
    <row r="439" spans="7:7">
      <c r="G439" s="134">
        <f t="shared" si="6"/>
        <v>0</v>
      </c>
    </row>
    <row r="440" spans="7:7">
      <c r="G440" s="134">
        <f t="shared" si="6"/>
        <v>0</v>
      </c>
    </row>
    <row r="441" spans="7:7">
      <c r="G441" s="134">
        <f t="shared" si="6"/>
        <v>0</v>
      </c>
    </row>
    <row r="442" spans="7:7">
      <c r="G442" s="134">
        <f t="shared" si="6"/>
        <v>0</v>
      </c>
    </row>
    <row r="443" spans="7:7">
      <c r="G443" s="134">
        <f t="shared" si="6"/>
        <v>0</v>
      </c>
    </row>
    <row r="444" spans="7:7">
      <c r="G444" s="134">
        <f t="shared" si="6"/>
        <v>0</v>
      </c>
    </row>
    <row r="445" spans="7:7">
      <c r="G445" s="134">
        <f t="shared" si="6"/>
        <v>0</v>
      </c>
    </row>
    <row r="446" spans="7:7">
      <c r="G446" s="134">
        <f t="shared" si="6"/>
        <v>0</v>
      </c>
    </row>
    <row r="447" spans="7:7">
      <c r="G447" s="134">
        <f t="shared" si="6"/>
        <v>0</v>
      </c>
    </row>
    <row r="448" spans="7:7">
      <c r="G448" s="134">
        <f t="shared" si="6"/>
        <v>0</v>
      </c>
    </row>
    <row r="449" spans="7:7">
      <c r="G449" s="134">
        <f t="shared" si="6"/>
        <v>0</v>
      </c>
    </row>
    <row r="450" spans="7:7">
      <c r="G450" s="134">
        <f t="shared" si="6"/>
        <v>0</v>
      </c>
    </row>
    <row r="451" spans="7:7">
      <c r="G451" s="134">
        <f t="shared" si="6"/>
        <v>0</v>
      </c>
    </row>
    <row r="452" spans="7:7">
      <c r="G452" s="134">
        <f t="shared" si="6"/>
        <v>0</v>
      </c>
    </row>
    <row r="453" spans="7:7">
      <c r="G453" s="134">
        <f t="shared" si="6"/>
        <v>0</v>
      </c>
    </row>
    <row r="454" spans="7:7">
      <c r="G454" s="134">
        <f t="shared" si="6"/>
        <v>0</v>
      </c>
    </row>
    <row r="455" spans="7:7">
      <c r="G455" s="134">
        <f t="shared" si="6"/>
        <v>0</v>
      </c>
    </row>
    <row r="456" spans="7:7">
      <c r="G456" s="134">
        <f t="shared" si="6"/>
        <v>0</v>
      </c>
    </row>
    <row r="457" spans="7:7">
      <c r="G457" s="134">
        <f t="shared" si="6"/>
        <v>0</v>
      </c>
    </row>
    <row r="458" spans="7:7">
      <c r="G458" s="134">
        <f t="shared" si="6"/>
        <v>0</v>
      </c>
    </row>
    <row r="459" spans="7:7">
      <c r="G459" s="134">
        <f t="shared" si="6"/>
        <v>0</v>
      </c>
    </row>
    <row r="460" spans="7:7">
      <c r="G460" s="134">
        <f t="shared" ref="G460:G523" si="7">+D460-E460</f>
        <v>0</v>
      </c>
    </row>
    <row r="461" spans="7:7">
      <c r="G461" s="134">
        <f t="shared" si="7"/>
        <v>0</v>
      </c>
    </row>
    <row r="462" spans="7:7">
      <c r="G462" s="134">
        <f t="shared" si="7"/>
        <v>0</v>
      </c>
    </row>
    <row r="463" spans="7:7">
      <c r="G463" s="134">
        <f t="shared" si="7"/>
        <v>0</v>
      </c>
    </row>
    <row r="464" spans="7:7">
      <c r="G464" s="134">
        <f t="shared" si="7"/>
        <v>0</v>
      </c>
    </row>
    <row r="465" spans="7:7">
      <c r="G465" s="134">
        <f t="shared" si="7"/>
        <v>0</v>
      </c>
    </row>
    <row r="466" spans="7:7">
      <c r="G466" s="134">
        <f t="shared" si="7"/>
        <v>0</v>
      </c>
    </row>
    <row r="467" spans="7:7">
      <c r="G467" s="134">
        <f t="shared" si="7"/>
        <v>0</v>
      </c>
    </row>
    <row r="468" spans="7:7">
      <c r="G468" s="134">
        <f t="shared" si="7"/>
        <v>0</v>
      </c>
    </row>
    <row r="469" spans="7:7">
      <c r="G469" s="134">
        <f t="shared" si="7"/>
        <v>0</v>
      </c>
    </row>
    <row r="470" spans="7:7">
      <c r="G470" s="134">
        <f t="shared" si="7"/>
        <v>0</v>
      </c>
    </row>
    <row r="471" spans="7:7">
      <c r="G471" s="134">
        <f t="shared" si="7"/>
        <v>0</v>
      </c>
    </row>
    <row r="472" spans="7:7">
      <c r="G472" s="134">
        <f t="shared" si="7"/>
        <v>0</v>
      </c>
    </row>
    <row r="473" spans="7:7">
      <c r="G473" s="134">
        <f t="shared" si="7"/>
        <v>0</v>
      </c>
    </row>
    <row r="474" spans="7:7">
      <c r="G474" s="134">
        <f t="shared" si="7"/>
        <v>0</v>
      </c>
    </row>
    <row r="475" spans="7:7">
      <c r="G475" s="134">
        <f t="shared" si="7"/>
        <v>0</v>
      </c>
    </row>
    <row r="476" spans="7:7">
      <c r="G476" s="134">
        <f t="shared" si="7"/>
        <v>0</v>
      </c>
    </row>
    <row r="477" spans="7:7">
      <c r="G477" s="134">
        <f t="shared" si="7"/>
        <v>0</v>
      </c>
    </row>
    <row r="478" spans="7:7">
      <c r="G478" s="134">
        <f t="shared" si="7"/>
        <v>0</v>
      </c>
    </row>
    <row r="479" spans="7:7">
      <c r="G479" s="134">
        <f t="shared" si="7"/>
        <v>0</v>
      </c>
    </row>
    <row r="480" spans="7:7">
      <c r="G480" s="134">
        <f t="shared" si="7"/>
        <v>0</v>
      </c>
    </row>
    <row r="481" spans="7:7">
      <c r="G481" s="134">
        <f t="shared" si="7"/>
        <v>0</v>
      </c>
    </row>
    <row r="482" spans="7:7">
      <c r="G482" s="134">
        <f t="shared" si="7"/>
        <v>0</v>
      </c>
    </row>
    <row r="483" spans="7:7">
      <c r="G483" s="134">
        <f t="shared" si="7"/>
        <v>0</v>
      </c>
    </row>
    <row r="484" spans="7:7">
      <c r="G484" s="134">
        <f t="shared" si="7"/>
        <v>0</v>
      </c>
    </row>
    <row r="485" spans="7:7">
      <c r="G485" s="134">
        <f t="shared" si="7"/>
        <v>0</v>
      </c>
    </row>
    <row r="486" spans="7:7">
      <c r="G486" s="134">
        <f t="shared" si="7"/>
        <v>0</v>
      </c>
    </row>
    <row r="487" spans="7:7">
      <c r="G487" s="134">
        <f t="shared" si="7"/>
        <v>0</v>
      </c>
    </row>
    <row r="488" spans="7:7">
      <c r="G488" s="134">
        <f t="shared" si="7"/>
        <v>0</v>
      </c>
    </row>
    <row r="489" spans="7:7">
      <c r="G489" s="134">
        <f t="shared" si="7"/>
        <v>0</v>
      </c>
    </row>
    <row r="490" spans="7:7">
      <c r="G490" s="134">
        <f t="shared" si="7"/>
        <v>0</v>
      </c>
    </row>
    <row r="491" spans="7:7">
      <c r="G491" s="134">
        <f t="shared" si="7"/>
        <v>0</v>
      </c>
    </row>
    <row r="492" spans="7:7">
      <c r="G492" s="134">
        <f t="shared" si="7"/>
        <v>0</v>
      </c>
    </row>
    <row r="493" spans="7:7">
      <c r="G493" s="134">
        <f t="shared" si="7"/>
        <v>0</v>
      </c>
    </row>
    <row r="494" spans="7:7">
      <c r="G494" s="134">
        <f t="shared" si="7"/>
        <v>0</v>
      </c>
    </row>
    <row r="495" spans="7:7">
      <c r="G495" s="134">
        <f t="shared" si="7"/>
        <v>0</v>
      </c>
    </row>
    <row r="496" spans="7:7">
      <c r="G496" s="134">
        <f t="shared" si="7"/>
        <v>0</v>
      </c>
    </row>
    <row r="497" spans="7:7">
      <c r="G497" s="134">
        <f t="shared" si="7"/>
        <v>0</v>
      </c>
    </row>
    <row r="498" spans="7:7">
      <c r="G498" s="134">
        <f t="shared" si="7"/>
        <v>0</v>
      </c>
    </row>
    <row r="499" spans="7:7">
      <c r="G499" s="134">
        <f t="shared" si="7"/>
        <v>0</v>
      </c>
    </row>
    <row r="500" spans="7:7">
      <c r="G500" s="134">
        <f t="shared" si="7"/>
        <v>0</v>
      </c>
    </row>
    <row r="501" spans="7:7">
      <c r="G501" s="134">
        <f t="shared" si="7"/>
        <v>0</v>
      </c>
    </row>
    <row r="502" spans="7:7">
      <c r="G502" s="134">
        <f t="shared" si="7"/>
        <v>0</v>
      </c>
    </row>
    <row r="503" spans="7:7">
      <c r="G503" s="134">
        <f t="shared" si="7"/>
        <v>0</v>
      </c>
    </row>
    <row r="504" spans="7:7">
      <c r="G504" s="134">
        <f t="shared" si="7"/>
        <v>0</v>
      </c>
    </row>
    <row r="505" spans="7:7">
      <c r="G505" s="134">
        <f t="shared" si="7"/>
        <v>0</v>
      </c>
    </row>
    <row r="506" spans="7:7">
      <c r="G506" s="134">
        <f t="shared" si="7"/>
        <v>0</v>
      </c>
    </row>
    <row r="507" spans="7:7">
      <c r="G507" s="134">
        <f t="shared" si="7"/>
        <v>0</v>
      </c>
    </row>
    <row r="508" spans="7:7">
      <c r="G508" s="134">
        <f t="shared" si="7"/>
        <v>0</v>
      </c>
    </row>
    <row r="509" spans="7:7">
      <c r="G509" s="134">
        <f t="shared" si="7"/>
        <v>0</v>
      </c>
    </row>
    <row r="510" spans="7:7">
      <c r="G510" s="134">
        <f t="shared" si="7"/>
        <v>0</v>
      </c>
    </row>
    <row r="511" spans="7:7">
      <c r="G511" s="134">
        <f t="shared" si="7"/>
        <v>0</v>
      </c>
    </row>
    <row r="512" spans="7:7">
      <c r="G512" s="134">
        <f t="shared" si="7"/>
        <v>0</v>
      </c>
    </row>
    <row r="513" spans="7:7">
      <c r="G513" s="134">
        <f t="shared" si="7"/>
        <v>0</v>
      </c>
    </row>
    <row r="514" spans="7:7">
      <c r="G514" s="134">
        <f t="shared" si="7"/>
        <v>0</v>
      </c>
    </row>
    <row r="515" spans="7:7">
      <c r="G515" s="134">
        <f t="shared" si="7"/>
        <v>0</v>
      </c>
    </row>
    <row r="516" spans="7:7">
      <c r="G516" s="134">
        <f t="shared" si="7"/>
        <v>0</v>
      </c>
    </row>
    <row r="517" spans="7:7">
      <c r="G517" s="134">
        <f t="shared" si="7"/>
        <v>0</v>
      </c>
    </row>
    <row r="518" spans="7:7">
      <c r="G518" s="134">
        <f t="shared" si="7"/>
        <v>0</v>
      </c>
    </row>
    <row r="519" spans="7:7">
      <c r="G519" s="134">
        <f t="shared" si="7"/>
        <v>0</v>
      </c>
    </row>
    <row r="520" spans="7:7">
      <c r="G520" s="134">
        <f t="shared" si="7"/>
        <v>0</v>
      </c>
    </row>
    <row r="521" spans="7:7">
      <c r="G521" s="134">
        <f t="shared" si="7"/>
        <v>0</v>
      </c>
    </row>
    <row r="522" spans="7:7">
      <c r="G522" s="134">
        <f t="shared" si="7"/>
        <v>0</v>
      </c>
    </row>
    <row r="523" spans="7:7">
      <c r="G523" s="134">
        <f t="shared" si="7"/>
        <v>0</v>
      </c>
    </row>
    <row r="524" spans="7:7">
      <c r="G524" s="134">
        <f t="shared" ref="G524:G587" si="8">+D524-E524</f>
        <v>0</v>
      </c>
    </row>
    <row r="525" spans="7:7">
      <c r="G525" s="134">
        <f t="shared" si="8"/>
        <v>0</v>
      </c>
    </row>
    <row r="526" spans="7:7">
      <c r="G526" s="134">
        <f t="shared" si="8"/>
        <v>0</v>
      </c>
    </row>
    <row r="527" spans="7:7">
      <c r="G527" s="134">
        <f t="shared" si="8"/>
        <v>0</v>
      </c>
    </row>
    <row r="528" spans="7:7">
      <c r="G528" s="134">
        <f t="shared" si="8"/>
        <v>0</v>
      </c>
    </row>
    <row r="529" spans="7:7">
      <c r="G529" s="134">
        <f t="shared" si="8"/>
        <v>0</v>
      </c>
    </row>
    <row r="530" spans="7:7">
      <c r="G530" s="134">
        <f t="shared" si="8"/>
        <v>0</v>
      </c>
    </row>
    <row r="531" spans="7:7">
      <c r="G531" s="134">
        <f t="shared" si="8"/>
        <v>0</v>
      </c>
    </row>
    <row r="532" spans="7:7">
      <c r="G532" s="134">
        <f t="shared" si="8"/>
        <v>0</v>
      </c>
    </row>
    <row r="533" spans="7:7">
      <c r="G533" s="134">
        <f t="shared" si="8"/>
        <v>0</v>
      </c>
    </row>
    <row r="534" spans="7:7">
      <c r="G534" s="134">
        <f t="shared" si="8"/>
        <v>0</v>
      </c>
    </row>
    <row r="535" spans="7:7">
      <c r="G535" s="134">
        <f t="shared" si="8"/>
        <v>0</v>
      </c>
    </row>
    <row r="536" spans="7:7">
      <c r="G536" s="134">
        <f t="shared" si="8"/>
        <v>0</v>
      </c>
    </row>
    <row r="537" spans="7:7">
      <c r="G537" s="134">
        <f t="shared" si="8"/>
        <v>0</v>
      </c>
    </row>
    <row r="538" spans="7:7">
      <c r="G538" s="134">
        <f t="shared" si="8"/>
        <v>0</v>
      </c>
    </row>
    <row r="539" spans="7:7">
      <c r="G539" s="134">
        <f t="shared" si="8"/>
        <v>0</v>
      </c>
    </row>
    <row r="540" spans="7:7">
      <c r="G540" s="134">
        <f t="shared" si="8"/>
        <v>0</v>
      </c>
    </row>
    <row r="541" spans="7:7">
      <c r="G541" s="134">
        <f t="shared" si="8"/>
        <v>0</v>
      </c>
    </row>
    <row r="542" spans="7:7">
      <c r="G542" s="134">
        <f t="shared" si="8"/>
        <v>0</v>
      </c>
    </row>
    <row r="543" spans="7:7">
      <c r="G543" s="134">
        <f t="shared" si="8"/>
        <v>0</v>
      </c>
    </row>
    <row r="544" spans="7:7">
      <c r="G544" s="134">
        <f t="shared" si="8"/>
        <v>0</v>
      </c>
    </row>
    <row r="545" spans="7:7">
      <c r="G545" s="134">
        <f t="shared" si="8"/>
        <v>0</v>
      </c>
    </row>
    <row r="546" spans="7:7">
      <c r="G546" s="134">
        <f t="shared" si="8"/>
        <v>0</v>
      </c>
    </row>
    <row r="547" spans="7:7">
      <c r="G547" s="134">
        <f t="shared" si="8"/>
        <v>0</v>
      </c>
    </row>
    <row r="548" spans="7:7">
      <c r="G548" s="134">
        <f t="shared" si="8"/>
        <v>0</v>
      </c>
    </row>
    <row r="549" spans="7:7">
      <c r="G549" s="134">
        <f t="shared" si="8"/>
        <v>0</v>
      </c>
    </row>
    <row r="550" spans="7:7">
      <c r="G550" s="134">
        <f t="shared" si="8"/>
        <v>0</v>
      </c>
    </row>
    <row r="551" spans="7:7">
      <c r="G551" s="134">
        <f t="shared" si="8"/>
        <v>0</v>
      </c>
    </row>
    <row r="552" spans="7:7">
      <c r="G552" s="134">
        <f t="shared" si="8"/>
        <v>0</v>
      </c>
    </row>
    <row r="553" spans="7:7">
      <c r="G553" s="134">
        <f t="shared" si="8"/>
        <v>0</v>
      </c>
    </row>
    <row r="554" spans="7:7">
      <c r="G554" s="134">
        <f t="shared" si="8"/>
        <v>0</v>
      </c>
    </row>
    <row r="555" spans="7:7">
      <c r="G555" s="134">
        <f t="shared" si="8"/>
        <v>0</v>
      </c>
    </row>
    <row r="556" spans="7:7">
      <c r="G556" s="134">
        <f t="shared" si="8"/>
        <v>0</v>
      </c>
    </row>
    <row r="557" spans="7:7">
      <c r="G557" s="134">
        <f t="shared" si="8"/>
        <v>0</v>
      </c>
    </row>
    <row r="558" spans="7:7">
      <c r="G558" s="134">
        <f t="shared" si="8"/>
        <v>0</v>
      </c>
    </row>
    <row r="559" spans="7:7">
      <c r="G559" s="134">
        <f t="shared" si="8"/>
        <v>0</v>
      </c>
    </row>
    <row r="560" spans="7:7">
      <c r="G560" s="134">
        <f t="shared" si="8"/>
        <v>0</v>
      </c>
    </row>
    <row r="561" spans="7:7">
      <c r="G561" s="134">
        <f t="shared" si="8"/>
        <v>0</v>
      </c>
    </row>
    <row r="562" spans="7:7">
      <c r="G562" s="134">
        <f t="shared" si="8"/>
        <v>0</v>
      </c>
    </row>
    <row r="563" spans="7:7">
      <c r="G563" s="134">
        <f t="shared" si="8"/>
        <v>0</v>
      </c>
    </row>
    <row r="564" spans="7:7">
      <c r="G564" s="134">
        <f t="shared" si="8"/>
        <v>0</v>
      </c>
    </row>
    <row r="565" spans="7:7">
      <c r="G565" s="134">
        <f t="shared" si="8"/>
        <v>0</v>
      </c>
    </row>
    <row r="566" spans="7:7">
      <c r="G566" s="134">
        <f t="shared" si="8"/>
        <v>0</v>
      </c>
    </row>
    <row r="567" spans="7:7">
      <c r="G567" s="134">
        <f t="shared" si="8"/>
        <v>0</v>
      </c>
    </row>
    <row r="568" spans="7:7">
      <c r="G568" s="134">
        <f t="shared" si="8"/>
        <v>0</v>
      </c>
    </row>
    <row r="569" spans="7:7">
      <c r="G569" s="134">
        <f t="shared" si="8"/>
        <v>0</v>
      </c>
    </row>
    <row r="570" spans="7:7">
      <c r="G570" s="134">
        <f t="shared" si="8"/>
        <v>0</v>
      </c>
    </row>
    <row r="571" spans="7:7">
      <c r="G571" s="134">
        <f t="shared" si="8"/>
        <v>0</v>
      </c>
    </row>
    <row r="572" spans="7:7">
      <c r="G572" s="134">
        <f t="shared" si="8"/>
        <v>0</v>
      </c>
    </row>
    <row r="573" spans="7:7">
      <c r="G573" s="134">
        <f t="shared" si="8"/>
        <v>0</v>
      </c>
    </row>
    <row r="574" spans="7:7">
      <c r="G574" s="134">
        <f t="shared" si="8"/>
        <v>0</v>
      </c>
    </row>
    <row r="575" spans="7:7">
      <c r="G575" s="134">
        <f t="shared" si="8"/>
        <v>0</v>
      </c>
    </row>
    <row r="576" spans="7:7">
      <c r="G576" s="134">
        <f t="shared" si="8"/>
        <v>0</v>
      </c>
    </row>
    <row r="577" spans="7:7">
      <c r="G577" s="134">
        <f t="shared" si="8"/>
        <v>0</v>
      </c>
    </row>
    <row r="578" spans="7:7">
      <c r="G578" s="134">
        <f t="shared" si="8"/>
        <v>0</v>
      </c>
    </row>
    <row r="579" spans="7:7">
      <c r="G579" s="134">
        <f t="shared" si="8"/>
        <v>0</v>
      </c>
    </row>
    <row r="580" spans="7:7">
      <c r="G580" s="134">
        <f t="shared" si="8"/>
        <v>0</v>
      </c>
    </row>
    <row r="581" spans="7:7">
      <c r="G581" s="134">
        <f t="shared" si="8"/>
        <v>0</v>
      </c>
    </row>
    <row r="582" spans="7:7">
      <c r="G582" s="134">
        <f t="shared" si="8"/>
        <v>0</v>
      </c>
    </row>
    <row r="583" spans="7:7">
      <c r="G583" s="134">
        <f t="shared" si="8"/>
        <v>0</v>
      </c>
    </row>
    <row r="584" spans="7:7">
      <c r="G584" s="134">
        <f t="shared" si="8"/>
        <v>0</v>
      </c>
    </row>
    <row r="585" spans="7:7">
      <c r="G585" s="134">
        <f t="shared" si="8"/>
        <v>0</v>
      </c>
    </row>
    <row r="586" spans="7:7">
      <c r="G586" s="134">
        <f t="shared" si="8"/>
        <v>0</v>
      </c>
    </row>
    <row r="587" spans="7:7">
      <c r="G587" s="134">
        <f t="shared" si="8"/>
        <v>0</v>
      </c>
    </row>
    <row r="588" spans="7:7">
      <c r="G588" s="134">
        <f t="shared" ref="G588:G651" si="9">+D588-E588</f>
        <v>0</v>
      </c>
    </row>
    <row r="589" spans="7:7">
      <c r="G589" s="134">
        <f t="shared" si="9"/>
        <v>0</v>
      </c>
    </row>
    <row r="590" spans="7:7">
      <c r="G590" s="134">
        <f t="shared" si="9"/>
        <v>0</v>
      </c>
    </row>
    <row r="591" spans="7:7">
      <c r="G591" s="134">
        <f t="shared" si="9"/>
        <v>0</v>
      </c>
    </row>
    <row r="592" spans="7:7">
      <c r="G592" s="134">
        <f t="shared" si="9"/>
        <v>0</v>
      </c>
    </row>
    <row r="593" spans="7:7">
      <c r="G593" s="134">
        <f t="shared" si="9"/>
        <v>0</v>
      </c>
    </row>
    <row r="594" spans="7:7">
      <c r="G594" s="134">
        <f t="shared" si="9"/>
        <v>0</v>
      </c>
    </row>
    <row r="595" spans="7:7">
      <c r="G595" s="134">
        <f t="shared" si="9"/>
        <v>0</v>
      </c>
    </row>
    <row r="596" spans="7:7">
      <c r="G596" s="134">
        <f t="shared" si="9"/>
        <v>0</v>
      </c>
    </row>
    <row r="597" spans="7:7">
      <c r="G597" s="134">
        <f t="shared" si="9"/>
        <v>0</v>
      </c>
    </row>
    <row r="598" spans="7:7">
      <c r="G598" s="134">
        <f t="shared" si="9"/>
        <v>0</v>
      </c>
    </row>
    <row r="599" spans="7:7">
      <c r="G599" s="134">
        <f t="shared" si="9"/>
        <v>0</v>
      </c>
    </row>
    <row r="600" spans="7:7">
      <c r="G600" s="134">
        <f t="shared" si="9"/>
        <v>0</v>
      </c>
    </row>
    <row r="601" spans="7:7">
      <c r="G601" s="134">
        <f t="shared" si="9"/>
        <v>0</v>
      </c>
    </row>
    <row r="602" spans="7:7">
      <c r="G602" s="134">
        <f t="shared" si="9"/>
        <v>0</v>
      </c>
    </row>
    <row r="603" spans="7:7">
      <c r="G603" s="134">
        <f t="shared" si="9"/>
        <v>0</v>
      </c>
    </row>
    <row r="604" spans="7:7">
      <c r="G604" s="134">
        <f t="shared" si="9"/>
        <v>0</v>
      </c>
    </row>
    <row r="605" spans="7:7">
      <c r="G605" s="134">
        <f t="shared" si="9"/>
        <v>0</v>
      </c>
    </row>
    <row r="606" spans="7:7">
      <c r="G606" s="134">
        <f t="shared" si="9"/>
        <v>0</v>
      </c>
    </row>
    <row r="607" spans="7:7">
      <c r="G607" s="134">
        <f t="shared" si="9"/>
        <v>0</v>
      </c>
    </row>
    <row r="608" spans="7:7">
      <c r="G608" s="134">
        <f t="shared" si="9"/>
        <v>0</v>
      </c>
    </row>
    <row r="609" spans="7:7">
      <c r="G609" s="134">
        <f t="shared" si="9"/>
        <v>0</v>
      </c>
    </row>
    <row r="610" spans="7:7">
      <c r="G610" s="134">
        <f t="shared" si="9"/>
        <v>0</v>
      </c>
    </row>
    <row r="611" spans="7:7">
      <c r="G611" s="134">
        <f t="shared" si="9"/>
        <v>0</v>
      </c>
    </row>
    <row r="612" spans="7:7">
      <c r="G612" s="134">
        <f t="shared" si="9"/>
        <v>0</v>
      </c>
    </row>
    <row r="613" spans="7:7">
      <c r="G613" s="134">
        <f t="shared" si="9"/>
        <v>0</v>
      </c>
    </row>
    <row r="614" spans="7:7">
      <c r="G614" s="134">
        <f t="shared" si="9"/>
        <v>0</v>
      </c>
    </row>
    <row r="615" spans="7:7">
      <c r="G615" s="134">
        <f t="shared" si="9"/>
        <v>0</v>
      </c>
    </row>
    <row r="616" spans="7:7">
      <c r="G616" s="134">
        <f t="shared" si="9"/>
        <v>0</v>
      </c>
    </row>
    <row r="617" spans="7:7">
      <c r="G617" s="134">
        <f t="shared" si="9"/>
        <v>0</v>
      </c>
    </row>
    <row r="618" spans="7:7">
      <c r="G618" s="134">
        <f t="shared" si="9"/>
        <v>0</v>
      </c>
    </row>
    <row r="619" spans="7:7">
      <c r="G619" s="134">
        <f t="shared" si="9"/>
        <v>0</v>
      </c>
    </row>
    <row r="620" spans="7:7">
      <c r="G620" s="134">
        <f t="shared" si="9"/>
        <v>0</v>
      </c>
    </row>
    <row r="621" spans="7:7">
      <c r="G621" s="134">
        <f t="shared" si="9"/>
        <v>0</v>
      </c>
    </row>
    <row r="622" spans="7:7">
      <c r="G622" s="134">
        <f t="shared" si="9"/>
        <v>0</v>
      </c>
    </row>
    <row r="623" spans="7:7">
      <c r="G623" s="134">
        <f t="shared" si="9"/>
        <v>0</v>
      </c>
    </row>
    <row r="624" spans="7:7">
      <c r="G624" s="134">
        <f t="shared" si="9"/>
        <v>0</v>
      </c>
    </row>
    <row r="625" spans="7:7">
      <c r="G625" s="134">
        <f t="shared" si="9"/>
        <v>0</v>
      </c>
    </row>
    <row r="626" spans="7:7">
      <c r="G626" s="134">
        <f t="shared" si="9"/>
        <v>0</v>
      </c>
    </row>
    <row r="627" spans="7:7">
      <c r="G627" s="134">
        <f t="shared" si="9"/>
        <v>0</v>
      </c>
    </row>
    <row r="628" spans="7:7">
      <c r="G628" s="134">
        <f t="shared" si="9"/>
        <v>0</v>
      </c>
    </row>
    <row r="629" spans="7:7">
      <c r="G629" s="134">
        <f t="shared" si="9"/>
        <v>0</v>
      </c>
    </row>
    <row r="630" spans="7:7">
      <c r="G630" s="134">
        <f t="shared" si="9"/>
        <v>0</v>
      </c>
    </row>
    <row r="631" spans="7:7">
      <c r="G631" s="134">
        <f t="shared" si="9"/>
        <v>0</v>
      </c>
    </row>
    <row r="632" spans="7:7">
      <c r="G632" s="134">
        <f t="shared" si="9"/>
        <v>0</v>
      </c>
    </row>
    <row r="633" spans="7:7">
      <c r="G633" s="134">
        <f t="shared" si="9"/>
        <v>0</v>
      </c>
    </row>
    <row r="634" spans="7:7">
      <c r="G634" s="134">
        <f t="shared" si="9"/>
        <v>0</v>
      </c>
    </row>
    <row r="635" spans="7:7">
      <c r="G635" s="134">
        <f t="shared" si="9"/>
        <v>0</v>
      </c>
    </row>
    <row r="636" spans="7:7">
      <c r="G636" s="134">
        <f t="shared" si="9"/>
        <v>0</v>
      </c>
    </row>
    <row r="637" spans="7:7">
      <c r="G637" s="134">
        <f t="shared" si="9"/>
        <v>0</v>
      </c>
    </row>
    <row r="638" spans="7:7">
      <c r="G638" s="134">
        <f t="shared" si="9"/>
        <v>0</v>
      </c>
    </row>
    <row r="639" spans="7:7">
      <c r="G639" s="134">
        <f t="shared" si="9"/>
        <v>0</v>
      </c>
    </row>
    <row r="640" spans="7:7">
      <c r="G640" s="134">
        <f t="shared" si="9"/>
        <v>0</v>
      </c>
    </row>
    <row r="641" spans="7:7">
      <c r="G641" s="134">
        <f t="shared" si="9"/>
        <v>0</v>
      </c>
    </row>
    <row r="642" spans="7:7">
      <c r="G642" s="134">
        <f t="shared" si="9"/>
        <v>0</v>
      </c>
    </row>
    <row r="643" spans="7:7">
      <c r="G643" s="134">
        <f t="shared" si="9"/>
        <v>0</v>
      </c>
    </row>
    <row r="644" spans="7:7">
      <c r="G644" s="134">
        <f t="shared" si="9"/>
        <v>0</v>
      </c>
    </row>
    <row r="645" spans="7:7">
      <c r="G645" s="134">
        <f t="shared" si="9"/>
        <v>0</v>
      </c>
    </row>
    <row r="646" spans="7:7">
      <c r="G646" s="134">
        <f t="shared" si="9"/>
        <v>0</v>
      </c>
    </row>
    <row r="647" spans="7:7">
      <c r="G647" s="134">
        <f t="shared" si="9"/>
        <v>0</v>
      </c>
    </row>
    <row r="648" spans="7:7">
      <c r="G648" s="134">
        <f t="shared" si="9"/>
        <v>0</v>
      </c>
    </row>
    <row r="649" spans="7:7">
      <c r="G649" s="134">
        <f t="shared" si="9"/>
        <v>0</v>
      </c>
    </row>
    <row r="650" spans="7:7">
      <c r="G650" s="134">
        <f t="shared" si="9"/>
        <v>0</v>
      </c>
    </row>
    <row r="651" spans="7:7">
      <c r="G651" s="134">
        <f t="shared" si="9"/>
        <v>0</v>
      </c>
    </row>
    <row r="652" spans="7:7">
      <c r="G652" s="134">
        <f t="shared" ref="G652:G715" si="10">+D652-E652</f>
        <v>0</v>
      </c>
    </row>
    <row r="653" spans="7:7">
      <c r="G653" s="134">
        <f t="shared" si="10"/>
        <v>0</v>
      </c>
    </row>
    <row r="654" spans="7:7">
      <c r="G654" s="134">
        <f t="shared" si="10"/>
        <v>0</v>
      </c>
    </row>
    <row r="655" spans="7:7">
      <c r="G655" s="134">
        <f t="shared" si="10"/>
        <v>0</v>
      </c>
    </row>
    <row r="656" spans="7:7">
      <c r="G656" s="134">
        <f t="shared" si="10"/>
        <v>0</v>
      </c>
    </row>
    <row r="657" spans="7:7">
      <c r="G657" s="134">
        <f t="shared" si="10"/>
        <v>0</v>
      </c>
    </row>
    <row r="658" spans="7:7">
      <c r="G658" s="134">
        <f t="shared" si="10"/>
        <v>0</v>
      </c>
    </row>
    <row r="659" spans="7:7">
      <c r="G659" s="134">
        <f t="shared" si="10"/>
        <v>0</v>
      </c>
    </row>
    <row r="660" spans="7:7">
      <c r="G660" s="134">
        <f t="shared" si="10"/>
        <v>0</v>
      </c>
    </row>
    <row r="661" spans="7:7">
      <c r="G661" s="134">
        <f t="shared" si="10"/>
        <v>0</v>
      </c>
    </row>
    <row r="662" spans="7:7">
      <c r="G662" s="134">
        <f t="shared" si="10"/>
        <v>0</v>
      </c>
    </row>
    <row r="663" spans="7:7">
      <c r="G663" s="134">
        <f t="shared" si="10"/>
        <v>0</v>
      </c>
    </row>
    <row r="664" spans="7:7">
      <c r="G664" s="134">
        <f t="shared" si="10"/>
        <v>0</v>
      </c>
    </row>
    <row r="665" spans="7:7">
      <c r="G665" s="134">
        <f t="shared" si="10"/>
        <v>0</v>
      </c>
    </row>
    <row r="666" spans="7:7">
      <c r="G666" s="134">
        <f t="shared" si="10"/>
        <v>0</v>
      </c>
    </row>
    <row r="667" spans="7:7">
      <c r="G667" s="134">
        <f t="shared" si="10"/>
        <v>0</v>
      </c>
    </row>
    <row r="668" spans="7:7">
      <c r="G668" s="134">
        <f t="shared" si="10"/>
        <v>0</v>
      </c>
    </row>
    <row r="669" spans="7:7">
      <c r="G669" s="134">
        <f t="shared" si="10"/>
        <v>0</v>
      </c>
    </row>
    <row r="670" spans="7:7">
      <c r="G670" s="134">
        <f t="shared" si="10"/>
        <v>0</v>
      </c>
    </row>
    <row r="671" spans="7:7">
      <c r="G671" s="134">
        <f t="shared" si="10"/>
        <v>0</v>
      </c>
    </row>
    <row r="672" spans="7:7">
      <c r="G672" s="134">
        <f t="shared" si="10"/>
        <v>0</v>
      </c>
    </row>
    <row r="673" spans="7:7">
      <c r="G673" s="134">
        <f t="shared" si="10"/>
        <v>0</v>
      </c>
    </row>
    <row r="674" spans="7:7">
      <c r="G674" s="134">
        <f t="shared" si="10"/>
        <v>0</v>
      </c>
    </row>
    <row r="675" spans="7:7">
      <c r="G675" s="134">
        <f t="shared" si="10"/>
        <v>0</v>
      </c>
    </row>
    <row r="676" spans="7:7">
      <c r="G676" s="134">
        <f t="shared" si="10"/>
        <v>0</v>
      </c>
    </row>
    <row r="677" spans="7:7">
      <c r="G677" s="134">
        <f t="shared" si="10"/>
        <v>0</v>
      </c>
    </row>
    <row r="678" spans="7:7">
      <c r="G678" s="134">
        <f t="shared" si="10"/>
        <v>0</v>
      </c>
    </row>
    <row r="679" spans="7:7">
      <c r="G679" s="134">
        <f t="shared" si="10"/>
        <v>0</v>
      </c>
    </row>
    <row r="680" spans="7:7">
      <c r="G680" s="134">
        <f t="shared" si="10"/>
        <v>0</v>
      </c>
    </row>
    <row r="681" spans="7:7">
      <c r="G681" s="134">
        <f t="shared" si="10"/>
        <v>0</v>
      </c>
    </row>
    <row r="682" spans="7:7">
      <c r="G682" s="134">
        <f t="shared" si="10"/>
        <v>0</v>
      </c>
    </row>
    <row r="683" spans="7:7">
      <c r="G683" s="134">
        <f t="shared" si="10"/>
        <v>0</v>
      </c>
    </row>
    <row r="684" spans="7:7">
      <c r="G684" s="134">
        <f t="shared" si="10"/>
        <v>0</v>
      </c>
    </row>
    <row r="685" spans="7:7">
      <c r="G685" s="134">
        <f t="shared" si="10"/>
        <v>0</v>
      </c>
    </row>
    <row r="686" spans="7:7">
      <c r="G686" s="134">
        <f t="shared" si="10"/>
        <v>0</v>
      </c>
    </row>
    <row r="687" spans="7:7">
      <c r="G687" s="134">
        <f t="shared" si="10"/>
        <v>0</v>
      </c>
    </row>
    <row r="688" spans="7:7">
      <c r="G688" s="134">
        <f t="shared" si="10"/>
        <v>0</v>
      </c>
    </row>
    <row r="689" spans="7:7">
      <c r="G689" s="134">
        <f t="shared" si="10"/>
        <v>0</v>
      </c>
    </row>
    <row r="690" spans="7:7">
      <c r="G690" s="134">
        <f t="shared" si="10"/>
        <v>0</v>
      </c>
    </row>
    <row r="691" spans="7:7">
      <c r="G691" s="134">
        <f t="shared" si="10"/>
        <v>0</v>
      </c>
    </row>
    <row r="692" spans="7:7">
      <c r="G692" s="134">
        <f t="shared" si="10"/>
        <v>0</v>
      </c>
    </row>
    <row r="693" spans="7:7">
      <c r="G693" s="134">
        <f t="shared" si="10"/>
        <v>0</v>
      </c>
    </row>
    <row r="694" spans="7:7">
      <c r="G694" s="134">
        <f t="shared" si="10"/>
        <v>0</v>
      </c>
    </row>
    <row r="695" spans="7:7">
      <c r="G695" s="134">
        <f t="shared" si="10"/>
        <v>0</v>
      </c>
    </row>
    <row r="696" spans="7:7">
      <c r="G696" s="134">
        <f t="shared" si="10"/>
        <v>0</v>
      </c>
    </row>
    <row r="697" spans="7:7">
      <c r="G697" s="134">
        <f t="shared" si="10"/>
        <v>0</v>
      </c>
    </row>
    <row r="698" spans="7:7">
      <c r="G698" s="134">
        <f t="shared" si="10"/>
        <v>0</v>
      </c>
    </row>
    <row r="699" spans="7:7">
      <c r="G699" s="134">
        <f t="shared" si="10"/>
        <v>0</v>
      </c>
    </row>
    <row r="700" spans="7:7">
      <c r="G700" s="134">
        <f t="shared" si="10"/>
        <v>0</v>
      </c>
    </row>
    <row r="701" spans="7:7">
      <c r="G701" s="134">
        <f t="shared" si="10"/>
        <v>0</v>
      </c>
    </row>
    <row r="702" spans="7:7">
      <c r="G702" s="134">
        <f t="shared" si="10"/>
        <v>0</v>
      </c>
    </row>
    <row r="703" spans="7:7">
      <c r="G703" s="134">
        <f t="shared" si="10"/>
        <v>0</v>
      </c>
    </row>
    <row r="704" spans="7:7">
      <c r="G704" s="134">
        <f t="shared" si="10"/>
        <v>0</v>
      </c>
    </row>
    <row r="705" spans="7:7">
      <c r="G705" s="134">
        <f t="shared" si="10"/>
        <v>0</v>
      </c>
    </row>
    <row r="706" spans="7:7">
      <c r="G706" s="134">
        <f t="shared" si="10"/>
        <v>0</v>
      </c>
    </row>
    <row r="707" spans="7:7">
      <c r="G707" s="134">
        <f t="shared" si="10"/>
        <v>0</v>
      </c>
    </row>
    <row r="708" spans="7:7">
      <c r="G708" s="134">
        <f t="shared" si="10"/>
        <v>0</v>
      </c>
    </row>
    <row r="709" spans="7:7">
      <c r="G709" s="134">
        <f t="shared" si="10"/>
        <v>0</v>
      </c>
    </row>
    <row r="710" spans="7:7">
      <c r="G710" s="134">
        <f t="shared" si="10"/>
        <v>0</v>
      </c>
    </row>
    <row r="711" spans="7:7">
      <c r="G711" s="134">
        <f t="shared" si="10"/>
        <v>0</v>
      </c>
    </row>
    <row r="712" spans="7:7">
      <c r="G712" s="134">
        <f t="shared" si="10"/>
        <v>0</v>
      </c>
    </row>
    <row r="713" spans="7:7">
      <c r="G713" s="134">
        <f t="shared" si="10"/>
        <v>0</v>
      </c>
    </row>
    <row r="714" spans="7:7">
      <c r="G714" s="134">
        <f t="shared" si="10"/>
        <v>0</v>
      </c>
    </row>
    <row r="715" spans="7:7">
      <c r="G715" s="134">
        <f t="shared" si="10"/>
        <v>0</v>
      </c>
    </row>
    <row r="716" spans="7:7">
      <c r="G716" s="134">
        <f t="shared" ref="G716:G779" si="11">+D716-E716</f>
        <v>0</v>
      </c>
    </row>
    <row r="717" spans="7:7">
      <c r="G717" s="134">
        <f t="shared" si="11"/>
        <v>0</v>
      </c>
    </row>
    <row r="718" spans="7:7">
      <c r="G718" s="134">
        <f t="shared" si="11"/>
        <v>0</v>
      </c>
    </row>
    <row r="719" spans="7:7">
      <c r="G719" s="134">
        <f t="shared" si="11"/>
        <v>0</v>
      </c>
    </row>
    <row r="720" spans="7:7">
      <c r="G720" s="134">
        <f t="shared" si="11"/>
        <v>0</v>
      </c>
    </row>
    <row r="721" spans="7:7">
      <c r="G721" s="134">
        <f t="shared" si="11"/>
        <v>0</v>
      </c>
    </row>
    <row r="722" spans="7:7">
      <c r="G722" s="134">
        <f t="shared" si="11"/>
        <v>0</v>
      </c>
    </row>
    <row r="723" spans="7:7">
      <c r="G723" s="134">
        <f t="shared" si="11"/>
        <v>0</v>
      </c>
    </row>
    <row r="724" spans="7:7">
      <c r="G724" s="134">
        <f t="shared" si="11"/>
        <v>0</v>
      </c>
    </row>
    <row r="725" spans="7:7">
      <c r="G725" s="134">
        <f t="shared" si="11"/>
        <v>0</v>
      </c>
    </row>
    <row r="726" spans="7:7">
      <c r="G726" s="134">
        <f t="shared" si="11"/>
        <v>0</v>
      </c>
    </row>
    <row r="727" spans="7:7">
      <c r="G727" s="134">
        <f t="shared" si="11"/>
        <v>0</v>
      </c>
    </row>
    <row r="728" spans="7:7">
      <c r="G728" s="134">
        <f t="shared" si="11"/>
        <v>0</v>
      </c>
    </row>
    <row r="729" spans="7:7">
      <c r="G729" s="134">
        <f t="shared" si="11"/>
        <v>0</v>
      </c>
    </row>
    <row r="730" spans="7:7">
      <c r="G730" s="134">
        <f t="shared" si="11"/>
        <v>0</v>
      </c>
    </row>
    <row r="731" spans="7:7">
      <c r="G731" s="134">
        <f t="shared" si="11"/>
        <v>0</v>
      </c>
    </row>
    <row r="732" spans="7:7">
      <c r="G732" s="134">
        <f t="shared" si="11"/>
        <v>0</v>
      </c>
    </row>
    <row r="733" spans="7:7">
      <c r="G733" s="134">
        <f t="shared" si="11"/>
        <v>0</v>
      </c>
    </row>
    <row r="734" spans="7:7">
      <c r="G734" s="134">
        <f t="shared" si="11"/>
        <v>0</v>
      </c>
    </row>
    <row r="735" spans="7:7">
      <c r="G735" s="134">
        <f t="shared" si="11"/>
        <v>0</v>
      </c>
    </row>
    <row r="736" spans="7:7">
      <c r="G736" s="134">
        <f t="shared" si="11"/>
        <v>0</v>
      </c>
    </row>
    <row r="737" spans="7:7">
      <c r="G737" s="134">
        <f t="shared" si="11"/>
        <v>0</v>
      </c>
    </row>
    <row r="738" spans="7:7">
      <c r="G738" s="134">
        <f t="shared" si="11"/>
        <v>0</v>
      </c>
    </row>
    <row r="739" spans="7:7">
      <c r="G739" s="134">
        <f t="shared" si="11"/>
        <v>0</v>
      </c>
    </row>
    <row r="740" spans="7:7">
      <c r="G740" s="134">
        <f t="shared" si="11"/>
        <v>0</v>
      </c>
    </row>
    <row r="741" spans="7:7">
      <c r="G741" s="134">
        <f t="shared" si="11"/>
        <v>0</v>
      </c>
    </row>
    <row r="742" spans="7:7">
      <c r="G742" s="134">
        <f t="shared" si="11"/>
        <v>0</v>
      </c>
    </row>
    <row r="743" spans="7:7">
      <c r="G743" s="134">
        <f t="shared" si="11"/>
        <v>0</v>
      </c>
    </row>
    <row r="744" spans="7:7">
      <c r="G744" s="134">
        <f t="shared" si="11"/>
        <v>0</v>
      </c>
    </row>
    <row r="745" spans="7:7">
      <c r="G745" s="134">
        <f t="shared" si="11"/>
        <v>0</v>
      </c>
    </row>
    <row r="746" spans="7:7">
      <c r="G746" s="134">
        <f t="shared" si="11"/>
        <v>0</v>
      </c>
    </row>
    <row r="747" spans="7:7">
      <c r="G747" s="134">
        <f t="shared" si="11"/>
        <v>0</v>
      </c>
    </row>
    <row r="748" spans="7:7">
      <c r="G748" s="134">
        <f t="shared" si="11"/>
        <v>0</v>
      </c>
    </row>
    <row r="749" spans="7:7">
      <c r="G749" s="134">
        <f t="shared" si="11"/>
        <v>0</v>
      </c>
    </row>
    <row r="750" spans="7:7">
      <c r="G750" s="134">
        <f t="shared" si="11"/>
        <v>0</v>
      </c>
    </row>
    <row r="751" spans="7:7">
      <c r="G751" s="134">
        <f t="shared" si="11"/>
        <v>0</v>
      </c>
    </row>
    <row r="752" spans="7:7">
      <c r="G752" s="134">
        <f t="shared" si="11"/>
        <v>0</v>
      </c>
    </row>
    <row r="753" spans="7:7">
      <c r="G753" s="134">
        <f t="shared" si="11"/>
        <v>0</v>
      </c>
    </row>
    <row r="754" spans="7:7">
      <c r="G754" s="134">
        <f t="shared" si="11"/>
        <v>0</v>
      </c>
    </row>
    <row r="755" spans="7:7">
      <c r="G755" s="134">
        <f t="shared" si="11"/>
        <v>0</v>
      </c>
    </row>
    <row r="756" spans="7:7">
      <c r="G756" s="134">
        <f t="shared" si="11"/>
        <v>0</v>
      </c>
    </row>
    <row r="757" spans="7:7">
      <c r="G757" s="134">
        <f t="shared" si="11"/>
        <v>0</v>
      </c>
    </row>
    <row r="758" spans="7:7">
      <c r="G758" s="134">
        <f t="shared" si="11"/>
        <v>0</v>
      </c>
    </row>
    <row r="759" spans="7:7">
      <c r="G759" s="134">
        <f t="shared" si="11"/>
        <v>0</v>
      </c>
    </row>
    <row r="760" spans="7:7">
      <c r="G760" s="134">
        <f t="shared" si="11"/>
        <v>0</v>
      </c>
    </row>
    <row r="761" spans="7:7">
      <c r="G761" s="134">
        <f t="shared" si="11"/>
        <v>0</v>
      </c>
    </row>
    <row r="762" spans="7:7">
      <c r="G762" s="134">
        <f t="shared" si="11"/>
        <v>0</v>
      </c>
    </row>
    <row r="763" spans="7:7">
      <c r="G763" s="134">
        <f t="shared" si="11"/>
        <v>0</v>
      </c>
    </row>
    <row r="764" spans="7:7">
      <c r="G764" s="134">
        <f t="shared" si="11"/>
        <v>0</v>
      </c>
    </row>
    <row r="765" spans="7:7">
      <c r="G765" s="134">
        <f t="shared" si="11"/>
        <v>0</v>
      </c>
    </row>
    <row r="766" spans="7:7">
      <c r="G766" s="134">
        <f t="shared" si="11"/>
        <v>0</v>
      </c>
    </row>
    <row r="767" spans="7:7">
      <c r="G767" s="134">
        <f t="shared" si="11"/>
        <v>0</v>
      </c>
    </row>
    <row r="768" spans="7:7">
      <c r="G768" s="134">
        <f t="shared" si="11"/>
        <v>0</v>
      </c>
    </row>
    <row r="769" spans="7:7">
      <c r="G769" s="134">
        <f t="shared" si="11"/>
        <v>0</v>
      </c>
    </row>
    <row r="770" spans="7:7">
      <c r="G770" s="134">
        <f t="shared" si="11"/>
        <v>0</v>
      </c>
    </row>
    <row r="771" spans="7:7">
      <c r="G771" s="134">
        <f t="shared" si="11"/>
        <v>0</v>
      </c>
    </row>
    <row r="772" spans="7:7">
      <c r="G772" s="134">
        <f t="shared" si="11"/>
        <v>0</v>
      </c>
    </row>
    <row r="773" spans="7:7">
      <c r="G773" s="134">
        <f t="shared" si="11"/>
        <v>0</v>
      </c>
    </row>
    <row r="774" spans="7:7">
      <c r="G774" s="134">
        <f t="shared" si="11"/>
        <v>0</v>
      </c>
    </row>
    <row r="775" spans="7:7">
      <c r="G775" s="134">
        <f t="shared" si="11"/>
        <v>0</v>
      </c>
    </row>
    <row r="776" spans="7:7">
      <c r="G776" s="134">
        <f t="shared" si="11"/>
        <v>0</v>
      </c>
    </row>
    <row r="777" spans="7:7">
      <c r="G777" s="134">
        <f t="shared" si="11"/>
        <v>0</v>
      </c>
    </row>
    <row r="778" spans="7:7">
      <c r="G778" s="134">
        <f t="shared" si="11"/>
        <v>0</v>
      </c>
    </row>
    <row r="779" spans="7:7">
      <c r="G779" s="134">
        <f t="shared" si="11"/>
        <v>0</v>
      </c>
    </row>
    <row r="780" spans="7:7">
      <c r="G780" s="134">
        <f t="shared" ref="G780:G843" si="12">+D780-E780</f>
        <v>0</v>
      </c>
    </row>
    <row r="781" spans="7:7">
      <c r="G781" s="134">
        <f t="shared" si="12"/>
        <v>0</v>
      </c>
    </row>
    <row r="782" spans="7:7">
      <c r="G782" s="134">
        <f t="shared" si="12"/>
        <v>0</v>
      </c>
    </row>
    <row r="783" spans="7:7">
      <c r="G783" s="134">
        <f t="shared" si="12"/>
        <v>0</v>
      </c>
    </row>
    <row r="784" spans="7:7">
      <c r="G784" s="134">
        <f t="shared" si="12"/>
        <v>0</v>
      </c>
    </row>
    <row r="785" spans="7:7">
      <c r="G785" s="134">
        <f t="shared" si="12"/>
        <v>0</v>
      </c>
    </row>
    <row r="786" spans="7:7">
      <c r="G786" s="134">
        <f t="shared" si="12"/>
        <v>0</v>
      </c>
    </row>
    <row r="787" spans="7:7">
      <c r="G787" s="134">
        <f t="shared" si="12"/>
        <v>0</v>
      </c>
    </row>
    <row r="788" spans="7:7">
      <c r="G788" s="134">
        <f t="shared" si="12"/>
        <v>0</v>
      </c>
    </row>
    <row r="789" spans="7:7">
      <c r="G789" s="134">
        <f t="shared" si="12"/>
        <v>0</v>
      </c>
    </row>
    <row r="790" spans="7:7">
      <c r="G790" s="134">
        <f t="shared" si="12"/>
        <v>0</v>
      </c>
    </row>
    <row r="791" spans="7:7">
      <c r="G791" s="134">
        <f t="shared" si="12"/>
        <v>0</v>
      </c>
    </row>
    <row r="792" spans="7:7">
      <c r="G792" s="134">
        <f t="shared" si="12"/>
        <v>0</v>
      </c>
    </row>
    <row r="793" spans="7:7">
      <c r="G793" s="134">
        <f t="shared" si="12"/>
        <v>0</v>
      </c>
    </row>
    <row r="794" spans="7:7">
      <c r="G794" s="134">
        <f t="shared" si="12"/>
        <v>0</v>
      </c>
    </row>
    <row r="795" spans="7:7">
      <c r="G795" s="134">
        <f t="shared" si="12"/>
        <v>0</v>
      </c>
    </row>
    <row r="796" spans="7:7">
      <c r="G796" s="134">
        <f t="shared" si="12"/>
        <v>0</v>
      </c>
    </row>
    <row r="797" spans="7:7">
      <c r="G797" s="134">
        <f t="shared" si="12"/>
        <v>0</v>
      </c>
    </row>
    <row r="798" spans="7:7">
      <c r="G798" s="134">
        <f t="shared" si="12"/>
        <v>0</v>
      </c>
    </row>
    <row r="799" spans="7:7">
      <c r="G799" s="134">
        <f t="shared" si="12"/>
        <v>0</v>
      </c>
    </row>
    <row r="800" spans="7:7">
      <c r="G800" s="134">
        <f t="shared" si="12"/>
        <v>0</v>
      </c>
    </row>
    <row r="801" spans="7:7">
      <c r="G801" s="134">
        <f t="shared" si="12"/>
        <v>0</v>
      </c>
    </row>
    <row r="802" spans="7:7">
      <c r="G802" s="134">
        <f t="shared" si="12"/>
        <v>0</v>
      </c>
    </row>
    <row r="803" spans="7:7">
      <c r="G803" s="134">
        <f t="shared" si="12"/>
        <v>0</v>
      </c>
    </row>
    <row r="804" spans="7:7">
      <c r="G804" s="134">
        <f t="shared" si="12"/>
        <v>0</v>
      </c>
    </row>
    <row r="805" spans="7:7">
      <c r="G805" s="134">
        <f t="shared" si="12"/>
        <v>0</v>
      </c>
    </row>
    <row r="806" spans="7:7">
      <c r="G806" s="134">
        <f t="shared" si="12"/>
        <v>0</v>
      </c>
    </row>
    <row r="807" spans="7:7">
      <c r="G807" s="134">
        <f t="shared" si="12"/>
        <v>0</v>
      </c>
    </row>
    <row r="808" spans="7:7">
      <c r="G808" s="134">
        <f t="shared" si="12"/>
        <v>0</v>
      </c>
    </row>
    <row r="809" spans="7:7">
      <c r="G809" s="134">
        <f t="shared" si="12"/>
        <v>0</v>
      </c>
    </row>
    <row r="810" spans="7:7">
      <c r="G810" s="134">
        <f t="shared" si="12"/>
        <v>0</v>
      </c>
    </row>
    <row r="811" spans="7:7">
      <c r="G811" s="134">
        <f t="shared" si="12"/>
        <v>0</v>
      </c>
    </row>
    <row r="812" spans="7:7">
      <c r="G812" s="134">
        <f t="shared" si="12"/>
        <v>0</v>
      </c>
    </row>
    <row r="813" spans="7:7">
      <c r="G813" s="134">
        <f t="shared" si="12"/>
        <v>0</v>
      </c>
    </row>
    <row r="814" spans="7:7">
      <c r="G814" s="134">
        <f t="shared" si="12"/>
        <v>0</v>
      </c>
    </row>
    <row r="815" spans="7:7">
      <c r="G815" s="134">
        <f t="shared" si="12"/>
        <v>0</v>
      </c>
    </row>
    <row r="816" spans="7:7">
      <c r="G816" s="134">
        <f t="shared" si="12"/>
        <v>0</v>
      </c>
    </row>
    <row r="817" spans="7:7">
      <c r="G817" s="134">
        <f t="shared" si="12"/>
        <v>0</v>
      </c>
    </row>
    <row r="818" spans="7:7">
      <c r="G818" s="134">
        <f t="shared" si="12"/>
        <v>0</v>
      </c>
    </row>
    <row r="819" spans="7:7">
      <c r="G819" s="134">
        <f t="shared" si="12"/>
        <v>0</v>
      </c>
    </row>
    <row r="820" spans="7:7">
      <c r="G820" s="134">
        <f t="shared" si="12"/>
        <v>0</v>
      </c>
    </row>
    <row r="821" spans="7:7">
      <c r="G821" s="134">
        <f t="shared" si="12"/>
        <v>0</v>
      </c>
    </row>
    <row r="822" spans="7:7">
      <c r="G822" s="134">
        <f t="shared" si="12"/>
        <v>0</v>
      </c>
    </row>
    <row r="823" spans="7:7">
      <c r="G823" s="134">
        <f t="shared" si="12"/>
        <v>0</v>
      </c>
    </row>
    <row r="824" spans="7:7">
      <c r="G824" s="134">
        <f t="shared" si="12"/>
        <v>0</v>
      </c>
    </row>
    <row r="825" spans="7:7">
      <c r="G825" s="134">
        <f t="shared" si="12"/>
        <v>0</v>
      </c>
    </row>
    <row r="826" spans="7:7">
      <c r="G826" s="134">
        <f t="shared" si="12"/>
        <v>0</v>
      </c>
    </row>
    <row r="827" spans="7:7">
      <c r="G827" s="134">
        <f t="shared" si="12"/>
        <v>0</v>
      </c>
    </row>
    <row r="828" spans="7:7">
      <c r="G828" s="134">
        <f t="shared" si="12"/>
        <v>0</v>
      </c>
    </row>
    <row r="829" spans="7:7">
      <c r="G829" s="134">
        <f t="shared" si="12"/>
        <v>0</v>
      </c>
    </row>
    <row r="830" spans="7:7">
      <c r="G830" s="134">
        <f t="shared" si="12"/>
        <v>0</v>
      </c>
    </row>
    <row r="831" spans="7:7">
      <c r="G831" s="134">
        <f t="shared" si="12"/>
        <v>0</v>
      </c>
    </row>
    <row r="832" spans="7:7">
      <c r="G832" s="134">
        <f t="shared" si="12"/>
        <v>0</v>
      </c>
    </row>
    <row r="833" spans="7:7">
      <c r="G833" s="134">
        <f t="shared" si="12"/>
        <v>0</v>
      </c>
    </row>
    <row r="834" spans="7:7">
      <c r="G834" s="134">
        <f t="shared" si="12"/>
        <v>0</v>
      </c>
    </row>
    <row r="835" spans="7:7">
      <c r="G835" s="134">
        <f t="shared" si="12"/>
        <v>0</v>
      </c>
    </row>
    <row r="836" spans="7:7">
      <c r="G836" s="134">
        <f t="shared" si="12"/>
        <v>0</v>
      </c>
    </row>
    <row r="837" spans="7:7">
      <c r="G837" s="134">
        <f t="shared" si="12"/>
        <v>0</v>
      </c>
    </row>
    <row r="838" spans="7:7">
      <c r="G838" s="134">
        <f t="shared" si="12"/>
        <v>0</v>
      </c>
    </row>
    <row r="839" spans="7:7">
      <c r="G839" s="134">
        <f t="shared" si="12"/>
        <v>0</v>
      </c>
    </row>
    <row r="840" spans="7:7">
      <c r="G840" s="134">
        <f t="shared" si="12"/>
        <v>0</v>
      </c>
    </row>
    <row r="841" spans="7:7">
      <c r="G841" s="134">
        <f t="shared" si="12"/>
        <v>0</v>
      </c>
    </row>
    <row r="842" spans="7:7">
      <c r="G842" s="134">
        <f t="shared" si="12"/>
        <v>0</v>
      </c>
    </row>
    <row r="843" spans="7:7">
      <c r="G843" s="134">
        <f t="shared" si="12"/>
        <v>0</v>
      </c>
    </row>
    <row r="844" spans="7:7">
      <c r="G844" s="134">
        <f t="shared" ref="G844:G907" si="13">+D844-E844</f>
        <v>0</v>
      </c>
    </row>
    <row r="845" spans="7:7">
      <c r="G845" s="134">
        <f t="shared" si="13"/>
        <v>0</v>
      </c>
    </row>
    <row r="846" spans="7:7">
      <c r="G846" s="134">
        <f t="shared" si="13"/>
        <v>0</v>
      </c>
    </row>
    <row r="847" spans="7:7">
      <c r="G847" s="134">
        <f t="shared" si="13"/>
        <v>0</v>
      </c>
    </row>
    <row r="848" spans="7:7">
      <c r="G848" s="134">
        <f t="shared" si="13"/>
        <v>0</v>
      </c>
    </row>
    <row r="849" spans="7:7">
      <c r="G849" s="134">
        <f t="shared" si="13"/>
        <v>0</v>
      </c>
    </row>
    <row r="850" spans="7:7">
      <c r="G850" s="134">
        <f t="shared" si="13"/>
        <v>0</v>
      </c>
    </row>
    <row r="851" spans="7:7">
      <c r="G851" s="134">
        <f t="shared" si="13"/>
        <v>0</v>
      </c>
    </row>
    <row r="852" spans="7:7">
      <c r="G852" s="134">
        <f t="shared" si="13"/>
        <v>0</v>
      </c>
    </row>
    <row r="853" spans="7:7">
      <c r="G853" s="134">
        <f t="shared" si="13"/>
        <v>0</v>
      </c>
    </row>
    <row r="854" spans="7:7">
      <c r="G854" s="134">
        <f t="shared" si="13"/>
        <v>0</v>
      </c>
    </row>
    <row r="855" spans="7:7">
      <c r="G855" s="134">
        <f t="shared" si="13"/>
        <v>0</v>
      </c>
    </row>
    <row r="856" spans="7:7">
      <c r="G856" s="134">
        <f t="shared" si="13"/>
        <v>0</v>
      </c>
    </row>
    <row r="857" spans="7:7">
      <c r="G857" s="134">
        <f t="shared" si="13"/>
        <v>0</v>
      </c>
    </row>
    <row r="858" spans="7:7">
      <c r="G858" s="134">
        <f t="shared" si="13"/>
        <v>0</v>
      </c>
    </row>
    <row r="859" spans="7:7">
      <c r="G859" s="134">
        <f t="shared" si="13"/>
        <v>0</v>
      </c>
    </row>
    <row r="860" spans="7:7">
      <c r="G860" s="134">
        <f t="shared" si="13"/>
        <v>0</v>
      </c>
    </row>
    <row r="861" spans="7:7">
      <c r="G861" s="134">
        <f t="shared" si="13"/>
        <v>0</v>
      </c>
    </row>
    <row r="862" spans="7:7">
      <c r="G862" s="134">
        <f t="shared" si="13"/>
        <v>0</v>
      </c>
    </row>
    <row r="863" spans="7:7">
      <c r="G863" s="134">
        <f t="shared" si="13"/>
        <v>0</v>
      </c>
    </row>
    <row r="864" spans="7:7">
      <c r="G864" s="134">
        <f t="shared" si="13"/>
        <v>0</v>
      </c>
    </row>
    <row r="865" spans="7:7">
      <c r="G865" s="134">
        <f t="shared" si="13"/>
        <v>0</v>
      </c>
    </row>
    <row r="866" spans="7:7">
      <c r="G866" s="134">
        <f t="shared" si="13"/>
        <v>0</v>
      </c>
    </row>
    <row r="867" spans="7:7">
      <c r="G867" s="134">
        <f t="shared" si="13"/>
        <v>0</v>
      </c>
    </row>
    <row r="868" spans="7:7">
      <c r="G868" s="134">
        <f t="shared" si="13"/>
        <v>0</v>
      </c>
    </row>
    <row r="869" spans="7:7">
      <c r="G869" s="134">
        <f t="shared" si="13"/>
        <v>0</v>
      </c>
    </row>
    <row r="870" spans="7:7">
      <c r="G870" s="134">
        <f t="shared" si="13"/>
        <v>0</v>
      </c>
    </row>
    <row r="871" spans="7:7">
      <c r="G871" s="134">
        <f t="shared" si="13"/>
        <v>0</v>
      </c>
    </row>
    <row r="872" spans="7:7">
      <c r="G872" s="134">
        <f t="shared" si="13"/>
        <v>0</v>
      </c>
    </row>
    <row r="873" spans="7:7">
      <c r="G873" s="134">
        <f t="shared" si="13"/>
        <v>0</v>
      </c>
    </row>
    <row r="874" spans="7:7">
      <c r="G874" s="134">
        <f t="shared" si="13"/>
        <v>0</v>
      </c>
    </row>
    <row r="875" spans="7:7">
      <c r="G875" s="134">
        <f t="shared" si="13"/>
        <v>0</v>
      </c>
    </row>
    <row r="876" spans="7:7">
      <c r="G876" s="134">
        <f t="shared" si="13"/>
        <v>0</v>
      </c>
    </row>
    <row r="877" spans="7:7">
      <c r="G877" s="134">
        <f t="shared" si="13"/>
        <v>0</v>
      </c>
    </row>
    <row r="878" spans="7:7">
      <c r="G878" s="134">
        <f t="shared" si="13"/>
        <v>0</v>
      </c>
    </row>
    <row r="879" spans="7:7">
      <c r="G879" s="134">
        <f t="shared" si="13"/>
        <v>0</v>
      </c>
    </row>
    <row r="880" spans="7:7">
      <c r="G880" s="134">
        <f t="shared" si="13"/>
        <v>0</v>
      </c>
    </row>
    <row r="881" spans="7:7">
      <c r="G881" s="134">
        <f t="shared" si="13"/>
        <v>0</v>
      </c>
    </row>
    <row r="882" spans="7:7">
      <c r="G882" s="134">
        <f t="shared" si="13"/>
        <v>0</v>
      </c>
    </row>
    <row r="883" spans="7:7">
      <c r="G883" s="134">
        <f t="shared" si="13"/>
        <v>0</v>
      </c>
    </row>
    <row r="884" spans="7:7">
      <c r="G884" s="134">
        <f t="shared" si="13"/>
        <v>0</v>
      </c>
    </row>
    <row r="885" spans="7:7">
      <c r="G885" s="134">
        <f t="shared" si="13"/>
        <v>0</v>
      </c>
    </row>
    <row r="886" spans="7:7">
      <c r="G886" s="134">
        <f t="shared" si="13"/>
        <v>0</v>
      </c>
    </row>
    <row r="887" spans="7:7">
      <c r="G887" s="134">
        <f t="shared" si="13"/>
        <v>0</v>
      </c>
    </row>
    <row r="888" spans="7:7">
      <c r="G888" s="134">
        <f t="shared" si="13"/>
        <v>0</v>
      </c>
    </row>
    <row r="889" spans="7:7">
      <c r="G889" s="134">
        <f t="shared" si="13"/>
        <v>0</v>
      </c>
    </row>
    <row r="890" spans="7:7">
      <c r="G890" s="134">
        <f t="shared" si="13"/>
        <v>0</v>
      </c>
    </row>
    <row r="891" spans="7:7">
      <c r="G891" s="134">
        <f t="shared" si="13"/>
        <v>0</v>
      </c>
    </row>
    <row r="892" spans="7:7">
      <c r="G892" s="134">
        <f t="shared" si="13"/>
        <v>0</v>
      </c>
    </row>
    <row r="893" spans="7:7">
      <c r="G893" s="134">
        <f t="shared" si="13"/>
        <v>0</v>
      </c>
    </row>
    <row r="894" spans="7:7">
      <c r="G894" s="134">
        <f t="shared" si="13"/>
        <v>0</v>
      </c>
    </row>
    <row r="895" spans="7:7">
      <c r="G895" s="134">
        <f t="shared" si="13"/>
        <v>0</v>
      </c>
    </row>
    <row r="896" spans="7:7">
      <c r="G896" s="134">
        <f t="shared" si="13"/>
        <v>0</v>
      </c>
    </row>
    <row r="897" spans="7:7">
      <c r="G897" s="134">
        <f t="shared" si="13"/>
        <v>0</v>
      </c>
    </row>
    <row r="898" spans="7:7">
      <c r="G898" s="134">
        <f t="shared" si="13"/>
        <v>0</v>
      </c>
    </row>
    <row r="899" spans="7:7">
      <c r="G899" s="134">
        <f t="shared" si="13"/>
        <v>0</v>
      </c>
    </row>
    <row r="900" spans="7:7">
      <c r="G900" s="134">
        <f t="shared" si="13"/>
        <v>0</v>
      </c>
    </row>
    <row r="901" spans="7:7">
      <c r="G901" s="134">
        <f t="shared" si="13"/>
        <v>0</v>
      </c>
    </row>
    <row r="902" spans="7:7">
      <c r="G902" s="134">
        <f t="shared" si="13"/>
        <v>0</v>
      </c>
    </row>
    <row r="903" spans="7:7">
      <c r="G903" s="134">
        <f t="shared" si="13"/>
        <v>0</v>
      </c>
    </row>
    <row r="904" spans="7:7">
      <c r="G904" s="134">
        <f t="shared" si="13"/>
        <v>0</v>
      </c>
    </row>
    <row r="905" spans="7:7">
      <c r="G905" s="134">
        <f t="shared" si="13"/>
        <v>0</v>
      </c>
    </row>
    <row r="906" spans="7:7">
      <c r="G906" s="134">
        <f t="shared" si="13"/>
        <v>0</v>
      </c>
    </row>
    <row r="907" spans="7:7">
      <c r="G907" s="134">
        <f t="shared" si="13"/>
        <v>0</v>
      </c>
    </row>
    <row r="908" spans="7:7">
      <c r="G908" s="134">
        <f t="shared" ref="G908:G971" si="14">+D908-E908</f>
        <v>0</v>
      </c>
    </row>
    <row r="909" spans="7:7">
      <c r="G909" s="134">
        <f t="shared" si="14"/>
        <v>0</v>
      </c>
    </row>
    <row r="910" spans="7:7">
      <c r="G910" s="134">
        <f t="shared" si="14"/>
        <v>0</v>
      </c>
    </row>
    <row r="911" spans="7:7">
      <c r="G911" s="134">
        <f t="shared" si="14"/>
        <v>0</v>
      </c>
    </row>
    <row r="912" spans="7:7">
      <c r="G912" s="134">
        <f t="shared" si="14"/>
        <v>0</v>
      </c>
    </row>
    <row r="913" spans="7:7">
      <c r="G913" s="134">
        <f t="shared" si="14"/>
        <v>0</v>
      </c>
    </row>
    <row r="914" spans="7:7">
      <c r="G914" s="134">
        <f t="shared" si="14"/>
        <v>0</v>
      </c>
    </row>
    <row r="915" spans="7:7">
      <c r="G915" s="134">
        <f t="shared" si="14"/>
        <v>0</v>
      </c>
    </row>
    <row r="916" spans="7:7">
      <c r="G916" s="134">
        <f t="shared" si="14"/>
        <v>0</v>
      </c>
    </row>
    <row r="917" spans="7:7">
      <c r="G917" s="134">
        <f t="shared" si="14"/>
        <v>0</v>
      </c>
    </row>
    <row r="918" spans="7:7">
      <c r="G918" s="134">
        <f t="shared" si="14"/>
        <v>0</v>
      </c>
    </row>
    <row r="919" spans="7:7">
      <c r="G919" s="134">
        <f t="shared" si="14"/>
        <v>0</v>
      </c>
    </row>
    <row r="920" spans="7:7">
      <c r="G920" s="134">
        <f t="shared" si="14"/>
        <v>0</v>
      </c>
    </row>
    <row r="921" spans="7:7">
      <c r="G921" s="134">
        <f t="shared" si="14"/>
        <v>0</v>
      </c>
    </row>
    <row r="922" spans="7:7">
      <c r="G922" s="134">
        <f t="shared" si="14"/>
        <v>0</v>
      </c>
    </row>
    <row r="923" spans="7:7">
      <c r="G923" s="134">
        <f t="shared" si="14"/>
        <v>0</v>
      </c>
    </row>
    <row r="924" spans="7:7">
      <c r="G924" s="134">
        <f t="shared" si="14"/>
        <v>0</v>
      </c>
    </row>
    <row r="925" spans="7:7">
      <c r="G925" s="134">
        <f t="shared" si="14"/>
        <v>0</v>
      </c>
    </row>
    <row r="926" spans="7:7">
      <c r="G926" s="134">
        <f t="shared" si="14"/>
        <v>0</v>
      </c>
    </row>
    <row r="927" spans="7:7">
      <c r="G927" s="134">
        <f t="shared" si="14"/>
        <v>0</v>
      </c>
    </row>
    <row r="928" spans="7:7">
      <c r="G928" s="134">
        <f t="shared" si="14"/>
        <v>0</v>
      </c>
    </row>
    <row r="929" spans="7:7">
      <c r="G929" s="134">
        <f t="shared" si="14"/>
        <v>0</v>
      </c>
    </row>
    <row r="930" spans="7:7">
      <c r="G930" s="134">
        <f t="shared" si="14"/>
        <v>0</v>
      </c>
    </row>
    <row r="931" spans="7:7">
      <c r="G931" s="134">
        <f t="shared" si="14"/>
        <v>0</v>
      </c>
    </row>
    <row r="932" spans="7:7">
      <c r="G932" s="134">
        <f t="shared" si="14"/>
        <v>0</v>
      </c>
    </row>
    <row r="933" spans="7:7">
      <c r="G933" s="134">
        <f t="shared" si="14"/>
        <v>0</v>
      </c>
    </row>
    <row r="934" spans="7:7">
      <c r="G934" s="134">
        <f t="shared" si="14"/>
        <v>0</v>
      </c>
    </row>
    <row r="935" spans="7:7">
      <c r="G935" s="134">
        <f t="shared" si="14"/>
        <v>0</v>
      </c>
    </row>
    <row r="936" spans="7:7">
      <c r="G936" s="134">
        <f t="shared" si="14"/>
        <v>0</v>
      </c>
    </row>
    <row r="937" spans="7:7">
      <c r="G937" s="134">
        <f t="shared" si="14"/>
        <v>0</v>
      </c>
    </row>
    <row r="938" spans="7:7">
      <c r="G938" s="134">
        <f t="shared" si="14"/>
        <v>0</v>
      </c>
    </row>
    <row r="939" spans="7:7">
      <c r="G939" s="134">
        <f t="shared" si="14"/>
        <v>0</v>
      </c>
    </row>
    <row r="940" spans="7:7">
      <c r="G940" s="134">
        <f t="shared" si="14"/>
        <v>0</v>
      </c>
    </row>
    <row r="941" spans="7:7">
      <c r="G941" s="134">
        <f t="shared" si="14"/>
        <v>0</v>
      </c>
    </row>
    <row r="942" spans="7:7">
      <c r="G942" s="134">
        <f t="shared" si="14"/>
        <v>0</v>
      </c>
    </row>
    <row r="943" spans="7:7">
      <c r="G943" s="134">
        <f t="shared" si="14"/>
        <v>0</v>
      </c>
    </row>
    <row r="944" spans="7:7">
      <c r="G944" s="134">
        <f t="shared" si="14"/>
        <v>0</v>
      </c>
    </row>
    <row r="945" spans="7:7">
      <c r="G945" s="134">
        <f t="shared" si="14"/>
        <v>0</v>
      </c>
    </row>
    <row r="946" spans="7:7">
      <c r="G946" s="134">
        <f t="shared" si="14"/>
        <v>0</v>
      </c>
    </row>
    <row r="947" spans="7:7">
      <c r="G947" s="134">
        <f t="shared" si="14"/>
        <v>0</v>
      </c>
    </row>
    <row r="948" spans="7:7">
      <c r="G948" s="134">
        <f t="shared" si="14"/>
        <v>0</v>
      </c>
    </row>
    <row r="949" spans="7:7">
      <c r="G949" s="134">
        <f t="shared" si="14"/>
        <v>0</v>
      </c>
    </row>
    <row r="950" spans="7:7">
      <c r="G950" s="134">
        <f t="shared" si="14"/>
        <v>0</v>
      </c>
    </row>
    <row r="951" spans="7:7">
      <c r="G951" s="134">
        <f t="shared" si="14"/>
        <v>0</v>
      </c>
    </row>
    <row r="952" spans="7:7">
      <c r="G952" s="134">
        <f t="shared" si="14"/>
        <v>0</v>
      </c>
    </row>
    <row r="953" spans="7:7">
      <c r="G953" s="134">
        <f t="shared" si="14"/>
        <v>0</v>
      </c>
    </row>
    <row r="954" spans="7:7">
      <c r="G954" s="134">
        <f t="shared" si="14"/>
        <v>0</v>
      </c>
    </row>
    <row r="955" spans="7:7">
      <c r="G955" s="134">
        <f t="shared" si="14"/>
        <v>0</v>
      </c>
    </row>
    <row r="956" spans="7:7">
      <c r="G956" s="134">
        <f t="shared" si="14"/>
        <v>0</v>
      </c>
    </row>
    <row r="957" spans="7:7">
      <c r="G957" s="134">
        <f t="shared" si="14"/>
        <v>0</v>
      </c>
    </row>
    <row r="958" spans="7:7">
      <c r="G958" s="134">
        <f t="shared" si="14"/>
        <v>0</v>
      </c>
    </row>
    <row r="959" spans="7:7">
      <c r="G959" s="134">
        <f t="shared" si="14"/>
        <v>0</v>
      </c>
    </row>
    <row r="960" spans="7:7">
      <c r="G960" s="134">
        <f t="shared" si="14"/>
        <v>0</v>
      </c>
    </row>
    <row r="961" spans="7:7">
      <c r="G961" s="134">
        <f t="shared" si="14"/>
        <v>0</v>
      </c>
    </row>
    <row r="962" spans="7:7">
      <c r="G962" s="134">
        <f t="shared" si="14"/>
        <v>0</v>
      </c>
    </row>
    <row r="963" spans="7:7">
      <c r="G963" s="134">
        <f t="shared" si="14"/>
        <v>0</v>
      </c>
    </row>
    <row r="964" spans="7:7">
      <c r="G964" s="134">
        <f t="shared" si="14"/>
        <v>0</v>
      </c>
    </row>
    <row r="965" spans="7:7">
      <c r="G965" s="134">
        <f t="shared" si="14"/>
        <v>0</v>
      </c>
    </row>
    <row r="966" spans="7:7">
      <c r="G966" s="134">
        <f t="shared" si="14"/>
        <v>0</v>
      </c>
    </row>
    <row r="967" spans="7:7">
      <c r="G967" s="134">
        <f t="shared" si="14"/>
        <v>0</v>
      </c>
    </row>
    <row r="968" spans="7:7">
      <c r="G968" s="134">
        <f t="shared" si="14"/>
        <v>0</v>
      </c>
    </row>
    <row r="969" spans="7:7">
      <c r="G969" s="134">
        <f t="shared" si="14"/>
        <v>0</v>
      </c>
    </row>
    <row r="970" spans="7:7">
      <c r="G970" s="134">
        <f t="shared" si="14"/>
        <v>0</v>
      </c>
    </row>
    <row r="971" spans="7:7">
      <c r="G971" s="134">
        <f t="shared" si="14"/>
        <v>0</v>
      </c>
    </row>
    <row r="972" spans="7:7">
      <c r="G972" s="134">
        <f t="shared" ref="G972:G1035" si="15">+D972-E972</f>
        <v>0</v>
      </c>
    </row>
    <row r="973" spans="7:7">
      <c r="G973" s="134">
        <f t="shared" si="15"/>
        <v>0</v>
      </c>
    </row>
    <row r="974" spans="7:7">
      <c r="G974" s="134">
        <f t="shared" si="15"/>
        <v>0</v>
      </c>
    </row>
    <row r="975" spans="7:7">
      <c r="G975" s="134">
        <f t="shared" si="15"/>
        <v>0</v>
      </c>
    </row>
    <row r="976" spans="7:7">
      <c r="G976" s="134">
        <f t="shared" si="15"/>
        <v>0</v>
      </c>
    </row>
    <row r="977" spans="7:7">
      <c r="G977" s="134">
        <f t="shared" si="15"/>
        <v>0</v>
      </c>
    </row>
    <row r="978" spans="7:7">
      <c r="G978" s="134">
        <f t="shared" si="15"/>
        <v>0</v>
      </c>
    </row>
    <row r="979" spans="7:7">
      <c r="G979" s="134">
        <f t="shared" si="15"/>
        <v>0</v>
      </c>
    </row>
    <row r="980" spans="7:7">
      <c r="G980" s="134">
        <f t="shared" si="15"/>
        <v>0</v>
      </c>
    </row>
    <row r="981" spans="7:7">
      <c r="G981" s="134">
        <f t="shared" si="15"/>
        <v>0</v>
      </c>
    </row>
    <row r="982" spans="7:7">
      <c r="G982" s="134">
        <f t="shared" si="15"/>
        <v>0</v>
      </c>
    </row>
    <row r="983" spans="7:7">
      <c r="G983" s="134">
        <f t="shared" si="15"/>
        <v>0</v>
      </c>
    </row>
    <row r="984" spans="7:7">
      <c r="G984" s="134">
        <f t="shared" si="15"/>
        <v>0</v>
      </c>
    </row>
    <row r="985" spans="7:7">
      <c r="G985" s="134">
        <f t="shared" si="15"/>
        <v>0</v>
      </c>
    </row>
    <row r="986" spans="7:7">
      <c r="G986" s="134">
        <f t="shared" si="15"/>
        <v>0</v>
      </c>
    </row>
    <row r="987" spans="7:7">
      <c r="G987" s="134">
        <f t="shared" si="15"/>
        <v>0</v>
      </c>
    </row>
    <row r="988" spans="7:7">
      <c r="G988" s="134">
        <f t="shared" si="15"/>
        <v>0</v>
      </c>
    </row>
    <row r="989" spans="7:7">
      <c r="G989" s="134">
        <f t="shared" si="15"/>
        <v>0</v>
      </c>
    </row>
    <row r="990" spans="7:7">
      <c r="G990" s="134">
        <f t="shared" si="15"/>
        <v>0</v>
      </c>
    </row>
    <row r="991" spans="7:7">
      <c r="G991" s="134">
        <f t="shared" si="15"/>
        <v>0</v>
      </c>
    </row>
    <row r="992" spans="7:7">
      <c r="G992" s="134">
        <f t="shared" si="15"/>
        <v>0</v>
      </c>
    </row>
    <row r="993" spans="7:7">
      <c r="G993" s="134">
        <f t="shared" si="15"/>
        <v>0</v>
      </c>
    </row>
    <row r="994" spans="7:7">
      <c r="G994" s="134">
        <f t="shared" si="15"/>
        <v>0</v>
      </c>
    </row>
    <row r="995" spans="7:7">
      <c r="G995" s="134">
        <f t="shared" si="15"/>
        <v>0</v>
      </c>
    </row>
    <row r="996" spans="7:7">
      <c r="G996" s="134">
        <f t="shared" si="15"/>
        <v>0</v>
      </c>
    </row>
    <row r="997" spans="7:7">
      <c r="G997" s="134">
        <f t="shared" si="15"/>
        <v>0</v>
      </c>
    </row>
    <row r="998" spans="7:7">
      <c r="G998" s="134">
        <f t="shared" si="15"/>
        <v>0</v>
      </c>
    </row>
    <row r="999" spans="7:7">
      <c r="G999" s="134">
        <f t="shared" si="15"/>
        <v>0</v>
      </c>
    </row>
    <row r="1000" spans="7:7">
      <c r="G1000" s="134">
        <f t="shared" si="15"/>
        <v>0</v>
      </c>
    </row>
    <row r="1001" spans="7:7">
      <c r="G1001" s="134">
        <f t="shared" si="15"/>
        <v>0</v>
      </c>
    </row>
    <row r="1002" spans="7:7">
      <c r="G1002" s="134">
        <f t="shared" si="15"/>
        <v>0</v>
      </c>
    </row>
    <row r="1003" spans="7:7">
      <c r="G1003" s="134">
        <f t="shared" si="15"/>
        <v>0</v>
      </c>
    </row>
    <row r="1004" spans="7:7">
      <c r="G1004" s="134">
        <f t="shared" si="15"/>
        <v>0</v>
      </c>
    </row>
    <row r="1005" spans="7:7">
      <c r="G1005" s="134">
        <f t="shared" si="15"/>
        <v>0</v>
      </c>
    </row>
    <row r="1006" spans="7:7">
      <c r="G1006" s="134">
        <f t="shared" si="15"/>
        <v>0</v>
      </c>
    </row>
    <row r="1007" spans="7:7">
      <c r="G1007" s="134">
        <f t="shared" si="15"/>
        <v>0</v>
      </c>
    </row>
    <row r="1008" spans="7:7">
      <c r="G1008" s="134">
        <f t="shared" si="15"/>
        <v>0</v>
      </c>
    </row>
    <row r="1009" spans="7:7">
      <c r="G1009" s="134">
        <f t="shared" si="15"/>
        <v>0</v>
      </c>
    </row>
    <row r="1010" spans="7:7">
      <c r="G1010" s="134">
        <f t="shared" si="15"/>
        <v>0</v>
      </c>
    </row>
    <row r="1011" spans="7:7">
      <c r="G1011" s="134">
        <f t="shared" si="15"/>
        <v>0</v>
      </c>
    </row>
    <row r="1012" spans="7:7">
      <c r="G1012" s="134">
        <f t="shared" si="15"/>
        <v>0</v>
      </c>
    </row>
    <row r="1013" spans="7:7">
      <c r="G1013" s="134">
        <f t="shared" si="15"/>
        <v>0</v>
      </c>
    </row>
    <row r="1014" spans="7:7">
      <c r="G1014" s="134">
        <f t="shared" si="15"/>
        <v>0</v>
      </c>
    </row>
    <row r="1015" spans="7:7">
      <c r="G1015" s="134">
        <f t="shared" si="15"/>
        <v>0</v>
      </c>
    </row>
    <row r="1016" spans="7:7">
      <c r="G1016" s="134">
        <f t="shared" si="15"/>
        <v>0</v>
      </c>
    </row>
    <row r="1017" spans="7:7">
      <c r="G1017" s="134">
        <f t="shared" si="15"/>
        <v>0</v>
      </c>
    </row>
    <row r="1018" spans="7:7">
      <c r="G1018" s="134">
        <f t="shared" si="15"/>
        <v>0</v>
      </c>
    </row>
    <row r="1019" spans="7:7">
      <c r="G1019" s="134">
        <f t="shared" si="15"/>
        <v>0</v>
      </c>
    </row>
    <row r="1020" spans="7:7">
      <c r="G1020" s="134">
        <f t="shared" si="15"/>
        <v>0</v>
      </c>
    </row>
    <row r="1021" spans="7:7">
      <c r="G1021" s="134">
        <f t="shared" si="15"/>
        <v>0</v>
      </c>
    </row>
    <row r="1022" spans="7:7">
      <c r="G1022" s="134">
        <f t="shared" si="15"/>
        <v>0</v>
      </c>
    </row>
    <row r="1023" spans="7:7">
      <c r="G1023" s="134">
        <f t="shared" si="15"/>
        <v>0</v>
      </c>
    </row>
    <row r="1024" spans="7:7">
      <c r="G1024" s="134">
        <f t="shared" si="15"/>
        <v>0</v>
      </c>
    </row>
    <row r="1025" spans="7:7">
      <c r="G1025" s="134">
        <f t="shared" si="15"/>
        <v>0</v>
      </c>
    </row>
    <row r="1026" spans="7:7">
      <c r="G1026" s="134">
        <f t="shared" si="15"/>
        <v>0</v>
      </c>
    </row>
    <row r="1027" spans="7:7">
      <c r="G1027" s="134">
        <f t="shared" si="15"/>
        <v>0</v>
      </c>
    </row>
    <row r="1028" spans="7:7">
      <c r="G1028" s="134">
        <f t="shared" si="15"/>
        <v>0</v>
      </c>
    </row>
    <row r="1029" spans="7:7">
      <c r="G1029" s="134">
        <f t="shared" si="15"/>
        <v>0</v>
      </c>
    </row>
    <row r="1030" spans="7:7">
      <c r="G1030" s="134">
        <f t="shared" si="15"/>
        <v>0</v>
      </c>
    </row>
    <row r="1031" spans="7:7">
      <c r="G1031" s="134">
        <f t="shared" si="15"/>
        <v>0</v>
      </c>
    </row>
    <row r="1032" spans="7:7">
      <c r="G1032" s="134">
        <f t="shared" si="15"/>
        <v>0</v>
      </c>
    </row>
    <row r="1033" spans="7:7">
      <c r="G1033" s="134">
        <f t="shared" si="15"/>
        <v>0</v>
      </c>
    </row>
    <row r="1034" spans="7:7">
      <c r="G1034" s="134">
        <f t="shared" si="15"/>
        <v>0</v>
      </c>
    </row>
    <row r="1035" spans="7:7">
      <c r="G1035" s="134">
        <f t="shared" si="15"/>
        <v>0</v>
      </c>
    </row>
    <row r="1036" spans="7:7">
      <c r="G1036" s="134">
        <f t="shared" ref="G1036:G1099" si="16">+D1036-E1036</f>
        <v>0</v>
      </c>
    </row>
    <row r="1037" spans="7:7">
      <c r="G1037" s="134">
        <f t="shared" si="16"/>
        <v>0</v>
      </c>
    </row>
    <row r="1038" spans="7:7">
      <c r="G1038" s="134">
        <f t="shared" si="16"/>
        <v>0</v>
      </c>
    </row>
    <row r="1039" spans="7:7">
      <c r="G1039" s="134">
        <f t="shared" si="16"/>
        <v>0</v>
      </c>
    </row>
    <row r="1040" spans="7:7">
      <c r="G1040" s="134">
        <f t="shared" si="16"/>
        <v>0</v>
      </c>
    </row>
    <row r="1041" spans="7:7">
      <c r="G1041" s="134">
        <f t="shared" si="16"/>
        <v>0</v>
      </c>
    </row>
    <row r="1042" spans="7:7">
      <c r="G1042" s="134">
        <f t="shared" si="16"/>
        <v>0</v>
      </c>
    </row>
    <row r="1043" spans="7:7">
      <c r="G1043" s="134">
        <f t="shared" si="16"/>
        <v>0</v>
      </c>
    </row>
    <row r="1044" spans="7:7">
      <c r="G1044" s="134">
        <f t="shared" si="16"/>
        <v>0</v>
      </c>
    </row>
    <row r="1045" spans="7:7">
      <c r="G1045" s="134">
        <f t="shared" si="16"/>
        <v>0</v>
      </c>
    </row>
    <row r="1046" spans="7:7">
      <c r="G1046" s="134">
        <f t="shared" si="16"/>
        <v>0</v>
      </c>
    </row>
    <row r="1047" spans="7:7">
      <c r="G1047" s="134">
        <f t="shared" si="16"/>
        <v>0</v>
      </c>
    </row>
    <row r="1048" spans="7:7">
      <c r="G1048" s="134">
        <f t="shared" si="16"/>
        <v>0</v>
      </c>
    </row>
    <row r="1049" spans="7:7">
      <c r="G1049" s="134">
        <f t="shared" si="16"/>
        <v>0</v>
      </c>
    </row>
    <row r="1050" spans="7:7">
      <c r="G1050" s="134">
        <f t="shared" si="16"/>
        <v>0</v>
      </c>
    </row>
    <row r="1051" spans="7:7">
      <c r="G1051" s="134">
        <f t="shared" si="16"/>
        <v>0</v>
      </c>
    </row>
    <row r="1052" spans="7:7">
      <c r="G1052" s="134">
        <f t="shared" si="16"/>
        <v>0</v>
      </c>
    </row>
    <row r="1053" spans="7:7">
      <c r="G1053" s="134">
        <f t="shared" si="16"/>
        <v>0</v>
      </c>
    </row>
    <row r="1054" spans="7:7">
      <c r="G1054" s="134">
        <f t="shared" si="16"/>
        <v>0</v>
      </c>
    </row>
    <row r="1055" spans="7:7">
      <c r="G1055" s="134">
        <f t="shared" si="16"/>
        <v>0</v>
      </c>
    </row>
    <row r="1056" spans="7:7">
      <c r="G1056" s="134">
        <f t="shared" si="16"/>
        <v>0</v>
      </c>
    </row>
    <row r="1057" spans="7:7">
      <c r="G1057" s="134">
        <f t="shared" si="16"/>
        <v>0</v>
      </c>
    </row>
    <row r="1058" spans="7:7">
      <c r="G1058" s="134">
        <f t="shared" si="16"/>
        <v>0</v>
      </c>
    </row>
    <row r="1059" spans="7:7">
      <c r="G1059" s="134">
        <f t="shared" si="16"/>
        <v>0</v>
      </c>
    </row>
    <row r="1060" spans="7:7">
      <c r="G1060" s="134">
        <f t="shared" si="16"/>
        <v>0</v>
      </c>
    </row>
    <row r="1061" spans="7:7">
      <c r="G1061" s="134">
        <f t="shared" si="16"/>
        <v>0</v>
      </c>
    </row>
    <row r="1062" spans="7:7">
      <c r="G1062" s="134">
        <f t="shared" si="16"/>
        <v>0</v>
      </c>
    </row>
    <row r="1063" spans="7:7">
      <c r="G1063" s="134">
        <f t="shared" si="16"/>
        <v>0</v>
      </c>
    </row>
    <row r="1064" spans="7:7">
      <c r="G1064" s="134">
        <f t="shared" si="16"/>
        <v>0</v>
      </c>
    </row>
    <row r="1065" spans="7:7">
      <c r="G1065" s="134">
        <f t="shared" si="16"/>
        <v>0</v>
      </c>
    </row>
    <row r="1066" spans="7:7">
      <c r="G1066" s="134">
        <f t="shared" si="16"/>
        <v>0</v>
      </c>
    </row>
    <row r="1067" spans="7:7">
      <c r="G1067" s="134">
        <f t="shared" si="16"/>
        <v>0</v>
      </c>
    </row>
    <row r="1068" spans="7:7">
      <c r="G1068" s="134">
        <f t="shared" si="16"/>
        <v>0</v>
      </c>
    </row>
    <row r="1069" spans="7:7">
      <c r="G1069" s="134">
        <f t="shared" si="16"/>
        <v>0</v>
      </c>
    </row>
    <row r="1070" spans="7:7">
      <c r="G1070" s="134">
        <f t="shared" si="16"/>
        <v>0</v>
      </c>
    </row>
    <row r="1071" spans="7:7">
      <c r="G1071" s="134">
        <f t="shared" si="16"/>
        <v>0</v>
      </c>
    </row>
    <row r="1072" spans="7:7">
      <c r="G1072" s="134">
        <f t="shared" si="16"/>
        <v>0</v>
      </c>
    </row>
    <row r="1073" spans="7:7">
      <c r="G1073" s="134">
        <f t="shared" si="16"/>
        <v>0</v>
      </c>
    </row>
    <row r="1074" spans="7:7">
      <c r="G1074" s="134">
        <f t="shared" si="16"/>
        <v>0</v>
      </c>
    </row>
    <row r="1075" spans="7:7">
      <c r="G1075" s="134">
        <f t="shared" si="16"/>
        <v>0</v>
      </c>
    </row>
    <row r="1076" spans="7:7">
      <c r="G1076" s="134">
        <f t="shared" si="16"/>
        <v>0</v>
      </c>
    </row>
    <row r="1077" spans="7:7">
      <c r="G1077" s="134">
        <f t="shared" si="16"/>
        <v>0</v>
      </c>
    </row>
    <row r="1078" spans="7:7">
      <c r="G1078" s="134">
        <f t="shared" si="16"/>
        <v>0</v>
      </c>
    </row>
    <row r="1079" spans="7:7">
      <c r="G1079" s="134">
        <f t="shared" si="16"/>
        <v>0</v>
      </c>
    </row>
    <row r="1080" spans="7:7">
      <c r="G1080" s="134">
        <f t="shared" si="16"/>
        <v>0</v>
      </c>
    </row>
    <row r="1081" spans="7:7">
      <c r="G1081" s="134">
        <f t="shared" si="16"/>
        <v>0</v>
      </c>
    </row>
    <row r="1082" spans="7:7">
      <c r="G1082" s="134">
        <f t="shared" si="16"/>
        <v>0</v>
      </c>
    </row>
    <row r="1083" spans="7:7">
      <c r="G1083" s="134">
        <f t="shared" si="16"/>
        <v>0</v>
      </c>
    </row>
    <row r="1084" spans="7:7">
      <c r="G1084" s="134">
        <f t="shared" si="16"/>
        <v>0</v>
      </c>
    </row>
    <row r="1085" spans="7:7">
      <c r="G1085" s="134">
        <f t="shared" si="16"/>
        <v>0</v>
      </c>
    </row>
    <row r="1086" spans="7:7">
      <c r="G1086" s="134">
        <f t="shared" si="16"/>
        <v>0</v>
      </c>
    </row>
    <row r="1087" spans="7:7">
      <c r="G1087" s="134">
        <f t="shared" si="16"/>
        <v>0</v>
      </c>
    </row>
    <row r="1088" spans="7:7">
      <c r="G1088" s="134">
        <f t="shared" si="16"/>
        <v>0</v>
      </c>
    </row>
    <row r="1089" spans="7:7">
      <c r="G1089" s="134">
        <f t="shared" si="16"/>
        <v>0</v>
      </c>
    </row>
    <row r="1090" spans="7:7">
      <c r="G1090" s="134">
        <f t="shared" si="16"/>
        <v>0</v>
      </c>
    </row>
    <row r="1091" spans="7:7">
      <c r="G1091" s="134">
        <f t="shared" si="16"/>
        <v>0</v>
      </c>
    </row>
    <row r="1092" spans="7:7">
      <c r="G1092" s="134">
        <f t="shared" si="16"/>
        <v>0</v>
      </c>
    </row>
    <row r="1093" spans="7:7">
      <c r="G1093" s="134">
        <f t="shared" si="16"/>
        <v>0</v>
      </c>
    </row>
    <row r="1094" spans="7:7">
      <c r="G1094" s="134">
        <f t="shared" si="16"/>
        <v>0</v>
      </c>
    </row>
    <row r="1095" spans="7:7">
      <c r="G1095" s="134">
        <f t="shared" si="16"/>
        <v>0</v>
      </c>
    </row>
    <row r="1096" spans="7:7">
      <c r="G1096" s="134">
        <f t="shared" si="16"/>
        <v>0</v>
      </c>
    </row>
    <row r="1097" spans="7:7">
      <c r="G1097" s="134">
        <f t="shared" si="16"/>
        <v>0</v>
      </c>
    </row>
    <row r="1098" spans="7:7">
      <c r="G1098" s="134">
        <f t="shared" si="16"/>
        <v>0</v>
      </c>
    </row>
    <row r="1099" spans="7:7">
      <c r="G1099" s="134">
        <f t="shared" si="16"/>
        <v>0</v>
      </c>
    </row>
    <row r="1100" spans="7:7">
      <c r="G1100" s="134">
        <f t="shared" ref="G1100:G1163" si="17">+D1100-E1100</f>
        <v>0</v>
      </c>
    </row>
    <row r="1101" spans="7:7">
      <c r="G1101" s="134">
        <f t="shared" si="17"/>
        <v>0</v>
      </c>
    </row>
    <row r="1102" spans="7:7">
      <c r="G1102" s="134">
        <f t="shared" si="17"/>
        <v>0</v>
      </c>
    </row>
    <row r="1103" spans="7:7">
      <c r="G1103" s="134">
        <f t="shared" si="17"/>
        <v>0</v>
      </c>
    </row>
    <row r="1104" spans="7:7">
      <c r="G1104" s="134">
        <f t="shared" si="17"/>
        <v>0</v>
      </c>
    </row>
    <row r="1105" spans="7:7">
      <c r="G1105" s="134">
        <f t="shared" si="17"/>
        <v>0</v>
      </c>
    </row>
    <row r="1106" spans="7:7">
      <c r="G1106" s="134">
        <f t="shared" si="17"/>
        <v>0</v>
      </c>
    </row>
    <row r="1107" spans="7:7">
      <c r="G1107" s="134">
        <f t="shared" si="17"/>
        <v>0</v>
      </c>
    </row>
    <row r="1108" spans="7:7">
      <c r="G1108" s="134">
        <f t="shared" si="17"/>
        <v>0</v>
      </c>
    </row>
    <row r="1109" spans="7:7">
      <c r="G1109" s="134">
        <f t="shared" si="17"/>
        <v>0</v>
      </c>
    </row>
    <row r="1110" spans="7:7">
      <c r="G1110" s="134">
        <f t="shared" si="17"/>
        <v>0</v>
      </c>
    </row>
    <row r="1111" spans="7:7">
      <c r="G1111" s="134">
        <f t="shared" si="17"/>
        <v>0</v>
      </c>
    </row>
    <row r="1112" spans="7:7">
      <c r="G1112" s="134">
        <f t="shared" si="17"/>
        <v>0</v>
      </c>
    </row>
    <row r="1113" spans="7:7">
      <c r="G1113" s="134">
        <f t="shared" si="17"/>
        <v>0</v>
      </c>
    </row>
    <row r="1114" spans="7:7">
      <c r="G1114" s="134">
        <f t="shared" si="17"/>
        <v>0</v>
      </c>
    </row>
    <row r="1115" spans="7:7">
      <c r="G1115" s="134">
        <f t="shared" si="17"/>
        <v>0</v>
      </c>
    </row>
    <row r="1116" spans="7:7">
      <c r="G1116" s="134">
        <f t="shared" si="17"/>
        <v>0</v>
      </c>
    </row>
    <row r="1117" spans="7:7">
      <c r="G1117" s="134">
        <f t="shared" si="17"/>
        <v>0</v>
      </c>
    </row>
    <row r="1118" spans="7:7">
      <c r="G1118" s="134">
        <f t="shared" si="17"/>
        <v>0</v>
      </c>
    </row>
    <row r="1119" spans="7:7">
      <c r="G1119" s="134">
        <f t="shared" si="17"/>
        <v>0</v>
      </c>
    </row>
    <row r="1120" spans="7:7">
      <c r="G1120" s="134">
        <f t="shared" si="17"/>
        <v>0</v>
      </c>
    </row>
    <row r="1121" spans="7:7">
      <c r="G1121" s="134">
        <f t="shared" si="17"/>
        <v>0</v>
      </c>
    </row>
    <row r="1122" spans="7:7">
      <c r="G1122" s="134">
        <f t="shared" si="17"/>
        <v>0</v>
      </c>
    </row>
    <row r="1123" spans="7:7">
      <c r="G1123" s="134">
        <f t="shared" si="17"/>
        <v>0</v>
      </c>
    </row>
    <row r="1124" spans="7:7">
      <c r="G1124" s="134">
        <f t="shared" si="17"/>
        <v>0</v>
      </c>
    </row>
    <row r="1125" spans="7:7">
      <c r="G1125" s="134">
        <f t="shared" si="17"/>
        <v>0</v>
      </c>
    </row>
    <row r="1126" spans="7:7">
      <c r="G1126" s="134">
        <f t="shared" si="17"/>
        <v>0</v>
      </c>
    </row>
    <row r="1127" spans="7:7">
      <c r="G1127" s="134">
        <f t="shared" si="17"/>
        <v>0</v>
      </c>
    </row>
    <row r="1128" spans="7:7">
      <c r="G1128" s="134">
        <f t="shared" si="17"/>
        <v>0</v>
      </c>
    </row>
    <row r="1129" spans="7:7">
      <c r="G1129" s="134">
        <f t="shared" si="17"/>
        <v>0</v>
      </c>
    </row>
    <row r="1130" spans="7:7">
      <c r="G1130" s="134">
        <f t="shared" si="17"/>
        <v>0</v>
      </c>
    </row>
    <row r="1131" spans="7:7">
      <c r="G1131" s="134">
        <f t="shared" si="17"/>
        <v>0</v>
      </c>
    </row>
    <row r="1132" spans="7:7">
      <c r="G1132" s="134">
        <f t="shared" si="17"/>
        <v>0</v>
      </c>
    </row>
    <row r="1133" spans="7:7">
      <c r="G1133" s="134">
        <f t="shared" si="17"/>
        <v>0</v>
      </c>
    </row>
    <row r="1134" spans="7:7">
      <c r="G1134" s="134">
        <f t="shared" si="17"/>
        <v>0</v>
      </c>
    </row>
    <row r="1135" spans="7:7">
      <c r="G1135" s="134">
        <f t="shared" si="17"/>
        <v>0</v>
      </c>
    </row>
    <row r="1136" spans="7:7">
      <c r="G1136" s="134">
        <f t="shared" si="17"/>
        <v>0</v>
      </c>
    </row>
    <row r="1137" spans="7:7">
      <c r="G1137" s="134">
        <f t="shared" si="17"/>
        <v>0</v>
      </c>
    </row>
    <row r="1138" spans="7:7">
      <c r="G1138" s="134">
        <f t="shared" si="17"/>
        <v>0</v>
      </c>
    </row>
    <row r="1139" spans="7:7">
      <c r="G1139" s="134">
        <f t="shared" si="17"/>
        <v>0</v>
      </c>
    </row>
    <row r="1140" spans="7:7">
      <c r="G1140" s="134">
        <f t="shared" si="17"/>
        <v>0</v>
      </c>
    </row>
    <row r="1141" spans="7:7">
      <c r="G1141" s="134">
        <f t="shared" si="17"/>
        <v>0</v>
      </c>
    </row>
    <row r="1142" spans="7:7">
      <c r="G1142" s="134">
        <f t="shared" si="17"/>
        <v>0</v>
      </c>
    </row>
    <row r="1143" spans="7:7">
      <c r="G1143" s="134">
        <f t="shared" si="17"/>
        <v>0</v>
      </c>
    </row>
    <row r="1144" spans="7:7">
      <c r="G1144" s="134">
        <f t="shared" si="17"/>
        <v>0</v>
      </c>
    </row>
    <row r="1145" spans="7:7">
      <c r="G1145" s="134">
        <f t="shared" si="17"/>
        <v>0</v>
      </c>
    </row>
    <row r="1146" spans="7:7">
      <c r="G1146" s="134">
        <f t="shared" si="17"/>
        <v>0</v>
      </c>
    </row>
    <row r="1147" spans="7:7">
      <c r="G1147" s="134">
        <f t="shared" si="17"/>
        <v>0</v>
      </c>
    </row>
    <row r="1148" spans="7:7">
      <c r="G1148" s="134">
        <f t="shared" si="17"/>
        <v>0</v>
      </c>
    </row>
    <row r="1149" spans="7:7">
      <c r="G1149" s="134">
        <f t="shared" si="17"/>
        <v>0</v>
      </c>
    </row>
    <row r="1150" spans="7:7">
      <c r="G1150" s="134">
        <f t="shared" si="17"/>
        <v>0</v>
      </c>
    </row>
    <row r="1151" spans="7:7">
      <c r="G1151" s="134">
        <f t="shared" si="17"/>
        <v>0</v>
      </c>
    </row>
    <row r="1152" spans="7:7">
      <c r="G1152" s="134">
        <f t="shared" si="17"/>
        <v>0</v>
      </c>
    </row>
    <row r="1153" spans="7:7">
      <c r="G1153" s="134">
        <f t="shared" si="17"/>
        <v>0</v>
      </c>
    </row>
    <row r="1154" spans="7:7">
      <c r="G1154" s="134">
        <f t="shared" si="17"/>
        <v>0</v>
      </c>
    </row>
    <row r="1155" spans="7:7">
      <c r="G1155" s="134">
        <f t="shared" si="17"/>
        <v>0</v>
      </c>
    </row>
    <row r="1156" spans="7:7">
      <c r="G1156" s="134">
        <f t="shared" si="17"/>
        <v>0</v>
      </c>
    </row>
    <row r="1157" spans="7:7">
      <c r="G1157" s="134">
        <f t="shared" si="17"/>
        <v>0</v>
      </c>
    </row>
    <row r="1158" spans="7:7">
      <c r="G1158" s="134">
        <f t="shared" si="17"/>
        <v>0</v>
      </c>
    </row>
    <row r="1159" spans="7:7">
      <c r="G1159" s="134">
        <f t="shared" si="17"/>
        <v>0</v>
      </c>
    </row>
    <row r="1160" spans="7:7">
      <c r="G1160" s="134">
        <f t="shared" si="17"/>
        <v>0</v>
      </c>
    </row>
    <row r="1161" spans="7:7">
      <c r="G1161" s="134">
        <f t="shared" si="17"/>
        <v>0</v>
      </c>
    </row>
    <row r="1162" spans="7:7">
      <c r="G1162" s="134">
        <f t="shared" si="17"/>
        <v>0</v>
      </c>
    </row>
    <row r="1163" spans="7:7">
      <c r="G1163" s="134">
        <f t="shared" si="17"/>
        <v>0</v>
      </c>
    </row>
    <row r="1164" spans="7:7">
      <c r="G1164" s="134">
        <f t="shared" ref="G1164:G1227" si="18">+D1164-E1164</f>
        <v>0</v>
      </c>
    </row>
    <row r="1165" spans="7:7">
      <c r="G1165" s="134">
        <f t="shared" si="18"/>
        <v>0</v>
      </c>
    </row>
    <row r="1166" spans="7:7">
      <c r="G1166" s="134">
        <f t="shared" si="18"/>
        <v>0</v>
      </c>
    </row>
    <row r="1167" spans="7:7">
      <c r="G1167" s="134">
        <f t="shared" si="18"/>
        <v>0</v>
      </c>
    </row>
    <row r="1168" spans="7:7">
      <c r="G1168" s="134">
        <f t="shared" si="18"/>
        <v>0</v>
      </c>
    </row>
    <row r="1169" spans="7:7">
      <c r="G1169" s="134">
        <f t="shared" si="18"/>
        <v>0</v>
      </c>
    </row>
    <row r="1170" spans="7:7">
      <c r="G1170" s="134">
        <f t="shared" si="18"/>
        <v>0</v>
      </c>
    </row>
    <row r="1171" spans="7:7">
      <c r="G1171" s="134">
        <f t="shared" si="18"/>
        <v>0</v>
      </c>
    </row>
    <row r="1172" spans="7:7">
      <c r="G1172" s="134">
        <f t="shared" si="18"/>
        <v>0</v>
      </c>
    </row>
    <row r="1173" spans="7:7">
      <c r="G1173" s="134">
        <f t="shared" si="18"/>
        <v>0</v>
      </c>
    </row>
    <row r="1174" spans="7:7">
      <c r="G1174" s="134">
        <f t="shared" si="18"/>
        <v>0</v>
      </c>
    </row>
    <row r="1175" spans="7:7">
      <c r="G1175" s="134">
        <f t="shared" si="18"/>
        <v>0</v>
      </c>
    </row>
    <row r="1176" spans="7:7">
      <c r="G1176" s="134">
        <f t="shared" si="18"/>
        <v>0</v>
      </c>
    </row>
    <row r="1177" spans="7:7">
      <c r="G1177" s="134">
        <f t="shared" si="18"/>
        <v>0</v>
      </c>
    </row>
    <row r="1178" spans="7:7">
      <c r="G1178" s="134">
        <f t="shared" si="18"/>
        <v>0</v>
      </c>
    </row>
    <row r="1179" spans="7:7">
      <c r="G1179" s="134">
        <f t="shared" si="18"/>
        <v>0</v>
      </c>
    </row>
    <row r="1180" spans="7:7">
      <c r="G1180" s="134">
        <f t="shared" si="18"/>
        <v>0</v>
      </c>
    </row>
    <row r="1181" spans="7:7">
      <c r="G1181" s="134">
        <f t="shared" si="18"/>
        <v>0</v>
      </c>
    </row>
    <row r="1182" spans="7:7">
      <c r="G1182" s="134">
        <f t="shared" si="18"/>
        <v>0</v>
      </c>
    </row>
    <row r="1183" spans="7:7">
      <c r="G1183" s="134">
        <f t="shared" si="18"/>
        <v>0</v>
      </c>
    </row>
    <row r="1184" spans="7:7">
      <c r="G1184" s="134">
        <f t="shared" si="18"/>
        <v>0</v>
      </c>
    </row>
    <row r="1185" spans="7:7">
      <c r="G1185" s="134">
        <f t="shared" si="18"/>
        <v>0</v>
      </c>
    </row>
    <row r="1186" spans="7:7">
      <c r="G1186" s="134">
        <f t="shared" si="18"/>
        <v>0</v>
      </c>
    </row>
    <row r="1187" spans="7:7">
      <c r="G1187" s="134">
        <f t="shared" si="18"/>
        <v>0</v>
      </c>
    </row>
    <row r="1188" spans="7:7">
      <c r="G1188" s="134">
        <f t="shared" si="18"/>
        <v>0</v>
      </c>
    </row>
    <row r="1189" spans="7:7">
      <c r="G1189" s="134">
        <f t="shared" si="18"/>
        <v>0</v>
      </c>
    </row>
    <row r="1190" spans="7:7">
      <c r="G1190" s="134">
        <f t="shared" si="18"/>
        <v>0</v>
      </c>
    </row>
    <row r="1191" spans="7:7">
      <c r="G1191" s="134">
        <f t="shared" si="18"/>
        <v>0</v>
      </c>
    </row>
    <row r="1192" spans="7:7">
      <c r="G1192" s="134">
        <f t="shared" si="18"/>
        <v>0</v>
      </c>
    </row>
    <row r="1193" spans="7:7">
      <c r="G1193" s="134">
        <f t="shared" si="18"/>
        <v>0</v>
      </c>
    </row>
    <row r="1194" spans="7:7">
      <c r="G1194" s="134">
        <f t="shared" si="18"/>
        <v>0</v>
      </c>
    </row>
    <row r="1195" spans="7:7">
      <c r="G1195" s="134">
        <f t="shared" si="18"/>
        <v>0</v>
      </c>
    </row>
    <row r="1196" spans="7:7">
      <c r="G1196" s="134">
        <f t="shared" si="18"/>
        <v>0</v>
      </c>
    </row>
    <row r="1197" spans="7:7">
      <c r="G1197" s="134">
        <f t="shared" si="18"/>
        <v>0</v>
      </c>
    </row>
    <row r="1198" spans="7:7">
      <c r="G1198" s="134">
        <f t="shared" si="18"/>
        <v>0</v>
      </c>
    </row>
    <row r="1199" spans="7:7">
      <c r="G1199" s="134">
        <f t="shared" si="18"/>
        <v>0</v>
      </c>
    </row>
    <row r="1200" spans="7:7">
      <c r="G1200" s="134">
        <f t="shared" si="18"/>
        <v>0</v>
      </c>
    </row>
    <row r="1201" spans="7:7">
      <c r="G1201" s="134">
        <f t="shared" si="18"/>
        <v>0</v>
      </c>
    </row>
    <row r="1202" spans="7:7">
      <c r="G1202" s="134">
        <f t="shared" si="18"/>
        <v>0</v>
      </c>
    </row>
    <row r="1203" spans="7:7">
      <c r="G1203" s="134">
        <f t="shared" si="18"/>
        <v>0</v>
      </c>
    </row>
    <row r="1204" spans="7:7">
      <c r="G1204" s="134">
        <f t="shared" si="18"/>
        <v>0</v>
      </c>
    </row>
    <row r="1205" spans="7:7">
      <c r="G1205" s="134">
        <f t="shared" si="18"/>
        <v>0</v>
      </c>
    </row>
    <row r="1206" spans="7:7">
      <c r="G1206" s="134">
        <f t="shared" si="18"/>
        <v>0</v>
      </c>
    </row>
    <row r="1207" spans="7:7">
      <c r="G1207" s="134">
        <f t="shared" si="18"/>
        <v>0</v>
      </c>
    </row>
    <row r="1208" spans="7:7">
      <c r="G1208" s="134">
        <f t="shared" si="18"/>
        <v>0</v>
      </c>
    </row>
    <row r="1209" spans="7:7">
      <c r="G1209" s="134">
        <f t="shared" si="18"/>
        <v>0</v>
      </c>
    </row>
    <row r="1210" spans="7:7">
      <c r="G1210" s="134">
        <f t="shared" si="18"/>
        <v>0</v>
      </c>
    </row>
    <row r="1211" spans="7:7">
      <c r="G1211" s="134">
        <f t="shared" si="18"/>
        <v>0</v>
      </c>
    </row>
    <row r="1212" spans="7:7">
      <c r="G1212" s="134">
        <f t="shared" si="18"/>
        <v>0</v>
      </c>
    </row>
    <row r="1213" spans="7:7">
      <c r="G1213" s="134">
        <f t="shared" si="18"/>
        <v>0</v>
      </c>
    </row>
    <row r="1214" spans="7:7">
      <c r="G1214" s="134">
        <f t="shared" si="18"/>
        <v>0</v>
      </c>
    </row>
    <row r="1215" spans="7:7">
      <c r="G1215" s="134">
        <f t="shared" si="18"/>
        <v>0</v>
      </c>
    </row>
    <row r="1216" spans="7:7">
      <c r="G1216" s="134">
        <f t="shared" si="18"/>
        <v>0</v>
      </c>
    </row>
    <row r="1217" spans="7:7">
      <c r="G1217" s="134">
        <f t="shared" si="18"/>
        <v>0</v>
      </c>
    </row>
    <row r="1218" spans="7:7">
      <c r="G1218" s="134">
        <f t="shared" si="18"/>
        <v>0</v>
      </c>
    </row>
    <row r="1219" spans="7:7">
      <c r="G1219" s="134">
        <f t="shared" si="18"/>
        <v>0</v>
      </c>
    </row>
    <row r="1220" spans="7:7">
      <c r="G1220" s="134">
        <f t="shared" si="18"/>
        <v>0</v>
      </c>
    </row>
    <row r="1221" spans="7:7">
      <c r="G1221" s="134">
        <f t="shared" si="18"/>
        <v>0</v>
      </c>
    </row>
    <row r="1222" spans="7:7">
      <c r="G1222" s="134">
        <f t="shared" si="18"/>
        <v>0</v>
      </c>
    </row>
    <row r="1223" spans="7:7">
      <c r="G1223" s="134">
        <f t="shared" si="18"/>
        <v>0</v>
      </c>
    </row>
    <row r="1224" spans="7:7">
      <c r="G1224" s="134">
        <f t="shared" si="18"/>
        <v>0</v>
      </c>
    </row>
    <row r="1225" spans="7:7">
      <c r="G1225" s="134">
        <f t="shared" si="18"/>
        <v>0</v>
      </c>
    </row>
    <row r="1226" spans="7:7">
      <c r="G1226" s="134">
        <f t="shared" si="18"/>
        <v>0</v>
      </c>
    </row>
    <row r="1227" spans="7:7">
      <c r="G1227" s="134">
        <f t="shared" si="18"/>
        <v>0</v>
      </c>
    </row>
    <row r="1228" spans="7:7">
      <c r="G1228" s="134">
        <f t="shared" ref="G1228:G1291" si="19">+D1228-E1228</f>
        <v>0</v>
      </c>
    </row>
    <row r="1229" spans="7:7">
      <c r="G1229" s="134">
        <f t="shared" si="19"/>
        <v>0</v>
      </c>
    </row>
    <row r="1230" spans="7:7">
      <c r="G1230" s="134">
        <f t="shared" si="19"/>
        <v>0</v>
      </c>
    </row>
    <row r="1231" spans="7:7">
      <c r="G1231" s="134">
        <f t="shared" si="19"/>
        <v>0</v>
      </c>
    </row>
    <row r="1232" spans="7:7">
      <c r="G1232" s="134">
        <f t="shared" si="19"/>
        <v>0</v>
      </c>
    </row>
    <row r="1233" spans="7:7">
      <c r="G1233" s="134">
        <f t="shared" si="19"/>
        <v>0</v>
      </c>
    </row>
    <row r="1234" spans="7:7">
      <c r="G1234" s="134">
        <f t="shared" si="19"/>
        <v>0</v>
      </c>
    </row>
    <row r="1235" spans="7:7">
      <c r="G1235" s="134">
        <f t="shared" si="19"/>
        <v>0</v>
      </c>
    </row>
    <row r="1236" spans="7:7">
      <c r="G1236" s="134">
        <f t="shared" si="19"/>
        <v>0</v>
      </c>
    </row>
    <row r="1237" spans="7:7">
      <c r="G1237" s="134">
        <f t="shared" si="19"/>
        <v>0</v>
      </c>
    </row>
    <row r="1238" spans="7:7">
      <c r="G1238" s="134">
        <f t="shared" si="19"/>
        <v>0</v>
      </c>
    </row>
    <row r="1239" spans="7:7">
      <c r="G1239" s="134">
        <f t="shared" si="19"/>
        <v>0</v>
      </c>
    </row>
    <row r="1240" spans="7:7">
      <c r="G1240" s="134">
        <f t="shared" si="19"/>
        <v>0</v>
      </c>
    </row>
    <row r="1241" spans="7:7">
      <c r="G1241" s="134">
        <f t="shared" si="19"/>
        <v>0</v>
      </c>
    </row>
    <row r="1242" spans="7:7">
      <c r="G1242" s="134">
        <f t="shared" si="19"/>
        <v>0</v>
      </c>
    </row>
    <row r="1243" spans="7:7">
      <c r="G1243" s="134">
        <f t="shared" si="19"/>
        <v>0</v>
      </c>
    </row>
    <row r="1244" spans="7:7">
      <c r="G1244" s="134">
        <f t="shared" si="19"/>
        <v>0</v>
      </c>
    </row>
    <row r="1245" spans="7:7">
      <c r="G1245" s="134">
        <f t="shared" si="19"/>
        <v>0</v>
      </c>
    </row>
    <row r="1246" spans="7:7">
      <c r="G1246" s="134">
        <f t="shared" si="19"/>
        <v>0</v>
      </c>
    </row>
    <row r="1247" spans="7:7">
      <c r="G1247" s="134">
        <f t="shared" si="19"/>
        <v>0</v>
      </c>
    </row>
    <row r="1248" spans="7:7">
      <c r="G1248" s="134">
        <f t="shared" si="19"/>
        <v>0</v>
      </c>
    </row>
    <row r="1249" spans="7:7">
      <c r="G1249" s="134">
        <f t="shared" si="19"/>
        <v>0</v>
      </c>
    </row>
    <row r="1250" spans="7:7">
      <c r="G1250" s="134">
        <f t="shared" si="19"/>
        <v>0</v>
      </c>
    </row>
    <row r="1251" spans="7:7">
      <c r="G1251" s="134">
        <f t="shared" si="19"/>
        <v>0</v>
      </c>
    </row>
    <row r="1252" spans="7:7">
      <c r="G1252" s="134">
        <f t="shared" si="19"/>
        <v>0</v>
      </c>
    </row>
    <row r="1253" spans="7:7">
      <c r="G1253" s="134">
        <f t="shared" si="19"/>
        <v>0</v>
      </c>
    </row>
    <row r="1254" spans="7:7">
      <c r="G1254" s="134">
        <f t="shared" si="19"/>
        <v>0</v>
      </c>
    </row>
    <row r="1255" spans="7:7">
      <c r="G1255" s="134">
        <f t="shared" si="19"/>
        <v>0</v>
      </c>
    </row>
    <row r="1256" spans="7:7">
      <c r="G1256" s="134">
        <f t="shared" si="19"/>
        <v>0</v>
      </c>
    </row>
    <row r="1257" spans="7:7">
      <c r="G1257" s="134">
        <f t="shared" si="19"/>
        <v>0</v>
      </c>
    </row>
    <row r="1258" spans="7:7">
      <c r="G1258" s="134">
        <f t="shared" si="19"/>
        <v>0</v>
      </c>
    </row>
    <row r="1259" spans="7:7">
      <c r="G1259" s="134">
        <f t="shared" si="19"/>
        <v>0</v>
      </c>
    </row>
    <row r="1260" spans="7:7">
      <c r="G1260" s="134">
        <f t="shared" si="19"/>
        <v>0</v>
      </c>
    </row>
    <row r="1261" spans="7:7">
      <c r="G1261" s="134">
        <f t="shared" si="19"/>
        <v>0</v>
      </c>
    </row>
    <row r="1262" spans="7:7">
      <c r="G1262" s="134">
        <f t="shared" si="19"/>
        <v>0</v>
      </c>
    </row>
    <row r="1263" spans="7:7">
      <c r="G1263" s="134">
        <f t="shared" si="19"/>
        <v>0</v>
      </c>
    </row>
    <row r="1264" spans="7:7">
      <c r="G1264" s="134">
        <f t="shared" si="19"/>
        <v>0</v>
      </c>
    </row>
    <row r="1265" spans="7:7">
      <c r="G1265" s="134">
        <f t="shared" si="19"/>
        <v>0</v>
      </c>
    </row>
    <row r="1266" spans="7:7">
      <c r="G1266" s="134">
        <f t="shared" si="19"/>
        <v>0</v>
      </c>
    </row>
    <row r="1267" spans="7:7">
      <c r="G1267" s="134">
        <f t="shared" si="19"/>
        <v>0</v>
      </c>
    </row>
    <row r="1268" spans="7:7">
      <c r="G1268" s="134">
        <f t="shared" si="19"/>
        <v>0</v>
      </c>
    </row>
    <row r="1269" spans="7:7">
      <c r="G1269" s="134">
        <f t="shared" si="19"/>
        <v>0</v>
      </c>
    </row>
    <row r="1270" spans="7:7">
      <c r="G1270" s="134">
        <f t="shared" si="19"/>
        <v>0</v>
      </c>
    </row>
    <row r="1271" spans="7:7">
      <c r="G1271" s="134">
        <f t="shared" si="19"/>
        <v>0</v>
      </c>
    </row>
    <row r="1272" spans="7:7">
      <c r="G1272" s="134">
        <f t="shared" si="19"/>
        <v>0</v>
      </c>
    </row>
    <row r="1273" spans="7:7">
      <c r="G1273" s="134">
        <f t="shared" si="19"/>
        <v>0</v>
      </c>
    </row>
    <row r="1274" spans="7:7">
      <c r="G1274" s="134">
        <f t="shared" si="19"/>
        <v>0</v>
      </c>
    </row>
    <row r="1275" spans="7:7">
      <c r="G1275" s="134">
        <f t="shared" si="19"/>
        <v>0</v>
      </c>
    </row>
    <row r="1276" spans="7:7">
      <c r="G1276" s="134">
        <f t="shared" si="19"/>
        <v>0</v>
      </c>
    </row>
    <row r="1277" spans="7:7">
      <c r="G1277" s="134">
        <f t="shared" si="19"/>
        <v>0</v>
      </c>
    </row>
    <row r="1278" spans="7:7">
      <c r="G1278" s="134">
        <f t="shared" si="19"/>
        <v>0</v>
      </c>
    </row>
    <row r="1279" spans="7:7">
      <c r="G1279" s="134">
        <f t="shared" si="19"/>
        <v>0</v>
      </c>
    </row>
    <row r="1280" spans="7:7">
      <c r="G1280" s="134">
        <f t="shared" si="19"/>
        <v>0</v>
      </c>
    </row>
    <row r="1281" spans="7:7">
      <c r="G1281" s="134">
        <f t="shared" si="19"/>
        <v>0</v>
      </c>
    </row>
    <row r="1282" spans="7:7">
      <c r="G1282" s="134">
        <f t="shared" si="19"/>
        <v>0</v>
      </c>
    </row>
    <row r="1283" spans="7:7">
      <c r="G1283" s="134">
        <f t="shared" si="19"/>
        <v>0</v>
      </c>
    </row>
    <row r="1284" spans="7:7">
      <c r="G1284" s="134">
        <f t="shared" si="19"/>
        <v>0</v>
      </c>
    </row>
    <row r="1285" spans="7:7">
      <c r="G1285" s="134">
        <f t="shared" si="19"/>
        <v>0</v>
      </c>
    </row>
    <row r="1286" spans="7:7">
      <c r="G1286" s="134">
        <f t="shared" si="19"/>
        <v>0</v>
      </c>
    </row>
    <row r="1287" spans="7:7">
      <c r="G1287" s="134">
        <f t="shared" si="19"/>
        <v>0</v>
      </c>
    </row>
    <row r="1288" spans="7:7">
      <c r="G1288" s="134">
        <f t="shared" si="19"/>
        <v>0</v>
      </c>
    </row>
    <row r="1289" spans="7:7">
      <c r="G1289" s="134">
        <f t="shared" si="19"/>
        <v>0</v>
      </c>
    </row>
    <row r="1290" spans="7:7">
      <c r="G1290" s="134">
        <f t="shared" si="19"/>
        <v>0</v>
      </c>
    </row>
    <row r="1291" spans="7:7">
      <c r="G1291" s="134">
        <f t="shared" si="19"/>
        <v>0</v>
      </c>
    </row>
    <row r="1292" spans="7:7">
      <c r="G1292" s="134">
        <f t="shared" ref="G1292:G1355" si="20">+D1292-E1292</f>
        <v>0</v>
      </c>
    </row>
    <row r="1293" spans="7:7">
      <c r="G1293" s="134">
        <f t="shared" si="20"/>
        <v>0</v>
      </c>
    </row>
    <row r="1294" spans="7:7">
      <c r="G1294" s="134">
        <f t="shared" si="20"/>
        <v>0</v>
      </c>
    </row>
    <row r="1295" spans="7:7">
      <c r="G1295" s="134">
        <f t="shared" si="20"/>
        <v>0</v>
      </c>
    </row>
    <row r="1296" spans="7:7">
      <c r="G1296" s="134">
        <f t="shared" si="20"/>
        <v>0</v>
      </c>
    </row>
    <row r="1297" spans="7:7">
      <c r="G1297" s="134">
        <f t="shared" si="20"/>
        <v>0</v>
      </c>
    </row>
    <row r="1298" spans="7:7">
      <c r="G1298" s="134">
        <f t="shared" si="20"/>
        <v>0</v>
      </c>
    </row>
    <row r="1299" spans="7:7">
      <c r="G1299" s="134">
        <f t="shared" si="20"/>
        <v>0</v>
      </c>
    </row>
    <row r="1300" spans="7:7">
      <c r="G1300" s="134">
        <f t="shared" si="20"/>
        <v>0</v>
      </c>
    </row>
    <row r="1301" spans="7:7">
      <c r="G1301" s="134">
        <f t="shared" si="20"/>
        <v>0</v>
      </c>
    </row>
    <row r="1302" spans="7:7">
      <c r="G1302" s="134">
        <f t="shared" si="20"/>
        <v>0</v>
      </c>
    </row>
    <row r="1303" spans="7:7">
      <c r="G1303" s="134">
        <f t="shared" si="20"/>
        <v>0</v>
      </c>
    </row>
    <row r="1304" spans="7:7">
      <c r="G1304" s="134">
        <f t="shared" si="20"/>
        <v>0</v>
      </c>
    </row>
    <row r="1305" spans="7:7">
      <c r="G1305" s="134">
        <f t="shared" si="20"/>
        <v>0</v>
      </c>
    </row>
    <row r="1306" spans="7:7">
      <c r="G1306" s="134">
        <f t="shared" si="20"/>
        <v>0</v>
      </c>
    </row>
    <row r="1307" spans="7:7">
      <c r="G1307" s="134">
        <f t="shared" si="20"/>
        <v>0</v>
      </c>
    </row>
    <row r="1308" spans="7:7">
      <c r="G1308" s="134">
        <f t="shared" si="20"/>
        <v>0</v>
      </c>
    </row>
    <row r="1309" spans="7:7">
      <c r="G1309" s="134">
        <f t="shared" si="20"/>
        <v>0</v>
      </c>
    </row>
    <row r="1310" spans="7:7">
      <c r="G1310" s="134">
        <f t="shared" si="20"/>
        <v>0</v>
      </c>
    </row>
    <row r="1311" spans="7:7">
      <c r="G1311" s="134">
        <f t="shared" si="20"/>
        <v>0</v>
      </c>
    </row>
    <row r="1312" spans="7:7">
      <c r="G1312" s="134">
        <f t="shared" si="20"/>
        <v>0</v>
      </c>
    </row>
    <row r="1313" spans="7:7">
      <c r="G1313" s="134">
        <f t="shared" si="20"/>
        <v>0</v>
      </c>
    </row>
    <row r="1314" spans="7:7">
      <c r="G1314" s="134">
        <f t="shared" si="20"/>
        <v>0</v>
      </c>
    </row>
    <row r="1315" spans="7:7">
      <c r="G1315" s="134">
        <f t="shared" si="20"/>
        <v>0</v>
      </c>
    </row>
    <row r="1316" spans="7:7">
      <c r="G1316" s="134">
        <f t="shared" si="20"/>
        <v>0</v>
      </c>
    </row>
    <row r="1317" spans="7:7">
      <c r="G1317" s="134">
        <f t="shared" si="20"/>
        <v>0</v>
      </c>
    </row>
    <row r="1318" spans="7:7">
      <c r="G1318" s="134">
        <f t="shared" si="20"/>
        <v>0</v>
      </c>
    </row>
    <row r="1319" spans="7:7">
      <c r="G1319" s="134">
        <f t="shared" si="20"/>
        <v>0</v>
      </c>
    </row>
    <row r="1320" spans="7:7">
      <c r="G1320" s="134">
        <f t="shared" si="20"/>
        <v>0</v>
      </c>
    </row>
    <row r="1321" spans="7:7">
      <c r="G1321" s="134">
        <f t="shared" si="20"/>
        <v>0</v>
      </c>
    </row>
    <row r="1322" spans="7:7">
      <c r="G1322" s="134">
        <f t="shared" si="20"/>
        <v>0</v>
      </c>
    </row>
    <row r="1323" spans="7:7">
      <c r="G1323" s="134">
        <f t="shared" si="20"/>
        <v>0</v>
      </c>
    </row>
    <row r="1324" spans="7:7">
      <c r="G1324" s="134">
        <f t="shared" si="20"/>
        <v>0</v>
      </c>
    </row>
    <row r="1325" spans="7:7">
      <c r="G1325" s="134">
        <f t="shared" si="20"/>
        <v>0</v>
      </c>
    </row>
    <row r="1326" spans="7:7">
      <c r="G1326" s="134">
        <f t="shared" si="20"/>
        <v>0</v>
      </c>
    </row>
    <row r="1327" spans="7:7">
      <c r="G1327" s="134">
        <f t="shared" si="20"/>
        <v>0</v>
      </c>
    </row>
    <row r="1328" spans="7:7">
      <c r="G1328" s="134">
        <f t="shared" si="20"/>
        <v>0</v>
      </c>
    </row>
    <row r="1329" spans="7:7">
      <c r="G1329" s="134">
        <f t="shared" si="20"/>
        <v>0</v>
      </c>
    </row>
    <row r="1330" spans="7:7">
      <c r="G1330" s="134">
        <f t="shared" si="20"/>
        <v>0</v>
      </c>
    </row>
    <row r="1331" spans="7:7">
      <c r="G1331" s="134">
        <f t="shared" si="20"/>
        <v>0</v>
      </c>
    </row>
    <row r="1332" spans="7:7">
      <c r="G1332" s="134">
        <f t="shared" si="20"/>
        <v>0</v>
      </c>
    </row>
    <row r="1333" spans="7:7">
      <c r="G1333" s="134">
        <f t="shared" si="20"/>
        <v>0</v>
      </c>
    </row>
    <row r="1334" spans="7:7">
      <c r="G1334" s="134">
        <f t="shared" si="20"/>
        <v>0</v>
      </c>
    </row>
    <row r="1335" spans="7:7">
      <c r="G1335" s="134">
        <f t="shared" si="20"/>
        <v>0</v>
      </c>
    </row>
    <row r="1336" spans="7:7">
      <c r="G1336" s="134">
        <f t="shared" si="20"/>
        <v>0</v>
      </c>
    </row>
    <row r="1337" spans="7:7">
      <c r="G1337" s="134">
        <f t="shared" si="20"/>
        <v>0</v>
      </c>
    </row>
    <row r="1338" spans="7:7">
      <c r="G1338" s="134">
        <f t="shared" si="20"/>
        <v>0</v>
      </c>
    </row>
    <row r="1339" spans="7:7">
      <c r="G1339" s="134">
        <f t="shared" si="20"/>
        <v>0</v>
      </c>
    </row>
    <row r="1340" spans="7:7">
      <c r="G1340" s="134">
        <f t="shared" si="20"/>
        <v>0</v>
      </c>
    </row>
    <row r="1341" spans="7:7">
      <c r="G1341" s="134">
        <f t="shared" si="20"/>
        <v>0</v>
      </c>
    </row>
    <row r="1342" spans="7:7">
      <c r="G1342" s="134">
        <f t="shared" si="20"/>
        <v>0</v>
      </c>
    </row>
    <row r="1343" spans="7:7">
      <c r="G1343" s="134">
        <f t="shared" si="20"/>
        <v>0</v>
      </c>
    </row>
    <row r="1344" spans="7:7">
      <c r="G1344" s="134">
        <f t="shared" si="20"/>
        <v>0</v>
      </c>
    </row>
    <row r="1345" spans="7:7">
      <c r="G1345" s="134">
        <f t="shared" si="20"/>
        <v>0</v>
      </c>
    </row>
    <row r="1346" spans="7:7">
      <c r="G1346" s="134">
        <f t="shared" si="20"/>
        <v>0</v>
      </c>
    </row>
    <row r="1347" spans="7:7">
      <c r="G1347" s="134">
        <f t="shared" si="20"/>
        <v>0</v>
      </c>
    </row>
    <row r="1348" spans="7:7">
      <c r="G1348" s="134">
        <f t="shared" si="20"/>
        <v>0</v>
      </c>
    </row>
    <row r="1349" spans="7:7">
      <c r="G1349" s="134">
        <f t="shared" si="20"/>
        <v>0</v>
      </c>
    </row>
    <row r="1350" spans="7:7">
      <c r="G1350" s="134">
        <f t="shared" si="20"/>
        <v>0</v>
      </c>
    </row>
    <row r="1351" spans="7:7">
      <c r="G1351" s="134">
        <f t="shared" si="20"/>
        <v>0</v>
      </c>
    </row>
    <row r="1352" spans="7:7">
      <c r="G1352" s="134">
        <f t="shared" si="20"/>
        <v>0</v>
      </c>
    </row>
    <row r="1353" spans="7:7">
      <c r="G1353" s="134">
        <f t="shared" si="20"/>
        <v>0</v>
      </c>
    </row>
    <row r="1354" spans="7:7">
      <c r="G1354" s="134">
        <f t="shared" si="20"/>
        <v>0</v>
      </c>
    </row>
    <row r="1355" spans="7:7">
      <c r="G1355" s="134">
        <f t="shared" si="20"/>
        <v>0</v>
      </c>
    </row>
    <row r="1356" spans="7:7">
      <c r="G1356" s="134">
        <f t="shared" ref="G1356:G1419" si="21">+D1356-E1356</f>
        <v>0</v>
      </c>
    </row>
    <row r="1357" spans="7:7">
      <c r="G1357" s="134">
        <f t="shared" si="21"/>
        <v>0</v>
      </c>
    </row>
    <row r="1358" spans="7:7">
      <c r="G1358" s="134">
        <f t="shared" si="21"/>
        <v>0</v>
      </c>
    </row>
    <row r="1359" spans="7:7">
      <c r="G1359" s="134">
        <f t="shared" si="21"/>
        <v>0</v>
      </c>
    </row>
    <row r="1360" spans="7:7">
      <c r="G1360" s="134">
        <f t="shared" si="21"/>
        <v>0</v>
      </c>
    </row>
    <row r="1361" spans="7:7">
      <c r="G1361" s="134">
        <f t="shared" si="21"/>
        <v>0</v>
      </c>
    </row>
    <row r="1362" spans="7:7">
      <c r="G1362" s="134">
        <f t="shared" si="21"/>
        <v>0</v>
      </c>
    </row>
    <row r="1363" spans="7:7">
      <c r="G1363" s="134">
        <f t="shared" si="21"/>
        <v>0</v>
      </c>
    </row>
    <row r="1364" spans="7:7">
      <c r="G1364" s="134">
        <f t="shared" si="21"/>
        <v>0</v>
      </c>
    </row>
    <row r="1365" spans="7:7">
      <c r="G1365" s="134">
        <f t="shared" si="21"/>
        <v>0</v>
      </c>
    </row>
    <row r="1366" spans="7:7">
      <c r="G1366" s="134">
        <f t="shared" si="21"/>
        <v>0</v>
      </c>
    </row>
    <row r="1367" spans="7:7">
      <c r="G1367" s="134">
        <f t="shared" si="21"/>
        <v>0</v>
      </c>
    </row>
    <row r="1368" spans="7:7">
      <c r="G1368" s="134">
        <f t="shared" si="21"/>
        <v>0</v>
      </c>
    </row>
    <row r="1369" spans="7:7">
      <c r="G1369" s="134">
        <f t="shared" si="21"/>
        <v>0</v>
      </c>
    </row>
    <row r="1370" spans="7:7">
      <c r="G1370" s="134">
        <f t="shared" si="21"/>
        <v>0</v>
      </c>
    </row>
    <row r="1371" spans="7:7">
      <c r="G1371" s="134">
        <f t="shared" si="21"/>
        <v>0</v>
      </c>
    </row>
    <row r="1372" spans="7:7">
      <c r="G1372" s="134">
        <f t="shared" si="21"/>
        <v>0</v>
      </c>
    </row>
    <row r="1373" spans="7:7">
      <c r="G1373" s="134">
        <f t="shared" si="21"/>
        <v>0</v>
      </c>
    </row>
    <row r="1374" spans="7:7">
      <c r="G1374" s="134">
        <f t="shared" si="21"/>
        <v>0</v>
      </c>
    </row>
    <row r="1375" spans="7:7">
      <c r="G1375" s="134">
        <f t="shared" si="21"/>
        <v>0</v>
      </c>
    </row>
    <row r="1376" spans="7:7">
      <c r="G1376" s="134">
        <f t="shared" si="21"/>
        <v>0</v>
      </c>
    </row>
    <row r="1377" spans="7:7">
      <c r="G1377" s="134">
        <f t="shared" si="21"/>
        <v>0</v>
      </c>
    </row>
    <row r="1378" spans="7:7">
      <c r="G1378" s="134">
        <f t="shared" si="21"/>
        <v>0</v>
      </c>
    </row>
    <row r="1379" spans="7:7">
      <c r="G1379" s="134">
        <f t="shared" si="21"/>
        <v>0</v>
      </c>
    </row>
    <row r="1380" spans="7:7">
      <c r="G1380" s="134">
        <f t="shared" si="21"/>
        <v>0</v>
      </c>
    </row>
    <row r="1381" spans="7:7">
      <c r="G1381" s="134">
        <f t="shared" si="21"/>
        <v>0</v>
      </c>
    </row>
    <row r="1382" spans="7:7">
      <c r="G1382" s="134">
        <f t="shared" si="21"/>
        <v>0</v>
      </c>
    </row>
    <row r="1383" spans="7:7">
      <c r="G1383" s="134">
        <f t="shared" si="21"/>
        <v>0</v>
      </c>
    </row>
    <row r="1384" spans="7:7">
      <c r="G1384" s="134">
        <f t="shared" si="21"/>
        <v>0</v>
      </c>
    </row>
    <row r="1385" spans="7:7">
      <c r="G1385" s="134">
        <f t="shared" si="21"/>
        <v>0</v>
      </c>
    </row>
    <row r="1386" spans="7:7">
      <c r="G1386" s="134">
        <f t="shared" si="21"/>
        <v>0</v>
      </c>
    </row>
    <row r="1387" spans="7:7">
      <c r="G1387" s="134">
        <f t="shared" si="21"/>
        <v>0</v>
      </c>
    </row>
    <row r="1388" spans="7:7">
      <c r="G1388" s="134">
        <f t="shared" si="21"/>
        <v>0</v>
      </c>
    </row>
    <row r="1389" spans="7:7">
      <c r="G1389" s="134">
        <f t="shared" si="21"/>
        <v>0</v>
      </c>
    </row>
    <row r="1390" spans="7:7">
      <c r="G1390" s="134">
        <f t="shared" si="21"/>
        <v>0</v>
      </c>
    </row>
    <row r="1391" spans="7:7">
      <c r="G1391" s="134">
        <f t="shared" si="21"/>
        <v>0</v>
      </c>
    </row>
    <row r="1392" spans="7:7">
      <c r="G1392" s="134">
        <f t="shared" si="21"/>
        <v>0</v>
      </c>
    </row>
    <row r="1393" spans="7:7">
      <c r="G1393" s="134">
        <f t="shared" si="21"/>
        <v>0</v>
      </c>
    </row>
    <row r="1394" spans="7:7">
      <c r="G1394" s="134">
        <f t="shared" si="21"/>
        <v>0</v>
      </c>
    </row>
    <row r="1395" spans="7:7">
      <c r="G1395" s="134">
        <f t="shared" si="21"/>
        <v>0</v>
      </c>
    </row>
    <row r="1396" spans="7:7">
      <c r="G1396" s="134">
        <f t="shared" si="21"/>
        <v>0</v>
      </c>
    </row>
    <row r="1397" spans="7:7">
      <c r="G1397" s="134">
        <f t="shared" si="21"/>
        <v>0</v>
      </c>
    </row>
    <row r="1398" spans="7:7">
      <c r="G1398" s="134">
        <f t="shared" si="21"/>
        <v>0</v>
      </c>
    </row>
    <row r="1399" spans="7:7">
      <c r="G1399" s="134">
        <f t="shared" si="21"/>
        <v>0</v>
      </c>
    </row>
    <row r="1400" spans="7:7">
      <c r="G1400" s="134">
        <f t="shared" si="21"/>
        <v>0</v>
      </c>
    </row>
    <row r="1401" spans="7:7">
      <c r="G1401" s="134">
        <f t="shared" si="21"/>
        <v>0</v>
      </c>
    </row>
    <row r="1402" spans="7:7">
      <c r="G1402" s="134">
        <f t="shared" si="21"/>
        <v>0</v>
      </c>
    </row>
    <row r="1403" spans="7:7">
      <c r="G1403" s="134">
        <f t="shared" si="21"/>
        <v>0</v>
      </c>
    </row>
    <row r="1404" spans="7:7">
      <c r="G1404" s="134">
        <f t="shared" si="21"/>
        <v>0</v>
      </c>
    </row>
    <row r="1405" spans="7:7">
      <c r="G1405" s="134">
        <f t="shared" si="21"/>
        <v>0</v>
      </c>
    </row>
    <row r="1406" spans="7:7">
      <c r="G1406" s="134">
        <f t="shared" si="21"/>
        <v>0</v>
      </c>
    </row>
    <row r="1407" spans="7:7">
      <c r="G1407" s="134">
        <f t="shared" si="21"/>
        <v>0</v>
      </c>
    </row>
    <row r="1408" spans="7:7">
      <c r="G1408" s="134">
        <f t="shared" si="21"/>
        <v>0</v>
      </c>
    </row>
    <row r="1409" spans="7:7">
      <c r="G1409" s="134">
        <f t="shared" si="21"/>
        <v>0</v>
      </c>
    </row>
    <row r="1410" spans="7:7">
      <c r="G1410" s="134">
        <f t="shared" si="21"/>
        <v>0</v>
      </c>
    </row>
    <row r="1411" spans="7:7">
      <c r="G1411" s="134">
        <f t="shared" si="21"/>
        <v>0</v>
      </c>
    </row>
    <row r="1412" spans="7:7">
      <c r="G1412" s="134">
        <f t="shared" si="21"/>
        <v>0</v>
      </c>
    </row>
    <row r="1413" spans="7:7">
      <c r="G1413" s="134">
        <f t="shared" si="21"/>
        <v>0</v>
      </c>
    </row>
    <row r="1414" spans="7:7">
      <c r="G1414" s="134">
        <f t="shared" si="21"/>
        <v>0</v>
      </c>
    </row>
    <row r="1415" spans="7:7">
      <c r="G1415" s="134">
        <f t="shared" si="21"/>
        <v>0</v>
      </c>
    </row>
    <row r="1416" spans="7:7">
      <c r="G1416" s="134">
        <f t="shared" si="21"/>
        <v>0</v>
      </c>
    </row>
    <row r="1417" spans="7:7">
      <c r="G1417" s="134">
        <f t="shared" si="21"/>
        <v>0</v>
      </c>
    </row>
    <row r="1418" spans="7:7">
      <c r="G1418" s="134">
        <f t="shared" si="21"/>
        <v>0</v>
      </c>
    </row>
    <row r="1419" spans="7:7">
      <c r="G1419" s="134">
        <f t="shared" si="21"/>
        <v>0</v>
      </c>
    </row>
    <row r="1420" spans="7:7">
      <c r="G1420" s="134">
        <f t="shared" ref="G1420:G1431" si="22">+D1420-E1420</f>
        <v>0</v>
      </c>
    </row>
    <row r="1421" spans="7:7">
      <c r="G1421" s="134">
        <f t="shared" si="22"/>
        <v>0</v>
      </c>
    </row>
    <row r="1422" spans="7:7">
      <c r="G1422" s="134">
        <f t="shared" si="22"/>
        <v>0</v>
      </c>
    </row>
    <row r="1423" spans="7:7">
      <c r="G1423" s="134">
        <f t="shared" si="22"/>
        <v>0</v>
      </c>
    </row>
    <row r="1424" spans="7:7">
      <c r="G1424" s="134">
        <f t="shared" si="22"/>
        <v>0</v>
      </c>
    </row>
    <row r="1425" spans="7:7">
      <c r="G1425" s="134">
        <f t="shared" si="22"/>
        <v>0</v>
      </c>
    </row>
    <row r="1426" spans="7:7">
      <c r="G1426" s="134">
        <f t="shared" si="22"/>
        <v>0</v>
      </c>
    </row>
    <row r="1427" spans="7:7">
      <c r="G1427" s="134">
        <f t="shared" si="22"/>
        <v>0</v>
      </c>
    </row>
    <row r="1428" spans="7:7">
      <c r="G1428" s="134">
        <f t="shared" si="22"/>
        <v>0</v>
      </c>
    </row>
    <row r="1429" spans="7:7">
      <c r="G1429" s="134">
        <f t="shared" si="22"/>
        <v>0</v>
      </c>
    </row>
    <row r="1430" spans="7:7">
      <c r="G1430" s="134">
        <f t="shared" si="22"/>
        <v>0</v>
      </c>
    </row>
    <row r="1431" spans="7:7">
      <c r="G1431" s="134">
        <f t="shared" si="22"/>
        <v>0</v>
      </c>
    </row>
    <row r="1432" spans="7:7">
      <c r="G1432" s="132">
        <f t="shared" ref="G1432:G1484" si="23">+D1432-E1432</f>
        <v>0</v>
      </c>
    </row>
    <row r="1433" spans="7:7">
      <c r="G1433" s="132">
        <f t="shared" si="23"/>
        <v>0</v>
      </c>
    </row>
    <row r="1434" spans="7:7">
      <c r="G1434" s="132">
        <f t="shared" si="23"/>
        <v>0</v>
      </c>
    </row>
    <row r="1435" spans="7:7">
      <c r="G1435" s="132">
        <f t="shared" si="23"/>
        <v>0</v>
      </c>
    </row>
    <row r="1436" spans="7:7">
      <c r="G1436" s="132">
        <f t="shared" si="23"/>
        <v>0</v>
      </c>
    </row>
    <row r="1437" spans="7:7">
      <c r="G1437" s="132">
        <f t="shared" si="23"/>
        <v>0</v>
      </c>
    </row>
    <row r="1438" spans="7:7">
      <c r="G1438" s="132">
        <f t="shared" si="23"/>
        <v>0</v>
      </c>
    </row>
    <row r="1439" spans="7:7">
      <c r="G1439" s="132">
        <f t="shared" si="23"/>
        <v>0</v>
      </c>
    </row>
    <row r="1440" spans="7:7">
      <c r="G1440" s="132">
        <f t="shared" si="23"/>
        <v>0</v>
      </c>
    </row>
    <row r="1441" spans="7:7">
      <c r="G1441" s="132">
        <f t="shared" si="23"/>
        <v>0</v>
      </c>
    </row>
    <row r="1442" spans="7:7">
      <c r="G1442" s="132">
        <f t="shared" si="23"/>
        <v>0</v>
      </c>
    </row>
    <row r="1443" spans="7:7">
      <c r="G1443" s="132">
        <f t="shared" si="23"/>
        <v>0</v>
      </c>
    </row>
    <row r="1444" spans="7:7">
      <c r="G1444" s="132">
        <f t="shared" si="23"/>
        <v>0</v>
      </c>
    </row>
    <row r="1445" spans="7:7">
      <c r="G1445" s="132">
        <f t="shared" si="23"/>
        <v>0</v>
      </c>
    </row>
    <row r="1446" spans="7:7">
      <c r="G1446" s="132">
        <f t="shared" si="23"/>
        <v>0</v>
      </c>
    </row>
    <row r="1447" spans="7:7">
      <c r="G1447" s="132">
        <f t="shared" si="23"/>
        <v>0</v>
      </c>
    </row>
    <row r="1448" spans="7:7">
      <c r="G1448" s="132">
        <f t="shared" si="23"/>
        <v>0</v>
      </c>
    </row>
    <row r="1449" spans="7:7">
      <c r="G1449" s="132">
        <f t="shared" si="23"/>
        <v>0</v>
      </c>
    </row>
    <row r="1450" spans="7:7">
      <c r="G1450" s="132">
        <f t="shared" si="23"/>
        <v>0</v>
      </c>
    </row>
    <row r="1451" spans="7:7">
      <c r="G1451" s="132">
        <f t="shared" si="23"/>
        <v>0</v>
      </c>
    </row>
    <row r="1452" spans="7:7">
      <c r="G1452" s="132">
        <f t="shared" si="23"/>
        <v>0</v>
      </c>
    </row>
    <row r="1453" spans="7:7">
      <c r="G1453" s="132">
        <f t="shared" si="23"/>
        <v>0</v>
      </c>
    </row>
    <row r="1454" spans="7:7">
      <c r="G1454" s="132">
        <f t="shared" si="23"/>
        <v>0</v>
      </c>
    </row>
    <row r="1455" spans="7:7">
      <c r="G1455" s="132">
        <f t="shared" si="23"/>
        <v>0</v>
      </c>
    </row>
    <row r="1456" spans="7:7">
      <c r="G1456" s="132">
        <f t="shared" si="23"/>
        <v>0</v>
      </c>
    </row>
    <row r="1457" spans="7:7">
      <c r="G1457" s="132">
        <f t="shared" si="23"/>
        <v>0</v>
      </c>
    </row>
    <row r="1458" spans="7:7">
      <c r="G1458" s="132">
        <f t="shared" si="23"/>
        <v>0</v>
      </c>
    </row>
    <row r="1459" spans="7:7">
      <c r="G1459" s="132">
        <f t="shared" si="23"/>
        <v>0</v>
      </c>
    </row>
    <row r="1460" spans="7:7">
      <c r="G1460" s="132">
        <f t="shared" si="23"/>
        <v>0</v>
      </c>
    </row>
    <row r="1461" spans="7:7">
      <c r="G1461" s="132">
        <f t="shared" si="23"/>
        <v>0</v>
      </c>
    </row>
    <row r="1462" spans="7:7">
      <c r="G1462" s="132">
        <f t="shared" si="23"/>
        <v>0</v>
      </c>
    </row>
    <row r="1463" spans="7:7">
      <c r="G1463" s="132">
        <f t="shared" si="23"/>
        <v>0</v>
      </c>
    </row>
    <row r="1464" spans="7:7">
      <c r="G1464" s="132">
        <f t="shared" si="23"/>
        <v>0</v>
      </c>
    </row>
    <row r="1465" spans="7:7">
      <c r="G1465" s="132">
        <f t="shared" si="23"/>
        <v>0</v>
      </c>
    </row>
    <row r="1466" spans="7:7">
      <c r="G1466" s="132">
        <f t="shared" si="23"/>
        <v>0</v>
      </c>
    </row>
    <row r="1467" spans="7:7">
      <c r="G1467" s="132">
        <f t="shared" si="23"/>
        <v>0</v>
      </c>
    </row>
    <row r="1468" spans="7:7">
      <c r="G1468" s="132">
        <f t="shared" si="23"/>
        <v>0</v>
      </c>
    </row>
    <row r="1469" spans="7:7">
      <c r="G1469" s="132">
        <f t="shared" si="23"/>
        <v>0</v>
      </c>
    </row>
    <row r="1470" spans="7:7">
      <c r="G1470" s="132">
        <f t="shared" si="23"/>
        <v>0</v>
      </c>
    </row>
    <row r="1471" spans="7:7">
      <c r="G1471" s="132">
        <f t="shared" si="23"/>
        <v>0</v>
      </c>
    </row>
    <row r="1472" spans="7:7">
      <c r="G1472" s="132">
        <f t="shared" si="23"/>
        <v>0</v>
      </c>
    </row>
    <row r="1473" spans="7:7">
      <c r="G1473" s="132">
        <f t="shared" si="23"/>
        <v>0</v>
      </c>
    </row>
    <row r="1474" spans="7:7">
      <c r="G1474" s="132">
        <f t="shared" si="23"/>
        <v>0</v>
      </c>
    </row>
    <row r="1475" spans="7:7">
      <c r="G1475" s="132">
        <f t="shared" si="23"/>
        <v>0</v>
      </c>
    </row>
    <row r="1476" spans="7:7">
      <c r="G1476" s="132">
        <f t="shared" si="23"/>
        <v>0</v>
      </c>
    </row>
    <row r="1477" spans="7:7">
      <c r="G1477" s="132">
        <f t="shared" si="23"/>
        <v>0</v>
      </c>
    </row>
    <row r="1478" spans="7:7">
      <c r="G1478" s="132">
        <f t="shared" si="23"/>
        <v>0</v>
      </c>
    </row>
    <row r="1479" spans="7:7">
      <c r="G1479" s="132">
        <f t="shared" si="23"/>
        <v>0</v>
      </c>
    </row>
    <row r="1480" spans="7:7">
      <c r="G1480" s="132">
        <f t="shared" si="23"/>
        <v>0</v>
      </c>
    </row>
    <row r="1481" spans="7:7">
      <c r="G1481" s="132">
        <f t="shared" si="23"/>
        <v>0</v>
      </c>
    </row>
    <row r="1482" spans="7:7">
      <c r="G1482" s="132">
        <f t="shared" si="23"/>
        <v>0</v>
      </c>
    </row>
    <row r="1483" spans="7:7">
      <c r="G1483" s="132">
        <f t="shared" si="23"/>
        <v>0</v>
      </c>
    </row>
    <row r="1484" spans="7:7">
      <c r="G1484" s="132">
        <f t="shared" si="23"/>
        <v>0</v>
      </c>
    </row>
    <row r="1485" spans="7:7">
      <c r="G1485" s="132">
        <f t="shared" ref="G1485:G1548" si="24">+D1485-E1485</f>
        <v>0</v>
      </c>
    </row>
    <row r="1486" spans="7:7">
      <c r="G1486" s="132">
        <f t="shared" si="24"/>
        <v>0</v>
      </c>
    </row>
    <row r="1487" spans="7:7">
      <c r="G1487" s="132">
        <f t="shared" si="24"/>
        <v>0</v>
      </c>
    </row>
    <row r="1488" spans="7:7">
      <c r="G1488" s="132">
        <f t="shared" si="24"/>
        <v>0</v>
      </c>
    </row>
    <row r="1489" spans="7:7">
      <c r="G1489" s="132">
        <f t="shared" si="24"/>
        <v>0</v>
      </c>
    </row>
    <row r="1490" spans="7:7">
      <c r="G1490" s="132">
        <f t="shared" si="24"/>
        <v>0</v>
      </c>
    </row>
    <row r="1491" spans="7:7">
      <c r="G1491" s="132">
        <f t="shared" si="24"/>
        <v>0</v>
      </c>
    </row>
    <row r="1492" spans="7:7">
      <c r="G1492" s="132">
        <f t="shared" si="24"/>
        <v>0</v>
      </c>
    </row>
    <row r="1493" spans="7:7">
      <c r="G1493" s="132">
        <f t="shared" si="24"/>
        <v>0</v>
      </c>
    </row>
    <row r="1494" spans="7:7">
      <c r="G1494" s="132">
        <f t="shared" si="24"/>
        <v>0</v>
      </c>
    </row>
    <row r="1495" spans="7:7">
      <c r="G1495" s="132">
        <f t="shared" si="24"/>
        <v>0</v>
      </c>
    </row>
    <row r="1496" spans="7:7">
      <c r="G1496" s="132">
        <f t="shared" si="24"/>
        <v>0</v>
      </c>
    </row>
    <row r="1497" spans="7:7">
      <c r="G1497" s="132">
        <f t="shared" si="24"/>
        <v>0</v>
      </c>
    </row>
    <row r="1498" spans="7:7">
      <c r="G1498" s="132">
        <f t="shared" si="24"/>
        <v>0</v>
      </c>
    </row>
    <row r="1499" spans="7:7">
      <c r="G1499" s="132">
        <f t="shared" si="24"/>
        <v>0</v>
      </c>
    </row>
    <row r="1500" spans="7:7">
      <c r="G1500" s="132">
        <f t="shared" si="24"/>
        <v>0</v>
      </c>
    </row>
    <row r="1501" spans="7:7">
      <c r="G1501" s="132">
        <f t="shared" si="24"/>
        <v>0</v>
      </c>
    </row>
    <row r="1502" spans="7:7">
      <c r="G1502" s="132">
        <f t="shared" si="24"/>
        <v>0</v>
      </c>
    </row>
    <row r="1503" spans="7:7">
      <c r="G1503" s="132">
        <f t="shared" si="24"/>
        <v>0</v>
      </c>
    </row>
    <row r="1504" spans="7:7">
      <c r="G1504" s="132">
        <f t="shared" si="24"/>
        <v>0</v>
      </c>
    </row>
    <row r="1505" spans="7:7">
      <c r="G1505" s="132">
        <f t="shared" si="24"/>
        <v>0</v>
      </c>
    </row>
    <row r="1506" spans="7:7">
      <c r="G1506" s="132">
        <f t="shared" si="24"/>
        <v>0</v>
      </c>
    </row>
    <row r="1507" spans="7:7">
      <c r="G1507" s="132">
        <f t="shared" si="24"/>
        <v>0</v>
      </c>
    </row>
    <row r="1508" spans="7:7">
      <c r="G1508" s="132">
        <f t="shared" si="24"/>
        <v>0</v>
      </c>
    </row>
    <row r="1509" spans="7:7">
      <c r="G1509" s="132">
        <f t="shared" si="24"/>
        <v>0</v>
      </c>
    </row>
    <row r="1510" spans="7:7">
      <c r="G1510" s="132">
        <f t="shared" si="24"/>
        <v>0</v>
      </c>
    </row>
    <row r="1511" spans="7:7">
      <c r="G1511" s="132">
        <f t="shared" si="24"/>
        <v>0</v>
      </c>
    </row>
    <row r="1512" spans="7:7">
      <c r="G1512" s="132">
        <f t="shared" si="24"/>
        <v>0</v>
      </c>
    </row>
    <row r="1513" spans="7:7">
      <c r="G1513" s="132">
        <f t="shared" si="24"/>
        <v>0</v>
      </c>
    </row>
    <row r="1514" spans="7:7">
      <c r="G1514" s="132">
        <f t="shared" si="24"/>
        <v>0</v>
      </c>
    </row>
    <row r="1515" spans="7:7">
      <c r="G1515" s="132">
        <f t="shared" si="24"/>
        <v>0</v>
      </c>
    </row>
    <row r="1516" spans="7:7">
      <c r="G1516" s="132">
        <f t="shared" si="24"/>
        <v>0</v>
      </c>
    </row>
    <row r="1517" spans="7:7">
      <c r="G1517" s="132">
        <f t="shared" si="24"/>
        <v>0</v>
      </c>
    </row>
    <row r="1518" spans="7:7">
      <c r="G1518" s="132">
        <f t="shared" si="24"/>
        <v>0</v>
      </c>
    </row>
    <row r="1519" spans="7:7">
      <c r="G1519" s="132">
        <f t="shared" si="24"/>
        <v>0</v>
      </c>
    </row>
    <row r="1520" spans="7:7">
      <c r="G1520" s="132">
        <f t="shared" si="24"/>
        <v>0</v>
      </c>
    </row>
    <row r="1521" spans="7:7">
      <c r="G1521" s="132">
        <f t="shared" si="24"/>
        <v>0</v>
      </c>
    </row>
    <row r="1522" spans="7:7">
      <c r="G1522" s="132">
        <f t="shared" si="24"/>
        <v>0</v>
      </c>
    </row>
    <row r="1523" spans="7:7">
      <c r="G1523" s="132">
        <f t="shared" si="24"/>
        <v>0</v>
      </c>
    </row>
    <row r="1524" spans="7:7">
      <c r="G1524" s="132">
        <f t="shared" si="24"/>
        <v>0</v>
      </c>
    </row>
    <row r="1525" spans="7:7">
      <c r="G1525" s="132">
        <f t="shared" si="24"/>
        <v>0</v>
      </c>
    </row>
    <row r="1526" spans="7:7">
      <c r="G1526" s="132">
        <f t="shared" si="24"/>
        <v>0</v>
      </c>
    </row>
    <row r="1527" spans="7:7">
      <c r="G1527" s="132">
        <f t="shared" si="24"/>
        <v>0</v>
      </c>
    </row>
    <row r="1528" spans="7:7">
      <c r="G1528" s="132">
        <f t="shared" si="24"/>
        <v>0</v>
      </c>
    </row>
    <row r="1529" spans="7:7">
      <c r="G1529" s="132">
        <f t="shared" si="24"/>
        <v>0</v>
      </c>
    </row>
    <row r="1530" spans="7:7">
      <c r="G1530" s="132">
        <f t="shared" si="24"/>
        <v>0</v>
      </c>
    </row>
    <row r="1531" spans="7:7">
      <c r="G1531" s="132">
        <f t="shared" si="24"/>
        <v>0</v>
      </c>
    </row>
    <row r="1532" spans="7:7">
      <c r="G1532" s="132">
        <f t="shared" si="24"/>
        <v>0</v>
      </c>
    </row>
    <row r="1533" spans="7:7">
      <c r="G1533" s="132">
        <f t="shared" si="24"/>
        <v>0</v>
      </c>
    </row>
    <row r="1534" spans="7:7">
      <c r="G1534" s="132">
        <f t="shared" si="24"/>
        <v>0</v>
      </c>
    </row>
    <row r="1535" spans="7:7">
      <c r="G1535" s="132">
        <f t="shared" si="24"/>
        <v>0</v>
      </c>
    </row>
    <row r="1536" spans="7:7">
      <c r="G1536" s="132">
        <f t="shared" si="24"/>
        <v>0</v>
      </c>
    </row>
    <row r="1537" spans="7:7">
      <c r="G1537" s="132">
        <f t="shared" si="24"/>
        <v>0</v>
      </c>
    </row>
    <row r="1538" spans="7:7">
      <c r="G1538" s="132">
        <f t="shared" si="24"/>
        <v>0</v>
      </c>
    </row>
    <row r="1539" spans="7:7">
      <c r="G1539" s="132">
        <f t="shared" si="24"/>
        <v>0</v>
      </c>
    </row>
    <row r="1540" spans="7:7">
      <c r="G1540" s="132">
        <f t="shared" si="24"/>
        <v>0</v>
      </c>
    </row>
    <row r="1541" spans="7:7">
      <c r="G1541" s="132">
        <f t="shared" si="24"/>
        <v>0</v>
      </c>
    </row>
    <row r="1542" spans="7:7">
      <c r="G1542" s="132">
        <f t="shared" si="24"/>
        <v>0</v>
      </c>
    </row>
    <row r="1543" spans="7:7">
      <c r="G1543" s="132">
        <f t="shared" si="24"/>
        <v>0</v>
      </c>
    </row>
    <row r="1544" spans="7:7">
      <c r="G1544" s="132">
        <f t="shared" si="24"/>
        <v>0</v>
      </c>
    </row>
    <row r="1545" spans="7:7">
      <c r="G1545" s="132">
        <f t="shared" si="24"/>
        <v>0</v>
      </c>
    </row>
    <row r="1546" spans="7:7">
      <c r="G1546" s="132">
        <f t="shared" si="24"/>
        <v>0</v>
      </c>
    </row>
    <row r="1547" spans="7:7">
      <c r="G1547" s="132">
        <f t="shared" si="24"/>
        <v>0</v>
      </c>
    </row>
    <row r="1548" spans="7:7">
      <c r="G1548" s="132">
        <f t="shared" si="24"/>
        <v>0</v>
      </c>
    </row>
    <row r="1549" spans="7:7">
      <c r="G1549" s="132">
        <f t="shared" ref="G1549:G1612" si="25">+D1549-E1549</f>
        <v>0</v>
      </c>
    </row>
    <row r="1550" spans="7:7">
      <c r="G1550" s="132">
        <f t="shared" si="25"/>
        <v>0</v>
      </c>
    </row>
    <row r="1551" spans="7:7">
      <c r="G1551" s="132">
        <f t="shared" si="25"/>
        <v>0</v>
      </c>
    </row>
    <row r="1552" spans="7:7">
      <c r="G1552" s="132">
        <f t="shared" si="25"/>
        <v>0</v>
      </c>
    </row>
    <row r="1553" spans="7:7">
      <c r="G1553" s="132">
        <f t="shared" si="25"/>
        <v>0</v>
      </c>
    </row>
    <row r="1554" spans="7:7">
      <c r="G1554" s="132">
        <f t="shared" si="25"/>
        <v>0</v>
      </c>
    </row>
    <row r="1555" spans="7:7">
      <c r="G1555" s="132">
        <f t="shared" si="25"/>
        <v>0</v>
      </c>
    </row>
    <row r="1556" spans="7:7">
      <c r="G1556" s="132">
        <f t="shared" si="25"/>
        <v>0</v>
      </c>
    </row>
    <row r="1557" spans="7:7">
      <c r="G1557" s="132">
        <f t="shared" si="25"/>
        <v>0</v>
      </c>
    </row>
    <row r="1558" spans="7:7">
      <c r="G1558" s="132">
        <f t="shared" si="25"/>
        <v>0</v>
      </c>
    </row>
    <row r="1559" spans="7:7">
      <c r="G1559" s="132">
        <f t="shared" si="25"/>
        <v>0</v>
      </c>
    </row>
    <row r="1560" spans="7:7">
      <c r="G1560" s="132">
        <f t="shared" si="25"/>
        <v>0</v>
      </c>
    </row>
    <row r="1561" spans="7:7">
      <c r="G1561" s="132">
        <f t="shared" si="25"/>
        <v>0</v>
      </c>
    </row>
    <row r="1562" spans="7:7">
      <c r="G1562" s="132">
        <f t="shared" si="25"/>
        <v>0</v>
      </c>
    </row>
    <row r="1563" spans="7:7">
      <c r="G1563" s="132">
        <f t="shared" si="25"/>
        <v>0</v>
      </c>
    </row>
    <row r="1564" spans="7:7">
      <c r="G1564" s="132">
        <f t="shared" si="25"/>
        <v>0</v>
      </c>
    </row>
    <row r="1565" spans="7:7">
      <c r="G1565" s="132">
        <f t="shared" si="25"/>
        <v>0</v>
      </c>
    </row>
    <row r="1566" spans="7:7">
      <c r="G1566" s="132">
        <f t="shared" si="25"/>
        <v>0</v>
      </c>
    </row>
    <row r="1567" spans="7:7">
      <c r="G1567" s="132">
        <f t="shared" si="25"/>
        <v>0</v>
      </c>
    </row>
    <row r="1568" spans="7:7">
      <c r="G1568" s="132">
        <f t="shared" si="25"/>
        <v>0</v>
      </c>
    </row>
    <row r="1569" spans="7:7">
      <c r="G1569" s="132">
        <f t="shared" si="25"/>
        <v>0</v>
      </c>
    </row>
    <row r="1570" spans="7:7">
      <c r="G1570" s="132">
        <f t="shared" si="25"/>
        <v>0</v>
      </c>
    </row>
    <row r="1571" spans="7:7">
      <c r="G1571" s="132">
        <f t="shared" si="25"/>
        <v>0</v>
      </c>
    </row>
    <row r="1572" spans="7:7">
      <c r="G1572" s="132">
        <f t="shared" si="25"/>
        <v>0</v>
      </c>
    </row>
    <row r="1573" spans="7:7">
      <c r="G1573" s="132">
        <f t="shared" si="25"/>
        <v>0</v>
      </c>
    </row>
    <row r="1574" spans="7:7">
      <c r="G1574" s="132">
        <f t="shared" si="25"/>
        <v>0</v>
      </c>
    </row>
    <row r="1575" spans="7:7">
      <c r="G1575" s="132">
        <f t="shared" si="25"/>
        <v>0</v>
      </c>
    </row>
    <row r="1576" spans="7:7">
      <c r="G1576" s="132">
        <f t="shared" si="25"/>
        <v>0</v>
      </c>
    </row>
    <row r="1577" spans="7:7">
      <c r="G1577" s="132">
        <f t="shared" si="25"/>
        <v>0</v>
      </c>
    </row>
    <row r="1578" spans="7:7">
      <c r="G1578" s="132">
        <f t="shared" si="25"/>
        <v>0</v>
      </c>
    </row>
    <row r="1579" spans="7:7">
      <c r="G1579" s="132">
        <f t="shared" si="25"/>
        <v>0</v>
      </c>
    </row>
    <row r="1580" spans="7:7">
      <c r="G1580" s="132">
        <f t="shared" si="25"/>
        <v>0</v>
      </c>
    </row>
    <row r="1581" spans="7:7">
      <c r="G1581" s="132">
        <f t="shared" si="25"/>
        <v>0</v>
      </c>
    </row>
    <row r="1582" spans="7:7">
      <c r="G1582" s="132">
        <f t="shared" si="25"/>
        <v>0</v>
      </c>
    </row>
    <row r="1583" spans="7:7">
      <c r="G1583" s="132">
        <f t="shared" si="25"/>
        <v>0</v>
      </c>
    </row>
    <row r="1584" spans="7:7">
      <c r="G1584" s="132">
        <f t="shared" si="25"/>
        <v>0</v>
      </c>
    </row>
    <row r="1585" spans="7:7">
      <c r="G1585" s="132">
        <f t="shared" si="25"/>
        <v>0</v>
      </c>
    </row>
    <row r="1586" spans="7:7">
      <c r="G1586" s="132">
        <f t="shared" si="25"/>
        <v>0</v>
      </c>
    </row>
    <row r="1587" spans="7:7">
      <c r="G1587" s="132">
        <f t="shared" si="25"/>
        <v>0</v>
      </c>
    </row>
    <row r="1588" spans="7:7">
      <c r="G1588" s="132">
        <f t="shared" si="25"/>
        <v>0</v>
      </c>
    </row>
    <row r="1589" spans="7:7">
      <c r="G1589" s="132">
        <f t="shared" si="25"/>
        <v>0</v>
      </c>
    </row>
    <row r="1590" spans="7:7">
      <c r="G1590" s="132">
        <f t="shared" si="25"/>
        <v>0</v>
      </c>
    </row>
    <row r="1591" spans="7:7">
      <c r="G1591" s="132">
        <f t="shared" si="25"/>
        <v>0</v>
      </c>
    </row>
    <row r="1592" spans="7:7">
      <c r="G1592" s="132">
        <f t="shared" si="25"/>
        <v>0</v>
      </c>
    </row>
    <row r="1593" spans="7:7">
      <c r="G1593" s="132">
        <f t="shared" si="25"/>
        <v>0</v>
      </c>
    </row>
    <row r="1594" spans="7:7">
      <c r="G1594" s="132">
        <f t="shared" si="25"/>
        <v>0</v>
      </c>
    </row>
    <row r="1595" spans="7:7">
      <c r="G1595" s="132">
        <f t="shared" si="25"/>
        <v>0</v>
      </c>
    </row>
    <row r="1596" spans="7:7">
      <c r="G1596" s="132">
        <f t="shared" si="25"/>
        <v>0</v>
      </c>
    </row>
    <row r="1597" spans="7:7">
      <c r="G1597" s="132">
        <f t="shared" si="25"/>
        <v>0</v>
      </c>
    </row>
    <row r="1598" spans="7:7">
      <c r="G1598" s="132">
        <f t="shared" si="25"/>
        <v>0</v>
      </c>
    </row>
    <row r="1599" spans="7:7">
      <c r="G1599" s="132">
        <f t="shared" si="25"/>
        <v>0</v>
      </c>
    </row>
    <row r="1600" spans="7:7">
      <c r="G1600" s="132">
        <f t="shared" si="25"/>
        <v>0</v>
      </c>
    </row>
    <row r="1601" spans="7:7">
      <c r="G1601" s="132">
        <f t="shared" si="25"/>
        <v>0</v>
      </c>
    </row>
    <row r="1602" spans="7:7">
      <c r="G1602" s="132">
        <f t="shared" si="25"/>
        <v>0</v>
      </c>
    </row>
    <row r="1603" spans="7:7">
      <c r="G1603" s="132">
        <f t="shared" si="25"/>
        <v>0</v>
      </c>
    </row>
    <row r="1604" spans="7:7">
      <c r="G1604" s="132">
        <f t="shared" si="25"/>
        <v>0</v>
      </c>
    </row>
    <row r="1605" spans="7:7">
      <c r="G1605" s="132">
        <f t="shared" si="25"/>
        <v>0</v>
      </c>
    </row>
    <row r="1606" spans="7:7">
      <c r="G1606" s="132">
        <f t="shared" si="25"/>
        <v>0</v>
      </c>
    </row>
    <row r="1607" spans="7:7">
      <c r="G1607" s="132">
        <f t="shared" si="25"/>
        <v>0</v>
      </c>
    </row>
    <row r="1608" spans="7:7">
      <c r="G1608" s="132">
        <f t="shared" si="25"/>
        <v>0</v>
      </c>
    </row>
    <row r="1609" spans="7:7">
      <c r="G1609" s="132">
        <f t="shared" si="25"/>
        <v>0</v>
      </c>
    </row>
    <row r="1610" spans="7:7">
      <c r="G1610" s="132">
        <f t="shared" si="25"/>
        <v>0</v>
      </c>
    </row>
    <row r="1611" spans="7:7">
      <c r="G1611" s="132">
        <f t="shared" si="25"/>
        <v>0</v>
      </c>
    </row>
    <row r="1612" spans="7:7">
      <c r="G1612" s="132">
        <f t="shared" si="25"/>
        <v>0</v>
      </c>
    </row>
    <row r="1613" spans="7:7">
      <c r="G1613" s="132">
        <f t="shared" ref="G1613:G1676" si="26">+D1613-E1613</f>
        <v>0</v>
      </c>
    </row>
    <row r="1614" spans="7:7">
      <c r="G1614" s="132">
        <f t="shared" si="26"/>
        <v>0</v>
      </c>
    </row>
    <row r="1615" spans="7:7">
      <c r="G1615" s="132">
        <f t="shared" si="26"/>
        <v>0</v>
      </c>
    </row>
    <row r="1616" spans="7:7">
      <c r="G1616" s="132">
        <f t="shared" si="26"/>
        <v>0</v>
      </c>
    </row>
    <row r="1617" spans="7:7">
      <c r="G1617" s="132">
        <f t="shared" si="26"/>
        <v>0</v>
      </c>
    </row>
    <row r="1618" spans="7:7">
      <c r="G1618" s="132">
        <f t="shared" si="26"/>
        <v>0</v>
      </c>
    </row>
    <row r="1619" spans="7:7">
      <c r="G1619" s="132">
        <f t="shared" si="26"/>
        <v>0</v>
      </c>
    </row>
    <row r="1620" spans="7:7">
      <c r="G1620" s="132">
        <f t="shared" si="26"/>
        <v>0</v>
      </c>
    </row>
    <row r="1621" spans="7:7">
      <c r="G1621" s="132">
        <f t="shared" si="26"/>
        <v>0</v>
      </c>
    </row>
    <row r="1622" spans="7:7">
      <c r="G1622" s="132">
        <f t="shared" si="26"/>
        <v>0</v>
      </c>
    </row>
    <row r="1623" spans="7:7">
      <c r="G1623" s="132">
        <f t="shared" si="26"/>
        <v>0</v>
      </c>
    </row>
    <row r="1624" spans="7:7">
      <c r="G1624" s="132">
        <f t="shared" si="26"/>
        <v>0</v>
      </c>
    </row>
    <row r="1625" spans="7:7">
      <c r="G1625" s="132">
        <f t="shared" si="26"/>
        <v>0</v>
      </c>
    </row>
    <row r="1626" spans="7:7">
      <c r="G1626" s="132">
        <f t="shared" si="26"/>
        <v>0</v>
      </c>
    </row>
    <row r="1627" spans="7:7">
      <c r="G1627" s="132">
        <f t="shared" si="26"/>
        <v>0</v>
      </c>
    </row>
    <row r="1628" spans="7:7">
      <c r="G1628" s="132">
        <f t="shared" si="26"/>
        <v>0</v>
      </c>
    </row>
    <row r="1629" spans="7:7">
      <c r="G1629" s="132">
        <f t="shared" si="26"/>
        <v>0</v>
      </c>
    </row>
    <row r="1630" spans="7:7">
      <c r="G1630" s="132">
        <f t="shared" si="26"/>
        <v>0</v>
      </c>
    </row>
    <row r="1631" spans="7:7">
      <c r="G1631" s="132">
        <f t="shared" si="26"/>
        <v>0</v>
      </c>
    </row>
    <row r="1632" spans="7:7">
      <c r="G1632" s="132">
        <f t="shared" si="26"/>
        <v>0</v>
      </c>
    </row>
    <row r="1633" spans="7:7">
      <c r="G1633" s="132">
        <f t="shared" si="26"/>
        <v>0</v>
      </c>
    </row>
    <row r="1634" spans="7:7">
      <c r="G1634" s="132">
        <f t="shared" si="26"/>
        <v>0</v>
      </c>
    </row>
    <row r="1635" spans="7:7">
      <c r="G1635" s="132">
        <f t="shared" si="26"/>
        <v>0</v>
      </c>
    </row>
    <row r="1636" spans="7:7">
      <c r="G1636" s="132">
        <f t="shared" si="26"/>
        <v>0</v>
      </c>
    </row>
    <row r="1637" spans="7:7">
      <c r="G1637" s="132">
        <f t="shared" si="26"/>
        <v>0</v>
      </c>
    </row>
    <row r="1638" spans="7:7">
      <c r="G1638" s="132">
        <f t="shared" si="26"/>
        <v>0</v>
      </c>
    </row>
    <row r="1639" spans="7:7">
      <c r="G1639" s="132">
        <f t="shared" si="26"/>
        <v>0</v>
      </c>
    </row>
    <row r="1640" spans="7:7">
      <c r="G1640" s="132">
        <f t="shared" si="26"/>
        <v>0</v>
      </c>
    </row>
    <row r="1641" spans="7:7">
      <c r="G1641" s="132">
        <f t="shared" si="26"/>
        <v>0</v>
      </c>
    </row>
    <row r="1642" spans="7:7">
      <c r="G1642" s="132">
        <f t="shared" si="26"/>
        <v>0</v>
      </c>
    </row>
    <row r="1643" spans="7:7">
      <c r="G1643" s="132">
        <f t="shared" si="26"/>
        <v>0</v>
      </c>
    </row>
    <row r="1644" spans="7:7">
      <c r="G1644" s="132">
        <f t="shared" si="26"/>
        <v>0</v>
      </c>
    </row>
    <row r="1645" spans="7:7">
      <c r="G1645" s="132">
        <f t="shared" si="26"/>
        <v>0</v>
      </c>
    </row>
    <row r="1646" spans="7:7">
      <c r="G1646" s="132">
        <f t="shared" si="26"/>
        <v>0</v>
      </c>
    </row>
    <row r="1647" spans="7:7">
      <c r="G1647" s="132">
        <f t="shared" si="26"/>
        <v>0</v>
      </c>
    </row>
    <row r="1648" spans="7:7">
      <c r="G1648" s="132">
        <f t="shared" si="26"/>
        <v>0</v>
      </c>
    </row>
    <row r="1649" spans="7:7">
      <c r="G1649" s="132">
        <f t="shared" si="26"/>
        <v>0</v>
      </c>
    </row>
    <row r="1650" spans="7:7">
      <c r="G1650" s="132">
        <f t="shared" si="26"/>
        <v>0</v>
      </c>
    </row>
    <row r="1651" spans="7:7">
      <c r="G1651" s="132">
        <f t="shared" si="26"/>
        <v>0</v>
      </c>
    </row>
    <row r="1652" spans="7:7">
      <c r="G1652" s="132">
        <f t="shared" si="26"/>
        <v>0</v>
      </c>
    </row>
    <row r="1653" spans="7:7">
      <c r="G1653" s="132">
        <f t="shared" si="26"/>
        <v>0</v>
      </c>
    </row>
    <row r="1654" spans="7:7">
      <c r="G1654" s="132">
        <f t="shared" si="26"/>
        <v>0</v>
      </c>
    </row>
    <row r="1655" spans="7:7">
      <c r="G1655" s="132">
        <f t="shared" si="26"/>
        <v>0</v>
      </c>
    </row>
    <row r="1656" spans="7:7">
      <c r="G1656" s="132">
        <f t="shared" si="26"/>
        <v>0</v>
      </c>
    </row>
    <row r="1657" spans="7:7">
      <c r="G1657" s="132">
        <f t="shared" si="26"/>
        <v>0</v>
      </c>
    </row>
    <row r="1658" spans="7:7">
      <c r="G1658" s="132">
        <f t="shared" si="26"/>
        <v>0</v>
      </c>
    </row>
    <row r="1659" spans="7:7">
      <c r="G1659" s="132">
        <f t="shared" si="26"/>
        <v>0</v>
      </c>
    </row>
    <row r="1660" spans="7:7">
      <c r="G1660" s="132">
        <f t="shared" si="26"/>
        <v>0</v>
      </c>
    </row>
    <row r="1661" spans="7:7">
      <c r="G1661" s="132">
        <f t="shared" si="26"/>
        <v>0</v>
      </c>
    </row>
    <row r="1662" spans="7:7">
      <c r="G1662" s="132">
        <f t="shared" si="26"/>
        <v>0</v>
      </c>
    </row>
    <row r="1663" spans="7:7">
      <c r="G1663" s="132">
        <f t="shared" si="26"/>
        <v>0</v>
      </c>
    </row>
    <row r="1664" spans="7:7">
      <c r="G1664" s="132">
        <f t="shared" si="26"/>
        <v>0</v>
      </c>
    </row>
    <row r="1665" spans="7:7">
      <c r="G1665" s="132">
        <f t="shared" si="26"/>
        <v>0</v>
      </c>
    </row>
    <row r="1666" spans="7:7">
      <c r="G1666" s="132">
        <f t="shared" si="26"/>
        <v>0</v>
      </c>
    </row>
    <row r="1667" spans="7:7">
      <c r="G1667" s="132">
        <f t="shared" si="26"/>
        <v>0</v>
      </c>
    </row>
    <row r="1668" spans="7:7">
      <c r="G1668" s="132">
        <f t="shared" si="26"/>
        <v>0</v>
      </c>
    </row>
    <row r="1669" spans="7:7">
      <c r="G1669" s="132">
        <f t="shared" si="26"/>
        <v>0</v>
      </c>
    </row>
    <row r="1670" spans="7:7">
      <c r="G1670" s="132">
        <f t="shared" si="26"/>
        <v>0</v>
      </c>
    </row>
    <row r="1671" spans="7:7">
      <c r="G1671" s="132">
        <f t="shared" si="26"/>
        <v>0</v>
      </c>
    </row>
    <row r="1672" spans="7:7">
      <c r="G1672" s="132">
        <f t="shared" si="26"/>
        <v>0</v>
      </c>
    </row>
    <row r="1673" spans="7:7">
      <c r="G1673" s="132">
        <f t="shared" si="26"/>
        <v>0</v>
      </c>
    </row>
    <row r="1674" spans="7:7">
      <c r="G1674" s="132">
        <f t="shared" si="26"/>
        <v>0</v>
      </c>
    </row>
    <row r="1675" spans="7:7">
      <c r="G1675" s="132">
        <f t="shared" si="26"/>
        <v>0</v>
      </c>
    </row>
    <row r="1676" spans="7:7">
      <c r="G1676" s="132">
        <f t="shared" si="26"/>
        <v>0</v>
      </c>
    </row>
    <row r="1677" spans="7:7">
      <c r="G1677" s="132">
        <f t="shared" ref="G1677:G1740" si="27">+D1677-E1677</f>
        <v>0</v>
      </c>
    </row>
    <row r="1678" spans="7:7">
      <c r="G1678" s="132">
        <f t="shared" si="27"/>
        <v>0</v>
      </c>
    </row>
    <row r="1679" spans="7:7">
      <c r="G1679" s="132">
        <f t="shared" si="27"/>
        <v>0</v>
      </c>
    </row>
    <row r="1680" spans="7:7">
      <c r="G1680" s="132">
        <f t="shared" si="27"/>
        <v>0</v>
      </c>
    </row>
    <row r="1681" spans="7:7">
      <c r="G1681" s="132">
        <f t="shared" si="27"/>
        <v>0</v>
      </c>
    </row>
    <row r="1682" spans="7:7">
      <c r="G1682" s="132">
        <f t="shared" si="27"/>
        <v>0</v>
      </c>
    </row>
    <row r="1683" spans="7:7">
      <c r="G1683" s="132">
        <f t="shared" si="27"/>
        <v>0</v>
      </c>
    </row>
    <row r="1684" spans="7:7">
      <c r="G1684" s="132">
        <f t="shared" si="27"/>
        <v>0</v>
      </c>
    </row>
    <row r="1685" spans="7:7">
      <c r="G1685" s="132">
        <f t="shared" si="27"/>
        <v>0</v>
      </c>
    </row>
    <row r="1686" spans="7:7">
      <c r="G1686" s="132">
        <f t="shared" si="27"/>
        <v>0</v>
      </c>
    </row>
    <row r="1687" spans="7:7">
      <c r="G1687" s="132">
        <f t="shared" si="27"/>
        <v>0</v>
      </c>
    </row>
    <row r="1688" spans="7:7">
      <c r="G1688" s="132">
        <f t="shared" si="27"/>
        <v>0</v>
      </c>
    </row>
    <row r="1689" spans="7:7">
      <c r="G1689" s="132">
        <f t="shared" si="27"/>
        <v>0</v>
      </c>
    </row>
    <row r="1690" spans="7:7">
      <c r="G1690" s="132">
        <f t="shared" si="27"/>
        <v>0</v>
      </c>
    </row>
    <row r="1691" spans="7:7">
      <c r="G1691" s="132">
        <f t="shared" si="27"/>
        <v>0</v>
      </c>
    </row>
    <row r="1692" spans="7:7">
      <c r="G1692" s="132">
        <f t="shared" si="27"/>
        <v>0</v>
      </c>
    </row>
    <row r="1693" spans="7:7">
      <c r="G1693" s="132">
        <f t="shared" si="27"/>
        <v>0</v>
      </c>
    </row>
    <row r="1694" spans="7:7">
      <c r="G1694" s="132">
        <f t="shared" si="27"/>
        <v>0</v>
      </c>
    </row>
    <row r="1695" spans="7:7">
      <c r="G1695" s="132">
        <f t="shared" si="27"/>
        <v>0</v>
      </c>
    </row>
    <row r="1696" spans="7:7">
      <c r="G1696" s="132">
        <f t="shared" si="27"/>
        <v>0</v>
      </c>
    </row>
    <row r="1697" spans="7:7">
      <c r="G1697" s="132">
        <f t="shared" si="27"/>
        <v>0</v>
      </c>
    </row>
    <row r="1698" spans="7:7">
      <c r="G1698" s="132">
        <f t="shared" si="27"/>
        <v>0</v>
      </c>
    </row>
    <row r="1699" spans="7:7">
      <c r="G1699" s="132">
        <f t="shared" si="27"/>
        <v>0</v>
      </c>
    </row>
    <row r="1700" spans="7:7">
      <c r="G1700" s="132">
        <f t="shared" si="27"/>
        <v>0</v>
      </c>
    </row>
    <row r="1701" spans="7:7">
      <c r="G1701" s="132">
        <f t="shared" si="27"/>
        <v>0</v>
      </c>
    </row>
    <row r="1702" spans="7:7">
      <c r="G1702" s="132">
        <f t="shared" si="27"/>
        <v>0</v>
      </c>
    </row>
    <row r="1703" spans="7:7">
      <c r="G1703" s="132">
        <f t="shared" si="27"/>
        <v>0</v>
      </c>
    </row>
    <row r="1704" spans="7:7">
      <c r="G1704" s="132">
        <f t="shared" si="27"/>
        <v>0</v>
      </c>
    </row>
    <row r="1705" spans="7:7">
      <c r="G1705" s="132">
        <f t="shared" si="27"/>
        <v>0</v>
      </c>
    </row>
    <row r="1706" spans="7:7">
      <c r="G1706" s="132">
        <f t="shared" si="27"/>
        <v>0</v>
      </c>
    </row>
    <row r="1707" spans="7:7">
      <c r="G1707" s="132">
        <f t="shared" si="27"/>
        <v>0</v>
      </c>
    </row>
    <row r="1708" spans="7:7">
      <c r="G1708" s="132">
        <f t="shared" si="27"/>
        <v>0</v>
      </c>
    </row>
    <row r="1709" spans="7:7">
      <c r="G1709" s="132">
        <f t="shared" si="27"/>
        <v>0</v>
      </c>
    </row>
    <row r="1710" spans="7:7">
      <c r="G1710" s="132">
        <f t="shared" si="27"/>
        <v>0</v>
      </c>
    </row>
    <row r="1711" spans="7:7">
      <c r="G1711" s="132">
        <f t="shared" si="27"/>
        <v>0</v>
      </c>
    </row>
    <row r="1712" spans="7:7">
      <c r="G1712" s="132">
        <f t="shared" si="27"/>
        <v>0</v>
      </c>
    </row>
    <row r="1713" spans="7:7">
      <c r="G1713" s="132">
        <f t="shared" si="27"/>
        <v>0</v>
      </c>
    </row>
    <row r="1714" spans="7:7">
      <c r="G1714" s="132">
        <f t="shared" si="27"/>
        <v>0</v>
      </c>
    </row>
    <row r="1715" spans="7:7">
      <c r="G1715" s="132">
        <f t="shared" si="27"/>
        <v>0</v>
      </c>
    </row>
    <row r="1716" spans="7:7">
      <c r="G1716" s="132">
        <f t="shared" si="27"/>
        <v>0</v>
      </c>
    </row>
    <row r="1717" spans="7:7">
      <c r="G1717" s="132">
        <f t="shared" si="27"/>
        <v>0</v>
      </c>
    </row>
    <row r="1718" spans="7:7">
      <c r="G1718" s="132">
        <f t="shared" si="27"/>
        <v>0</v>
      </c>
    </row>
    <row r="1719" spans="7:7">
      <c r="G1719" s="132">
        <f t="shared" si="27"/>
        <v>0</v>
      </c>
    </row>
    <row r="1720" spans="7:7">
      <c r="G1720" s="132">
        <f t="shared" si="27"/>
        <v>0</v>
      </c>
    </row>
    <row r="1721" spans="7:7">
      <c r="G1721" s="132">
        <f t="shared" si="27"/>
        <v>0</v>
      </c>
    </row>
    <row r="1722" spans="7:7">
      <c r="G1722" s="132">
        <f t="shared" si="27"/>
        <v>0</v>
      </c>
    </row>
    <row r="1723" spans="7:7">
      <c r="G1723" s="132">
        <f t="shared" si="27"/>
        <v>0</v>
      </c>
    </row>
    <row r="1724" spans="7:7">
      <c r="G1724" s="132">
        <f t="shared" si="27"/>
        <v>0</v>
      </c>
    </row>
    <row r="1725" spans="7:7">
      <c r="G1725" s="132">
        <f t="shared" si="27"/>
        <v>0</v>
      </c>
    </row>
    <row r="1726" spans="7:7">
      <c r="G1726" s="132">
        <f t="shared" si="27"/>
        <v>0</v>
      </c>
    </row>
    <row r="1727" spans="7:7">
      <c r="G1727" s="132">
        <f t="shared" si="27"/>
        <v>0</v>
      </c>
    </row>
    <row r="1728" spans="7:7">
      <c r="G1728" s="132">
        <f t="shared" si="27"/>
        <v>0</v>
      </c>
    </row>
    <row r="1729" spans="7:7">
      <c r="G1729" s="132">
        <f t="shared" si="27"/>
        <v>0</v>
      </c>
    </row>
    <row r="1730" spans="7:7">
      <c r="G1730" s="132">
        <f t="shared" si="27"/>
        <v>0</v>
      </c>
    </row>
    <row r="1731" spans="7:7">
      <c r="G1731" s="132">
        <f t="shared" si="27"/>
        <v>0</v>
      </c>
    </row>
    <row r="1732" spans="7:7">
      <c r="G1732" s="132">
        <f t="shared" si="27"/>
        <v>0</v>
      </c>
    </row>
    <row r="1733" spans="7:7">
      <c r="G1733" s="132">
        <f t="shared" si="27"/>
        <v>0</v>
      </c>
    </row>
    <row r="1734" spans="7:7">
      <c r="G1734" s="132">
        <f t="shared" si="27"/>
        <v>0</v>
      </c>
    </row>
    <row r="1735" spans="7:7">
      <c r="G1735" s="132">
        <f t="shared" si="27"/>
        <v>0</v>
      </c>
    </row>
    <row r="1736" spans="7:7">
      <c r="G1736" s="132">
        <f t="shared" si="27"/>
        <v>0</v>
      </c>
    </row>
    <row r="1737" spans="7:7">
      <c r="G1737" s="132">
        <f t="shared" si="27"/>
        <v>0</v>
      </c>
    </row>
    <row r="1738" spans="7:7">
      <c r="G1738" s="132">
        <f t="shared" si="27"/>
        <v>0</v>
      </c>
    </row>
    <row r="1739" spans="7:7">
      <c r="G1739" s="132">
        <f t="shared" si="27"/>
        <v>0</v>
      </c>
    </row>
    <row r="1740" spans="7:7">
      <c r="G1740" s="132">
        <f t="shared" si="27"/>
        <v>0</v>
      </c>
    </row>
    <row r="1741" spans="7:7">
      <c r="G1741" s="132">
        <f t="shared" ref="G1741:G1804" si="28">+D1741-E1741</f>
        <v>0</v>
      </c>
    </row>
    <row r="1742" spans="7:7">
      <c r="G1742" s="132">
        <f t="shared" si="28"/>
        <v>0</v>
      </c>
    </row>
    <row r="1743" spans="7:7">
      <c r="G1743" s="132">
        <f t="shared" si="28"/>
        <v>0</v>
      </c>
    </row>
    <row r="1744" spans="7:7">
      <c r="G1744" s="132">
        <f t="shared" si="28"/>
        <v>0</v>
      </c>
    </row>
    <row r="1745" spans="7:7">
      <c r="G1745" s="132">
        <f t="shared" si="28"/>
        <v>0</v>
      </c>
    </row>
    <row r="1746" spans="7:7">
      <c r="G1746" s="132">
        <f t="shared" si="28"/>
        <v>0</v>
      </c>
    </row>
    <row r="1747" spans="7:7">
      <c r="G1747" s="132">
        <f t="shared" si="28"/>
        <v>0</v>
      </c>
    </row>
    <row r="1748" spans="7:7">
      <c r="G1748" s="132">
        <f t="shared" si="28"/>
        <v>0</v>
      </c>
    </row>
    <row r="1749" spans="7:7">
      <c r="G1749" s="132">
        <f t="shared" si="28"/>
        <v>0</v>
      </c>
    </row>
    <row r="1750" spans="7:7">
      <c r="G1750" s="132">
        <f t="shared" si="28"/>
        <v>0</v>
      </c>
    </row>
    <row r="1751" spans="7:7">
      <c r="G1751" s="132">
        <f t="shared" si="28"/>
        <v>0</v>
      </c>
    </row>
    <row r="1752" spans="7:7">
      <c r="G1752" s="132">
        <f t="shared" si="28"/>
        <v>0</v>
      </c>
    </row>
    <row r="1753" spans="7:7">
      <c r="G1753" s="132">
        <f t="shared" si="28"/>
        <v>0</v>
      </c>
    </row>
    <row r="1754" spans="7:7">
      <c r="G1754" s="132">
        <f t="shared" si="28"/>
        <v>0</v>
      </c>
    </row>
    <row r="1755" spans="7:7">
      <c r="G1755" s="132">
        <f t="shared" si="28"/>
        <v>0</v>
      </c>
    </row>
    <row r="1756" spans="7:7">
      <c r="G1756" s="132">
        <f t="shared" si="28"/>
        <v>0</v>
      </c>
    </row>
    <row r="1757" spans="7:7">
      <c r="G1757" s="132">
        <f t="shared" si="28"/>
        <v>0</v>
      </c>
    </row>
    <row r="1758" spans="7:7">
      <c r="G1758" s="132">
        <f t="shared" si="28"/>
        <v>0</v>
      </c>
    </row>
    <row r="1759" spans="7:7">
      <c r="G1759" s="132">
        <f t="shared" si="28"/>
        <v>0</v>
      </c>
    </row>
    <row r="1760" spans="7:7">
      <c r="G1760" s="132">
        <f t="shared" si="28"/>
        <v>0</v>
      </c>
    </row>
    <row r="1761" spans="7:7">
      <c r="G1761" s="132">
        <f t="shared" si="28"/>
        <v>0</v>
      </c>
    </row>
    <row r="1762" spans="7:7">
      <c r="G1762" s="132">
        <f t="shared" si="28"/>
        <v>0</v>
      </c>
    </row>
    <row r="1763" spans="7:7">
      <c r="G1763" s="132">
        <f t="shared" si="28"/>
        <v>0</v>
      </c>
    </row>
    <row r="1764" spans="7:7">
      <c r="G1764" s="132">
        <f t="shared" si="28"/>
        <v>0</v>
      </c>
    </row>
    <row r="1765" spans="7:7">
      <c r="G1765" s="132">
        <f t="shared" si="28"/>
        <v>0</v>
      </c>
    </row>
    <row r="1766" spans="7:7">
      <c r="G1766" s="132">
        <f t="shared" si="28"/>
        <v>0</v>
      </c>
    </row>
    <row r="1767" spans="7:7">
      <c r="G1767" s="132">
        <f t="shared" si="28"/>
        <v>0</v>
      </c>
    </row>
    <row r="1768" spans="7:7">
      <c r="G1768" s="132">
        <f t="shared" si="28"/>
        <v>0</v>
      </c>
    </row>
    <row r="1769" spans="7:7">
      <c r="G1769" s="132">
        <f t="shared" si="28"/>
        <v>0</v>
      </c>
    </row>
    <row r="1770" spans="7:7">
      <c r="G1770" s="132">
        <f t="shared" si="28"/>
        <v>0</v>
      </c>
    </row>
    <row r="1771" spans="7:7">
      <c r="G1771" s="132">
        <f t="shared" si="28"/>
        <v>0</v>
      </c>
    </row>
    <row r="1772" spans="7:7">
      <c r="G1772" s="132">
        <f t="shared" si="28"/>
        <v>0</v>
      </c>
    </row>
    <row r="1773" spans="7:7">
      <c r="G1773" s="132">
        <f t="shared" si="28"/>
        <v>0</v>
      </c>
    </row>
    <row r="1774" spans="7:7">
      <c r="G1774" s="132">
        <f t="shared" si="28"/>
        <v>0</v>
      </c>
    </row>
    <row r="1775" spans="7:7">
      <c r="G1775" s="132">
        <f t="shared" si="28"/>
        <v>0</v>
      </c>
    </row>
    <row r="1776" spans="7:7">
      <c r="G1776" s="132">
        <f t="shared" si="28"/>
        <v>0</v>
      </c>
    </row>
    <row r="1777" spans="7:7">
      <c r="G1777" s="132">
        <f t="shared" si="28"/>
        <v>0</v>
      </c>
    </row>
    <row r="1778" spans="7:7">
      <c r="G1778" s="132">
        <f t="shared" si="28"/>
        <v>0</v>
      </c>
    </row>
    <row r="1779" spans="7:7">
      <c r="G1779" s="132">
        <f t="shared" si="28"/>
        <v>0</v>
      </c>
    </row>
    <row r="1780" spans="7:7">
      <c r="G1780" s="132">
        <f t="shared" si="28"/>
        <v>0</v>
      </c>
    </row>
    <row r="1781" spans="7:7">
      <c r="G1781" s="132">
        <f t="shared" si="28"/>
        <v>0</v>
      </c>
    </row>
    <row r="1782" spans="7:7">
      <c r="G1782" s="132">
        <f t="shared" si="28"/>
        <v>0</v>
      </c>
    </row>
    <row r="1783" spans="7:7">
      <c r="G1783" s="132">
        <f t="shared" si="28"/>
        <v>0</v>
      </c>
    </row>
    <row r="1784" spans="7:7">
      <c r="G1784" s="132">
        <f t="shared" si="28"/>
        <v>0</v>
      </c>
    </row>
    <row r="1785" spans="7:7">
      <c r="G1785" s="132">
        <f t="shared" si="28"/>
        <v>0</v>
      </c>
    </row>
    <row r="1786" spans="7:7">
      <c r="G1786" s="132">
        <f t="shared" si="28"/>
        <v>0</v>
      </c>
    </row>
    <row r="1787" spans="7:7">
      <c r="G1787" s="132">
        <f t="shared" si="28"/>
        <v>0</v>
      </c>
    </row>
    <row r="1788" spans="7:7">
      <c r="G1788" s="132">
        <f t="shared" si="28"/>
        <v>0</v>
      </c>
    </row>
    <row r="1789" spans="7:7">
      <c r="G1789" s="132">
        <f t="shared" si="28"/>
        <v>0</v>
      </c>
    </row>
    <row r="1790" spans="7:7">
      <c r="G1790" s="132">
        <f t="shared" si="28"/>
        <v>0</v>
      </c>
    </row>
    <row r="1791" spans="7:7">
      <c r="G1791" s="132">
        <f t="shared" si="28"/>
        <v>0</v>
      </c>
    </row>
    <row r="1792" spans="7:7">
      <c r="G1792" s="132">
        <f t="shared" si="28"/>
        <v>0</v>
      </c>
    </row>
    <row r="1793" spans="7:7">
      <c r="G1793" s="132">
        <f t="shared" si="28"/>
        <v>0</v>
      </c>
    </row>
    <row r="1794" spans="7:7">
      <c r="G1794" s="132">
        <f t="shared" si="28"/>
        <v>0</v>
      </c>
    </row>
    <row r="1795" spans="7:7">
      <c r="G1795" s="132">
        <f t="shared" si="28"/>
        <v>0</v>
      </c>
    </row>
    <row r="1796" spans="7:7">
      <c r="G1796" s="132">
        <f t="shared" si="28"/>
        <v>0</v>
      </c>
    </row>
    <row r="1797" spans="7:7">
      <c r="G1797" s="132">
        <f t="shared" si="28"/>
        <v>0</v>
      </c>
    </row>
    <row r="1798" spans="7:7">
      <c r="G1798" s="132">
        <f t="shared" si="28"/>
        <v>0</v>
      </c>
    </row>
    <row r="1799" spans="7:7">
      <c r="G1799" s="132">
        <f t="shared" si="28"/>
        <v>0</v>
      </c>
    </row>
    <row r="1800" spans="7:7">
      <c r="G1800" s="132">
        <f t="shared" si="28"/>
        <v>0</v>
      </c>
    </row>
    <row r="1801" spans="7:7">
      <c r="G1801" s="132">
        <f t="shared" si="28"/>
        <v>0</v>
      </c>
    </row>
    <row r="1802" spans="7:7">
      <c r="G1802" s="132">
        <f t="shared" si="28"/>
        <v>0</v>
      </c>
    </row>
    <row r="1803" spans="7:7">
      <c r="G1803" s="132">
        <f t="shared" si="28"/>
        <v>0</v>
      </c>
    </row>
    <row r="1804" spans="7:7">
      <c r="G1804" s="132">
        <f t="shared" si="28"/>
        <v>0</v>
      </c>
    </row>
    <row r="1805" spans="7:7">
      <c r="G1805" s="132">
        <f t="shared" ref="G1805:G1868" si="29">+D1805-E1805</f>
        <v>0</v>
      </c>
    </row>
    <row r="1806" spans="7:7">
      <c r="G1806" s="132">
        <f t="shared" si="29"/>
        <v>0</v>
      </c>
    </row>
    <row r="1807" spans="7:7">
      <c r="G1807" s="132">
        <f t="shared" si="29"/>
        <v>0</v>
      </c>
    </row>
    <row r="1808" spans="7:7">
      <c r="G1808" s="132">
        <f t="shared" si="29"/>
        <v>0</v>
      </c>
    </row>
    <row r="1809" spans="7:7">
      <c r="G1809" s="132">
        <f t="shared" si="29"/>
        <v>0</v>
      </c>
    </row>
    <row r="1810" spans="7:7">
      <c r="G1810" s="132">
        <f t="shared" si="29"/>
        <v>0</v>
      </c>
    </row>
    <row r="1811" spans="7:7">
      <c r="G1811" s="132">
        <f t="shared" si="29"/>
        <v>0</v>
      </c>
    </row>
    <row r="1812" spans="7:7">
      <c r="G1812" s="132">
        <f t="shared" si="29"/>
        <v>0</v>
      </c>
    </row>
    <row r="1813" spans="7:7">
      <c r="G1813" s="132">
        <f t="shared" si="29"/>
        <v>0</v>
      </c>
    </row>
    <row r="1814" spans="7:7">
      <c r="G1814" s="132">
        <f t="shared" si="29"/>
        <v>0</v>
      </c>
    </row>
    <row r="1815" spans="7:7">
      <c r="G1815" s="132">
        <f t="shared" si="29"/>
        <v>0</v>
      </c>
    </row>
    <row r="1816" spans="7:7">
      <c r="G1816" s="132">
        <f t="shared" si="29"/>
        <v>0</v>
      </c>
    </row>
    <row r="1817" spans="7:7">
      <c r="G1817" s="132">
        <f t="shared" si="29"/>
        <v>0</v>
      </c>
    </row>
    <row r="1818" spans="7:7">
      <c r="G1818" s="132">
        <f t="shared" si="29"/>
        <v>0</v>
      </c>
    </row>
    <row r="1819" spans="7:7">
      <c r="G1819" s="132">
        <f t="shared" si="29"/>
        <v>0</v>
      </c>
    </row>
    <row r="1820" spans="7:7">
      <c r="G1820" s="132">
        <f t="shared" si="29"/>
        <v>0</v>
      </c>
    </row>
    <row r="1821" spans="7:7">
      <c r="G1821" s="132">
        <f t="shared" si="29"/>
        <v>0</v>
      </c>
    </row>
    <row r="1822" spans="7:7">
      <c r="G1822" s="132">
        <f t="shared" si="29"/>
        <v>0</v>
      </c>
    </row>
    <row r="1823" spans="7:7">
      <c r="G1823" s="132">
        <f t="shared" si="29"/>
        <v>0</v>
      </c>
    </row>
    <row r="1824" spans="7:7">
      <c r="G1824" s="132">
        <f t="shared" si="29"/>
        <v>0</v>
      </c>
    </row>
    <row r="1825" spans="7:7">
      <c r="G1825" s="132">
        <f t="shared" si="29"/>
        <v>0</v>
      </c>
    </row>
    <row r="1826" spans="7:7">
      <c r="G1826" s="132">
        <f t="shared" si="29"/>
        <v>0</v>
      </c>
    </row>
    <row r="1827" spans="7:7">
      <c r="G1827" s="132">
        <f t="shared" si="29"/>
        <v>0</v>
      </c>
    </row>
    <row r="1828" spans="7:7">
      <c r="G1828" s="132">
        <f t="shared" si="29"/>
        <v>0</v>
      </c>
    </row>
    <row r="1829" spans="7:7">
      <c r="G1829" s="132">
        <f t="shared" si="29"/>
        <v>0</v>
      </c>
    </row>
    <row r="1830" spans="7:7">
      <c r="G1830" s="132">
        <f t="shared" si="29"/>
        <v>0</v>
      </c>
    </row>
    <row r="1831" spans="7:7">
      <c r="G1831" s="132">
        <f t="shared" si="29"/>
        <v>0</v>
      </c>
    </row>
    <row r="1832" spans="7:7">
      <c r="G1832" s="132">
        <f t="shared" si="29"/>
        <v>0</v>
      </c>
    </row>
    <row r="1833" spans="7:7">
      <c r="G1833" s="132">
        <f t="shared" si="29"/>
        <v>0</v>
      </c>
    </row>
    <row r="1834" spans="7:7">
      <c r="G1834" s="132">
        <f t="shared" si="29"/>
        <v>0</v>
      </c>
    </row>
    <row r="1835" spans="7:7">
      <c r="G1835" s="132">
        <f t="shared" si="29"/>
        <v>0</v>
      </c>
    </row>
    <row r="1836" spans="7:7">
      <c r="G1836" s="132">
        <f t="shared" si="29"/>
        <v>0</v>
      </c>
    </row>
    <row r="1837" spans="7:7">
      <c r="G1837" s="132">
        <f t="shared" si="29"/>
        <v>0</v>
      </c>
    </row>
    <row r="1838" spans="7:7">
      <c r="G1838" s="132">
        <f t="shared" si="29"/>
        <v>0</v>
      </c>
    </row>
    <row r="1839" spans="7:7">
      <c r="G1839" s="132">
        <f t="shared" si="29"/>
        <v>0</v>
      </c>
    </row>
    <row r="1840" spans="7:7">
      <c r="G1840" s="132">
        <f t="shared" si="29"/>
        <v>0</v>
      </c>
    </row>
    <row r="1841" spans="7:7">
      <c r="G1841" s="132">
        <f t="shared" si="29"/>
        <v>0</v>
      </c>
    </row>
    <row r="1842" spans="7:7">
      <c r="G1842" s="132">
        <f t="shared" si="29"/>
        <v>0</v>
      </c>
    </row>
    <row r="1843" spans="7:7">
      <c r="G1843" s="132">
        <f t="shared" si="29"/>
        <v>0</v>
      </c>
    </row>
    <row r="1844" spans="7:7">
      <c r="G1844" s="132">
        <f t="shared" si="29"/>
        <v>0</v>
      </c>
    </row>
    <row r="1845" spans="7:7">
      <c r="G1845" s="132">
        <f t="shared" si="29"/>
        <v>0</v>
      </c>
    </row>
    <row r="1846" spans="7:7">
      <c r="G1846" s="132">
        <f t="shared" si="29"/>
        <v>0</v>
      </c>
    </row>
    <row r="1847" spans="7:7">
      <c r="G1847" s="132">
        <f t="shared" si="29"/>
        <v>0</v>
      </c>
    </row>
    <row r="1848" spans="7:7">
      <c r="G1848" s="132">
        <f t="shared" si="29"/>
        <v>0</v>
      </c>
    </row>
    <row r="1849" spans="7:7">
      <c r="G1849" s="132">
        <f t="shared" si="29"/>
        <v>0</v>
      </c>
    </row>
    <row r="1850" spans="7:7">
      <c r="G1850" s="132">
        <f t="shared" si="29"/>
        <v>0</v>
      </c>
    </row>
    <row r="1851" spans="7:7">
      <c r="G1851" s="132">
        <f t="shared" si="29"/>
        <v>0</v>
      </c>
    </row>
    <row r="1852" spans="7:7">
      <c r="G1852" s="132">
        <f t="shared" si="29"/>
        <v>0</v>
      </c>
    </row>
    <row r="1853" spans="7:7">
      <c r="G1853" s="132">
        <f t="shared" si="29"/>
        <v>0</v>
      </c>
    </row>
    <row r="1854" spans="7:7">
      <c r="G1854" s="132">
        <f t="shared" si="29"/>
        <v>0</v>
      </c>
    </row>
    <row r="1855" spans="7:7">
      <c r="G1855" s="132">
        <f t="shared" si="29"/>
        <v>0</v>
      </c>
    </row>
    <row r="1856" spans="7:7">
      <c r="G1856" s="132">
        <f t="shared" si="29"/>
        <v>0</v>
      </c>
    </row>
    <row r="1857" spans="7:7">
      <c r="G1857" s="132">
        <f t="shared" si="29"/>
        <v>0</v>
      </c>
    </row>
    <row r="1858" spans="7:7">
      <c r="G1858" s="132">
        <f t="shared" si="29"/>
        <v>0</v>
      </c>
    </row>
    <row r="1859" spans="7:7">
      <c r="G1859" s="132">
        <f t="shared" si="29"/>
        <v>0</v>
      </c>
    </row>
    <row r="1860" spans="7:7">
      <c r="G1860" s="132">
        <f t="shared" si="29"/>
        <v>0</v>
      </c>
    </row>
    <row r="1861" spans="7:7">
      <c r="G1861" s="132">
        <f t="shared" si="29"/>
        <v>0</v>
      </c>
    </row>
    <row r="1862" spans="7:7">
      <c r="G1862" s="132">
        <f t="shared" si="29"/>
        <v>0</v>
      </c>
    </row>
    <row r="1863" spans="7:7">
      <c r="G1863" s="132">
        <f t="shared" si="29"/>
        <v>0</v>
      </c>
    </row>
    <row r="1864" spans="7:7">
      <c r="G1864" s="132">
        <f t="shared" si="29"/>
        <v>0</v>
      </c>
    </row>
    <row r="1865" spans="7:7">
      <c r="G1865" s="132">
        <f t="shared" si="29"/>
        <v>0</v>
      </c>
    </row>
    <row r="1866" spans="7:7">
      <c r="G1866" s="132">
        <f t="shared" si="29"/>
        <v>0</v>
      </c>
    </row>
    <row r="1867" spans="7:7">
      <c r="G1867" s="132">
        <f t="shared" si="29"/>
        <v>0</v>
      </c>
    </row>
    <row r="1868" spans="7:7">
      <c r="G1868" s="132">
        <f t="shared" si="29"/>
        <v>0</v>
      </c>
    </row>
    <row r="1869" spans="7:7">
      <c r="G1869" s="132">
        <f t="shared" ref="G1869:G1932" si="30">+D1869-E1869</f>
        <v>0</v>
      </c>
    </row>
    <row r="1870" spans="7:7">
      <c r="G1870" s="132">
        <f t="shared" si="30"/>
        <v>0</v>
      </c>
    </row>
    <row r="1871" spans="7:7">
      <c r="G1871" s="132">
        <f t="shared" si="30"/>
        <v>0</v>
      </c>
    </row>
    <row r="1872" spans="7:7">
      <c r="G1872" s="132">
        <f t="shared" si="30"/>
        <v>0</v>
      </c>
    </row>
    <row r="1873" spans="7:7">
      <c r="G1873" s="132">
        <f t="shared" si="30"/>
        <v>0</v>
      </c>
    </row>
    <row r="1874" spans="7:7">
      <c r="G1874" s="132">
        <f t="shared" si="30"/>
        <v>0</v>
      </c>
    </row>
    <row r="1875" spans="7:7">
      <c r="G1875" s="132">
        <f t="shared" si="30"/>
        <v>0</v>
      </c>
    </row>
    <row r="1876" spans="7:7">
      <c r="G1876" s="132">
        <f t="shared" si="30"/>
        <v>0</v>
      </c>
    </row>
    <row r="1877" spans="7:7">
      <c r="G1877" s="132">
        <f t="shared" si="30"/>
        <v>0</v>
      </c>
    </row>
    <row r="1878" spans="7:7">
      <c r="G1878" s="132">
        <f t="shared" si="30"/>
        <v>0</v>
      </c>
    </row>
    <row r="1879" spans="7:7">
      <c r="G1879" s="132">
        <f t="shared" si="30"/>
        <v>0</v>
      </c>
    </row>
    <row r="1880" spans="7:7">
      <c r="G1880" s="132">
        <f t="shared" si="30"/>
        <v>0</v>
      </c>
    </row>
    <row r="1881" spans="7:7">
      <c r="G1881" s="132">
        <f t="shared" si="30"/>
        <v>0</v>
      </c>
    </row>
    <row r="1882" spans="7:7">
      <c r="G1882" s="132">
        <f t="shared" si="30"/>
        <v>0</v>
      </c>
    </row>
    <row r="1883" spans="7:7">
      <c r="G1883" s="132">
        <f t="shared" si="30"/>
        <v>0</v>
      </c>
    </row>
    <row r="1884" spans="7:7">
      <c r="G1884" s="132">
        <f t="shared" si="30"/>
        <v>0</v>
      </c>
    </row>
    <row r="1885" spans="7:7">
      <c r="G1885" s="132">
        <f t="shared" si="30"/>
        <v>0</v>
      </c>
    </row>
    <row r="1886" spans="7:7">
      <c r="G1886" s="132">
        <f t="shared" si="30"/>
        <v>0</v>
      </c>
    </row>
    <row r="1887" spans="7:7">
      <c r="G1887" s="132">
        <f t="shared" si="30"/>
        <v>0</v>
      </c>
    </row>
    <row r="1888" spans="7:7">
      <c r="G1888" s="132">
        <f t="shared" si="30"/>
        <v>0</v>
      </c>
    </row>
    <row r="1889" spans="7:7">
      <c r="G1889" s="132">
        <f t="shared" si="30"/>
        <v>0</v>
      </c>
    </row>
    <row r="1890" spans="7:7">
      <c r="G1890" s="132">
        <f t="shared" si="30"/>
        <v>0</v>
      </c>
    </row>
    <row r="1891" spans="7:7">
      <c r="G1891" s="132">
        <f t="shared" si="30"/>
        <v>0</v>
      </c>
    </row>
    <row r="1892" spans="7:7">
      <c r="G1892" s="132">
        <f t="shared" si="30"/>
        <v>0</v>
      </c>
    </row>
    <row r="1893" spans="7:7">
      <c r="G1893" s="132">
        <f t="shared" si="30"/>
        <v>0</v>
      </c>
    </row>
    <row r="1894" spans="7:7">
      <c r="G1894" s="132">
        <f t="shared" si="30"/>
        <v>0</v>
      </c>
    </row>
    <row r="1895" spans="7:7">
      <c r="G1895" s="132">
        <f t="shared" si="30"/>
        <v>0</v>
      </c>
    </row>
    <row r="1896" spans="7:7">
      <c r="G1896" s="132">
        <f t="shared" si="30"/>
        <v>0</v>
      </c>
    </row>
    <row r="1897" spans="7:7">
      <c r="G1897" s="132">
        <f t="shared" si="30"/>
        <v>0</v>
      </c>
    </row>
    <row r="1898" spans="7:7">
      <c r="G1898" s="132">
        <f t="shared" si="30"/>
        <v>0</v>
      </c>
    </row>
    <row r="1899" spans="7:7">
      <c r="G1899" s="132">
        <f t="shared" si="30"/>
        <v>0</v>
      </c>
    </row>
    <row r="1900" spans="7:7">
      <c r="G1900" s="132">
        <f t="shared" si="30"/>
        <v>0</v>
      </c>
    </row>
    <row r="1901" spans="7:7">
      <c r="G1901" s="132">
        <f t="shared" si="30"/>
        <v>0</v>
      </c>
    </row>
    <row r="1902" spans="7:7">
      <c r="G1902" s="132">
        <f t="shared" si="30"/>
        <v>0</v>
      </c>
    </row>
    <row r="1903" spans="7:7">
      <c r="G1903" s="132">
        <f t="shared" si="30"/>
        <v>0</v>
      </c>
    </row>
    <row r="1904" spans="7:7">
      <c r="G1904" s="132">
        <f t="shared" si="30"/>
        <v>0</v>
      </c>
    </row>
    <row r="1905" spans="7:7">
      <c r="G1905" s="132">
        <f t="shared" si="30"/>
        <v>0</v>
      </c>
    </row>
    <row r="1906" spans="7:7">
      <c r="G1906" s="132">
        <f t="shared" si="30"/>
        <v>0</v>
      </c>
    </row>
    <row r="1907" spans="7:7">
      <c r="G1907" s="132">
        <f t="shared" si="30"/>
        <v>0</v>
      </c>
    </row>
    <row r="1908" spans="7:7">
      <c r="G1908" s="132">
        <f t="shared" si="30"/>
        <v>0</v>
      </c>
    </row>
    <row r="1909" spans="7:7">
      <c r="G1909" s="132">
        <f t="shared" si="30"/>
        <v>0</v>
      </c>
    </row>
    <row r="1910" spans="7:7">
      <c r="G1910" s="132">
        <f t="shared" si="30"/>
        <v>0</v>
      </c>
    </row>
    <row r="1911" spans="7:7">
      <c r="G1911" s="132">
        <f t="shared" si="30"/>
        <v>0</v>
      </c>
    </row>
    <row r="1912" spans="7:7">
      <c r="G1912" s="132">
        <f t="shared" si="30"/>
        <v>0</v>
      </c>
    </row>
    <row r="1913" spans="7:7">
      <c r="G1913" s="132">
        <f t="shared" si="30"/>
        <v>0</v>
      </c>
    </row>
    <row r="1914" spans="7:7">
      <c r="G1914" s="132">
        <f t="shared" si="30"/>
        <v>0</v>
      </c>
    </row>
    <row r="1915" spans="7:7">
      <c r="G1915" s="132">
        <f t="shared" si="30"/>
        <v>0</v>
      </c>
    </row>
    <row r="1916" spans="7:7">
      <c r="G1916" s="132">
        <f t="shared" si="30"/>
        <v>0</v>
      </c>
    </row>
    <row r="1917" spans="7:7">
      <c r="G1917" s="132">
        <f t="shared" si="30"/>
        <v>0</v>
      </c>
    </row>
    <row r="1918" spans="7:7">
      <c r="G1918" s="132">
        <f t="shared" si="30"/>
        <v>0</v>
      </c>
    </row>
    <row r="1919" spans="7:7">
      <c r="G1919" s="132">
        <f t="shared" si="30"/>
        <v>0</v>
      </c>
    </row>
    <row r="1920" spans="7:7">
      <c r="G1920" s="132">
        <f t="shared" si="30"/>
        <v>0</v>
      </c>
    </row>
    <row r="1921" spans="7:7">
      <c r="G1921" s="132">
        <f t="shared" si="30"/>
        <v>0</v>
      </c>
    </row>
    <row r="1922" spans="7:7">
      <c r="G1922" s="132">
        <f t="shared" si="30"/>
        <v>0</v>
      </c>
    </row>
    <row r="1923" spans="7:7">
      <c r="G1923" s="132">
        <f t="shared" si="30"/>
        <v>0</v>
      </c>
    </row>
    <row r="1924" spans="7:7">
      <c r="G1924" s="132">
        <f t="shared" si="30"/>
        <v>0</v>
      </c>
    </row>
    <row r="1925" spans="7:7">
      <c r="G1925" s="132">
        <f t="shared" si="30"/>
        <v>0</v>
      </c>
    </row>
    <row r="1926" spans="7:7">
      <c r="G1926" s="132">
        <f t="shared" si="30"/>
        <v>0</v>
      </c>
    </row>
    <row r="1927" spans="7:7">
      <c r="G1927" s="132">
        <f t="shared" si="30"/>
        <v>0</v>
      </c>
    </row>
    <row r="1928" spans="7:7">
      <c r="G1928" s="132">
        <f t="shared" si="30"/>
        <v>0</v>
      </c>
    </row>
    <row r="1929" spans="7:7">
      <c r="G1929" s="132">
        <f t="shared" si="30"/>
        <v>0</v>
      </c>
    </row>
    <row r="1930" spans="7:7">
      <c r="G1930" s="132">
        <f t="shared" si="30"/>
        <v>0</v>
      </c>
    </row>
    <row r="1931" spans="7:7">
      <c r="G1931" s="132">
        <f t="shared" si="30"/>
        <v>0</v>
      </c>
    </row>
    <row r="1932" spans="7:7">
      <c r="G1932" s="132">
        <f t="shared" si="30"/>
        <v>0</v>
      </c>
    </row>
    <row r="1933" spans="7:7">
      <c r="G1933" s="132">
        <f t="shared" ref="G1933:G1996" si="31">+D1933-E1933</f>
        <v>0</v>
      </c>
    </row>
    <row r="1934" spans="7:7">
      <c r="G1934" s="132">
        <f t="shared" si="31"/>
        <v>0</v>
      </c>
    </row>
    <row r="1935" spans="7:7">
      <c r="G1935" s="132">
        <f t="shared" si="31"/>
        <v>0</v>
      </c>
    </row>
    <row r="1936" spans="7:7">
      <c r="G1936" s="132">
        <f t="shared" si="31"/>
        <v>0</v>
      </c>
    </row>
    <row r="1937" spans="7:7">
      <c r="G1937" s="132">
        <f t="shared" si="31"/>
        <v>0</v>
      </c>
    </row>
    <row r="1938" spans="7:7">
      <c r="G1938" s="132">
        <f t="shared" si="31"/>
        <v>0</v>
      </c>
    </row>
    <row r="1939" spans="7:7">
      <c r="G1939" s="132">
        <f t="shared" si="31"/>
        <v>0</v>
      </c>
    </row>
    <row r="1940" spans="7:7">
      <c r="G1940" s="132">
        <f t="shared" si="31"/>
        <v>0</v>
      </c>
    </row>
    <row r="1941" spans="7:7">
      <c r="G1941" s="132">
        <f t="shared" si="31"/>
        <v>0</v>
      </c>
    </row>
    <row r="1942" spans="7:7">
      <c r="G1942" s="132">
        <f t="shared" si="31"/>
        <v>0</v>
      </c>
    </row>
    <row r="1943" spans="7:7">
      <c r="G1943" s="132">
        <f t="shared" si="31"/>
        <v>0</v>
      </c>
    </row>
    <row r="1944" spans="7:7">
      <c r="G1944" s="132">
        <f t="shared" si="31"/>
        <v>0</v>
      </c>
    </row>
    <row r="1945" spans="7:7">
      <c r="G1945" s="132">
        <f t="shared" si="31"/>
        <v>0</v>
      </c>
    </row>
    <row r="1946" spans="7:7">
      <c r="G1946" s="132">
        <f t="shared" si="31"/>
        <v>0</v>
      </c>
    </row>
    <row r="1947" spans="7:7">
      <c r="G1947" s="132">
        <f t="shared" si="31"/>
        <v>0</v>
      </c>
    </row>
    <row r="1948" spans="7:7">
      <c r="G1948" s="132">
        <f t="shared" si="31"/>
        <v>0</v>
      </c>
    </row>
    <row r="1949" spans="7:7">
      <c r="G1949" s="132">
        <f t="shared" si="31"/>
        <v>0</v>
      </c>
    </row>
    <row r="1950" spans="7:7">
      <c r="G1950" s="132">
        <f t="shared" si="31"/>
        <v>0</v>
      </c>
    </row>
    <row r="1951" spans="7:7">
      <c r="G1951" s="132">
        <f t="shared" si="31"/>
        <v>0</v>
      </c>
    </row>
    <row r="1952" spans="7:7">
      <c r="G1952" s="132">
        <f t="shared" si="31"/>
        <v>0</v>
      </c>
    </row>
    <row r="1953" spans="7:7">
      <c r="G1953" s="132">
        <f t="shared" si="31"/>
        <v>0</v>
      </c>
    </row>
    <row r="1954" spans="7:7">
      <c r="G1954" s="132">
        <f t="shared" si="31"/>
        <v>0</v>
      </c>
    </row>
    <row r="1955" spans="7:7">
      <c r="G1955" s="132">
        <f t="shared" si="31"/>
        <v>0</v>
      </c>
    </row>
    <row r="1956" spans="7:7">
      <c r="G1956" s="132">
        <f t="shared" si="31"/>
        <v>0</v>
      </c>
    </row>
    <row r="1957" spans="7:7">
      <c r="G1957" s="132">
        <f t="shared" si="31"/>
        <v>0</v>
      </c>
    </row>
    <row r="1958" spans="7:7">
      <c r="G1958" s="132">
        <f t="shared" si="31"/>
        <v>0</v>
      </c>
    </row>
    <row r="1959" spans="7:7">
      <c r="G1959" s="132">
        <f t="shared" si="31"/>
        <v>0</v>
      </c>
    </row>
    <row r="1960" spans="7:7">
      <c r="G1960" s="132">
        <f t="shared" si="31"/>
        <v>0</v>
      </c>
    </row>
    <row r="1961" spans="7:7">
      <c r="G1961" s="132">
        <f t="shared" si="31"/>
        <v>0</v>
      </c>
    </row>
    <row r="1962" spans="7:7">
      <c r="G1962" s="132">
        <f t="shared" si="31"/>
        <v>0</v>
      </c>
    </row>
    <row r="1963" spans="7:7">
      <c r="G1963" s="132">
        <f t="shared" si="31"/>
        <v>0</v>
      </c>
    </row>
    <row r="1964" spans="7:7">
      <c r="G1964" s="132">
        <f t="shared" si="31"/>
        <v>0</v>
      </c>
    </row>
    <row r="1965" spans="7:7">
      <c r="G1965" s="132">
        <f t="shared" si="31"/>
        <v>0</v>
      </c>
    </row>
    <row r="1966" spans="7:7">
      <c r="G1966" s="132">
        <f t="shared" si="31"/>
        <v>0</v>
      </c>
    </row>
    <row r="1967" spans="7:7">
      <c r="G1967" s="132">
        <f t="shared" si="31"/>
        <v>0</v>
      </c>
    </row>
    <row r="1968" spans="7:7">
      <c r="G1968" s="132">
        <f t="shared" si="31"/>
        <v>0</v>
      </c>
    </row>
    <row r="1969" spans="7:7">
      <c r="G1969" s="132">
        <f t="shared" si="31"/>
        <v>0</v>
      </c>
    </row>
    <row r="1970" spans="7:7">
      <c r="G1970" s="132">
        <f t="shared" si="31"/>
        <v>0</v>
      </c>
    </row>
    <row r="1971" spans="7:7">
      <c r="G1971" s="132">
        <f t="shared" si="31"/>
        <v>0</v>
      </c>
    </row>
    <row r="1972" spans="7:7">
      <c r="G1972" s="132">
        <f t="shared" si="31"/>
        <v>0</v>
      </c>
    </row>
    <row r="1973" spans="7:7">
      <c r="G1973" s="132">
        <f t="shared" si="31"/>
        <v>0</v>
      </c>
    </row>
    <row r="1974" spans="7:7">
      <c r="G1974" s="132">
        <f t="shared" si="31"/>
        <v>0</v>
      </c>
    </row>
    <row r="1975" spans="7:7">
      <c r="G1975" s="132">
        <f t="shared" si="31"/>
        <v>0</v>
      </c>
    </row>
    <row r="1976" spans="7:7">
      <c r="G1976" s="132">
        <f t="shared" si="31"/>
        <v>0</v>
      </c>
    </row>
    <row r="1977" spans="7:7">
      <c r="G1977" s="132">
        <f t="shared" si="31"/>
        <v>0</v>
      </c>
    </row>
    <row r="1978" spans="7:7">
      <c r="G1978" s="132">
        <f t="shared" si="31"/>
        <v>0</v>
      </c>
    </row>
    <row r="1979" spans="7:7">
      <c r="G1979" s="132">
        <f t="shared" si="31"/>
        <v>0</v>
      </c>
    </row>
    <row r="1980" spans="7:7">
      <c r="G1980" s="132">
        <f t="shared" si="31"/>
        <v>0</v>
      </c>
    </row>
    <row r="1981" spans="7:7">
      <c r="G1981" s="132">
        <f t="shared" si="31"/>
        <v>0</v>
      </c>
    </row>
    <row r="1982" spans="7:7">
      <c r="G1982" s="132">
        <f t="shared" si="31"/>
        <v>0</v>
      </c>
    </row>
    <row r="1983" spans="7:7">
      <c r="G1983" s="132">
        <f t="shared" si="31"/>
        <v>0</v>
      </c>
    </row>
    <row r="1984" spans="7:7">
      <c r="G1984" s="132">
        <f t="shared" si="31"/>
        <v>0</v>
      </c>
    </row>
    <row r="1985" spans="7:7">
      <c r="G1985" s="132">
        <f t="shared" si="31"/>
        <v>0</v>
      </c>
    </row>
    <row r="1986" spans="7:7">
      <c r="G1986" s="132">
        <f t="shared" si="31"/>
        <v>0</v>
      </c>
    </row>
    <row r="1987" spans="7:7">
      <c r="G1987" s="132">
        <f t="shared" si="31"/>
        <v>0</v>
      </c>
    </row>
    <row r="1988" spans="7:7">
      <c r="G1988" s="132">
        <f t="shared" si="31"/>
        <v>0</v>
      </c>
    </row>
    <row r="1989" spans="7:7">
      <c r="G1989" s="132">
        <f t="shared" si="31"/>
        <v>0</v>
      </c>
    </row>
    <row r="1990" spans="7:7">
      <c r="G1990" s="132">
        <f t="shared" si="31"/>
        <v>0</v>
      </c>
    </row>
    <row r="1991" spans="7:7">
      <c r="G1991" s="132">
        <f t="shared" si="31"/>
        <v>0</v>
      </c>
    </row>
    <row r="1992" spans="7:7">
      <c r="G1992" s="132">
        <f t="shared" si="31"/>
        <v>0</v>
      </c>
    </row>
    <row r="1993" spans="7:7">
      <c r="G1993" s="132">
        <f t="shared" si="31"/>
        <v>0</v>
      </c>
    </row>
    <row r="1994" spans="7:7">
      <c r="G1994" s="132">
        <f t="shared" si="31"/>
        <v>0</v>
      </c>
    </row>
    <row r="1995" spans="7:7">
      <c r="G1995" s="132">
        <f t="shared" si="31"/>
        <v>0</v>
      </c>
    </row>
    <row r="1996" spans="7:7">
      <c r="G1996" s="132">
        <f t="shared" si="31"/>
        <v>0</v>
      </c>
    </row>
    <row r="1997" spans="7:7">
      <c r="G1997" s="132">
        <f t="shared" ref="G1997:G2060" si="32">+D1997-E1997</f>
        <v>0</v>
      </c>
    </row>
    <row r="1998" spans="7:7">
      <c r="G1998" s="132">
        <f t="shared" si="32"/>
        <v>0</v>
      </c>
    </row>
    <row r="1999" spans="7:7">
      <c r="G1999" s="132">
        <f t="shared" si="32"/>
        <v>0</v>
      </c>
    </row>
    <row r="2000" spans="7:7">
      <c r="G2000" s="132">
        <f t="shared" si="32"/>
        <v>0</v>
      </c>
    </row>
    <row r="2001" spans="7:7">
      <c r="G2001" s="132">
        <f t="shared" si="32"/>
        <v>0</v>
      </c>
    </row>
    <row r="2002" spans="7:7">
      <c r="G2002" s="132">
        <f t="shared" si="32"/>
        <v>0</v>
      </c>
    </row>
    <row r="2003" spans="7:7">
      <c r="G2003" s="132">
        <f t="shared" si="32"/>
        <v>0</v>
      </c>
    </row>
    <row r="2004" spans="7:7">
      <c r="G2004" s="132">
        <f t="shared" si="32"/>
        <v>0</v>
      </c>
    </row>
    <row r="2005" spans="7:7">
      <c r="G2005" s="132">
        <f t="shared" si="32"/>
        <v>0</v>
      </c>
    </row>
    <row r="2006" spans="7:7">
      <c r="G2006" s="132">
        <f t="shared" si="32"/>
        <v>0</v>
      </c>
    </row>
    <row r="2007" spans="7:7">
      <c r="G2007" s="132">
        <f t="shared" si="32"/>
        <v>0</v>
      </c>
    </row>
    <row r="2008" spans="7:7">
      <c r="G2008" s="132">
        <f t="shared" si="32"/>
        <v>0</v>
      </c>
    </row>
    <row r="2009" spans="7:7">
      <c r="G2009" s="132">
        <f t="shared" si="32"/>
        <v>0</v>
      </c>
    </row>
    <row r="2010" spans="7:7">
      <c r="G2010" s="132">
        <f t="shared" si="32"/>
        <v>0</v>
      </c>
    </row>
    <row r="2011" spans="7:7">
      <c r="G2011" s="132">
        <f t="shared" si="32"/>
        <v>0</v>
      </c>
    </row>
    <row r="2012" spans="7:7">
      <c r="G2012" s="132">
        <f t="shared" si="32"/>
        <v>0</v>
      </c>
    </row>
    <row r="2013" spans="7:7">
      <c r="G2013" s="132">
        <f t="shared" si="32"/>
        <v>0</v>
      </c>
    </row>
    <row r="2014" spans="7:7">
      <c r="G2014" s="132">
        <f t="shared" si="32"/>
        <v>0</v>
      </c>
    </row>
    <row r="2015" spans="7:7">
      <c r="G2015" s="132">
        <f t="shared" si="32"/>
        <v>0</v>
      </c>
    </row>
    <row r="2016" spans="7:7">
      <c r="G2016" s="132">
        <f t="shared" si="32"/>
        <v>0</v>
      </c>
    </row>
    <row r="2017" spans="7:7">
      <c r="G2017" s="132">
        <f t="shared" si="32"/>
        <v>0</v>
      </c>
    </row>
    <row r="2018" spans="7:7">
      <c r="G2018" s="132">
        <f t="shared" si="32"/>
        <v>0</v>
      </c>
    </row>
    <row r="2019" spans="7:7">
      <c r="G2019" s="132">
        <f t="shared" si="32"/>
        <v>0</v>
      </c>
    </row>
    <row r="2020" spans="7:7">
      <c r="G2020" s="132">
        <f t="shared" si="32"/>
        <v>0</v>
      </c>
    </row>
    <row r="2021" spans="7:7">
      <c r="G2021" s="132">
        <f t="shared" si="32"/>
        <v>0</v>
      </c>
    </row>
    <row r="2022" spans="7:7">
      <c r="G2022" s="132">
        <f t="shared" si="32"/>
        <v>0</v>
      </c>
    </row>
    <row r="2023" spans="7:7">
      <c r="G2023" s="132">
        <f t="shared" si="32"/>
        <v>0</v>
      </c>
    </row>
    <row r="2024" spans="7:7">
      <c r="G2024" s="132">
        <f t="shared" si="32"/>
        <v>0</v>
      </c>
    </row>
    <row r="2025" spans="7:7">
      <c r="G2025" s="132">
        <f t="shared" si="32"/>
        <v>0</v>
      </c>
    </row>
    <row r="2026" spans="7:7">
      <c r="G2026" s="132">
        <f t="shared" si="32"/>
        <v>0</v>
      </c>
    </row>
    <row r="2027" spans="7:7">
      <c r="G2027" s="132">
        <f t="shared" si="32"/>
        <v>0</v>
      </c>
    </row>
    <row r="2028" spans="7:7">
      <c r="G2028" s="132">
        <f t="shared" si="32"/>
        <v>0</v>
      </c>
    </row>
    <row r="2029" spans="7:7">
      <c r="G2029" s="132">
        <f t="shared" si="32"/>
        <v>0</v>
      </c>
    </row>
    <row r="2030" spans="7:7">
      <c r="G2030" s="132">
        <f t="shared" si="32"/>
        <v>0</v>
      </c>
    </row>
    <row r="2031" spans="7:7">
      <c r="G2031" s="132">
        <f t="shared" si="32"/>
        <v>0</v>
      </c>
    </row>
    <row r="2032" spans="7:7">
      <c r="G2032" s="132">
        <f t="shared" si="32"/>
        <v>0</v>
      </c>
    </row>
    <row r="2033" spans="7:7">
      <c r="G2033" s="132">
        <f t="shared" si="32"/>
        <v>0</v>
      </c>
    </row>
    <row r="2034" spans="7:7">
      <c r="G2034" s="132">
        <f t="shared" si="32"/>
        <v>0</v>
      </c>
    </row>
    <row r="2035" spans="7:7">
      <c r="G2035" s="132">
        <f t="shared" si="32"/>
        <v>0</v>
      </c>
    </row>
    <row r="2036" spans="7:7">
      <c r="G2036" s="132">
        <f t="shared" si="32"/>
        <v>0</v>
      </c>
    </row>
    <row r="2037" spans="7:7">
      <c r="G2037" s="132">
        <f t="shared" si="32"/>
        <v>0</v>
      </c>
    </row>
    <row r="2038" spans="7:7">
      <c r="G2038" s="132">
        <f t="shared" si="32"/>
        <v>0</v>
      </c>
    </row>
    <row r="2039" spans="7:7">
      <c r="G2039" s="132">
        <f t="shared" si="32"/>
        <v>0</v>
      </c>
    </row>
    <row r="2040" spans="7:7">
      <c r="G2040" s="132">
        <f t="shared" si="32"/>
        <v>0</v>
      </c>
    </row>
    <row r="2041" spans="7:7">
      <c r="G2041" s="132">
        <f t="shared" si="32"/>
        <v>0</v>
      </c>
    </row>
    <row r="2042" spans="7:7">
      <c r="G2042" s="132">
        <f t="shared" si="32"/>
        <v>0</v>
      </c>
    </row>
    <row r="2043" spans="7:7">
      <c r="G2043" s="132">
        <f t="shared" si="32"/>
        <v>0</v>
      </c>
    </row>
    <row r="2044" spans="7:7">
      <c r="G2044" s="132">
        <f t="shared" si="32"/>
        <v>0</v>
      </c>
    </row>
    <row r="2045" spans="7:7">
      <c r="G2045" s="132">
        <f t="shared" si="32"/>
        <v>0</v>
      </c>
    </row>
    <row r="2046" spans="7:7">
      <c r="G2046" s="132">
        <f t="shared" si="32"/>
        <v>0</v>
      </c>
    </row>
    <row r="2047" spans="7:7">
      <c r="G2047" s="132">
        <f t="shared" si="32"/>
        <v>0</v>
      </c>
    </row>
    <row r="2048" spans="7:7">
      <c r="G2048" s="132">
        <f t="shared" si="32"/>
        <v>0</v>
      </c>
    </row>
    <row r="2049" spans="7:7">
      <c r="G2049" s="132">
        <f t="shared" si="32"/>
        <v>0</v>
      </c>
    </row>
    <row r="2050" spans="7:7">
      <c r="G2050" s="132">
        <f t="shared" si="32"/>
        <v>0</v>
      </c>
    </row>
    <row r="2051" spans="7:7">
      <c r="G2051" s="132">
        <f t="shared" si="32"/>
        <v>0</v>
      </c>
    </row>
    <row r="2052" spans="7:7">
      <c r="G2052" s="132">
        <f t="shared" si="32"/>
        <v>0</v>
      </c>
    </row>
    <row r="2053" spans="7:7">
      <c r="G2053" s="132">
        <f t="shared" si="32"/>
        <v>0</v>
      </c>
    </row>
    <row r="2054" spans="7:7">
      <c r="G2054" s="132">
        <f t="shared" si="32"/>
        <v>0</v>
      </c>
    </row>
    <row r="2055" spans="7:7">
      <c r="G2055" s="132">
        <f t="shared" si="32"/>
        <v>0</v>
      </c>
    </row>
    <row r="2056" spans="7:7">
      <c r="G2056" s="132">
        <f t="shared" si="32"/>
        <v>0</v>
      </c>
    </row>
    <row r="2057" spans="7:7">
      <c r="G2057" s="132">
        <f t="shared" si="32"/>
        <v>0</v>
      </c>
    </row>
    <row r="2058" spans="7:7">
      <c r="G2058" s="132">
        <f t="shared" si="32"/>
        <v>0</v>
      </c>
    </row>
    <row r="2059" spans="7:7">
      <c r="G2059" s="132">
        <f t="shared" si="32"/>
        <v>0</v>
      </c>
    </row>
    <row r="2060" spans="7:7">
      <c r="G2060" s="132">
        <f t="shared" si="32"/>
        <v>0</v>
      </c>
    </row>
    <row r="2061" spans="7:7">
      <c r="G2061" s="132">
        <f t="shared" ref="G2061:G2124" si="33">+D2061-E2061</f>
        <v>0</v>
      </c>
    </row>
    <row r="2062" spans="7:7">
      <c r="G2062" s="132">
        <f t="shared" si="33"/>
        <v>0</v>
      </c>
    </row>
    <row r="2063" spans="7:7">
      <c r="G2063" s="132">
        <f t="shared" si="33"/>
        <v>0</v>
      </c>
    </row>
    <row r="2064" spans="7:7">
      <c r="G2064" s="132">
        <f t="shared" si="33"/>
        <v>0</v>
      </c>
    </row>
    <row r="2065" spans="7:7">
      <c r="G2065" s="132">
        <f t="shared" si="33"/>
        <v>0</v>
      </c>
    </row>
    <row r="2066" spans="7:7">
      <c r="G2066" s="132">
        <f t="shared" si="33"/>
        <v>0</v>
      </c>
    </row>
    <row r="2067" spans="7:7">
      <c r="G2067" s="132">
        <f t="shared" si="33"/>
        <v>0</v>
      </c>
    </row>
    <row r="2068" spans="7:7">
      <c r="G2068" s="132">
        <f t="shared" si="33"/>
        <v>0</v>
      </c>
    </row>
    <row r="2069" spans="7:7">
      <c r="G2069" s="132">
        <f t="shared" si="33"/>
        <v>0</v>
      </c>
    </row>
    <row r="2070" spans="7:7">
      <c r="G2070" s="132">
        <f t="shared" si="33"/>
        <v>0</v>
      </c>
    </row>
    <row r="2071" spans="7:7">
      <c r="G2071" s="132">
        <f t="shared" si="33"/>
        <v>0</v>
      </c>
    </row>
    <row r="2072" spans="7:7">
      <c r="G2072" s="132">
        <f t="shared" si="33"/>
        <v>0</v>
      </c>
    </row>
    <row r="2073" spans="7:7">
      <c r="G2073" s="132">
        <f t="shared" si="33"/>
        <v>0</v>
      </c>
    </row>
    <row r="2074" spans="7:7">
      <c r="G2074" s="132">
        <f t="shared" si="33"/>
        <v>0</v>
      </c>
    </row>
    <row r="2075" spans="7:7">
      <c r="G2075" s="132">
        <f t="shared" si="33"/>
        <v>0</v>
      </c>
    </row>
    <row r="2076" spans="7:7">
      <c r="G2076" s="132">
        <f t="shared" si="33"/>
        <v>0</v>
      </c>
    </row>
    <row r="2077" spans="7:7">
      <c r="G2077" s="132">
        <f t="shared" si="33"/>
        <v>0</v>
      </c>
    </row>
    <row r="2078" spans="7:7">
      <c r="G2078" s="132">
        <f t="shared" si="33"/>
        <v>0</v>
      </c>
    </row>
    <row r="2079" spans="7:7">
      <c r="G2079" s="132">
        <f t="shared" si="33"/>
        <v>0</v>
      </c>
    </row>
    <row r="2080" spans="7:7">
      <c r="G2080" s="132">
        <f t="shared" si="33"/>
        <v>0</v>
      </c>
    </row>
    <row r="2081" spans="7:7">
      <c r="G2081" s="132">
        <f t="shared" si="33"/>
        <v>0</v>
      </c>
    </row>
    <row r="2082" spans="7:7">
      <c r="G2082" s="132">
        <f t="shared" si="33"/>
        <v>0</v>
      </c>
    </row>
    <row r="2083" spans="7:7">
      <c r="G2083" s="132">
        <f t="shared" si="33"/>
        <v>0</v>
      </c>
    </row>
    <row r="2084" spans="7:7">
      <c r="G2084" s="132">
        <f t="shared" si="33"/>
        <v>0</v>
      </c>
    </row>
    <row r="2085" spans="7:7">
      <c r="G2085" s="132">
        <f t="shared" si="33"/>
        <v>0</v>
      </c>
    </row>
    <row r="2086" spans="7:7">
      <c r="G2086" s="132">
        <f t="shared" si="33"/>
        <v>0</v>
      </c>
    </row>
    <row r="2087" spans="7:7">
      <c r="G2087" s="132">
        <f t="shared" si="33"/>
        <v>0</v>
      </c>
    </row>
    <row r="2088" spans="7:7">
      <c r="G2088" s="132">
        <f t="shared" si="33"/>
        <v>0</v>
      </c>
    </row>
    <row r="2089" spans="7:7">
      <c r="G2089" s="132">
        <f t="shared" si="33"/>
        <v>0</v>
      </c>
    </row>
    <row r="2090" spans="7:7">
      <c r="G2090" s="132">
        <f t="shared" si="33"/>
        <v>0</v>
      </c>
    </row>
    <row r="2091" spans="7:7">
      <c r="G2091" s="132">
        <f t="shared" si="33"/>
        <v>0</v>
      </c>
    </row>
    <row r="2092" spans="7:7">
      <c r="G2092" s="132">
        <f t="shared" si="33"/>
        <v>0</v>
      </c>
    </row>
    <row r="2093" spans="7:7">
      <c r="G2093" s="132">
        <f t="shared" si="33"/>
        <v>0</v>
      </c>
    </row>
    <row r="2094" spans="7:7">
      <c r="G2094" s="132">
        <f t="shared" si="33"/>
        <v>0</v>
      </c>
    </row>
    <row r="2095" spans="7:7">
      <c r="G2095" s="132">
        <f t="shared" si="33"/>
        <v>0</v>
      </c>
    </row>
    <row r="2096" spans="7:7">
      <c r="G2096" s="132">
        <f t="shared" si="33"/>
        <v>0</v>
      </c>
    </row>
    <row r="2097" spans="7:7">
      <c r="G2097" s="132">
        <f t="shared" si="33"/>
        <v>0</v>
      </c>
    </row>
    <row r="2098" spans="7:7">
      <c r="G2098" s="132">
        <f t="shared" si="33"/>
        <v>0</v>
      </c>
    </row>
    <row r="2099" spans="7:7">
      <c r="G2099" s="132">
        <f t="shared" si="33"/>
        <v>0</v>
      </c>
    </row>
    <row r="2100" spans="7:7">
      <c r="G2100" s="132">
        <f t="shared" si="33"/>
        <v>0</v>
      </c>
    </row>
    <row r="2101" spans="7:7">
      <c r="G2101" s="132">
        <f t="shared" si="33"/>
        <v>0</v>
      </c>
    </row>
    <row r="2102" spans="7:7">
      <c r="G2102" s="132">
        <f t="shared" si="33"/>
        <v>0</v>
      </c>
    </row>
    <row r="2103" spans="7:7">
      <c r="G2103" s="132">
        <f t="shared" si="33"/>
        <v>0</v>
      </c>
    </row>
    <row r="2104" spans="7:7">
      <c r="G2104" s="132">
        <f t="shared" si="33"/>
        <v>0</v>
      </c>
    </row>
    <row r="2105" spans="7:7">
      <c r="G2105" s="132">
        <f t="shared" si="33"/>
        <v>0</v>
      </c>
    </row>
    <row r="2106" spans="7:7">
      <c r="G2106" s="132">
        <f t="shared" si="33"/>
        <v>0</v>
      </c>
    </row>
    <row r="2107" spans="7:7">
      <c r="G2107" s="132">
        <f t="shared" si="33"/>
        <v>0</v>
      </c>
    </row>
    <row r="2108" spans="7:7">
      <c r="G2108" s="132">
        <f t="shared" si="33"/>
        <v>0</v>
      </c>
    </row>
    <row r="2109" spans="7:7">
      <c r="G2109" s="132">
        <f t="shared" si="33"/>
        <v>0</v>
      </c>
    </row>
    <row r="2110" spans="7:7">
      <c r="G2110" s="132">
        <f t="shared" si="33"/>
        <v>0</v>
      </c>
    </row>
    <row r="2111" spans="7:7">
      <c r="G2111" s="132">
        <f t="shared" si="33"/>
        <v>0</v>
      </c>
    </row>
    <row r="2112" spans="7:7">
      <c r="G2112" s="132">
        <f t="shared" si="33"/>
        <v>0</v>
      </c>
    </row>
    <row r="2113" spans="7:7">
      <c r="G2113" s="132">
        <f t="shared" si="33"/>
        <v>0</v>
      </c>
    </row>
    <row r="2114" spans="7:7">
      <c r="G2114" s="132">
        <f t="shared" si="33"/>
        <v>0</v>
      </c>
    </row>
    <row r="2115" spans="7:7">
      <c r="G2115" s="132">
        <f t="shared" si="33"/>
        <v>0</v>
      </c>
    </row>
    <row r="2116" spans="7:7">
      <c r="G2116" s="132">
        <f t="shared" si="33"/>
        <v>0</v>
      </c>
    </row>
    <row r="2117" spans="7:7">
      <c r="G2117" s="132">
        <f t="shared" si="33"/>
        <v>0</v>
      </c>
    </row>
    <row r="2118" spans="7:7">
      <c r="G2118" s="132">
        <f t="shared" si="33"/>
        <v>0</v>
      </c>
    </row>
    <row r="2119" spans="7:7">
      <c r="G2119" s="132">
        <f t="shared" si="33"/>
        <v>0</v>
      </c>
    </row>
    <row r="2120" spans="7:7">
      <c r="G2120" s="132">
        <f t="shared" si="33"/>
        <v>0</v>
      </c>
    </row>
    <row r="2121" spans="7:7">
      <c r="G2121" s="132">
        <f t="shared" si="33"/>
        <v>0</v>
      </c>
    </row>
    <row r="2122" spans="7:7">
      <c r="G2122" s="132">
        <f t="shared" si="33"/>
        <v>0</v>
      </c>
    </row>
    <row r="2123" spans="7:7">
      <c r="G2123" s="132">
        <f t="shared" si="33"/>
        <v>0</v>
      </c>
    </row>
    <row r="2124" spans="7:7">
      <c r="G2124" s="132">
        <f t="shared" si="33"/>
        <v>0</v>
      </c>
    </row>
    <row r="2125" spans="7:7">
      <c r="G2125" s="132">
        <f t="shared" ref="G2125:G2188" si="34">+D2125-E2125</f>
        <v>0</v>
      </c>
    </row>
    <row r="2126" spans="7:7">
      <c r="G2126" s="132">
        <f t="shared" si="34"/>
        <v>0</v>
      </c>
    </row>
    <row r="2127" spans="7:7">
      <c r="G2127" s="132">
        <f t="shared" si="34"/>
        <v>0</v>
      </c>
    </row>
    <row r="2128" spans="7:7">
      <c r="G2128" s="132">
        <f t="shared" si="34"/>
        <v>0</v>
      </c>
    </row>
    <row r="2129" spans="7:7">
      <c r="G2129" s="132">
        <f t="shared" si="34"/>
        <v>0</v>
      </c>
    </row>
    <row r="2130" spans="7:7">
      <c r="G2130" s="132">
        <f t="shared" si="34"/>
        <v>0</v>
      </c>
    </row>
    <row r="2131" spans="7:7">
      <c r="G2131" s="132">
        <f t="shared" si="34"/>
        <v>0</v>
      </c>
    </row>
    <row r="2132" spans="7:7">
      <c r="G2132" s="132">
        <f t="shared" si="34"/>
        <v>0</v>
      </c>
    </row>
    <row r="2133" spans="7:7">
      <c r="G2133" s="132">
        <f t="shared" si="34"/>
        <v>0</v>
      </c>
    </row>
    <row r="2134" spans="7:7">
      <c r="G2134" s="132">
        <f t="shared" si="34"/>
        <v>0</v>
      </c>
    </row>
    <row r="2135" spans="7:7">
      <c r="G2135" s="132">
        <f t="shared" si="34"/>
        <v>0</v>
      </c>
    </row>
    <row r="2136" spans="7:7">
      <c r="G2136" s="132">
        <f t="shared" si="34"/>
        <v>0</v>
      </c>
    </row>
    <row r="2137" spans="7:7">
      <c r="G2137" s="132">
        <f t="shared" si="34"/>
        <v>0</v>
      </c>
    </row>
    <row r="2138" spans="7:7">
      <c r="G2138" s="132">
        <f t="shared" si="34"/>
        <v>0</v>
      </c>
    </row>
    <row r="2139" spans="7:7">
      <c r="G2139" s="132">
        <f t="shared" si="34"/>
        <v>0</v>
      </c>
    </row>
    <row r="2140" spans="7:7">
      <c r="G2140" s="132">
        <f t="shared" si="34"/>
        <v>0</v>
      </c>
    </row>
    <row r="2141" spans="7:7">
      <c r="G2141" s="132">
        <f t="shared" si="34"/>
        <v>0</v>
      </c>
    </row>
    <row r="2142" spans="7:7">
      <c r="G2142" s="132">
        <f t="shared" si="34"/>
        <v>0</v>
      </c>
    </row>
    <row r="2143" spans="7:7">
      <c r="G2143" s="132">
        <f t="shared" si="34"/>
        <v>0</v>
      </c>
    </row>
    <row r="2144" spans="7:7">
      <c r="G2144" s="132">
        <f t="shared" si="34"/>
        <v>0</v>
      </c>
    </row>
    <row r="2145" spans="7:7">
      <c r="G2145" s="132">
        <f t="shared" si="34"/>
        <v>0</v>
      </c>
    </row>
    <row r="2146" spans="7:7">
      <c r="G2146" s="132">
        <f t="shared" si="34"/>
        <v>0</v>
      </c>
    </row>
    <row r="2147" spans="7:7">
      <c r="G2147" s="132">
        <f t="shared" si="34"/>
        <v>0</v>
      </c>
    </row>
    <row r="2148" spans="7:7">
      <c r="G2148" s="132">
        <f t="shared" si="34"/>
        <v>0</v>
      </c>
    </row>
    <row r="2149" spans="7:7">
      <c r="G2149" s="132">
        <f t="shared" si="34"/>
        <v>0</v>
      </c>
    </row>
    <row r="2150" spans="7:7">
      <c r="G2150" s="132">
        <f t="shared" si="34"/>
        <v>0</v>
      </c>
    </row>
    <row r="2151" spans="7:7">
      <c r="G2151" s="132">
        <f t="shared" si="34"/>
        <v>0</v>
      </c>
    </row>
    <row r="2152" spans="7:7">
      <c r="G2152" s="132">
        <f t="shared" si="34"/>
        <v>0</v>
      </c>
    </row>
    <row r="2153" spans="7:7">
      <c r="G2153" s="132">
        <f t="shared" si="34"/>
        <v>0</v>
      </c>
    </row>
    <row r="2154" spans="7:7">
      <c r="G2154" s="132">
        <f t="shared" si="34"/>
        <v>0</v>
      </c>
    </row>
    <row r="2155" spans="7:7">
      <c r="G2155" s="132">
        <f t="shared" si="34"/>
        <v>0</v>
      </c>
    </row>
    <row r="2156" spans="7:7">
      <c r="G2156" s="132">
        <f t="shared" si="34"/>
        <v>0</v>
      </c>
    </row>
    <row r="2157" spans="7:7">
      <c r="G2157" s="132">
        <f t="shared" si="34"/>
        <v>0</v>
      </c>
    </row>
    <row r="2158" spans="7:7">
      <c r="G2158" s="132">
        <f t="shared" si="34"/>
        <v>0</v>
      </c>
    </row>
    <row r="2159" spans="7:7">
      <c r="G2159" s="132">
        <f t="shared" si="34"/>
        <v>0</v>
      </c>
    </row>
    <row r="2160" spans="7:7">
      <c r="G2160" s="132">
        <f t="shared" si="34"/>
        <v>0</v>
      </c>
    </row>
    <row r="2161" spans="7:7">
      <c r="G2161" s="132">
        <f t="shared" si="34"/>
        <v>0</v>
      </c>
    </row>
    <row r="2162" spans="7:7">
      <c r="G2162" s="132">
        <f t="shared" si="34"/>
        <v>0</v>
      </c>
    </row>
    <row r="2163" spans="7:7">
      <c r="G2163" s="132">
        <f t="shared" si="34"/>
        <v>0</v>
      </c>
    </row>
    <row r="2164" spans="7:7">
      <c r="G2164" s="132">
        <f t="shared" si="34"/>
        <v>0</v>
      </c>
    </row>
    <row r="2165" spans="7:7">
      <c r="G2165" s="132">
        <f t="shared" si="34"/>
        <v>0</v>
      </c>
    </row>
    <row r="2166" spans="7:7">
      <c r="G2166" s="132">
        <f t="shared" si="34"/>
        <v>0</v>
      </c>
    </row>
    <row r="2167" spans="7:7">
      <c r="G2167" s="132">
        <f t="shared" si="34"/>
        <v>0</v>
      </c>
    </row>
    <row r="2168" spans="7:7">
      <c r="G2168" s="132">
        <f t="shared" si="34"/>
        <v>0</v>
      </c>
    </row>
    <row r="2169" spans="7:7">
      <c r="G2169" s="132">
        <f t="shared" si="34"/>
        <v>0</v>
      </c>
    </row>
    <row r="2170" spans="7:7">
      <c r="G2170" s="132">
        <f t="shared" si="34"/>
        <v>0</v>
      </c>
    </row>
    <row r="2171" spans="7:7">
      <c r="G2171" s="132">
        <f t="shared" si="34"/>
        <v>0</v>
      </c>
    </row>
    <row r="2172" spans="7:7">
      <c r="G2172" s="132">
        <f t="shared" si="34"/>
        <v>0</v>
      </c>
    </row>
    <row r="2173" spans="7:7">
      <c r="G2173" s="132">
        <f t="shared" si="34"/>
        <v>0</v>
      </c>
    </row>
    <row r="2174" spans="7:7">
      <c r="G2174" s="132">
        <f t="shared" si="34"/>
        <v>0</v>
      </c>
    </row>
    <row r="2175" spans="7:7">
      <c r="G2175" s="132">
        <f t="shared" si="34"/>
        <v>0</v>
      </c>
    </row>
    <row r="2176" spans="7:7">
      <c r="G2176" s="132">
        <f t="shared" si="34"/>
        <v>0</v>
      </c>
    </row>
    <row r="2177" spans="7:7">
      <c r="G2177" s="132">
        <f t="shared" si="34"/>
        <v>0</v>
      </c>
    </row>
    <row r="2178" spans="7:7">
      <c r="G2178" s="132">
        <f t="shared" si="34"/>
        <v>0</v>
      </c>
    </row>
    <row r="2179" spans="7:7">
      <c r="G2179" s="132">
        <f t="shared" si="34"/>
        <v>0</v>
      </c>
    </row>
    <row r="2180" spans="7:7">
      <c r="G2180" s="132">
        <f t="shared" si="34"/>
        <v>0</v>
      </c>
    </row>
    <row r="2181" spans="7:7">
      <c r="G2181" s="132">
        <f t="shared" si="34"/>
        <v>0</v>
      </c>
    </row>
    <row r="2182" spans="7:7">
      <c r="G2182" s="132">
        <f t="shared" si="34"/>
        <v>0</v>
      </c>
    </row>
    <row r="2183" spans="7:7">
      <c r="G2183" s="132">
        <f t="shared" si="34"/>
        <v>0</v>
      </c>
    </row>
    <row r="2184" spans="7:7">
      <c r="G2184" s="132">
        <f t="shared" si="34"/>
        <v>0</v>
      </c>
    </row>
    <row r="2185" spans="7:7">
      <c r="G2185" s="132">
        <f t="shared" si="34"/>
        <v>0</v>
      </c>
    </row>
    <row r="2186" spans="7:7">
      <c r="G2186" s="132">
        <f t="shared" si="34"/>
        <v>0</v>
      </c>
    </row>
    <row r="2187" spans="7:7">
      <c r="G2187" s="132">
        <f t="shared" si="34"/>
        <v>0</v>
      </c>
    </row>
    <row r="2188" spans="7:7">
      <c r="G2188" s="132">
        <f t="shared" si="34"/>
        <v>0</v>
      </c>
    </row>
    <row r="2189" spans="7:7">
      <c r="G2189" s="132">
        <f t="shared" ref="G2189:G2252" si="35">+D2189-E2189</f>
        <v>0</v>
      </c>
    </row>
    <row r="2190" spans="7:7">
      <c r="G2190" s="132">
        <f t="shared" si="35"/>
        <v>0</v>
      </c>
    </row>
    <row r="2191" spans="7:7">
      <c r="G2191" s="132">
        <f t="shared" si="35"/>
        <v>0</v>
      </c>
    </row>
    <row r="2192" spans="7:7">
      <c r="G2192" s="132">
        <f t="shared" si="35"/>
        <v>0</v>
      </c>
    </row>
    <row r="2193" spans="7:7">
      <c r="G2193" s="132">
        <f t="shared" si="35"/>
        <v>0</v>
      </c>
    </row>
    <row r="2194" spans="7:7">
      <c r="G2194" s="132">
        <f t="shared" si="35"/>
        <v>0</v>
      </c>
    </row>
    <row r="2195" spans="7:7">
      <c r="G2195" s="132">
        <f t="shared" si="35"/>
        <v>0</v>
      </c>
    </row>
    <row r="2196" spans="7:7">
      <c r="G2196" s="132">
        <f t="shared" si="35"/>
        <v>0</v>
      </c>
    </row>
    <row r="2197" spans="7:7">
      <c r="G2197" s="132">
        <f t="shared" si="35"/>
        <v>0</v>
      </c>
    </row>
    <row r="2198" spans="7:7">
      <c r="G2198" s="132">
        <f t="shared" si="35"/>
        <v>0</v>
      </c>
    </row>
    <row r="2199" spans="7:7">
      <c r="G2199" s="132">
        <f t="shared" si="35"/>
        <v>0</v>
      </c>
    </row>
    <row r="2200" spans="7:7">
      <c r="G2200" s="132">
        <f t="shared" si="35"/>
        <v>0</v>
      </c>
    </row>
    <row r="2201" spans="7:7">
      <c r="G2201" s="132">
        <f t="shared" si="35"/>
        <v>0</v>
      </c>
    </row>
    <row r="2202" spans="7:7">
      <c r="G2202" s="132">
        <f t="shared" si="35"/>
        <v>0</v>
      </c>
    </row>
    <row r="2203" spans="7:7">
      <c r="G2203" s="132">
        <f t="shared" si="35"/>
        <v>0</v>
      </c>
    </row>
    <row r="2204" spans="7:7">
      <c r="G2204" s="132">
        <f t="shared" si="35"/>
        <v>0</v>
      </c>
    </row>
    <row r="2205" spans="7:7">
      <c r="G2205" s="132">
        <f t="shared" si="35"/>
        <v>0</v>
      </c>
    </row>
    <row r="2206" spans="7:7">
      <c r="G2206" s="132">
        <f t="shared" si="35"/>
        <v>0</v>
      </c>
    </row>
    <row r="2207" spans="7:7">
      <c r="G2207" s="132">
        <f t="shared" si="35"/>
        <v>0</v>
      </c>
    </row>
    <row r="2208" spans="7:7">
      <c r="G2208" s="132">
        <f t="shared" si="35"/>
        <v>0</v>
      </c>
    </row>
    <row r="2209" spans="7:7">
      <c r="G2209" s="132">
        <f t="shared" si="35"/>
        <v>0</v>
      </c>
    </row>
    <row r="2210" spans="7:7">
      <c r="G2210" s="132">
        <f t="shared" si="35"/>
        <v>0</v>
      </c>
    </row>
    <row r="2211" spans="7:7">
      <c r="G2211" s="132">
        <f t="shared" si="35"/>
        <v>0</v>
      </c>
    </row>
    <row r="2212" spans="7:7">
      <c r="G2212" s="132">
        <f t="shared" si="35"/>
        <v>0</v>
      </c>
    </row>
    <row r="2213" spans="7:7">
      <c r="G2213" s="132">
        <f t="shared" si="35"/>
        <v>0</v>
      </c>
    </row>
    <row r="2214" spans="7:7">
      <c r="G2214" s="132">
        <f t="shared" si="35"/>
        <v>0</v>
      </c>
    </row>
    <row r="2215" spans="7:7">
      <c r="G2215" s="132">
        <f t="shared" si="35"/>
        <v>0</v>
      </c>
    </row>
    <row r="2216" spans="7:7">
      <c r="G2216" s="132">
        <f t="shared" si="35"/>
        <v>0</v>
      </c>
    </row>
    <row r="2217" spans="7:7">
      <c r="G2217" s="132">
        <f t="shared" si="35"/>
        <v>0</v>
      </c>
    </row>
    <row r="2218" spans="7:7">
      <c r="G2218" s="132">
        <f t="shared" si="35"/>
        <v>0</v>
      </c>
    </row>
    <row r="2219" spans="7:7">
      <c r="G2219" s="132">
        <f t="shared" si="35"/>
        <v>0</v>
      </c>
    </row>
    <row r="2220" spans="7:7">
      <c r="G2220" s="132">
        <f t="shared" si="35"/>
        <v>0</v>
      </c>
    </row>
    <row r="2221" spans="7:7">
      <c r="G2221" s="132">
        <f t="shared" si="35"/>
        <v>0</v>
      </c>
    </row>
    <row r="2222" spans="7:7">
      <c r="G2222" s="132">
        <f t="shared" si="35"/>
        <v>0</v>
      </c>
    </row>
    <row r="2223" spans="7:7">
      <c r="G2223" s="132">
        <f t="shared" si="35"/>
        <v>0</v>
      </c>
    </row>
    <row r="2224" spans="7:7">
      <c r="G2224" s="132">
        <f t="shared" si="35"/>
        <v>0</v>
      </c>
    </row>
    <row r="2225" spans="7:7">
      <c r="G2225" s="132">
        <f t="shared" si="35"/>
        <v>0</v>
      </c>
    </row>
    <row r="2226" spans="7:7">
      <c r="G2226" s="132">
        <f t="shared" si="35"/>
        <v>0</v>
      </c>
    </row>
    <row r="2227" spans="7:7">
      <c r="G2227" s="132">
        <f t="shared" si="35"/>
        <v>0</v>
      </c>
    </row>
    <row r="2228" spans="7:7">
      <c r="G2228" s="132">
        <f t="shared" si="35"/>
        <v>0</v>
      </c>
    </row>
    <row r="2229" spans="7:7">
      <c r="G2229" s="132">
        <f t="shared" si="35"/>
        <v>0</v>
      </c>
    </row>
    <row r="2230" spans="7:7">
      <c r="G2230" s="132">
        <f t="shared" si="35"/>
        <v>0</v>
      </c>
    </row>
    <row r="2231" spans="7:7">
      <c r="G2231" s="132">
        <f t="shared" si="35"/>
        <v>0</v>
      </c>
    </row>
    <row r="2232" spans="7:7">
      <c r="G2232" s="132">
        <f t="shared" si="35"/>
        <v>0</v>
      </c>
    </row>
    <row r="2233" spans="7:7">
      <c r="G2233" s="132">
        <f t="shared" si="35"/>
        <v>0</v>
      </c>
    </row>
    <row r="2234" spans="7:7">
      <c r="G2234" s="132">
        <f t="shared" si="35"/>
        <v>0</v>
      </c>
    </row>
    <row r="2235" spans="7:7">
      <c r="G2235" s="132">
        <f t="shared" si="35"/>
        <v>0</v>
      </c>
    </row>
    <row r="2236" spans="7:7">
      <c r="G2236" s="132">
        <f t="shared" si="35"/>
        <v>0</v>
      </c>
    </row>
    <row r="2237" spans="7:7">
      <c r="G2237" s="132">
        <f t="shared" si="35"/>
        <v>0</v>
      </c>
    </row>
    <row r="2238" spans="7:7">
      <c r="G2238" s="132">
        <f t="shared" si="35"/>
        <v>0</v>
      </c>
    </row>
    <row r="2239" spans="7:7">
      <c r="G2239" s="132">
        <f t="shared" si="35"/>
        <v>0</v>
      </c>
    </row>
    <row r="2240" spans="7:7">
      <c r="G2240" s="132">
        <f t="shared" si="35"/>
        <v>0</v>
      </c>
    </row>
    <row r="2241" spans="7:7">
      <c r="G2241" s="132">
        <f t="shared" si="35"/>
        <v>0</v>
      </c>
    </row>
    <row r="2242" spans="7:7">
      <c r="G2242" s="132">
        <f t="shared" si="35"/>
        <v>0</v>
      </c>
    </row>
    <row r="2243" spans="7:7">
      <c r="G2243" s="132">
        <f t="shared" si="35"/>
        <v>0</v>
      </c>
    </row>
    <row r="2244" spans="7:7">
      <c r="G2244" s="132">
        <f t="shared" si="35"/>
        <v>0</v>
      </c>
    </row>
    <row r="2245" spans="7:7">
      <c r="G2245" s="132">
        <f t="shared" si="35"/>
        <v>0</v>
      </c>
    </row>
    <row r="2246" spans="7:7">
      <c r="G2246" s="132">
        <f t="shared" si="35"/>
        <v>0</v>
      </c>
    </row>
    <row r="2247" spans="7:7">
      <c r="G2247" s="132">
        <f t="shared" si="35"/>
        <v>0</v>
      </c>
    </row>
    <row r="2248" spans="7:7">
      <c r="G2248" s="132">
        <f t="shared" si="35"/>
        <v>0</v>
      </c>
    </row>
    <row r="2249" spans="7:7">
      <c r="G2249" s="132">
        <f t="shared" si="35"/>
        <v>0</v>
      </c>
    </row>
    <row r="2250" spans="7:7">
      <c r="G2250" s="132">
        <f t="shared" si="35"/>
        <v>0</v>
      </c>
    </row>
    <row r="2251" spans="7:7">
      <c r="G2251" s="132">
        <f t="shared" si="35"/>
        <v>0</v>
      </c>
    </row>
    <row r="2252" spans="7:7">
      <c r="G2252" s="132">
        <f t="shared" si="35"/>
        <v>0</v>
      </c>
    </row>
    <row r="2253" spans="7:7">
      <c r="G2253" s="132">
        <f t="shared" ref="G2253:G2316" si="36">+D2253-E2253</f>
        <v>0</v>
      </c>
    </row>
    <row r="2254" spans="7:7">
      <c r="G2254" s="132">
        <f t="shared" si="36"/>
        <v>0</v>
      </c>
    </row>
    <row r="2255" spans="7:7">
      <c r="G2255" s="132">
        <f t="shared" si="36"/>
        <v>0</v>
      </c>
    </row>
    <row r="2256" spans="7:7">
      <c r="G2256" s="132">
        <f t="shared" si="36"/>
        <v>0</v>
      </c>
    </row>
    <row r="2257" spans="7:7">
      <c r="G2257" s="132">
        <f t="shared" si="36"/>
        <v>0</v>
      </c>
    </row>
    <row r="2258" spans="7:7">
      <c r="G2258" s="132">
        <f t="shared" si="36"/>
        <v>0</v>
      </c>
    </row>
    <row r="2259" spans="7:7">
      <c r="G2259" s="132">
        <f t="shared" si="36"/>
        <v>0</v>
      </c>
    </row>
    <row r="2260" spans="7:7">
      <c r="G2260" s="132">
        <f t="shared" si="36"/>
        <v>0</v>
      </c>
    </row>
    <row r="2261" spans="7:7">
      <c r="G2261" s="132">
        <f t="shared" si="36"/>
        <v>0</v>
      </c>
    </row>
    <row r="2262" spans="7:7">
      <c r="G2262" s="132">
        <f t="shared" si="36"/>
        <v>0</v>
      </c>
    </row>
    <row r="2263" spans="7:7">
      <c r="G2263" s="132">
        <f t="shared" si="36"/>
        <v>0</v>
      </c>
    </row>
    <row r="2264" spans="7:7">
      <c r="G2264" s="132">
        <f t="shared" si="36"/>
        <v>0</v>
      </c>
    </row>
    <row r="2265" spans="7:7">
      <c r="G2265" s="132">
        <f t="shared" si="36"/>
        <v>0</v>
      </c>
    </row>
    <row r="2266" spans="7:7">
      <c r="G2266" s="132">
        <f t="shared" si="36"/>
        <v>0</v>
      </c>
    </row>
    <row r="2267" spans="7:7">
      <c r="G2267" s="132">
        <f t="shared" si="36"/>
        <v>0</v>
      </c>
    </row>
    <row r="2268" spans="7:7">
      <c r="G2268" s="132">
        <f t="shared" si="36"/>
        <v>0</v>
      </c>
    </row>
    <row r="2269" spans="7:7">
      <c r="G2269" s="132">
        <f t="shared" si="36"/>
        <v>0</v>
      </c>
    </row>
    <row r="2270" spans="7:7">
      <c r="G2270" s="132">
        <f t="shared" si="36"/>
        <v>0</v>
      </c>
    </row>
    <row r="2271" spans="7:7">
      <c r="G2271" s="132">
        <f t="shared" si="36"/>
        <v>0</v>
      </c>
    </row>
    <row r="2272" spans="7:7">
      <c r="G2272" s="132">
        <f t="shared" si="36"/>
        <v>0</v>
      </c>
    </row>
    <row r="2273" spans="7:7">
      <c r="G2273" s="132">
        <f t="shared" si="36"/>
        <v>0</v>
      </c>
    </row>
    <row r="2274" spans="7:7">
      <c r="G2274" s="132">
        <f t="shared" si="36"/>
        <v>0</v>
      </c>
    </row>
    <row r="2275" spans="7:7">
      <c r="G2275" s="132">
        <f t="shared" si="36"/>
        <v>0</v>
      </c>
    </row>
    <row r="2276" spans="7:7">
      <c r="G2276" s="132">
        <f t="shared" si="36"/>
        <v>0</v>
      </c>
    </row>
    <row r="2277" spans="7:7">
      <c r="G2277" s="132">
        <f t="shared" si="36"/>
        <v>0</v>
      </c>
    </row>
    <row r="2278" spans="7:7">
      <c r="G2278" s="132">
        <f t="shared" si="36"/>
        <v>0</v>
      </c>
    </row>
    <row r="2279" spans="7:7">
      <c r="G2279" s="132">
        <f t="shared" si="36"/>
        <v>0</v>
      </c>
    </row>
    <row r="2280" spans="7:7">
      <c r="G2280" s="132">
        <f t="shared" si="36"/>
        <v>0</v>
      </c>
    </row>
    <row r="2281" spans="7:7">
      <c r="G2281" s="132">
        <f t="shared" si="36"/>
        <v>0</v>
      </c>
    </row>
    <row r="2282" spans="7:7">
      <c r="G2282" s="132">
        <f t="shared" si="36"/>
        <v>0</v>
      </c>
    </row>
    <row r="2283" spans="7:7">
      <c r="G2283" s="132">
        <f t="shared" si="36"/>
        <v>0</v>
      </c>
    </row>
    <row r="2284" spans="7:7">
      <c r="G2284" s="132">
        <f t="shared" si="36"/>
        <v>0</v>
      </c>
    </row>
    <row r="2285" spans="7:7">
      <c r="G2285" s="132">
        <f t="shared" si="36"/>
        <v>0</v>
      </c>
    </row>
    <row r="2286" spans="7:7">
      <c r="G2286" s="132">
        <f t="shared" si="36"/>
        <v>0</v>
      </c>
    </row>
    <row r="2287" spans="7:7">
      <c r="G2287" s="132">
        <f t="shared" si="36"/>
        <v>0</v>
      </c>
    </row>
    <row r="2288" spans="7:7">
      <c r="G2288" s="132">
        <f t="shared" si="36"/>
        <v>0</v>
      </c>
    </row>
    <row r="2289" spans="7:7">
      <c r="G2289" s="132">
        <f t="shared" si="36"/>
        <v>0</v>
      </c>
    </row>
    <row r="2290" spans="7:7">
      <c r="G2290" s="132">
        <f t="shared" si="36"/>
        <v>0</v>
      </c>
    </row>
    <row r="2291" spans="7:7">
      <c r="G2291" s="132">
        <f t="shared" si="36"/>
        <v>0</v>
      </c>
    </row>
    <row r="2292" spans="7:7">
      <c r="G2292" s="132">
        <f t="shared" si="36"/>
        <v>0</v>
      </c>
    </row>
    <row r="2293" spans="7:7">
      <c r="G2293" s="132">
        <f t="shared" si="36"/>
        <v>0</v>
      </c>
    </row>
    <row r="2294" spans="7:7">
      <c r="G2294" s="132">
        <f t="shared" si="36"/>
        <v>0</v>
      </c>
    </row>
    <row r="2295" spans="7:7">
      <c r="G2295" s="132">
        <f t="shared" si="36"/>
        <v>0</v>
      </c>
    </row>
    <row r="2296" spans="7:7">
      <c r="G2296" s="132">
        <f t="shared" si="36"/>
        <v>0</v>
      </c>
    </row>
    <row r="2297" spans="7:7">
      <c r="G2297" s="132">
        <f t="shared" si="36"/>
        <v>0</v>
      </c>
    </row>
    <row r="2298" spans="7:7">
      <c r="G2298" s="132">
        <f t="shared" si="36"/>
        <v>0</v>
      </c>
    </row>
    <row r="2299" spans="7:7">
      <c r="G2299" s="132">
        <f t="shared" si="36"/>
        <v>0</v>
      </c>
    </row>
    <row r="2300" spans="7:7">
      <c r="G2300" s="132">
        <f t="shared" si="36"/>
        <v>0</v>
      </c>
    </row>
    <row r="2301" spans="7:7">
      <c r="G2301" s="132">
        <f t="shared" si="36"/>
        <v>0</v>
      </c>
    </row>
    <row r="2302" spans="7:7">
      <c r="G2302" s="132">
        <f t="shared" si="36"/>
        <v>0</v>
      </c>
    </row>
    <row r="2303" spans="7:7">
      <c r="G2303" s="132">
        <f t="shared" si="36"/>
        <v>0</v>
      </c>
    </row>
    <row r="2304" spans="7:7">
      <c r="G2304" s="132">
        <f t="shared" si="36"/>
        <v>0</v>
      </c>
    </row>
    <row r="2305" spans="7:7">
      <c r="G2305" s="132">
        <f t="shared" si="36"/>
        <v>0</v>
      </c>
    </row>
    <row r="2306" spans="7:7">
      <c r="G2306" s="132">
        <f t="shared" si="36"/>
        <v>0</v>
      </c>
    </row>
    <row r="2307" spans="7:7">
      <c r="G2307" s="132">
        <f t="shared" si="36"/>
        <v>0</v>
      </c>
    </row>
    <row r="2308" spans="7:7">
      <c r="G2308" s="132">
        <f t="shared" si="36"/>
        <v>0</v>
      </c>
    </row>
    <row r="2309" spans="7:7">
      <c r="G2309" s="132">
        <f t="shared" si="36"/>
        <v>0</v>
      </c>
    </row>
    <row r="2310" spans="7:7">
      <c r="G2310" s="132">
        <f t="shared" si="36"/>
        <v>0</v>
      </c>
    </row>
    <row r="2311" spans="7:7">
      <c r="G2311" s="132">
        <f t="shared" si="36"/>
        <v>0</v>
      </c>
    </row>
    <row r="2312" spans="7:7">
      <c r="G2312" s="132">
        <f t="shared" si="36"/>
        <v>0</v>
      </c>
    </row>
    <row r="2313" spans="7:7">
      <c r="G2313" s="132">
        <f t="shared" si="36"/>
        <v>0</v>
      </c>
    </row>
    <row r="2314" spans="7:7">
      <c r="G2314" s="132">
        <f t="shared" si="36"/>
        <v>0</v>
      </c>
    </row>
    <row r="2315" spans="7:7">
      <c r="G2315" s="132">
        <f t="shared" si="36"/>
        <v>0</v>
      </c>
    </row>
    <row r="2316" spans="7:7">
      <c r="G2316" s="132">
        <f t="shared" si="36"/>
        <v>0</v>
      </c>
    </row>
    <row r="2317" spans="7:7">
      <c r="G2317" s="132">
        <f t="shared" ref="G2317:G2380" si="37">+D2317-E2317</f>
        <v>0</v>
      </c>
    </row>
    <row r="2318" spans="7:7">
      <c r="G2318" s="132">
        <f t="shared" si="37"/>
        <v>0</v>
      </c>
    </row>
    <row r="2319" spans="7:7">
      <c r="G2319" s="132">
        <f t="shared" si="37"/>
        <v>0</v>
      </c>
    </row>
    <row r="2320" spans="7:7">
      <c r="G2320" s="132">
        <f t="shared" si="37"/>
        <v>0</v>
      </c>
    </row>
    <row r="2321" spans="7:7">
      <c r="G2321" s="132">
        <f t="shared" si="37"/>
        <v>0</v>
      </c>
    </row>
    <row r="2322" spans="7:7">
      <c r="G2322" s="132">
        <f t="shared" si="37"/>
        <v>0</v>
      </c>
    </row>
    <row r="2323" spans="7:7">
      <c r="G2323" s="132">
        <f t="shared" si="37"/>
        <v>0</v>
      </c>
    </row>
    <row r="2324" spans="7:7">
      <c r="G2324" s="132">
        <f t="shared" si="37"/>
        <v>0</v>
      </c>
    </row>
    <row r="2325" spans="7:7">
      <c r="G2325" s="132">
        <f t="shared" si="37"/>
        <v>0</v>
      </c>
    </row>
    <row r="2326" spans="7:7">
      <c r="G2326" s="132">
        <f t="shared" si="37"/>
        <v>0</v>
      </c>
    </row>
    <row r="2327" spans="7:7">
      <c r="G2327" s="132">
        <f t="shared" si="37"/>
        <v>0</v>
      </c>
    </row>
    <row r="2328" spans="7:7">
      <c r="G2328" s="132">
        <f t="shared" si="37"/>
        <v>0</v>
      </c>
    </row>
    <row r="2329" spans="7:7">
      <c r="G2329" s="132">
        <f t="shared" si="37"/>
        <v>0</v>
      </c>
    </row>
    <row r="2330" spans="7:7">
      <c r="G2330" s="132">
        <f t="shared" si="37"/>
        <v>0</v>
      </c>
    </row>
    <row r="2331" spans="7:7">
      <c r="G2331" s="132">
        <f t="shared" si="37"/>
        <v>0</v>
      </c>
    </row>
    <row r="2332" spans="7:7">
      <c r="G2332" s="132">
        <f t="shared" si="37"/>
        <v>0</v>
      </c>
    </row>
    <row r="2333" spans="7:7">
      <c r="G2333" s="132">
        <f t="shared" si="37"/>
        <v>0</v>
      </c>
    </row>
    <row r="2334" spans="7:7">
      <c r="G2334" s="132">
        <f t="shared" si="37"/>
        <v>0</v>
      </c>
    </row>
    <row r="2335" spans="7:7">
      <c r="G2335" s="132">
        <f t="shared" si="37"/>
        <v>0</v>
      </c>
    </row>
    <row r="2336" spans="7:7">
      <c r="G2336" s="132">
        <f t="shared" si="37"/>
        <v>0</v>
      </c>
    </row>
    <row r="2337" spans="7:7">
      <c r="G2337" s="132">
        <f t="shared" si="37"/>
        <v>0</v>
      </c>
    </row>
    <row r="2338" spans="7:7">
      <c r="G2338" s="132">
        <f t="shared" si="37"/>
        <v>0</v>
      </c>
    </row>
    <row r="2339" spans="7:7">
      <c r="G2339" s="132">
        <f t="shared" si="37"/>
        <v>0</v>
      </c>
    </row>
    <row r="2340" spans="7:7">
      <c r="G2340" s="132">
        <f t="shared" si="37"/>
        <v>0</v>
      </c>
    </row>
    <row r="2341" spans="7:7">
      <c r="G2341" s="132">
        <f t="shared" si="37"/>
        <v>0</v>
      </c>
    </row>
    <row r="2342" spans="7:7">
      <c r="G2342" s="132">
        <f t="shared" si="37"/>
        <v>0</v>
      </c>
    </row>
    <row r="2343" spans="7:7">
      <c r="G2343" s="132">
        <f t="shared" si="37"/>
        <v>0</v>
      </c>
    </row>
    <row r="2344" spans="7:7">
      <c r="G2344" s="132">
        <f t="shared" si="37"/>
        <v>0</v>
      </c>
    </row>
    <row r="2345" spans="7:7">
      <c r="G2345" s="132">
        <f t="shared" si="37"/>
        <v>0</v>
      </c>
    </row>
    <row r="2346" spans="7:7">
      <c r="G2346" s="132">
        <f t="shared" si="37"/>
        <v>0</v>
      </c>
    </row>
    <row r="2347" spans="7:7">
      <c r="G2347" s="132">
        <f t="shared" si="37"/>
        <v>0</v>
      </c>
    </row>
    <row r="2348" spans="7:7">
      <c r="G2348" s="132">
        <f t="shared" si="37"/>
        <v>0</v>
      </c>
    </row>
    <row r="2349" spans="7:7">
      <c r="G2349" s="132">
        <f t="shared" si="37"/>
        <v>0</v>
      </c>
    </row>
    <row r="2350" spans="7:7">
      <c r="G2350" s="132">
        <f t="shared" si="37"/>
        <v>0</v>
      </c>
    </row>
    <row r="2351" spans="7:7">
      <c r="G2351" s="132">
        <f t="shared" si="37"/>
        <v>0</v>
      </c>
    </row>
    <row r="2352" spans="7:7">
      <c r="G2352" s="132">
        <f t="shared" si="37"/>
        <v>0</v>
      </c>
    </row>
    <row r="2353" spans="7:7">
      <c r="G2353" s="132">
        <f t="shared" si="37"/>
        <v>0</v>
      </c>
    </row>
    <row r="2354" spans="7:7">
      <c r="G2354" s="132">
        <f t="shared" si="37"/>
        <v>0</v>
      </c>
    </row>
    <row r="2355" spans="7:7">
      <c r="G2355" s="132">
        <f t="shared" si="37"/>
        <v>0</v>
      </c>
    </row>
    <row r="2356" spans="7:7">
      <c r="G2356" s="132">
        <f t="shared" si="37"/>
        <v>0</v>
      </c>
    </row>
    <row r="2357" spans="7:7">
      <c r="G2357" s="132">
        <f t="shared" si="37"/>
        <v>0</v>
      </c>
    </row>
    <row r="2358" spans="7:7">
      <c r="G2358" s="132">
        <f t="shared" si="37"/>
        <v>0</v>
      </c>
    </row>
    <row r="2359" spans="7:7">
      <c r="G2359" s="132">
        <f t="shared" si="37"/>
        <v>0</v>
      </c>
    </row>
    <row r="2360" spans="7:7">
      <c r="G2360" s="132">
        <f t="shared" si="37"/>
        <v>0</v>
      </c>
    </row>
    <row r="2361" spans="7:7">
      <c r="G2361" s="132">
        <f t="shared" si="37"/>
        <v>0</v>
      </c>
    </row>
    <row r="2362" spans="7:7">
      <c r="G2362" s="132">
        <f t="shared" si="37"/>
        <v>0</v>
      </c>
    </row>
    <row r="2363" spans="7:7">
      <c r="G2363" s="132">
        <f t="shared" si="37"/>
        <v>0</v>
      </c>
    </row>
    <row r="2364" spans="7:7">
      <c r="G2364" s="132">
        <f t="shared" si="37"/>
        <v>0</v>
      </c>
    </row>
    <row r="2365" spans="7:7">
      <c r="G2365" s="132">
        <f t="shared" si="37"/>
        <v>0</v>
      </c>
    </row>
    <row r="2366" spans="7:7">
      <c r="G2366" s="132">
        <f t="shared" si="37"/>
        <v>0</v>
      </c>
    </row>
    <row r="2367" spans="7:7">
      <c r="G2367" s="132">
        <f t="shared" si="37"/>
        <v>0</v>
      </c>
    </row>
    <row r="2368" spans="7:7">
      <c r="G2368" s="132">
        <f t="shared" si="37"/>
        <v>0</v>
      </c>
    </row>
    <row r="2369" spans="7:7">
      <c r="G2369" s="132">
        <f t="shared" si="37"/>
        <v>0</v>
      </c>
    </row>
    <row r="2370" spans="7:7">
      <c r="G2370" s="132">
        <f t="shared" si="37"/>
        <v>0</v>
      </c>
    </row>
    <row r="2371" spans="7:7">
      <c r="G2371" s="132">
        <f t="shared" si="37"/>
        <v>0</v>
      </c>
    </row>
    <row r="2372" spans="7:7">
      <c r="G2372" s="132">
        <f t="shared" si="37"/>
        <v>0</v>
      </c>
    </row>
    <row r="2373" spans="7:7">
      <c r="G2373" s="132">
        <f t="shared" si="37"/>
        <v>0</v>
      </c>
    </row>
    <row r="2374" spans="7:7">
      <c r="G2374" s="132">
        <f t="shared" si="37"/>
        <v>0</v>
      </c>
    </row>
    <row r="2375" spans="7:7">
      <c r="G2375" s="132">
        <f t="shared" si="37"/>
        <v>0</v>
      </c>
    </row>
    <row r="2376" spans="7:7">
      <c r="G2376" s="132">
        <f t="shared" si="37"/>
        <v>0</v>
      </c>
    </row>
    <row r="2377" spans="7:7">
      <c r="G2377" s="132">
        <f t="shared" si="37"/>
        <v>0</v>
      </c>
    </row>
    <row r="2378" spans="7:7">
      <c r="G2378" s="132">
        <f t="shared" si="37"/>
        <v>0</v>
      </c>
    </row>
    <row r="2379" spans="7:7">
      <c r="G2379" s="132">
        <f t="shared" si="37"/>
        <v>0</v>
      </c>
    </row>
    <row r="2380" spans="7:7">
      <c r="G2380" s="132">
        <f t="shared" si="37"/>
        <v>0</v>
      </c>
    </row>
    <row r="2381" spans="7:7">
      <c r="G2381" s="132">
        <f t="shared" ref="G2381:G2444" si="38">+D2381-E2381</f>
        <v>0</v>
      </c>
    </row>
    <row r="2382" spans="7:7">
      <c r="G2382" s="132">
        <f t="shared" si="38"/>
        <v>0</v>
      </c>
    </row>
    <row r="2383" spans="7:7">
      <c r="G2383" s="132">
        <f t="shared" si="38"/>
        <v>0</v>
      </c>
    </row>
    <row r="2384" spans="7:7">
      <c r="G2384" s="132">
        <f t="shared" si="38"/>
        <v>0</v>
      </c>
    </row>
    <row r="2385" spans="7:7">
      <c r="G2385" s="132">
        <f t="shared" si="38"/>
        <v>0</v>
      </c>
    </row>
    <row r="2386" spans="7:7">
      <c r="G2386" s="132">
        <f t="shared" si="38"/>
        <v>0</v>
      </c>
    </row>
    <row r="2387" spans="7:7">
      <c r="G2387" s="132">
        <f t="shared" si="38"/>
        <v>0</v>
      </c>
    </row>
    <row r="2388" spans="7:7">
      <c r="G2388" s="132">
        <f t="shared" si="38"/>
        <v>0</v>
      </c>
    </row>
    <row r="2389" spans="7:7">
      <c r="G2389" s="132">
        <f t="shared" si="38"/>
        <v>0</v>
      </c>
    </row>
    <row r="2390" spans="7:7">
      <c r="G2390" s="132">
        <f t="shared" si="38"/>
        <v>0</v>
      </c>
    </row>
    <row r="2391" spans="7:7">
      <c r="G2391" s="132">
        <f t="shared" si="38"/>
        <v>0</v>
      </c>
    </row>
    <row r="2392" spans="7:7">
      <c r="G2392" s="132">
        <f t="shared" si="38"/>
        <v>0</v>
      </c>
    </row>
    <row r="2393" spans="7:7">
      <c r="G2393" s="132">
        <f t="shared" si="38"/>
        <v>0</v>
      </c>
    </row>
    <row r="2394" spans="7:7">
      <c r="G2394" s="132">
        <f t="shared" si="38"/>
        <v>0</v>
      </c>
    </row>
    <row r="2395" spans="7:7">
      <c r="G2395" s="132">
        <f t="shared" si="38"/>
        <v>0</v>
      </c>
    </row>
    <row r="2396" spans="7:7">
      <c r="G2396" s="132">
        <f t="shared" si="38"/>
        <v>0</v>
      </c>
    </row>
    <row r="2397" spans="7:7">
      <c r="G2397" s="132">
        <f t="shared" si="38"/>
        <v>0</v>
      </c>
    </row>
    <row r="2398" spans="7:7">
      <c r="G2398" s="132">
        <f t="shared" si="38"/>
        <v>0</v>
      </c>
    </row>
    <row r="2399" spans="7:7">
      <c r="G2399" s="132">
        <f t="shared" si="38"/>
        <v>0</v>
      </c>
    </row>
    <row r="2400" spans="7:7">
      <c r="G2400" s="132">
        <f t="shared" si="38"/>
        <v>0</v>
      </c>
    </row>
    <row r="2401" spans="7:7">
      <c r="G2401" s="132">
        <f t="shared" si="38"/>
        <v>0</v>
      </c>
    </row>
    <row r="2402" spans="7:7">
      <c r="G2402" s="132">
        <f t="shared" si="38"/>
        <v>0</v>
      </c>
    </row>
    <row r="2403" spans="7:7">
      <c r="G2403" s="132">
        <f t="shared" si="38"/>
        <v>0</v>
      </c>
    </row>
    <row r="2404" spans="7:7">
      <c r="G2404" s="132">
        <f t="shared" si="38"/>
        <v>0</v>
      </c>
    </row>
    <row r="2405" spans="7:7">
      <c r="G2405" s="132">
        <f t="shared" si="38"/>
        <v>0</v>
      </c>
    </row>
    <row r="2406" spans="7:7">
      <c r="G2406" s="132">
        <f t="shared" si="38"/>
        <v>0</v>
      </c>
    </row>
    <row r="2407" spans="7:7">
      <c r="G2407" s="132">
        <f t="shared" si="38"/>
        <v>0</v>
      </c>
    </row>
    <row r="2408" spans="7:7">
      <c r="G2408" s="132">
        <f t="shared" si="38"/>
        <v>0</v>
      </c>
    </row>
    <row r="2409" spans="7:7">
      <c r="G2409" s="132">
        <f t="shared" si="38"/>
        <v>0</v>
      </c>
    </row>
    <row r="2410" spans="7:7">
      <c r="G2410" s="132">
        <f t="shared" si="38"/>
        <v>0</v>
      </c>
    </row>
    <row r="2411" spans="7:7">
      <c r="G2411" s="132">
        <f t="shared" si="38"/>
        <v>0</v>
      </c>
    </row>
    <row r="2412" spans="7:7">
      <c r="G2412" s="132">
        <f t="shared" si="38"/>
        <v>0</v>
      </c>
    </row>
    <row r="2413" spans="7:7">
      <c r="G2413" s="132">
        <f t="shared" si="38"/>
        <v>0</v>
      </c>
    </row>
    <row r="2414" spans="7:7">
      <c r="G2414" s="132">
        <f t="shared" si="38"/>
        <v>0</v>
      </c>
    </row>
    <row r="2415" spans="7:7">
      <c r="G2415" s="132">
        <f t="shared" si="38"/>
        <v>0</v>
      </c>
    </row>
    <row r="2416" spans="7:7">
      <c r="G2416" s="132">
        <f t="shared" si="38"/>
        <v>0</v>
      </c>
    </row>
    <row r="2417" spans="7:7">
      <c r="G2417" s="132">
        <f t="shared" si="38"/>
        <v>0</v>
      </c>
    </row>
    <row r="2418" spans="7:7">
      <c r="G2418" s="132">
        <f t="shared" si="38"/>
        <v>0</v>
      </c>
    </row>
    <row r="2419" spans="7:7">
      <c r="G2419" s="132">
        <f t="shared" si="38"/>
        <v>0</v>
      </c>
    </row>
    <row r="2420" spans="7:7">
      <c r="G2420" s="132">
        <f t="shared" si="38"/>
        <v>0</v>
      </c>
    </row>
    <row r="2421" spans="7:7">
      <c r="G2421" s="132">
        <f t="shared" si="38"/>
        <v>0</v>
      </c>
    </row>
    <row r="2422" spans="7:7">
      <c r="G2422" s="132">
        <f t="shared" si="38"/>
        <v>0</v>
      </c>
    </row>
    <row r="2423" spans="7:7">
      <c r="G2423" s="132">
        <f t="shared" si="38"/>
        <v>0</v>
      </c>
    </row>
    <row r="2424" spans="7:7">
      <c r="G2424" s="132">
        <f t="shared" si="38"/>
        <v>0</v>
      </c>
    </row>
    <row r="2425" spans="7:7">
      <c r="G2425" s="132">
        <f t="shared" si="38"/>
        <v>0</v>
      </c>
    </row>
    <row r="2426" spans="7:7">
      <c r="G2426" s="132">
        <f t="shared" si="38"/>
        <v>0</v>
      </c>
    </row>
    <row r="2427" spans="7:7">
      <c r="G2427" s="132">
        <f t="shared" si="38"/>
        <v>0</v>
      </c>
    </row>
    <row r="2428" spans="7:7">
      <c r="G2428" s="132">
        <f t="shared" si="38"/>
        <v>0</v>
      </c>
    </row>
    <row r="2429" spans="7:7">
      <c r="G2429" s="132">
        <f t="shared" si="38"/>
        <v>0</v>
      </c>
    </row>
    <row r="2430" spans="7:7">
      <c r="G2430" s="132">
        <f t="shared" si="38"/>
        <v>0</v>
      </c>
    </row>
    <row r="2431" spans="7:7">
      <c r="G2431" s="132">
        <f t="shared" si="38"/>
        <v>0</v>
      </c>
    </row>
    <row r="2432" spans="7:7">
      <c r="G2432" s="132">
        <f t="shared" si="38"/>
        <v>0</v>
      </c>
    </row>
    <row r="2433" spans="7:7">
      <c r="G2433" s="132">
        <f t="shared" si="38"/>
        <v>0</v>
      </c>
    </row>
    <row r="2434" spans="7:7">
      <c r="G2434" s="132">
        <f t="shared" si="38"/>
        <v>0</v>
      </c>
    </row>
    <row r="2435" spans="7:7">
      <c r="G2435" s="132">
        <f t="shared" si="38"/>
        <v>0</v>
      </c>
    </row>
    <row r="2436" spans="7:7">
      <c r="G2436" s="132">
        <f t="shared" si="38"/>
        <v>0</v>
      </c>
    </row>
    <row r="2437" spans="7:7">
      <c r="G2437" s="132">
        <f t="shared" si="38"/>
        <v>0</v>
      </c>
    </row>
    <row r="2438" spans="7:7">
      <c r="G2438" s="132">
        <f t="shared" si="38"/>
        <v>0</v>
      </c>
    </row>
    <row r="2439" spans="7:7">
      <c r="G2439" s="132">
        <f t="shared" si="38"/>
        <v>0</v>
      </c>
    </row>
    <row r="2440" spans="7:7">
      <c r="G2440" s="132">
        <f t="shared" si="38"/>
        <v>0</v>
      </c>
    </row>
    <row r="2441" spans="7:7">
      <c r="G2441" s="132">
        <f t="shared" si="38"/>
        <v>0</v>
      </c>
    </row>
    <row r="2442" spans="7:7">
      <c r="G2442" s="132">
        <f t="shared" si="38"/>
        <v>0</v>
      </c>
    </row>
    <row r="2443" spans="7:7">
      <c r="G2443" s="132">
        <f t="shared" si="38"/>
        <v>0</v>
      </c>
    </row>
    <row r="2444" spans="7:7">
      <c r="G2444" s="132">
        <f t="shared" si="38"/>
        <v>0</v>
      </c>
    </row>
    <row r="2445" spans="7:7">
      <c r="G2445" s="132">
        <f t="shared" ref="G2445:G2508" si="39">+D2445-E2445</f>
        <v>0</v>
      </c>
    </row>
    <row r="2446" spans="7:7">
      <c r="G2446" s="132">
        <f t="shared" si="39"/>
        <v>0</v>
      </c>
    </row>
    <row r="2447" spans="7:7">
      <c r="G2447" s="132">
        <f t="shared" si="39"/>
        <v>0</v>
      </c>
    </row>
    <row r="2448" spans="7:7">
      <c r="G2448" s="132">
        <f t="shared" si="39"/>
        <v>0</v>
      </c>
    </row>
    <row r="2449" spans="7:7">
      <c r="G2449" s="132">
        <f t="shared" si="39"/>
        <v>0</v>
      </c>
    </row>
    <row r="2450" spans="7:7">
      <c r="G2450" s="132">
        <f t="shared" si="39"/>
        <v>0</v>
      </c>
    </row>
    <row r="2451" spans="7:7">
      <c r="G2451" s="132">
        <f t="shared" si="39"/>
        <v>0</v>
      </c>
    </row>
    <row r="2452" spans="7:7">
      <c r="G2452" s="132">
        <f t="shared" si="39"/>
        <v>0</v>
      </c>
    </row>
    <row r="2453" spans="7:7">
      <c r="G2453" s="132">
        <f t="shared" si="39"/>
        <v>0</v>
      </c>
    </row>
    <row r="2454" spans="7:7">
      <c r="G2454" s="132">
        <f t="shared" si="39"/>
        <v>0</v>
      </c>
    </row>
    <row r="2455" spans="7:7">
      <c r="G2455" s="132">
        <f t="shared" si="39"/>
        <v>0</v>
      </c>
    </row>
    <row r="2456" spans="7:7">
      <c r="G2456" s="132">
        <f t="shared" si="39"/>
        <v>0</v>
      </c>
    </row>
    <row r="2457" spans="7:7">
      <c r="G2457" s="132">
        <f t="shared" si="39"/>
        <v>0</v>
      </c>
    </row>
    <row r="2458" spans="7:7">
      <c r="G2458" s="132">
        <f t="shared" si="39"/>
        <v>0</v>
      </c>
    </row>
    <row r="2459" spans="7:7">
      <c r="G2459" s="132">
        <f t="shared" si="39"/>
        <v>0</v>
      </c>
    </row>
    <row r="2460" spans="7:7">
      <c r="G2460" s="132">
        <f t="shared" si="39"/>
        <v>0</v>
      </c>
    </row>
    <row r="2461" spans="7:7">
      <c r="G2461" s="132">
        <f t="shared" si="39"/>
        <v>0</v>
      </c>
    </row>
    <row r="2462" spans="7:7">
      <c r="G2462" s="132">
        <f t="shared" si="39"/>
        <v>0</v>
      </c>
    </row>
    <row r="2463" spans="7:7">
      <c r="G2463" s="132">
        <f t="shared" si="39"/>
        <v>0</v>
      </c>
    </row>
    <row r="2464" spans="7:7">
      <c r="G2464" s="132">
        <f t="shared" si="39"/>
        <v>0</v>
      </c>
    </row>
    <row r="2465" spans="7:7">
      <c r="G2465" s="132">
        <f t="shared" si="39"/>
        <v>0</v>
      </c>
    </row>
    <row r="2466" spans="7:7">
      <c r="G2466" s="132">
        <f t="shared" si="39"/>
        <v>0</v>
      </c>
    </row>
    <row r="2467" spans="7:7">
      <c r="G2467" s="132">
        <f t="shared" si="39"/>
        <v>0</v>
      </c>
    </row>
    <row r="2468" spans="7:7">
      <c r="G2468" s="132">
        <f t="shared" si="39"/>
        <v>0</v>
      </c>
    </row>
    <row r="2469" spans="7:7">
      <c r="G2469" s="132">
        <f t="shared" si="39"/>
        <v>0</v>
      </c>
    </row>
    <row r="2470" spans="7:7">
      <c r="G2470" s="132">
        <f t="shared" si="39"/>
        <v>0</v>
      </c>
    </row>
    <row r="2471" spans="7:7">
      <c r="G2471" s="132">
        <f t="shared" si="39"/>
        <v>0</v>
      </c>
    </row>
    <row r="2472" spans="7:7">
      <c r="G2472" s="132">
        <f t="shared" si="39"/>
        <v>0</v>
      </c>
    </row>
    <row r="2473" spans="7:7">
      <c r="G2473" s="132">
        <f t="shared" si="39"/>
        <v>0</v>
      </c>
    </row>
    <row r="2474" spans="7:7">
      <c r="G2474" s="132">
        <f t="shared" si="39"/>
        <v>0</v>
      </c>
    </row>
    <row r="2475" spans="7:7">
      <c r="G2475" s="132">
        <f t="shared" si="39"/>
        <v>0</v>
      </c>
    </row>
    <row r="2476" spans="7:7">
      <c r="G2476" s="132">
        <f t="shared" si="39"/>
        <v>0</v>
      </c>
    </row>
    <row r="2477" spans="7:7">
      <c r="G2477" s="132">
        <f t="shared" si="39"/>
        <v>0</v>
      </c>
    </row>
    <row r="2478" spans="7:7">
      <c r="G2478" s="132">
        <f t="shared" si="39"/>
        <v>0</v>
      </c>
    </row>
    <row r="2479" spans="7:7">
      <c r="G2479" s="132">
        <f t="shared" si="39"/>
        <v>0</v>
      </c>
    </row>
    <row r="2480" spans="7:7">
      <c r="G2480" s="132">
        <f t="shared" si="39"/>
        <v>0</v>
      </c>
    </row>
    <row r="2481" spans="7:7">
      <c r="G2481" s="132">
        <f t="shared" si="39"/>
        <v>0</v>
      </c>
    </row>
    <row r="2482" spans="7:7">
      <c r="G2482" s="132">
        <f t="shared" si="39"/>
        <v>0</v>
      </c>
    </row>
    <row r="2483" spans="7:7">
      <c r="G2483" s="132">
        <f t="shared" si="39"/>
        <v>0</v>
      </c>
    </row>
    <row r="2484" spans="7:7">
      <c r="G2484" s="132">
        <f t="shared" si="39"/>
        <v>0</v>
      </c>
    </row>
    <row r="2485" spans="7:7">
      <c r="G2485" s="132">
        <f t="shared" si="39"/>
        <v>0</v>
      </c>
    </row>
    <row r="2486" spans="7:7">
      <c r="G2486" s="132">
        <f t="shared" si="39"/>
        <v>0</v>
      </c>
    </row>
    <row r="2487" spans="7:7">
      <c r="G2487" s="132">
        <f t="shared" si="39"/>
        <v>0</v>
      </c>
    </row>
    <row r="2488" spans="7:7">
      <c r="G2488" s="132">
        <f t="shared" si="39"/>
        <v>0</v>
      </c>
    </row>
    <row r="2489" spans="7:7">
      <c r="G2489" s="132">
        <f t="shared" si="39"/>
        <v>0</v>
      </c>
    </row>
    <row r="2490" spans="7:7">
      <c r="G2490" s="132">
        <f t="shared" si="39"/>
        <v>0</v>
      </c>
    </row>
    <row r="2491" spans="7:7">
      <c r="G2491" s="132">
        <f t="shared" si="39"/>
        <v>0</v>
      </c>
    </row>
    <row r="2492" spans="7:7">
      <c r="G2492" s="132">
        <f t="shared" si="39"/>
        <v>0</v>
      </c>
    </row>
    <row r="2493" spans="7:7">
      <c r="G2493" s="132">
        <f t="shared" si="39"/>
        <v>0</v>
      </c>
    </row>
    <row r="2494" spans="7:7">
      <c r="G2494" s="132">
        <f t="shared" si="39"/>
        <v>0</v>
      </c>
    </row>
    <row r="2495" spans="7:7">
      <c r="G2495" s="132">
        <f t="shared" si="39"/>
        <v>0</v>
      </c>
    </row>
    <row r="2496" spans="7:7">
      <c r="G2496" s="132">
        <f t="shared" si="39"/>
        <v>0</v>
      </c>
    </row>
    <row r="2497" spans="7:7">
      <c r="G2497" s="132">
        <f t="shared" si="39"/>
        <v>0</v>
      </c>
    </row>
    <row r="2498" spans="7:7">
      <c r="G2498" s="132">
        <f t="shared" si="39"/>
        <v>0</v>
      </c>
    </row>
    <row r="2499" spans="7:7">
      <c r="G2499" s="132">
        <f t="shared" si="39"/>
        <v>0</v>
      </c>
    </row>
    <row r="2500" spans="7:7">
      <c r="G2500" s="132">
        <f t="shared" si="39"/>
        <v>0</v>
      </c>
    </row>
    <row r="2501" spans="7:7">
      <c r="G2501" s="132">
        <f t="shared" si="39"/>
        <v>0</v>
      </c>
    </row>
    <row r="2502" spans="7:7">
      <c r="G2502" s="132">
        <f t="shared" si="39"/>
        <v>0</v>
      </c>
    </row>
    <row r="2503" spans="7:7">
      <c r="G2503" s="132">
        <f t="shared" si="39"/>
        <v>0</v>
      </c>
    </row>
    <row r="2504" spans="7:7">
      <c r="G2504" s="132">
        <f t="shared" si="39"/>
        <v>0</v>
      </c>
    </row>
    <row r="2505" spans="7:7">
      <c r="G2505" s="132">
        <f t="shared" si="39"/>
        <v>0</v>
      </c>
    </row>
    <row r="2506" spans="7:7">
      <c r="G2506" s="132">
        <f t="shared" si="39"/>
        <v>0</v>
      </c>
    </row>
    <row r="2507" spans="7:7">
      <c r="G2507" s="132">
        <f t="shared" si="39"/>
        <v>0</v>
      </c>
    </row>
    <row r="2508" spans="7:7">
      <c r="G2508" s="132">
        <f t="shared" si="39"/>
        <v>0</v>
      </c>
    </row>
    <row r="2509" spans="7:7">
      <c r="G2509" s="132">
        <f t="shared" ref="G2509:G2572" si="40">+D2509-E2509</f>
        <v>0</v>
      </c>
    </row>
    <row r="2510" spans="7:7">
      <c r="G2510" s="132">
        <f t="shared" si="40"/>
        <v>0</v>
      </c>
    </row>
    <row r="2511" spans="7:7">
      <c r="G2511" s="132">
        <f t="shared" si="40"/>
        <v>0</v>
      </c>
    </row>
    <row r="2512" spans="7:7">
      <c r="G2512" s="132">
        <f t="shared" si="40"/>
        <v>0</v>
      </c>
    </row>
    <row r="2513" spans="7:7">
      <c r="G2513" s="132">
        <f t="shared" si="40"/>
        <v>0</v>
      </c>
    </row>
    <row r="2514" spans="7:7">
      <c r="G2514" s="132">
        <f t="shared" si="40"/>
        <v>0</v>
      </c>
    </row>
    <row r="2515" spans="7:7">
      <c r="G2515" s="132">
        <f t="shared" si="40"/>
        <v>0</v>
      </c>
    </row>
    <row r="2516" spans="7:7">
      <c r="G2516" s="132">
        <f t="shared" si="40"/>
        <v>0</v>
      </c>
    </row>
    <row r="2517" spans="7:7">
      <c r="G2517" s="132">
        <f t="shared" si="40"/>
        <v>0</v>
      </c>
    </row>
    <row r="2518" spans="7:7">
      <c r="G2518" s="132">
        <f t="shared" si="40"/>
        <v>0</v>
      </c>
    </row>
    <row r="2519" spans="7:7">
      <c r="G2519" s="132">
        <f t="shared" si="40"/>
        <v>0</v>
      </c>
    </row>
    <row r="2520" spans="7:7">
      <c r="G2520" s="132">
        <f t="shared" si="40"/>
        <v>0</v>
      </c>
    </row>
    <row r="2521" spans="7:7">
      <c r="G2521" s="132">
        <f t="shared" si="40"/>
        <v>0</v>
      </c>
    </row>
    <row r="2522" spans="7:7">
      <c r="G2522" s="132">
        <f t="shared" si="40"/>
        <v>0</v>
      </c>
    </row>
    <row r="2523" spans="7:7">
      <c r="G2523" s="132">
        <f t="shared" si="40"/>
        <v>0</v>
      </c>
    </row>
    <row r="2524" spans="7:7">
      <c r="G2524" s="132">
        <f t="shared" si="40"/>
        <v>0</v>
      </c>
    </row>
    <row r="2525" spans="7:7">
      <c r="G2525" s="132">
        <f t="shared" si="40"/>
        <v>0</v>
      </c>
    </row>
    <row r="2526" spans="7:7">
      <c r="G2526" s="132">
        <f t="shared" si="40"/>
        <v>0</v>
      </c>
    </row>
    <row r="2527" spans="7:7">
      <c r="G2527" s="132">
        <f t="shared" si="40"/>
        <v>0</v>
      </c>
    </row>
    <row r="2528" spans="7:7">
      <c r="G2528" s="132">
        <f t="shared" si="40"/>
        <v>0</v>
      </c>
    </row>
    <row r="2529" spans="7:7">
      <c r="G2529" s="132">
        <f t="shared" si="40"/>
        <v>0</v>
      </c>
    </row>
    <row r="2530" spans="7:7">
      <c r="G2530" s="132">
        <f t="shared" si="40"/>
        <v>0</v>
      </c>
    </row>
    <row r="2531" spans="7:7">
      <c r="G2531" s="132">
        <f t="shared" si="40"/>
        <v>0</v>
      </c>
    </row>
    <row r="2532" spans="7:7">
      <c r="G2532" s="132">
        <f t="shared" si="40"/>
        <v>0</v>
      </c>
    </row>
    <row r="2533" spans="7:7">
      <c r="G2533" s="132">
        <f t="shared" si="40"/>
        <v>0</v>
      </c>
    </row>
    <row r="2534" spans="7:7">
      <c r="G2534" s="132">
        <f t="shared" si="40"/>
        <v>0</v>
      </c>
    </row>
    <row r="2535" spans="7:7">
      <c r="G2535" s="132">
        <f t="shared" si="40"/>
        <v>0</v>
      </c>
    </row>
    <row r="2536" spans="7:7">
      <c r="G2536" s="132">
        <f t="shared" si="40"/>
        <v>0</v>
      </c>
    </row>
    <row r="2537" spans="7:7">
      <c r="G2537" s="132">
        <f t="shared" si="40"/>
        <v>0</v>
      </c>
    </row>
    <row r="2538" spans="7:7">
      <c r="G2538" s="132">
        <f t="shared" si="40"/>
        <v>0</v>
      </c>
    </row>
    <row r="2539" spans="7:7">
      <c r="G2539" s="132">
        <f t="shared" si="40"/>
        <v>0</v>
      </c>
    </row>
    <row r="2540" spans="7:7">
      <c r="G2540" s="132">
        <f t="shared" si="40"/>
        <v>0</v>
      </c>
    </row>
    <row r="2541" spans="7:7">
      <c r="G2541" s="132">
        <f t="shared" si="40"/>
        <v>0</v>
      </c>
    </row>
    <row r="2542" spans="7:7">
      <c r="G2542" s="132">
        <f t="shared" si="40"/>
        <v>0</v>
      </c>
    </row>
    <row r="2543" spans="7:7">
      <c r="G2543" s="132">
        <f t="shared" si="40"/>
        <v>0</v>
      </c>
    </row>
    <row r="2544" spans="7:7">
      <c r="G2544" s="132">
        <f t="shared" si="40"/>
        <v>0</v>
      </c>
    </row>
    <row r="2545" spans="7:7">
      <c r="G2545" s="132">
        <f t="shared" si="40"/>
        <v>0</v>
      </c>
    </row>
    <row r="2546" spans="7:7">
      <c r="G2546" s="132">
        <f t="shared" si="40"/>
        <v>0</v>
      </c>
    </row>
    <row r="2547" spans="7:7">
      <c r="G2547" s="132">
        <f t="shared" si="40"/>
        <v>0</v>
      </c>
    </row>
    <row r="2548" spans="7:7">
      <c r="G2548" s="132">
        <f t="shared" si="40"/>
        <v>0</v>
      </c>
    </row>
    <row r="2549" spans="7:7">
      <c r="G2549" s="132">
        <f t="shared" si="40"/>
        <v>0</v>
      </c>
    </row>
    <row r="2550" spans="7:7">
      <c r="G2550" s="132">
        <f t="shared" si="40"/>
        <v>0</v>
      </c>
    </row>
    <row r="2551" spans="7:7">
      <c r="G2551" s="132">
        <f t="shared" si="40"/>
        <v>0</v>
      </c>
    </row>
    <row r="2552" spans="7:7">
      <c r="G2552" s="132">
        <f t="shared" si="40"/>
        <v>0</v>
      </c>
    </row>
    <row r="2553" spans="7:7">
      <c r="G2553" s="132">
        <f t="shared" si="40"/>
        <v>0</v>
      </c>
    </row>
    <row r="2554" spans="7:7">
      <c r="G2554" s="132">
        <f t="shared" si="40"/>
        <v>0</v>
      </c>
    </row>
    <row r="2555" spans="7:7">
      <c r="G2555" s="132">
        <f t="shared" si="40"/>
        <v>0</v>
      </c>
    </row>
    <row r="2556" spans="7:7">
      <c r="G2556" s="132">
        <f t="shared" si="40"/>
        <v>0</v>
      </c>
    </row>
    <row r="2557" spans="7:7">
      <c r="G2557" s="132">
        <f t="shared" si="40"/>
        <v>0</v>
      </c>
    </row>
    <row r="2558" spans="7:7">
      <c r="G2558" s="132">
        <f t="shared" si="40"/>
        <v>0</v>
      </c>
    </row>
    <row r="2559" spans="7:7">
      <c r="G2559" s="132">
        <f t="shared" si="40"/>
        <v>0</v>
      </c>
    </row>
    <row r="2560" spans="7:7">
      <c r="G2560" s="132">
        <f t="shared" si="40"/>
        <v>0</v>
      </c>
    </row>
    <row r="2561" spans="7:7">
      <c r="G2561" s="132">
        <f t="shared" si="40"/>
        <v>0</v>
      </c>
    </row>
    <row r="2562" spans="7:7">
      <c r="G2562" s="132">
        <f t="shared" si="40"/>
        <v>0</v>
      </c>
    </row>
    <row r="2563" spans="7:7">
      <c r="G2563" s="132">
        <f t="shared" si="40"/>
        <v>0</v>
      </c>
    </row>
    <row r="2564" spans="7:7">
      <c r="G2564" s="132">
        <f t="shared" si="40"/>
        <v>0</v>
      </c>
    </row>
    <row r="2565" spans="7:7">
      <c r="G2565" s="132">
        <f t="shared" si="40"/>
        <v>0</v>
      </c>
    </row>
    <row r="2566" spans="7:7">
      <c r="G2566" s="132">
        <f t="shared" si="40"/>
        <v>0</v>
      </c>
    </row>
    <row r="2567" spans="7:7">
      <c r="G2567" s="132">
        <f t="shared" si="40"/>
        <v>0</v>
      </c>
    </row>
    <row r="2568" spans="7:7">
      <c r="G2568" s="132">
        <f t="shared" si="40"/>
        <v>0</v>
      </c>
    </row>
    <row r="2569" spans="7:7">
      <c r="G2569" s="132">
        <f t="shared" si="40"/>
        <v>0</v>
      </c>
    </row>
    <row r="2570" spans="7:7">
      <c r="G2570" s="132">
        <f t="shared" si="40"/>
        <v>0</v>
      </c>
    </row>
    <row r="2571" spans="7:7">
      <c r="G2571" s="132">
        <f t="shared" si="40"/>
        <v>0</v>
      </c>
    </row>
    <row r="2572" spans="7:7">
      <c r="G2572" s="132">
        <f t="shared" si="40"/>
        <v>0</v>
      </c>
    </row>
    <row r="2573" spans="7:7">
      <c r="G2573" s="132">
        <f t="shared" ref="G2573:G2636" si="41">+D2573-E2573</f>
        <v>0</v>
      </c>
    </row>
    <row r="2574" spans="7:7">
      <c r="G2574" s="132">
        <f t="shared" si="41"/>
        <v>0</v>
      </c>
    </row>
    <row r="2575" spans="7:7">
      <c r="G2575" s="132">
        <f t="shared" si="41"/>
        <v>0</v>
      </c>
    </row>
    <row r="2576" spans="7:7">
      <c r="G2576" s="132">
        <f t="shared" si="41"/>
        <v>0</v>
      </c>
    </row>
    <row r="2577" spans="7:7">
      <c r="G2577" s="132">
        <f t="shared" si="41"/>
        <v>0</v>
      </c>
    </row>
    <row r="2578" spans="7:7">
      <c r="G2578" s="132">
        <f t="shared" si="41"/>
        <v>0</v>
      </c>
    </row>
    <row r="2579" spans="7:7">
      <c r="G2579" s="132">
        <f t="shared" si="41"/>
        <v>0</v>
      </c>
    </row>
    <row r="2580" spans="7:7">
      <c r="G2580" s="132">
        <f t="shared" si="41"/>
        <v>0</v>
      </c>
    </row>
    <row r="2581" spans="7:7">
      <c r="G2581" s="132">
        <f t="shared" si="41"/>
        <v>0</v>
      </c>
    </row>
    <row r="2582" spans="7:7">
      <c r="G2582" s="132">
        <f t="shared" si="41"/>
        <v>0</v>
      </c>
    </row>
    <row r="2583" spans="7:7">
      <c r="G2583" s="132">
        <f t="shared" si="41"/>
        <v>0</v>
      </c>
    </row>
    <row r="2584" spans="7:7">
      <c r="G2584" s="132">
        <f t="shared" si="41"/>
        <v>0</v>
      </c>
    </row>
    <row r="2585" spans="7:7">
      <c r="G2585" s="132">
        <f t="shared" si="41"/>
        <v>0</v>
      </c>
    </row>
    <row r="2586" spans="7:7">
      <c r="G2586" s="132">
        <f t="shared" si="41"/>
        <v>0</v>
      </c>
    </row>
    <row r="2587" spans="7:7">
      <c r="G2587" s="132">
        <f t="shared" si="41"/>
        <v>0</v>
      </c>
    </row>
    <row r="2588" spans="7:7">
      <c r="G2588" s="132">
        <f t="shared" si="41"/>
        <v>0</v>
      </c>
    </row>
    <row r="2589" spans="7:7">
      <c r="G2589" s="132">
        <f t="shared" si="41"/>
        <v>0</v>
      </c>
    </row>
    <row r="2590" spans="7:7">
      <c r="G2590" s="132">
        <f t="shared" si="41"/>
        <v>0</v>
      </c>
    </row>
    <row r="2591" spans="7:7">
      <c r="G2591" s="132">
        <f t="shared" si="41"/>
        <v>0</v>
      </c>
    </row>
    <row r="2592" spans="7:7">
      <c r="G2592" s="132">
        <f t="shared" si="41"/>
        <v>0</v>
      </c>
    </row>
    <row r="2593" spans="7:7">
      <c r="G2593" s="132">
        <f t="shared" si="41"/>
        <v>0</v>
      </c>
    </row>
    <row r="2594" spans="7:7">
      <c r="G2594" s="132">
        <f t="shared" si="41"/>
        <v>0</v>
      </c>
    </row>
    <row r="2595" spans="7:7">
      <c r="G2595" s="132">
        <f t="shared" si="41"/>
        <v>0</v>
      </c>
    </row>
    <row r="2596" spans="7:7">
      <c r="G2596" s="132">
        <f t="shared" si="41"/>
        <v>0</v>
      </c>
    </row>
    <row r="2597" spans="7:7">
      <c r="G2597" s="132">
        <f t="shared" si="41"/>
        <v>0</v>
      </c>
    </row>
    <row r="2598" spans="7:7">
      <c r="G2598" s="132">
        <f t="shared" si="41"/>
        <v>0</v>
      </c>
    </row>
    <row r="2599" spans="7:7">
      <c r="G2599" s="132">
        <f t="shared" si="41"/>
        <v>0</v>
      </c>
    </row>
    <row r="2600" spans="7:7">
      <c r="G2600" s="132">
        <f t="shared" si="41"/>
        <v>0</v>
      </c>
    </row>
    <row r="2601" spans="7:7">
      <c r="G2601" s="132">
        <f t="shared" si="41"/>
        <v>0</v>
      </c>
    </row>
    <row r="2602" spans="7:7">
      <c r="G2602" s="132">
        <f t="shared" si="41"/>
        <v>0</v>
      </c>
    </row>
    <row r="2603" spans="7:7">
      <c r="G2603" s="132">
        <f t="shared" si="41"/>
        <v>0</v>
      </c>
    </row>
    <row r="2604" spans="7:7">
      <c r="G2604" s="132">
        <f t="shared" si="41"/>
        <v>0</v>
      </c>
    </row>
    <row r="2605" spans="7:7">
      <c r="G2605" s="132">
        <f t="shared" si="41"/>
        <v>0</v>
      </c>
    </row>
    <row r="2606" spans="7:7">
      <c r="G2606" s="132">
        <f t="shared" si="41"/>
        <v>0</v>
      </c>
    </row>
    <row r="2607" spans="7:7">
      <c r="G2607" s="132">
        <f t="shared" si="41"/>
        <v>0</v>
      </c>
    </row>
    <row r="2608" spans="7:7">
      <c r="G2608" s="132">
        <f t="shared" si="41"/>
        <v>0</v>
      </c>
    </row>
    <row r="2609" spans="7:7">
      <c r="G2609" s="132">
        <f t="shared" si="41"/>
        <v>0</v>
      </c>
    </row>
    <row r="2610" spans="7:7">
      <c r="G2610" s="132">
        <f t="shared" si="41"/>
        <v>0</v>
      </c>
    </row>
    <row r="2611" spans="7:7">
      <c r="G2611" s="132">
        <f t="shared" si="41"/>
        <v>0</v>
      </c>
    </row>
    <row r="2612" spans="7:7">
      <c r="G2612" s="132">
        <f t="shared" si="41"/>
        <v>0</v>
      </c>
    </row>
    <row r="2613" spans="7:7">
      <c r="G2613" s="132">
        <f t="shared" si="41"/>
        <v>0</v>
      </c>
    </row>
    <row r="2614" spans="7:7">
      <c r="G2614" s="132">
        <f t="shared" si="41"/>
        <v>0</v>
      </c>
    </row>
    <row r="2615" spans="7:7">
      <c r="G2615" s="132">
        <f t="shared" si="41"/>
        <v>0</v>
      </c>
    </row>
    <row r="2616" spans="7:7">
      <c r="G2616" s="132">
        <f t="shared" si="41"/>
        <v>0</v>
      </c>
    </row>
    <row r="2617" spans="7:7">
      <c r="G2617" s="132">
        <f t="shared" si="41"/>
        <v>0</v>
      </c>
    </row>
    <row r="2618" spans="7:7">
      <c r="G2618" s="132">
        <f t="shared" si="41"/>
        <v>0</v>
      </c>
    </row>
    <row r="2619" spans="7:7">
      <c r="G2619" s="132">
        <f t="shared" si="41"/>
        <v>0</v>
      </c>
    </row>
    <row r="2620" spans="7:7">
      <c r="G2620" s="132">
        <f t="shared" si="41"/>
        <v>0</v>
      </c>
    </row>
    <row r="2621" spans="7:7">
      <c r="G2621" s="132">
        <f t="shared" si="41"/>
        <v>0</v>
      </c>
    </row>
    <row r="2622" spans="7:7">
      <c r="G2622" s="132">
        <f t="shared" si="41"/>
        <v>0</v>
      </c>
    </row>
    <row r="2623" spans="7:7">
      <c r="G2623" s="132">
        <f t="shared" si="41"/>
        <v>0</v>
      </c>
    </row>
    <row r="2624" spans="7:7">
      <c r="G2624" s="132">
        <f t="shared" si="41"/>
        <v>0</v>
      </c>
    </row>
    <row r="2625" spans="7:7">
      <c r="G2625" s="132">
        <f t="shared" si="41"/>
        <v>0</v>
      </c>
    </row>
    <row r="2626" spans="7:7">
      <c r="G2626" s="132">
        <f t="shared" si="41"/>
        <v>0</v>
      </c>
    </row>
    <row r="2627" spans="7:7">
      <c r="G2627" s="132">
        <f t="shared" si="41"/>
        <v>0</v>
      </c>
    </row>
    <row r="2628" spans="7:7">
      <c r="G2628" s="132">
        <f t="shared" si="41"/>
        <v>0</v>
      </c>
    </row>
    <row r="2629" spans="7:7">
      <c r="G2629" s="132">
        <f t="shared" si="41"/>
        <v>0</v>
      </c>
    </row>
    <row r="2630" spans="7:7">
      <c r="G2630" s="132">
        <f t="shared" si="41"/>
        <v>0</v>
      </c>
    </row>
    <row r="2631" spans="7:7">
      <c r="G2631" s="132">
        <f t="shared" si="41"/>
        <v>0</v>
      </c>
    </row>
    <row r="2632" spans="7:7">
      <c r="G2632" s="132">
        <f t="shared" si="41"/>
        <v>0</v>
      </c>
    </row>
    <row r="2633" spans="7:7">
      <c r="G2633" s="132">
        <f t="shared" si="41"/>
        <v>0</v>
      </c>
    </row>
    <row r="2634" spans="7:7">
      <c r="G2634" s="132">
        <f t="shared" si="41"/>
        <v>0</v>
      </c>
    </row>
    <row r="2635" spans="7:7">
      <c r="G2635" s="132">
        <f t="shared" si="41"/>
        <v>0</v>
      </c>
    </row>
    <row r="2636" spans="7:7">
      <c r="G2636" s="132">
        <f t="shared" si="41"/>
        <v>0</v>
      </c>
    </row>
    <row r="2637" spans="7:7">
      <c r="G2637" s="132">
        <f t="shared" ref="G2637:G2700" si="42">+D2637-E2637</f>
        <v>0</v>
      </c>
    </row>
    <row r="2638" spans="7:7">
      <c r="G2638" s="132">
        <f t="shared" si="42"/>
        <v>0</v>
      </c>
    </row>
    <row r="2639" spans="7:7">
      <c r="G2639" s="132">
        <f t="shared" si="42"/>
        <v>0</v>
      </c>
    </row>
    <row r="2640" spans="7:7">
      <c r="G2640" s="132">
        <f t="shared" si="42"/>
        <v>0</v>
      </c>
    </row>
    <row r="2641" spans="7:7">
      <c r="G2641" s="132">
        <f t="shared" si="42"/>
        <v>0</v>
      </c>
    </row>
    <row r="2642" spans="7:7">
      <c r="G2642" s="132">
        <f t="shared" si="42"/>
        <v>0</v>
      </c>
    </row>
    <row r="2643" spans="7:7">
      <c r="G2643" s="132">
        <f t="shared" si="42"/>
        <v>0</v>
      </c>
    </row>
    <row r="2644" spans="7:7">
      <c r="G2644" s="132">
        <f t="shared" si="42"/>
        <v>0</v>
      </c>
    </row>
    <row r="2645" spans="7:7">
      <c r="G2645" s="132">
        <f t="shared" si="42"/>
        <v>0</v>
      </c>
    </row>
    <row r="2646" spans="7:7">
      <c r="G2646" s="132">
        <f t="shared" si="42"/>
        <v>0</v>
      </c>
    </row>
    <row r="2647" spans="7:7">
      <c r="G2647" s="132">
        <f t="shared" si="42"/>
        <v>0</v>
      </c>
    </row>
    <row r="2648" spans="7:7">
      <c r="G2648" s="132">
        <f t="shared" si="42"/>
        <v>0</v>
      </c>
    </row>
    <row r="2649" spans="7:7">
      <c r="G2649" s="132">
        <f t="shared" si="42"/>
        <v>0</v>
      </c>
    </row>
    <row r="2650" spans="7:7">
      <c r="G2650" s="132">
        <f t="shared" si="42"/>
        <v>0</v>
      </c>
    </row>
    <row r="2651" spans="7:7">
      <c r="G2651" s="132">
        <f t="shared" si="42"/>
        <v>0</v>
      </c>
    </row>
    <row r="2652" spans="7:7">
      <c r="G2652" s="132">
        <f t="shared" si="42"/>
        <v>0</v>
      </c>
    </row>
    <row r="2653" spans="7:7">
      <c r="G2653" s="132">
        <f t="shared" si="42"/>
        <v>0</v>
      </c>
    </row>
    <row r="2654" spans="7:7">
      <c r="G2654" s="132">
        <f t="shared" si="42"/>
        <v>0</v>
      </c>
    </row>
    <row r="2655" spans="7:7">
      <c r="G2655" s="132">
        <f t="shared" si="42"/>
        <v>0</v>
      </c>
    </row>
    <row r="2656" spans="7:7">
      <c r="G2656" s="132">
        <f t="shared" si="42"/>
        <v>0</v>
      </c>
    </row>
    <row r="2657" spans="7:7">
      <c r="G2657" s="132">
        <f t="shared" si="42"/>
        <v>0</v>
      </c>
    </row>
    <row r="2658" spans="7:7">
      <c r="G2658" s="132">
        <f t="shared" si="42"/>
        <v>0</v>
      </c>
    </row>
    <row r="2659" spans="7:7">
      <c r="G2659" s="132">
        <f t="shared" si="42"/>
        <v>0</v>
      </c>
    </row>
    <row r="2660" spans="7:7">
      <c r="G2660" s="132">
        <f t="shared" si="42"/>
        <v>0</v>
      </c>
    </row>
    <row r="2661" spans="7:7">
      <c r="G2661" s="132">
        <f t="shared" si="42"/>
        <v>0</v>
      </c>
    </row>
    <row r="2662" spans="7:7">
      <c r="G2662" s="132">
        <f t="shared" si="42"/>
        <v>0</v>
      </c>
    </row>
    <row r="2663" spans="7:7">
      <c r="G2663" s="132">
        <f t="shared" si="42"/>
        <v>0</v>
      </c>
    </row>
    <row r="2664" spans="7:7">
      <c r="G2664" s="132">
        <f t="shared" si="42"/>
        <v>0</v>
      </c>
    </row>
    <row r="2665" spans="7:7">
      <c r="G2665" s="132">
        <f t="shared" si="42"/>
        <v>0</v>
      </c>
    </row>
    <row r="2666" spans="7:7">
      <c r="G2666" s="132">
        <f t="shared" si="42"/>
        <v>0</v>
      </c>
    </row>
    <row r="2667" spans="7:7">
      <c r="G2667" s="132">
        <f t="shared" si="42"/>
        <v>0</v>
      </c>
    </row>
    <row r="2668" spans="7:7">
      <c r="G2668" s="132">
        <f t="shared" si="42"/>
        <v>0</v>
      </c>
    </row>
    <row r="2669" spans="7:7">
      <c r="G2669" s="132">
        <f t="shared" si="42"/>
        <v>0</v>
      </c>
    </row>
    <row r="2670" spans="7:7">
      <c r="G2670" s="132">
        <f t="shared" si="42"/>
        <v>0</v>
      </c>
    </row>
    <row r="2671" spans="7:7">
      <c r="G2671" s="132">
        <f t="shared" si="42"/>
        <v>0</v>
      </c>
    </row>
    <row r="2672" spans="7:7">
      <c r="G2672" s="132">
        <f t="shared" si="42"/>
        <v>0</v>
      </c>
    </row>
    <row r="2673" spans="7:7">
      <c r="G2673" s="132">
        <f t="shared" si="42"/>
        <v>0</v>
      </c>
    </row>
    <row r="2674" spans="7:7">
      <c r="G2674" s="132">
        <f t="shared" si="42"/>
        <v>0</v>
      </c>
    </row>
    <row r="2675" spans="7:7">
      <c r="G2675" s="132">
        <f t="shared" si="42"/>
        <v>0</v>
      </c>
    </row>
    <row r="2676" spans="7:7">
      <c r="G2676" s="132">
        <f t="shared" si="42"/>
        <v>0</v>
      </c>
    </row>
    <row r="2677" spans="7:7">
      <c r="G2677" s="132">
        <f t="shared" si="42"/>
        <v>0</v>
      </c>
    </row>
    <row r="2678" spans="7:7">
      <c r="G2678" s="132">
        <f t="shared" si="42"/>
        <v>0</v>
      </c>
    </row>
    <row r="2679" spans="7:7">
      <c r="G2679" s="132">
        <f t="shared" si="42"/>
        <v>0</v>
      </c>
    </row>
    <row r="2680" spans="7:7">
      <c r="G2680" s="132">
        <f t="shared" si="42"/>
        <v>0</v>
      </c>
    </row>
    <row r="2681" spans="7:7">
      <c r="G2681" s="132">
        <f t="shared" si="42"/>
        <v>0</v>
      </c>
    </row>
    <row r="2682" spans="7:7">
      <c r="G2682" s="132">
        <f t="shared" si="42"/>
        <v>0</v>
      </c>
    </row>
    <row r="2683" spans="7:7">
      <c r="G2683" s="132">
        <f t="shared" si="42"/>
        <v>0</v>
      </c>
    </row>
    <row r="2684" spans="7:7">
      <c r="G2684" s="132">
        <f t="shared" si="42"/>
        <v>0</v>
      </c>
    </row>
    <row r="2685" spans="7:7">
      <c r="G2685" s="132">
        <f t="shared" si="42"/>
        <v>0</v>
      </c>
    </row>
    <row r="2686" spans="7:7">
      <c r="G2686" s="132">
        <f t="shared" si="42"/>
        <v>0</v>
      </c>
    </row>
    <row r="2687" spans="7:7">
      <c r="G2687" s="132">
        <f t="shared" si="42"/>
        <v>0</v>
      </c>
    </row>
    <row r="2688" spans="7:7">
      <c r="G2688" s="132">
        <f t="shared" si="42"/>
        <v>0</v>
      </c>
    </row>
    <row r="2689" spans="7:7">
      <c r="G2689" s="132">
        <f t="shared" si="42"/>
        <v>0</v>
      </c>
    </row>
    <row r="2690" spans="7:7">
      <c r="G2690" s="132">
        <f t="shared" si="42"/>
        <v>0</v>
      </c>
    </row>
    <row r="2691" spans="7:7">
      <c r="G2691" s="132">
        <f t="shared" si="42"/>
        <v>0</v>
      </c>
    </row>
    <row r="2692" spans="7:7">
      <c r="G2692" s="132">
        <f t="shared" si="42"/>
        <v>0</v>
      </c>
    </row>
    <row r="2693" spans="7:7">
      <c r="G2693" s="132">
        <f t="shared" si="42"/>
        <v>0</v>
      </c>
    </row>
    <row r="2694" spans="7:7">
      <c r="G2694" s="132">
        <f t="shared" si="42"/>
        <v>0</v>
      </c>
    </row>
    <row r="2695" spans="7:7">
      <c r="G2695" s="132">
        <f t="shared" si="42"/>
        <v>0</v>
      </c>
    </row>
    <row r="2696" spans="7:7">
      <c r="G2696" s="132">
        <f t="shared" si="42"/>
        <v>0</v>
      </c>
    </row>
    <row r="2697" spans="7:7">
      <c r="G2697" s="132">
        <f t="shared" si="42"/>
        <v>0</v>
      </c>
    </row>
    <row r="2698" spans="7:7">
      <c r="G2698" s="132">
        <f t="shared" si="42"/>
        <v>0</v>
      </c>
    </row>
    <row r="2699" spans="7:7">
      <c r="G2699" s="132">
        <f t="shared" si="42"/>
        <v>0</v>
      </c>
    </row>
    <row r="2700" spans="7:7">
      <c r="G2700" s="132">
        <f t="shared" si="42"/>
        <v>0</v>
      </c>
    </row>
    <row r="2701" spans="7:7">
      <c r="G2701" s="132">
        <f t="shared" ref="G2701:G2764" si="43">+D2701-E2701</f>
        <v>0</v>
      </c>
    </row>
    <row r="2702" spans="7:7">
      <c r="G2702" s="132">
        <f t="shared" si="43"/>
        <v>0</v>
      </c>
    </row>
    <row r="2703" spans="7:7">
      <c r="G2703" s="132">
        <f t="shared" si="43"/>
        <v>0</v>
      </c>
    </row>
    <row r="2704" spans="7:7">
      <c r="G2704" s="132">
        <f t="shared" si="43"/>
        <v>0</v>
      </c>
    </row>
    <row r="2705" spans="7:7">
      <c r="G2705" s="132">
        <f t="shared" si="43"/>
        <v>0</v>
      </c>
    </row>
    <row r="2706" spans="7:7">
      <c r="G2706" s="132">
        <f t="shared" si="43"/>
        <v>0</v>
      </c>
    </row>
    <row r="2707" spans="7:7">
      <c r="G2707" s="132">
        <f t="shared" si="43"/>
        <v>0</v>
      </c>
    </row>
    <row r="2708" spans="7:7">
      <c r="G2708" s="132">
        <f t="shared" si="43"/>
        <v>0</v>
      </c>
    </row>
    <row r="2709" spans="7:7">
      <c r="G2709" s="132">
        <f t="shared" si="43"/>
        <v>0</v>
      </c>
    </row>
    <row r="2710" spans="7:7">
      <c r="G2710" s="132">
        <f t="shared" si="43"/>
        <v>0</v>
      </c>
    </row>
    <row r="2711" spans="7:7">
      <c r="G2711" s="132">
        <f t="shared" si="43"/>
        <v>0</v>
      </c>
    </row>
    <row r="2712" spans="7:7">
      <c r="G2712" s="132">
        <f t="shared" si="43"/>
        <v>0</v>
      </c>
    </row>
    <row r="2713" spans="7:7">
      <c r="G2713" s="132">
        <f t="shared" si="43"/>
        <v>0</v>
      </c>
    </row>
    <row r="2714" spans="7:7">
      <c r="G2714" s="132">
        <f t="shared" si="43"/>
        <v>0</v>
      </c>
    </row>
    <row r="2715" spans="7:7">
      <c r="G2715" s="132">
        <f t="shared" si="43"/>
        <v>0</v>
      </c>
    </row>
    <row r="2716" spans="7:7">
      <c r="G2716" s="132">
        <f t="shared" si="43"/>
        <v>0</v>
      </c>
    </row>
    <row r="2717" spans="7:7">
      <c r="G2717" s="132">
        <f t="shared" si="43"/>
        <v>0</v>
      </c>
    </row>
    <row r="2718" spans="7:7">
      <c r="G2718" s="132">
        <f t="shared" si="43"/>
        <v>0</v>
      </c>
    </row>
    <row r="2719" spans="7:7">
      <c r="G2719" s="132">
        <f t="shared" si="43"/>
        <v>0</v>
      </c>
    </row>
    <row r="2720" spans="7:7">
      <c r="G2720" s="132">
        <f t="shared" si="43"/>
        <v>0</v>
      </c>
    </row>
    <row r="2721" spans="7:7">
      <c r="G2721" s="132">
        <f t="shared" si="43"/>
        <v>0</v>
      </c>
    </row>
    <row r="2722" spans="7:7">
      <c r="G2722" s="132">
        <f t="shared" si="43"/>
        <v>0</v>
      </c>
    </row>
    <row r="2723" spans="7:7">
      <c r="G2723" s="132">
        <f t="shared" si="43"/>
        <v>0</v>
      </c>
    </row>
    <row r="2724" spans="7:7">
      <c r="G2724" s="132">
        <f t="shared" si="43"/>
        <v>0</v>
      </c>
    </row>
    <row r="2725" spans="7:7">
      <c r="G2725" s="132">
        <f t="shared" si="43"/>
        <v>0</v>
      </c>
    </row>
    <row r="2726" spans="7:7">
      <c r="G2726" s="132">
        <f t="shared" si="43"/>
        <v>0</v>
      </c>
    </row>
    <row r="2727" spans="7:7">
      <c r="G2727" s="132">
        <f t="shared" si="43"/>
        <v>0</v>
      </c>
    </row>
    <row r="2728" spans="7:7">
      <c r="G2728" s="132">
        <f t="shared" si="43"/>
        <v>0</v>
      </c>
    </row>
    <row r="2729" spans="7:7">
      <c r="G2729" s="132">
        <f t="shared" si="43"/>
        <v>0</v>
      </c>
    </row>
    <row r="2730" spans="7:7">
      <c r="G2730" s="132">
        <f t="shared" si="43"/>
        <v>0</v>
      </c>
    </row>
    <row r="2731" spans="7:7">
      <c r="G2731" s="132">
        <f t="shared" si="43"/>
        <v>0</v>
      </c>
    </row>
    <row r="2732" spans="7:7">
      <c r="G2732" s="132">
        <f t="shared" si="43"/>
        <v>0</v>
      </c>
    </row>
    <row r="2733" spans="7:7">
      <c r="G2733" s="132">
        <f t="shared" si="43"/>
        <v>0</v>
      </c>
    </row>
    <row r="2734" spans="7:7">
      <c r="G2734" s="132">
        <f t="shared" si="43"/>
        <v>0</v>
      </c>
    </row>
    <row r="2735" spans="7:7">
      <c r="G2735" s="132">
        <f t="shared" si="43"/>
        <v>0</v>
      </c>
    </row>
    <row r="2736" spans="7:7">
      <c r="G2736" s="132">
        <f t="shared" si="43"/>
        <v>0</v>
      </c>
    </row>
    <row r="2737" spans="7:7">
      <c r="G2737" s="132">
        <f t="shared" si="43"/>
        <v>0</v>
      </c>
    </row>
    <row r="2738" spans="7:7">
      <c r="G2738" s="132">
        <f t="shared" si="43"/>
        <v>0</v>
      </c>
    </row>
    <row r="2739" spans="7:7">
      <c r="G2739" s="132">
        <f t="shared" si="43"/>
        <v>0</v>
      </c>
    </row>
    <row r="2740" spans="7:7">
      <c r="G2740" s="132">
        <f t="shared" si="43"/>
        <v>0</v>
      </c>
    </row>
    <row r="2741" spans="7:7">
      <c r="G2741" s="132">
        <f t="shared" si="43"/>
        <v>0</v>
      </c>
    </row>
    <row r="2742" spans="7:7">
      <c r="G2742" s="132">
        <f t="shared" si="43"/>
        <v>0</v>
      </c>
    </row>
    <row r="2743" spans="7:7">
      <c r="G2743" s="132">
        <f t="shared" si="43"/>
        <v>0</v>
      </c>
    </row>
    <row r="2744" spans="7:7">
      <c r="G2744" s="132">
        <f t="shared" si="43"/>
        <v>0</v>
      </c>
    </row>
    <row r="2745" spans="7:7">
      <c r="G2745" s="132">
        <f t="shared" si="43"/>
        <v>0</v>
      </c>
    </row>
    <row r="2746" spans="7:7">
      <c r="G2746" s="132">
        <f t="shared" si="43"/>
        <v>0</v>
      </c>
    </row>
    <row r="2747" spans="7:7">
      <c r="G2747" s="132">
        <f t="shared" si="43"/>
        <v>0</v>
      </c>
    </row>
    <row r="2748" spans="7:7">
      <c r="G2748" s="132">
        <f t="shared" si="43"/>
        <v>0</v>
      </c>
    </row>
    <row r="2749" spans="7:7">
      <c r="G2749" s="132">
        <f t="shared" si="43"/>
        <v>0</v>
      </c>
    </row>
    <row r="2750" spans="7:7">
      <c r="G2750" s="132">
        <f t="shared" si="43"/>
        <v>0</v>
      </c>
    </row>
    <row r="2751" spans="7:7">
      <c r="G2751" s="132">
        <f t="shared" si="43"/>
        <v>0</v>
      </c>
    </row>
    <row r="2752" spans="7:7">
      <c r="G2752" s="132">
        <f t="shared" si="43"/>
        <v>0</v>
      </c>
    </row>
    <row r="2753" spans="7:7">
      <c r="G2753" s="132">
        <f t="shared" si="43"/>
        <v>0</v>
      </c>
    </row>
    <row r="2754" spans="7:7">
      <c r="G2754" s="132">
        <f t="shared" si="43"/>
        <v>0</v>
      </c>
    </row>
    <row r="2755" spans="7:7">
      <c r="G2755" s="132">
        <f t="shared" si="43"/>
        <v>0</v>
      </c>
    </row>
    <row r="2756" spans="7:7">
      <c r="G2756" s="132">
        <f t="shared" si="43"/>
        <v>0</v>
      </c>
    </row>
    <row r="2757" spans="7:7">
      <c r="G2757" s="132">
        <f t="shared" si="43"/>
        <v>0</v>
      </c>
    </row>
    <row r="2758" spans="7:7">
      <c r="G2758" s="132">
        <f t="shared" si="43"/>
        <v>0</v>
      </c>
    </row>
    <row r="2759" spans="7:7">
      <c r="G2759" s="132">
        <f t="shared" si="43"/>
        <v>0</v>
      </c>
    </row>
    <row r="2760" spans="7:7">
      <c r="G2760" s="132">
        <f t="shared" si="43"/>
        <v>0</v>
      </c>
    </row>
    <row r="2761" spans="7:7">
      <c r="G2761" s="132">
        <f t="shared" si="43"/>
        <v>0</v>
      </c>
    </row>
    <row r="2762" spans="7:7">
      <c r="G2762" s="132">
        <f t="shared" si="43"/>
        <v>0</v>
      </c>
    </row>
    <row r="2763" spans="7:7">
      <c r="G2763" s="132">
        <f t="shared" si="43"/>
        <v>0</v>
      </c>
    </row>
    <row r="2764" spans="7:7">
      <c r="G2764" s="132">
        <f t="shared" si="43"/>
        <v>0</v>
      </c>
    </row>
    <row r="2765" spans="7:7">
      <c r="G2765" s="132">
        <f t="shared" ref="G2765:G2828" si="44">+D2765-E2765</f>
        <v>0</v>
      </c>
    </row>
    <row r="2766" spans="7:7">
      <c r="G2766" s="132">
        <f t="shared" si="44"/>
        <v>0</v>
      </c>
    </row>
    <row r="2767" spans="7:7">
      <c r="G2767" s="132">
        <f t="shared" si="44"/>
        <v>0</v>
      </c>
    </row>
    <row r="2768" spans="7:7">
      <c r="G2768" s="132">
        <f t="shared" si="44"/>
        <v>0</v>
      </c>
    </row>
    <row r="2769" spans="7:7">
      <c r="G2769" s="132">
        <f t="shared" si="44"/>
        <v>0</v>
      </c>
    </row>
    <row r="2770" spans="7:7">
      <c r="G2770" s="132">
        <f t="shared" si="44"/>
        <v>0</v>
      </c>
    </row>
    <row r="2771" spans="7:7">
      <c r="G2771" s="132">
        <f t="shared" si="44"/>
        <v>0</v>
      </c>
    </row>
    <row r="2772" spans="7:7">
      <c r="G2772" s="132">
        <f t="shared" si="44"/>
        <v>0</v>
      </c>
    </row>
    <row r="2773" spans="7:7">
      <c r="G2773" s="132">
        <f t="shared" si="44"/>
        <v>0</v>
      </c>
    </row>
    <row r="2774" spans="7:7">
      <c r="G2774" s="132">
        <f t="shared" si="44"/>
        <v>0</v>
      </c>
    </row>
    <row r="2775" spans="7:7">
      <c r="G2775" s="132">
        <f t="shared" si="44"/>
        <v>0</v>
      </c>
    </row>
    <row r="2776" spans="7:7">
      <c r="G2776" s="132">
        <f t="shared" si="44"/>
        <v>0</v>
      </c>
    </row>
    <row r="2777" spans="7:7">
      <c r="G2777" s="132">
        <f t="shared" si="44"/>
        <v>0</v>
      </c>
    </row>
    <row r="2778" spans="7:7">
      <c r="G2778" s="132">
        <f t="shared" si="44"/>
        <v>0</v>
      </c>
    </row>
    <row r="2779" spans="7:7">
      <c r="G2779" s="132">
        <f t="shared" si="44"/>
        <v>0</v>
      </c>
    </row>
    <row r="2780" spans="7:7">
      <c r="G2780" s="132">
        <f t="shared" si="44"/>
        <v>0</v>
      </c>
    </row>
    <row r="2781" spans="7:7">
      <c r="G2781" s="132">
        <f t="shared" si="44"/>
        <v>0</v>
      </c>
    </row>
    <row r="2782" spans="7:7">
      <c r="G2782" s="132">
        <f t="shared" si="44"/>
        <v>0</v>
      </c>
    </row>
    <row r="2783" spans="7:7">
      <c r="G2783" s="132">
        <f t="shared" si="44"/>
        <v>0</v>
      </c>
    </row>
    <row r="2784" spans="7:7">
      <c r="G2784" s="132">
        <f t="shared" si="44"/>
        <v>0</v>
      </c>
    </row>
    <row r="2785" spans="7:7">
      <c r="G2785" s="132">
        <f t="shared" si="44"/>
        <v>0</v>
      </c>
    </row>
    <row r="2786" spans="7:7">
      <c r="G2786" s="132">
        <f t="shared" si="44"/>
        <v>0</v>
      </c>
    </row>
    <row r="2787" spans="7:7">
      <c r="G2787" s="132">
        <f t="shared" si="44"/>
        <v>0</v>
      </c>
    </row>
    <row r="2788" spans="7:7">
      <c r="G2788" s="132">
        <f t="shared" si="44"/>
        <v>0</v>
      </c>
    </row>
    <row r="2789" spans="7:7">
      <c r="G2789" s="132">
        <f t="shared" si="44"/>
        <v>0</v>
      </c>
    </row>
    <row r="2790" spans="7:7">
      <c r="G2790" s="132">
        <f t="shared" si="44"/>
        <v>0</v>
      </c>
    </row>
    <row r="2791" spans="7:7">
      <c r="G2791" s="132">
        <f t="shared" si="44"/>
        <v>0</v>
      </c>
    </row>
    <row r="2792" spans="7:7">
      <c r="G2792" s="132">
        <f t="shared" si="44"/>
        <v>0</v>
      </c>
    </row>
    <row r="2793" spans="7:7">
      <c r="G2793" s="132">
        <f t="shared" si="44"/>
        <v>0</v>
      </c>
    </row>
    <row r="2794" spans="7:7">
      <c r="G2794" s="132">
        <f t="shared" si="44"/>
        <v>0</v>
      </c>
    </row>
    <row r="2795" spans="7:7">
      <c r="G2795" s="132">
        <f t="shared" si="44"/>
        <v>0</v>
      </c>
    </row>
    <row r="2796" spans="7:7">
      <c r="G2796" s="132">
        <f t="shared" si="44"/>
        <v>0</v>
      </c>
    </row>
    <row r="2797" spans="7:7">
      <c r="G2797" s="132">
        <f t="shared" si="44"/>
        <v>0</v>
      </c>
    </row>
    <row r="2798" spans="7:7">
      <c r="G2798" s="132">
        <f t="shared" si="44"/>
        <v>0</v>
      </c>
    </row>
    <row r="2799" spans="7:7">
      <c r="G2799" s="132">
        <f t="shared" si="44"/>
        <v>0</v>
      </c>
    </row>
    <row r="2800" spans="7:7">
      <c r="G2800" s="132">
        <f t="shared" si="44"/>
        <v>0</v>
      </c>
    </row>
    <row r="2801" spans="7:7">
      <c r="G2801" s="132">
        <f t="shared" si="44"/>
        <v>0</v>
      </c>
    </row>
    <row r="2802" spans="7:7">
      <c r="G2802" s="132">
        <f t="shared" si="44"/>
        <v>0</v>
      </c>
    </row>
    <row r="2803" spans="7:7">
      <c r="G2803" s="132">
        <f t="shared" si="44"/>
        <v>0</v>
      </c>
    </row>
    <row r="2804" spans="7:7">
      <c r="G2804" s="132">
        <f t="shared" si="44"/>
        <v>0</v>
      </c>
    </row>
    <row r="2805" spans="7:7">
      <c r="G2805" s="132">
        <f t="shared" si="44"/>
        <v>0</v>
      </c>
    </row>
    <row r="2806" spans="7:7">
      <c r="G2806" s="132">
        <f t="shared" si="44"/>
        <v>0</v>
      </c>
    </row>
    <row r="2807" spans="7:7">
      <c r="G2807" s="132">
        <f t="shared" si="44"/>
        <v>0</v>
      </c>
    </row>
    <row r="2808" spans="7:7">
      <c r="G2808" s="132">
        <f t="shared" si="44"/>
        <v>0</v>
      </c>
    </row>
    <row r="2809" spans="7:7">
      <c r="G2809" s="132">
        <f t="shared" si="44"/>
        <v>0</v>
      </c>
    </row>
    <row r="2810" spans="7:7">
      <c r="G2810" s="132">
        <f t="shared" si="44"/>
        <v>0</v>
      </c>
    </row>
    <row r="2811" spans="7:7">
      <c r="G2811" s="132">
        <f t="shared" si="44"/>
        <v>0</v>
      </c>
    </row>
    <row r="2812" spans="7:7">
      <c r="G2812" s="132">
        <f t="shared" si="44"/>
        <v>0</v>
      </c>
    </row>
    <row r="2813" spans="7:7">
      <c r="G2813" s="132">
        <f t="shared" si="44"/>
        <v>0</v>
      </c>
    </row>
    <row r="2814" spans="7:7">
      <c r="G2814" s="132">
        <f t="shared" si="44"/>
        <v>0</v>
      </c>
    </row>
    <row r="2815" spans="7:7">
      <c r="G2815" s="132">
        <f t="shared" si="44"/>
        <v>0</v>
      </c>
    </row>
    <row r="2816" spans="7:7">
      <c r="G2816" s="132">
        <f t="shared" si="44"/>
        <v>0</v>
      </c>
    </row>
    <row r="2817" spans="7:7">
      <c r="G2817" s="132">
        <f t="shared" si="44"/>
        <v>0</v>
      </c>
    </row>
    <row r="2818" spans="7:7">
      <c r="G2818" s="132">
        <f t="shared" si="44"/>
        <v>0</v>
      </c>
    </row>
    <row r="2819" spans="7:7">
      <c r="G2819" s="132">
        <f t="shared" si="44"/>
        <v>0</v>
      </c>
    </row>
    <row r="2820" spans="7:7">
      <c r="G2820" s="132">
        <f t="shared" si="44"/>
        <v>0</v>
      </c>
    </row>
    <row r="2821" spans="7:7">
      <c r="G2821" s="132">
        <f t="shared" si="44"/>
        <v>0</v>
      </c>
    </row>
    <row r="2822" spans="7:7">
      <c r="G2822" s="132">
        <f t="shared" si="44"/>
        <v>0</v>
      </c>
    </row>
    <row r="2823" spans="7:7">
      <c r="G2823" s="132">
        <f t="shared" si="44"/>
        <v>0</v>
      </c>
    </row>
    <row r="2824" spans="7:7">
      <c r="G2824" s="132">
        <f t="shared" si="44"/>
        <v>0</v>
      </c>
    </row>
    <row r="2825" spans="7:7">
      <c r="G2825" s="132">
        <f t="shared" si="44"/>
        <v>0</v>
      </c>
    </row>
    <row r="2826" spans="7:7">
      <c r="G2826" s="132">
        <f t="shared" si="44"/>
        <v>0</v>
      </c>
    </row>
    <row r="2827" spans="7:7">
      <c r="G2827" s="132">
        <f t="shared" si="44"/>
        <v>0</v>
      </c>
    </row>
    <row r="2828" spans="7:7">
      <c r="G2828" s="132">
        <f t="shared" si="44"/>
        <v>0</v>
      </c>
    </row>
    <row r="2829" spans="7:7">
      <c r="G2829" s="132">
        <f t="shared" ref="G2829:G2892" si="45">+D2829-E2829</f>
        <v>0</v>
      </c>
    </row>
    <row r="2830" spans="7:7">
      <c r="G2830" s="132">
        <f t="shared" si="45"/>
        <v>0</v>
      </c>
    </row>
    <row r="2831" spans="7:7">
      <c r="G2831" s="132">
        <f t="shared" si="45"/>
        <v>0</v>
      </c>
    </row>
    <row r="2832" spans="7:7">
      <c r="G2832" s="132">
        <f t="shared" si="45"/>
        <v>0</v>
      </c>
    </row>
    <row r="2833" spans="7:7">
      <c r="G2833" s="132">
        <f t="shared" si="45"/>
        <v>0</v>
      </c>
    </row>
    <row r="2834" spans="7:7">
      <c r="G2834" s="132">
        <f t="shared" si="45"/>
        <v>0</v>
      </c>
    </row>
    <row r="2835" spans="7:7">
      <c r="G2835" s="132">
        <f t="shared" si="45"/>
        <v>0</v>
      </c>
    </row>
    <row r="2836" spans="7:7">
      <c r="G2836" s="132">
        <f t="shared" si="45"/>
        <v>0</v>
      </c>
    </row>
    <row r="2837" spans="7:7">
      <c r="G2837" s="132">
        <f t="shared" si="45"/>
        <v>0</v>
      </c>
    </row>
    <row r="2838" spans="7:7">
      <c r="G2838" s="132">
        <f t="shared" si="45"/>
        <v>0</v>
      </c>
    </row>
    <row r="2839" spans="7:7">
      <c r="G2839" s="132">
        <f t="shared" si="45"/>
        <v>0</v>
      </c>
    </row>
    <row r="2840" spans="7:7">
      <c r="G2840" s="132">
        <f t="shared" si="45"/>
        <v>0</v>
      </c>
    </row>
    <row r="2841" spans="7:7">
      <c r="G2841" s="132">
        <f t="shared" si="45"/>
        <v>0</v>
      </c>
    </row>
    <row r="2842" spans="7:7">
      <c r="G2842" s="132">
        <f t="shared" si="45"/>
        <v>0</v>
      </c>
    </row>
    <row r="2843" spans="7:7">
      <c r="G2843" s="132">
        <f t="shared" si="45"/>
        <v>0</v>
      </c>
    </row>
    <row r="2844" spans="7:7">
      <c r="G2844" s="132">
        <f t="shared" si="45"/>
        <v>0</v>
      </c>
    </row>
    <row r="2845" spans="7:7">
      <c r="G2845" s="132">
        <f t="shared" si="45"/>
        <v>0</v>
      </c>
    </row>
    <row r="2846" spans="7:7">
      <c r="G2846" s="132">
        <f t="shared" si="45"/>
        <v>0</v>
      </c>
    </row>
    <row r="2847" spans="7:7">
      <c r="G2847" s="132">
        <f t="shared" si="45"/>
        <v>0</v>
      </c>
    </row>
    <row r="2848" spans="7:7">
      <c r="G2848" s="132">
        <f t="shared" si="45"/>
        <v>0</v>
      </c>
    </row>
    <row r="2849" spans="7:7">
      <c r="G2849" s="132">
        <f t="shared" si="45"/>
        <v>0</v>
      </c>
    </row>
    <row r="2850" spans="7:7">
      <c r="G2850" s="132">
        <f t="shared" si="45"/>
        <v>0</v>
      </c>
    </row>
    <row r="2851" spans="7:7">
      <c r="G2851" s="132">
        <f t="shared" si="45"/>
        <v>0</v>
      </c>
    </row>
    <row r="2852" spans="7:7">
      <c r="G2852" s="132">
        <f t="shared" si="45"/>
        <v>0</v>
      </c>
    </row>
    <row r="2853" spans="7:7">
      <c r="G2853" s="132">
        <f t="shared" si="45"/>
        <v>0</v>
      </c>
    </row>
    <row r="2854" spans="7:7">
      <c r="G2854" s="132">
        <f t="shared" si="45"/>
        <v>0</v>
      </c>
    </row>
    <row r="2855" spans="7:7">
      <c r="G2855" s="132">
        <f t="shared" si="45"/>
        <v>0</v>
      </c>
    </row>
    <row r="2856" spans="7:7">
      <c r="G2856" s="132">
        <f t="shared" si="45"/>
        <v>0</v>
      </c>
    </row>
    <row r="2857" spans="7:7">
      <c r="G2857" s="132">
        <f t="shared" si="45"/>
        <v>0</v>
      </c>
    </row>
    <row r="2858" spans="7:7">
      <c r="G2858" s="132">
        <f t="shared" si="45"/>
        <v>0</v>
      </c>
    </row>
    <row r="2859" spans="7:7">
      <c r="G2859" s="132">
        <f t="shared" si="45"/>
        <v>0</v>
      </c>
    </row>
    <row r="2860" spans="7:7">
      <c r="G2860" s="132">
        <f t="shared" si="45"/>
        <v>0</v>
      </c>
    </row>
    <row r="2861" spans="7:7">
      <c r="G2861" s="132">
        <f t="shared" si="45"/>
        <v>0</v>
      </c>
    </row>
    <row r="2862" spans="7:7">
      <c r="G2862" s="132">
        <f t="shared" si="45"/>
        <v>0</v>
      </c>
    </row>
    <row r="2863" spans="7:7">
      <c r="G2863" s="132">
        <f t="shared" si="45"/>
        <v>0</v>
      </c>
    </row>
    <row r="2864" spans="7:7">
      <c r="G2864" s="132">
        <f t="shared" si="45"/>
        <v>0</v>
      </c>
    </row>
    <row r="2865" spans="7:7">
      <c r="G2865" s="132">
        <f t="shared" si="45"/>
        <v>0</v>
      </c>
    </row>
    <row r="2866" spans="7:7">
      <c r="G2866" s="132">
        <f t="shared" si="45"/>
        <v>0</v>
      </c>
    </row>
    <row r="2867" spans="7:7">
      <c r="G2867" s="132">
        <f t="shared" si="45"/>
        <v>0</v>
      </c>
    </row>
    <row r="2868" spans="7:7">
      <c r="G2868" s="132">
        <f t="shared" si="45"/>
        <v>0</v>
      </c>
    </row>
    <row r="2869" spans="7:7">
      <c r="G2869" s="132">
        <f t="shared" si="45"/>
        <v>0</v>
      </c>
    </row>
    <row r="2870" spans="7:7">
      <c r="G2870" s="132">
        <f t="shared" si="45"/>
        <v>0</v>
      </c>
    </row>
    <row r="2871" spans="7:7">
      <c r="G2871" s="132">
        <f t="shared" si="45"/>
        <v>0</v>
      </c>
    </row>
    <row r="2872" spans="7:7">
      <c r="G2872" s="132">
        <f t="shared" si="45"/>
        <v>0</v>
      </c>
    </row>
    <row r="2873" spans="7:7">
      <c r="G2873" s="132">
        <f t="shared" si="45"/>
        <v>0</v>
      </c>
    </row>
    <row r="2874" spans="7:7">
      <c r="G2874" s="132">
        <f t="shared" si="45"/>
        <v>0</v>
      </c>
    </row>
    <row r="2875" spans="7:7">
      <c r="G2875" s="132">
        <f t="shared" si="45"/>
        <v>0</v>
      </c>
    </row>
    <row r="2876" spans="7:7">
      <c r="G2876" s="132">
        <f t="shared" si="45"/>
        <v>0</v>
      </c>
    </row>
    <row r="2877" spans="7:7">
      <c r="G2877" s="132">
        <f t="shared" si="45"/>
        <v>0</v>
      </c>
    </row>
    <row r="2878" spans="7:7">
      <c r="G2878" s="132">
        <f t="shared" si="45"/>
        <v>0</v>
      </c>
    </row>
    <row r="2879" spans="7:7">
      <c r="G2879" s="132">
        <f t="shared" si="45"/>
        <v>0</v>
      </c>
    </row>
    <row r="2880" spans="7:7">
      <c r="G2880" s="132">
        <f t="shared" si="45"/>
        <v>0</v>
      </c>
    </row>
    <row r="2881" spans="7:7">
      <c r="G2881" s="132">
        <f t="shared" si="45"/>
        <v>0</v>
      </c>
    </row>
    <row r="2882" spans="7:7">
      <c r="G2882" s="132">
        <f t="shared" si="45"/>
        <v>0</v>
      </c>
    </row>
    <row r="2883" spans="7:7">
      <c r="G2883" s="132">
        <f t="shared" si="45"/>
        <v>0</v>
      </c>
    </row>
    <row r="2884" spans="7:7">
      <c r="G2884" s="132">
        <f t="shared" si="45"/>
        <v>0</v>
      </c>
    </row>
    <row r="2885" spans="7:7">
      <c r="G2885" s="132">
        <f t="shared" si="45"/>
        <v>0</v>
      </c>
    </row>
    <row r="2886" spans="7:7">
      <c r="G2886" s="132">
        <f t="shared" si="45"/>
        <v>0</v>
      </c>
    </row>
    <row r="2887" spans="7:7">
      <c r="G2887" s="132">
        <f t="shared" si="45"/>
        <v>0</v>
      </c>
    </row>
    <row r="2888" spans="7:7">
      <c r="G2888" s="132">
        <f t="shared" si="45"/>
        <v>0</v>
      </c>
    </row>
    <row r="2889" spans="7:7">
      <c r="G2889" s="132">
        <f t="shared" si="45"/>
        <v>0</v>
      </c>
    </row>
    <row r="2890" spans="7:7">
      <c r="G2890" s="132">
        <f t="shared" si="45"/>
        <v>0</v>
      </c>
    </row>
    <row r="2891" spans="7:7">
      <c r="G2891" s="132">
        <f t="shared" si="45"/>
        <v>0</v>
      </c>
    </row>
    <row r="2892" spans="7:7">
      <c r="G2892" s="132">
        <f t="shared" si="45"/>
        <v>0</v>
      </c>
    </row>
    <row r="2893" spans="7:7">
      <c r="G2893" s="132">
        <f t="shared" ref="G2893:G2956" si="46">+D2893-E2893</f>
        <v>0</v>
      </c>
    </row>
    <row r="2894" spans="7:7">
      <c r="G2894" s="132">
        <f t="shared" si="46"/>
        <v>0</v>
      </c>
    </row>
    <row r="2895" spans="7:7">
      <c r="G2895" s="132">
        <f t="shared" si="46"/>
        <v>0</v>
      </c>
    </row>
    <row r="2896" spans="7:7">
      <c r="G2896" s="132">
        <f t="shared" si="46"/>
        <v>0</v>
      </c>
    </row>
    <row r="2897" spans="7:7">
      <c r="G2897" s="132">
        <f t="shared" si="46"/>
        <v>0</v>
      </c>
    </row>
    <row r="2898" spans="7:7">
      <c r="G2898" s="132">
        <f t="shared" si="46"/>
        <v>0</v>
      </c>
    </row>
    <row r="2899" spans="7:7">
      <c r="G2899" s="132">
        <f t="shared" si="46"/>
        <v>0</v>
      </c>
    </row>
    <row r="2900" spans="7:7">
      <c r="G2900" s="132">
        <f t="shared" si="46"/>
        <v>0</v>
      </c>
    </row>
    <row r="2901" spans="7:7">
      <c r="G2901" s="132">
        <f t="shared" si="46"/>
        <v>0</v>
      </c>
    </row>
    <row r="2902" spans="7:7">
      <c r="G2902" s="132">
        <f t="shared" si="46"/>
        <v>0</v>
      </c>
    </row>
    <row r="2903" spans="7:7">
      <c r="G2903" s="132">
        <f t="shared" si="46"/>
        <v>0</v>
      </c>
    </row>
    <row r="2904" spans="7:7">
      <c r="G2904" s="132">
        <f t="shared" si="46"/>
        <v>0</v>
      </c>
    </row>
    <row r="2905" spans="7:7">
      <c r="G2905" s="132">
        <f t="shared" si="46"/>
        <v>0</v>
      </c>
    </row>
    <row r="2906" spans="7:7">
      <c r="G2906" s="132">
        <f t="shared" si="46"/>
        <v>0</v>
      </c>
    </row>
    <row r="2907" spans="7:7">
      <c r="G2907" s="132">
        <f t="shared" si="46"/>
        <v>0</v>
      </c>
    </row>
    <row r="2908" spans="7:7">
      <c r="G2908" s="132">
        <f t="shared" si="46"/>
        <v>0</v>
      </c>
    </row>
    <row r="2909" spans="7:7">
      <c r="G2909" s="132">
        <f t="shared" si="46"/>
        <v>0</v>
      </c>
    </row>
    <row r="2910" spans="7:7">
      <c r="G2910" s="132">
        <f t="shared" si="46"/>
        <v>0</v>
      </c>
    </row>
    <row r="2911" spans="7:7">
      <c r="G2911" s="132">
        <f t="shared" si="46"/>
        <v>0</v>
      </c>
    </row>
    <row r="2912" spans="7:7">
      <c r="G2912" s="132">
        <f t="shared" si="46"/>
        <v>0</v>
      </c>
    </row>
    <row r="2913" spans="7:7">
      <c r="G2913" s="132">
        <f t="shared" si="46"/>
        <v>0</v>
      </c>
    </row>
    <row r="2914" spans="7:7">
      <c r="G2914" s="132">
        <f t="shared" si="46"/>
        <v>0</v>
      </c>
    </row>
    <row r="2915" spans="7:7">
      <c r="G2915" s="132">
        <f t="shared" si="46"/>
        <v>0</v>
      </c>
    </row>
    <row r="2916" spans="7:7">
      <c r="G2916" s="132">
        <f t="shared" si="46"/>
        <v>0</v>
      </c>
    </row>
    <row r="2917" spans="7:7">
      <c r="G2917" s="132">
        <f t="shared" si="46"/>
        <v>0</v>
      </c>
    </row>
    <row r="2918" spans="7:7">
      <c r="G2918" s="132">
        <f t="shared" si="46"/>
        <v>0</v>
      </c>
    </row>
    <row r="2919" spans="7:7">
      <c r="G2919" s="132">
        <f t="shared" si="46"/>
        <v>0</v>
      </c>
    </row>
    <row r="2920" spans="7:7">
      <c r="G2920" s="132">
        <f t="shared" si="46"/>
        <v>0</v>
      </c>
    </row>
    <row r="2921" spans="7:7">
      <c r="G2921" s="132">
        <f t="shared" si="46"/>
        <v>0</v>
      </c>
    </row>
    <row r="2922" spans="7:7">
      <c r="G2922" s="132">
        <f t="shared" si="46"/>
        <v>0</v>
      </c>
    </row>
    <row r="2923" spans="7:7">
      <c r="G2923" s="132">
        <f t="shared" si="46"/>
        <v>0</v>
      </c>
    </row>
    <row r="2924" spans="7:7">
      <c r="G2924" s="132">
        <f t="shared" si="46"/>
        <v>0</v>
      </c>
    </row>
    <row r="2925" spans="7:7">
      <c r="G2925" s="132">
        <f t="shared" si="46"/>
        <v>0</v>
      </c>
    </row>
    <row r="2926" spans="7:7">
      <c r="G2926" s="132">
        <f t="shared" si="46"/>
        <v>0</v>
      </c>
    </row>
    <row r="2927" spans="7:7">
      <c r="G2927" s="132">
        <f t="shared" si="46"/>
        <v>0</v>
      </c>
    </row>
    <row r="2928" spans="7:7">
      <c r="G2928" s="132">
        <f t="shared" si="46"/>
        <v>0</v>
      </c>
    </row>
    <row r="2929" spans="7:7">
      <c r="G2929" s="132">
        <f t="shared" si="46"/>
        <v>0</v>
      </c>
    </row>
    <row r="2930" spans="7:7">
      <c r="G2930" s="132">
        <f t="shared" si="46"/>
        <v>0</v>
      </c>
    </row>
    <row r="2931" spans="7:7">
      <c r="G2931" s="132">
        <f t="shared" si="46"/>
        <v>0</v>
      </c>
    </row>
    <row r="2932" spans="7:7">
      <c r="G2932" s="132">
        <f t="shared" si="46"/>
        <v>0</v>
      </c>
    </row>
    <row r="2933" spans="7:7">
      <c r="G2933" s="132">
        <f t="shared" si="46"/>
        <v>0</v>
      </c>
    </row>
    <row r="2934" spans="7:7">
      <c r="G2934" s="132">
        <f t="shared" si="46"/>
        <v>0</v>
      </c>
    </row>
    <row r="2935" spans="7:7">
      <c r="G2935" s="132">
        <f t="shared" si="46"/>
        <v>0</v>
      </c>
    </row>
    <row r="2936" spans="7:7">
      <c r="G2936" s="132">
        <f t="shared" si="46"/>
        <v>0</v>
      </c>
    </row>
    <row r="2937" spans="7:7">
      <c r="G2937" s="132">
        <f t="shared" si="46"/>
        <v>0</v>
      </c>
    </row>
    <row r="2938" spans="7:7">
      <c r="G2938" s="132">
        <f t="shared" si="46"/>
        <v>0</v>
      </c>
    </row>
    <row r="2939" spans="7:7">
      <c r="G2939" s="132">
        <f t="shared" si="46"/>
        <v>0</v>
      </c>
    </row>
    <row r="2940" spans="7:7">
      <c r="G2940" s="132">
        <f t="shared" si="46"/>
        <v>0</v>
      </c>
    </row>
    <row r="2941" spans="7:7">
      <c r="G2941" s="132">
        <f t="shared" si="46"/>
        <v>0</v>
      </c>
    </row>
    <row r="2942" spans="7:7">
      <c r="G2942" s="132">
        <f t="shared" si="46"/>
        <v>0</v>
      </c>
    </row>
    <row r="2943" spans="7:7">
      <c r="G2943" s="132">
        <f t="shared" si="46"/>
        <v>0</v>
      </c>
    </row>
    <row r="2944" spans="7:7">
      <c r="G2944" s="132">
        <f t="shared" si="46"/>
        <v>0</v>
      </c>
    </row>
    <row r="2945" spans="7:7">
      <c r="G2945" s="132">
        <f t="shared" si="46"/>
        <v>0</v>
      </c>
    </row>
    <row r="2946" spans="7:7">
      <c r="G2946" s="132">
        <f t="shared" si="46"/>
        <v>0</v>
      </c>
    </row>
    <row r="2947" spans="7:7">
      <c r="G2947" s="132">
        <f t="shared" si="46"/>
        <v>0</v>
      </c>
    </row>
    <row r="2948" spans="7:7">
      <c r="G2948" s="132">
        <f t="shared" si="46"/>
        <v>0</v>
      </c>
    </row>
    <row r="2949" spans="7:7">
      <c r="G2949" s="132">
        <f t="shared" si="46"/>
        <v>0</v>
      </c>
    </row>
    <row r="2950" spans="7:7">
      <c r="G2950" s="132">
        <f t="shared" si="46"/>
        <v>0</v>
      </c>
    </row>
    <row r="2951" spans="7:7">
      <c r="G2951" s="132">
        <f t="shared" si="46"/>
        <v>0</v>
      </c>
    </row>
    <row r="2952" spans="7:7">
      <c r="G2952" s="132">
        <f t="shared" si="46"/>
        <v>0</v>
      </c>
    </row>
    <row r="2953" spans="7:7">
      <c r="G2953" s="132">
        <f t="shared" si="46"/>
        <v>0</v>
      </c>
    </row>
    <row r="2954" spans="7:7">
      <c r="G2954" s="132">
        <f t="shared" si="46"/>
        <v>0</v>
      </c>
    </row>
    <row r="2955" spans="7:7">
      <c r="G2955" s="132">
        <f t="shared" si="46"/>
        <v>0</v>
      </c>
    </row>
    <row r="2956" spans="7:7">
      <c r="G2956" s="132">
        <f t="shared" si="46"/>
        <v>0</v>
      </c>
    </row>
    <row r="2957" spans="7:7">
      <c r="G2957" s="132">
        <f t="shared" ref="G2957:G3020" si="47">+D2957-E2957</f>
        <v>0</v>
      </c>
    </row>
    <row r="2958" spans="7:7">
      <c r="G2958" s="132">
        <f t="shared" si="47"/>
        <v>0</v>
      </c>
    </row>
    <row r="2959" spans="7:7">
      <c r="G2959" s="132">
        <f t="shared" si="47"/>
        <v>0</v>
      </c>
    </row>
    <row r="2960" spans="7:7">
      <c r="G2960" s="132">
        <f t="shared" si="47"/>
        <v>0</v>
      </c>
    </row>
    <row r="2961" spans="7:7">
      <c r="G2961" s="132">
        <f t="shared" si="47"/>
        <v>0</v>
      </c>
    </row>
    <row r="2962" spans="7:7">
      <c r="G2962" s="132">
        <f t="shared" si="47"/>
        <v>0</v>
      </c>
    </row>
    <row r="2963" spans="7:7">
      <c r="G2963" s="132">
        <f t="shared" si="47"/>
        <v>0</v>
      </c>
    </row>
    <row r="2964" spans="7:7">
      <c r="G2964" s="132">
        <f t="shared" si="47"/>
        <v>0</v>
      </c>
    </row>
    <row r="2965" spans="7:7">
      <c r="G2965" s="132">
        <f t="shared" si="47"/>
        <v>0</v>
      </c>
    </row>
    <row r="2966" spans="7:7">
      <c r="G2966" s="132">
        <f t="shared" si="47"/>
        <v>0</v>
      </c>
    </row>
    <row r="2967" spans="7:7">
      <c r="G2967" s="132">
        <f t="shared" si="47"/>
        <v>0</v>
      </c>
    </row>
    <row r="2968" spans="7:7">
      <c r="G2968" s="132">
        <f t="shared" si="47"/>
        <v>0</v>
      </c>
    </row>
    <row r="2969" spans="7:7">
      <c r="G2969" s="132">
        <f t="shared" si="47"/>
        <v>0</v>
      </c>
    </row>
    <row r="2970" spans="7:7">
      <c r="G2970" s="132">
        <f t="shared" si="47"/>
        <v>0</v>
      </c>
    </row>
    <row r="2971" spans="7:7">
      <c r="G2971" s="132">
        <f t="shared" si="47"/>
        <v>0</v>
      </c>
    </row>
    <row r="2972" spans="7:7">
      <c r="G2972" s="132">
        <f t="shared" si="47"/>
        <v>0</v>
      </c>
    </row>
    <row r="2973" spans="7:7">
      <c r="G2973" s="132">
        <f t="shared" si="47"/>
        <v>0</v>
      </c>
    </row>
    <row r="2974" spans="7:7">
      <c r="G2974" s="132">
        <f t="shared" si="47"/>
        <v>0</v>
      </c>
    </row>
    <row r="2975" spans="7:7">
      <c r="G2975" s="132">
        <f t="shared" si="47"/>
        <v>0</v>
      </c>
    </row>
    <row r="2976" spans="7:7">
      <c r="G2976" s="132">
        <f t="shared" si="47"/>
        <v>0</v>
      </c>
    </row>
    <row r="2977" spans="7:7">
      <c r="G2977" s="132">
        <f t="shared" si="47"/>
        <v>0</v>
      </c>
    </row>
    <row r="2978" spans="7:7">
      <c r="G2978" s="132">
        <f t="shared" si="47"/>
        <v>0</v>
      </c>
    </row>
    <row r="2979" spans="7:7">
      <c r="G2979" s="132">
        <f t="shared" si="47"/>
        <v>0</v>
      </c>
    </row>
    <row r="2980" spans="7:7">
      <c r="G2980" s="132">
        <f t="shared" si="47"/>
        <v>0</v>
      </c>
    </row>
    <row r="2981" spans="7:7">
      <c r="G2981" s="132">
        <f t="shared" si="47"/>
        <v>0</v>
      </c>
    </row>
    <row r="2982" spans="7:7">
      <c r="G2982" s="132">
        <f t="shared" si="47"/>
        <v>0</v>
      </c>
    </row>
    <row r="2983" spans="7:7">
      <c r="G2983" s="132">
        <f t="shared" si="47"/>
        <v>0</v>
      </c>
    </row>
    <row r="2984" spans="7:7">
      <c r="G2984" s="132">
        <f t="shared" si="47"/>
        <v>0</v>
      </c>
    </row>
    <row r="2985" spans="7:7">
      <c r="G2985" s="132">
        <f t="shared" si="47"/>
        <v>0</v>
      </c>
    </row>
    <row r="2986" spans="7:7">
      <c r="G2986" s="132">
        <f t="shared" si="47"/>
        <v>0</v>
      </c>
    </row>
    <row r="2987" spans="7:7">
      <c r="G2987" s="132">
        <f t="shared" si="47"/>
        <v>0</v>
      </c>
    </row>
    <row r="2988" spans="7:7">
      <c r="G2988" s="132">
        <f t="shared" si="47"/>
        <v>0</v>
      </c>
    </row>
    <row r="2989" spans="7:7">
      <c r="G2989" s="132">
        <f t="shared" si="47"/>
        <v>0</v>
      </c>
    </row>
    <row r="2990" spans="7:7">
      <c r="G2990" s="132">
        <f t="shared" si="47"/>
        <v>0</v>
      </c>
    </row>
    <row r="2991" spans="7:7">
      <c r="G2991" s="132">
        <f t="shared" si="47"/>
        <v>0</v>
      </c>
    </row>
    <row r="2992" spans="7:7">
      <c r="G2992" s="132">
        <f t="shared" si="47"/>
        <v>0</v>
      </c>
    </row>
    <row r="2993" spans="7:7">
      <c r="G2993" s="132">
        <f t="shared" si="47"/>
        <v>0</v>
      </c>
    </row>
    <row r="2994" spans="7:7">
      <c r="G2994" s="132">
        <f t="shared" si="47"/>
        <v>0</v>
      </c>
    </row>
    <row r="2995" spans="7:7">
      <c r="G2995" s="132">
        <f t="shared" si="47"/>
        <v>0</v>
      </c>
    </row>
    <row r="2996" spans="7:7">
      <c r="G2996" s="132">
        <f t="shared" si="47"/>
        <v>0</v>
      </c>
    </row>
    <row r="2997" spans="7:7">
      <c r="G2997" s="132">
        <f t="shared" si="47"/>
        <v>0</v>
      </c>
    </row>
    <row r="2998" spans="7:7">
      <c r="G2998" s="132">
        <f t="shared" si="47"/>
        <v>0</v>
      </c>
    </row>
    <row r="2999" spans="7:7">
      <c r="G2999" s="132">
        <f t="shared" si="47"/>
        <v>0</v>
      </c>
    </row>
    <row r="3000" spans="7:7">
      <c r="G3000" s="132">
        <f t="shared" si="47"/>
        <v>0</v>
      </c>
    </row>
    <row r="3001" spans="7:7">
      <c r="G3001" s="132">
        <f t="shared" si="47"/>
        <v>0</v>
      </c>
    </row>
    <row r="3002" spans="7:7">
      <c r="G3002" s="132">
        <f t="shared" si="47"/>
        <v>0</v>
      </c>
    </row>
    <row r="3003" spans="7:7">
      <c r="G3003" s="132">
        <f t="shared" si="47"/>
        <v>0</v>
      </c>
    </row>
    <row r="3004" spans="7:7">
      <c r="G3004" s="132">
        <f t="shared" si="47"/>
        <v>0</v>
      </c>
    </row>
    <row r="3005" spans="7:7">
      <c r="G3005" s="132">
        <f t="shared" si="47"/>
        <v>0</v>
      </c>
    </row>
    <row r="3006" spans="7:7">
      <c r="G3006" s="132">
        <f t="shared" si="47"/>
        <v>0</v>
      </c>
    </row>
    <row r="3007" spans="7:7">
      <c r="G3007" s="132">
        <f t="shared" si="47"/>
        <v>0</v>
      </c>
    </row>
    <row r="3008" spans="7:7">
      <c r="G3008" s="132">
        <f t="shared" si="47"/>
        <v>0</v>
      </c>
    </row>
    <row r="3009" spans="7:7">
      <c r="G3009" s="132">
        <f t="shared" si="47"/>
        <v>0</v>
      </c>
    </row>
    <row r="3010" spans="7:7">
      <c r="G3010" s="132">
        <f t="shared" si="47"/>
        <v>0</v>
      </c>
    </row>
    <row r="3011" spans="7:7">
      <c r="G3011" s="132">
        <f t="shared" si="47"/>
        <v>0</v>
      </c>
    </row>
    <row r="3012" spans="7:7">
      <c r="G3012" s="132">
        <f t="shared" si="47"/>
        <v>0</v>
      </c>
    </row>
    <row r="3013" spans="7:7">
      <c r="G3013" s="132">
        <f t="shared" si="47"/>
        <v>0</v>
      </c>
    </row>
    <row r="3014" spans="7:7">
      <c r="G3014" s="132">
        <f t="shared" si="47"/>
        <v>0</v>
      </c>
    </row>
    <row r="3015" spans="7:7">
      <c r="G3015" s="132">
        <f t="shared" si="47"/>
        <v>0</v>
      </c>
    </row>
    <row r="3016" spans="7:7">
      <c r="G3016" s="132">
        <f t="shared" si="47"/>
        <v>0</v>
      </c>
    </row>
    <row r="3017" spans="7:7">
      <c r="G3017" s="132">
        <f t="shared" si="47"/>
        <v>0</v>
      </c>
    </row>
    <row r="3018" spans="7:7">
      <c r="G3018" s="132">
        <f t="shared" si="47"/>
        <v>0</v>
      </c>
    </row>
    <row r="3019" spans="7:7">
      <c r="G3019" s="132">
        <f t="shared" si="47"/>
        <v>0</v>
      </c>
    </row>
    <row r="3020" spans="7:7">
      <c r="G3020" s="132">
        <f t="shared" si="47"/>
        <v>0</v>
      </c>
    </row>
    <row r="3021" spans="7:7">
      <c r="G3021" s="132">
        <f t="shared" ref="G3021:G3084" si="48">+D3021-E3021</f>
        <v>0</v>
      </c>
    </row>
    <row r="3022" spans="7:7">
      <c r="G3022" s="132">
        <f t="shared" si="48"/>
        <v>0</v>
      </c>
    </row>
    <row r="3023" spans="7:7">
      <c r="G3023" s="132">
        <f t="shared" si="48"/>
        <v>0</v>
      </c>
    </row>
    <row r="3024" spans="7:7">
      <c r="G3024" s="132">
        <f t="shared" si="48"/>
        <v>0</v>
      </c>
    </row>
    <row r="3025" spans="7:7">
      <c r="G3025" s="132">
        <f t="shared" si="48"/>
        <v>0</v>
      </c>
    </row>
    <row r="3026" spans="7:7">
      <c r="G3026" s="132">
        <f t="shared" si="48"/>
        <v>0</v>
      </c>
    </row>
    <row r="3027" spans="7:7">
      <c r="G3027" s="132">
        <f t="shared" si="48"/>
        <v>0</v>
      </c>
    </row>
    <row r="3028" spans="7:7">
      <c r="G3028" s="132">
        <f t="shared" si="48"/>
        <v>0</v>
      </c>
    </row>
    <row r="3029" spans="7:7">
      <c r="G3029" s="132">
        <f t="shared" si="48"/>
        <v>0</v>
      </c>
    </row>
    <row r="3030" spans="7:7">
      <c r="G3030" s="132">
        <f t="shared" si="48"/>
        <v>0</v>
      </c>
    </row>
    <row r="3031" spans="7:7">
      <c r="G3031" s="132">
        <f t="shared" si="48"/>
        <v>0</v>
      </c>
    </row>
    <row r="3032" spans="7:7">
      <c r="G3032" s="132">
        <f t="shared" si="48"/>
        <v>0</v>
      </c>
    </row>
    <row r="3033" spans="7:7">
      <c r="G3033" s="132">
        <f t="shared" si="48"/>
        <v>0</v>
      </c>
    </row>
    <row r="3034" spans="7:7">
      <c r="G3034" s="132">
        <f t="shared" si="48"/>
        <v>0</v>
      </c>
    </row>
    <row r="3035" spans="7:7">
      <c r="G3035" s="132">
        <f t="shared" si="48"/>
        <v>0</v>
      </c>
    </row>
    <row r="3036" spans="7:7">
      <c r="G3036" s="132">
        <f t="shared" si="48"/>
        <v>0</v>
      </c>
    </row>
    <row r="3037" spans="7:7">
      <c r="G3037" s="132">
        <f t="shared" si="48"/>
        <v>0</v>
      </c>
    </row>
    <row r="3038" spans="7:7">
      <c r="G3038" s="132">
        <f t="shared" si="48"/>
        <v>0</v>
      </c>
    </row>
    <row r="3039" spans="7:7">
      <c r="G3039" s="132">
        <f t="shared" si="48"/>
        <v>0</v>
      </c>
    </row>
    <row r="3040" spans="7:7">
      <c r="G3040" s="132">
        <f t="shared" si="48"/>
        <v>0</v>
      </c>
    </row>
    <row r="3041" spans="7:7">
      <c r="G3041" s="132">
        <f t="shared" si="48"/>
        <v>0</v>
      </c>
    </row>
    <row r="3042" spans="7:7">
      <c r="G3042" s="132">
        <f t="shared" si="48"/>
        <v>0</v>
      </c>
    </row>
    <row r="3043" spans="7:7">
      <c r="G3043" s="132">
        <f t="shared" si="48"/>
        <v>0</v>
      </c>
    </row>
    <row r="3044" spans="7:7">
      <c r="G3044" s="132">
        <f t="shared" si="48"/>
        <v>0</v>
      </c>
    </row>
    <row r="3045" spans="7:7">
      <c r="G3045" s="132">
        <f t="shared" si="48"/>
        <v>0</v>
      </c>
    </row>
    <row r="3046" spans="7:7">
      <c r="G3046" s="132">
        <f t="shared" si="48"/>
        <v>0</v>
      </c>
    </row>
    <row r="3047" spans="7:7">
      <c r="G3047" s="132">
        <f t="shared" si="48"/>
        <v>0</v>
      </c>
    </row>
    <row r="3048" spans="7:7">
      <c r="G3048" s="132">
        <f t="shared" si="48"/>
        <v>0</v>
      </c>
    </row>
    <row r="3049" spans="7:7">
      <c r="G3049" s="132">
        <f t="shared" si="48"/>
        <v>0</v>
      </c>
    </row>
    <row r="3050" spans="7:7">
      <c r="G3050" s="132">
        <f t="shared" si="48"/>
        <v>0</v>
      </c>
    </row>
    <row r="3051" spans="7:7">
      <c r="G3051" s="132">
        <f t="shared" si="48"/>
        <v>0</v>
      </c>
    </row>
    <row r="3052" spans="7:7">
      <c r="G3052" s="132">
        <f t="shared" si="48"/>
        <v>0</v>
      </c>
    </row>
    <row r="3053" spans="7:7">
      <c r="G3053" s="132">
        <f t="shared" si="48"/>
        <v>0</v>
      </c>
    </row>
    <row r="3054" spans="7:7">
      <c r="G3054" s="132">
        <f t="shared" si="48"/>
        <v>0</v>
      </c>
    </row>
    <row r="3055" spans="7:7">
      <c r="G3055" s="132">
        <f t="shared" si="48"/>
        <v>0</v>
      </c>
    </row>
    <row r="3056" spans="7:7">
      <c r="G3056" s="132">
        <f t="shared" si="48"/>
        <v>0</v>
      </c>
    </row>
    <row r="3057" spans="7:7">
      <c r="G3057" s="132">
        <f t="shared" si="48"/>
        <v>0</v>
      </c>
    </row>
    <row r="3058" spans="7:7">
      <c r="G3058" s="132">
        <f t="shared" si="48"/>
        <v>0</v>
      </c>
    </row>
    <row r="3059" spans="7:7">
      <c r="G3059" s="132">
        <f t="shared" si="48"/>
        <v>0</v>
      </c>
    </row>
    <row r="3060" spans="7:7">
      <c r="G3060" s="132">
        <f t="shared" si="48"/>
        <v>0</v>
      </c>
    </row>
    <row r="3061" spans="7:7">
      <c r="G3061" s="132">
        <f t="shared" si="48"/>
        <v>0</v>
      </c>
    </row>
    <row r="3062" spans="7:7">
      <c r="G3062" s="132">
        <f t="shared" si="48"/>
        <v>0</v>
      </c>
    </row>
    <row r="3063" spans="7:7">
      <c r="G3063" s="132">
        <f t="shared" si="48"/>
        <v>0</v>
      </c>
    </row>
    <row r="3064" spans="7:7">
      <c r="G3064" s="132">
        <f t="shared" si="48"/>
        <v>0</v>
      </c>
    </row>
    <row r="3065" spans="7:7">
      <c r="G3065" s="132">
        <f t="shared" si="48"/>
        <v>0</v>
      </c>
    </row>
    <row r="3066" spans="7:7">
      <c r="G3066" s="132">
        <f t="shared" si="48"/>
        <v>0</v>
      </c>
    </row>
    <row r="3067" spans="7:7">
      <c r="G3067" s="132">
        <f t="shared" si="48"/>
        <v>0</v>
      </c>
    </row>
    <row r="3068" spans="7:7">
      <c r="G3068" s="132">
        <f t="shared" si="48"/>
        <v>0</v>
      </c>
    </row>
    <row r="3069" spans="7:7">
      <c r="G3069" s="132">
        <f t="shared" si="48"/>
        <v>0</v>
      </c>
    </row>
    <row r="3070" spans="7:7">
      <c r="G3070" s="132">
        <f t="shared" si="48"/>
        <v>0</v>
      </c>
    </row>
    <row r="3071" spans="7:7">
      <c r="G3071" s="132">
        <f t="shared" si="48"/>
        <v>0</v>
      </c>
    </row>
    <row r="3072" spans="7:7">
      <c r="G3072" s="132">
        <f t="shared" si="48"/>
        <v>0</v>
      </c>
    </row>
    <row r="3073" spans="7:7">
      <c r="G3073" s="132">
        <f t="shared" si="48"/>
        <v>0</v>
      </c>
    </row>
    <row r="3074" spans="7:7">
      <c r="G3074" s="132">
        <f t="shared" si="48"/>
        <v>0</v>
      </c>
    </row>
    <row r="3075" spans="7:7">
      <c r="G3075" s="132">
        <f t="shared" si="48"/>
        <v>0</v>
      </c>
    </row>
    <row r="3076" spans="7:7">
      <c r="G3076" s="132">
        <f t="shared" si="48"/>
        <v>0</v>
      </c>
    </row>
    <row r="3077" spans="7:7">
      <c r="G3077" s="132">
        <f t="shared" si="48"/>
        <v>0</v>
      </c>
    </row>
    <row r="3078" spans="7:7">
      <c r="G3078" s="132">
        <f t="shared" si="48"/>
        <v>0</v>
      </c>
    </row>
    <row r="3079" spans="7:7">
      <c r="G3079" s="132">
        <f t="shared" si="48"/>
        <v>0</v>
      </c>
    </row>
    <row r="3080" spans="7:7">
      <c r="G3080" s="132">
        <f t="shared" si="48"/>
        <v>0</v>
      </c>
    </row>
    <row r="3081" spans="7:7">
      <c r="G3081" s="132">
        <f t="shared" si="48"/>
        <v>0</v>
      </c>
    </row>
    <row r="3082" spans="7:7">
      <c r="G3082" s="132">
        <f t="shared" si="48"/>
        <v>0</v>
      </c>
    </row>
    <row r="3083" spans="7:7">
      <c r="G3083" s="132">
        <f t="shared" si="48"/>
        <v>0</v>
      </c>
    </row>
    <row r="3084" spans="7:7">
      <c r="G3084" s="132">
        <f t="shared" si="48"/>
        <v>0</v>
      </c>
    </row>
    <row r="3085" spans="7:7">
      <c r="G3085" s="132">
        <f t="shared" ref="G3085:G3148" si="49">+D3085-E3085</f>
        <v>0</v>
      </c>
    </row>
    <row r="3086" spans="7:7">
      <c r="G3086" s="132">
        <f t="shared" si="49"/>
        <v>0</v>
      </c>
    </row>
    <row r="3087" spans="7:7">
      <c r="G3087" s="132">
        <f t="shared" si="49"/>
        <v>0</v>
      </c>
    </row>
    <row r="3088" spans="7:7">
      <c r="G3088" s="132">
        <f t="shared" si="49"/>
        <v>0</v>
      </c>
    </row>
    <row r="3089" spans="7:7">
      <c r="G3089" s="132">
        <f t="shared" si="49"/>
        <v>0</v>
      </c>
    </row>
    <row r="3090" spans="7:7">
      <c r="G3090" s="132">
        <f t="shared" si="49"/>
        <v>0</v>
      </c>
    </row>
    <row r="3091" spans="7:7">
      <c r="G3091" s="132">
        <f t="shared" si="49"/>
        <v>0</v>
      </c>
    </row>
    <row r="3092" spans="7:7">
      <c r="G3092" s="132">
        <f t="shared" si="49"/>
        <v>0</v>
      </c>
    </row>
    <row r="3093" spans="7:7">
      <c r="G3093" s="132">
        <f t="shared" si="49"/>
        <v>0</v>
      </c>
    </row>
    <row r="3094" spans="7:7">
      <c r="G3094" s="132">
        <f t="shared" si="49"/>
        <v>0</v>
      </c>
    </row>
    <row r="3095" spans="7:7">
      <c r="G3095" s="132">
        <f t="shared" si="49"/>
        <v>0</v>
      </c>
    </row>
    <row r="3096" spans="7:7">
      <c r="G3096" s="132">
        <f t="shared" si="49"/>
        <v>0</v>
      </c>
    </row>
    <row r="3097" spans="7:7">
      <c r="G3097" s="132">
        <f t="shared" si="49"/>
        <v>0</v>
      </c>
    </row>
    <row r="3098" spans="7:7">
      <c r="G3098" s="132">
        <f t="shared" si="49"/>
        <v>0</v>
      </c>
    </row>
    <row r="3099" spans="7:7">
      <c r="G3099" s="132">
        <f t="shared" si="49"/>
        <v>0</v>
      </c>
    </row>
    <row r="3100" spans="7:7">
      <c r="G3100" s="132">
        <f t="shared" si="49"/>
        <v>0</v>
      </c>
    </row>
    <row r="3101" spans="7:7">
      <c r="G3101" s="132">
        <f t="shared" si="49"/>
        <v>0</v>
      </c>
    </row>
    <row r="3102" spans="7:7">
      <c r="G3102" s="132">
        <f t="shared" si="49"/>
        <v>0</v>
      </c>
    </row>
    <row r="3103" spans="7:7">
      <c r="G3103" s="132">
        <f t="shared" si="49"/>
        <v>0</v>
      </c>
    </row>
    <row r="3104" spans="7:7">
      <c r="G3104" s="132">
        <f t="shared" si="49"/>
        <v>0</v>
      </c>
    </row>
    <row r="3105" spans="7:7">
      <c r="G3105" s="132">
        <f t="shared" si="49"/>
        <v>0</v>
      </c>
    </row>
    <row r="3106" spans="7:7">
      <c r="G3106" s="132">
        <f t="shared" si="49"/>
        <v>0</v>
      </c>
    </row>
    <row r="3107" spans="7:7">
      <c r="G3107" s="132">
        <f t="shared" si="49"/>
        <v>0</v>
      </c>
    </row>
    <row r="3108" spans="7:7">
      <c r="G3108" s="132">
        <f t="shared" si="49"/>
        <v>0</v>
      </c>
    </row>
    <row r="3109" spans="7:7">
      <c r="G3109" s="132">
        <f t="shared" si="49"/>
        <v>0</v>
      </c>
    </row>
    <row r="3110" spans="7:7">
      <c r="G3110" s="132">
        <f t="shared" si="49"/>
        <v>0</v>
      </c>
    </row>
    <row r="3111" spans="7:7">
      <c r="G3111" s="132">
        <f t="shared" si="49"/>
        <v>0</v>
      </c>
    </row>
    <row r="3112" spans="7:7">
      <c r="G3112" s="132">
        <f t="shared" si="49"/>
        <v>0</v>
      </c>
    </row>
    <row r="3113" spans="7:7">
      <c r="G3113" s="132">
        <f t="shared" si="49"/>
        <v>0</v>
      </c>
    </row>
    <row r="3114" spans="7:7">
      <c r="G3114" s="132">
        <f t="shared" si="49"/>
        <v>0</v>
      </c>
    </row>
    <row r="3115" spans="7:7">
      <c r="G3115" s="132">
        <f t="shared" si="49"/>
        <v>0</v>
      </c>
    </row>
    <row r="3116" spans="7:7">
      <c r="G3116" s="132">
        <f t="shared" si="49"/>
        <v>0</v>
      </c>
    </row>
    <row r="3117" spans="7:7">
      <c r="G3117" s="132">
        <f t="shared" si="49"/>
        <v>0</v>
      </c>
    </row>
    <row r="3118" spans="7:7">
      <c r="G3118" s="132">
        <f t="shared" si="49"/>
        <v>0</v>
      </c>
    </row>
    <row r="3119" spans="7:7">
      <c r="G3119" s="132">
        <f t="shared" si="49"/>
        <v>0</v>
      </c>
    </row>
    <row r="3120" spans="7:7">
      <c r="G3120" s="132">
        <f t="shared" si="49"/>
        <v>0</v>
      </c>
    </row>
    <row r="3121" spans="7:7">
      <c r="G3121" s="132">
        <f t="shared" si="49"/>
        <v>0</v>
      </c>
    </row>
    <row r="3122" spans="7:7">
      <c r="G3122" s="132">
        <f t="shared" si="49"/>
        <v>0</v>
      </c>
    </row>
    <row r="3123" spans="7:7">
      <c r="G3123" s="132">
        <f t="shared" si="49"/>
        <v>0</v>
      </c>
    </row>
    <row r="3124" spans="7:7">
      <c r="G3124" s="132">
        <f t="shared" si="49"/>
        <v>0</v>
      </c>
    </row>
    <row r="3125" spans="7:7">
      <c r="G3125" s="132">
        <f t="shared" si="49"/>
        <v>0</v>
      </c>
    </row>
    <row r="3126" spans="7:7">
      <c r="G3126" s="132">
        <f t="shared" si="49"/>
        <v>0</v>
      </c>
    </row>
    <row r="3127" spans="7:7">
      <c r="G3127" s="132">
        <f t="shared" si="49"/>
        <v>0</v>
      </c>
    </row>
    <row r="3128" spans="7:7">
      <c r="G3128" s="132">
        <f t="shared" si="49"/>
        <v>0</v>
      </c>
    </row>
    <row r="3129" spans="7:7">
      <c r="G3129" s="132">
        <f t="shared" si="49"/>
        <v>0</v>
      </c>
    </row>
    <row r="3130" spans="7:7">
      <c r="G3130" s="132">
        <f t="shared" si="49"/>
        <v>0</v>
      </c>
    </row>
    <row r="3131" spans="7:7">
      <c r="G3131" s="132">
        <f t="shared" si="49"/>
        <v>0</v>
      </c>
    </row>
    <row r="3132" spans="7:7">
      <c r="G3132" s="132">
        <f t="shared" si="49"/>
        <v>0</v>
      </c>
    </row>
    <row r="3133" spans="7:7">
      <c r="G3133" s="132">
        <f t="shared" si="49"/>
        <v>0</v>
      </c>
    </row>
    <row r="3134" spans="7:7">
      <c r="G3134" s="132">
        <f t="shared" si="49"/>
        <v>0</v>
      </c>
    </row>
    <row r="3135" spans="7:7">
      <c r="G3135" s="132">
        <f t="shared" si="49"/>
        <v>0</v>
      </c>
    </row>
    <row r="3136" spans="7:7">
      <c r="G3136" s="132">
        <f t="shared" si="49"/>
        <v>0</v>
      </c>
    </row>
    <row r="3137" spans="7:7">
      <c r="G3137" s="132">
        <f t="shared" si="49"/>
        <v>0</v>
      </c>
    </row>
    <row r="3138" spans="7:7">
      <c r="G3138" s="132">
        <f t="shared" si="49"/>
        <v>0</v>
      </c>
    </row>
    <row r="3139" spans="7:7">
      <c r="G3139" s="132">
        <f t="shared" si="49"/>
        <v>0</v>
      </c>
    </row>
    <row r="3140" spans="7:7">
      <c r="G3140" s="132">
        <f t="shared" si="49"/>
        <v>0</v>
      </c>
    </row>
    <row r="3141" spans="7:7">
      <c r="G3141" s="132">
        <f t="shared" si="49"/>
        <v>0</v>
      </c>
    </row>
    <row r="3142" spans="7:7">
      <c r="G3142" s="132">
        <f t="shared" si="49"/>
        <v>0</v>
      </c>
    </row>
    <row r="3143" spans="7:7">
      <c r="G3143" s="132">
        <f t="shared" si="49"/>
        <v>0</v>
      </c>
    </row>
    <row r="3144" spans="7:7">
      <c r="G3144" s="132">
        <f t="shared" si="49"/>
        <v>0</v>
      </c>
    </row>
    <row r="3145" spans="7:7">
      <c r="G3145" s="132">
        <f t="shared" si="49"/>
        <v>0</v>
      </c>
    </row>
    <row r="3146" spans="7:7">
      <c r="G3146" s="132">
        <f t="shared" si="49"/>
        <v>0</v>
      </c>
    </row>
    <row r="3147" spans="7:7">
      <c r="G3147" s="132">
        <f t="shared" si="49"/>
        <v>0</v>
      </c>
    </row>
    <row r="3148" spans="7:7">
      <c r="G3148" s="132">
        <f t="shared" si="49"/>
        <v>0</v>
      </c>
    </row>
    <row r="3149" spans="7:7">
      <c r="G3149" s="132">
        <f t="shared" ref="G3149:G3212" si="50">+D3149-E3149</f>
        <v>0</v>
      </c>
    </row>
    <row r="3150" spans="7:7">
      <c r="G3150" s="132">
        <f t="shared" si="50"/>
        <v>0</v>
      </c>
    </row>
    <row r="3151" spans="7:7">
      <c r="G3151" s="132">
        <f t="shared" si="50"/>
        <v>0</v>
      </c>
    </row>
    <row r="3152" spans="7:7">
      <c r="G3152" s="132">
        <f t="shared" si="50"/>
        <v>0</v>
      </c>
    </row>
    <row r="3153" spans="7:7">
      <c r="G3153" s="132">
        <f t="shared" si="50"/>
        <v>0</v>
      </c>
    </row>
    <row r="3154" spans="7:7">
      <c r="G3154" s="132">
        <f t="shared" si="50"/>
        <v>0</v>
      </c>
    </row>
    <row r="3155" spans="7:7">
      <c r="G3155" s="132">
        <f t="shared" si="50"/>
        <v>0</v>
      </c>
    </row>
    <row r="3156" spans="7:7">
      <c r="G3156" s="132">
        <f t="shared" si="50"/>
        <v>0</v>
      </c>
    </row>
    <row r="3157" spans="7:7">
      <c r="G3157" s="132">
        <f t="shared" si="50"/>
        <v>0</v>
      </c>
    </row>
    <row r="3158" spans="7:7">
      <c r="G3158" s="132">
        <f t="shared" si="50"/>
        <v>0</v>
      </c>
    </row>
    <row r="3159" spans="7:7">
      <c r="G3159" s="132">
        <f t="shared" si="50"/>
        <v>0</v>
      </c>
    </row>
    <row r="3160" spans="7:7">
      <c r="G3160" s="132">
        <f t="shared" si="50"/>
        <v>0</v>
      </c>
    </row>
    <row r="3161" spans="7:7">
      <c r="G3161" s="132">
        <f t="shared" si="50"/>
        <v>0</v>
      </c>
    </row>
    <row r="3162" spans="7:7">
      <c r="G3162" s="132">
        <f t="shared" si="50"/>
        <v>0</v>
      </c>
    </row>
    <row r="3163" spans="7:7">
      <c r="G3163" s="132">
        <f t="shared" si="50"/>
        <v>0</v>
      </c>
    </row>
    <row r="3164" spans="7:7">
      <c r="G3164" s="132">
        <f t="shared" si="50"/>
        <v>0</v>
      </c>
    </row>
    <row r="3165" spans="7:7">
      <c r="G3165" s="132">
        <f t="shared" si="50"/>
        <v>0</v>
      </c>
    </row>
    <row r="3166" spans="7:7">
      <c r="G3166" s="132">
        <f t="shared" si="50"/>
        <v>0</v>
      </c>
    </row>
    <row r="3167" spans="7:7">
      <c r="G3167" s="132">
        <f t="shared" si="50"/>
        <v>0</v>
      </c>
    </row>
    <row r="3168" spans="7:7">
      <c r="G3168" s="132">
        <f t="shared" si="50"/>
        <v>0</v>
      </c>
    </row>
    <row r="3169" spans="7:7">
      <c r="G3169" s="132">
        <f t="shared" si="50"/>
        <v>0</v>
      </c>
    </row>
    <row r="3170" spans="7:7">
      <c r="G3170" s="132">
        <f t="shared" si="50"/>
        <v>0</v>
      </c>
    </row>
    <row r="3171" spans="7:7">
      <c r="G3171" s="132">
        <f t="shared" si="50"/>
        <v>0</v>
      </c>
    </row>
    <row r="3172" spans="7:7">
      <c r="G3172" s="132">
        <f t="shared" si="50"/>
        <v>0</v>
      </c>
    </row>
    <row r="3173" spans="7:7">
      <c r="G3173" s="132">
        <f t="shared" si="50"/>
        <v>0</v>
      </c>
    </row>
    <row r="3174" spans="7:7">
      <c r="G3174" s="132">
        <f t="shared" si="50"/>
        <v>0</v>
      </c>
    </row>
    <row r="3175" spans="7:7">
      <c r="G3175" s="132">
        <f t="shared" si="50"/>
        <v>0</v>
      </c>
    </row>
    <row r="3176" spans="7:7">
      <c r="G3176" s="132">
        <f t="shared" si="50"/>
        <v>0</v>
      </c>
    </row>
    <row r="3177" spans="7:7">
      <c r="G3177" s="132">
        <f t="shared" si="50"/>
        <v>0</v>
      </c>
    </row>
    <row r="3178" spans="7:7">
      <c r="G3178" s="132">
        <f t="shared" si="50"/>
        <v>0</v>
      </c>
    </row>
    <row r="3179" spans="7:7">
      <c r="G3179" s="132">
        <f t="shared" si="50"/>
        <v>0</v>
      </c>
    </row>
    <row r="3180" spans="7:7">
      <c r="G3180" s="132">
        <f t="shared" si="50"/>
        <v>0</v>
      </c>
    </row>
    <row r="3181" spans="7:7">
      <c r="G3181" s="132">
        <f t="shared" si="50"/>
        <v>0</v>
      </c>
    </row>
    <row r="3182" spans="7:7">
      <c r="G3182" s="132">
        <f t="shared" si="50"/>
        <v>0</v>
      </c>
    </row>
    <row r="3183" spans="7:7">
      <c r="G3183" s="132">
        <f t="shared" si="50"/>
        <v>0</v>
      </c>
    </row>
    <row r="3184" spans="7:7">
      <c r="G3184" s="132">
        <f t="shared" si="50"/>
        <v>0</v>
      </c>
    </row>
    <row r="3185" spans="7:7">
      <c r="G3185" s="132">
        <f t="shared" si="50"/>
        <v>0</v>
      </c>
    </row>
    <row r="3186" spans="7:7">
      <c r="G3186" s="132">
        <f t="shared" si="50"/>
        <v>0</v>
      </c>
    </row>
    <row r="3187" spans="7:7">
      <c r="G3187" s="132">
        <f t="shared" si="50"/>
        <v>0</v>
      </c>
    </row>
    <row r="3188" spans="7:7">
      <c r="G3188" s="132">
        <f t="shared" si="50"/>
        <v>0</v>
      </c>
    </row>
    <row r="3189" spans="7:7">
      <c r="G3189" s="132">
        <f t="shared" si="50"/>
        <v>0</v>
      </c>
    </row>
    <row r="3190" spans="7:7">
      <c r="G3190" s="132">
        <f t="shared" si="50"/>
        <v>0</v>
      </c>
    </row>
    <row r="3191" spans="7:7">
      <c r="G3191" s="132">
        <f t="shared" si="50"/>
        <v>0</v>
      </c>
    </row>
    <row r="3192" spans="7:7">
      <c r="G3192" s="132">
        <f t="shared" si="50"/>
        <v>0</v>
      </c>
    </row>
    <row r="3193" spans="7:7">
      <c r="G3193" s="132">
        <f t="shared" si="50"/>
        <v>0</v>
      </c>
    </row>
    <row r="3194" spans="7:7">
      <c r="G3194" s="132">
        <f t="shared" si="50"/>
        <v>0</v>
      </c>
    </row>
    <row r="3195" spans="7:7">
      <c r="G3195" s="132">
        <f t="shared" si="50"/>
        <v>0</v>
      </c>
    </row>
    <row r="3196" spans="7:7">
      <c r="G3196" s="132">
        <f t="shared" si="50"/>
        <v>0</v>
      </c>
    </row>
    <row r="3197" spans="7:7">
      <c r="G3197" s="132">
        <f t="shared" si="50"/>
        <v>0</v>
      </c>
    </row>
    <row r="3198" spans="7:7">
      <c r="G3198" s="132">
        <f t="shared" si="50"/>
        <v>0</v>
      </c>
    </row>
    <row r="3199" spans="7:7">
      <c r="G3199" s="132">
        <f t="shared" si="50"/>
        <v>0</v>
      </c>
    </row>
    <row r="3200" spans="7:7">
      <c r="G3200" s="132">
        <f t="shared" si="50"/>
        <v>0</v>
      </c>
    </row>
    <row r="3201" spans="7:7">
      <c r="G3201" s="132">
        <f t="shared" si="50"/>
        <v>0</v>
      </c>
    </row>
    <row r="3202" spans="7:7">
      <c r="G3202" s="132">
        <f t="shared" si="50"/>
        <v>0</v>
      </c>
    </row>
    <row r="3203" spans="7:7">
      <c r="G3203" s="132">
        <f t="shared" si="50"/>
        <v>0</v>
      </c>
    </row>
    <row r="3204" spans="7:7">
      <c r="G3204" s="132">
        <f t="shared" si="50"/>
        <v>0</v>
      </c>
    </row>
    <row r="3205" spans="7:7">
      <c r="G3205" s="132">
        <f t="shared" si="50"/>
        <v>0</v>
      </c>
    </row>
    <row r="3206" spans="7:7">
      <c r="G3206" s="132">
        <f t="shared" si="50"/>
        <v>0</v>
      </c>
    </row>
    <row r="3207" spans="7:7">
      <c r="G3207" s="132">
        <f t="shared" si="50"/>
        <v>0</v>
      </c>
    </row>
    <row r="3208" spans="7:7">
      <c r="G3208" s="132">
        <f t="shared" si="50"/>
        <v>0</v>
      </c>
    </row>
    <row r="3209" spans="7:7">
      <c r="G3209" s="132">
        <f t="shared" si="50"/>
        <v>0</v>
      </c>
    </row>
    <row r="3210" spans="7:7">
      <c r="G3210" s="132">
        <f t="shared" si="50"/>
        <v>0</v>
      </c>
    </row>
    <row r="3211" spans="7:7">
      <c r="G3211" s="132">
        <f t="shared" si="50"/>
        <v>0</v>
      </c>
    </row>
    <row r="3212" spans="7:7">
      <c r="G3212" s="132">
        <f t="shared" si="50"/>
        <v>0</v>
      </c>
    </row>
    <row r="3213" spans="7:7">
      <c r="G3213" s="132">
        <f t="shared" ref="G3213:G3276" si="51">+D3213-E3213</f>
        <v>0</v>
      </c>
    </row>
    <row r="3214" spans="7:7">
      <c r="G3214" s="132">
        <f t="shared" si="51"/>
        <v>0</v>
      </c>
    </row>
    <row r="3215" spans="7:7">
      <c r="G3215" s="132">
        <f t="shared" si="51"/>
        <v>0</v>
      </c>
    </row>
    <row r="3216" spans="7:7">
      <c r="G3216" s="132">
        <f t="shared" si="51"/>
        <v>0</v>
      </c>
    </row>
    <row r="3217" spans="7:7">
      <c r="G3217" s="132">
        <f t="shared" si="51"/>
        <v>0</v>
      </c>
    </row>
    <row r="3218" spans="7:7">
      <c r="G3218" s="132">
        <f t="shared" si="51"/>
        <v>0</v>
      </c>
    </row>
    <row r="3219" spans="7:7">
      <c r="G3219" s="132">
        <f t="shared" si="51"/>
        <v>0</v>
      </c>
    </row>
    <row r="3220" spans="7:7">
      <c r="G3220" s="132">
        <f t="shared" si="51"/>
        <v>0</v>
      </c>
    </row>
    <row r="3221" spans="7:7">
      <c r="G3221" s="132">
        <f t="shared" si="51"/>
        <v>0</v>
      </c>
    </row>
    <row r="3222" spans="7:7">
      <c r="G3222" s="132">
        <f t="shared" si="51"/>
        <v>0</v>
      </c>
    </row>
    <row r="3223" spans="7:7">
      <c r="G3223" s="132">
        <f t="shared" si="51"/>
        <v>0</v>
      </c>
    </row>
    <row r="3224" spans="7:7">
      <c r="G3224" s="132">
        <f t="shared" si="51"/>
        <v>0</v>
      </c>
    </row>
    <row r="3225" spans="7:7">
      <c r="G3225" s="132">
        <f t="shared" si="51"/>
        <v>0</v>
      </c>
    </row>
    <row r="3226" spans="7:7">
      <c r="G3226" s="132">
        <f t="shared" si="51"/>
        <v>0</v>
      </c>
    </row>
    <row r="3227" spans="7:7">
      <c r="G3227" s="132">
        <f t="shared" si="51"/>
        <v>0</v>
      </c>
    </row>
    <row r="3228" spans="7:7">
      <c r="G3228" s="132">
        <f t="shared" si="51"/>
        <v>0</v>
      </c>
    </row>
    <row r="3229" spans="7:7">
      <c r="G3229" s="132">
        <f t="shared" si="51"/>
        <v>0</v>
      </c>
    </row>
    <row r="3230" spans="7:7">
      <c r="G3230" s="132">
        <f t="shared" si="51"/>
        <v>0</v>
      </c>
    </row>
    <row r="3231" spans="7:7">
      <c r="G3231" s="132">
        <f t="shared" si="51"/>
        <v>0</v>
      </c>
    </row>
    <row r="3232" spans="7:7">
      <c r="G3232" s="132">
        <f t="shared" si="51"/>
        <v>0</v>
      </c>
    </row>
    <row r="3233" spans="7:7">
      <c r="G3233" s="132">
        <f t="shared" si="51"/>
        <v>0</v>
      </c>
    </row>
    <row r="3234" spans="7:7">
      <c r="G3234" s="132">
        <f t="shared" si="51"/>
        <v>0</v>
      </c>
    </row>
    <row r="3235" spans="7:7">
      <c r="G3235" s="132">
        <f t="shared" si="51"/>
        <v>0</v>
      </c>
    </row>
    <row r="3236" spans="7:7">
      <c r="G3236" s="132">
        <f t="shared" si="51"/>
        <v>0</v>
      </c>
    </row>
    <row r="3237" spans="7:7">
      <c r="G3237" s="132">
        <f t="shared" si="51"/>
        <v>0</v>
      </c>
    </row>
    <row r="3238" spans="7:7">
      <c r="G3238" s="132">
        <f t="shared" si="51"/>
        <v>0</v>
      </c>
    </row>
    <row r="3239" spans="7:7">
      <c r="G3239" s="132">
        <f t="shared" si="51"/>
        <v>0</v>
      </c>
    </row>
    <row r="3240" spans="7:7">
      <c r="G3240" s="132">
        <f t="shared" si="51"/>
        <v>0</v>
      </c>
    </row>
    <row r="3241" spans="7:7">
      <c r="G3241" s="132">
        <f t="shared" si="51"/>
        <v>0</v>
      </c>
    </row>
    <row r="3242" spans="7:7">
      <c r="G3242" s="132">
        <f t="shared" si="51"/>
        <v>0</v>
      </c>
    </row>
    <row r="3243" spans="7:7">
      <c r="G3243" s="132">
        <f t="shared" si="51"/>
        <v>0</v>
      </c>
    </row>
    <row r="3244" spans="7:7">
      <c r="G3244" s="132">
        <f t="shared" si="51"/>
        <v>0</v>
      </c>
    </row>
    <row r="3245" spans="7:7">
      <c r="G3245" s="132">
        <f t="shared" si="51"/>
        <v>0</v>
      </c>
    </row>
    <row r="3246" spans="7:7">
      <c r="G3246" s="132">
        <f t="shared" si="51"/>
        <v>0</v>
      </c>
    </row>
    <row r="3247" spans="7:7">
      <c r="G3247" s="132">
        <f t="shared" si="51"/>
        <v>0</v>
      </c>
    </row>
    <row r="3248" spans="7:7">
      <c r="G3248" s="132">
        <f t="shared" si="51"/>
        <v>0</v>
      </c>
    </row>
    <row r="3249" spans="7:7">
      <c r="G3249" s="132">
        <f t="shared" si="51"/>
        <v>0</v>
      </c>
    </row>
    <row r="3250" spans="7:7">
      <c r="G3250" s="132">
        <f t="shared" si="51"/>
        <v>0</v>
      </c>
    </row>
    <row r="3251" spans="7:7">
      <c r="G3251" s="132">
        <f t="shared" si="51"/>
        <v>0</v>
      </c>
    </row>
    <row r="3252" spans="7:7">
      <c r="G3252" s="132">
        <f t="shared" si="51"/>
        <v>0</v>
      </c>
    </row>
    <row r="3253" spans="7:7">
      <c r="G3253" s="132">
        <f t="shared" si="51"/>
        <v>0</v>
      </c>
    </row>
    <row r="3254" spans="7:7">
      <c r="G3254" s="132">
        <f t="shared" si="51"/>
        <v>0</v>
      </c>
    </row>
    <row r="3255" spans="7:7">
      <c r="G3255" s="132">
        <f t="shared" si="51"/>
        <v>0</v>
      </c>
    </row>
    <row r="3256" spans="7:7">
      <c r="G3256" s="132">
        <f t="shared" si="51"/>
        <v>0</v>
      </c>
    </row>
    <row r="3257" spans="7:7">
      <c r="G3257" s="132">
        <f t="shared" si="51"/>
        <v>0</v>
      </c>
    </row>
    <row r="3258" spans="7:7">
      <c r="G3258" s="132">
        <f t="shared" si="51"/>
        <v>0</v>
      </c>
    </row>
    <row r="3259" spans="7:7">
      <c r="G3259" s="132">
        <f t="shared" si="51"/>
        <v>0</v>
      </c>
    </row>
    <row r="3260" spans="7:7">
      <c r="G3260" s="132">
        <f t="shared" si="51"/>
        <v>0</v>
      </c>
    </row>
    <row r="3261" spans="7:7">
      <c r="G3261" s="132">
        <f t="shared" si="51"/>
        <v>0</v>
      </c>
    </row>
    <row r="3262" spans="7:7">
      <c r="G3262" s="132">
        <f t="shared" si="51"/>
        <v>0</v>
      </c>
    </row>
    <row r="3263" spans="7:7">
      <c r="G3263" s="132">
        <f t="shared" si="51"/>
        <v>0</v>
      </c>
    </row>
    <row r="3264" spans="7:7">
      <c r="G3264" s="132">
        <f t="shared" si="51"/>
        <v>0</v>
      </c>
    </row>
    <row r="3265" spans="7:7">
      <c r="G3265" s="132">
        <f t="shared" si="51"/>
        <v>0</v>
      </c>
    </row>
    <row r="3266" spans="7:7">
      <c r="G3266" s="132">
        <f t="shared" si="51"/>
        <v>0</v>
      </c>
    </row>
    <row r="3267" spans="7:7">
      <c r="G3267" s="132">
        <f t="shared" si="51"/>
        <v>0</v>
      </c>
    </row>
    <row r="3268" spans="7:7">
      <c r="G3268" s="132">
        <f t="shared" si="51"/>
        <v>0</v>
      </c>
    </row>
    <row r="3269" spans="7:7">
      <c r="G3269" s="132">
        <f t="shared" si="51"/>
        <v>0</v>
      </c>
    </row>
    <row r="3270" spans="7:7">
      <c r="G3270" s="132">
        <f t="shared" si="51"/>
        <v>0</v>
      </c>
    </row>
    <row r="3271" spans="7:7">
      <c r="G3271" s="132">
        <f t="shared" si="51"/>
        <v>0</v>
      </c>
    </row>
    <row r="3272" spans="7:7">
      <c r="G3272" s="132">
        <f t="shared" si="51"/>
        <v>0</v>
      </c>
    </row>
    <row r="3273" spans="7:7">
      <c r="G3273" s="132">
        <f t="shared" si="51"/>
        <v>0</v>
      </c>
    </row>
    <row r="3274" spans="7:7">
      <c r="G3274" s="132">
        <f t="shared" si="51"/>
        <v>0</v>
      </c>
    </row>
    <row r="3275" spans="7:7">
      <c r="G3275" s="132">
        <f t="shared" si="51"/>
        <v>0</v>
      </c>
    </row>
    <row r="3276" spans="7:7">
      <c r="G3276" s="132">
        <f t="shared" si="51"/>
        <v>0</v>
      </c>
    </row>
    <row r="3277" spans="7:7">
      <c r="G3277" s="132">
        <f t="shared" ref="G3277:G3340" si="52">+D3277-E3277</f>
        <v>0</v>
      </c>
    </row>
    <row r="3278" spans="7:7">
      <c r="G3278" s="132">
        <f t="shared" si="52"/>
        <v>0</v>
      </c>
    </row>
    <row r="3279" spans="7:7">
      <c r="G3279" s="132">
        <f t="shared" si="52"/>
        <v>0</v>
      </c>
    </row>
    <row r="3280" spans="7:7">
      <c r="G3280" s="132">
        <f t="shared" si="52"/>
        <v>0</v>
      </c>
    </row>
    <row r="3281" spans="7:7">
      <c r="G3281" s="132">
        <f t="shared" si="52"/>
        <v>0</v>
      </c>
    </row>
    <row r="3282" spans="7:7">
      <c r="G3282" s="132">
        <f t="shared" si="52"/>
        <v>0</v>
      </c>
    </row>
    <row r="3283" spans="7:7">
      <c r="G3283" s="132">
        <f t="shared" si="52"/>
        <v>0</v>
      </c>
    </row>
    <row r="3284" spans="7:7">
      <c r="G3284" s="132">
        <f t="shared" si="52"/>
        <v>0</v>
      </c>
    </row>
    <row r="3285" spans="7:7">
      <c r="G3285" s="132">
        <f t="shared" si="52"/>
        <v>0</v>
      </c>
    </row>
    <row r="3286" spans="7:7">
      <c r="G3286" s="132">
        <f t="shared" si="52"/>
        <v>0</v>
      </c>
    </row>
    <row r="3287" spans="7:7">
      <c r="G3287" s="132">
        <f t="shared" si="52"/>
        <v>0</v>
      </c>
    </row>
    <row r="3288" spans="7:7">
      <c r="G3288" s="132">
        <f t="shared" si="52"/>
        <v>0</v>
      </c>
    </row>
    <row r="3289" spans="7:7">
      <c r="G3289" s="132">
        <f t="shared" si="52"/>
        <v>0</v>
      </c>
    </row>
    <row r="3290" spans="7:7">
      <c r="G3290" s="132">
        <f t="shared" si="52"/>
        <v>0</v>
      </c>
    </row>
    <row r="3291" spans="7:7">
      <c r="G3291" s="132">
        <f t="shared" si="52"/>
        <v>0</v>
      </c>
    </row>
    <row r="3292" spans="7:7">
      <c r="G3292" s="132">
        <f t="shared" si="52"/>
        <v>0</v>
      </c>
    </row>
    <row r="3293" spans="7:7">
      <c r="G3293" s="132">
        <f t="shared" si="52"/>
        <v>0</v>
      </c>
    </row>
    <row r="3294" spans="7:7">
      <c r="G3294" s="132">
        <f t="shared" si="52"/>
        <v>0</v>
      </c>
    </row>
    <row r="3295" spans="7:7">
      <c r="G3295" s="132">
        <f t="shared" si="52"/>
        <v>0</v>
      </c>
    </row>
    <row r="3296" spans="7:7">
      <c r="G3296" s="132">
        <f t="shared" si="52"/>
        <v>0</v>
      </c>
    </row>
    <row r="3297" spans="7:7">
      <c r="G3297" s="132">
        <f t="shared" si="52"/>
        <v>0</v>
      </c>
    </row>
    <row r="3298" spans="7:7">
      <c r="G3298" s="132">
        <f t="shared" si="52"/>
        <v>0</v>
      </c>
    </row>
    <row r="3299" spans="7:7">
      <c r="G3299" s="132">
        <f t="shared" si="52"/>
        <v>0</v>
      </c>
    </row>
    <row r="3300" spans="7:7">
      <c r="G3300" s="132">
        <f t="shared" si="52"/>
        <v>0</v>
      </c>
    </row>
    <row r="3301" spans="7:7">
      <c r="G3301" s="132">
        <f t="shared" si="52"/>
        <v>0</v>
      </c>
    </row>
    <row r="3302" spans="7:7">
      <c r="G3302" s="132">
        <f t="shared" si="52"/>
        <v>0</v>
      </c>
    </row>
    <row r="3303" spans="7:7">
      <c r="G3303" s="132">
        <f t="shared" si="52"/>
        <v>0</v>
      </c>
    </row>
    <row r="3304" spans="7:7">
      <c r="G3304" s="132">
        <f t="shared" si="52"/>
        <v>0</v>
      </c>
    </row>
    <row r="3305" spans="7:7">
      <c r="G3305" s="132">
        <f t="shared" si="52"/>
        <v>0</v>
      </c>
    </row>
    <row r="3306" spans="7:7">
      <c r="G3306" s="132">
        <f t="shared" si="52"/>
        <v>0</v>
      </c>
    </row>
    <row r="3307" spans="7:7">
      <c r="G3307" s="132">
        <f t="shared" si="52"/>
        <v>0</v>
      </c>
    </row>
    <row r="3308" spans="7:7">
      <c r="G3308" s="132">
        <f t="shared" si="52"/>
        <v>0</v>
      </c>
    </row>
    <row r="3309" spans="7:7">
      <c r="G3309" s="132">
        <f t="shared" si="52"/>
        <v>0</v>
      </c>
    </row>
    <row r="3310" spans="7:7">
      <c r="G3310" s="132">
        <f t="shared" si="52"/>
        <v>0</v>
      </c>
    </row>
    <row r="3311" spans="7:7">
      <c r="G3311" s="132">
        <f t="shared" si="52"/>
        <v>0</v>
      </c>
    </row>
    <row r="3312" spans="7:7">
      <c r="G3312" s="132">
        <f t="shared" si="52"/>
        <v>0</v>
      </c>
    </row>
    <row r="3313" spans="7:7">
      <c r="G3313" s="132">
        <f t="shared" si="52"/>
        <v>0</v>
      </c>
    </row>
    <row r="3314" spans="7:7">
      <c r="G3314" s="132">
        <f t="shared" si="52"/>
        <v>0</v>
      </c>
    </row>
    <row r="3315" spans="7:7">
      <c r="G3315" s="132">
        <f t="shared" si="52"/>
        <v>0</v>
      </c>
    </row>
    <row r="3316" spans="7:7">
      <c r="G3316" s="132">
        <f t="shared" si="52"/>
        <v>0</v>
      </c>
    </row>
    <row r="3317" spans="7:7">
      <c r="G3317" s="132">
        <f t="shared" si="52"/>
        <v>0</v>
      </c>
    </row>
    <row r="3318" spans="7:7">
      <c r="G3318" s="132">
        <f t="shared" si="52"/>
        <v>0</v>
      </c>
    </row>
    <row r="3319" spans="7:7">
      <c r="G3319" s="132">
        <f t="shared" si="52"/>
        <v>0</v>
      </c>
    </row>
    <row r="3320" spans="7:7">
      <c r="G3320" s="132">
        <f t="shared" si="52"/>
        <v>0</v>
      </c>
    </row>
    <row r="3321" spans="7:7">
      <c r="G3321" s="132">
        <f t="shared" si="52"/>
        <v>0</v>
      </c>
    </row>
    <row r="3322" spans="7:7">
      <c r="G3322" s="132">
        <f t="shared" si="52"/>
        <v>0</v>
      </c>
    </row>
    <row r="3323" spans="7:7">
      <c r="G3323" s="132">
        <f t="shared" si="52"/>
        <v>0</v>
      </c>
    </row>
    <row r="3324" spans="7:7">
      <c r="G3324" s="132">
        <f t="shared" si="52"/>
        <v>0</v>
      </c>
    </row>
    <row r="3325" spans="7:7">
      <c r="G3325" s="132">
        <f t="shared" si="52"/>
        <v>0</v>
      </c>
    </row>
    <row r="3326" spans="7:7">
      <c r="G3326" s="132">
        <f t="shared" si="52"/>
        <v>0</v>
      </c>
    </row>
    <row r="3327" spans="7:7">
      <c r="G3327" s="132">
        <f t="shared" si="52"/>
        <v>0</v>
      </c>
    </row>
    <row r="3328" spans="7:7">
      <c r="G3328" s="132">
        <f t="shared" si="52"/>
        <v>0</v>
      </c>
    </row>
    <row r="3329" spans="7:7">
      <c r="G3329" s="132">
        <f t="shared" si="52"/>
        <v>0</v>
      </c>
    </row>
    <row r="3330" spans="7:7">
      <c r="G3330" s="132">
        <f t="shared" si="52"/>
        <v>0</v>
      </c>
    </row>
    <row r="3331" spans="7:7">
      <c r="G3331" s="132">
        <f t="shared" si="52"/>
        <v>0</v>
      </c>
    </row>
    <row r="3332" spans="7:7">
      <c r="G3332" s="132">
        <f t="shared" si="52"/>
        <v>0</v>
      </c>
    </row>
    <row r="3333" spans="7:7">
      <c r="G3333" s="132">
        <f t="shared" si="52"/>
        <v>0</v>
      </c>
    </row>
    <row r="3334" spans="7:7">
      <c r="G3334" s="132">
        <f t="shared" si="52"/>
        <v>0</v>
      </c>
    </row>
    <row r="3335" spans="7:7">
      <c r="G3335" s="132">
        <f t="shared" si="52"/>
        <v>0</v>
      </c>
    </row>
    <row r="3336" spans="7:7">
      <c r="G3336" s="132">
        <f t="shared" si="52"/>
        <v>0</v>
      </c>
    </row>
    <row r="3337" spans="7:7">
      <c r="G3337" s="132">
        <f t="shared" si="52"/>
        <v>0</v>
      </c>
    </row>
    <row r="3338" spans="7:7">
      <c r="G3338" s="132">
        <f t="shared" si="52"/>
        <v>0</v>
      </c>
    </row>
    <row r="3339" spans="7:7">
      <c r="G3339" s="132">
        <f t="shared" si="52"/>
        <v>0</v>
      </c>
    </row>
    <row r="3340" spans="7:7">
      <c r="G3340" s="132">
        <f t="shared" si="52"/>
        <v>0</v>
      </c>
    </row>
    <row r="3341" spans="7:7">
      <c r="G3341" s="132">
        <f t="shared" ref="G3341:G3404" si="53">+D3341-E3341</f>
        <v>0</v>
      </c>
    </row>
    <row r="3342" spans="7:7">
      <c r="G3342" s="132">
        <f t="shared" si="53"/>
        <v>0</v>
      </c>
    </row>
    <row r="3343" spans="7:7">
      <c r="G3343" s="132">
        <f t="shared" si="53"/>
        <v>0</v>
      </c>
    </row>
    <row r="3344" spans="7:7">
      <c r="G3344" s="132">
        <f t="shared" si="53"/>
        <v>0</v>
      </c>
    </row>
    <row r="3345" spans="7:7">
      <c r="G3345" s="132">
        <f t="shared" si="53"/>
        <v>0</v>
      </c>
    </row>
    <row r="3346" spans="7:7">
      <c r="G3346" s="132">
        <f t="shared" si="53"/>
        <v>0</v>
      </c>
    </row>
    <row r="3347" spans="7:7">
      <c r="G3347" s="132">
        <f t="shared" si="53"/>
        <v>0</v>
      </c>
    </row>
    <row r="3348" spans="7:7">
      <c r="G3348" s="132">
        <f t="shared" si="53"/>
        <v>0</v>
      </c>
    </row>
    <row r="3349" spans="7:7">
      <c r="G3349" s="132">
        <f t="shared" si="53"/>
        <v>0</v>
      </c>
    </row>
    <row r="3350" spans="7:7">
      <c r="G3350" s="132">
        <f t="shared" si="53"/>
        <v>0</v>
      </c>
    </row>
    <row r="3351" spans="7:7">
      <c r="G3351" s="132">
        <f t="shared" si="53"/>
        <v>0</v>
      </c>
    </row>
    <row r="3352" spans="7:7">
      <c r="G3352" s="132">
        <f t="shared" si="53"/>
        <v>0</v>
      </c>
    </row>
    <row r="3353" spans="7:7">
      <c r="G3353" s="132">
        <f t="shared" si="53"/>
        <v>0</v>
      </c>
    </row>
    <row r="3354" spans="7:7">
      <c r="G3354" s="132">
        <f t="shared" si="53"/>
        <v>0</v>
      </c>
    </row>
    <row r="3355" spans="7:7">
      <c r="G3355" s="132">
        <f t="shared" si="53"/>
        <v>0</v>
      </c>
    </row>
    <row r="3356" spans="7:7">
      <c r="G3356" s="132">
        <f t="shared" si="53"/>
        <v>0</v>
      </c>
    </row>
    <row r="3357" spans="7:7">
      <c r="G3357" s="132">
        <f t="shared" si="53"/>
        <v>0</v>
      </c>
    </row>
    <row r="3358" spans="7:7">
      <c r="G3358" s="132">
        <f t="shared" si="53"/>
        <v>0</v>
      </c>
    </row>
    <row r="3359" spans="7:7">
      <c r="G3359" s="132">
        <f t="shared" si="53"/>
        <v>0</v>
      </c>
    </row>
    <row r="3360" spans="7:7">
      <c r="G3360" s="132">
        <f t="shared" si="53"/>
        <v>0</v>
      </c>
    </row>
    <row r="3361" spans="7:7">
      <c r="G3361" s="132">
        <f t="shared" si="53"/>
        <v>0</v>
      </c>
    </row>
    <row r="3362" spans="7:7">
      <c r="G3362" s="132">
        <f t="shared" si="53"/>
        <v>0</v>
      </c>
    </row>
    <row r="3363" spans="7:7">
      <c r="G3363" s="132">
        <f t="shared" si="53"/>
        <v>0</v>
      </c>
    </row>
    <row r="3364" spans="7:7">
      <c r="G3364" s="132">
        <f t="shared" si="53"/>
        <v>0</v>
      </c>
    </row>
    <row r="3365" spans="7:7">
      <c r="G3365" s="132">
        <f t="shared" si="53"/>
        <v>0</v>
      </c>
    </row>
    <row r="3366" spans="7:7">
      <c r="G3366" s="132">
        <f t="shared" si="53"/>
        <v>0</v>
      </c>
    </row>
    <row r="3367" spans="7:7">
      <c r="G3367" s="132">
        <f t="shared" si="53"/>
        <v>0</v>
      </c>
    </row>
    <row r="3368" spans="7:7">
      <c r="G3368" s="132">
        <f t="shared" si="53"/>
        <v>0</v>
      </c>
    </row>
    <row r="3369" spans="7:7">
      <c r="G3369" s="132">
        <f t="shared" si="53"/>
        <v>0</v>
      </c>
    </row>
    <row r="3370" spans="7:7">
      <c r="G3370" s="132">
        <f t="shared" si="53"/>
        <v>0</v>
      </c>
    </row>
    <row r="3371" spans="7:7">
      <c r="G3371" s="132">
        <f t="shared" si="53"/>
        <v>0</v>
      </c>
    </row>
    <row r="3372" spans="7:7">
      <c r="G3372" s="132">
        <f t="shared" si="53"/>
        <v>0</v>
      </c>
    </row>
    <row r="3373" spans="7:7">
      <c r="G3373" s="132">
        <f t="shared" si="53"/>
        <v>0</v>
      </c>
    </row>
    <row r="3374" spans="7:7">
      <c r="G3374" s="132">
        <f t="shared" si="53"/>
        <v>0</v>
      </c>
    </row>
    <row r="3375" spans="7:7">
      <c r="G3375" s="132">
        <f t="shared" si="53"/>
        <v>0</v>
      </c>
    </row>
    <row r="3376" spans="7:7">
      <c r="G3376" s="132">
        <f t="shared" si="53"/>
        <v>0</v>
      </c>
    </row>
    <row r="3377" spans="7:7">
      <c r="G3377" s="132">
        <f t="shared" si="53"/>
        <v>0</v>
      </c>
    </row>
    <row r="3378" spans="7:7">
      <c r="G3378" s="132">
        <f t="shared" si="53"/>
        <v>0</v>
      </c>
    </row>
    <row r="3379" spans="7:7">
      <c r="G3379" s="132">
        <f t="shared" si="53"/>
        <v>0</v>
      </c>
    </row>
    <row r="3380" spans="7:7">
      <c r="G3380" s="132">
        <f t="shared" si="53"/>
        <v>0</v>
      </c>
    </row>
    <row r="3381" spans="7:7">
      <c r="G3381" s="132">
        <f t="shared" si="53"/>
        <v>0</v>
      </c>
    </row>
    <row r="3382" spans="7:7">
      <c r="G3382" s="132">
        <f t="shared" si="53"/>
        <v>0</v>
      </c>
    </row>
    <row r="3383" spans="7:7">
      <c r="G3383" s="132">
        <f t="shared" si="53"/>
        <v>0</v>
      </c>
    </row>
    <row r="3384" spans="7:7">
      <c r="G3384" s="132">
        <f t="shared" si="53"/>
        <v>0</v>
      </c>
    </row>
    <row r="3385" spans="7:7">
      <c r="G3385" s="132">
        <f t="shared" si="53"/>
        <v>0</v>
      </c>
    </row>
    <row r="3386" spans="7:7">
      <c r="G3386" s="132">
        <f t="shared" si="53"/>
        <v>0</v>
      </c>
    </row>
    <row r="3387" spans="7:7">
      <c r="G3387" s="132">
        <f t="shared" si="53"/>
        <v>0</v>
      </c>
    </row>
    <row r="3388" spans="7:7">
      <c r="G3388" s="132">
        <f t="shared" si="53"/>
        <v>0</v>
      </c>
    </row>
    <row r="3389" spans="7:7">
      <c r="G3389" s="132">
        <f t="shared" si="53"/>
        <v>0</v>
      </c>
    </row>
    <row r="3390" spans="7:7">
      <c r="G3390" s="132">
        <f t="shared" si="53"/>
        <v>0</v>
      </c>
    </row>
    <row r="3391" spans="7:7">
      <c r="G3391" s="132">
        <f t="shared" si="53"/>
        <v>0</v>
      </c>
    </row>
    <row r="3392" spans="7:7">
      <c r="G3392" s="132">
        <f t="shared" si="53"/>
        <v>0</v>
      </c>
    </row>
    <row r="3393" spans="7:7">
      <c r="G3393" s="132">
        <f t="shared" si="53"/>
        <v>0</v>
      </c>
    </row>
    <row r="3394" spans="7:7">
      <c r="G3394" s="132">
        <f t="shared" si="53"/>
        <v>0</v>
      </c>
    </row>
    <row r="3395" spans="7:7">
      <c r="G3395" s="132">
        <f t="shared" si="53"/>
        <v>0</v>
      </c>
    </row>
    <row r="3396" spans="7:7">
      <c r="G3396" s="132">
        <f t="shared" si="53"/>
        <v>0</v>
      </c>
    </row>
    <row r="3397" spans="7:7">
      <c r="G3397" s="132">
        <f t="shared" si="53"/>
        <v>0</v>
      </c>
    </row>
    <row r="3398" spans="7:7">
      <c r="G3398" s="132">
        <f t="shared" si="53"/>
        <v>0</v>
      </c>
    </row>
    <row r="3399" spans="7:7">
      <c r="G3399" s="132">
        <f t="shared" si="53"/>
        <v>0</v>
      </c>
    </row>
    <row r="3400" spans="7:7">
      <c r="G3400" s="132">
        <f t="shared" si="53"/>
        <v>0</v>
      </c>
    </row>
    <row r="3401" spans="7:7">
      <c r="G3401" s="132">
        <f t="shared" si="53"/>
        <v>0</v>
      </c>
    </row>
    <row r="3402" spans="7:7">
      <c r="G3402" s="132">
        <f t="shared" si="53"/>
        <v>0</v>
      </c>
    </row>
    <row r="3403" spans="7:7">
      <c r="G3403" s="132">
        <f t="shared" si="53"/>
        <v>0</v>
      </c>
    </row>
    <row r="3404" spans="7:7">
      <c r="G3404" s="132">
        <f t="shared" si="53"/>
        <v>0</v>
      </c>
    </row>
    <row r="3405" spans="7:7">
      <c r="G3405" s="132">
        <f t="shared" ref="G3405:G3468" si="54">+D3405-E3405</f>
        <v>0</v>
      </c>
    </row>
    <row r="3406" spans="7:7">
      <c r="G3406" s="132">
        <f t="shared" si="54"/>
        <v>0</v>
      </c>
    </row>
    <row r="3407" spans="7:7">
      <c r="G3407" s="132">
        <f t="shared" si="54"/>
        <v>0</v>
      </c>
    </row>
    <row r="3408" spans="7:7">
      <c r="G3408" s="132">
        <f t="shared" si="54"/>
        <v>0</v>
      </c>
    </row>
    <row r="3409" spans="7:7">
      <c r="G3409" s="132">
        <f t="shared" si="54"/>
        <v>0</v>
      </c>
    </row>
    <row r="3410" spans="7:7">
      <c r="G3410" s="132">
        <f t="shared" si="54"/>
        <v>0</v>
      </c>
    </row>
    <row r="3411" spans="7:7">
      <c r="G3411" s="132">
        <f t="shared" si="54"/>
        <v>0</v>
      </c>
    </row>
    <row r="3412" spans="7:7">
      <c r="G3412" s="132">
        <f t="shared" si="54"/>
        <v>0</v>
      </c>
    </row>
    <row r="3413" spans="7:7">
      <c r="G3413" s="132">
        <f t="shared" si="54"/>
        <v>0</v>
      </c>
    </row>
    <row r="3414" spans="7:7">
      <c r="G3414" s="132">
        <f t="shared" si="54"/>
        <v>0</v>
      </c>
    </row>
    <row r="3415" spans="7:7">
      <c r="G3415" s="132">
        <f t="shared" si="54"/>
        <v>0</v>
      </c>
    </row>
    <row r="3416" spans="7:7">
      <c r="G3416" s="132">
        <f t="shared" si="54"/>
        <v>0</v>
      </c>
    </row>
    <row r="3417" spans="7:7">
      <c r="G3417" s="132">
        <f t="shared" si="54"/>
        <v>0</v>
      </c>
    </row>
    <row r="3418" spans="7:7">
      <c r="G3418" s="132">
        <f t="shared" si="54"/>
        <v>0</v>
      </c>
    </row>
    <row r="3419" spans="7:7">
      <c r="G3419" s="132">
        <f t="shared" si="54"/>
        <v>0</v>
      </c>
    </row>
    <row r="3420" spans="7:7">
      <c r="G3420" s="132">
        <f t="shared" si="54"/>
        <v>0</v>
      </c>
    </row>
    <row r="3421" spans="7:7">
      <c r="G3421" s="132">
        <f t="shared" si="54"/>
        <v>0</v>
      </c>
    </row>
    <row r="3422" spans="7:7">
      <c r="G3422" s="132">
        <f t="shared" si="54"/>
        <v>0</v>
      </c>
    </row>
    <row r="3423" spans="7:7">
      <c r="G3423" s="132">
        <f t="shared" si="54"/>
        <v>0</v>
      </c>
    </row>
    <row r="3424" spans="7:7">
      <c r="G3424" s="132">
        <f t="shared" si="54"/>
        <v>0</v>
      </c>
    </row>
    <row r="3425" spans="7:7">
      <c r="G3425" s="132">
        <f t="shared" si="54"/>
        <v>0</v>
      </c>
    </row>
    <row r="3426" spans="7:7">
      <c r="G3426" s="132">
        <f t="shared" si="54"/>
        <v>0</v>
      </c>
    </row>
    <row r="3427" spans="7:7">
      <c r="G3427" s="132">
        <f t="shared" si="54"/>
        <v>0</v>
      </c>
    </row>
    <row r="3428" spans="7:7">
      <c r="G3428" s="132">
        <f t="shared" si="54"/>
        <v>0</v>
      </c>
    </row>
    <row r="3429" spans="7:7">
      <c r="G3429" s="132">
        <f t="shared" si="54"/>
        <v>0</v>
      </c>
    </row>
    <row r="3430" spans="7:7">
      <c r="G3430" s="132">
        <f t="shared" si="54"/>
        <v>0</v>
      </c>
    </row>
    <row r="3431" spans="7:7">
      <c r="G3431" s="132">
        <f t="shared" si="54"/>
        <v>0</v>
      </c>
    </row>
    <row r="3432" spans="7:7">
      <c r="G3432" s="132">
        <f t="shared" si="54"/>
        <v>0</v>
      </c>
    </row>
    <row r="3433" spans="7:7">
      <c r="G3433" s="132">
        <f t="shared" si="54"/>
        <v>0</v>
      </c>
    </row>
    <row r="3434" spans="7:7">
      <c r="G3434" s="132">
        <f t="shared" si="54"/>
        <v>0</v>
      </c>
    </row>
    <row r="3435" spans="7:7">
      <c r="G3435" s="132">
        <f t="shared" si="54"/>
        <v>0</v>
      </c>
    </row>
    <row r="3436" spans="7:7">
      <c r="G3436" s="132">
        <f t="shared" si="54"/>
        <v>0</v>
      </c>
    </row>
    <row r="3437" spans="7:7">
      <c r="G3437" s="132">
        <f t="shared" si="54"/>
        <v>0</v>
      </c>
    </row>
    <row r="3438" spans="7:7">
      <c r="G3438" s="132">
        <f t="shared" si="54"/>
        <v>0</v>
      </c>
    </row>
    <row r="3439" spans="7:7">
      <c r="G3439" s="132">
        <f t="shared" si="54"/>
        <v>0</v>
      </c>
    </row>
    <row r="3440" spans="7:7">
      <c r="G3440" s="132">
        <f t="shared" si="54"/>
        <v>0</v>
      </c>
    </row>
    <row r="3441" spans="7:7">
      <c r="G3441" s="132">
        <f t="shared" si="54"/>
        <v>0</v>
      </c>
    </row>
    <row r="3442" spans="7:7">
      <c r="G3442" s="132">
        <f t="shared" si="54"/>
        <v>0</v>
      </c>
    </row>
    <row r="3443" spans="7:7">
      <c r="G3443" s="132">
        <f t="shared" si="54"/>
        <v>0</v>
      </c>
    </row>
    <row r="3444" spans="7:7">
      <c r="G3444" s="132">
        <f t="shared" si="54"/>
        <v>0</v>
      </c>
    </row>
    <row r="3445" spans="7:7">
      <c r="G3445" s="132">
        <f t="shared" si="54"/>
        <v>0</v>
      </c>
    </row>
    <row r="3446" spans="7:7">
      <c r="G3446" s="132">
        <f t="shared" si="54"/>
        <v>0</v>
      </c>
    </row>
    <row r="3447" spans="7:7">
      <c r="G3447" s="132">
        <f t="shared" si="54"/>
        <v>0</v>
      </c>
    </row>
    <row r="3448" spans="7:7">
      <c r="G3448" s="132">
        <f t="shared" si="54"/>
        <v>0</v>
      </c>
    </row>
    <row r="3449" spans="7:7">
      <c r="G3449" s="132">
        <f t="shared" si="54"/>
        <v>0</v>
      </c>
    </row>
    <row r="3450" spans="7:7">
      <c r="G3450" s="132">
        <f t="shared" si="54"/>
        <v>0</v>
      </c>
    </row>
    <row r="3451" spans="7:7">
      <c r="G3451" s="132">
        <f t="shared" si="54"/>
        <v>0</v>
      </c>
    </row>
    <row r="3452" spans="7:7">
      <c r="G3452" s="132">
        <f t="shared" si="54"/>
        <v>0</v>
      </c>
    </row>
    <row r="3453" spans="7:7">
      <c r="G3453" s="132">
        <f t="shared" si="54"/>
        <v>0</v>
      </c>
    </row>
    <row r="3454" spans="7:7">
      <c r="G3454" s="132">
        <f t="shared" si="54"/>
        <v>0</v>
      </c>
    </row>
    <row r="3455" spans="7:7">
      <c r="G3455" s="132">
        <f t="shared" si="54"/>
        <v>0</v>
      </c>
    </row>
    <row r="3456" spans="7:7">
      <c r="G3456" s="132">
        <f t="shared" si="54"/>
        <v>0</v>
      </c>
    </row>
    <row r="3457" spans="7:7">
      <c r="G3457" s="132">
        <f t="shared" si="54"/>
        <v>0</v>
      </c>
    </row>
    <row r="3458" spans="7:7">
      <c r="G3458" s="132">
        <f t="shared" si="54"/>
        <v>0</v>
      </c>
    </row>
    <row r="3459" spans="7:7">
      <c r="G3459" s="132">
        <f t="shared" si="54"/>
        <v>0</v>
      </c>
    </row>
    <row r="3460" spans="7:7">
      <c r="G3460" s="132">
        <f t="shared" si="54"/>
        <v>0</v>
      </c>
    </row>
    <row r="3461" spans="7:7">
      <c r="G3461" s="132">
        <f t="shared" si="54"/>
        <v>0</v>
      </c>
    </row>
    <row r="3462" spans="7:7">
      <c r="G3462" s="132">
        <f t="shared" si="54"/>
        <v>0</v>
      </c>
    </row>
    <row r="3463" spans="7:7">
      <c r="G3463" s="132">
        <f t="shared" si="54"/>
        <v>0</v>
      </c>
    </row>
    <row r="3464" spans="7:7">
      <c r="G3464" s="132">
        <f t="shared" si="54"/>
        <v>0</v>
      </c>
    </row>
    <row r="3465" spans="7:7">
      <c r="G3465" s="132">
        <f t="shared" si="54"/>
        <v>0</v>
      </c>
    </row>
    <row r="3466" spans="7:7">
      <c r="G3466" s="132">
        <f t="shared" si="54"/>
        <v>0</v>
      </c>
    </row>
    <row r="3467" spans="7:7">
      <c r="G3467" s="132">
        <f t="shared" si="54"/>
        <v>0</v>
      </c>
    </row>
    <row r="3468" spans="7:7">
      <c r="G3468" s="132">
        <f t="shared" si="54"/>
        <v>0</v>
      </c>
    </row>
    <row r="3469" spans="7:7">
      <c r="G3469" s="132">
        <f t="shared" ref="G3469:G3532" si="55">+D3469-E3469</f>
        <v>0</v>
      </c>
    </row>
    <row r="3470" spans="7:7">
      <c r="G3470" s="132">
        <f t="shared" si="55"/>
        <v>0</v>
      </c>
    </row>
    <row r="3471" spans="7:7">
      <c r="G3471" s="132">
        <f t="shared" si="55"/>
        <v>0</v>
      </c>
    </row>
    <row r="3472" spans="7:7">
      <c r="G3472" s="132">
        <f t="shared" si="55"/>
        <v>0</v>
      </c>
    </row>
    <row r="3473" spans="7:7">
      <c r="G3473" s="132">
        <f t="shared" si="55"/>
        <v>0</v>
      </c>
    </row>
    <row r="3474" spans="7:7">
      <c r="G3474" s="132">
        <f t="shared" si="55"/>
        <v>0</v>
      </c>
    </row>
    <row r="3475" spans="7:7">
      <c r="G3475" s="132">
        <f t="shared" si="55"/>
        <v>0</v>
      </c>
    </row>
    <row r="3476" spans="7:7">
      <c r="G3476" s="132">
        <f t="shared" si="55"/>
        <v>0</v>
      </c>
    </row>
    <row r="3477" spans="7:7">
      <c r="G3477" s="132">
        <f t="shared" si="55"/>
        <v>0</v>
      </c>
    </row>
    <row r="3478" spans="7:7">
      <c r="G3478" s="132">
        <f t="shared" si="55"/>
        <v>0</v>
      </c>
    </row>
    <row r="3479" spans="7:7">
      <c r="G3479" s="132">
        <f t="shared" si="55"/>
        <v>0</v>
      </c>
    </row>
    <row r="3480" spans="7:7">
      <c r="G3480" s="132">
        <f t="shared" si="55"/>
        <v>0</v>
      </c>
    </row>
    <row r="3481" spans="7:7">
      <c r="G3481" s="132">
        <f t="shared" si="55"/>
        <v>0</v>
      </c>
    </row>
    <row r="3482" spans="7:7">
      <c r="G3482" s="132">
        <f t="shared" si="55"/>
        <v>0</v>
      </c>
    </row>
    <row r="3483" spans="7:7">
      <c r="G3483" s="132">
        <f t="shared" si="55"/>
        <v>0</v>
      </c>
    </row>
    <row r="3484" spans="7:7">
      <c r="G3484" s="132">
        <f t="shared" si="55"/>
        <v>0</v>
      </c>
    </row>
    <row r="3485" spans="7:7">
      <c r="G3485" s="132">
        <f t="shared" si="55"/>
        <v>0</v>
      </c>
    </row>
    <row r="3486" spans="7:7">
      <c r="G3486" s="132">
        <f t="shared" si="55"/>
        <v>0</v>
      </c>
    </row>
    <row r="3487" spans="7:7">
      <c r="G3487" s="132">
        <f t="shared" si="55"/>
        <v>0</v>
      </c>
    </row>
    <row r="3488" spans="7:7">
      <c r="G3488" s="132">
        <f t="shared" si="55"/>
        <v>0</v>
      </c>
    </row>
    <row r="3489" spans="7:7">
      <c r="G3489" s="132">
        <f t="shared" si="55"/>
        <v>0</v>
      </c>
    </row>
    <row r="3490" spans="7:7">
      <c r="G3490" s="132">
        <f t="shared" si="55"/>
        <v>0</v>
      </c>
    </row>
    <row r="3491" spans="7:7">
      <c r="G3491" s="132">
        <f t="shared" si="55"/>
        <v>0</v>
      </c>
    </row>
    <row r="3492" spans="7:7">
      <c r="G3492" s="132">
        <f t="shared" si="55"/>
        <v>0</v>
      </c>
    </row>
    <row r="3493" spans="7:7">
      <c r="G3493" s="132">
        <f t="shared" si="55"/>
        <v>0</v>
      </c>
    </row>
    <row r="3494" spans="7:7">
      <c r="G3494" s="132">
        <f t="shared" si="55"/>
        <v>0</v>
      </c>
    </row>
    <row r="3495" spans="7:7">
      <c r="G3495" s="132">
        <f t="shared" si="55"/>
        <v>0</v>
      </c>
    </row>
    <row r="3496" spans="7:7">
      <c r="G3496" s="132">
        <f t="shared" si="55"/>
        <v>0</v>
      </c>
    </row>
    <row r="3497" spans="7:7">
      <c r="G3497" s="132">
        <f t="shared" si="55"/>
        <v>0</v>
      </c>
    </row>
    <row r="3498" spans="7:7">
      <c r="G3498" s="132">
        <f t="shared" si="55"/>
        <v>0</v>
      </c>
    </row>
    <row r="3499" spans="7:7">
      <c r="G3499" s="132">
        <f t="shared" si="55"/>
        <v>0</v>
      </c>
    </row>
    <row r="3500" spans="7:7">
      <c r="G3500" s="132">
        <f t="shared" si="55"/>
        <v>0</v>
      </c>
    </row>
    <row r="3501" spans="7:7">
      <c r="G3501" s="132">
        <f t="shared" si="55"/>
        <v>0</v>
      </c>
    </row>
    <row r="3502" spans="7:7">
      <c r="G3502" s="132">
        <f t="shared" si="55"/>
        <v>0</v>
      </c>
    </row>
    <row r="3503" spans="7:7">
      <c r="G3503" s="132">
        <f t="shared" si="55"/>
        <v>0</v>
      </c>
    </row>
    <row r="3504" spans="7:7">
      <c r="G3504" s="132">
        <f t="shared" si="55"/>
        <v>0</v>
      </c>
    </row>
    <row r="3505" spans="7:7">
      <c r="G3505" s="132">
        <f t="shared" si="55"/>
        <v>0</v>
      </c>
    </row>
    <row r="3506" spans="7:7">
      <c r="G3506" s="132">
        <f t="shared" si="55"/>
        <v>0</v>
      </c>
    </row>
    <row r="3507" spans="7:7">
      <c r="G3507" s="132">
        <f t="shared" si="55"/>
        <v>0</v>
      </c>
    </row>
    <row r="3508" spans="7:7">
      <c r="G3508" s="132">
        <f t="shared" si="55"/>
        <v>0</v>
      </c>
    </row>
    <row r="3509" spans="7:7">
      <c r="G3509" s="132">
        <f t="shared" si="55"/>
        <v>0</v>
      </c>
    </row>
    <row r="3510" spans="7:7">
      <c r="G3510" s="132">
        <f t="shared" si="55"/>
        <v>0</v>
      </c>
    </row>
    <row r="3511" spans="7:7">
      <c r="G3511" s="132">
        <f t="shared" si="55"/>
        <v>0</v>
      </c>
    </row>
    <row r="3512" spans="7:7">
      <c r="G3512" s="132">
        <f t="shared" si="55"/>
        <v>0</v>
      </c>
    </row>
    <row r="3513" spans="7:7">
      <c r="G3513" s="132">
        <f t="shared" si="55"/>
        <v>0</v>
      </c>
    </row>
    <row r="3514" spans="7:7">
      <c r="G3514" s="132">
        <f t="shared" si="55"/>
        <v>0</v>
      </c>
    </row>
    <row r="3515" spans="7:7">
      <c r="G3515" s="132">
        <f t="shared" si="55"/>
        <v>0</v>
      </c>
    </row>
    <row r="3516" spans="7:7">
      <c r="G3516" s="132">
        <f t="shared" si="55"/>
        <v>0</v>
      </c>
    </row>
    <row r="3517" spans="7:7">
      <c r="G3517" s="132">
        <f t="shared" si="55"/>
        <v>0</v>
      </c>
    </row>
    <row r="3518" spans="7:7">
      <c r="G3518" s="132">
        <f t="shared" si="55"/>
        <v>0</v>
      </c>
    </row>
    <row r="3519" spans="7:7">
      <c r="G3519" s="132">
        <f t="shared" si="55"/>
        <v>0</v>
      </c>
    </row>
    <row r="3520" spans="7:7">
      <c r="G3520" s="132">
        <f t="shared" si="55"/>
        <v>0</v>
      </c>
    </row>
    <row r="3521" spans="7:7">
      <c r="G3521" s="132">
        <f t="shared" si="55"/>
        <v>0</v>
      </c>
    </row>
    <row r="3522" spans="7:7">
      <c r="G3522" s="132">
        <f t="shared" si="55"/>
        <v>0</v>
      </c>
    </row>
    <row r="3523" spans="7:7">
      <c r="G3523" s="132">
        <f t="shared" si="55"/>
        <v>0</v>
      </c>
    </row>
    <row r="3524" spans="7:7">
      <c r="G3524" s="132">
        <f t="shared" si="55"/>
        <v>0</v>
      </c>
    </row>
    <row r="3525" spans="7:7">
      <c r="G3525" s="132">
        <f t="shared" si="55"/>
        <v>0</v>
      </c>
    </row>
    <row r="3526" spans="7:7">
      <c r="G3526" s="132">
        <f t="shared" si="55"/>
        <v>0</v>
      </c>
    </row>
    <row r="3527" spans="7:7">
      <c r="G3527" s="132">
        <f t="shared" si="55"/>
        <v>0</v>
      </c>
    </row>
    <row r="3528" spans="7:7">
      <c r="G3528" s="132">
        <f t="shared" si="55"/>
        <v>0</v>
      </c>
    </row>
    <row r="3529" spans="7:7">
      <c r="G3529" s="132">
        <f t="shared" si="55"/>
        <v>0</v>
      </c>
    </row>
    <row r="3530" spans="7:7">
      <c r="G3530" s="132">
        <f t="shared" si="55"/>
        <v>0</v>
      </c>
    </row>
    <row r="3531" spans="7:7">
      <c r="G3531" s="132">
        <f t="shared" si="55"/>
        <v>0</v>
      </c>
    </row>
    <row r="3532" spans="7:7">
      <c r="G3532" s="132">
        <f t="shared" si="55"/>
        <v>0</v>
      </c>
    </row>
    <row r="3533" spans="7:7">
      <c r="G3533" s="132">
        <f t="shared" ref="G3533:G3596" si="56">+D3533-E3533</f>
        <v>0</v>
      </c>
    </row>
    <row r="3534" spans="7:7">
      <c r="G3534" s="132">
        <f t="shared" si="56"/>
        <v>0</v>
      </c>
    </row>
    <row r="3535" spans="7:7">
      <c r="G3535" s="132">
        <f t="shared" si="56"/>
        <v>0</v>
      </c>
    </row>
    <row r="3536" spans="7:7">
      <c r="G3536" s="132">
        <f t="shared" si="56"/>
        <v>0</v>
      </c>
    </row>
    <row r="3537" spans="7:7">
      <c r="G3537" s="132">
        <f t="shared" si="56"/>
        <v>0</v>
      </c>
    </row>
    <row r="3538" spans="7:7">
      <c r="G3538" s="132">
        <f t="shared" si="56"/>
        <v>0</v>
      </c>
    </row>
    <row r="3539" spans="7:7">
      <c r="G3539" s="132">
        <f t="shared" si="56"/>
        <v>0</v>
      </c>
    </row>
    <row r="3540" spans="7:7">
      <c r="G3540" s="132">
        <f t="shared" si="56"/>
        <v>0</v>
      </c>
    </row>
    <row r="3541" spans="7:7">
      <c r="G3541" s="132">
        <f t="shared" si="56"/>
        <v>0</v>
      </c>
    </row>
    <row r="3542" spans="7:7">
      <c r="G3542" s="132">
        <f t="shared" si="56"/>
        <v>0</v>
      </c>
    </row>
    <row r="3543" spans="7:7">
      <c r="G3543" s="132">
        <f t="shared" si="56"/>
        <v>0</v>
      </c>
    </row>
    <row r="3544" spans="7:7">
      <c r="G3544" s="132">
        <f t="shared" si="56"/>
        <v>0</v>
      </c>
    </row>
    <row r="3545" spans="7:7">
      <c r="G3545" s="132">
        <f t="shared" si="56"/>
        <v>0</v>
      </c>
    </row>
    <row r="3546" spans="7:7">
      <c r="G3546" s="132">
        <f t="shared" si="56"/>
        <v>0</v>
      </c>
    </row>
    <row r="3547" spans="7:7">
      <c r="G3547" s="132">
        <f t="shared" si="56"/>
        <v>0</v>
      </c>
    </row>
    <row r="3548" spans="7:7">
      <c r="G3548" s="132">
        <f t="shared" si="56"/>
        <v>0</v>
      </c>
    </row>
    <row r="3549" spans="7:7">
      <c r="G3549" s="132">
        <f t="shared" si="56"/>
        <v>0</v>
      </c>
    </row>
    <row r="3550" spans="7:7">
      <c r="G3550" s="132">
        <f t="shared" si="56"/>
        <v>0</v>
      </c>
    </row>
    <row r="3551" spans="7:7">
      <c r="G3551" s="132">
        <f t="shared" si="56"/>
        <v>0</v>
      </c>
    </row>
    <row r="3552" spans="7:7">
      <c r="G3552" s="132">
        <f t="shared" si="56"/>
        <v>0</v>
      </c>
    </row>
    <row r="3553" spans="7:7">
      <c r="G3553" s="132">
        <f t="shared" si="56"/>
        <v>0</v>
      </c>
    </row>
    <row r="3554" spans="7:7">
      <c r="G3554" s="132">
        <f t="shared" si="56"/>
        <v>0</v>
      </c>
    </row>
    <row r="3555" spans="7:7">
      <c r="G3555" s="132">
        <f t="shared" si="56"/>
        <v>0</v>
      </c>
    </row>
    <row r="3556" spans="7:7">
      <c r="G3556" s="132">
        <f t="shared" si="56"/>
        <v>0</v>
      </c>
    </row>
    <row r="3557" spans="7:7">
      <c r="G3557" s="132">
        <f t="shared" si="56"/>
        <v>0</v>
      </c>
    </row>
    <row r="3558" spans="7:7">
      <c r="G3558" s="132">
        <f t="shared" si="56"/>
        <v>0</v>
      </c>
    </row>
    <row r="3559" spans="7:7">
      <c r="G3559" s="132">
        <f t="shared" si="56"/>
        <v>0</v>
      </c>
    </row>
    <row r="3560" spans="7:7">
      <c r="G3560" s="132">
        <f t="shared" si="56"/>
        <v>0</v>
      </c>
    </row>
    <row r="3561" spans="7:7">
      <c r="G3561" s="132">
        <f t="shared" si="56"/>
        <v>0</v>
      </c>
    </row>
    <row r="3562" spans="7:7">
      <c r="G3562" s="132">
        <f t="shared" si="56"/>
        <v>0</v>
      </c>
    </row>
    <row r="3563" spans="7:7">
      <c r="G3563" s="132">
        <f t="shared" si="56"/>
        <v>0</v>
      </c>
    </row>
    <row r="3564" spans="7:7">
      <c r="G3564" s="132">
        <f t="shared" si="56"/>
        <v>0</v>
      </c>
    </row>
    <row r="3565" spans="7:7">
      <c r="G3565" s="132">
        <f t="shared" si="56"/>
        <v>0</v>
      </c>
    </row>
    <row r="3566" spans="7:7">
      <c r="G3566" s="132">
        <f t="shared" si="56"/>
        <v>0</v>
      </c>
    </row>
    <row r="3567" spans="7:7">
      <c r="G3567" s="132">
        <f t="shared" si="56"/>
        <v>0</v>
      </c>
    </row>
    <row r="3568" spans="7:7">
      <c r="G3568" s="132">
        <f t="shared" si="56"/>
        <v>0</v>
      </c>
    </row>
    <row r="3569" spans="7:7">
      <c r="G3569" s="132">
        <f t="shared" si="56"/>
        <v>0</v>
      </c>
    </row>
    <row r="3570" spans="7:7">
      <c r="G3570" s="132">
        <f t="shared" si="56"/>
        <v>0</v>
      </c>
    </row>
    <row r="3571" spans="7:7">
      <c r="G3571" s="132">
        <f t="shared" si="56"/>
        <v>0</v>
      </c>
    </row>
    <row r="3572" spans="7:7">
      <c r="G3572" s="132">
        <f t="shared" si="56"/>
        <v>0</v>
      </c>
    </row>
    <row r="3573" spans="7:7">
      <c r="G3573" s="132">
        <f t="shared" si="56"/>
        <v>0</v>
      </c>
    </row>
    <row r="3574" spans="7:7">
      <c r="G3574" s="132">
        <f t="shared" si="56"/>
        <v>0</v>
      </c>
    </row>
    <row r="3575" spans="7:7">
      <c r="G3575" s="132">
        <f t="shared" si="56"/>
        <v>0</v>
      </c>
    </row>
    <row r="3576" spans="7:7">
      <c r="G3576" s="132">
        <f t="shared" si="56"/>
        <v>0</v>
      </c>
    </row>
    <row r="3577" spans="7:7">
      <c r="G3577" s="132">
        <f t="shared" si="56"/>
        <v>0</v>
      </c>
    </row>
    <row r="3578" spans="7:7">
      <c r="G3578" s="132">
        <f t="shared" si="56"/>
        <v>0</v>
      </c>
    </row>
    <row r="3579" spans="7:7">
      <c r="G3579" s="132">
        <f t="shared" si="56"/>
        <v>0</v>
      </c>
    </row>
    <row r="3580" spans="7:7">
      <c r="G3580" s="132">
        <f t="shared" si="56"/>
        <v>0</v>
      </c>
    </row>
    <row r="3581" spans="7:7">
      <c r="G3581" s="132">
        <f t="shared" si="56"/>
        <v>0</v>
      </c>
    </row>
    <row r="3582" spans="7:7">
      <c r="G3582" s="132">
        <f t="shared" si="56"/>
        <v>0</v>
      </c>
    </row>
    <row r="3583" spans="7:7">
      <c r="G3583" s="132">
        <f t="shared" si="56"/>
        <v>0</v>
      </c>
    </row>
    <row r="3584" spans="7:7">
      <c r="G3584" s="132">
        <f t="shared" si="56"/>
        <v>0</v>
      </c>
    </row>
    <row r="3585" spans="7:7">
      <c r="G3585" s="132">
        <f t="shared" si="56"/>
        <v>0</v>
      </c>
    </row>
    <row r="3586" spans="7:7">
      <c r="G3586" s="132">
        <f t="shared" si="56"/>
        <v>0</v>
      </c>
    </row>
    <row r="3587" spans="7:7">
      <c r="G3587" s="132">
        <f t="shared" si="56"/>
        <v>0</v>
      </c>
    </row>
    <row r="3588" spans="7:7">
      <c r="G3588" s="132">
        <f t="shared" si="56"/>
        <v>0</v>
      </c>
    </row>
    <row r="3589" spans="7:7">
      <c r="G3589" s="132">
        <f t="shared" si="56"/>
        <v>0</v>
      </c>
    </row>
    <row r="3590" spans="7:7">
      <c r="G3590" s="132">
        <f t="shared" si="56"/>
        <v>0</v>
      </c>
    </row>
    <row r="3591" spans="7:7">
      <c r="G3591" s="132">
        <f t="shared" si="56"/>
        <v>0</v>
      </c>
    </row>
    <row r="3592" spans="7:7">
      <c r="G3592" s="132">
        <f t="shared" si="56"/>
        <v>0</v>
      </c>
    </row>
    <row r="3593" spans="7:7">
      <c r="G3593" s="132">
        <f t="shared" si="56"/>
        <v>0</v>
      </c>
    </row>
    <row r="3594" spans="7:7">
      <c r="G3594" s="132">
        <f t="shared" si="56"/>
        <v>0</v>
      </c>
    </row>
    <row r="3595" spans="7:7">
      <c r="G3595" s="132">
        <f t="shared" si="56"/>
        <v>0</v>
      </c>
    </row>
    <row r="3596" spans="7:7">
      <c r="G3596" s="132">
        <f t="shared" si="56"/>
        <v>0</v>
      </c>
    </row>
    <row r="3597" spans="7:7">
      <c r="G3597" s="132">
        <f t="shared" ref="G3597:G3660" si="57">+D3597-E3597</f>
        <v>0</v>
      </c>
    </row>
    <row r="3598" spans="7:7">
      <c r="G3598" s="132">
        <f t="shared" si="57"/>
        <v>0</v>
      </c>
    </row>
    <row r="3599" spans="7:7">
      <c r="G3599" s="132">
        <f t="shared" si="57"/>
        <v>0</v>
      </c>
    </row>
    <row r="3600" spans="7:7">
      <c r="G3600" s="132">
        <f t="shared" si="57"/>
        <v>0</v>
      </c>
    </row>
    <row r="3601" spans="7:7">
      <c r="G3601" s="132">
        <f t="shared" si="57"/>
        <v>0</v>
      </c>
    </row>
    <row r="3602" spans="7:7">
      <c r="G3602" s="132">
        <f t="shared" si="57"/>
        <v>0</v>
      </c>
    </row>
    <row r="3603" spans="7:7">
      <c r="G3603" s="132">
        <f t="shared" si="57"/>
        <v>0</v>
      </c>
    </row>
    <row r="3604" spans="7:7">
      <c r="G3604" s="132">
        <f t="shared" si="57"/>
        <v>0</v>
      </c>
    </row>
    <row r="3605" spans="7:7">
      <c r="G3605" s="132">
        <f t="shared" si="57"/>
        <v>0</v>
      </c>
    </row>
    <row r="3606" spans="7:7">
      <c r="G3606" s="132">
        <f t="shared" si="57"/>
        <v>0</v>
      </c>
    </row>
    <row r="3607" spans="7:7">
      <c r="G3607" s="132">
        <f t="shared" si="57"/>
        <v>0</v>
      </c>
    </row>
    <row r="3608" spans="7:7">
      <c r="G3608" s="132">
        <f t="shared" si="57"/>
        <v>0</v>
      </c>
    </row>
    <row r="3609" spans="7:7">
      <c r="G3609" s="132">
        <f t="shared" si="57"/>
        <v>0</v>
      </c>
    </row>
    <row r="3610" spans="7:7">
      <c r="G3610" s="132">
        <f t="shared" si="57"/>
        <v>0</v>
      </c>
    </row>
    <row r="3611" spans="7:7">
      <c r="G3611" s="132">
        <f t="shared" si="57"/>
        <v>0</v>
      </c>
    </row>
    <row r="3612" spans="7:7">
      <c r="G3612" s="132">
        <f t="shared" si="57"/>
        <v>0</v>
      </c>
    </row>
    <row r="3613" spans="7:7">
      <c r="G3613" s="132">
        <f t="shared" si="57"/>
        <v>0</v>
      </c>
    </row>
    <row r="3614" spans="7:7">
      <c r="G3614" s="132">
        <f t="shared" si="57"/>
        <v>0</v>
      </c>
    </row>
    <row r="3615" spans="7:7">
      <c r="G3615" s="132">
        <f t="shared" si="57"/>
        <v>0</v>
      </c>
    </row>
    <row r="3616" spans="7:7">
      <c r="G3616" s="132">
        <f t="shared" si="57"/>
        <v>0</v>
      </c>
    </row>
    <row r="3617" spans="7:7">
      <c r="G3617" s="132">
        <f t="shared" si="57"/>
        <v>0</v>
      </c>
    </row>
    <row r="3618" spans="7:7">
      <c r="G3618" s="132">
        <f t="shared" si="57"/>
        <v>0</v>
      </c>
    </row>
    <row r="3619" spans="7:7">
      <c r="G3619" s="132">
        <f t="shared" si="57"/>
        <v>0</v>
      </c>
    </row>
    <row r="3620" spans="7:7">
      <c r="G3620" s="132">
        <f t="shared" si="57"/>
        <v>0</v>
      </c>
    </row>
    <row r="3621" spans="7:7">
      <c r="G3621" s="132">
        <f t="shared" si="57"/>
        <v>0</v>
      </c>
    </row>
    <row r="3622" spans="7:7">
      <c r="G3622" s="132">
        <f t="shared" si="57"/>
        <v>0</v>
      </c>
    </row>
    <row r="3623" spans="7:7">
      <c r="G3623" s="132">
        <f t="shared" si="57"/>
        <v>0</v>
      </c>
    </row>
    <row r="3624" spans="7:7">
      <c r="G3624" s="132">
        <f t="shared" si="57"/>
        <v>0</v>
      </c>
    </row>
    <row r="3625" spans="7:7">
      <c r="G3625" s="132">
        <f t="shared" si="57"/>
        <v>0</v>
      </c>
    </row>
    <row r="3626" spans="7:7">
      <c r="G3626" s="132">
        <f t="shared" si="57"/>
        <v>0</v>
      </c>
    </row>
    <row r="3627" spans="7:7">
      <c r="G3627" s="132">
        <f t="shared" si="57"/>
        <v>0</v>
      </c>
    </row>
    <row r="3628" spans="7:7">
      <c r="G3628" s="132">
        <f t="shared" si="57"/>
        <v>0</v>
      </c>
    </row>
    <row r="3629" spans="7:7">
      <c r="G3629" s="132">
        <f t="shared" si="57"/>
        <v>0</v>
      </c>
    </row>
    <row r="3630" spans="7:7">
      <c r="G3630" s="132">
        <f t="shared" si="57"/>
        <v>0</v>
      </c>
    </row>
    <row r="3631" spans="7:7">
      <c r="G3631" s="132">
        <f t="shared" si="57"/>
        <v>0</v>
      </c>
    </row>
    <row r="3632" spans="7:7">
      <c r="G3632" s="132">
        <f t="shared" si="57"/>
        <v>0</v>
      </c>
    </row>
    <row r="3633" spans="7:7">
      <c r="G3633" s="132">
        <f t="shared" si="57"/>
        <v>0</v>
      </c>
    </row>
    <row r="3634" spans="7:7">
      <c r="G3634" s="132">
        <f t="shared" si="57"/>
        <v>0</v>
      </c>
    </row>
    <row r="3635" spans="7:7">
      <c r="G3635" s="132">
        <f t="shared" si="57"/>
        <v>0</v>
      </c>
    </row>
    <row r="3636" spans="7:7">
      <c r="G3636" s="132">
        <f t="shared" si="57"/>
        <v>0</v>
      </c>
    </row>
    <row r="3637" spans="7:7">
      <c r="G3637" s="132">
        <f t="shared" si="57"/>
        <v>0</v>
      </c>
    </row>
    <row r="3638" spans="7:7">
      <c r="G3638" s="132">
        <f t="shared" si="57"/>
        <v>0</v>
      </c>
    </row>
    <row r="3639" spans="7:7">
      <c r="G3639" s="132">
        <f t="shared" si="57"/>
        <v>0</v>
      </c>
    </row>
    <row r="3640" spans="7:7">
      <c r="G3640" s="132">
        <f t="shared" si="57"/>
        <v>0</v>
      </c>
    </row>
    <row r="3641" spans="7:7">
      <c r="G3641" s="132">
        <f t="shared" si="57"/>
        <v>0</v>
      </c>
    </row>
    <row r="3642" spans="7:7">
      <c r="G3642" s="132">
        <f t="shared" si="57"/>
        <v>0</v>
      </c>
    </row>
    <row r="3643" spans="7:7">
      <c r="G3643" s="132">
        <f t="shared" si="57"/>
        <v>0</v>
      </c>
    </row>
    <row r="3644" spans="7:7">
      <c r="G3644" s="132">
        <f t="shared" si="57"/>
        <v>0</v>
      </c>
    </row>
    <row r="3645" spans="7:7">
      <c r="G3645" s="132">
        <f t="shared" si="57"/>
        <v>0</v>
      </c>
    </row>
    <row r="3646" spans="7:7">
      <c r="G3646" s="132">
        <f t="shared" si="57"/>
        <v>0</v>
      </c>
    </row>
    <row r="3647" spans="7:7">
      <c r="G3647" s="132">
        <f t="shared" si="57"/>
        <v>0</v>
      </c>
    </row>
    <row r="3648" spans="7:7">
      <c r="G3648" s="132">
        <f t="shared" si="57"/>
        <v>0</v>
      </c>
    </row>
    <row r="3649" spans="7:7">
      <c r="G3649" s="132">
        <f t="shared" si="57"/>
        <v>0</v>
      </c>
    </row>
    <row r="3650" spans="7:7">
      <c r="G3650" s="132">
        <f t="shared" si="57"/>
        <v>0</v>
      </c>
    </row>
    <row r="3651" spans="7:7">
      <c r="G3651" s="132">
        <f t="shared" si="57"/>
        <v>0</v>
      </c>
    </row>
    <row r="3652" spans="7:7">
      <c r="G3652" s="132">
        <f t="shared" si="57"/>
        <v>0</v>
      </c>
    </row>
    <row r="3653" spans="7:7">
      <c r="G3653" s="132">
        <f t="shared" si="57"/>
        <v>0</v>
      </c>
    </row>
    <row r="3654" spans="7:7">
      <c r="G3654" s="132">
        <f t="shared" si="57"/>
        <v>0</v>
      </c>
    </row>
    <row r="3655" spans="7:7">
      <c r="G3655" s="132">
        <f t="shared" si="57"/>
        <v>0</v>
      </c>
    </row>
    <row r="3656" spans="7:7">
      <c r="G3656" s="132">
        <f t="shared" si="57"/>
        <v>0</v>
      </c>
    </row>
    <row r="3657" spans="7:7">
      <c r="G3657" s="132">
        <f t="shared" si="57"/>
        <v>0</v>
      </c>
    </row>
    <row r="3658" spans="7:7">
      <c r="G3658" s="132">
        <f t="shared" si="57"/>
        <v>0</v>
      </c>
    </row>
    <row r="3659" spans="7:7">
      <c r="G3659" s="132">
        <f t="shared" si="57"/>
        <v>0</v>
      </c>
    </row>
    <row r="3660" spans="7:7">
      <c r="G3660" s="132">
        <f t="shared" si="57"/>
        <v>0</v>
      </c>
    </row>
    <row r="3661" spans="7:7">
      <c r="G3661" s="132">
        <f t="shared" ref="G3661:G3724" si="58">+D3661-E3661</f>
        <v>0</v>
      </c>
    </row>
    <row r="3662" spans="7:7">
      <c r="G3662" s="132">
        <f t="shared" si="58"/>
        <v>0</v>
      </c>
    </row>
    <row r="3663" spans="7:7">
      <c r="G3663" s="132">
        <f t="shared" si="58"/>
        <v>0</v>
      </c>
    </row>
    <row r="3664" spans="7:7">
      <c r="G3664" s="132">
        <f t="shared" si="58"/>
        <v>0</v>
      </c>
    </row>
    <row r="3665" spans="7:7">
      <c r="G3665" s="132">
        <f t="shared" si="58"/>
        <v>0</v>
      </c>
    </row>
    <row r="3666" spans="7:7">
      <c r="G3666" s="132">
        <f t="shared" si="58"/>
        <v>0</v>
      </c>
    </row>
    <row r="3667" spans="7:7">
      <c r="G3667" s="132">
        <f t="shared" si="58"/>
        <v>0</v>
      </c>
    </row>
    <row r="3668" spans="7:7">
      <c r="G3668" s="132">
        <f t="shared" si="58"/>
        <v>0</v>
      </c>
    </row>
    <row r="3669" spans="7:7">
      <c r="G3669" s="132">
        <f t="shared" si="58"/>
        <v>0</v>
      </c>
    </row>
    <row r="3670" spans="7:7">
      <c r="G3670" s="132">
        <f t="shared" si="58"/>
        <v>0</v>
      </c>
    </row>
    <row r="3671" spans="7:7">
      <c r="G3671" s="132">
        <f t="shared" si="58"/>
        <v>0</v>
      </c>
    </row>
    <row r="3672" spans="7:7">
      <c r="G3672" s="132">
        <f t="shared" si="58"/>
        <v>0</v>
      </c>
    </row>
    <row r="3673" spans="7:7">
      <c r="G3673" s="132">
        <f t="shared" si="58"/>
        <v>0</v>
      </c>
    </row>
    <row r="3674" spans="7:7">
      <c r="G3674" s="132">
        <f t="shared" si="58"/>
        <v>0</v>
      </c>
    </row>
    <row r="3675" spans="7:7">
      <c r="G3675" s="132">
        <f t="shared" si="58"/>
        <v>0</v>
      </c>
    </row>
    <row r="3676" spans="7:7">
      <c r="G3676" s="132">
        <f t="shared" si="58"/>
        <v>0</v>
      </c>
    </row>
    <row r="3677" spans="7:7">
      <c r="G3677" s="132">
        <f t="shared" si="58"/>
        <v>0</v>
      </c>
    </row>
    <row r="3678" spans="7:7">
      <c r="G3678" s="132">
        <f t="shared" si="58"/>
        <v>0</v>
      </c>
    </row>
    <row r="3679" spans="7:7">
      <c r="G3679" s="132">
        <f t="shared" si="58"/>
        <v>0</v>
      </c>
    </row>
    <row r="3680" spans="7:7">
      <c r="G3680" s="132">
        <f t="shared" si="58"/>
        <v>0</v>
      </c>
    </row>
    <row r="3681" spans="7:7">
      <c r="G3681" s="132">
        <f t="shared" si="58"/>
        <v>0</v>
      </c>
    </row>
    <row r="3682" spans="7:7">
      <c r="G3682" s="132">
        <f t="shared" si="58"/>
        <v>0</v>
      </c>
    </row>
    <row r="3683" spans="7:7">
      <c r="G3683" s="132">
        <f t="shared" si="58"/>
        <v>0</v>
      </c>
    </row>
    <row r="3684" spans="7:7">
      <c r="G3684" s="132">
        <f t="shared" si="58"/>
        <v>0</v>
      </c>
    </row>
    <row r="3685" spans="7:7">
      <c r="G3685" s="132">
        <f t="shared" si="58"/>
        <v>0</v>
      </c>
    </row>
    <row r="3686" spans="7:7">
      <c r="G3686" s="132">
        <f t="shared" si="58"/>
        <v>0</v>
      </c>
    </row>
    <row r="3687" spans="7:7">
      <c r="G3687" s="132">
        <f t="shared" si="58"/>
        <v>0</v>
      </c>
    </row>
    <row r="3688" spans="7:7">
      <c r="G3688" s="132">
        <f t="shared" si="58"/>
        <v>0</v>
      </c>
    </row>
    <row r="3689" spans="7:7">
      <c r="G3689" s="132">
        <f t="shared" si="58"/>
        <v>0</v>
      </c>
    </row>
    <row r="3690" spans="7:7">
      <c r="G3690" s="132">
        <f t="shared" si="58"/>
        <v>0</v>
      </c>
    </row>
    <row r="3691" spans="7:7">
      <c r="G3691" s="132">
        <f t="shared" si="58"/>
        <v>0</v>
      </c>
    </row>
    <row r="3692" spans="7:7">
      <c r="G3692" s="132">
        <f t="shared" si="58"/>
        <v>0</v>
      </c>
    </row>
    <row r="3693" spans="7:7">
      <c r="G3693" s="132">
        <f t="shared" si="58"/>
        <v>0</v>
      </c>
    </row>
    <row r="3694" spans="7:7">
      <c r="G3694" s="132">
        <f t="shared" si="58"/>
        <v>0</v>
      </c>
    </row>
    <row r="3695" spans="7:7">
      <c r="G3695" s="132">
        <f t="shared" si="58"/>
        <v>0</v>
      </c>
    </row>
    <row r="3696" spans="7:7">
      <c r="G3696" s="132">
        <f t="shared" si="58"/>
        <v>0</v>
      </c>
    </row>
    <row r="3697" spans="7:7">
      <c r="G3697" s="132">
        <f t="shared" si="58"/>
        <v>0</v>
      </c>
    </row>
    <row r="3698" spans="7:7">
      <c r="G3698" s="132">
        <f t="shared" si="58"/>
        <v>0</v>
      </c>
    </row>
    <row r="3699" spans="7:7">
      <c r="G3699" s="132">
        <f t="shared" si="58"/>
        <v>0</v>
      </c>
    </row>
    <row r="3700" spans="7:7">
      <c r="G3700" s="132">
        <f t="shared" si="58"/>
        <v>0</v>
      </c>
    </row>
    <row r="3701" spans="7:7">
      <c r="G3701" s="132">
        <f t="shared" si="58"/>
        <v>0</v>
      </c>
    </row>
    <row r="3702" spans="7:7">
      <c r="G3702" s="132">
        <f t="shared" si="58"/>
        <v>0</v>
      </c>
    </row>
    <row r="3703" spans="7:7">
      <c r="G3703" s="132">
        <f t="shared" si="58"/>
        <v>0</v>
      </c>
    </row>
    <row r="3704" spans="7:7">
      <c r="G3704" s="132">
        <f t="shared" si="58"/>
        <v>0</v>
      </c>
    </row>
    <row r="3705" spans="7:7">
      <c r="G3705" s="132">
        <f t="shared" si="58"/>
        <v>0</v>
      </c>
    </row>
    <row r="3706" spans="7:7">
      <c r="G3706" s="132">
        <f t="shared" si="58"/>
        <v>0</v>
      </c>
    </row>
    <row r="3707" spans="7:7">
      <c r="G3707" s="132">
        <f t="shared" si="58"/>
        <v>0</v>
      </c>
    </row>
    <row r="3708" spans="7:7">
      <c r="G3708" s="132">
        <f t="shared" si="58"/>
        <v>0</v>
      </c>
    </row>
    <row r="3709" spans="7:7">
      <c r="G3709" s="132">
        <f t="shared" si="58"/>
        <v>0</v>
      </c>
    </row>
    <row r="3710" spans="7:7">
      <c r="G3710" s="132">
        <f t="shared" si="58"/>
        <v>0</v>
      </c>
    </row>
    <row r="3711" spans="7:7">
      <c r="G3711" s="132">
        <f t="shared" si="58"/>
        <v>0</v>
      </c>
    </row>
    <row r="3712" spans="7:7">
      <c r="G3712" s="132">
        <f t="shared" si="58"/>
        <v>0</v>
      </c>
    </row>
    <row r="3713" spans="7:7">
      <c r="G3713" s="132">
        <f t="shared" si="58"/>
        <v>0</v>
      </c>
    </row>
    <row r="3714" spans="7:7">
      <c r="G3714" s="132">
        <f t="shared" si="58"/>
        <v>0</v>
      </c>
    </row>
    <row r="3715" spans="7:7">
      <c r="G3715" s="132">
        <f t="shared" si="58"/>
        <v>0</v>
      </c>
    </row>
    <row r="3716" spans="7:7">
      <c r="G3716" s="132">
        <f t="shared" si="58"/>
        <v>0</v>
      </c>
    </row>
    <row r="3717" spans="7:7">
      <c r="G3717" s="132">
        <f t="shared" si="58"/>
        <v>0</v>
      </c>
    </row>
    <row r="3718" spans="7:7">
      <c r="G3718" s="132">
        <f t="shared" si="58"/>
        <v>0</v>
      </c>
    </row>
    <row r="3719" spans="7:7">
      <c r="G3719" s="132">
        <f t="shared" si="58"/>
        <v>0</v>
      </c>
    </row>
    <row r="3720" spans="7:7">
      <c r="G3720" s="132">
        <f t="shared" si="58"/>
        <v>0</v>
      </c>
    </row>
    <row r="3721" spans="7:7">
      <c r="G3721" s="132">
        <f t="shared" si="58"/>
        <v>0</v>
      </c>
    </row>
    <row r="3722" spans="7:7">
      <c r="G3722" s="132">
        <f t="shared" si="58"/>
        <v>0</v>
      </c>
    </row>
    <row r="3723" spans="7:7">
      <c r="G3723" s="132">
        <f t="shared" si="58"/>
        <v>0</v>
      </c>
    </row>
    <row r="3724" spans="7:7">
      <c r="G3724" s="132">
        <f t="shared" si="58"/>
        <v>0</v>
      </c>
    </row>
    <row r="3725" spans="7:7">
      <c r="G3725" s="132">
        <f t="shared" ref="G3725:G3788" si="59">+D3725-E3725</f>
        <v>0</v>
      </c>
    </row>
    <row r="3726" spans="7:7">
      <c r="G3726" s="132">
        <f t="shared" si="59"/>
        <v>0</v>
      </c>
    </row>
    <row r="3727" spans="7:7">
      <c r="G3727" s="132">
        <f t="shared" si="59"/>
        <v>0</v>
      </c>
    </row>
    <row r="3728" spans="7:7">
      <c r="G3728" s="132">
        <f t="shared" si="59"/>
        <v>0</v>
      </c>
    </row>
    <row r="3729" spans="7:7">
      <c r="G3729" s="132">
        <f t="shared" si="59"/>
        <v>0</v>
      </c>
    </row>
    <row r="3730" spans="7:7">
      <c r="G3730" s="132">
        <f t="shared" si="59"/>
        <v>0</v>
      </c>
    </row>
    <row r="3731" spans="7:7">
      <c r="G3731" s="132">
        <f t="shared" si="59"/>
        <v>0</v>
      </c>
    </row>
    <row r="3732" spans="7:7">
      <c r="G3732" s="132">
        <f t="shared" si="59"/>
        <v>0</v>
      </c>
    </row>
    <row r="3733" spans="7:7">
      <c r="G3733" s="132">
        <f t="shared" si="59"/>
        <v>0</v>
      </c>
    </row>
    <row r="3734" spans="7:7">
      <c r="G3734" s="132">
        <f t="shared" si="59"/>
        <v>0</v>
      </c>
    </row>
    <row r="3735" spans="7:7">
      <c r="G3735" s="132">
        <f t="shared" si="59"/>
        <v>0</v>
      </c>
    </row>
    <row r="3736" spans="7:7">
      <c r="G3736" s="132">
        <f t="shared" si="59"/>
        <v>0</v>
      </c>
    </row>
    <row r="3737" spans="7:7">
      <c r="G3737" s="132">
        <f t="shared" si="59"/>
        <v>0</v>
      </c>
    </row>
    <row r="3738" spans="7:7">
      <c r="G3738" s="132">
        <f t="shared" si="59"/>
        <v>0</v>
      </c>
    </row>
    <row r="3739" spans="7:7">
      <c r="G3739" s="132">
        <f t="shared" si="59"/>
        <v>0</v>
      </c>
    </row>
    <row r="3740" spans="7:7">
      <c r="G3740" s="132">
        <f t="shared" si="59"/>
        <v>0</v>
      </c>
    </row>
    <row r="3741" spans="7:7">
      <c r="G3741" s="132">
        <f t="shared" si="59"/>
        <v>0</v>
      </c>
    </row>
    <row r="3742" spans="7:7">
      <c r="G3742" s="132">
        <f t="shared" si="59"/>
        <v>0</v>
      </c>
    </row>
    <row r="3743" spans="7:7">
      <c r="G3743" s="132">
        <f t="shared" si="59"/>
        <v>0</v>
      </c>
    </row>
    <row r="3744" spans="7:7">
      <c r="G3744" s="132">
        <f t="shared" si="59"/>
        <v>0</v>
      </c>
    </row>
    <row r="3745" spans="7:7">
      <c r="G3745" s="132">
        <f t="shared" si="59"/>
        <v>0</v>
      </c>
    </row>
    <row r="3746" spans="7:7">
      <c r="G3746" s="132">
        <f t="shared" si="59"/>
        <v>0</v>
      </c>
    </row>
    <row r="3747" spans="7:7">
      <c r="G3747" s="132">
        <f t="shared" si="59"/>
        <v>0</v>
      </c>
    </row>
    <row r="3748" spans="7:7">
      <c r="G3748" s="132">
        <f t="shared" si="59"/>
        <v>0</v>
      </c>
    </row>
    <row r="3749" spans="7:7">
      <c r="G3749" s="132">
        <f t="shared" si="59"/>
        <v>0</v>
      </c>
    </row>
    <row r="3750" spans="7:7">
      <c r="G3750" s="132">
        <f t="shared" si="59"/>
        <v>0</v>
      </c>
    </row>
    <row r="3751" spans="7:7">
      <c r="G3751" s="132">
        <f t="shared" si="59"/>
        <v>0</v>
      </c>
    </row>
    <row r="3752" spans="7:7">
      <c r="G3752" s="132">
        <f t="shared" si="59"/>
        <v>0</v>
      </c>
    </row>
    <row r="3753" spans="7:7">
      <c r="G3753" s="132">
        <f t="shared" si="59"/>
        <v>0</v>
      </c>
    </row>
    <row r="3754" spans="7:7">
      <c r="G3754" s="132">
        <f t="shared" si="59"/>
        <v>0</v>
      </c>
    </row>
    <row r="3755" spans="7:7">
      <c r="G3755" s="132">
        <f t="shared" si="59"/>
        <v>0</v>
      </c>
    </row>
    <row r="3756" spans="7:7">
      <c r="G3756" s="132">
        <f t="shared" si="59"/>
        <v>0</v>
      </c>
    </row>
    <row r="3757" spans="7:7">
      <c r="G3757" s="132">
        <f t="shared" si="59"/>
        <v>0</v>
      </c>
    </row>
    <row r="3758" spans="7:7">
      <c r="G3758" s="132">
        <f t="shared" si="59"/>
        <v>0</v>
      </c>
    </row>
    <row r="3759" spans="7:7">
      <c r="G3759" s="132">
        <f t="shared" si="59"/>
        <v>0</v>
      </c>
    </row>
    <row r="3760" spans="7:7">
      <c r="G3760" s="132">
        <f t="shared" si="59"/>
        <v>0</v>
      </c>
    </row>
    <row r="3761" spans="7:7">
      <c r="G3761" s="132">
        <f t="shared" si="59"/>
        <v>0</v>
      </c>
    </row>
    <row r="3762" spans="7:7">
      <c r="G3762" s="132">
        <f t="shared" si="59"/>
        <v>0</v>
      </c>
    </row>
    <row r="3763" spans="7:7">
      <c r="G3763" s="132">
        <f t="shared" si="59"/>
        <v>0</v>
      </c>
    </row>
    <row r="3764" spans="7:7">
      <c r="G3764" s="132">
        <f t="shared" si="59"/>
        <v>0</v>
      </c>
    </row>
    <row r="3765" spans="7:7">
      <c r="G3765" s="132">
        <f t="shared" si="59"/>
        <v>0</v>
      </c>
    </row>
    <row r="3766" spans="7:7">
      <c r="G3766" s="132">
        <f t="shared" si="59"/>
        <v>0</v>
      </c>
    </row>
    <row r="3767" spans="7:7">
      <c r="G3767" s="132">
        <f t="shared" si="59"/>
        <v>0</v>
      </c>
    </row>
    <row r="3768" spans="7:7">
      <c r="G3768" s="132">
        <f t="shared" si="59"/>
        <v>0</v>
      </c>
    </row>
    <row r="3769" spans="7:7">
      <c r="G3769" s="132">
        <f t="shared" si="59"/>
        <v>0</v>
      </c>
    </row>
    <row r="3770" spans="7:7">
      <c r="G3770" s="132">
        <f t="shared" si="59"/>
        <v>0</v>
      </c>
    </row>
    <row r="3771" spans="7:7">
      <c r="G3771" s="132">
        <f t="shared" si="59"/>
        <v>0</v>
      </c>
    </row>
    <row r="3772" spans="7:7">
      <c r="G3772" s="132">
        <f t="shared" si="59"/>
        <v>0</v>
      </c>
    </row>
    <row r="3773" spans="7:7">
      <c r="G3773" s="132">
        <f t="shared" si="59"/>
        <v>0</v>
      </c>
    </row>
    <row r="3774" spans="7:7">
      <c r="G3774" s="132">
        <f t="shared" si="59"/>
        <v>0</v>
      </c>
    </row>
    <row r="3775" spans="7:7">
      <c r="G3775" s="132">
        <f t="shared" si="59"/>
        <v>0</v>
      </c>
    </row>
    <row r="3776" spans="7:7">
      <c r="G3776" s="132">
        <f t="shared" si="59"/>
        <v>0</v>
      </c>
    </row>
    <row r="3777" spans="7:7">
      <c r="G3777" s="132">
        <f t="shared" si="59"/>
        <v>0</v>
      </c>
    </row>
    <row r="3778" spans="7:7">
      <c r="G3778" s="132">
        <f t="shared" si="59"/>
        <v>0</v>
      </c>
    </row>
    <row r="3779" spans="7:7">
      <c r="G3779" s="132">
        <f t="shared" si="59"/>
        <v>0</v>
      </c>
    </row>
    <row r="3780" spans="7:7">
      <c r="G3780" s="132">
        <f t="shared" si="59"/>
        <v>0</v>
      </c>
    </row>
    <row r="3781" spans="7:7">
      <c r="G3781" s="132">
        <f t="shared" si="59"/>
        <v>0</v>
      </c>
    </row>
    <row r="3782" spans="7:7">
      <c r="G3782" s="132">
        <f t="shared" si="59"/>
        <v>0</v>
      </c>
    </row>
    <row r="3783" spans="7:7">
      <c r="G3783" s="132">
        <f t="shared" si="59"/>
        <v>0</v>
      </c>
    </row>
    <row r="3784" spans="7:7">
      <c r="G3784" s="132">
        <f t="shared" si="59"/>
        <v>0</v>
      </c>
    </row>
    <row r="3785" spans="7:7">
      <c r="G3785" s="132">
        <f t="shared" si="59"/>
        <v>0</v>
      </c>
    </row>
    <row r="3786" spans="7:7">
      <c r="G3786" s="132">
        <f t="shared" si="59"/>
        <v>0</v>
      </c>
    </row>
    <row r="3787" spans="7:7">
      <c r="G3787" s="132">
        <f t="shared" si="59"/>
        <v>0</v>
      </c>
    </row>
    <row r="3788" spans="7:7">
      <c r="G3788" s="132">
        <f t="shared" si="59"/>
        <v>0</v>
      </c>
    </row>
    <row r="3789" spans="7:7">
      <c r="G3789" s="132">
        <f t="shared" ref="G3789:G3852" si="60">+D3789-E3789</f>
        <v>0</v>
      </c>
    </row>
    <row r="3790" spans="7:7">
      <c r="G3790" s="132">
        <f t="shared" si="60"/>
        <v>0</v>
      </c>
    </row>
    <row r="3791" spans="7:7">
      <c r="G3791" s="132">
        <f t="shared" si="60"/>
        <v>0</v>
      </c>
    </row>
    <row r="3792" spans="7:7">
      <c r="G3792" s="132">
        <f t="shared" si="60"/>
        <v>0</v>
      </c>
    </row>
    <row r="3793" spans="7:7">
      <c r="G3793" s="132">
        <f t="shared" si="60"/>
        <v>0</v>
      </c>
    </row>
    <row r="3794" spans="7:7">
      <c r="G3794" s="132">
        <f t="shared" si="60"/>
        <v>0</v>
      </c>
    </row>
    <row r="3795" spans="7:7">
      <c r="G3795" s="132">
        <f t="shared" si="60"/>
        <v>0</v>
      </c>
    </row>
    <row r="3796" spans="7:7">
      <c r="G3796" s="132">
        <f t="shared" si="60"/>
        <v>0</v>
      </c>
    </row>
    <row r="3797" spans="7:7">
      <c r="G3797" s="132">
        <f t="shared" si="60"/>
        <v>0</v>
      </c>
    </row>
    <row r="3798" spans="7:7">
      <c r="G3798" s="132">
        <f t="shared" si="60"/>
        <v>0</v>
      </c>
    </row>
    <row r="3799" spans="7:7">
      <c r="G3799" s="132">
        <f t="shared" si="60"/>
        <v>0</v>
      </c>
    </row>
    <row r="3800" spans="7:7">
      <c r="G3800" s="132">
        <f t="shared" si="60"/>
        <v>0</v>
      </c>
    </row>
    <row r="3801" spans="7:7">
      <c r="G3801" s="132">
        <f t="shared" si="60"/>
        <v>0</v>
      </c>
    </row>
    <row r="3802" spans="7:7">
      <c r="G3802" s="132">
        <f t="shared" si="60"/>
        <v>0</v>
      </c>
    </row>
    <row r="3803" spans="7:7">
      <c r="G3803" s="132">
        <f t="shared" si="60"/>
        <v>0</v>
      </c>
    </row>
    <row r="3804" spans="7:7">
      <c r="G3804" s="132">
        <f t="shared" si="60"/>
        <v>0</v>
      </c>
    </row>
    <row r="3805" spans="7:7">
      <c r="G3805" s="132">
        <f t="shared" si="60"/>
        <v>0</v>
      </c>
    </row>
    <row r="3806" spans="7:7">
      <c r="G3806" s="132">
        <f t="shared" si="60"/>
        <v>0</v>
      </c>
    </row>
    <row r="3807" spans="7:7">
      <c r="G3807" s="132">
        <f t="shared" si="60"/>
        <v>0</v>
      </c>
    </row>
    <row r="3808" spans="7:7">
      <c r="G3808" s="132">
        <f t="shared" si="60"/>
        <v>0</v>
      </c>
    </row>
    <row r="3809" spans="7:7">
      <c r="G3809" s="132">
        <f t="shared" si="60"/>
        <v>0</v>
      </c>
    </row>
    <row r="3810" spans="7:7">
      <c r="G3810" s="132">
        <f t="shared" si="60"/>
        <v>0</v>
      </c>
    </row>
    <row r="3811" spans="7:7">
      <c r="G3811" s="132">
        <f t="shared" si="60"/>
        <v>0</v>
      </c>
    </row>
    <row r="3812" spans="7:7">
      <c r="G3812" s="132">
        <f t="shared" si="60"/>
        <v>0</v>
      </c>
    </row>
    <row r="3813" spans="7:7">
      <c r="G3813" s="132">
        <f t="shared" si="60"/>
        <v>0</v>
      </c>
    </row>
    <row r="3814" spans="7:7">
      <c r="G3814" s="132">
        <f t="shared" si="60"/>
        <v>0</v>
      </c>
    </row>
    <row r="3815" spans="7:7">
      <c r="G3815" s="132">
        <f t="shared" si="60"/>
        <v>0</v>
      </c>
    </row>
    <row r="3816" spans="7:7">
      <c r="G3816" s="132">
        <f t="shared" si="60"/>
        <v>0</v>
      </c>
    </row>
    <row r="3817" spans="7:7">
      <c r="G3817" s="132">
        <f t="shared" si="60"/>
        <v>0</v>
      </c>
    </row>
    <row r="3818" spans="7:7">
      <c r="G3818" s="132">
        <f t="shared" si="60"/>
        <v>0</v>
      </c>
    </row>
    <row r="3819" spans="7:7">
      <c r="G3819" s="132">
        <f t="shared" si="60"/>
        <v>0</v>
      </c>
    </row>
    <row r="3820" spans="7:7">
      <c r="G3820" s="132">
        <f t="shared" si="60"/>
        <v>0</v>
      </c>
    </row>
    <row r="3821" spans="7:7">
      <c r="G3821" s="132">
        <f t="shared" si="60"/>
        <v>0</v>
      </c>
    </row>
    <row r="3822" spans="7:7">
      <c r="G3822" s="132">
        <f t="shared" si="60"/>
        <v>0</v>
      </c>
    </row>
    <row r="3823" spans="7:7">
      <c r="G3823" s="132">
        <f t="shared" si="60"/>
        <v>0</v>
      </c>
    </row>
    <row r="3824" spans="7:7">
      <c r="G3824" s="132">
        <f t="shared" si="60"/>
        <v>0</v>
      </c>
    </row>
    <row r="3825" spans="7:7">
      <c r="G3825" s="132">
        <f t="shared" si="60"/>
        <v>0</v>
      </c>
    </row>
    <row r="3826" spans="7:7">
      <c r="G3826" s="132">
        <f t="shared" si="60"/>
        <v>0</v>
      </c>
    </row>
    <row r="3827" spans="7:7">
      <c r="G3827" s="132">
        <f t="shared" si="60"/>
        <v>0</v>
      </c>
    </row>
    <row r="3828" spans="7:7">
      <c r="G3828" s="132">
        <f t="shared" si="60"/>
        <v>0</v>
      </c>
    </row>
    <row r="3829" spans="7:7">
      <c r="G3829" s="132">
        <f t="shared" si="60"/>
        <v>0</v>
      </c>
    </row>
    <row r="3830" spans="7:7">
      <c r="G3830" s="132">
        <f t="shared" si="60"/>
        <v>0</v>
      </c>
    </row>
    <row r="3831" spans="7:7">
      <c r="G3831" s="132">
        <f t="shared" si="60"/>
        <v>0</v>
      </c>
    </row>
    <row r="3832" spans="7:7">
      <c r="G3832" s="132">
        <f t="shared" si="60"/>
        <v>0</v>
      </c>
    </row>
    <row r="3833" spans="7:7">
      <c r="G3833" s="132">
        <f t="shared" si="60"/>
        <v>0</v>
      </c>
    </row>
    <row r="3834" spans="7:7">
      <c r="G3834" s="132">
        <f t="shared" si="60"/>
        <v>0</v>
      </c>
    </row>
    <row r="3835" spans="7:7">
      <c r="G3835" s="132">
        <f t="shared" si="60"/>
        <v>0</v>
      </c>
    </row>
    <row r="3836" spans="7:7">
      <c r="G3836" s="132">
        <f t="shared" si="60"/>
        <v>0</v>
      </c>
    </row>
    <row r="3837" spans="7:7">
      <c r="G3837" s="132">
        <f t="shared" si="60"/>
        <v>0</v>
      </c>
    </row>
    <row r="3838" spans="7:7">
      <c r="G3838" s="132">
        <f t="shared" si="60"/>
        <v>0</v>
      </c>
    </row>
    <row r="3839" spans="7:7">
      <c r="G3839" s="132">
        <f t="shared" si="60"/>
        <v>0</v>
      </c>
    </row>
    <row r="3840" spans="7:7">
      <c r="G3840" s="132">
        <f t="shared" si="60"/>
        <v>0</v>
      </c>
    </row>
    <row r="3841" spans="7:7">
      <c r="G3841" s="132">
        <f t="shared" si="60"/>
        <v>0</v>
      </c>
    </row>
    <row r="3842" spans="7:7">
      <c r="G3842" s="132">
        <f t="shared" si="60"/>
        <v>0</v>
      </c>
    </row>
    <row r="3843" spans="7:7">
      <c r="G3843" s="132">
        <f t="shared" si="60"/>
        <v>0</v>
      </c>
    </row>
    <row r="3844" spans="7:7">
      <c r="G3844" s="132">
        <f t="shared" si="60"/>
        <v>0</v>
      </c>
    </row>
    <row r="3845" spans="7:7">
      <c r="G3845" s="132">
        <f t="shared" si="60"/>
        <v>0</v>
      </c>
    </row>
    <row r="3846" spans="7:7">
      <c r="G3846" s="132">
        <f t="shared" si="60"/>
        <v>0</v>
      </c>
    </row>
    <row r="3847" spans="7:7">
      <c r="G3847" s="132">
        <f t="shared" si="60"/>
        <v>0</v>
      </c>
    </row>
    <row r="3848" spans="7:7">
      <c r="G3848" s="132">
        <f t="shared" si="60"/>
        <v>0</v>
      </c>
    </row>
    <row r="3849" spans="7:7">
      <c r="G3849" s="132">
        <f t="shared" si="60"/>
        <v>0</v>
      </c>
    </row>
    <row r="3850" spans="7:7">
      <c r="G3850" s="132">
        <f t="shared" si="60"/>
        <v>0</v>
      </c>
    </row>
    <row r="3851" spans="7:7">
      <c r="G3851" s="132">
        <f t="shared" si="60"/>
        <v>0</v>
      </c>
    </row>
    <row r="3852" spans="7:7">
      <c r="G3852" s="132">
        <f t="shared" si="60"/>
        <v>0</v>
      </c>
    </row>
    <row r="3853" spans="7:7">
      <c r="G3853" s="132">
        <f t="shared" ref="G3853:G3916" si="61">+D3853-E3853</f>
        <v>0</v>
      </c>
    </row>
    <row r="3854" spans="7:7">
      <c r="G3854" s="132">
        <f t="shared" si="61"/>
        <v>0</v>
      </c>
    </row>
    <row r="3855" spans="7:7">
      <c r="G3855" s="132">
        <f t="shared" si="61"/>
        <v>0</v>
      </c>
    </row>
    <row r="3856" spans="7:7">
      <c r="G3856" s="132">
        <f t="shared" si="61"/>
        <v>0</v>
      </c>
    </row>
    <row r="3857" spans="7:7">
      <c r="G3857" s="132">
        <f t="shared" si="61"/>
        <v>0</v>
      </c>
    </row>
    <row r="3858" spans="7:7">
      <c r="G3858" s="132">
        <f t="shared" si="61"/>
        <v>0</v>
      </c>
    </row>
    <row r="3859" spans="7:7">
      <c r="G3859" s="132">
        <f t="shared" si="61"/>
        <v>0</v>
      </c>
    </row>
    <row r="3860" spans="7:7">
      <c r="G3860" s="132">
        <f t="shared" si="61"/>
        <v>0</v>
      </c>
    </row>
    <row r="3861" spans="7:7">
      <c r="G3861" s="132">
        <f t="shared" si="61"/>
        <v>0</v>
      </c>
    </row>
    <row r="3862" spans="7:7">
      <c r="G3862" s="132">
        <f t="shared" si="61"/>
        <v>0</v>
      </c>
    </row>
    <row r="3863" spans="7:7">
      <c r="G3863" s="132">
        <f t="shared" si="61"/>
        <v>0</v>
      </c>
    </row>
    <row r="3864" spans="7:7">
      <c r="G3864" s="132">
        <f t="shared" si="61"/>
        <v>0</v>
      </c>
    </row>
    <row r="3865" spans="7:7">
      <c r="G3865" s="132">
        <f t="shared" si="61"/>
        <v>0</v>
      </c>
    </row>
    <row r="3866" spans="7:7">
      <c r="G3866" s="132">
        <f t="shared" si="61"/>
        <v>0</v>
      </c>
    </row>
    <row r="3867" spans="7:7">
      <c r="G3867" s="132">
        <f t="shared" si="61"/>
        <v>0</v>
      </c>
    </row>
    <row r="3868" spans="7:7">
      <c r="G3868" s="132">
        <f t="shared" si="61"/>
        <v>0</v>
      </c>
    </row>
    <row r="3869" spans="7:7">
      <c r="G3869" s="132">
        <f t="shared" si="61"/>
        <v>0</v>
      </c>
    </row>
    <row r="3870" spans="7:7">
      <c r="G3870" s="132">
        <f t="shared" si="61"/>
        <v>0</v>
      </c>
    </row>
    <row r="3871" spans="7:7">
      <c r="G3871" s="132">
        <f t="shared" si="61"/>
        <v>0</v>
      </c>
    </row>
    <row r="3872" spans="7:7">
      <c r="G3872" s="132">
        <f t="shared" si="61"/>
        <v>0</v>
      </c>
    </row>
    <row r="3873" spans="7:7">
      <c r="G3873" s="132">
        <f t="shared" si="61"/>
        <v>0</v>
      </c>
    </row>
    <row r="3874" spans="7:7">
      <c r="G3874" s="132">
        <f t="shared" si="61"/>
        <v>0</v>
      </c>
    </row>
    <row r="3875" spans="7:7">
      <c r="G3875" s="132">
        <f t="shared" si="61"/>
        <v>0</v>
      </c>
    </row>
    <row r="3876" spans="7:7">
      <c r="G3876" s="132">
        <f t="shared" si="61"/>
        <v>0</v>
      </c>
    </row>
    <row r="3877" spans="7:7">
      <c r="G3877" s="132">
        <f t="shared" si="61"/>
        <v>0</v>
      </c>
    </row>
    <row r="3878" spans="7:7">
      <c r="G3878" s="132">
        <f t="shared" si="61"/>
        <v>0</v>
      </c>
    </row>
    <row r="3879" spans="7:7">
      <c r="G3879" s="132">
        <f t="shared" si="61"/>
        <v>0</v>
      </c>
    </row>
    <row r="3880" spans="7:7">
      <c r="G3880" s="132">
        <f t="shared" si="61"/>
        <v>0</v>
      </c>
    </row>
    <row r="3881" spans="7:7">
      <c r="G3881" s="132">
        <f t="shared" si="61"/>
        <v>0</v>
      </c>
    </row>
    <row r="3882" spans="7:7">
      <c r="G3882" s="132">
        <f t="shared" si="61"/>
        <v>0</v>
      </c>
    </row>
    <row r="3883" spans="7:7">
      <c r="G3883" s="132">
        <f t="shared" si="61"/>
        <v>0</v>
      </c>
    </row>
    <row r="3884" spans="7:7">
      <c r="G3884" s="132">
        <f t="shared" si="61"/>
        <v>0</v>
      </c>
    </row>
    <row r="3885" spans="7:7">
      <c r="G3885" s="132">
        <f t="shared" si="61"/>
        <v>0</v>
      </c>
    </row>
    <row r="3886" spans="7:7">
      <c r="G3886" s="132">
        <f t="shared" si="61"/>
        <v>0</v>
      </c>
    </row>
    <row r="3887" spans="7:7">
      <c r="G3887" s="132">
        <f t="shared" si="61"/>
        <v>0</v>
      </c>
    </row>
    <row r="3888" spans="7:7">
      <c r="G3888" s="132">
        <f t="shared" si="61"/>
        <v>0</v>
      </c>
    </row>
    <row r="3889" spans="7:7">
      <c r="G3889" s="132">
        <f t="shared" si="61"/>
        <v>0</v>
      </c>
    </row>
    <row r="3890" spans="7:7">
      <c r="G3890" s="132">
        <f t="shared" si="61"/>
        <v>0</v>
      </c>
    </row>
    <row r="3891" spans="7:7">
      <c r="G3891" s="132">
        <f t="shared" si="61"/>
        <v>0</v>
      </c>
    </row>
    <row r="3892" spans="7:7">
      <c r="G3892" s="132">
        <f t="shared" si="61"/>
        <v>0</v>
      </c>
    </row>
    <row r="3893" spans="7:7">
      <c r="G3893" s="132">
        <f t="shared" si="61"/>
        <v>0</v>
      </c>
    </row>
    <row r="3894" spans="7:7">
      <c r="G3894" s="132">
        <f t="shared" si="61"/>
        <v>0</v>
      </c>
    </row>
    <row r="3895" spans="7:7">
      <c r="G3895" s="132">
        <f t="shared" si="61"/>
        <v>0</v>
      </c>
    </row>
    <row r="3896" spans="7:7">
      <c r="G3896" s="132">
        <f t="shared" si="61"/>
        <v>0</v>
      </c>
    </row>
    <row r="3897" spans="7:7">
      <c r="G3897" s="132">
        <f t="shared" si="61"/>
        <v>0</v>
      </c>
    </row>
    <row r="3898" spans="7:7">
      <c r="G3898" s="132">
        <f t="shared" si="61"/>
        <v>0</v>
      </c>
    </row>
    <row r="3899" spans="7:7">
      <c r="G3899" s="132">
        <f t="shared" si="61"/>
        <v>0</v>
      </c>
    </row>
    <row r="3900" spans="7:7">
      <c r="G3900" s="132">
        <f t="shared" si="61"/>
        <v>0</v>
      </c>
    </row>
    <row r="3901" spans="7:7">
      <c r="G3901" s="132">
        <f t="shared" si="61"/>
        <v>0</v>
      </c>
    </row>
    <row r="3902" spans="7:7">
      <c r="G3902" s="132">
        <f t="shared" si="61"/>
        <v>0</v>
      </c>
    </row>
    <row r="3903" spans="7:7">
      <c r="G3903" s="132">
        <f t="shared" si="61"/>
        <v>0</v>
      </c>
    </row>
    <row r="3904" spans="7:7">
      <c r="G3904" s="132">
        <f t="shared" si="61"/>
        <v>0</v>
      </c>
    </row>
    <row r="3905" spans="7:7">
      <c r="G3905" s="132">
        <f t="shared" si="61"/>
        <v>0</v>
      </c>
    </row>
    <row r="3906" spans="7:7">
      <c r="G3906" s="132">
        <f t="shared" si="61"/>
        <v>0</v>
      </c>
    </row>
    <row r="3907" spans="7:7">
      <c r="G3907" s="132">
        <f t="shared" si="61"/>
        <v>0</v>
      </c>
    </row>
    <row r="3908" spans="7:7">
      <c r="G3908" s="132">
        <f t="shared" si="61"/>
        <v>0</v>
      </c>
    </row>
    <row r="3909" spans="7:7">
      <c r="G3909" s="132">
        <f t="shared" si="61"/>
        <v>0</v>
      </c>
    </row>
    <row r="3910" spans="7:7">
      <c r="G3910" s="132">
        <f t="shared" si="61"/>
        <v>0</v>
      </c>
    </row>
    <row r="3911" spans="7:7">
      <c r="G3911" s="132">
        <f t="shared" si="61"/>
        <v>0</v>
      </c>
    </row>
    <row r="3912" spans="7:7">
      <c r="G3912" s="132">
        <f t="shared" si="61"/>
        <v>0</v>
      </c>
    </row>
    <row r="3913" spans="7:7">
      <c r="G3913" s="132">
        <f t="shared" si="61"/>
        <v>0</v>
      </c>
    </row>
    <row r="3914" spans="7:7">
      <c r="G3914" s="132">
        <f t="shared" si="61"/>
        <v>0</v>
      </c>
    </row>
    <row r="3915" spans="7:7">
      <c r="G3915" s="132">
        <f t="shared" si="61"/>
        <v>0</v>
      </c>
    </row>
    <row r="3916" spans="7:7">
      <c r="G3916" s="132">
        <f t="shared" si="61"/>
        <v>0</v>
      </c>
    </row>
    <row r="3917" spans="7:7">
      <c r="G3917" s="132">
        <f t="shared" ref="G3917:G3980" si="62">+D3917-E3917</f>
        <v>0</v>
      </c>
    </row>
    <row r="3918" spans="7:7">
      <c r="G3918" s="132">
        <f t="shared" si="62"/>
        <v>0</v>
      </c>
    </row>
    <row r="3919" spans="7:7">
      <c r="G3919" s="132">
        <f t="shared" si="62"/>
        <v>0</v>
      </c>
    </row>
    <row r="3920" spans="7:7">
      <c r="G3920" s="132">
        <f t="shared" si="62"/>
        <v>0</v>
      </c>
    </row>
    <row r="3921" spans="7:7">
      <c r="G3921" s="132">
        <f t="shared" si="62"/>
        <v>0</v>
      </c>
    </row>
    <row r="3922" spans="7:7">
      <c r="G3922" s="132">
        <f t="shared" si="62"/>
        <v>0</v>
      </c>
    </row>
    <row r="3923" spans="7:7">
      <c r="G3923" s="132">
        <f t="shared" si="62"/>
        <v>0</v>
      </c>
    </row>
    <row r="3924" spans="7:7">
      <c r="G3924" s="132">
        <f t="shared" si="62"/>
        <v>0</v>
      </c>
    </row>
    <row r="3925" spans="7:7">
      <c r="G3925" s="132">
        <f t="shared" si="62"/>
        <v>0</v>
      </c>
    </row>
    <row r="3926" spans="7:7">
      <c r="G3926" s="132">
        <f t="shared" si="62"/>
        <v>0</v>
      </c>
    </row>
    <row r="3927" spans="7:7">
      <c r="G3927" s="132">
        <f t="shared" si="62"/>
        <v>0</v>
      </c>
    </row>
    <row r="3928" spans="7:7">
      <c r="G3928" s="132">
        <f t="shared" si="62"/>
        <v>0</v>
      </c>
    </row>
    <row r="3929" spans="7:7">
      <c r="G3929" s="132">
        <f t="shared" si="62"/>
        <v>0</v>
      </c>
    </row>
    <row r="3930" spans="7:7">
      <c r="G3930" s="132">
        <f t="shared" si="62"/>
        <v>0</v>
      </c>
    </row>
    <row r="3931" spans="7:7">
      <c r="G3931" s="132">
        <f t="shared" si="62"/>
        <v>0</v>
      </c>
    </row>
    <row r="3932" spans="7:7">
      <c r="G3932" s="132">
        <f t="shared" si="62"/>
        <v>0</v>
      </c>
    </row>
    <row r="3933" spans="7:7">
      <c r="G3933" s="132">
        <f t="shared" si="62"/>
        <v>0</v>
      </c>
    </row>
    <row r="3934" spans="7:7">
      <c r="G3934" s="132">
        <f t="shared" si="62"/>
        <v>0</v>
      </c>
    </row>
    <row r="3935" spans="7:7">
      <c r="G3935" s="132">
        <f t="shared" si="62"/>
        <v>0</v>
      </c>
    </row>
    <row r="3936" spans="7:7">
      <c r="G3936" s="132">
        <f t="shared" si="62"/>
        <v>0</v>
      </c>
    </row>
    <row r="3937" spans="7:7">
      <c r="G3937" s="132">
        <f t="shared" si="62"/>
        <v>0</v>
      </c>
    </row>
    <row r="3938" spans="7:7">
      <c r="G3938" s="132">
        <f t="shared" si="62"/>
        <v>0</v>
      </c>
    </row>
    <row r="3939" spans="7:7">
      <c r="G3939" s="132">
        <f t="shared" si="62"/>
        <v>0</v>
      </c>
    </row>
    <row r="3940" spans="7:7">
      <c r="G3940" s="132">
        <f t="shared" si="62"/>
        <v>0</v>
      </c>
    </row>
    <row r="3941" spans="7:7">
      <c r="G3941" s="132">
        <f t="shared" si="62"/>
        <v>0</v>
      </c>
    </row>
    <row r="3942" spans="7:7">
      <c r="G3942" s="132">
        <f t="shared" si="62"/>
        <v>0</v>
      </c>
    </row>
    <row r="3943" spans="7:7">
      <c r="G3943" s="132">
        <f t="shared" si="62"/>
        <v>0</v>
      </c>
    </row>
    <row r="3944" spans="7:7">
      <c r="G3944" s="132">
        <f t="shared" si="62"/>
        <v>0</v>
      </c>
    </row>
    <row r="3945" spans="7:7">
      <c r="G3945" s="132">
        <f t="shared" si="62"/>
        <v>0</v>
      </c>
    </row>
    <row r="3946" spans="7:7">
      <c r="G3946" s="132">
        <f t="shared" si="62"/>
        <v>0</v>
      </c>
    </row>
    <row r="3947" spans="7:7">
      <c r="G3947" s="132">
        <f t="shared" si="62"/>
        <v>0</v>
      </c>
    </row>
    <row r="3948" spans="7:7">
      <c r="G3948" s="132">
        <f t="shared" si="62"/>
        <v>0</v>
      </c>
    </row>
    <row r="3949" spans="7:7">
      <c r="G3949" s="132">
        <f t="shared" si="62"/>
        <v>0</v>
      </c>
    </row>
    <row r="3950" spans="7:7">
      <c r="G3950" s="132">
        <f t="shared" si="62"/>
        <v>0</v>
      </c>
    </row>
    <row r="3951" spans="7:7">
      <c r="G3951" s="132">
        <f t="shared" si="62"/>
        <v>0</v>
      </c>
    </row>
    <row r="3952" spans="7:7">
      <c r="G3952" s="132">
        <f t="shared" si="62"/>
        <v>0</v>
      </c>
    </row>
    <row r="3953" spans="7:7">
      <c r="G3953" s="132">
        <f t="shared" si="62"/>
        <v>0</v>
      </c>
    </row>
    <row r="3954" spans="7:7">
      <c r="G3954" s="132">
        <f t="shared" si="62"/>
        <v>0</v>
      </c>
    </row>
    <row r="3955" spans="7:7">
      <c r="G3955" s="132">
        <f t="shared" si="62"/>
        <v>0</v>
      </c>
    </row>
    <row r="3956" spans="7:7">
      <c r="G3956" s="132">
        <f t="shared" si="62"/>
        <v>0</v>
      </c>
    </row>
    <row r="3957" spans="7:7">
      <c r="G3957" s="132">
        <f t="shared" si="62"/>
        <v>0</v>
      </c>
    </row>
    <row r="3958" spans="7:7">
      <c r="G3958" s="132">
        <f t="shared" si="62"/>
        <v>0</v>
      </c>
    </row>
    <row r="3959" spans="7:7">
      <c r="G3959" s="132">
        <f t="shared" si="62"/>
        <v>0</v>
      </c>
    </row>
    <row r="3960" spans="7:7">
      <c r="G3960" s="132">
        <f t="shared" si="62"/>
        <v>0</v>
      </c>
    </row>
    <row r="3961" spans="7:7">
      <c r="G3961" s="132">
        <f t="shared" si="62"/>
        <v>0</v>
      </c>
    </row>
    <row r="3962" spans="7:7">
      <c r="G3962" s="132">
        <f t="shared" si="62"/>
        <v>0</v>
      </c>
    </row>
    <row r="3963" spans="7:7">
      <c r="G3963" s="132">
        <f t="shared" si="62"/>
        <v>0</v>
      </c>
    </row>
    <row r="3964" spans="7:7">
      <c r="G3964" s="132">
        <f t="shared" si="62"/>
        <v>0</v>
      </c>
    </row>
    <row r="3965" spans="7:7">
      <c r="G3965" s="132">
        <f t="shared" si="62"/>
        <v>0</v>
      </c>
    </row>
    <row r="3966" spans="7:7">
      <c r="G3966" s="132">
        <f t="shared" si="62"/>
        <v>0</v>
      </c>
    </row>
    <row r="3967" spans="7:7">
      <c r="G3967" s="132">
        <f t="shared" si="62"/>
        <v>0</v>
      </c>
    </row>
    <row r="3968" spans="7:7">
      <c r="G3968" s="132">
        <f t="shared" si="62"/>
        <v>0</v>
      </c>
    </row>
    <row r="3969" spans="7:7">
      <c r="G3969" s="132">
        <f t="shared" si="62"/>
        <v>0</v>
      </c>
    </row>
    <row r="3970" spans="7:7">
      <c r="G3970" s="132">
        <f t="shared" si="62"/>
        <v>0</v>
      </c>
    </row>
    <row r="3971" spans="7:7">
      <c r="G3971" s="132">
        <f t="shared" si="62"/>
        <v>0</v>
      </c>
    </row>
    <row r="3972" spans="7:7">
      <c r="G3972" s="132">
        <f t="shared" si="62"/>
        <v>0</v>
      </c>
    </row>
    <row r="3973" spans="7:7">
      <c r="G3973" s="132">
        <f t="shared" si="62"/>
        <v>0</v>
      </c>
    </row>
    <row r="3974" spans="7:7">
      <c r="G3974" s="132">
        <f t="shared" si="62"/>
        <v>0</v>
      </c>
    </row>
    <row r="3975" spans="7:7">
      <c r="G3975" s="132">
        <f t="shared" si="62"/>
        <v>0</v>
      </c>
    </row>
    <row r="3976" spans="7:7">
      <c r="G3976" s="132">
        <f t="shared" si="62"/>
        <v>0</v>
      </c>
    </row>
    <row r="3977" spans="7:7">
      <c r="G3977" s="132">
        <f t="shared" si="62"/>
        <v>0</v>
      </c>
    </row>
    <row r="3978" spans="7:7">
      <c r="G3978" s="132">
        <f t="shared" si="62"/>
        <v>0</v>
      </c>
    </row>
    <row r="3979" spans="7:7">
      <c r="G3979" s="132">
        <f t="shared" si="62"/>
        <v>0</v>
      </c>
    </row>
    <row r="3980" spans="7:7">
      <c r="G3980" s="132">
        <f t="shared" si="62"/>
        <v>0</v>
      </c>
    </row>
    <row r="3981" spans="7:7">
      <c r="G3981" s="132">
        <f t="shared" ref="G3981:G4044" si="63">+D3981-E3981</f>
        <v>0</v>
      </c>
    </row>
    <row r="3982" spans="7:7">
      <c r="G3982" s="132">
        <f t="shared" si="63"/>
        <v>0</v>
      </c>
    </row>
    <row r="3983" spans="7:7">
      <c r="G3983" s="132">
        <f t="shared" si="63"/>
        <v>0</v>
      </c>
    </row>
    <row r="3984" spans="7:7">
      <c r="G3984" s="132">
        <f t="shared" si="63"/>
        <v>0</v>
      </c>
    </row>
    <row r="3985" spans="7:7">
      <c r="G3985" s="132">
        <f t="shared" si="63"/>
        <v>0</v>
      </c>
    </row>
    <row r="3986" spans="7:7">
      <c r="G3986" s="132">
        <f t="shared" si="63"/>
        <v>0</v>
      </c>
    </row>
    <row r="3987" spans="7:7">
      <c r="G3987" s="132">
        <f t="shared" si="63"/>
        <v>0</v>
      </c>
    </row>
    <row r="3988" spans="7:7">
      <c r="G3988" s="132">
        <f t="shared" si="63"/>
        <v>0</v>
      </c>
    </row>
    <row r="3989" spans="7:7">
      <c r="G3989" s="132">
        <f t="shared" si="63"/>
        <v>0</v>
      </c>
    </row>
    <row r="3990" spans="7:7">
      <c r="G3990" s="132">
        <f t="shared" si="63"/>
        <v>0</v>
      </c>
    </row>
    <row r="3991" spans="7:7">
      <c r="G3991" s="132">
        <f t="shared" si="63"/>
        <v>0</v>
      </c>
    </row>
    <row r="3992" spans="7:7">
      <c r="G3992" s="132">
        <f t="shared" si="63"/>
        <v>0</v>
      </c>
    </row>
    <row r="3993" spans="7:7">
      <c r="G3993" s="132">
        <f t="shared" si="63"/>
        <v>0</v>
      </c>
    </row>
    <row r="3994" spans="7:7">
      <c r="G3994" s="132">
        <f t="shared" si="63"/>
        <v>0</v>
      </c>
    </row>
    <row r="3995" spans="7:7">
      <c r="G3995" s="132">
        <f t="shared" si="63"/>
        <v>0</v>
      </c>
    </row>
    <row r="3996" spans="7:7">
      <c r="G3996" s="132">
        <f t="shared" si="63"/>
        <v>0</v>
      </c>
    </row>
    <row r="3997" spans="7:7">
      <c r="G3997" s="132">
        <f t="shared" si="63"/>
        <v>0</v>
      </c>
    </row>
    <row r="3998" spans="7:7">
      <c r="G3998" s="132">
        <f t="shared" si="63"/>
        <v>0</v>
      </c>
    </row>
    <row r="3999" spans="7:7">
      <c r="G3999" s="132">
        <f t="shared" si="63"/>
        <v>0</v>
      </c>
    </row>
    <row r="4000" spans="7:7">
      <c r="G4000" s="132">
        <f t="shared" si="63"/>
        <v>0</v>
      </c>
    </row>
    <row r="4001" spans="7:7">
      <c r="G4001" s="132">
        <f t="shared" si="63"/>
        <v>0</v>
      </c>
    </row>
    <row r="4002" spans="7:7">
      <c r="G4002" s="132">
        <f t="shared" si="63"/>
        <v>0</v>
      </c>
    </row>
    <row r="4003" spans="7:7">
      <c r="G4003" s="132">
        <f t="shared" si="63"/>
        <v>0</v>
      </c>
    </row>
    <row r="4004" spans="7:7">
      <c r="G4004" s="132">
        <f t="shared" si="63"/>
        <v>0</v>
      </c>
    </row>
    <row r="4005" spans="7:7">
      <c r="G4005" s="132">
        <f t="shared" si="63"/>
        <v>0</v>
      </c>
    </row>
    <row r="4006" spans="7:7">
      <c r="G4006" s="132">
        <f t="shared" si="63"/>
        <v>0</v>
      </c>
    </row>
    <row r="4007" spans="7:7">
      <c r="G4007" s="132">
        <f t="shared" si="63"/>
        <v>0</v>
      </c>
    </row>
    <row r="4008" spans="7:7">
      <c r="G4008" s="132">
        <f t="shared" si="63"/>
        <v>0</v>
      </c>
    </row>
    <row r="4009" spans="7:7">
      <c r="G4009" s="132">
        <f t="shared" si="63"/>
        <v>0</v>
      </c>
    </row>
    <row r="4010" spans="7:7">
      <c r="G4010" s="132">
        <f t="shared" si="63"/>
        <v>0</v>
      </c>
    </row>
    <row r="4011" spans="7:7">
      <c r="G4011" s="132">
        <f t="shared" si="63"/>
        <v>0</v>
      </c>
    </row>
    <row r="4012" spans="7:7">
      <c r="G4012" s="132">
        <f t="shared" si="63"/>
        <v>0</v>
      </c>
    </row>
    <row r="4013" spans="7:7">
      <c r="G4013" s="132">
        <f t="shared" si="63"/>
        <v>0</v>
      </c>
    </row>
    <row r="4014" spans="7:7">
      <c r="G4014" s="132">
        <f t="shared" si="63"/>
        <v>0</v>
      </c>
    </row>
    <row r="4015" spans="7:7">
      <c r="G4015" s="132">
        <f t="shared" si="63"/>
        <v>0</v>
      </c>
    </row>
    <row r="4016" spans="7:7">
      <c r="G4016" s="132">
        <f t="shared" si="63"/>
        <v>0</v>
      </c>
    </row>
    <row r="4017" spans="7:7">
      <c r="G4017" s="132">
        <f t="shared" si="63"/>
        <v>0</v>
      </c>
    </row>
    <row r="4018" spans="7:7">
      <c r="G4018" s="132">
        <f t="shared" si="63"/>
        <v>0</v>
      </c>
    </row>
    <row r="4019" spans="7:7">
      <c r="G4019" s="132">
        <f t="shared" si="63"/>
        <v>0</v>
      </c>
    </row>
    <row r="4020" spans="7:7">
      <c r="G4020" s="132">
        <f t="shared" si="63"/>
        <v>0</v>
      </c>
    </row>
    <row r="4021" spans="7:7">
      <c r="G4021" s="132">
        <f t="shared" si="63"/>
        <v>0</v>
      </c>
    </row>
    <row r="4022" spans="7:7">
      <c r="G4022" s="132">
        <f t="shared" si="63"/>
        <v>0</v>
      </c>
    </row>
    <row r="4023" spans="7:7">
      <c r="G4023" s="132">
        <f t="shared" si="63"/>
        <v>0</v>
      </c>
    </row>
    <row r="4024" spans="7:7">
      <c r="G4024" s="132">
        <f t="shared" si="63"/>
        <v>0</v>
      </c>
    </row>
    <row r="4025" spans="7:7">
      <c r="G4025" s="132">
        <f t="shared" si="63"/>
        <v>0</v>
      </c>
    </row>
    <row r="4026" spans="7:7">
      <c r="G4026" s="132">
        <f t="shared" si="63"/>
        <v>0</v>
      </c>
    </row>
    <row r="4027" spans="7:7">
      <c r="G4027" s="132">
        <f t="shared" si="63"/>
        <v>0</v>
      </c>
    </row>
    <row r="4028" spans="7:7">
      <c r="G4028" s="132">
        <f t="shared" si="63"/>
        <v>0</v>
      </c>
    </row>
    <row r="4029" spans="7:7">
      <c r="G4029" s="132">
        <f t="shared" si="63"/>
        <v>0</v>
      </c>
    </row>
    <row r="4030" spans="7:7">
      <c r="G4030" s="132">
        <f t="shared" si="63"/>
        <v>0</v>
      </c>
    </row>
    <row r="4031" spans="7:7">
      <c r="G4031" s="132">
        <f t="shared" si="63"/>
        <v>0</v>
      </c>
    </row>
    <row r="4032" spans="7:7">
      <c r="G4032" s="132">
        <f t="shared" si="63"/>
        <v>0</v>
      </c>
    </row>
    <row r="4033" spans="7:7">
      <c r="G4033" s="132">
        <f t="shared" si="63"/>
        <v>0</v>
      </c>
    </row>
    <row r="4034" spans="7:7">
      <c r="G4034" s="132">
        <f t="shared" si="63"/>
        <v>0</v>
      </c>
    </row>
    <row r="4035" spans="7:7">
      <c r="G4035" s="132">
        <f t="shared" si="63"/>
        <v>0</v>
      </c>
    </row>
    <row r="4036" spans="7:7">
      <c r="G4036" s="132">
        <f t="shared" si="63"/>
        <v>0</v>
      </c>
    </row>
    <row r="4037" spans="7:7">
      <c r="G4037" s="132">
        <f t="shared" si="63"/>
        <v>0</v>
      </c>
    </row>
    <row r="4038" spans="7:7">
      <c r="G4038" s="132">
        <f t="shared" si="63"/>
        <v>0</v>
      </c>
    </row>
    <row r="4039" spans="7:7">
      <c r="G4039" s="132">
        <f t="shared" si="63"/>
        <v>0</v>
      </c>
    </row>
    <row r="4040" spans="7:7">
      <c r="G4040" s="132">
        <f t="shared" si="63"/>
        <v>0</v>
      </c>
    </row>
    <row r="4041" spans="7:7">
      <c r="G4041" s="132">
        <f t="shared" si="63"/>
        <v>0</v>
      </c>
    </row>
    <row r="4042" spans="7:7">
      <c r="G4042" s="132">
        <f t="shared" si="63"/>
        <v>0</v>
      </c>
    </row>
    <row r="4043" spans="7:7">
      <c r="G4043" s="132">
        <f t="shared" si="63"/>
        <v>0</v>
      </c>
    </row>
    <row r="4044" spans="7:7">
      <c r="G4044" s="132">
        <f t="shared" si="63"/>
        <v>0</v>
      </c>
    </row>
    <row r="4045" spans="7:7">
      <c r="G4045" s="132">
        <f t="shared" ref="G4045:G4108" si="64">+D4045-E4045</f>
        <v>0</v>
      </c>
    </row>
    <row r="4046" spans="7:7">
      <c r="G4046" s="132">
        <f t="shared" si="64"/>
        <v>0</v>
      </c>
    </row>
    <row r="4047" spans="7:7">
      <c r="G4047" s="132">
        <f t="shared" si="64"/>
        <v>0</v>
      </c>
    </row>
    <row r="4048" spans="7:7">
      <c r="G4048" s="132">
        <f t="shared" si="64"/>
        <v>0</v>
      </c>
    </row>
    <row r="4049" spans="7:7">
      <c r="G4049" s="132">
        <f t="shared" si="64"/>
        <v>0</v>
      </c>
    </row>
    <row r="4050" spans="7:7">
      <c r="G4050" s="132">
        <f t="shared" si="64"/>
        <v>0</v>
      </c>
    </row>
    <row r="4051" spans="7:7">
      <c r="G4051" s="132">
        <f t="shared" si="64"/>
        <v>0</v>
      </c>
    </row>
    <row r="4052" spans="7:7">
      <c r="G4052" s="132">
        <f t="shared" si="64"/>
        <v>0</v>
      </c>
    </row>
    <row r="4053" spans="7:7">
      <c r="G4053" s="132">
        <f t="shared" si="64"/>
        <v>0</v>
      </c>
    </row>
    <row r="4054" spans="7:7">
      <c r="G4054" s="132">
        <f t="shared" si="64"/>
        <v>0</v>
      </c>
    </row>
    <row r="4055" spans="7:7">
      <c r="G4055" s="132">
        <f t="shared" si="64"/>
        <v>0</v>
      </c>
    </row>
    <row r="4056" spans="7:7">
      <c r="G4056" s="132">
        <f t="shared" si="64"/>
        <v>0</v>
      </c>
    </row>
    <row r="4057" spans="7:7">
      <c r="G4057" s="132">
        <f t="shared" si="64"/>
        <v>0</v>
      </c>
    </row>
    <row r="4058" spans="7:7">
      <c r="G4058" s="132">
        <f t="shared" si="64"/>
        <v>0</v>
      </c>
    </row>
    <row r="4059" spans="7:7">
      <c r="G4059" s="132">
        <f t="shared" si="64"/>
        <v>0</v>
      </c>
    </row>
    <row r="4060" spans="7:7">
      <c r="G4060" s="132">
        <f t="shared" si="64"/>
        <v>0</v>
      </c>
    </row>
    <row r="4061" spans="7:7">
      <c r="G4061" s="132">
        <f t="shared" si="64"/>
        <v>0</v>
      </c>
    </row>
    <row r="4062" spans="7:7">
      <c r="G4062" s="132">
        <f t="shared" si="64"/>
        <v>0</v>
      </c>
    </row>
    <row r="4063" spans="7:7">
      <c r="G4063" s="132">
        <f t="shared" si="64"/>
        <v>0</v>
      </c>
    </row>
    <row r="4064" spans="7:7">
      <c r="G4064" s="132">
        <f t="shared" si="64"/>
        <v>0</v>
      </c>
    </row>
    <row r="4065" spans="7:7">
      <c r="G4065" s="132">
        <f t="shared" si="64"/>
        <v>0</v>
      </c>
    </row>
    <row r="4066" spans="7:7">
      <c r="G4066" s="132">
        <f t="shared" si="64"/>
        <v>0</v>
      </c>
    </row>
    <row r="4067" spans="7:7">
      <c r="G4067" s="132">
        <f t="shared" si="64"/>
        <v>0</v>
      </c>
    </row>
    <row r="4068" spans="7:7">
      <c r="G4068" s="132">
        <f t="shared" si="64"/>
        <v>0</v>
      </c>
    </row>
    <row r="4069" spans="7:7">
      <c r="G4069" s="132">
        <f t="shared" si="64"/>
        <v>0</v>
      </c>
    </row>
    <row r="4070" spans="7:7">
      <c r="G4070" s="132">
        <f t="shared" si="64"/>
        <v>0</v>
      </c>
    </row>
    <row r="4071" spans="7:7">
      <c r="G4071" s="132">
        <f t="shared" si="64"/>
        <v>0</v>
      </c>
    </row>
    <row r="4072" spans="7:7">
      <c r="G4072" s="132">
        <f t="shared" si="64"/>
        <v>0</v>
      </c>
    </row>
    <row r="4073" spans="7:7">
      <c r="G4073" s="132">
        <f t="shared" si="64"/>
        <v>0</v>
      </c>
    </row>
    <row r="4074" spans="7:7">
      <c r="G4074" s="132">
        <f t="shared" si="64"/>
        <v>0</v>
      </c>
    </row>
    <row r="4075" spans="7:7">
      <c r="G4075" s="132">
        <f t="shared" si="64"/>
        <v>0</v>
      </c>
    </row>
    <row r="4076" spans="7:7">
      <c r="G4076" s="132">
        <f t="shared" si="64"/>
        <v>0</v>
      </c>
    </row>
    <row r="4077" spans="7:7">
      <c r="G4077" s="132">
        <f t="shared" si="64"/>
        <v>0</v>
      </c>
    </row>
    <row r="4078" spans="7:7">
      <c r="G4078" s="132">
        <f t="shared" si="64"/>
        <v>0</v>
      </c>
    </row>
    <row r="4079" spans="7:7">
      <c r="G4079" s="132">
        <f t="shared" si="64"/>
        <v>0</v>
      </c>
    </row>
    <row r="4080" spans="7:7">
      <c r="G4080" s="132">
        <f t="shared" si="64"/>
        <v>0</v>
      </c>
    </row>
    <row r="4081" spans="7:7">
      <c r="G4081" s="132">
        <f t="shared" si="64"/>
        <v>0</v>
      </c>
    </row>
    <row r="4082" spans="7:7">
      <c r="G4082" s="132">
        <f t="shared" si="64"/>
        <v>0</v>
      </c>
    </row>
    <row r="4083" spans="7:7">
      <c r="G4083" s="132">
        <f t="shared" si="64"/>
        <v>0</v>
      </c>
    </row>
    <row r="4084" spans="7:7">
      <c r="G4084" s="132">
        <f t="shared" si="64"/>
        <v>0</v>
      </c>
    </row>
    <row r="4085" spans="7:7">
      <c r="G4085" s="132">
        <f t="shared" si="64"/>
        <v>0</v>
      </c>
    </row>
    <row r="4086" spans="7:7">
      <c r="G4086" s="132">
        <f t="shared" si="64"/>
        <v>0</v>
      </c>
    </row>
    <row r="4087" spans="7:7">
      <c r="G4087" s="132">
        <f t="shared" si="64"/>
        <v>0</v>
      </c>
    </row>
    <row r="4088" spans="7:7">
      <c r="G4088" s="132">
        <f t="shared" si="64"/>
        <v>0</v>
      </c>
    </row>
    <row r="4089" spans="7:7">
      <c r="G4089" s="132">
        <f t="shared" si="64"/>
        <v>0</v>
      </c>
    </row>
    <row r="4090" spans="7:7">
      <c r="G4090" s="132">
        <f t="shared" si="64"/>
        <v>0</v>
      </c>
    </row>
    <row r="4091" spans="7:7">
      <c r="G4091" s="132">
        <f t="shared" si="64"/>
        <v>0</v>
      </c>
    </row>
    <row r="4092" spans="7:7">
      <c r="G4092" s="132">
        <f t="shared" si="64"/>
        <v>0</v>
      </c>
    </row>
    <row r="4093" spans="7:7">
      <c r="G4093" s="132">
        <f t="shared" si="64"/>
        <v>0</v>
      </c>
    </row>
    <row r="4094" spans="7:7">
      <c r="G4094" s="132">
        <f t="shared" si="64"/>
        <v>0</v>
      </c>
    </row>
    <row r="4095" spans="7:7">
      <c r="G4095" s="132">
        <f t="shared" si="64"/>
        <v>0</v>
      </c>
    </row>
    <row r="4096" spans="7:7">
      <c r="G4096" s="132">
        <f t="shared" si="64"/>
        <v>0</v>
      </c>
    </row>
    <row r="4097" spans="7:7">
      <c r="G4097" s="132">
        <f t="shared" si="64"/>
        <v>0</v>
      </c>
    </row>
    <row r="4098" spans="7:7">
      <c r="G4098" s="132">
        <f t="shared" si="64"/>
        <v>0</v>
      </c>
    </row>
    <row r="4099" spans="7:7">
      <c r="G4099" s="132">
        <f t="shared" si="64"/>
        <v>0</v>
      </c>
    </row>
    <row r="4100" spans="7:7">
      <c r="G4100" s="132">
        <f t="shared" si="64"/>
        <v>0</v>
      </c>
    </row>
    <row r="4101" spans="7:7">
      <c r="G4101" s="132">
        <f t="shared" si="64"/>
        <v>0</v>
      </c>
    </row>
    <row r="4102" spans="7:7">
      <c r="G4102" s="132">
        <f t="shared" si="64"/>
        <v>0</v>
      </c>
    </row>
    <row r="4103" spans="7:7">
      <c r="G4103" s="132">
        <f t="shared" si="64"/>
        <v>0</v>
      </c>
    </row>
    <row r="4104" spans="7:7">
      <c r="G4104" s="132">
        <f t="shared" si="64"/>
        <v>0</v>
      </c>
    </row>
    <row r="4105" spans="7:7">
      <c r="G4105" s="132">
        <f t="shared" si="64"/>
        <v>0</v>
      </c>
    </row>
    <row r="4106" spans="7:7">
      <c r="G4106" s="132">
        <f t="shared" si="64"/>
        <v>0</v>
      </c>
    </row>
    <row r="4107" spans="7:7">
      <c r="G4107" s="132">
        <f t="shared" si="64"/>
        <v>0</v>
      </c>
    </row>
    <row r="4108" spans="7:7">
      <c r="G4108" s="132">
        <f t="shared" si="64"/>
        <v>0</v>
      </c>
    </row>
    <row r="4109" spans="7:7">
      <c r="G4109" s="132">
        <f t="shared" ref="G4109:G4172" si="65">+D4109-E4109</f>
        <v>0</v>
      </c>
    </row>
    <row r="4110" spans="7:7">
      <c r="G4110" s="132">
        <f t="shared" si="65"/>
        <v>0</v>
      </c>
    </row>
    <row r="4111" spans="7:7">
      <c r="G4111" s="132">
        <f t="shared" si="65"/>
        <v>0</v>
      </c>
    </row>
    <row r="4112" spans="7:7">
      <c r="G4112" s="132">
        <f t="shared" si="65"/>
        <v>0</v>
      </c>
    </row>
    <row r="4113" spans="7:7">
      <c r="G4113" s="132">
        <f t="shared" si="65"/>
        <v>0</v>
      </c>
    </row>
    <row r="4114" spans="7:7">
      <c r="G4114" s="132">
        <f t="shared" si="65"/>
        <v>0</v>
      </c>
    </row>
    <row r="4115" spans="7:7">
      <c r="G4115" s="132">
        <f t="shared" si="65"/>
        <v>0</v>
      </c>
    </row>
    <row r="4116" spans="7:7">
      <c r="G4116" s="132">
        <f t="shared" si="65"/>
        <v>0</v>
      </c>
    </row>
    <row r="4117" spans="7:7">
      <c r="G4117" s="132">
        <f t="shared" si="65"/>
        <v>0</v>
      </c>
    </row>
    <row r="4118" spans="7:7">
      <c r="G4118" s="132">
        <f t="shared" si="65"/>
        <v>0</v>
      </c>
    </row>
    <row r="4119" spans="7:7">
      <c r="G4119" s="132">
        <f t="shared" si="65"/>
        <v>0</v>
      </c>
    </row>
    <row r="4120" spans="7:7">
      <c r="G4120" s="132">
        <f t="shared" si="65"/>
        <v>0</v>
      </c>
    </row>
    <row r="4121" spans="7:7">
      <c r="G4121" s="132">
        <f t="shared" si="65"/>
        <v>0</v>
      </c>
    </row>
    <row r="4122" spans="7:7">
      <c r="G4122" s="132">
        <f t="shared" si="65"/>
        <v>0</v>
      </c>
    </row>
    <row r="4123" spans="7:7">
      <c r="G4123" s="132">
        <f t="shared" si="65"/>
        <v>0</v>
      </c>
    </row>
    <row r="4124" spans="7:7">
      <c r="G4124" s="132">
        <f t="shared" si="65"/>
        <v>0</v>
      </c>
    </row>
    <row r="4125" spans="7:7">
      <c r="G4125" s="132">
        <f t="shared" si="65"/>
        <v>0</v>
      </c>
    </row>
    <row r="4126" spans="7:7">
      <c r="G4126" s="132">
        <f t="shared" si="65"/>
        <v>0</v>
      </c>
    </row>
    <row r="4127" spans="7:7">
      <c r="G4127" s="132">
        <f t="shared" si="65"/>
        <v>0</v>
      </c>
    </row>
    <row r="4128" spans="7:7">
      <c r="G4128" s="132">
        <f t="shared" si="65"/>
        <v>0</v>
      </c>
    </row>
    <row r="4129" spans="7:7">
      <c r="G4129" s="132">
        <f t="shared" si="65"/>
        <v>0</v>
      </c>
    </row>
    <row r="4130" spans="7:7">
      <c r="G4130" s="132">
        <f t="shared" si="65"/>
        <v>0</v>
      </c>
    </row>
    <row r="4131" spans="7:7">
      <c r="G4131" s="132">
        <f t="shared" si="65"/>
        <v>0</v>
      </c>
    </row>
    <row r="4132" spans="7:7">
      <c r="G4132" s="132">
        <f t="shared" si="65"/>
        <v>0</v>
      </c>
    </row>
    <row r="4133" spans="7:7">
      <c r="G4133" s="132">
        <f t="shared" si="65"/>
        <v>0</v>
      </c>
    </row>
    <row r="4134" spans="7:7">
      <c r="G4134" s="132">
        <f t="shared" si="65"/>
        <v>0</v>
      </c>
    </row>
    <row r="4135" spans="7:7">
      <c r="G4135" s="132">
        <f t="shared" si="65"/>
        <v>0</v>
      </c>
    </row>
    <row r="4136" spans="7:7">
      <c r="G4136" s="132">
        <f t="shared" si="65"/>
        <v>0</v>
      </c>
    </row>
    <row r="4137" spans="7:7">
      <c r="G4137" s="132">
        <f t="shared" si="65"/>
        <v>0</v>
      </c>
    </row>
    <row r="4138" spans="7:7">
      <c r="G4138" s="132">
        <f t="shared" si="65"/>
        <v>0</v>
      </c>
    </row>
    <row r="4139" spans="7:7">
      <c r="G4139" s="132">
        <f t="shared" si="65"/>
        <v>0</v>
      </c>
    </row>
    <row r="4140" spans="7:7">
      <c r="G4140" s="132">
        <f t="shared" si="65"/>
        <v>0</v>
      </c>
    </row>
    <row r="4141" spans="7:7">
      <c r="G4141" s="132">
        <f t="shared" si="65"/>
        <v>0</v>
      </c>
    </row>
    <row r="4142" spans="7:7">
      <c r="G4142" s="132">
        <f t="shared" si="65"/>
        <v>0</v>
      </c>
    </row>
    <row r="4143" spans="7:7">
      <c r="G4143" s="132">
        <f t="shared" si="65"/>
        <v>0</v>
      </c>
    </row>
    <row r="4144" spans="7:7">
      <c r="G4144" s="132">
        <f t="shared" si="65"/>
        <v>0</v>
      </c>
    </row>
    <row r="4145" spans="7:7">
      <c r="G4145" s="132">
        <f t="shared" si="65"/>
        <v>0</v>
      </c>
    </row>
    <row r="4146" spans="7:7">
      <c r="G4146" s="132">
        <f t="shared" si="65"/>
        <v>0</v>
      </c>
    </row>
    <row r="4147" spans="7:7">
      <c r="G4147" s="132">
        <f t="shared" si="65"/>
        <v>0</v>
      </c>
    </row>
    <row r="4148" spans="7:7">
      <c r="G4148" s="132">
        <f t="shared" si="65"/>
        <v>0</v>
      </c>
    </row>
    <row r="4149" spans="7:7">
      <c r="G4149" s="132">
        <f t="shared" si="65"/>
        <v>0</v>
      </c>
    </row>
    <row r="4150" spans="7:7">
      <c r="G4150" s="132">
        <f t="shared" si="65"/>
        <v>0</v>
      </c>
    </row>
    <row r="4151" spans="7:7">
      <c r="G4151" s="132">
        <f t="shared" si="65"/>
        <v>0</v>
      </c>
    </row>
    <row r="4152" spans="7:7">
      <c r="G4152" s="132">
        <f t="shared" si="65"/>
        <v>0</v>
      </c>
    </row>
    <row r="4153" spans="7:7">
      <c r="G4153" s="132">
        <f t="shared" si="65"/>
        <v>0</v>
      </c>
    </row>
    <row r="4154" spans="7:7">
      <c r="G4154" s="132">
        <f t="shared" si="65"/>
        <v>0</v>
      </c>
    </row>
    <row r="4155" spans="7:7">
      <c r="G4155" s="132">
        <f t="shared" si="65"/>
        <v>0</v>
      </c>
    </row>
    <row r="4156" spans="7:7">
      <c r="G4156" s="132">
        <f t="shared" si="65"/>
        <v>0</v>
      </c>
    </row>
    <row r="4157" spans="7:7">
      <c r="G4157" s="132">
        <f t="shared" si="65"/>
        <v>0</v>
      </c>
    </row>
    <row r="4158" spans="7:7">
      <c r="G4158" s="132">
        <f t="shared" si="65"/>
        <v>0</v>
      </c>
    </row>
    <row r="4159" spans="7:7">
      <c r="G4159" s="132">
        <f t="shared" si="65"/>
        <v>0</v>
      </c>
    </row>
    <row r="4160" spans="7:7">
      <c r="G4160" s="132">
        <f t="shared" si="65"/>
        <v>0</v>
      </c>
    </row>
    <row r="4161" spans="7:7">
      <c r="G4161" s="132">
        <f t="shared" si="65"/>
        <v>0</v>
      </c>
    </row>
    <row r="4162" spans="7:7">
      <c r="G4162" s="132">
        <f t="shared" si="65"/>
        <v>0</v>
      </c>
    </row>
    <row r="4163" spans="7:7">
      <c r="G4163" s="132">
        <f t="shared" si="65"/>
        <v>0</v>
      </c>
    </row>
    <row r="4164" spans="7:7">
      <c r="G4164" s="132">
        <f t="shared" si="65"/>
        <v>0</v>
      </c>
    </row>
    <row r="4165" spans="7:7">
      <c r="G4165" s="132">
        <f t="shared" si="65"/>
        <v>0</v>
      </c>
    </row>
    <row r="4166" spans="7:7">
      <c r="G4166" s="132">
        <f t="shared" si="65"/>
        <v>0</v>
      </c>
    </row>
    <row r="4167" spans="7:7">
      <c r="G4167" s="132">
        <f t="shared" si="65"/>
        <v>0</v>
      </c>
    </row>
    <row r="4168" spans="7:7">
      <c r="G4168" s="132">
        <f t="shared" si="65"/>
        <v>0</v>
      </c>
    </row>
    <row r="4169" spans="7:7">
      <c r="G4169" s="132">
        <f t="shared" si="65"/>
        <v>0</v>
      </c>
    </row>
    <row r="4170" spans="7:7">
      <c r="G4170" s="132">
        <f t="shared" si="65"/>
        <v>0</v>
      </c>
    </row>
    <row r="4171" spans="7:7">
      <c r="G4171" s="132">
        <f t="shared" si="65"/>
        <v>0</v>
      </c>
    </row>
    <row r="4172" spans="7:7">
      <c r="G4172" s="132">
        <f t="shared" si="65"/>
        <v>0</v>
      </c>
    </row>
    <row r="4173" spans="7:7">
      <c r="G4173" s="132">
        <f t="shared" ref="G4173:G4236" si="66">+D4173-E4173</f>
        <v>0</v>
      </c>
    </row>
    <row r="4174" spans="7:7">
      <c r="G4174" s="132">
        <f t="shared" si="66"/>
        <v>0</v>
      </c>
    </row>
    <row r="4175" spans="7:7">
      <c r="G4175" s="132">
        <f t="shared" si="66"/>
        <v>0</v>
      </c>
    </row>
    <row r="4176" spans="7:7">
      <c r="G4176" s="132">
        <f t="shared" si="66"/>
        <v>0</v>
      </c>
    </row>
    <row r="4177" spans="7:7">
      <c r="G4177" s="132">
        <f t="shared" si="66"/>
        <v>0</v>
      </c>
    </row>
    <row r="4178" spans="7:7">
      <c r="G4178" s="132">
        <f t="shared" si="66"/>
        <v>0</v>
      </c>
    </row>
    <row r="4179" spans="7:7">
      <c r="G4179" s="132">
        <f t="shared" si="66"/>
        <v>0</v>
      </c>
    </row>
    <row r="4180" spans="7:7">
      <c r="G4180" s="132">
        <f t="shared" si="66"/>
        <v>0</v>
      </c>
    </row>
    <row r="4181" spans="7:7">
      <c r="G4181" s="132">
        <f t="shared" si="66"/>
        <v>0</v>
      </c>
    </row>
    <row r="4182" spans="7:7">
      <c r="G4182" s="132">
        <f t="shared" si="66"/>
        <v>0</v>
      </c>
    </row>
    <row r="4183" spans="7:7">
      <c r="G4183" s="132">
        <f t="shared" si="66"/>
        <v>0</v>
      </c>
    </row>
    <row r="4184" spans="7:7">
      <c r="G4184" s="132">
        <f t="shared" si="66"/>
        <v>0</v>
      </c>
    </row>
    <row r="4185" spans="7:7">
      <c r="G4185" s="132">
        <f t="shared" si="66"/>
        <v>0</v>
      </c>
    </row>
    <row r="4186" spans="7:7">
      <c r="G4186" s="132">
        <f t="shared" si="66"/>
        <v>0</v>
      </c>
    </row>
    <row r="4187" spans="7:7">
      <c r="G4187" s="132">
        <f t="shared" si="66"/>
        <v>0</v>
      </c>
    </row>
    <row r="4188" spans="7:7">
      <c r="G4188" s="132">
        <f t="shared" si="66"/>
        <v>0</v>
      </c>
    </row>
    <row r="4189" spans="7:7">
      <c r="G4189" s="132">
        <f t="shared" si="66"/>
        <v>0</v>
      </c>
    </row>
    <row r="4190" spans="7:7">
      <c r="G4190" s="132">
        <f t="shared" si="66"/>
        <v>0</v>
      </c>
    </row>
    <row r="4191" spans="7:7">
      <c r="G4191" s="132">
        <f t="shared" si="66"/>
        <v>0</v>
      </c>
    </row>
    <row r="4192" spans="7:7">
      <c r="G4192" s="132">
        <f t="shared" si="66"/>
        <v>0</v>
      </c>
    </row>
    <row r="4193" spans="7:7">
      <c r="G4193" s="132">
        <f t="shared" si="66"/>
        <v>0</v>
      </c>
    </row>
    <row r="4194" spans="7:7">
      <c r="G4194" s="132">
        <f t="shared" si="66"/>
        <v>0</v>
      </c>
    </row>
    <row r="4195" spans="7:7">
      <c r="G4195" s="132">
        <f t="shared" si="66"/>
        <v>0</v>
      </c>
    </row>
    <row r="4196" spans="7:7">
      <c r="G4196" s="132">
        <f t="shared" si="66"/>
        <v>0</v>
      </c>
    </row>
    <row r="4197" spans="7:7">
      <c r="G4197" s="132">
        <f t="shared" si="66"/>
        <v>0</v>
      </c>
    </row>
    <row r="4198" spans="7:7">
      <c r="G4198" s="132">
        <f t="shared" si="66"/>
        <v>0</v>
      </c>
    </row>
    <row r="4199" spans="7:7">
      <c r="G4199" s="132">
        <f t="shared" si="66"/>
        <v>0</v>
      </c>
    </row>
    <row r="4200" spans="7:7">
      <c r="G4200" s="132">
        <f t="shared" si="66"/>
        <v>0</v>
      </c>
    </row>
    <row r="4201" spans="7:7">
      <c r="G4201" s="132">
        <f t="shared" si="66"/>
        <v>0</v>
      </c>
    </row>
    <row r="4202" spans="7:7">
      <c r="G4202" s="132">
        <f t="shared" si="66"/>
        <v>0</v>
      </c>
    </row>
    <row r="4203" spans="7:7">
      <c r="G4203" s="132">
        <f t="shared" si="66"/>
        <v>0</v>
      </c>
    </row>
    <row r="4204" spans="7:7">
      <c r="G4204" s="132">
        <f t="shared" si="66"/>
        <v>0</v>
      </c>
    </row>
    <row r="4205" spans="7:7">
      <c r="G4205" s="132">
        <f t="shared" si="66"/>
        <v>0</v>
      </c>
    </row>
    <row r="4206" spans="7:7">
      <c r="G4206" s="132">
        <f t="shared" si="66"/>
        <v>0</v>
      </c>
    </row>
    <row r="4207" spans="7:7">
      <c r="G4207" s="132">
        <f t="shared" si="66"/>
        <v>0</v>
      </c>
    </row>
    <row r="4208" spans="7:7">
      <c r="G4208" s="132">
        <f t="shared" si="66"/>
        <v>0</v>
      </c>
    </row>
    <row r="4209" spans="7:7">
      <c r="G4209" s="132">
        <f t="shared" si="66"/>
        <v>0</v>
      </c>
    </row>
    <row r="4210" spans="7:7">
      <c r="G4210" s="132">
        <f t="shared" si="66"/>
        <v>0</v>
      </c>
    </row>
    <row r="4211" spans="7:7">
      <c r="G4211" s="132">
        <f t="shared" si="66"/>
        <v>0</v>
      </c>
    </row>
    <row r="4212" spans="7:7">
      <c r="G4212" s="132">
        <f t="shared" si="66"/>
        <v>0</v>
      </c>
    </row>
    <row r="4213" spans="7:7">
      <c r="G4213" s="132">
        <f t="shared" si="66"/>
        <v>0</v>
      </c>
    </row>
    <row r="4214" spans="7:7">
      <c r="G4214" s="132">
        <f t="shared" si="66"/>
        <v>0</v>
      </c>
    </row>
    <row r="4215" spans="7:7">
      <c r="G4215" s="132">
        <f t="shared" si="66"/>
        <v>0</v>
      </c>
    </row>
    <row r="4216" spans="7:7">
      <c r="G4216" s="132">
        <f t="shared" si="66"/>
        <v>0</v>
      </c>
    </row>
    <row r="4217" spans="7:7">
      <c r="G4217" s="132">
        <f t="shared" si="66"/>
        <v>0</v>
      </c>
    </row>
    <row r="4218" spans="7:7">
      <c r="G4218" s="132">
        <f t="shared" si="66"/>
        <v>0</v>
      </c>
    </row>
    <row r="4219" spans="7:7">
      <c r="G4219" s="132">
        <f t="shared" si="66"/>
        <v>0</v>
      </c>
    </row>
    <row r="4220" spans="7:7">
      <c r="G4220" s="132">
        <f t="shared" si="66"/>
        <v>0</v>
      </c>
    </row>
    <row r="4221" spans="7:7">
      <c r="G4221" s="132">
        <f t="shared" si="66"/>
        <v>0</v>
      </c>
    </row>
    <row r="4222" spans="7:7">
      <c r="G4222" s="132">
        <f t="shared" si="66"/>
        <v>0</v>
      </c>
    </row>
    <row r="4223" spans="7:7">
      <c r="G4223" s="132">
        <f t="shared" si="66"/>
        <v>0</v>
      </c>
    </row>
    <row r="4224" spans="7:7">
      <c r="G4224" s="132">
        <f t="shared" si="66"/>
        <v>0</v>
      </c>
    </row>
    <row r="4225" spans="7:7">
      <c r="G4225" s="132">
        <f t="shared" si="66"/>
        <v>0</v>
      </c>
    </row>
    <row r="4226" spans="7:7">
      <c r="G4226" s="132">
        <f t="shared" si="66"/>
        <v>0</v>
      </c>
    </row>
    <row r="4227" spans="7:7">
      <c r="G4227" s="132">
        <f t="shared" si="66"/>
        <v>0</v>
      </c>
    </row>
    <row r="4228" spans="7:7">
      <c r="G4228" s="132">
        <f t="shared" si="66"/>
        <v>0</v>
      </c>
    </row>
    <row r="4229" spans="7:7">
      <c r="G4229" s="132">
        <f t="shared" si="66"/>
        <v>0</v>
      </c>
    </row>
    <row r="4230" spans="7:7">
      <c r="G4230" s="132">
        <f t="shared" si="66"/>
        <v>0</v>
      </c>
    </row>
    <row r="4231" spans="7:7">
      <c r="G4231" s="132">
        <f t="shared" si="66"/>
        <v>0</v>
      </c>
    </row>
    <row r="4232" spans="7:7">
      <c r="G4232" s="132">
        <f t="shared" si="66"/>
        <v>0</v>
      </c>
    </row>
    <row r="4233" spans="7:7">
      <c r="G4233" s="132">
        <f t="shared" si="66"/>
        <v>0</v>
      </c>
    </row>
    <row r="4234" spans="7:7">
      <c r="G4234" s="132">
        <f t="shared" si="66"/>
        <v>0</v>
      </c>
    </row>
    <row r="4235" spans="7:7">
      <c r="G4235" s="132">
        <f t="shared" si="66"/>
        <v>0</v>
      </c>
    </row>
    <row r="4236" spans="7:7">
      <c r="G4236" s="132">
        <f t="shared" si="66"/>
        <v>0</v>
      </c>
    </row>
    <row r="4237" spans="7:7">
      <c r="G4237" s="132">
        <f t="shared" ref="G4237:G4300" si="67">+D4237-E4237</f>
        <v>0</v>
      </c>
    </row>
    <row r="4238" spans="7:7">
      <c r="G4238" s="132">
        <f t="shared" si="67"/>
        <v>0</v>
      </c>
    </row>
    <row r="4239" spans="7:7">
      <c r="G4239" s="132">
        <f t="shared" si="67"/>
        <v>0</v>
      </c>
    </row>
    <row r="4240" spans="7:7">
      <c r="G4240" s="132">
        <f t="shared" si="67"/>
        <v>0</v>
      </c>
    </row>
    <row r="4241" spans="7:7">
      <c r="G4241" s="132">
        <f t="shared" si="67"/>
        <v>0</v>
      </c>
    </row>
    <row r="4242" spans="7:7">
      <c r="G4242" s="132">
        <f t="shared" si="67"/>
        <v>0</v>
      </c>
    </row>
    <row r="4243" spans="7:7">
      <c r="G4243" s="132">
        <f t="shared" si="67"/>
        <v>0</v>
      </c>
    </row>
    <row r="4244" spans="7:7">
      <c r="G4244" s="132">
        <f t="shared" si="67"/>
        <v>0</v>
      </c>
    </row>
    <row r="4245" spans="7:7">
      <c r="G4245" s="132">
        <f t="shared" si="67"/>
        <v>0</v>
      </c>
    </row>
    <row r="4246" spans="7:7">
      <c r="G4246" s="132">
        <f t="shared" si="67"/>
        <v>0</v>
      </c>
    </row>
    <row r="4247" spans="7:7">
      <c r="G4247" s="132">
        <f t="shared" si="67"/>
        <v>0</v>
      </c>
    </row>
    <row r="4248" spans="7:7">
      <c r="G4248" s="132">
        <f t="shared" si="67"/>
        <v>0</v>
      </c>
    </row>
    <row r="4249" spans="7:7">
      <c r="G4249" s="132">
        <f t="shared" si="67"/>
        <v>0</v>
      </c>
    </row>
    <row r="4250" spans="7:7">
      <c r="G4250" s="132">
        <f t="shared" si="67"/>
        <v>0</v>
      </c>
    </row>
    <row r="4251" spans="7:7">
      <c r="G4251" s="132">
        <f t="shared" si="67"/>
        <v>0</v>
      </c>
    </row>
    <row r="4252" spans="7:7">
      <c r="G4252" s="132">
        <f t="shared" si="67"/>
        <v>0</v>
      </c>
    </row>
    <row r="4253" spans="7:7">
      <c r="G4253" s="132">
        <f t="shared" si="67"/>
        <v>0</v>
      </c>
    </row>
    <row r="4254" spans="7:7">
      <c r="G4254" s="132">
        <f t="shared" si="67"/>
        <v>0</v>
      </c>
    </row>
    <row r="4255" spans="7:7">
      <c r="G4255" s="132">
        <f t="shared" si="67"/>
        <v>0</v>
      </c>
    </row>
    <row r="4256" spans="7:7">
      <c r="G4256" s="132">
        <f t="shared" si="67"/>
        <v>0</v>
      </c>
    </row>
    <row r="4257" spans="7:7">
      <c r="G4257" s="132">
        <f t="shared" si="67"/>
        <v>0</v>
      </c>
    </row>
    <row r="4258" spans="7:7">
      <c r="G4258" s="132">
        <f t="shared" si="67"/>
        <v>0</v>
      </c>
    </row>
    <row r="4259" spans="7:7">
      <c r="G4259" s="132">
        <f t="shared" si="67"/>
        <v>0</v>
      </c>
    </row>
    <row r="4260" spans="7:7">
      <c r="G4260" s="132">
        <f t="shared" si="67"/>
        <v>0</v>
      </c>
    </row>
    <row r="4261" spans="7:7">
      <c r="G4261" s="132">
        <f t="shared" si="67"/>
        <v>0</v>
      </c>
    </row>
    <row r="4262" spans="7:7">
      <c r="G4262" s="132">
        <f t="shared" si="67"/>
        <v>0</v>
      </c>
    </row>
    <row r="4263" spans="7:7">
      <c r="G4263" s="132">
        <f t="shared" si="67"/>
        <v>0</v>
      </c>
    </row>
    <row r="4264" spans="7:7">
      <c r="G4264" s="132">
        <f t="shared" si="67"/>
        <v>0</v>
      </c>
    </row>
    <row r="4265" spans="7:7">
      <c r="G4265" s="132">
        <f t="shared" si="67"/>
        <v>0</v>
      </c>
    </row>
    <row r="4266" spans="7:7">
      <c r="G4266" s="132">
        <f t="shared" si="67"/>
        <v>0</v>
      </c>
    </row>
    <row r="4267" spans="7:7">
      <c r="G4267" s="132">
        <f t="shared" si="67"/>
        <v>0</v>
      </c>
    </row>
    <row r="4268" spans="7:7">
      <c r="G4268" s="132">
        <f t="shared" si="67"/>
        <v>0</v>
      </c>
    </row>
    <row r="4269" spans="7:7">
      <c r="G4269" s="132">
        <f t="shared" si="67"/>
        <v>0</v>
      </c>
    </row>
    <row r="4270" spans="7:7">
      <c r="G4270" s="132">
        <f t="shared" si="67"/>
        <v>0</v>
      </c>
    </row>
    <row r="4271" spans="7:7">
      <c r="G4271" s="132">
        <f t="shared" si="67"/>
        <v>0</v>
      </c>
    </row>
    <row r="4272" spans="7:7">
      <c r="G4272" s="132">
        <f t="shared" si="67"/>
        <v>0</v>
      </c>
    </row>
    <row r="4273" spans="7:7">
      <c r="G4273" s="132">
        <f t="shared" si="67"/>
        <v>0</v>
      </c>
    </row>
    <row r="4274" spans="7:7">
      <c r="G4274" s="132">
        <f t="shared" si="67"/>
        <v>0</v>
      </c>
    </row>
    <row r="4275" spans="7:7">
      <c r="G4275" s="132">
        <f t="shared" si="67"/>
        <v>0</v>
      </c>
    </row>
    <row r="4276" spans="7:7">
      <c r="G4276" s="132">
        <f t="shared" si="67"/>
        <v>0</v>
      </c>
    </row>
    <row r="4277" spans="7:7">
      <c r="G4277" s="132">
        <f t="shared" si="67"/>
        <v>0</v>
      </c>
    </row>
    <row r="4278" spans="7:7">
      <c r="G4278" s="132">
        <f t="shared" si="67"/>
        <v>0</v>
      </c>
    </row>
    <row r="4279" spans="7:7">
      <c r="G4279" s="132">
        <f t="shared" si="67"/>
        <v>0</v>
      </c>
    </row>
    <row r="4280" spans="7:7">
      <c r="G4280" s="132">
        <f t="shared" si="67"/>
        <v>0</v>
      </c>
    </row>
    <row r="4281" spans="7:7">
      <c r="G4281" s="132">
        <f t="shared" si="67"/>
        <v>0</v>
      </c>
    </row>
    <row r="4282" spans="7:7">
      <c r="G4282" s="132">
        <f t="shared" si="67"/>
        <v>0</v>
      </c>
    </row>
    <row r="4283" spans="7:7">
      <c r="G4283" s="132">
        <f t="shared" si="67"/>
        <v>0</v>
      </c>
    </row>
    <row r="4284" spans="7:7">
      <c r="G4284" s="132">
        <f t="shared" si="67"/>
        <v>0</v>
      </c>
    </row>
    <row r="4285" spans="7:7">
      <c r="G4285" s="132">
        <f t="shared" si="67"/>
        <v>0</v>
      </c>
    </row>
    <row r="4286" spans="7:7">
      <c r="G4286" s="132">
        <f t="shared" si="67"/>
        <v>0</v>
      </c>
    </row>
    <row r="4287" spans="7:7">
      <c r="G4287" s="132">
        <f t="shared" si="67"/>
        <v>0</v>
      </c>
    </row>
    <row r="4288" spans="7:7">
      <c r="G4288" s="132">
        <f t="shared" si="67"/>
        <v>0</v>
      </c>
    </row>
    <row r="4289" spans="7:7">
      <c r="G4289" s="132">
        <f t="shared" si="67"/>
        <v>0</v>
      </c>
    </row>
    <row r="4290" spans="7:7">
      <c r="G4290" s="132">
        <f t="shared" si="67"/>
        <v>0</v>
      </c>
    </row>
    <row r="4291" spans="7:7">
      <c r="G4291" s="132">
        <f t="shared" si="67"/>
        <v>0</v>
      </c>
    </row>
    <row r="4292" spans="7:7">
      <c r="G4292" s="132">
        <f t="shared" si="67"/>
        <v>0</v>
      </c>
    </row>
    <row r="4293" spans="7:7">
      <c r="G4293" s="132">
        <f t="shared" si="67"/>
        <v>0</v>
      </c>
    </row>
    <row r="4294" spans="7:7">
      <c r="G4294" s="132">
        <f t="shared" si="67"/>
        <v>0</v>
      </c>
    </row>
    <row r="4295" spans="7:7">
      <c r="G4295" s="132">
        <f t="shared" si="67"/>
        <v>0</v>
      </c>
    </row>
    <row r="4296" spans="7:7">
      <c r="G4296" s="132">
        <f t="shared" si="67"/>
        <v>0</v>
      </c>
    </row>
    <row r="4297" spans="7:7">
      <c r="G4297" s="132">
        <f t="shared" si="67"/>
        <v>0</v>
      </c>
    </row>
    <row r="4298" spans="7:7">
      <c r="G4298" s="132">
        <f t="shared" si="67"/>
        <v>0</v>
      </c>
    </row>
    <row r="4299" spans="7:7">
      <c r="G4299" s="132">
        <f t="shared" si="67"/>
        <v>0</v>
      </c>
    </row>
    <row r="4300" spans="7:7">
      <c r="G4300" s="132">
        <f t="shared" si="67"/>
        <v>0</v>
      </c>
    </row>
    <row r="4301" spans="7:7">
      <c r="G4301" s="132">
        <f t="shared" ref="G4301:G4364" si="68">+D4301-E4301</f>
        <v>0</v>
      </c>
    </row>
    <row r="4302" spans="7:7">
      <c r="G4302" s="132">
        <f t="shared" si="68"/>
        <v>0</v>
      </c>
    </row>
    <row r="4303" spans="7:7">
      <c r="G4303" s="132">
        <f t="shared" si="68"/>
        <v>0</v>
      </c>
    </row>
    <row r="4304" spans="7:7">
      <c r="G4304" s="132">
        <f t="shared" si="68"/>
        <v>0</v>
      </c>
    </row>
    <row r="4305" spans="7:7">
      <c r="G4305" s="132">
        <f t="shared" si="68"/>
        <v>0</v>
      </c>
    </row>
    <row r="4306" spans="7:7">
      <c r="G4306" s="132">
        <f t="shared" si="68"/>
        <v>0</v>
      </c>
    </row>
    <row r="4307" spans="7:7">
      <c r="G4307" s="132">
        <f t="shared" si="68"/>
        <v>0</v>
      </c>
    </row>
    <row r="4308" spans="7:7">
      <c r="G4308" s="132">
        <f t="shared" si="68"/>
        <v>0</v>
      </c>
    </row>
    <row r="4309" spans="7:7">
      <c r="G4309" s="132">
        <f t="shared" si="68"/>
        <v>0</v>
      </c>
    </row>
    <row r="4310" spans="7:7">
      <c r="G4310" s="132">
        <f t="shared" si="68"/>
        <v>0</v>
      </c>
    </row>
    <row r="4311" spans="7:7">
      <c r="G4311" s="132">
        <f t="shared" si="68"/>
        <v>0</v>
      </c>
    </row>
    <row r="4312" spans="7:7">
      <c r="G4312" s="132">
        <f t="shared" si="68"/>
        <v>0</v>
      </c>
    </row>
    <row r="4313" spans="7:7">
      <c r="G4313" s="132">
        <f t="shared" si="68"/>
        <v>0</v>
      </c>
    </row>
    <row r="4314" spans="7:7">
      <c r="G4314" s="132">
        <f t="shared" si="68"/>
        <v>0</v>
      </c>
    </row>
    <row r="4315" spans="7:7">
      <c r="G4315" s="132">
        <f t="shared" si="68"/>
        <v>0</v>
      </c>
    </row>
    <row r="4316" spans="7:7">
      <c r="G4316" s="132">
        <f t="shared" si="68"/>
        <v>0</v>
      </c>
    </row>
    <row r="4317" spans="7:7">
      <c r="G4317" s="132">
        <f t="shared" si="68"/>
        <v>0</v>
      </c>
    </row>
    <row r="4318" spans="7:7">
      <c r="G4318" s="132">
        <f t="shared" si="68"/>
        <v>0</v>
      </c>
    </row>
    <row r="4319" spans="7:7">
      <c r="G4319" s="132">
        <f t="shared" si="68"/>
        <v>0</v>
      </c>
    </row>
    <row r="4320" spans="7:7">
      <c r="G4320" s="132">
        <f t="shared" si="68"/>
        <v>0</v>
      </c>
    </row>
    <row r="4321" spans="7:7">
      <c r="G4321" s="132">
        <f t="shared" si="68"/>
        <v>0</v>
      </c>
    </row>
    <row r="4322" spans="7:7">
      <c r="G4322" s="132">
        <f t="shared" si="68"/>
        <v>0</v>
      </c>
    </row>
    <row r="4323" spans="7:7">
      <c r="G4323" s="132">
        <f t="shared" si="68"/>
        <v>0</v>
      </c>
    </row>
    <row r="4324" spans="7:7">
      <c r="G4324" s="132">
        <f t="shared" si="68"/>
        <v>0</v>
      </c>
    </row>
    <row r="4325" spans="7:7">
      <c r="G4325" s="132">
        <f t="shared" si="68"/>
        <v>0</v>
      </c>
    </row>
    <row r="4326" spans="7:7">
      <c r="G4326" s="132">
        <f t="shared" si="68"/>
        <v>0</v>
      </c>
    </row>
    <row r="4327" spans="7:7">
      <c r="G4327" s="132">
        <f t="shared" si="68"/>
        <v>0</v>
      </c>
    </row>
    <row r="4328" spans="7:7">
      <c r="G4328" s="132">
        <f t="shared" si="68"/>
        <v>0</v>
      </c>
    </row>
    <row r="4329" spans="7:7">
      <c r="G4329" s="132">
        <f t="shared" si="68"/>
        <v>0</v>
      </c>
    </row>
    <row r="4330" spans="7:7">
      <c r="G4330" s="132">
        <f t="shared" si="68"/>
        <v>0</v>
      </c>
    </row>
    <row r="4331" spans="7:7">
      <c r="G4331" s="132">
        <f t="shared" si="68"/>
        <v>0</v>
      </c>
    </row>
    <row r="4332" spans="7:7">
      <c r="G4332" s="132">
        <f t="shared" si="68"/>
        <v>0</v>
      </c>
    </row>
    <row r="4333" spans="7:7">
      <c r="G4333" s="132">
        <f t="shared" si="68"/>
        <v>0</v>
      </c>
    </row>
    <row r="4334" spans="7:7">
      <c r="G4334" s="132">
        <f t="shared" si="68"/>
        <v>0</v>
      </c>
    </row>
    <row r="4335" spans="7:7">
      <c r="G4335" s="132">
        <f t="shared" si="68"/>
        <v>0</v>
      </c>
    </row>
    <row r="4336" spans="7:7">
      <c r="G4336" s="132">
        <f t="shared" si="68"/>
        <v>0</v>
      </c>
    </row>
    <row r="4337" spans="7:7">
      <c r="G4337" s="132">
        <f t="shared" si="68"/>
        <v>0</v>
      </c>
    </row>
    <row r="4338" spans="7:7">
      <c r="G4338" s="132">
        <f t="shared" si="68"/>
        <v>0</v>
      </c>
    </row>
    <row r="4339" spans="7:7">
      <c r="G4339" s="132">
        <f t="shared" si="68"/>
        <v>0</v>
      </c>
    </row>
    <row r="4340" spans="7:7">
      <c r="G4340" s="132">
        <f t="shared" si="68"/>
        <v>0</v>
      </c>
    </row>
    <row r="4341" spans="7:7">
      <c r="G4341" s="132">
        <f t="shared" si="68"/>
        <v>0</v>
      </c>
    </row>
    <row r="4342" spans="7:7">
      <c r="G4342" s="132">
        <f t="shared" si="68"/>
        <v>0</v>
      </c>
    </row>
    <row r="4343" spans="7:7">
      <c r="G4343" s="132">
        <f t="shared" si="68"/>
        <v>0</v>
      </c>
    </row>
    <row r="4344" spans="7:7">
      <c r="G4344" s="132">
        <f t="shared" si="68"/>
        <v>0</v>
      </c>
    </row>
    <row r="4345" spans="7:7">
      <c r="G4345" s="132">
        <f t="shared" si="68"/>
        <v>0</v>
      </c>
    </row>
    <row r="4346" spans="7:7">
      <c r="G4346" s="132">
        <f t="shared" si="68"/>
        <v>0</v>
      </c>
    </row>
    <row r="4347" spans="7:7">
      <c r="G4347" s="132">
        <f t="shared" si="68"/>
        <v>0</v>
      </c>
    </row>
    <row r="4348" spans="7:7">
      <c r="G4348" s="132">
        <f t="shared" si="68"/>
        <v>0</v>
      </c>
    </row>
    <row r="4349" spans="7:7">
      <c r="G4349" s="132">
        <f t="shared" si="68"/>
        <v>0</v>
      </c>
    </row>
    <row r="4350" spans="7:7">
      <c r="G4350" s="132">
        <f t="shared" si="68"/>
        <v>0</v>
      </c>
    </row>
    <row r="4351" spans="7:7">
      <c r="G4351" s="132">
        <f t="shared" si="68"/>
        <v>0</v>
      </c>
    </row>
    <row r="4352" spans="7:7">
      <c r="G4352" s="132">
        <f t="shared" si="68"/>
        <v>0</v>
      </c>
    </row>
    <row r="4353" spans="7:7">
      <c r="G4353" s="132">
        <f t="shared" si="68"/>
        <v>0</v>
      </c>
    </row>
    <row r="4354" spans="7:7">
      <c r="G4354" s="132">
        <f t="shared" si="68"/>
        <v>0</v>
      </c>
    </row>
    <row r="4355" spans="7:7">
      <c r="G4355" s="132">
        <f t="shared" si="68"/>
        <v>0</v>
      </c>
    </row>
    <row r="4356" spans="7:7">
      <c r="G4356" s="132">
        <f t="shared" si="68"/>
        <v>0</v>
      </c>
    </row>
    <row r="4357" spans="7:7">
      <c r="G4357" s="132">
        <f t="shared" si="68"/>
        <v>0</v>
      </c>
    </row>
    <row r="4358" spans="7:7">
      <c r="G4358" s="132">
        <f t="shared" si="68"/>
        <v>0</v>
      </c>
    </row>
    <row r="4359" spans="7:7">
      <c r="G4359" s="132">
        <f t="shared" si="68"/>
        <v>0</v>
      </c>
    </row>
    <row r="4360" spans="7:7">
      <c r="G4360" s="132">
        <f t="shared" si="68"/>
        <v>0</v>
      </c>
    </row>
    <row r="4361" spans="7:7">
      <c r="G4361" s="132">
        <f t="shared" si="68"/>
        <v>0</v>
      </c>
    </row>
    <row r="4362" spans="7:7">
      <c r="G4362" s="132">
        <f t="shared" si="68"/>
        <v>0</v>
      </c>
    </row>
    <row r="4363" spans="7:7">
      <c r="G4363" s="132">
        <f t="shared" si="68"/>
        <v>0</v>
      </c>
    </row>
    <row r="4364" spans="7:7">
      <c r="G4364" s="132">
        <f t="shared" si="68"/>
        <v>0</v>
      </c>
    </row>
    <row r="4365" spans="7:7">
      <c r="G4365" s="132">
        <f t="shared" ref="G4365:G4428" si="69">+D4365-E4365</f>
        <v>0</v>
      </c>
    </row>
    <row r="4366" spans="7:7">
      <c r="G4366" s="132">
        <f t="shared" si="69"/>
        <v>0</v>
      </c>
    </row>
    <row r="4367" spans="7:7">
      <c r="G4367" s="132">
        <f t="shared" si="69"/>
        <v>0</v>
      </c>
    </row>
    <row r="4368" spans="7:7">
      <c r="G4368" s="132">
        <f t="shared" si="69"/>
        <v>0</v>
      </c>
    </row>
    <row r="4369" spans="7:7">
      <c r="G4369" s="132">
        <f t="shared" si="69"/>
        <v>0</v>
      </c>
    </row>
    <row r="4370" spans="7:7">
      <c r="G4370" s="132">
        <f t="shared" si="69"/>
        <v>0</v>
      </c>
    </row>
    <row r="4371" spans="7:7">
      <c r="G4371" s="132">
        <f t="shared" si="69"/>
        <v>0</v>
      </c>
    </row>
    <row r="4372" spans="7:7">
      <c r="G4372" s="132">
        <f t="shared" si="69"/>
        <v>0</v>
      </c>
    </row>
    <row r="4373" spans="7:7">
      <c r="G4373" s="132">
        <f t="shared" si="69"/>
        <v>0</v>
      </c>
    </row>
    <row r="4374" spans="7:7">
      <c r="G4374" s="132">
        <f t="shared" si="69"/>
        <v>0</v>
      </c>
    </row>
    <row r="4375" spans="7:7">
      <c r="G4375" s="132">
        <f t="shared" si="69"/>
        <v>0</v>
      </c>
    </row>
    <row r="4376" spans="7:7">
      <c r="G4376" s="132">
        <f t="shared" si="69"/>
        <v>0</v>
      </c>
    </row>
    <row r="4377" spans="7:7">
      <c r="G4377" s="132">
        <f t="shared" si="69"/>
        <v>0</v>
      </c>
    </row>
    <row r="4378" spans="7:7">
      <c r="G4378" s="132">
        <f t="shared" si="69"/>
        <v>0</v>
      </c>
    </row>
    <row r="4379" spans="7:7">
      <c r="G4379" s="132">
        <f t="shared" si="69"/>
        <v>0</v>
      </c>
    </row>
    <row r="4380" spans="7:7">
      <c r="G4380" s="132">
        <f t="shared" si="69"/>
        <v>0</v>
      </c>
    </row>
    <row r="4381" spans="7:7">
      <c r="G4381" s="132">
        <f t="shared" si="69"/>
        <v>0</v>
      </c>
    </row>
    <row r="4382" spans="7:7">
      <c r="G4382" s="132">
        <f t="shared" si="69"/>
        <v>0</v>
      </c>
    </row>
    <row r="4383" spans="7:7">
      <c r="G4383" s="132">
        <f t="shared" si="69"/>
        <v>0</v>
      </c>
    </row>
    <row r="4384" spans="7:7">
      <c r="G4384" s="132">
        <f t="shared" si="69"/>
        <v>0</v>
      </c>
    </row>
    <row r="4385" spans="7:7">
      <c r="G4385" s="132">
        <f t="shared" si="69"/>
        <v>0</v>
      </c>
    </row>
    <row r="4386" spans="7:7">
      <c r="G4386" s="132">
        <f t="shared" si="69"/>
        <v>0</v>
      </c>
    </row>
    <row r="4387" spans="7:7">
      <c r="G4387" s="132">
        <f t="shared" si="69"/>
        <v>0</v>
      </c>
    </row>
    <row r="4388" spans="7:7">
      <c r="G4388" s="132">
        <f t="shared" si="69"/>
        <v>0</v>
      </c>
    </row>
    <row r="4389" spans="7:7">
      <c r="G4389" s="132">
        <f t="shared" si="69"/>
        <v>0</v>
      </c>
    </row>
    <row r="4390" spans="7:7">
      <c r="G4390" s="132">
        <f t="shared" si="69"/>
        <v>0</v>
      </c>
    </row>
    <row r="4391" spans="7:7">
      <c r="G4391" s="132">
        <f t="shared" si="69"/>
        <v>0</v>
      </c>
    </row>
    <row r="4392" spans="7:7">
      <c r="G4392" s="132">
        <f t="shared" si="69"/>
        <v>0</v>
      </c>
    </row>
    <row r="4393" spans="7:7">
      <c r="G4393" s="132">
        <f t="shared" si="69"/>
        <v>0</v>
      </c>
    </row>
    <row r="4394" spans="7:7">
      <c r="G4394" s="132">
        <f t="shared" si="69"/>
        <v>0</v>
      </c>
    </row>
    <row r="4395" spans="7:7">
      <c r="G4395" s="132">
        <f t="shared" si="69"/>
        <v>0</v>
      </c>
    </row>
    <row r="4396" spans="7:7">
      <c r="G4396" s="132">
        <f t="shared" si="69"/>
        <v>0</v>
      </c>
    </row>
    <row r="4397" spans="7:7">
      <c r="G4397" s="132">
        <f t="shared" si="69"/>
        <v>0</v>
      </c>
    </row>
    <row r="4398" spans="7:7">
      <c r="G4398" s="132">
        <f t="shared" si="69"/>
        <v>0</v>
      </c>
    </row>
    <row r="4399" spans="7:7">
      <c r="G4399" s="132">
        <f t="shared" si="69"/>
        <v>0</v>
      </c>
    </row>
    <row r="4400" spans="7:7">
      <c r="G4400" s="132">
        <f t="shared" si="69"/>
        <v>0</v>
      </c>
    </row>
    <row r="4401" spans="7:7">
      <c r="G4401" s="132">
        <f t="shared" si="69"/>
        <v>0</v>
      </c>
    </row>
    <row r="4402" spans="7:7">
      <c r="G4402" s="132">
        <f t="shared" si="69"/>
        <v>0</v>
      </c>
    </row>
    <row r="4403" spans="7:7">
      <c r="G4403" s="132">
        <f t="shared" si="69"/>
        <v>0</v>
      </c>
    </row>
    <row r="4404" spans="7:7">
      <c r="G4404" s="132">
        <f t="shared" si="69"/>
        <v>0</v>
      </c>
    </row>
    <row r="4405" spans="7:7">
      <c r="G4405" s="132">
        <f t="shared" si="69"/>
        <v>0</v>
      </c>
    </row>
    <row r="4406" spans="7:7">
      <c r="G4406" s="132">
        <f t="shared" si="69"/>
        <v>0</v>
      </c>
    </row>
    <row r="4407" spans="7:7">
      <c r="G4407" s="132">
        <f t="shared" si="69"/>
        <v>0</v>
      </c>
    </row>
    <row r="4408" spans="7:7">
      <c r="G4408" s="132">
        <f t="shared" si="69"/>
        <v>0</v>
      </c>
    </row>
    <row r="4409" spans="7:7">
      <c r="G4409" s="132">
        <f t="shared" si="69"/>
        <v>0</v>
      </c>
    </row>
    <row r="4410" spans="7:7">
      <c r="G4410" s="132">
        <f t="shared" si="69"/>
        <v>0</v>
      </c>
    </row>
    <row r="4411" spans="7:7">
      <c r="G4411" s="132">
        <f t="shared" si="69"/>
        <v>0</v>
      </c>
    </row>
    <row r="4412" spans="7:7">
      <c r="G4412" s="132">
        <f t="shared" si="69"/>
        <v>0</v>
      </c>
    </row>
    <row r="4413" spans="7:7">
      <c r="G4413" s="132">
        <f t="shared" si="69"/>
        <v>0</v>
      </c>
    </row>
    <row r="4414" spans="7:7">
      <c r="G4414" s="132">
        <f t="shared" si="69"/>
        <v>0</v>
      </c>
    </row>
    <row r="4415" spans="7:7">
      <c r="G4415" s="132">
        <f t="shared" si="69"/>
        <v>0</v>
      </c>
    </row>
    <row r="4416" spans="7:7">
      <c r="G4416" s="132">
        <f t="shared" si="69"/>
        <v>0</v>
      </c>
    </row>
    <row r="4417" spans="7:7">
      <c r="G4417" s="132">
        <f t="shared" si="69"/>
        <v>0</v>
      </c>
    </row>
    <row r="4418" spans="7:7">
      <c r="G4418" s="132">
        <f t="shared" si="69"/>
        <v>0</v>
      </c>
    </row>
    <row r="4419" spans="7:7">
      <c r="G4419" s="132">
        <f t="shared" si="69"/>
        <v>0</v>
      </c>
    </row>
    <row r="4420" spans="7:7">
      <c r="G4420" s="132">
        <f t="shared" si="69"/>
        <v>0</v>
      </c>
    </row>
    <row r="4421" spans="7:7">
      <c r="G4421" s="132">
        <f t="shared" si="69"/>
        <v>0</v>
      </c>
    </row>
    <row r="4422" spans="7:7">
      <c r="G4422" s="132">
        <f t="shared" si="69"/>
        <v>0</v>
      </c>
    </row>
    <row r="4423" spans="7:7">
      <c r="G4423" s="132">
        <f t="shared" si="69"/>
        <v>0</v>
      </c>
    </row>
    <row r="4424" spans="7:7">
      <c r="G4424" s="132">
        <f t="shared" si="69"/>
        <v>0</v>
      </c>
    </row>
    <row r="4425" spans="7:7">
      <c r="G4425" s="132">
        <f t="shared" si="69"/>
        <v>0</v>
      </c>
    </row>
    <row r="4426" spans="7:7">
      <c r="G4426" s="132">
        <f t="shared" si="69"/>
        <v>0</v>
      </c>
    </row>
    <row r="4427" spans="7:7">
      <c r="G4427" s="132">
        <f t="shared" si="69"/>
        <v>0</v>
      </c>
    </row>
    <row r="4428" spans="7:7">
      <c r="G4428" s="132">
        <f t="shared" si="69"/>
        <v>0</v>
      </c>
    </row>
    <row r="4429" spans="7:7">
      <c r="G4429" s="132">
        <f t="shared" ref="G4429:G4492" si="70">+D4429-E4429</f>
        <v>0</v>
      </c>
    </row>
    <row r="4430" spans="7:7">
      <c r="G4430" s="132">
        <f t="shared" si="70"/>
        <v>0</v>
      </c>
    </row>
    <row r="4431" spans="7:7">
      <c r="G4431" s="132">
        <f t="shared" si="70"/>
        <v>0</v>
      </c>
    </row>
    <row r="4432" spans="7:7">
      <c r="G4432" s="132">
        <f t="shared" si="70"/>
        <v>0</v>
      </c>
    </row>
    <row r="4433" spans="7:7">
      <c r="G4433" s="132">
        <f t="shared" si="70"/>
        <v>0</v>
      </c>
    </row>
    <row r="4434" spans="7:7">
      <c r="G4434" s="132">
        <f t="shared" si="70"/>
        <v>0</v>
      </c>
    </row>
    <row r="4435" spans="7:7">
      <c r="G4435" s="132">
        <f t="shared" si="70"/>
        <v>0</v>
      </c>
    </row>
    <row r="4436" spans="7:7">
      <c r="G4436" s="132">
        <f t="shared" si="70"/>
        <v>0</v>
      </c>
    </row>
    <row r="4437" spans="7:7">
      <c r="G4437" s="132">
        <f t="shared" si="70"/>
        <v>0</v>
      </c>
    </row>
    <row r="4438" spans="7:7">
      <c r="G4438" s="132">
        <f t="shared" si="70"/>
        <v>0</v>
      </c>
    </row>
    <row r="4439" spans="7:7">
      <c r="G4439" s="132">
        <f t="shared" si="70"/>
        <v>0</v>
      </c>
    </row>
    <row r="4440" spans="7:7">
      <c r="G4440" s="132">
        <f t="shared" si="70"/>
        <v>0</v>
      </c>
    </row>
    <row r="4441" spans="7:7">
      <c r="G4441" s="132">
        <f t="shared" si="70"/>
        <v>0</v>
      </c>
    </row>
    <row r="4442" spans="7:7">
      <c r="G4442" s="132">
        <f t="shared" si="70"/>
        <v>0</v>
      </c>
    </row>
    <row r="4443" spans="7:7">
      <c r="G4443" s="132">
        <f t="shared" si="70"/>
        <v>0</v>
      </c>
    </row>
    <row r="4444" spans="7:7">
      <c r="G4444" s="132">
        <f t="shared" si="70"/>
        <v>0</v>
      </c>
    </row>
    <row r="4445" spans="7:7">
      <c r="G4445" s="132">
        <f t="shared" si="70"/>
        <v>0</v>
      </c>
    </row>
    <row r="4446" spans="7:7">
      <c r="G4446" s="132">
        <f t="shared" si="70"/>
        <v>0</v>
      </c>
    </row>
    <row r="4447" spans="7:7">
      <c r="G4447" s="132">
        <f t="shared" si="70"/>
        <v>0</v>
      </c>
    </row>
    <row r="4448" spans="7:7">
      <c r="G4448" s="132">
        <f t="shared" si="70"/>
        <v>0</v>
      </c>
    </row>
    <row r="4449" spans="7:7">
      <c r="G4449" s="132">
        <f t="shared" si="70"/>
        <v>0</v>
      </c>
    </row>
    <row r="4450" spans="7:7">
      <c r="G4450" s="132">
        <f t="shared" si="70"/>
        <v>0</v>
      </c>
    </row>
    <row r="4451" spans="7:7">
      <c r="G4451" s="132">
        <f t="shared" si="70"/>
        <v>0</v>
      </c>
    </row>
    <row r="4452" spans="7:7">
      <c r="G4452" s="132">
        <f t="shared" si="70"/>
        <v>0</v>
      </c>
    </row>
    <row r="4453" spans="7:7">
      <c r="G4453" s="132">
        <f t="shared" si="70"/>
        <v>0</v>
      </c>
    </row>
    <row r="4454" spans="7:7">
      <c r="G4454" s="132">
        <f t="shared" si="70"/>
        <v>0</v>
      </c>
    </row>
    <row r="4455" spans="7:7">
      <c r="G4455" s="132">
        <f t="shared" si="70"/>
        <v>0</v>
      </c>
    </row>
    <row r="4456" spans="7:7">
      <c r="G4456" s="132">
        <f t="shared" si="70"/>
        <v>0</v>
      </c>
    </row>
    <row r="4457" spans="7:7">
      <c r="G4457" s="132">
        <f t="shared" si="70"/>
        <v>0</v>
      </c>
    </row>
    <row r="4458" spans="7:7">
      <c r="G4458" s="132">
        <f t="shared" si="70"/>
        <v>0</v>
      </c>
    </row>
    <row r="4459" spans="7:7">
      <c r="G4459" s="132">
        <f t="shared" si="70"/>
        <v>0</v>
      </c>
    </row>
    <row r="4460" spans="7:7">
      <c r="G4460" s="132">
        <f t="shared" si="70"/>
        <v>0</v>
      </c>
    </row>
    <row r="4461" spans="7:7">
      <c r="G4461" s="132">
        <f t="shared" si="70"/>
        <v>0</v>
      </c>
    </row>
    <row r="4462" spans="7:7">
      <c r="G4462" s="132">
        <f t="shared" si="70"/>
        <v>0</v>
      </c>
    </row>
    <row r="4463" spans="7:7">
      <c r="G4463" s="132">
        <f t="shared" si="70"/>
        <v>0</v>
      </c>
    </row>
    <row r="4464" spans="7:7">
      <c r="G4464" s="132">
        <f t="shared" si="70"/>
        <v>0</v>
      </c>
    </row>
    <row r="4465" spans="7:7">
      <c r="G4465" s="132">
        <f t="shared" si="70"/>
        <v>0</v>
      </c>
    </row>
    <row r="4466" spans="7:7">
      <c r="G4466" s="132">
        <f t="shared" si="70"/>
        <v>0</v>
      </c>
    </row>
    <row r="4467" spans="7:7">
      <c r="G4467" s="132">
        <f t="shared" si="70"/>
        <v>0</v>
      </c>
    </row>
    <row r="4468" spans="7:7">
      <c r="G4468" s="132">
        <f t="shared" si="70"/>
        <v>0</v>
      </c>
    </row>
    <row r="4469" spans="7:7">
      <c r="G4469" s="132">
        <f t="shared" si="70"/>
        <v>0</v>
      </c>
    </row>
    <row r="4470" spans="7:7">
      <c r="G4470" s="132">
        <f t="shared" si="70"/>
        <v>0</v>
      </c>
    </row>
    <row r="4471" spans="7:7">
      <c r="G4471" s="132">
        <f t="shared" si="70"/>
        <v>0</v>
      </c>
    </row>
    <row r="4472" spans="7:7">
      <c r="G4472" s="132">
        <f t="shared" si="70"/>
        <v>0</v>
      </c>
    </row>
    <row r="4473" spans="7:7">
      <c r="G4473" s="132">
        <f t="shared" si="70"/>
        <v>0</v>
      </c>
    </row>
    <row r="4474" spans="7:7">
      <c r="G4474" s="132">
        <f t="shared" si="70"/>
        <v>0</v>
      </c>
    </row>
    <row r="4475" spans="7:7">
      <c r="G4475" s="132">
        <f t="shared" si="70"/>
        <v>0</v>
      </c>
    </row>
    <row r="4476" spans="7:7">
      <c r="G4476" s="132">
        <f t="shared" si="70"/>
        <v>0</v>
      </c>
    </row>
    <row r="4477" spans="7:7">
      <c r="G4477" s="132">
        <f t="shared" si="70"/>
        <v>0</v>
      </c>
    </row>
    <row r="4478" spans="7:7">
      <c r="G4478" s="132">
        <f t="shared" si="70"/>
        <v>0</v>
      </c>
    </row>
    <row r="4479" spans="7:7">
      <c r="G4479" s="132">
        <f t="shared" si="70"/>
        <v>0</v>
      </c>
    </row>
    <row r="4480" spans="7:7">
      <c r="G4480" s="132">
        <f t="shared" si="70"/>
        <v>0</v>
      </c>
    </row>
    <row r="4481" spans="7:7">
      <c r="G4481" s="132">
        <f t="shared" si="70"/>
        <v>0</v>
      </c>
    </row>
    <row r="4482" spans="7:7">
      <c r="G4482" s="132">
        <f t="shared" si="70"/>
        <v>0</v>
      </c>
    </row>
    <row r="4483" spans="7:7">
      <c r="G4483" s="132">
        <f t="shared" si="70"/>
        <v>0</v>
      </c>
    </row>
    <row r="4484" spans="7:7">
      <c r="G4484" s="132">
        <f t="shared" si="70"/>
        <v>0</v>
      </c>
    </row>
    <row r="4485" spans="7:7">
      <c r="G4485" s="132">
        <f t="shared" si="70"/>
        <v>0</v>
      </c>
    </row>
    <row r="4486" spans="7:7">
      <c r="G4486" s="132">
        <f t="shared" si="70"/>
        <v>0</v>
      </c>
    </row>
    <row r="4487" spans="7:7">
      <c r="G4487" s="132">
        <f t="shared" si="70"/>
        <v>0</v>
      </c>
    </row>
    <row r="4488" spans="7:7">
      <c r="G4488" s="132">
        <f t="shared" si="70"/>
        <v>0</v>
      </c>
    </row>
    <row r="4489" spans="7:7">
      <c r="G4489" s="132">
        <f t="shared" si="70"/>
        <v>0</v>
      </c>
    </row>
    <row r="4490" spans="7:7">
      <c r="G4490" s="132">
        <f t="shared" si="70"/>
        <v>0</v>
      </c>
    </row>
    <row r="4491" spans="7:7">
      <c r="G4491" s="132">
        <f t="shared" si="70"/>
        <v>0</v>
      </c>
    </row>
    <row r="4492" spans="7:7">
      <c r="G4492" s="132">
        <f t="shared" si="70"/>
        <v>0</v>
      </c>
    </row>
    <row r="4493" spans="7:7">
      <c r="G4493" s="132">
        <f t="shared" ref="G4493:G4556" si="71">+D4493-E4493</f>
        <v>0</v>
      </c>
    </row>
    <row r="4494" spans="7:7">
      <c r="G4494" s="132">
        <f t="shared" si="71"/>
        <v>0</v>
      </c>
    </row>
    <row r="4495" spans="7:7">
      <c r="G4495" s="132">
        <f t="shared" si="71"/>
        <v>0</v>
      </c>
    </row>
    <row r="4496" spans="7:7">
      <c r="G4496" s="132">
        <f t="shared" si="71"/>
        <v>0</v>
      </c>
    </row>
    <row r="4497" spans="7:7">
      <c r="G4497" s="132">
        <f t="shared" si="71"/>
        <v>0</v>
      </c>
    </row>
    <row r="4498" spans="7:7">
      <c r="G4498" s="132">
        <f t="shared" si="71"/>
        <v>0</v>
      </c>
    </row>
    <row r="4499" spans="7:7">
      <c r="G4499" s="132">
        <f t="shared" si="71"/>
        <v>0</v>
      </c>
    </row>
    <row r="4500" spans="7:7">
      <c r="G4500" s="132">
        <f t="shared" si="71"/>
        <v>0</v>
      </c>
    </row>
    <row r="4501" spans="7:7">
      <c r="G4501" s="132">
        <f t="shared" si="71"/>
        <v>0</v>
      </c>
    </row>
    <row r="4502" spans="7:7">
      <c r="G4502" s="132">
        <f t="shared" si="71"/>
        <v>0</v>
      </c>
    </row>
    <row r="4503" spans="7:7">
      <c r="G4503" s="132">
        <f t="shared" si="71"/>
        <v>0</v>
      </c>
    </row>
    <row r="4504" spans="7:7">
      <c r="G4504" s="132">
        <f t="shared" si="71"/>
        <v>0</v>
      </c>
    </row>
    <row r="4505" spans="7:7">
      <c r="G4505" s="132">
        <f t="shared" si="71"/>
        <v>0</v>
      </c>
    </row>
    <row r="4506" spans="7:7">
      <c r="G4506" s="132">
        <f t="shared" si="71"/>
        <v>0</v>
      </c>
    </row>
    <row r="4507" spans="7:7">
      <c r="G4507" s="132">
        <f t="shared" si="71"/>
        <v>0</v>
      </c>
    </row>
    <row r="4508" spans="7:7">
      <c r="G4508" s="132">
        <f t="shared" si="71"/>
        <v>0</v>
      </c>
    </row>
    <row r="4509" spans="7:7">
      <c r="G4509" s="132">
        <f t="shared" si="71"/>
        <v>0</v>
      </c>
    </row>
    <row r="4510" spans="7:7">
      <c r="G4510" s="132">
        <f t="shared" si="71"/>
        <v>0</v>
      </c>
    </row>
    <row r="4511" spans="7:7">
      <c r="G4511" s="132">
        <f t="shared" si="71"/>
        <v>0</v>
      </c>
    </row>
    <row r="4512" spans="7:7">
      <c r="G4512" s="132">
        <f t="shared" si="71"/>
        <v>0</v>
      </c>
    </row>
    <row r="4513" spans="7:7">
      <c r="G4513" s="132">
        <f t="shared" si="71"/>
        <v>0</v>
      </c>
    </row>
    <row r="4514" spans="7:7">
      <c r="G4514" s="132">
        <f t="shared" si="71"/>
        <v>0</v>
      </c>
    </row>
    <row r="4515" spans="7:7">
      <c r="G4515" s="132">
        <f t="shared" si="71"/>
        <v>0</v>
      </c>
    </row>
    <row r="4516" spans="7:7">
      <c r="G4516" s="132">
        <f t="shared" si="71"/>
        <v>0</v>
      </c>
    </row>
    <row r="4517" spans="7:7">
      <c r="G4517" s="132">
        <f t="shared" si="71"/>
        <v>0</v>
      </c>
    </row>
    <row r="4518" spans="7:7">
      <c r="G4518" s="132">
        <f t="shared" si="71"/>
        <v>0</v>
      </c>
    </row>
    <row r="4519" spans="7:7">
      <c r="G4519" s="132">
        <f t="shared" si="71"/>
        <v>0</v>
      </c>
    </row>
    <row r="4520" spans="7:7">
      <c r="G4520" s="132">
        <f t="shared" si="71"/>
        <v>0</v>
      </c>
    </row>
    <row r="4521" spans="7:7">
      <c r="G4521" s="132">
        <f t="shared" si="71"/>
        <v>0</v>
      </c>
    </row>
    <row r="4522" spans="7:7">
      <c r="G4522" s="132">
        <f t="shared" si="71"/>
        <v>0</v>
      </c>
    </row>
    <row r="4523" spans="7:7">
      <c r="G4523" s="132">
        <f t="shared" si="71"/>
        <v>0</v>
      </c>
    </row>
    <row r="4524" spans="7:7">
      <c r="G4524" s="132">
        <f t="shared" si="71"/>
        <v>0</v>
      </c>
    </row>
    <row r="4525" spans="7:7">
      <c r="G4525" s="132">
        <f t="shared" si="71"/>
        <v>0</v>
      </c>
    </row>
    <row r="4526" spans="7:7">
      <c r="G4526" s="132">
        <f t="shared" si="71"/>
        <v>0</v>
      </c>
    </row>
    <row r="4527" spans="7:7">
      <c r="G4527" s="132">
        <f t="shared" si="71"/>
        <v>0</v>
      </c>
    </row>
    <row r="4528" spans="7:7">
      <c r="G4528" s="132">
        <f t="shared" si="71"/>
        <v>0</v>
      </c>
    </row>
    <row r="4529" spans="7:7">
      <c r="G4529" s="132">
        <f t="shared" si="71"/>
        <v>0</v>
      </c>
    </row>
    <row r="4530" spans="7:7">
      <c r="G4530" s="132">
        <f t="shared" si="71"/>
        <v>0</v>
      </c>
    </row>
    <row r="4531" spans="7:7">
      <c r="G4531" s="132">
        <f t="shared" si="71"/>
        <v>0</v>
      </c>
    </row>
    <row r="4532" spans="7:7">
      <c r="G4532" s="132">
        <f t="shared" si="71"/>
        <v>0</v>
      </c>
    </row>
    <row r="4533" spans="7:7">
      <c r="G4533" s="132">
        <f t="shared" si="71"/>
        <v>0</v>
      </c>
    </row>
    <row r="4534" spans="7:7">
      <c r="G4534" s="132">
        <f t="shared" si="71"/>
        <v>0</v>
      </c>
    </row>
    <row r="4535" spans="7:7">
      <c r="G4535" s="132">
        <f t="shared" si="71"/>
        <v>0</v>
      </c>
    </row>
    <row r="4536" spans="7:7">
      <c r="G4536" s="132">
        <f t="shared" si="71"/>
        <v>0</v>
      </c>
    </row>
    <row r="4537" spans="7:7">
      <c r="G4537" s="132">
        <f t="shared" si="71"/>
        <v>0</v>
      </c>
    </row>
    <row r="4538" spans="7:7">
      <c r="G4538" s="132">
        <f t="shared" si="71"/>
        <v>0</v>
      </c>
    </row>
    <row r="4539" spans="7:7">
      <c r="G4539" s="132">
        <f t="shared" si="71"/>
        <v>0</v>
      </c>
    </row>
    <row r="4540" spans="7:7">
      <c r="G4540" s="132">
        <f t="shared" si="71"/>
        <v>0</v>
      </c>
    </row>
    <row r="4541" spans="7:7">
      <c r="G4541" s="132">
        <f t="shared" si="71"/>
        <v>0</v>
      </c>
    </row>
    <row r="4542" spans="7:7">
      <c r="G4542" s="132">
        <f t="shared" si="71"/>
        <v>0</v>
      </c>
    </row>
    <row r="4543" spans="7:7">
      <c r="G4543" s="132">
        <f t="shared" si="71"/>
        <v>0</v>
      </c>
    </row>
    <row r="4544" spans="7:7">
      <c r="G4544" s="132">
        <f t="shared" si="71"/>
        <v>0</v>
      </c>
    </row>
    <row r="4545" spans="7:7">
      <c r="G4545" s="132">
        <f t="shared" si="71"/>
        <v>0</v>
      </c>
    </row>
    <row r="4546" spans="7:7">
      <c r="G4546" s="132">
        <f t="shared" si="71"/>
        <v>0</v>
      </c>
    </row>
    <row r="4547" spans="7:7">
      <c r="G4547" s="132">
        <f t="shared" si="71"/>
        <v>0</v>
      </c>
    </row>
    <row r="4548" spans="7:7">
      <c r="G4548" s="132">
        <f t="shared" si="71"/>
        <v>0</v>
      </c>
    </row>
    <row r="4549" spans="7:7">
      <c r="G4549" s="132">
        <f t="shared" si="71"/>
        <v>0</v>
      </c>
    </row>
    <row r="4550" spans="7:7">
      <c r="G4550" s="132">
        <f t="shared" si="71"/>
        <v>0</v>
      </c>
    </row>
    <row r="4551" spans="7:7">
      <c r="G4551" s="132">
        <f t="shared" si="71"/>
        <v>0</v>
      </c>
    </row>
    <row r="4552" spans="7:7">
      <c r="G4552" s="132">
        <f t="shared" si="71"/>
        <v>0</v>
      </c>
    </row>
    <row r="4553" spans="7:7">
      <c r="G4553" s="132">
        <f t="shared" si="71"/>
        <v>0</v>
      </c>
    </row>
    <row r="4554" spans="7:7">
      <c r="G4554" s="132">
        <f t="shared" si="71"/>
        <v>0</v>
      </c>
    </row>
    <row r="4555" spans="7:7">
      <c r="G4555" s="132">
        <f t="shared" si="71"/>
        <v>0</v>
      </c>
    </row>
    <row r="4556" spans="7:7">
      <c r="G4556" s="132">
        <f t="shared" si="71"/>
        <v>0</v>
      </c>
    </row>
    <row r="4557" spans="7:7">
      <c r="G4557" s="132">
        <f t="shared" ref="G4557:G4620" si="72">+D4557-E4557</f>
        <v>0</v>
      </c>
    </row>
    <row r="4558" spans="7:7">
      <c r="G4558" s="132">
        <f t="shared" si="72"/>
        <v>0</v>
      </c>
    </row>
    <row r="4559" spans="7:7">
      <c r="G4559" s="132">
        <f t="shared" si="72"/>
        <v>0</v>
      </c>
    </row>
    <row r="4560" spans="7:7">
      <c r="G4560" s="132">
        <f t="shared" si="72"/>
        <v>0</v>
      </c>
    </row>
    <row r="4561" spans="7:7">
      <c r="G4561" s="132">
        <f t="shared" si="72"/>
        <v>0</v>
      </c>
    </row>
    <row r="4562" spans="7:7">
      <c r="G4562" s="132">
        <f t="shared" si="72"/>
        <v>0</v>
      </c>
    </row>
    <row r="4563" spans="7:7">
      <c r="G4563" s="132">
        <f t="shared" si="72"/>
        <v>0</v>
      </c>
    </row>
    <row r="4564" spans="7:7">
      <c r="G4564" s="132">
        <f t="shared" si="72"/>
        <v>0</v>
      </c>
    </row>
    <row r="4565" spans="7:7">
      <c r="G4565" s="132">
        <f t="shared" si="72"/>
        <v>0</v>
      </c>
    </row>
    <row r="4566" spans="7:7">
      <c r="G4566" s="132">
        <f t="shared" si="72"/>
        <v>0</v>
      </c>
    </row>
    <row r="4567" spans="7:7">
      <c r="G4567" s="132">
        <f t="shared" si="72"/>
        <v>0</v>
      </c>
    </row>
    <row r="4568" spans="7:7">
      <c r="G4568" s="132">
        <f t="shared" si="72"/>
        <v>0</v>
      </c>
    </row>
    <row r="4569" spans="7:7">
      <c r="G4569" s="132">
        <f t="shared" si="72"/>
        <v>0</v>
      </c>
    </row>
    <row r="4570" spans="7:7">
      <c r="G4570" s="132">
        <f t="shared" si="72"/>
        <v>0</v>
      </c>
    </row>
    <row r="4571" spans="7:7">
      <c r="G4571" s="132">
        <f t="shared" si="72"/>
        <v>0</v>
      </c>
    </row>
    <row r="4572" spans="7:7">
      <c r="G4572" s="132">
        <f t="shared" si="72"/>
        <v>0</v>
      </c>
    </row>
    <row r="4573" spans="7:7">
      <c r="G4573" s="132">
        <f t="shared" si="72"/>
        <v>0</v>
      </c>
    </row>
    <row r="4574" spans="7:7">
      <c r="G4574" s="132">
        <f t="shared" si="72"/>
        <v>0</v>
      </c>
    </row>
    <row r="4575" spans="7:7">
      <c r="G4575" s="132">
        <f t="shared" si="72"/>
        <v>0</v>
      </c>
    </row>
    <row r="4576" spans="7:7">
      <c r="G4576" s="132">
        <f t="shared" si="72"/>
        <v>0</v>
      </c>
    </row>
    <row r="4577" spans="7:7">
      <c r="G4577" s="132">
        <f t="shared" si="72"/>
        <v>0</v>
      </c>
    </row>
    <row r="4578" spans="7:7">
      <c r="G4578" s="132">
        <f t="shared" si="72"/>
        <v>0</v>
      </c>
    </row>
    <row r="4579" spans="7:7">
      <c r="G4579" s="132">
        <f t="shared" si="72"/>
        <v>0</v>
      </c>
    </row>
    <row r="4580" spans="7:7">
      <c r="G4580" s="132">
        <f t="shared" si="72"/>
        <v>0</v>
      </c>
    </row>
    <row r="4581" spans="7:7">
      <c r="G4581" s="132">
        <f t="shared" si="72"/>
        <v>0</v>
      </c>
    </row>
    <row r="4582" spans="7:7">
      <c r="G4582" s="132">
        <f t="shared" si="72"/>
        <v>0</v>
      </c>
    </row>
    <row r="4583" spans="7:7">
      <c r="G4583" s="132">
        <f t="shared" si="72"/>
        <v>0</v>
      </c>
    </row>
    <row r="4584" spans="7:7">
      <c r="G4584" s="132">
        <f t="shared" si="72"/>
        <v>0</v>
      </c>
    </row>
    <row r="4585" spans="7:7">
      <c r="G4585" s="132">
        <f t="shared" si="72"/>
        <v>0</v>
      </c>
    </row>
    <row r="4586" spans="7:7">
      <c r="G4586" s="132">
        <f t="shared" si="72"/>
        <v>0</v>
      </c>
    </row>
    <row r="4587" spans="7:7">
      <c r="G4587" s="132">
        <f t="shared" si="72"/>
        <v>0</v>
      </c>
    </row>
    <row r="4588" spans="7:7">
      <c r="G4588" s="132">
        <f t="shared" si="72"/>
        <v>0</v>
      </c>
    </row>
    <row r="4589" spans="7:7">
      <c r="G4589" s="132">
        <f t="shared" si="72"/>
        <v>0</v>
      </c>
    </row>
    <row r="4590" spans="7:7">
      <c r="G4590" s="132">
        <f t="shared" si="72"/>
        <v>0</v>
      </c>
    </row>
    <row r="4591" spans="7:7">
      <c r="G4591" s="132">
        <f t="shared" si="72"/>
        <v>0</v>
      </c>
    </row>
    <row r="4592" spans="7:7">
      <c r="G4592" s="132">
        <f t="shared" si="72"/>
        <v>0</v>
      </c>
    </row>
    <row r="4593" spans="7:7">
      <c r="G4593" s="132">
        <f t="shared" si="72"/>
        <v>0</v>
      </c>
    </row>
    <row r="4594" spans="7:7">
      <c r="G4594" s="132">
        <f t="shared" si="72"/>
        <v>0</v>
      </c>
    </row>
    <row r="4595" spans="7:7">
      <c r="G4595" s="132">
        <f t="shared" si="72"/>
        <v>0</v>
      </c>
    </row>
    <row r="4596" spans="7:7">
      <c r="G4596" s="132">
        <f t="shared" si="72"/>
        <v>0</v>
      </c>
    </row>
    <row r="4597" spans="7:7">
      <c r="G4597" s="132">
        <f t="shared" si="72"/>
        <v>0</v>
      </c>
    </row>
    <row r="4598" spans="7:7">
      <c r="G4598" s="132">
        <f t="shared" si="72"/>
        <v>0</v>
      </c>
    </row>
    <row r="4599" spans="7:7">
      <c r="G4599" s="132">
        <f t="shared" si="72"/>
        <v>0</v>
      </c>
    </row>
    <row r="4600" spans="7:7">
      <c r="G4600" s="132">
        <f t="shared" si="72"/>
        <v>0</v>
      </c>
    </row>
    <row r="4601" spans="7:7">
      <c r="G4601" s="132">
        <f t="shared" si="72"/>
        <v>0</v>
      </c>
    </row>
    <row r="4602" spans="7:7">
      <c r="G4602" s="132">
        <f t="shared" si="72"/>
        <v>0</v>
      </c>
    </row>
    <row r="4603" spans="7:7">
      <c r="G4603" s="132">
        <f t="shared" si="72"/>
        <v>0</v>
      </c>
    </row>
    <row r="4604" spans="7:7">
      <c r="G4604" s="132">
        <f t="shared" si="72"/>
        <v>0</v>
      </c>
    </row>
    <row r="4605" spans="7:7">
      <c r="G4605" s="132">
        <f t="shared" si="72"/>
        <v>0</v>
      </c>
    </row>
    <row r="4606" spans="7:7">
      <c r="G4606" s="132">
        <f t="shared" si="72"/>
        <v>0</v>
      </c>
    </row>
    <row r="4607" spans="7:7">
      <c r="G4607" s="132">
        <f t="shared" si="72"/>
        <v>0</v>
      </c>
    </row>
    <row r="4608" spans="7:7">
      <c r="G4608" s="132">
        <f t="shared" si="72"/>
        <v>0</v>
      </c>
    </row>
    <row r="4609" spans="7:7">
      <c r="G4609" s="132">
        <f t="shared" si="72"/>
        <v>0</v>
      </c>
    </row>
    <row r="4610" spans="7:7">
      <c r="G4610" s="132">
        <f t="shared" si="72"/>
        <v>0</v>
      </c>
    </row>
    <row r="4611" spans="7:7">
      <c r="G4611" s="132">
        <f t="shared" si="72"/>
        <v>0</v>
      </c>
    </row>
    <row r="4612" spans="7:7">
      <c r="G4612" s="132">
        <f t="shared" si="72"/>
        <v>0</v>
      </c>
    </row>
    <row r="4613" spans="7:7">
      <c r="G4613" s="132">
        <f t="shared" si="72"/>
        <v>0</v>
      </c>
    </row>
    <row r="4614" spans="7:7">
      <c r="G4614" s="132">
        <f t="shared" si="72"/>
        <v>0</v>
      </c>
    </row>
    <row r="4615" spans="7:7">
      <c r="G4615" s="132">
        <f t="shared" si="72"/>
        <v>0</v>
      </c>
    </row>
    <row r="4616" spans="7:7">
      <c r="G4616" s="132">
        <f t="shared" si="72"/>
        <v>0</v>
      </c>
    </row>
    <row r="4617" spans="7:7">
      <c r="G4617" s="132">
        <f t="shared" si="72"/>
        <v>0</v>
      </c>
    </row>
    <row r="4618" spans="7:7">
      <c r="G4618" s="132">
        <f t="shared" si="72"/>
        <v>0</v>
      </c>
    </row>
    <row r="4619" spans="7:7">
      <c r="G4619" s="132">
        <f t="shared" si="72"/>
        <v>0</v>
      </c>
    </row>
    <row r="4620" spans="7:7">
      <c r="G4620" s="132">
        <f t="shared" si="72"/>
        <v>0</v>
      </c>
    </row>
    <row r="4621" spans="7:7">
      <c r="G4621" s="132">
        <f t="shared" ref="G4621:G4684" si="73">+D4621-E4621</f>
        <v>0</v>
      </c>
    </row>
    <row r="4622" spans="7:7">
      <c r="G4622" s="132">
        <f t="shared" si="73"/>
        <v>0</v>
      </c>
    </row>
    <row r="4623" spans="7:7">
      <c r="G4623" s="132">
        <f t="shared" si="73"/>
        <v>0</v>
      </c>
    </row>
    <row r="4624" spans="7:7">
      <c r="G4624" s="132">
        <f t="shared" si="73"/>
        <v>0</v>
      </c>
    </row>
    <row r="4625" spans="7:7">
      <c r="G4625" s="132">
        <f t="shared" si="73"/>
        <v>0</v>
      </c>
    </row>
    <row r="4626" spans="7:7">
      <c r="G4626" s="132">
        <f t="shared" si="73"/>
        <v>0</v>
      </c>
    </row>
    <row r="4627" spans="7:7">
      <c r="G4627" s="132">
        <f t="shared" si="73"/>
        <v>0</v>
      </c>
    </row>
    <row r="4628" spans="7:7">
      <c r="G4628" s="132">
        <f t="shared" si="73"/>
        <v>0</v>
      </c>
    </row>
    <row r="4629" spans="7:7">
      <c r="G4629" s="132">
        <f t="shared" si="73"/>
        <v>0</v>
      </c>
    </row>
    <row r="4630" spans="7:7">
      <c r="G4630" s="132">
        <f t="shared" si="73"/>
        <v>0</v>
      </c>
    </row>
    <row r="4631" spans="7:7">
      <c r="G4631" s="132">
        <f t="shared" si="73"/>
        <v>0</v>
      </c>
    </row>
    <row r="4632" spans="7:7">
      <c r="G4632" s="132">
        <f t="shared" si="73"/>
        <v>0</v>
      </c>
    </row>
    <row r="4633" spans="7:7">
      <c r="G4633" s="132">
        <f t="shared" si="73"/>
        <v>0</v>
      </c>
    </row>
    <row r="4634" spans="7:7">
      <c r="G4634" s="132">
        <f t="shared" si="73"/>
        <v>0</v>
      </c>
    </row>
    <row r="4635" spans="7:7">
      <c r="G4635" s="132">
        <f t="shared" si="73"/>
        <v>0</v>
      </c>
    </row>
    <row r="4636" spans="7:7">
      <c r="G4636" s="132">
        <f t="shared" si="73"/>
        <v>0</v>
      </c>
    </row>
    <row r="4637" spans="7:7">
      <c r="G4637" s="132">
        <f t="shared" si="73"/>
        <v>0</v>
      </c>
    </row>
    <row r="4638" spans="7:7">
      <c r="G4638" s="132">
        <f t="shared" si="73"/>
        <v>0</v>
      </c>
    </row>
    <row r="4639" spans="7:7">
      <c r="G4639" s="132">
        <f t="shared" si="73"/>
        <v>0</v>
      </c>
    </row>
    <row r="4640" spans="7:7">
      <c r="G4640" s="132">
        <f t="shared" si="73"/>
        <v>0</v>
      </c>
    </row>
    <row r="4641" spans="7:7">
      <c r="G4641" s="132">
        <f t="shared" si="73"/>
        <v>0</v>
      </c>
    </row>
    <row r="4642" spans="7:7">
      <c r="G4642" s="132">
        <f t="shared" si="73"/>
        <v>0</v>
      </c>
    </row>
    <row r="4643" spans="7:7">
      <c r="G4643" s="132">
        <f t="shared" si="73"/>
        <v>0</v>
      </c>
    </row>
    <row r="4644" spans="7:7">
      <c r="G4644" s="132">
        <f t="shared" si="73"/>
        <v>0</v>
      </c>
    </row>
    <row r="4645" spans="7:7">
      <c r="G4645" s="132">
        <f t="shared" si="73"/>
        <v>0</v>
      </c>
    </row>
    <row r="4646" spans="7:7">
      <c r="G4646" s="132">
        <f t="shared" si="73"/>
        <v>0</v>
      </c>
    </row>
    <row r="4647" spans="7:7">
      <c r="G4647" s="132">
        <f t="shared" si="73"/>
        <v>0</v>
      </c>
    </row>
    <row r="4648" spans="7:7">
      <c r="G4648" s="132">
        <f t="shared" si="73"/>
        <v>0</v>
      </c>
    </row>
    <row r="4649" spans="7:7">
      <c r="G4649" s="132">
        <f t="shared" si="73"/>
        <v>0</v>
      </c>
    </row>
    <row r="4650" spans="7:7">
      <c r="G4650" s="132">
        <f t="shared" si="73"/>
        <v>0</v>
      </c>
    </row>
    <row r="4651" spans="7:7">
      <c r="G4651" s="132">
        <f t="shared" si="73"/>
        <v>0</v>
      </c>
    </row>
    <row r="4652" spans="7:7">
      <c r="G4652" s="132">
        <f t="shared" si="73"/>
        <v>0</v>
      </c>
    </row>
    <row r="4653" spans="7:7">
      <c r="G4653" s="132">
        <f t="shared" si="73"/>
        <v>0</v>
      </c>
    </row>
    <row r="4654" spans="7:7">
      <c r="G4654" s="132">
        <f t="shared" si="73"/>
        <v>0</v>
      </c>
    </row>
    <row r="4655" spans="7:7">
      <c r="G4655" s="132">
        <f t="shared" si="73"/>
        <v>0</v>
      </c>
    </row>
    <row r="4656" spans="7:7">
      <c r="G4656" s="132">
        <f t="shared" si="73"/>
        <v>0</v>
      </c>
    </row>
    <row r="4657" spans="7:7">
      <c r="G4657" s="132">
        <f t="shared" si="73"/>
        <v>0</v>
      </c>
    </row>
    <row r="4658" spans="7:7">
      <c r="G4658" s="132">
        <f t="shared" si="73"/>
        <v>0</v>
      </c>
    </row>
    <row r="4659" spans="7:7">
      <c r="G4659" s="132">
        <f t="shared" si="73"/>
        <v>0</v>
      </c>
    </row>
    <row r="4660" spans="7:7">
      <c r="G4660" s="132">
        <f t="shared" si="73"/>
        <v>0</v>
      </c>
    </row>
    <row r="4661" spans="7:7">
      <c r="G4661" s="132">
        <f t="shared" si="73"/>
        <v>0</v>
      </c>
    </row>
    <row r="4662" spans="7:7">
      <c r="G4662" s="132">
        <f t="shared" si="73"/>
        <v>0</v>
      </c>
    </row>
    <row r="4663" spans="7:7">
      <c r="G4663" s="132">
        <f t="shared" si="73"/>
        <v>0</v>
      </c>
    </row>
    <row r="4664" spans="7:7">
      <c r="G4664" s="132">
        <f t="shared" si="73"/>
        <v>0</v>
      </c>
    </row>
    <row r="4665" spans="7:7">
      <c r="G4665" s="132">
        <f t="shared" si="73"/>
        <v>0</v>
      </c>
    </row>
    <row r="4666" spans="7:7">
      <c r="G4666" s="132">
        <f t="shared" si="73"/>
        <v>0</v>
      </c>
    </row>
    <row r="4667" spans="7:7">
      <c r="G4667" s="132">
        <f t="shared" si="73"/>
        <v>0</v>
      </c>
    </row>
    <row r="4668" spans="7:7">
      <c r="G4668" s="132">
        <f t="shared" si="73"/>
        <v>0</v>
      </c>
    </row>
    <row r="4669" spans="7:7">
      <c r="G4669" s="132">
        <f t="shared" si="73"/>
        <v>0</v>
      </c>
    </row>
    <row r="4670" spans="7:7">
      <c r="G4670" s="132">
        <f t="shared" si="73"/>
        <v>0</v>
      </c>
    </row>
    <row r="4671" spans="7:7">
      <c r="G4671" s="132">
        <f t="shared" si="73"/>
        <v>0</v>
      </c>
    </row>
    <row r="4672" spans="7:7">
      <c r="G4672" s="132">
        <f t="shared" si="73"/>
        <v>0</v>
      </c>
    </row>
    <row r="4673" spans="7:7">
      <c r="G4673" s="132">
        <f t="shared" si="73"/>
        <v>0</v>
      </c>
    </row>
    <row r="4674" spans="7:7">
      <c r="G4674" s="132">
        <f t="shared" si="73"/>
        <v>0</v>
      </c>
    </row>
    <row r="4675" spans="7:7">
      <c r="G4675" s="132">
        <f t="shared" si="73"/>
        <v>0</v>
      </c>
    </row>
    <row r="4676" spans="7:7">
      <c r="G4676" s="132">
        <f t="shared" si="73"/>
        <v>0</v>
      </c>
    </row>
    <row r="4677" spans="7:7">
      <c r="G4677" s="132">
        <f t="shared" si="73"/>
        <v>0</v>
      </c>
    </row>
    <row r="4678" spans="7:7">
      <c r="G4678" s="132">
        <f t="shared" si="73"/>
        <v>0</v>
      </c>
    </row>
    <row r="4679" spans="7:7">
      <c r="G4679" s="132">
        <f t="shared" si="73"/>
        <v>0</v>
      </c>
    </row>
    <row r="4680" spans="7:7">
      <c r="G4680" s="132">
        <f t="shared" si="73"/>
        <v>0</v>
      </c>
    </row>
    <row r="4681" spans="7:7">
      <c r="G4681" s="132">
        <f t="shared" si="73"/>
        <v>0</v>
      </c>
    </row>
    <row r="4682" spans="7:7">
      <c r="G4682" s="132">
        <f t="shared" si="73"/>
        <v>0</v>
      </c>
    </row>
    <row r="4683" spans="7:7">
      <c r="G4683" s="132">
        <f t="shared" si="73"/>
        <v>0</v>
      </c>
    </row>
    <row r="4684" spans="7:7">
      <c r="G4684" s="132">
        <f t="shared" si="73"/>
        <v>0</v>
      </c>
    </row>
    <row r="4685" spans="7:7">
      <c r="G4685" s="132">
        <f t="shared" ref="G4685:G4748" si="74">+D4685-E4685</f>
        <v>0</v>
      </c>
    </row>
    <row r="4686" spans="7:7">
      <c r="G4686" s="132">
        <f t="shared" si="74"/>
        <v>0</v>
      </c>
    </row>
    <row r="4687" spans="7:7">
      <c r="G4687" s="132">
        <f t="shared" si="74"/>
        <v>0</v>
      </c>
    </row>
    <row r="4688" spans="7:7">
      <c r="G4688" s="132">
        <f t="shared" si="74"/>
        <v>0</v>
      </c>
    </row>
    <row r="4689" spans="7:7">
      <c r="G4689" s="132">
        <f t="shared" si="74"/>
        <v>0</v>
      </c>
    </row>
    <row r="4690" spans="7:7">
      <c r="G4690" s="132">
        <f t="shared" si="74"/>
        <v>0</v>
      </c>
    </row>
    <row r="4691" spans="7:7">
      <c r="G4691" s="132">
        <f t="shared" si="74"/>
        <v>0</v>
      </c>
    </row>
    <row r="4692" spans="7:7">
      <c r="G4692" s="132">
        <f t="shared" si="74"/>
        <v>0</v>
      </c>
    </row>
    <row r="4693" spans="7:7">
      <c r="G4693" s="132">
        <f t="shared" si="74"/>
        <v>0</v>
      </c>
    </row>
    <row r="4694" spans="7:7">
      <c r="G4694" s="132">
        <f t="shared" si="74"/>
        <v>0</v>
      </c>
    </row>
    <row r="4695" spans="7:7">
      <c r="G4695" s="132">
        <f t="shared" si="74"/>
        <v>0</v>
      </c>
    </row>
    <row r="4696" spans="7:7">
      <c r="G4696" s="132">
        <f t="shared" si="74"/>
        <v>0</v>
      </c>
    </row>
    <row r="4697" spans="7:7">
      <c r="G4697" s="132">
        <f t="shared" si="74"/>
        <v>0</v>
      </c>
    </row>
    <row r="4698" spans="7:7">
      <c r="G4698" s="132">
        <f t="shared" si="74"/>
        <v>0</v>
      </c>
    </row>
    <row r="4699" spans="7:7">
      <c r="G4699" s="132">
        <f t="shared" si="74"/>
        <v>0</v>
      </c>
    </row>
    <row r="4700" spans="7:7">
      <c r="G4700" s="132">
        <f t="shared" si="74"/>
        <v>0</v>
      </c>
    </row>
    <row r="4701" spans="7:7">
      <c r="G4701" s="132">
        <f t="shared" si="74"/>
        <v>0</v>
      </c>
    </row>
    <row r="4702" spans="7:7">
      <c r="G4702" s="132">
        <f t="shared" si="74"/>
        <v>0</v>
      </c>
    </row>
    <row r="4703" spans="7:7">
      <c r="G4703" s="132">
        <f t="shared" si="74"/>
        <v>0</v>
      </c>
    </row>
    <row r="4704" spans="7:7">
      <c r="G4704" s="132">
        <f t="shared" si="74"/>
        <v>0</v>
      </c>
    </row>
    <row r="4705" spans="7:7">
      <c r="G4705" s="132">
        <f t="shared" si="74"/>
        <v>0</v>
      </c>
    </row>
    <row r="4706" spans="7:7">
      <c r="G4706" s="132">
        <f t="shared" si="74"/>
        <v>0</v>
      </c>
    </row>
    <row r="4707" spans="7:7">
      <c r="G4707" s="132">
        <f t="shared" si="74"/>
        <v>0</v>
      </c>
    </row>
    <row r="4708" spans="7:7">
      <c r="G4708" s="132">
        <f t="shared" si="74"/>
        <v>0</v>
      </c>
    </row>
    <row r="4709" spans="7:7">
      <c r="G4709" s="132">
        <f t="shared" si="74"/>
        <v>0</v>
      </c>
    </row>
    <row r="4710" spans="7:7">
      <c r="G4710" s="132">
        <f t="shared" si="74"/>
        <v>0</v>
      </c>
    </row>
    <row r="4711" spans="7:7">
      <c r="G4711" s="132">
        <f t="shared" si="74"/>
        <v>0</v>
      </c>
    </row>
    <row r="4712" spans="7:7">
      <c r="G4712" s="132">
        <f t="shared" si="74"/>
        <v>0</v>
      </c>
    </row>
    <row r="4713" spans="7:7">
      <c r="G4713" s="132">
        <f t="shared" si="74"/>
        <v>0</v>
      </c>
    </row>
    <row r="4714" spans="7:7">
      <c r="G4714" s="132">
        <f t="shared" si="74"/>
        <v>0</v>
      </c>
    </row>
    <row r="4715" spans="7:7">
      <c r="G4715" s="132">
        <f t="shared" si="74"/>
        <v>0</v>
      </c>
    </row>
    <row r="4716" spans="7:7">
      <c r="G4716" s="132">
        <f t="shared" si="74"/>
        <v>0</v>
      </c>
    </row>
    <row r="4717" spans="7:7">
      <c r="G4717" s="132">
        <f t="shared" si="74"/>
        <v>0</v>
      </c>
    </row>
    <row r="4718" spans="7:7">
      <c r="G4718" s="132">
        <f t="shared" si="74"/>
        <v>0</v>
      </c>
    </row>
    <row r="4719" spans="7:7">
      <c r="G4719" s="132">
        <f t="shared" si="74"/>
        <v>0</v>
      </c>
    </row>
    <row r="4720" spans="7:7">
      <c r="G4720" s="132">
        <f t="shared" si="74"/>
        <v>0</v>
      </c>
    </row>
    <row r="4721" spans="7:7">
      <c r="G4721" s="132">
        <f t="shared" si="74"/>
        <v>0</v>
      </c>
    </row>
    <row r="4722" spans="7:7">
      <c r="G4722" s="132">
        <f t="shared" si="74"/>
        <v>0</v>
      </c>
    </row>
    <row r="4723" spans="7:7">
      <c r="G4723" s="132">
        <f t="shared" si="74"/>
        <v>0</v>
      </c>
    </row>
    <row r="4724" spans="7:7">
      <c r="G4724" s="132">
        <f t="shared" si="74"/>
        <v>0</v>
      </c>
    </row>
    <row r="4725" spans="7:7">
      <c r="G4725" s="132">
        <f t="shared" si="74"/>
        <v>0</v>
      </c>
    </row>
    <row r="4726" spans="7:7">
      <c r="G4726" s="132">
        <f t="shared" si="74"/>
        <v>0</v>
      </c>
    </row>
    <row r="4727" spans="7:7">
      <c r="G4727" s="132">
        <f t="shared" si="74"/>
        <v>0</v>
      </c>
    </row>
    <row r="4728" spans="7:7">
      <c r="G4728" s="132">
        <f t="shared" si="74"/>
        <v>0</v>
      </c>
    </row>
    <row r="4729" spans="7:7">
      <c r="G4729" s="132">
        <f t="shared" si="74"/>
        <v>0</v>
      </c>
    </row>
    <row r="4730" spans="7:7">
      <c r="G4730" s="132">
        <f t="shared" si="74"/>
        <v>0</v>
      </c>
    </row>
    <row r="4731" spans="7:7">
      <c r="G4731" s="132">
        <f t="shared" si="74"/>
        <v>0</v>
      </c>
    </row>
    <row r="4732" spans="7:7">
      <c r="G4732" s="132">
        <f t="shared" si="74"/>
        <v>0</v>
      </c>
    </row>
    <row r="4733" spans="7:7">
      <c r="G4733" s="132">
        <f t="shared" si="74"/>
        <v>0</v>
      </c>
    </row>
    <row r="4734" spans="7:7">
      <c r="G4734" s="132">
        <f t="shared" si="74"/>
        <v>0</v>
      </c>
    </row>
    <row r="4735" spans="7:7">
      <c r="G4735" s="132">
        <f t="shared" si="74"/>
        <v>0</v>
      </c>
    </row>
    <row r="4736" spans="7:7">
      <c r="G4736" s="132">
        <f t="shared" si="74"/>
        <v>0</v>
      </c>
    </row>
    <row r="4737" spans="7:7">
      <c r="G4737" s="132">
        <f t="shared" si="74"/>
        <v>0</v>
      </c>
    </row>
    <row r="4738" spans="7:7">
      <c r="G4738" s="132">
        <f t="shared" si="74"/>
        <v>0</v>
      </c>
    </row>
    <row r="4739" spans="7:7">
      <c r="G4739" s="132">
        <f t="shared" si="74"/>
        <v>0</v>
      </c>
    </row>
    <row r="4740" spans="7:7">
      <c r="G4740" s="132">
        <f t="shared" si="74"/>
        <v>0</v>
      </c>
    </row>
    <row r="4741" spans="7:7">
      <c r="G4741" s="132">
        <f t="shared" si="74"/>
        <v>0</v>
      </c>
    </row>
    <row r="4742" spans="7:7">
      <c r="G4742" s="132">
        <f t="shared" si="74"/>
        <v>0</v>
      </c>
    </row>
    <row r="4743" spans="7:7">
      <c r="G4743" s="132">
        <f t="shared" si="74"/>
        <v>0</v>
      </c>
    </row>
    <row r="4744" spans="7:7">
      <c r="G4744" s="132">
        <f t="shared" si="74"/>
        <v>0</v>
      </c>
    </row>
    <row r="4745" spans="7:7">
      <c r="G4745" s="132">
        <f t="shared" si="74"/>
        <v>0</v>
      </c>
    </row>
    <row r="4746" spans="7:7">
      <c r="G4746" s="132">
        <f t="shared" si="74"/>
        <v>0</v>
      </c>
    </row>
    <row r="4747" spans="7:7">
      <c r="G4747" s="132">
        <f t="shared" si="74"/>
        <v>0</v>
      </c>
    </row>
    <row r="4748" spans="7:7">
      <c r="G4748" s="132">
        <f t="shared" si="74"/>
        <v>0</v>
      </c>
    </row>
    <row r="4749" spans="7:7">
      <c r="G4749" s="132">
        <f t="shared" ref="G4749:G4812" si="75">+D4749-E4749</f>
        <v>0</v>
      </c>
    </row>
    <row r="4750" spans="7:7">
      <c r="G4750" s="132">
        <f t="shared" si="75"/>
        <v>0</v>
      </c>
    </row>
    <row r="4751" spans="7:7">
      <c r="G4751" s="132">
        <f t="shared" si="75"/>
        <v>0</v>
      </c>
    </row>
    <row r="4752" spans="7:7">
      <c r="G4752" s="132">
        <f t="shared" si="75"/>
        <v>0</v>
      </c>
    </row>
    <row r="4753" spans="7:7">
      <c r="G4753" s="132">
        <f t="shared" si="75"/>
        <v>0</v>
      </c>
    </row>
    <row r="4754" spans="7:7">
      <c r="G4754" s="132">
        <f t="shared" si="75"/>
        <v>0</v>
      </c>
    </row>
    <row r="4755" spans="7:7">
      <c r="G4755" s="132">
        <f t="shared" si="75"/>
        <v>0</v>
      </c>
    </row>
    <row r="4756" spans="7:7">
      <c r="G4756" s="132">
        <f t="shared" si="75"/>
        <v>0</v>
      </c>
    </row>
    <row r="4757" spans="7:7">
      <c r="G4757" s="132">
        <f t="shared" si="75"/>
        <v>0</v>
      </c>
    </row>
    <row r="4758" spans="7:7">
      <c r="G4758" s="132">
        <f t="shared" si="75"/>
        <v>0</v>
      </c>
    </row>
    <row r="4759" spans="7:7">
      <c r="G4759" s="132">
        <f t="shared" si="75"/>
        <v>0</v>
      </c>
    </row>
    <row r="4760" spans="7:7">
      <c r="G4760" s="132">
        <f t="shared" si="75"/>
        <v>0</v>
      </c>
    </row>
    <row r="4761" spans="7:7">
      <c r="G4761" s="132">
        <f t="shared" si="75"/>
        <v>0</v>
      </c>
    </row>
    <row r="4762" spans="7:7">
      <c r="G4762" s="132">
        <f t="shared" si="75"/>
        <v>0</v>
      </c>
    </row>
    <row r="4763" spans="7:7">
      <c r="G4763" s="132">
        <f t="shared" si="75"/>
        <v>0</v>
      </c>
    </row>
    <row r="4764" spans="7:7">
      <c r="G4764" s="132">
        <f t="shared" si="75"/>
        <v>0</v>
      </c>
    </row>
    <row r="4765" spans="7:7">
      <c r="G4765" s="132">
        <f t="shared" si="75"/>
        <v>0</v>
      </c>
    </row>
    <row r="4766" spans="7:7">
      <c r="G4766" s="132">
        <f t="shared" si="75"/>
        <v>0</v>
      </c>
    </row>
    <row r="4767" spans="7:7">
      <c r="G4767" s="132">
        <f t="shared" si="75"/>
        <v>0</v>
      </c>
    </row>
    <row r="4768" spans="7:7">
      <c r="G4768" s="132">
        <f t="shared" si="75"/>
        <v>0</v>
      </c>
    </row>
    <row r="4769" spans="7:7">
      <c r="G4769" s="132">
        <f t="shared" si="75"/>
        <v>0</v>
      </c>
    </row>
    <row r="4770" spans="7:7">
      <c r="G4770" s="132">
        <f t="shared" si="75"/>
        <v>0</v>
      </c>
    </row>
    <row r="4771" spans="7:7">
      <c r="G4771" s="132">
        <f t="shared" si="75"/>
        <v>0</v>
      </c>
    </row>
    <row r="4772" spans="7:7">
      <c r="G4772" s="132">
        <f t="shared" si="75"/>
        <v>0</v>
      </c>
    </row>
    <row r="4773" spans="7:7">
      <c r="G4773" s="132">
        <f t="shared" si="75"/>
        <v>0</v>
      </c>
    </row>
    <row r="4774" spans="7:7">
      <c r="G4774" s="132">
        <f t="shared" si="75"/>
        <v>0</v>
      </c>
    </row>
    <row r="4775" spans="7:7">
      <c r="G4775" s="132">
        <f t="shared" si="75"/>
        <v>0</v>
      </c>
    </row>
    <row r="4776" spans="7:7">
      <c r="G4776" s="132">
        <f t="shared" si="75"/>
        <v>0</v>
      </c>
    </row>
    <row r="4777" spans="7:7">
      <c r="G4777" s="132">
        <f t="shared" si="75"/>
        <v>0</v>
      </c>
    </row>
    <row r="4778" spans="7:7">
      <c r="G4778" s="132">
        <f t="shared" si="75"/>
        <v>0</v>
      </c>
    </row>
    <row r="4779" spans="7:7">
      <c r="G4779" s="132">
        <f t="shared" si="75"/>
        <v>0</v>
      </c>
    </row>
    <row r="4780" spans="7:7">
      <c r="G4780" s="132">
        <f t="shared" si="75"/>
        <v>0</v>
      </c>
    </row>
    <row r="4781" spans="7:7">
      <c r="G4781" s="132">
        <f t="shared" si="75"/>
        <v>0</v>
      </c>
    </row>
    <row r="4782" spans="7:7">
      <c r="G4782" s="132">
        <f t="shared" si="75"/>
        <v>0</v>
      </c>
    </row>
    <row r="4783" spans="7:7">
      <c r="G4783" s="132">
        <f t="shared" si="75"/>
        <v>0</v>
      </c>
    </row>
    <row r="4784" spans="7:7">
      <c r="G4784" s="132">
        <f t="shared" si="75"/>
        <v>0</v>
      </c>
    </row>
    <row r="4785" spans="7:7">
      <c r="G4785" s="132">
        <f t="shared" si="75"/>
        <v>0</v>
      </c>
    </row>
    <row r="4786" spans="7:7">
      <c r="G4786" s="132">
        <f t="shared" si="75"/>
        <v>0</v>
      </c>
    </row>
    <row r="4787" spans="7:7">
      <c r="G4787" s="132">
        <f t="shared" si="75"/>
        <v>0</v>
      </c>
    </row>
    <row r="4788" spans="7:7">
      <c r="G4788" s="132">
        <f t="shared" si="75"/>
        <v>0</v>
      </c>
    </row>
    <row r="4789" spans="7:7">
      <c r="G4789" s="132">
        <f t="shared" si="75"/>
        <v>0</v>
      </c>
    </row>
    <row r="4790" spans="7:7">
      <c r="G4790" s="132">
        <f t="shared" si="75"/>
        <v>0</v>
      </c>
    </row>
    <row r="4791" spans="7:7">
      <c r="G4791" s="132">
        <f t="shared" si="75"/>
        <v>0</v>
      </c>
    </row>
    <row r="4792" spans="7:7">
      <c r="G4792" s="132">
        <f t="shared" si="75"/>
        <v>0</v>
      </c>
    </row>
    <row r="4793" spans="7:7">
      <c r="G4793" s="132">
        <f t="shared" si="75"/>
        <v>0</v>
      </c>
    </row>
    <row r="4794" spans="7:7">
      <c r="G4794" s="132">
        <f t="shared" si="75"/>
        <v>0</v>
      </c>
    </row>
    <row r="4795" spans="7:7">
      <c r="G4795" s="132">
        <f t="shared" si="75"/>
        <v>0</v>
      </c>
    </row>
    <row r="4796" spans="7:7">
      <c r="G4796" s="132">
        <f t="shared" si="75"/>
        <v>0</v>
      </c>
    </row>
    <row r="4797" spans="7:7">
      <c r="G4797" s="132">
        <f t="shared" si="75"/>
        <v>0</v>
      </c>
    </row>
    <row r="4798" spans="7:7">
      <c r="G4798" s="132">
        <f t="shared" si="75"/>
        <v>0</v>
      </c>
    </row>
    <row r="4799" spans="7:7">
      <c r="G4799" s="132">
        <f t="shared" si="75"/>
        <v>0</v>
      </c>
    </row>
    <row r="4800" spans="7:7">
      <c r="G4800" s="132">
        <f t="shared" si="75"/>
        <v>0</v>
      </c>
    </row>
    <row r="4801" spans="7:7">
      <c r="G4801" s="132">
        <f t="shared" si="75"/>
        <v>0</v>
      </c>
    </row>
    <row r="4802" spans="7:7">
      <c r="G4802" s="132">
        <f t="shared" si="75"/>
        <v>0</v>
      </c>
    </row>
    <row r="4803" spans="7:7">
      <c r="G4803" s="132">
        <f t="shared" si="75"/>
        <v>0</v>
      </c>
    </row>
    <row r="4804" spans="7:7">
      <c r="G4804" s="132">
        <f t="shared" si="75"/>
        <v>0</v>
      </c>
    </row>
    <row r="4805" spans="7:7">
      <c r="G4805" s="132">
        <f t="shared" si="75"/>
        <v>0</v>
      </c>
    </row>
    <row r="4806" spans="7:7">
      <c r="G4806" s="132">
        <f t="shared" si="75"/>
        <v>0</v>
      </c>
    </row>
    <row r="4807" spans="7:7">
      <c r="G4807" s="132">
        <f t="shared" si="75"/>
        <v>0</v>
      </c>
    </row>
    <row r="4808" spans="7:7">
      <c r="G4808" s="132">
        <f t="shared" si="75"/>
        <v>0</v>
      </c>
    </row>
    <row r="4809" spans="7:7">
      <c r="G4809" s="132">
        <f t="shared" si="75"/>
        <v>0</v>
      </c>
    </row>
    <row r="4810" spans="7:7">
      <c r="G4810" s="132">
        <f t="shared" si="75"/>
        <v>0</v>
      </c>
    </row>
    <row r="4811" spans="7:7">
      <c r="G4811" s="132">
        <f t="shared" si="75"/>
        <v>0</v>
      </c>
    </row>
    <row r="4812" spans="7:7">
      <c r="G4812" s="132">
        <f t="shared" si="75"/>
        <v>0</v>
      </c>
    </row>
    <row r="4813" spans="7:7">
      <c r="G4813" s="132">
        <f t="shared" ref="G4813:G4876" si="76">+D4813-E4813</f>
        <v>0</v>
      </c>
    </row>
    <row r="4814" spans="7:7">
      <c r="G4814" s="132">
        <f t="shared" si="76"/>
        <v>0</v>
      </c>
    </row>
    <row r="4815" spans="7:7">
      <c r="G4815" s="132">
        <f t="shared" si="76"/>
        <v>0</v>
      </c>
    </row>
    <row r="4816" spans="7:7">
      <c r="G4816" s="132">
        <f t="shared" si="76"/>
        <v>0</v>
      </c>
    </row>
    <row r="4817" spans="7:7">
      <c r="G4817" s="132">
        <f t="shared" si="76"/>
        <v>0</v>
      </c>
    </row>
    <row r="4818" spans="7:7">
      <c r="G4818" s="132">
        <f t="shared" si="76"/>
        <v>0</v>
      </c>
    </row>
    <row r="4819" spans="7:7">
      <c r="G4819" s="132">
        <f t="shared" si="76"/>
        <v>0</v>
      </c>
    </row>
    <row r="4820" spans="7:7">
      <c r="G4820" s="132">
        <f t="shared" si="76"/>
        <v>0</v>
      </c>
    </row>
    <row r="4821" spans="7:7">
      <c r="G4821" s="132">
        <f t="shared" si="76"/>
        <v>0</v>
      </c>
    </row>
    <row r="4822" spans="7:7">
      <c r="G4822" s="132">
        <f t="shared" si="76"/>
        <v>0</v>
      </c>
    </row>
    <row r="4823" spans="7:7">
      <c r="G4823" s="132">
        <f t="shared" si="76"/>
        <v>0</v>
      </c>
    </row>
    <row r="4824" spans="7:7">
      <c r="G4824" s="132">
        <f t="shared" si="76"/>
        <v>0</v>
      </c>
    </row>
    <row r="4825" spans="7:7">
      <c r="G4825" s="132">
        <f t="shared" si="76"/>
        <v>0</v>
      </c>
    </row>
    <row r="4826" spans="7:7">
      <c r="G4826" s="132">
        <f t="shared" si="76"/>
        <v>0</v>
      </c>
    </row>
    <row r="4827" spans="7:7">
      <c r="G4827" s="132">
        <f t="shared" si="76"/>
        <v>0</v>
      </c>
    </row>
    <row r="4828" spans="7:7">
      <c r="G4828" s="132">
        <f t="shared" si="76"/>
        <v>0</v>
      </c>
    </row>
    <row r="4829" spans="7:7">
      <c r="G4829" s="132">
        <f t="shared" si="76"/>
        <v>0</v>
      </c>
    </row>
    <row r="4830" spans="7:7">
      <c r="G4830" s="132">
        <f t="shared" si="76"/>
        <v>0</v>
      </c>
    </row>
    <row r="4831" spans="7:7">
      <c r="G4831" s="132">
        <f t="shared" si="76"/>
        <v>0</v>
      </c>
    </row>
    <row r="4832" spans="7:7">
      <c r="G4832" s="132">
        <f t="shared" si="76"/>
        <v>0</v>
      </c>
    </row>
    <row r="4833" spans="7:7">
      <c r="G4833" s="132">
        <f t="shared" si="76"/>
        <v>0</v>
      </c>
    </row>
    <row r="4834" spans="7:7">
      <c r="G4834" s="132">
        <f t="shared" si="76"/>
        <v>0</v>
      </c>
    </row>
    <row r="4835" spans="7:7">
      <c r="G4835" s="132">
        <f t="shared" si="76"/>
        <v>0</v>
      </c>
    </row>
    <row r="4836" spans="7:7">
      <c r="G4836" s="132">
        <f t="shared" si="76"/>
        <v>0</v>
      </c>
    </row>
    <row r="4837" spans="7:7">
      <c r="G4837" s="132">
        <f t="shared" si="76"/>
        <v>0</v>
      </c>
    </row>
    <row r="4838" spans="7:7">
      <c r="G4838" s="132">
        <f t="shared" si="76"/>
        <v>0</v>
      </c>
    </row>
    <row r="4839" spans="7:7">
      <c r="G4839" s="132">
        <f t="shared" si="76"/>
        <v>0</v>
      </c>
    </row>
    <row r="4840" spans="7:7">
      <c r="G4840" s="132">
        <f t="shared" si="76"/>
        <v>0</v>
      </c>
    </row>
    <row r="4841" spans="7:7">
      <c r="G4841" s="132">
        <f t="shared" si="76"/>
        <v>0</v>
      </c>
    </row>
    <row r="4842" spans="7:7">
      <c r="G4842" s="132">
        <f t="shared" si="76"/>
        <v>0</v>
      </c>
    </row>
    <row r="4843" spans="7:7">
      <c r="G4843" s="132">
        <f t="shared" si="76"/>
        <v>0</v>
      </c>
    </row>
    <row r="4844" spans="7:7">
      <c r="G4844" s="132">
        <f t="shared" si="76"/>
        <v>0</v>
      </c>
    </row>
    <row r="4845" spans="7:7">
      <c r="G4845" s="132">
        <f t="shared" si="76"/>
        <v>0</v>
      </c>
    </row>
    <row r="4846" spans="7:7">
      <c r="G4846" s="132">
        <f t="shared" si="76"/>
        <v>0</v>
      </c>
    </row>
    <row r="4847" spans="7:7">
      <c r="G4847" s="132">
        <f t="shared" si="76"/>
        <v>0</v>
      </c>
    </row>
    <row r="4848" spans="7:7">
      <c r="G4848" s="132">
        <f t="shared" si="76"/>
        <v>0</v>
      </c>
    </row>
    <row r="4849" spans="7:7">
      <c r="G4849" s="132">
        <f t="shared" si="76"/>
        <v>0</v>
      </c>
    </row>
    <row r="4850" spans="7:7">
      <c r="G4850" s="132">
        <f t="shared" si="76"/>
        <v>0</v>
      </c>
    </row>
    <row r="4851" spans="7:7">
      <c r="G4851" s="132">
        <f t="shared" si="76"/>
        <v>0</v>
      </c>
    </row>
    <row r="4852" spans="7:7">
      <c r="G4852" s="132">
        <f t="shared" si="76"/>
        <v>0</v>
      </c>
    </row>
    <row r="4853" spans="7:7">
      <c r="G4853" s="132">
        <f t="shared" si="76"/>
        <v>0</v>
      </c>
    </row>
    <row r="4854" spans="7:7">
      <c r="G4854" s="132">
        <f t="shared" si="76"/>
        <v>0</v>
      </c>
    </row>
    <row r="4855" spans="7:7">
      <c r="G4855" s="132">
        <f t="shared" si="76"/>
        <v>0</v>
      </c>
    </row>
    <row r="4856" spans="7:7">
      <c r="G4856" s="132">
        <f t="shared" si="76"/>
        <v>0</v>
      </c>
    </row>
    <row r="4857" spans="7:7">
      <c r="G4857" s="132">
        <f t="shared" si="76"/>
        <v>0</v>
      </c>
    </row>
    <row r="4858" spans="7:7">
      <c r="G4858" s="132">
        <f t="shared" si="76"/>
        <v>0</v>
      </c>
    </row>
    <row r="4859" spans="7:7">
      <c r="G4859" s="132">
        <f t="shared" si="76"/>
        <v>0</v>
      </c>
    </row>
    <row r="4860" spans="7:7">
      <c r="G4860" s="132">
        <f t="shared" si="76"/>
        <v>0</v>
      </c>
    </row>
    <row r="4861" spans="7:7">
      <c r="G4861" s="132">
        <f t="shared" si="76"/>
        <v>0</v>
      </c>
    </row>
    <row r="4862" spans="7:7">
      <c r="G4862" s="132">
        <f t="shared" si="76"/>
        <v>0</v>
      </c>
    </row>
    <row r="4863" spans="7:7">
      <c r="G4863" s="132">
        <f t="shared" si="76"/>
        <v>0</v>
      </c>
    </row>
    <row r="4864" spans="7:7">
      <c r="G4864" s="132">
        <f t="shared" si="76"/>
        <v>0</v>
      </c>
    </row>
    <row r="4865" spans="7:7">
      <c r="G4865" s="132">
        <f t="shared" si="76"/>
        <v>0</v>
      </c>
    </row>
    <row r="4866" spans="7:7">
      <c r="G4866" s="132">
        <f t="shared" si="76"/>
        <v>0</v>
      </c>
    </row>
    <row r="4867" spans="7:7">
      <c r="G4867" s="132">
        <f t="shared" si="76"/>
        <v>0</v>
      </c>
    </row>
    <row r="4868" spans="7:7">
      <c r="G4868" s="132">
        <f t="shared" si="76"/>
        <v>0</v>
      </c>
    </row>
    <row r="4869" spans="7:7">
      <c r="G4869" s="132">
        <f t="shared" si="76"/>
        <v>0</v>
      </c>
    </row>
    <row r="4870" spans="7:7">
      <c r="G4870" s="132">
        <f t="shared" si="76"/>
        <v>0</v>
      </c>
    </row>
    <row r="4871" spans="7:7">
      <c r="G4871" s="132">
        <f t="shared" si="76"/>
        <v>0</v>
      </c>
    </row>
    <row r="4872" spans="7:7">
      <c r="G4872" s="132">
        <f t="shared" si="76"/>
        <v>0</v>
      </c>
    </row>
    <row r="4873" spans="7:7">
      <c r="G4873" s="132">
        <f t="shared" si="76"/>
        <v>0</v>
      </c>
    </row>
    <row r="4874" spans="7:7">
      <c r="G4874" s="132">
        <f t="shared" si="76"/>
        <v>0</v>
      </c>
    </row>
    <row r="4875" spans="7:7">
      <c r="G4875" s="132">
        <f t="shared" si="76"/>
        <v>0</v>
      </c>
    </row>
    <row r="4876" spans="7:7">
      <c r="G4876" s="132">
        <f t="shared" si="76"/>
        <v>0</v>
      </c>
    </row>
    <row r="4877" spans="7:7">
      <c r="G4877" s="132">
        <f t="shared" ref="G4877:G4940" si="77">+D4877-E4877</f>
        <v>0</v>
      </c>
    </row>
    <row r="4878" spans="7:7">
      <c r="G4878" s="132">
        <f t="shared" si="77"/>
        <v>0</v>
      </c>
    </row>
    <row r="4879" spans="7:7">
      <c r="G4879" s="132">
        <f t="shared" si="77"/>
        <v>0</v>
      </c>
    </row>
    <row r="4880" spans="7:7">
      <c r="G4880" s="132">
        <f t="shared" si="77"/>
        <v>0</v>
      </c>
    </row>
    <row r="4881" spans="7:7">
      <c r="G4881" s="132">
        <f t="shared" si="77"/>
        <v>0</v>
      </c>
    </row>
    <row r="4882" spans="7:7">
      <c r="G4882" s="132">
        <f t="shared" si="77"/>
        <v>0</v>
      </c>
    </row>
    <row r="4883" spans="7:7">
      <c r="G4883" s="132">
        <f t="shared" si="77"/>
        <v>0</v>
      </c>
    </row>
    <row r="4884" spans="7:7">
      <c r="G4884" s="132">
        <f t="shared" si="77"/>
        <v>0</v>
      </c>
    </row>
    <row r="4885" spans="7:7">
      <c r="G4885" s="132">
        <f t="shared" si="77"/>
        <v>0</v>
      </c>
    </row>
    <row r="4886" spans="7:7">
      <c r="G4886" s="132">
        <f t="shared" si="77"/>
        <v>0</v>
      </c>
    </row>
    <row r="4887" spans="7:7">
      <c r="G4887" s="132">
        <f t="shared" si="77"/>
        <v>0</v>
      </c>
    </row>
    <row r="4888" spans="7:7">
      <c r="G4888" s="132">
        <f t="shared" si="77"/>
        <v>0</v>
      </c>
    </row>
    <row r="4889" spans="7:7">
      <c r="G4889" s="132">
        <f t="shared" si="77"/>
        <v>0</v>
      </c>
    </row>
    <row r="4890" spans="7:7">
      <c r="G4890" s="132">
        <f t="shared" si="77"/>
        <v>0</v>
      </c>
    </row>
    <row r="4891" spans="7:7">
      <c r="G4891" s="132">
        <f t="shared" si="77"/>
        <v>0</v>
      </c>
    </row>
    <row r="4892" spans="7:7">
      <c r="G4892" s="132">
        <f t="shared" si="77"/>
        <v>0</v>
      </c>
    </row>
    <row r="4893" spans="7:7">
      <c r="G4893" s="132">
        <f t="shared" si="77"/>
        <v>0</v>
      </c>
    </row>
    <row r="4894" spans="7:7">
      <c r="G4894" s="132">
        <f t="shared" si="77"/>
        <v>0</v>
      </c>
    </row>
    <row r="4895" spans="7:7">
      <c r="G4895" s="132">
        <f t="shared" si="77"/>
        <v>0</v>
      </c>
    </row>
    <row r="4896" spans="7:7">
      <c r="G4896" s="132">
        <f t="shared" si="77"/>
        <v>0</v>
      </c>
    </row>
    <row r="4897" spans="7:7">
      <c r="G4897" s="132">
        <f t="shared" si="77"/>
        <v>0</v>
      </c>
    </row>
    <row r="4898" spans="7:7">
      <c r="G4898" s="132">
        <f t="shared" si="77"/>
        <v>0</v>
      </c>
    </row>
    <row r="4899" spans="7:7">
      <c r="G4899" s="132">
        <f t="shared" si="77"/>
        <v>0</v>
      </c>
    </row>
    <row r="4900" spans="7:7">
      <c r="G4900" s="132">
        <f t="shared" si="77"/>
        <v>0</v>
      </c>
    </row>
    <row r="4901" spans="7:7">
      <c r="G4901" s="132">
        <f t="shared" si="77"/>
        <v>0</v>
      </c>
    </row>
    <row r="4902" spans="7:7">
      <c r="G4902" s="132">
        <f t="shared" si="77"/>
        <v>0</v>
      </c>
    </row>
    <row r="4903" spans="7:7">
      <c r="G4903" s="132">
        <f t="shared" si="77"/>
        <v>0</v>
      </c>
    </row>
    <row r="4904" spans="7:7">
      <c r="G4904" s="132">
        <f t="shared" si="77"/>
        <v>0</v>
      </c>
    </row>
    <row r="4905" spans="7:7">
      <c r="G4905" s="132">
        <f t="shared" si="77"/>
        <v>0</v>
      </c>
    </row>
    <row r="4906" spans="7:7">
      <c r="G4906" s="132">
        <f t="shared" si="77"/>
        <v>0</v>
      </c>
    </row>
    <row r="4907" spans="7:7">
      <c r="G4907" s="132">
        <f t="shared" si="77"/>
        <v>0</v>
      </c>
    </row>
    <row r="4908" spans="7:7">
      <c r="G4908" s="132">
        <f t="shared" si="77"/>
        <v>0</v>
      </c>
    </row>
    <row r="4909" spans="7:7">
      <c r="G4909" s="132">
        <f t="shared" si="77"/>
        <v>0</v>
      </c>
    </row>
    <row r="4910" spans="7:7">
      <c r="G4910" s="132">
        <f t="shared" si="77"/>
        <v>0</v>
      </c>
    </row>
    <row r="4911" spans="7:7">
      <c r="G4911" s="132">
        <f t="shared" si="77"/>
        <v>0</v>
      </c>
    </row>
    <row r="4912" spans="7:7">
      <c r="G4912" s="132">
        <f t="shared" si="77"/>
        <v>0</v>
      </c>
    </row>
    <row r="4913" spans="7:7">
      <c r="G4913" s="132">
        <f t="shared" si="77"/>
        <v>0</v>
      </c>
    </row>
    <row r="4914" spans="7:7">
      <c r="G4914" s="132">
        <f t="shared" si="77"/>
        <v>0</v>
      </c>
    </row>
    <row r="4915" spans="7:7">
      <c r="G4915" s="132">
        <f t="shared" si="77"/>
        <v>0</v>
      </c>
    </row>
    <row r="4916" spans="7:7">
      <c r="G4916" s="132">
        <f t="shared" si="77"/>
        <v>0</v>
      </c>
    </row>
    <row r="4917" spans="7:7">
      <c r="G4917" s="132">
        <f t="shared" si="77"/>
        <v>0</v>
      </c>
    </row>
    <row r="4918" spans="7:7">
      <c r="G4918" s="132">
        <f t="shared" si="77"/>
        <v>0</v>
      </c>
    </row>
    <row r="4919" spans="7:7">
      <c r="G4919" s="132">
        <f t="shared" si="77"/>
        <v>0</v>
      </c>
    </row>
    <row r="4920" spans="7:7">
      <c r="G4920" s="132">
        <f t="shared" si="77"/>
        <v>0</v>
      </c>
    </row>
    <row r="4921" spans="7:7">
      <c r="G4921" s="132">
        <f t="shared" si="77"/>
        <v>0</v>
      </c>
    </row>
    <row r="4922" spans="7:7">
      <c r="G4922" s="132">
        <f t="shared" si="77"/>
        <v>0</v>
      </c>
    </row>
    <row r="4923" spans="7:7">
      <c r="G4923" s="132">
        <f t="shared" si="77"/>
        <v>0</v>
      </c>
    </row>
    <row r="4924" spans="7:7">
      <c r="G4924" s="132">
        <f t="shared" si="77"/>
        <v>0</v>
      </c>
    </row>
    <row r="4925" spans="7:7">
      <c r="G4925" s="132">
        <f t="shared" si="77"/>
        <v>0</v>
      </c>
    </row>
    <row r="4926" spans="7:7">
      <c r="G4926" s="132">
        <f t="shared" si="77"/>
        <v>0</v>
      </c>
    </row>
    <row r="4927" spans="7:7">
      <c r="G4927" s="132">
        <f t="shared" si="77"/>
        <v>0</v>
      </c>
    </row>
    <row r="4928" spans="7:7">
      <c r="G4928" s="132">
        <f t="shared" si="77"/>
        <v>0</v>
      </c>
    </row>
    <row r="4929" spans="7:7">
      <c r="G4929" s="132">
        <f t="shared" si="77"/>
        <v>0</v>
      </c>
    </row>
    <row r="4930" spans="7:7">
      <c r="G4930" s="132">
        <f t="shared" si="77"/>
        <v>0</v>
      </c>
    </row>
    <row r="4931" spans="7:7">
      <c r="G4931" s="132">
        <f t="shared" si="77"/>
        <v>0</v>
      </c>
    </row>
    <row r="4932" spans="7:7">
      <c r="G4932" s="132">
        <f t="shared" si="77"/>
        <v>0</v>
      </c>
    </row>
    <row r="4933" spans="7:7">
      <c r="G4933" s="132">
        <f t="shared" si="77"/>
        <v>0</v>
      </c>
    </row>
    <row r="4934" spans="7:7">
      <c r="G4934" s="132">
        <f t="shared" si="77"/>
        <v>0</v>
      </c>
    </row>
    <row r="4935" spans="7:7">
      <c r="G4935" s="132">
        <f t="shared" si="77"/>
        <v>0</v>
      </c>
    </row>
    <row r="4936" spans="7:7">
      <c r="G4936" s="132">
        <f t="shared" si="77"/>
        <v>0</v>
      </c>
    </row>
    <row r="4937" spans="7:7">
      <c r="G4937" s="132">
        <f t="shared" si="77"/>
        <v>0</v>
      </c>
    </row>
    <row r="4938" spans="7:7">
      <c r="G4938" s="132">
        <f t="shared" si="77"/>
        <v>0</v>
      </c>
    </row>
    <row r="4939" spans="7:7">
      <c r="G4939" s="132">
        <f t="shared" si="77"/>
        <v>0</v>
      </c>
    </row>
    <row r="4940" spans="7:7">
      <c r="G4940" s="132">
        <f t="shared" si="77"/>
        <v>0</v>
      </c>
    </row>
    <row r="4941" spans="7:7">
      <c r="G4941" s="132">
        <f t="shared" ref="G4941:G5000" si="78">+D4941-E4941</f>
        <v>0</v>
      </c>
    </row>
    <row r="4942" spans="7:7">
      <c r="G4942" s="132">
        <f t="shared" si="78"/>
        <v>0</v>
      </c>
    </row>
    <row r="4943" spans="7:7">
      <c r="G4943" s="132">
        <f t="shared" si="78"/>
        <v>0</v>
      </c>
    </row>
    <row r="4944" spans="7:7">
      <c r="G4944" s="132">
        <f t="shared" si="78"/>
        <v>0</v>
      </c>
    </row>
    <row r="4945" spans="7:7">
      <c r="G4945" s="132">
        <f t="shared" si="78"/>
        <v>0</v>
      </c>
    </row>
    <row r="4946" spans="7:7">
      <c r="G4946" s="132">
        <f t="shared" si="78"/>
        <v>0</v>
      </c>
    </row>
    <row r="4947" spans="7:7">
      <c r="G4947" s="132">
        <f t="shared" si="78"/>
        <v>0</v>
      </c>
    </row>
    <row r="4948" spans="7:7">
      <c r="G4948" s="132">
        <f t="shared" si="78"/>
        <v>0</v>
      </c>
    </row>
    <row r="4949" spans="7:7">
      <c r="G4949" s="132">
        <f t="shared" si="78"/>
        <v>0</v>
      </c>
    </row>
    <row r="4950" spans="7:7">
      <c r="G4950" s="132">
        <f t="shared" si="78"/>
        <v>0</v>
      </c>
    </row>
    <row r="4951" spans="7:7">
      <c r="G4951" s="132">
        <f t="shared" si="78"/>
        <v>0</v>
      </c>
    </row>
    <row r="4952" spans="7:7">
      <c r="G4952" s="132">
        <f t="shared" si="78"/>
        <v>0</v>
      </c>
    </row>
    <row r="4953" spans="7:7">
      <c r="G4953" s="132">
        <f t="shared" si="78"/>
        <v>0</v>
      </c>
    </row>
    <row r="4954" spans="7:7">
      <c r="G4954" s="132">
        <f t="shared" si="78"/>
        <v>0</v>
      </c>
    </row>
    <row r="4955" spans="7:7">
      <c r="G4955" s="132">
        <f t="shared" si="78"/>
        <v>0</v>
      </c>
    </row>
    <row r="4956" spans="7:7">
      <c r="G4956" s="132">
        <f t="shared" si="78"/>
        <v>0</v>
      </c>
    </row>
    <row r="4957" spans="7:7">
      <c r="G4957" s="132">
        <f t="shared" si="78"/>
        <v>0</v>
      </c>
    </row>
    <row r="4958" spans="7:7">
      <c r="G4958" s="132">
        <f t="shared" si="78"/>
        <v>0</v>
      </c>
    </row>
    <row r="4959" spans="7:7">
      <c r="G4959" s="132">
        <f t="shared" si="78"/>
        <v>0</v>
      </c>
    </row>
    <row r="4960" spans="7:7">
      <c r="G4960" s="132">
        <f t="shared" si="78"/>
        <v>0</v>
      </c>
    </row>
    <row r="4961" spans="7:7">
      <c r="G4961" s="132">
        <f t="shared" si="78"/>
        <v>0</v>
      </c>
    </row>
    <row r="4962" spans="7:7">
      <c r="G4962" s="132">
        <f t="shared" si="78"/>
        <v>0</v>
      </c>
    </row>
    <row r="4963" spans="7:7">
      <c r="G4963" s="132">
        <f t="shared" si="78"/>
        <v>0</v>
      </c>
    </row>
    <row r="4964" spans="7:7">
      <c r="G4964" s="132">
        <f t="shared" si="78"/>
        <v>0</v>
      </c>
    </row>
    <row r="4965" spans="7:7">
      <c r="G4965" s="132">
        <f t="shared" si="78"/>
        <v>0</v>
      </c>
    </row>
    <row r="4966" spans="7:7">
      <c r="G4966" s="132">
        <f t="shared" si="78"/>
        <v>0</v>
      </c>
    </row>
    <row r="4967" spans="7:7">
      <c r="G4967" s="132">
        <f t="shared" si="78"/>
        <v>0</v>
      </c>
    </row>
    <row r="4968" spans="7:7">
      <c r="G4968" s="132">
        <f t="shared" si="78"/>
        <v>0</v>
      </c>
    </row>
    <row r="4969" spans="7:7">
      <c r="G4969" s="132">
        <f t="shared" si="78"/>
        <v>0</v>
      </c>
    </row>
    <row r="4970" spans="7:7">
      <c r="G4970" s="132">
        <f t="shared" si="78"/>
        <v>0</v>
      </c>
    </row>
    <row r="4971" spans="7:7">
      <c r="G4971" s="132">
        <f t="shared" si="78"/>
        <v>0</v>
      </c>
    </row>
    <row r="4972" spans="7:7">
      <c r="G4972" s="132">
        <f t="shared" si="78"/>
        <v>0</v>
      </c>
    </row>
    <row r="4973" spans="7:7">
      <c r="G4973" s="132">
        <f t="shared" si="78"/>
        <v>0</v>
      </c>
    </row>
    <row r="4974" spans="7:7">
      <c r="G4974" s="132">
        <f t="shared" si="78"/>
        <v>0</v>
      </c>
    </row>
    <row r="4975" spans="7:7">
      <c r="G4975" s="132">
        <f t="shared" si="78"/>
        <v>0</v>
      </c>
    </row>
    <row r="4976" spans="7:7">
      <c r="G4976" s="132">
        <f t="shared" si="78"/>
        <v>0</v>
      </c>
    </row>
    <row r="4977" spans="7:7">
      <c r="G4977" s="132">
        <f t="shared" si="78"/>
        <v>0</v>
      </c>
    </row>
    <row r="4978" spans="7:7">
      <c r="G4978" s="132">
        <f t="shared" si="78"/>
        <v>0</v>
      </c>
    </row>
    <row r="4979" spans="7:7">
      <c r="G4979" s="132">
        <f t="shared" si="78"/>
        <v>0</v>
      </c>
    </row>
    <row r="4980" spans="7:7">
      <c r="G4980" s="132">
        <f t="shared" si="78"/>
        <v>0</v>
      </c>
    </row>
    <row r="4981" spans="7:7">
      <c r="G4981" s="132">
        <f t="shared" si="78"/>
        <v>0</v>
      </c>
    </row>
    <row r="4982" spans="7:7">
      <c r="G4982" s="132">
        <f t="shared" si="78"/>
        <v>0</v>
      </c>
    </row>
    <row r="4983" spans="7:7">
      <c r="G4983" s="132">
        <f t="shared" si="78"/>
        <v>0</v>
      </c>
    </row>
    <row r="4984" spans="7:7">
      <c r="G4984" s="132">
        <f t="shared" si="78"/>
        <v>0</v>
      </c>
    </row>
    <row r="4985" spans="7:7">
      <c r="G4985" s="132">
        <f t="shared" si="78"/>
        <v>0</v>
      </c>
    </row>
    <row r="4986" spans="7:7">
      <c r="G4986" s="132">
        <f t="shared" si="78"/>
        <v>0</v>
      </c>
    </row>
    <row r="4987" spans="7:7">
      <c r="G4987" s="132">
        <f t="shared" si="78"/>
        <v>0</v>
      </c>
    </row>
    <row r="4988" spans="7:7">
      <c r="G4988" s="132">
        <f t="shared" si="78"/>
        <v>0</v>
      </c>
    </row>
    <row r="4989" spans="7:7">
      <c r="G4989" s="132">
        <f t="shared" si="78"/>
        <v>0</v>
      </c>
    </row>
    <row r="4990" spans="7:7">
      <c r="G4990" s="132">
        <f t="shared" si="78"/>
        <v>0</v>
      </c>
    </row>
    <row r="4991" spans="7:7">
      <c r="G4991" s="132">
        <f t="shared" si="78"/>
        <v>0</v>
      </c>
    </row>
    <row r="4992" spans="7:7">
      <c r="G4992" s="132">
        <f t="shared" si="78"/>
        <v>0</v>
      </c>
    </row>
    <row r="4993" spans="7:7">
      <c r="G4993" s="132">
        <f t="shared" si="78"/>
        <v>0</v>
      </c>
    </row>
    <row r="4994" spans="7:7">
      <c r="G4994" s="132">
        <f t="shared" si="78"/>
        <v>0</v>
      </c>
    </row>
    <row r="4995" spans="7:7">
      <c r="G4995" s="132">
        <f t="shared" si="78"/>
        <v>0</v>
      </c>
    </row>
    <row r="4996" spans="7:7">
      <c r="G4996" s="132">
        <f t="shared" si="78"/>
        <v>0</v>
      </c>
    </row>
    <row r="4997" spans="7:7">
      <c r="G4997" s="132">
        <f t="shared" si="78"/>
        <v>0</v>
      </c>
    </row>
    <row r="4998" spans="7:7">
      <c r="G4998" s="132">
        <f t="shared" si="78"/>
        <v>0</v>
      </c>
    </row>
    <row r="4999" spans="7:7">
      <c r="G4999" s="132">
        <f t="shared" si="78"/>
        <v>0</v>
      </c>
    </row>
    <row r="5000" spans="7:7">
      <c r="G5000" s="132">
        <f t="shared" si="78"/>
        <v>0</v>
      </c>
    </row>
  </sheetData>
  <phoneticPr fontId="5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 codeName="Foglio8"/>
  <dimension ref="A1:AG799"/>
  <sheetViews>
    <sheetView topLeftCell="L110" zoomScaleNormal="100" workbookViewId="0">
      <selection activeCell="AD114" sqref="AD114"/>
    </sheetView>
  </sheetViews>
  <sheetFormatPr defaultRowHeight="12.75"/>
  <cols>
    <col min="1" max="1" width="5.85546875" style="123" customWidth="1"/>
    <col min="2" max="2" width="6.7109375" style="123" customWidth="1"/>
    <col min="3" max="3" width="9.28515625" style="123" bestFit="1" customWidth="1"/>
    <col min="4" max="4" width="11.28515625" style="123" bestFit="1" customWidth="1"/>
    <col min="5" max="5" width="67" style="127" customWidth="1"/>
    <col min="6" max="6" width="6.28515625" style="123" bestFit="1" customWidth="1"/>
    <col min="7" max="7" width="27.42578125" style="123" bestFit="1" customWidth="1"/>
    <col min="8" max="8" width="5.5703125" style="123" bestFit="1" customWidth="1"/>
    <col min="9" max="9" width="6.7109375" style="123" bestFit="1" customWidth="1"/>
    <col min="10" max="10" width="67.42578125" style="123" bestFit="1" customWidth="1"/>
    <col min="11" max="11" width="140.85546875" style="123" bestFit="1" customWidth="1"/>
    <col min="12" max="12" width="76" style="123" bestFit="1" customWidth="1"/>
    <col min="13" max="14" width="13.5703125" style="123" bestFit="1" customWidth="1"/>
    <col min="15" max="15" width="14.140625" style="123" customWidth="1"/>
    <col min="16" max="17" width="13.5703125" style="123" bestFit="1" customWidth="1"/>
    <col min="18" max="18" width="14.140625" style="123" customWidth="1"/>
    <col min="19" max="19" width="8.42578125" style="123" bestFit="1" customWidth="1"/>
    <col min="20" max="21" width="9.5703125" style="123" bestFit="1" customWidth="1"/>
    <col min="22" max="22" width="8.42578125" style="123" bestFit="1" customWidth="1"/>
    <col min="23" max="23" width="9.5703125" style="123" bestFit="1" customWidth="1"/>
    <col min="24" max="24" width="9.5703125" style="123" customWidth="1"/>
    <col min="25" max="25" width="8.42578125" style="123" bestFit="1" customWidth="1"/>
    <col min="26" max="27" width="9.5703125" style="123" bestFit="1" customWidth="1"/>
    <col min="28" max="28" width="8.42578125" style="123" hidden="1" customWidth="1"/>
    <col min="29" max="29" width="9.5703125" style="123" hidden="1" customWidth="1"/>
    <col min="30" max="30" width="9.5703125" style="123" bestFit="1" customWidth="1"/>
    <col min="31" max="16384" width="9.140625" style="123"/>
  </cols>
  <sheetData>
    <row r="1" spans="1:33">
      <c r="A1" s="120">
        <v>1</v>
      </c>
      <c r="B1" s="120">
        <v>2</v>
      </c>
      <c r="C1" s="120">
        <v>3</v>
      </c>
      <c r="D1" s="120">
        <v>4</v>
      </c>
      <c r="E1" s="121" t="s">
        <v>203</v>
      </c>
      <c r="F1" s="120" t="s">
        <v>204</v>
      </c>
      <c r="G1" s="120" t="s">
        <v>205</v>
      </c>
      <c r="H1" s="120" t="s">
        <v>206</v>
      </c>
      <c r="I1" s="120" t="s">
        <v>207</v>
      </c>
      <c r="J1" s="120" t="s">
        <v>209</v>
      </c>
      <c r="K1" s="120" t="s">
        <v>208</v>
      </c>
      <c r="L1" s="120" t="s">
        <v>210</v>
      </c>
      <c r="M1" s="122" t="s">
        <v>211</v>
      </c>
      <c r="N1" s="122" t="s">
        <v>212</v>
      </c>
      <c r="O1" s="122" t="s">
        <v>213</v>
      </c>
      <c r="P1" s="122" t="s">
        <v>214</v>
      </c>
      <c r="Q1" s="122" t="s">
        <v>215</v>
      </c>
      <c r="R1" s="122" t="s">
        <v>216</v>
      </c>
      <c r="S1" s="122" t="s">
        <v>217</v>
      </c>
      <c r="T1" s="122" t="s">
        <v>218</v>
      </c>
      <c r="U1" s="122" t="s">
        <v>219</v>
      </c>
      <c r="V1" s="122" t="s">
        <v>933</v>
      </c>
      <c r="W1" s="122" t="s">
        <v>934</v>
      </c>
      <c r="X1" s="122" t="s">
        <v>935</v>
      </c>
      <c r="Y1" s="122" t="s">
        <v>936</v>
      </c>
      <c r="Z1" s="122" t="s">
        <v>937</v>
      </c>
      <c r="AA1" s="122" t="s">
        <v>938</v>
      </c>
      <c r="AB1" s="122" t="s">
        <v>939</v>
      </c>
      <c r="AC1" s="122" t="s">
        <v>940</v>
      </c>
      <c r="AD1" s="122" t="s">
        <v>941</v>
      </c>
      <c r="AE1" s="122"/>
      <c r="AF1" s="122"/>
      <c r="AG1" s="122"/>
    </row>
    <row r="2" spans="1:33">
      <c r="A2" s="124">
        <v>10</v>
      </c>
      <c r="B2" s="124">
        <v>1001</v>
      </c>
      <c r="C2" s="124">
        <v>100101</v>
      </c>
      <c r="D2" s="124">
        <v>10010101</v>
      </c>
      <c r="E2" s="125" t="s">
        <v>453</v>
      </c>
      <c r="F2" s="124">
        <v>3</v>
      </c>
      <c r="G2" s="126" t="s">
        <v>454</v>
      </c>
      <c r="H2" s="126" t="s">
        <v>455</v>
      </c>
      <c r="I2" s="126" t="s">
        <v>455</v>
      </c>
      <c r="J2" s="126" t="s">
        <v>456</v>
      </c>
      <c r="K2" s="126" t="s">
        <v>453</v>
      </c>
      <c r="L2" s="126" t="s">
        <v>453</v>
      </c>
      <c r="M2" s="123">
        <f>SUMIF(SaldoAnno1!A$12:A$4902,D2,SaldoAnno1!D$12:D$4902)</f>
        <v>0</v>
      </c>
      <c r="N2" s="123">
        <f>SUMIF(SaldoAnno1!A$12:A$4902,D2,SaldoAnno1!E$12:E$4902)</f>
        <v>0</v>
      </c>
      <c r="O2" s="123">
        <f>SUMIF(SaldoAnno1!A$12:A$4902,D2,SaldoAnno1!G$12:G$4902)</f>
        <v>0</v>
      </c>
      <c r="P2" s="123">
        <f>SUMIF(SaldoAnno2!A$12:A$5000,D2,SaldoAnno2!D$12:D$5000)</f>
        <v>0</v>
      </c>
      <c r="Q2" s="123">
        <f>SUMIF(SaldoAnno2!A$12:A$5000,D2,SaldoAnno2!E$12:E$5000)</f>
        <v>0</v>
      </c>
      <c r="R2" s="123">
        <f>SUMIF(SaldoAnno2!A$12:A$5000,D2,SaldoAnno2!G$12:G$5000)</f>
        <v>0</v>
      </c>
      <c r="S2" s="123">
        <f>SUMIF(SaldoAnno3!A$12:A$5000,D2,SaldoAnno3!D$12:G$5000)</f>
        <v>0</v>
      </c>
      <c r="T2" s="123">
        <f>SUMIF(SaldoAnno3!A$12:A$5000,D2,SaldoAnno3!E$12:H$5000)</f>
        <v>0</v>
      </c>
      <c r="U2" s="123">
        <f>SUMIF(SaldoAnno3!A$12:A$5000,D2,SaldoAnno3!G$12:G$5000)</f>
        <v>0</v>
      </c>
      <c r="V2" s="123">
        <f>SUMIF(SaldoAnno4!A$12:A$4602,$D2,SaldoAnno4!D$12:D$4602)</f>
        <v>0</v>
      </c>
      <c r="W2" s="123">
        <f>SUMIF(SaldoAnno4!A$12:A$4602,$D2,SaldoAnno4!E$12:E$4602)</f>
        <v>0</v>
      </c>
      <c r="X2" s="123">
        <f>SUMIF(SaldoAnno4!A$12:A$4602,$D2,SaldoAnno4!G$12:G$4602)</f>
        <v>0</v>
      </c>
      <c r="Y2" s="123">
        <f>SUMIF(SaldoAnno5!A$12:A$4602,$D2,SaldoAnno5!D$12:D$4602)</f>
        <v>0</v>
      </c>
      <c r="Z2" s="123">
        <f>SUMIF(SaldoAnno5!A$12:A$4602,$D2,SaldoAnno5!E$12:E$4602)</f>
        <v>0</v>
      </c>
      <c r="AA2" s="123">
        <f>SUMIF(SaldoAnno5!A$12:A$4602,$D2,SaldoAnno5!G$12:G$4602)</f>
        <v>0</v>
      </c>
      <c r="AB2" s="123">
        <f>SUMIF(SaldoAnno6!A$12:A$5000,$D2,SaldoAnno6!D$12:D$5000)</f>
        <v>0</v>
      </c>
      <c r="AC2" s="123">
        <f>SUMIF(SaldoAnno6!A$12:A$5000,$D2,SaldoAnno6!E$12:E$5000)</f>
        <v>0</v>
      </c>
      <c r="AD2" s="123">
        <f>SUMIF(SaldoAnno6!A$12:A$5000,$D2,SaldoAnno6!G$12:G$5000)</f>
        <v>0</v>
      </c>
    </row>
    <row r="3" spans="1:33">
      <c r="A3" s="124">
        <v>10</v>
      </c>
      <c r="B3" s="124">
        <v>1002</v>
      </c>
      <c r="C3" s="124">
        <v>100201</v>
      </c>
      <c r="D3" s="124">
        <v>10020101</v>
      </c>
      <c r="E3" s="125" t="s">
        <v>457</v>
      </c>
      <c r="F3" s="124">
        <v>3</v>
      </c>
      <c r="G3" s="126" t="s">
        <v>454</v>
      </c>
      <c r="H3" s="126" t="s">
        <v>455</v>
      </c>
      <c r="I3" s="126" t="s">
        <v>455</v>
      </c>
      <c r="J3" s="126" t="s">
        <v>456</v>
      </c>
      <c r="K3" s="126" t="s">
        <v>457</v>
      </c>
      <c r="L3" s="126" t="s">
        <v>457</v>
      </c>
      <c r="M3" s="123">
        <f>SUMIF(SaldoAnno1!A$12:A$4902,D3,SaldoAnno1!D$12:D$4902)</f>
        <v>0</v>
      </c>
      <c r="N3" s="123">
        <f>SUMIF(SaldoAnno1!A$12:A$4902,D3,SaldoAnno1!E$12:E$4902)</f>
        <v>0</v>
      </c>
      <c r="O3" s="123">
        <f>SUMIF(SaldoAnno1!A$12:A$4902,D3,SaldoAnno1!G$12:G$4902)</f>
        <v>0</v>
      </c>
      <c r="P3" s="123">
        <f>SUMIF(SaldoAnno2!A$12:A$5000,D3,SaldoAnno2!D$12:D$5000)</f>
        <v>46510</v>
      </c>
      <c r="Q3" s="123">
        <f>SUMIF(SaldoAnno2!A$12:A$5000,D3,SaldoAnno2!E$12:E$5000)</f>
        <v>46510</v>
      </c>
      <c r="R3" s="123">
        <f>SUMIF(SaldoAnno2!A$12:A$5000,D3,SaldoAnno2!G$12:G$5000)</f>
        <v>0</v>
      </c>
      <c r="S3" s="123">
        <f>SUMIF(SaldoAnno3!A$12:A$5000,D3,SaldoAnno3!D$12:G$5000)</f>
        <v>0</v>
      </c>
      <c r="T3" s="123">
        <f>SUMIF(SaldoAnno3!A$12:A$5000,D3,SaldoAnno3!E$12:H$5000)</f>
        <v>0</v>
      </c>
      <c r="U3" s="123">
        <f>SUMIF(SaldoAnno3!A$12:A$5000,D3,SaldoAnno3!G$12:G$5000)</f>
        <v>0</v>
      </c>
      <c r="V3" s="123">
        <f>SUMIF(SaldoAnno4!A$12:A$4602,$D3,SaldoAnno4!D$12:D$4602)</f>
        <v>0</v>
      </c>
      <c r="W3" s="123">
        <f>SUMIF(SaldoAnno4!A$12:A$4602,$D3,SaldoAnno4!E$12:E$4602)</f>
        <v>0</v>
      </c>
      <c r="X3" s="123">
        <f>SUMIF(SaldoAnno4!A$12:A$4602,$D3,SaldoAnno4!G$12:G$4602)</f>
        <v>0</v>
      </c>
      <c r="Y3" s="123">
        <f>SUMIF(SaldoAnno5!A$12:A$4602,$D3,SaldoAnno5!D$12:D$4602)</f>
        <v>0</v>
      </c>
      <c r="Z3" s="123">
        <f>SUMIF(SaldoAnno5!A$12:A$4602,$D3,SaldoAnno5!E$12:E$4602)</f>
        <v>0</v>
      </c>
      <c r="AA3" s="123">
        <f>SUMIF(SaldoAnno5!A$12:A$4602,$D3,SaldoAnno5!G$12:G$4602)</f>
        <v>0</v>
      </c>
      <c r="AB3" s="123">
        <f>SUMIF(SaldoAnno6!A$12:A$5000,$D3,SaldoAnno6!D$12:D$5000)</f>
        <v>798694.18</v>
      </c>
      <c r="AC3" s="123">
        <f>SUMIF(SaldoAnno6!A$12:A$5000,$D3,SaldoAnno6!E$12:E$5000)</f>
        <v>0</v>
      </c>
      <c r="AD3" s="123">
        <f>SUMIF(SaldoAnno6!A$12:A$5000,$D3,SaldoAnno6!G$12:G$5000)</f>
        <v>798694.18</v>
      </c>
    </row>
    <row r="4" spans="1:33">
      <c r="A4" s="124">
        <v>10</v>
      </c>
      <c r="B4" s="124">
        <v>1003</v>
      </c>
      <c r="C4" s="124">
        <v>100301</v>
      </c>
      <c r="D4" s="124">
        <v>10030101</v>
      </c>
      <c r="E4" s="125" t="s">
        <v>458</v>
      </c>
      <c r="F4" s="124">
        <v>3</v>
      </c>
      <c r="G4" s="126" t="s">
        <v>454</v>
      </c>
      <c r="H4" s="126" t="s">
        <v>455</v>
      </c>
      <c r="I4" s="126" t="s">
        <v>455</v>
      </c>
      <c r="J4" s="126" t="s">
        <v>456</v>
      </c>
      <c r="K4" s="126" t="s">
        <v>458</v>
      </c>
      <c r="L4" s="126" t="s">
        <v>458</v>
      </c>
      <c r="M4" s="123">
        <f>SUMIF(SaldoAnno1!A$12:A$4902,D4,SaldoAnno1!D$12:D$4902)</f>
        <v>0</v>
      </c>
      <c r="N4" s="123">
        <f>SUMIF(SaldoAnno1!A$12:A$4902,D4,SaldoAnno1!E$12:E$4902)</f>
        <v>0</v>
      </c>
      <c r="O4" s="123">
        <f>SUMIF(SaldoAnno1!A$12:A$4902,D4,SaldoAnno1!G$12:G$4902)</f>
        <v>0</v>
      </c>
      <c r="P4" s="123">
        <f>SUMIF(SaldoAnno2!A$12:A$5000,D4,SaldoAnno2!D$12:D$5000)</f>
        <v>0</v>
      </c>
      <c r="Q4" s="123">
        <f>SUMIF(SaldoAnno2!A$12:A$5000,D4,SaldoAnno2!E$12:E$5000)</f>
        <v>0</v>
      </c>
      <c r="R4" s="123">
        <f>SUMIF(SaldoAnno2!A$12:A$5000,D4,SaldoAnno2!G$12:G$5000)</f>
        <v>0</v>
      </c>
      <c r="S4" s="123">
        <f>SUMIF(SaldoAnno3!A$12:A$5000,D4,SaldoAnno3!D$12:G$5000)</f>
        <v>0</v>
      </c>
      <c r="T4" s="123">
        <f>SUMIF(SaldoAnno3!A$12:A$5000,D4,SaldoAnno3!E$12:H$5000)</f>
        <v>0</v>
      </c>
      <c r="U4" s="123">
        <f>SUMIF(SaldoAnno3!A$12:A$5000,D4,SaldoAnno3!G$12:G$5000)</f>
        <v>0</v>
      </c>
      <c r="V4" s="123">
        <f>SUMIF(SaldoAnno4!A$12:A$4602,$D4,SaldoAnno4!D$12:D$4602)</f>
        <v>0</v>
      </c>
      <c r="W4" s="123">
        <f>SUMIF(SaldoAnno4!A$12:A$4602,$D4,SaldoAnno4!E$12:E$4602)</f>
        <v>0</v>
      </c>
      <c r="X4" s="123">
        <f>SUMIF(SaldoAnno4!A$12:A$4602,$D4,SaldoAnno4!G$12:G$4602)</f>
        <v>0</v>
      </c>
      <c r="Y4" s="123">
        <f>SUMIF(SaldoAnno5!A$12:A$4602,$D4,SaldoAnno5!D$12:D$4602)</f>
        <v>0</v>
      </c>
      <c r="Z4" s="123">
        <f>SUMIF(SaldoAnno5!A$12:A$4602,$D4,SaldoAnno5!E$12:E$4602)</f>
        <v>0</v>
      </c>
      <c r="AA4" s="123">
        <f>SUMIF(SaldoAnno5!A$12:A$4602,$D4,SaldoAnno5!G$12:G$4602)</f>
        <v>0</v>
      </c>
      <c r="AB4" s="123">
        <f>SUMIF(SaldoAnno6!A$12:A$5000,$D4,SaldoAnno6!D$12:D$5000)</f>
        <v>0</v>
      </c>
      <c r="AC4" s="123">
        <f>SUMIF(SaldoAnno6!A$12:A$5000,$D4,SaldoAnno6!E$12:E$5000)</f>
        <v>0</v>
      </c>
      <c r="AD4" s="123">
        <f>SUMIF(SaldoAnno6!A$12:A$5000,$D4,SaldoAnno6!G$12:G$5000)</f>
        <v>0</v>
      </c>
    </row>
    <row r="5" spans="1:33">
      <c r="A5" s="124">
        <v>11</v>
      </c>
      <c r="B5" s="124">
        <v>1101</v>
      </c>
      <c r="C5" s="124">
        <v>110101</v>
      </c>
      <c r="D5" s="124">
        <v>11010101</v>
      </c>
      <c r="E5" s="125" t="s">
        <v>459</v>
      </c>
      <c r="F5" s="124">
        <v>3</v>
      </c>
      <c r="G5" s="126" t="s">
        <v>454</v>
      </c>
      <c r="H5" s="126" t="s">
        <v>455</v>
      </c>
      <c r="I5" s="126" t="s">
        <v>455</v>
      </c>
      <c r="J5" s="126" t="s">
        <v>840</v>
      </c>
      <c r="K5" s="126" t="s">
        <v>459</v>
      </c>
      <c r="L5" s="126" t="s">
        <v>460</v>
      </c>
      <c r="M5" s="123">
        <f>SUMIF(SaldoAnno1!A$12:A$4902,D5,SaldoAnno1!D$12:D$4902)</f>
        <v>0</v>
      </c>
      <c r="N5" s="123">
        <f>SUMIF(SaldoAnno1!A$12:A$4902,D5,SaldoAnno1!E$12:E$4902)</f>
        <v>0</v>
      </c>
      <c r="O5" s="123">
        <f>SUMIF(SaldoAnno1!A$12:A$4902,D5,SaldoAnno1!G$12:G$4902)</f>
        <v>0</v>
      </c>
      <c r="P5" s="123">
        <f>SUMIF(SaldoAnno2!A$12:A$5000,D5,SaldoAnno2!D$12:D$5000)</f>
        <v>100984.46</v>
      </c>
      <c r="Q5" s="123">
        <f>SUMIF(SaldoAnno2!A$12:A$5000,D5,SaldoAnno2!E$12:E$5000)</f>
        <v>0</v>
      </c>
      <c r="R5" s="123">
        <f>SUMIF(SaldoAnno2!A$12:A$5000,D5,SaldoAnno2!G$12:G$5000)</f>
        <v>100984.46</v>
      </c>
      <c r="S5" s="123">
        <f>SUMIF(SaldoAnno3!A$12:A$5000,D5,SaldoAnno3!D$12:G$5000)</f>
        <v>123406.1</v>
      </c>
      <c r="T5" s="123">
        <f>SUMIF(SaldoAnno3!A$12:A$5000,D5,SaldoAnno3!E$12:H$5000)</f>
        <v>0</v>
      </c>
      <c r="U5" s="123">
        <f>SUMIF(SaldoAnno3!A$12:A$5000,D5,SaldoAnno3!G$12:G$5000)</f>
        <v>123406.1</v>
      </c>
      <c r="V5" s="123">
        <f>SUMIF(SaldoAnno4!A$12:A$4602,$D5,SaldoAnno4!D$12:D$4602)</f>
        <v>123406.1</v>
      </c>
      <c r="W5" s="123">
        <f>SUMIF(SaldoAnno4!A$12:A$4602,$D5,SaldoAnno4!E$12:E$4602)</f>
        <v>0</v>
      </c>
      <c r="X5" s="123">
        <f>SUMIF(SaldoAnno4!A$12:A$4602,$D5,SaldoAnno4!G$12:G$4602)</f>
        <v>123406.1</v>
      </c>
      <c r="Y5" s="123">
        <f>SUMIF(SaldoAnno5!A$12:A$4602,$D5,SaldoAnno5!D$12:D$4602)</f>
        <v>123406.1</v>
      </c>
      <c r="Z5" s="123">
        <f>SUMIF(SaldoAnno5!A$12:A$4602,$D5,SaldoAnno5!E$12:E$4602)</f>
        <v>0</v>
      </c>
      <c r="AA5" s="123">
        <f>SUMIF(SaldoAnno5!A$12:A$4602,$D5,SaldoAnno5!G$12:G$4602)</f>
        <v>123406.1</v>
      </c>
      <c r="AB5" s="123">
        <f>SUMIF(SaldoAnno6!A$12:A$5000,$D5,SaldoAnno6!D$12:D$5000)</f>
        <v>123406.1</v>
      </c>
      <c r="AC5" s="123">
        <f>SUMIF(SaldoAnno6!A$12:A$5000,$D5,SaldoAnno6!E$12:E$5000)</f>
        <v>0</v>
      </c>
      <c r="AD5" s="123">
        <f>SUMIF(SaldoAnno6!A$12:A$5000,$D5,SaldoAnno6!G$12:G$5000)</f>
        <v>123406.1</v>
      </c>
    </row>
    <row r="6" spans="1:33">
      <c r="A6" s="124">
        <v>11</v>
      </c>
      <c r="B6" s="124">
        <v>1101</v>
      </c>
      <c r="C6" s="124">
        <v>110101</v>
      </c>
      <c r="D6" s="124">
        <v>11010151</v>
      </c>
      <c r="E6" s="125" t="s">
        <v>461</v>
      </c>
      <c r="F6" s="124">
        <v>4</v>
      </c>
      <c r="G6" s="126" t="s">
        <v>462</v>
      </c>
      <c r="H6" s="126" t="s">
        <v>455</v>
      </c>
      <c r="I6" s="126" t="s">
        <v>455</v>
      </c>
      <c r="J6" s="126" t="s">
        <v>840</v>
      </c>
      <c r="K6" s="126" t="s">
        <v>459</v>
      </c>
      <c r="L6" s="126" t="s">
        <v>460</v>
      </c>
      <c r="M6" s="123">
        <f>SUMIF(SaldoAnno1!A$12:A$4902,D6,SaldoAnno1!D$12:D$4902)</f>
        <v>0</v>
      </c>
      <c r="N6" s="123">
        <f>SUMIF(SaldoAnno1!A$12:A$4902,D6,SaldoAnno1!E$12:E$4902)</f>
        <v>0</v>
      </c>
      <c r="O6" s="123">
        <f>SUMIF(SaldoAnno1!A$12:A$4902,D6,SaldoAnno1!G$12:G$4902)</f>
        <v>0</v>
      </c>
      <c r="P6" s="123">
        <f>SUMIF(SaldoAnno2!A$12:A$5000,D6,SaldoAnno2!D$12:D$5000)</f>
        <v>0</v>
      </c>
      <c r="Q6" s="123">
        <f>SUMIF(SaldoAnno2!A$12:A$5000,D6,SaldoAnno2!E$12:E$5000)</f>
        <v>13052.72</v>
      </c>
      <c r="R6" s="123">
        <f>SUMIF(SaldoAnno2!A$12:A$5000,D6,SaldoAnno2!G$12:G$5000)</f>
        <v>-13052.72</v>
      </c>
      <c r="S6" s="123">
        <f>SUMIF(SaldoAnno3!A$12:A$5000,D6,SaldoAnno3!D$12:G$5000)</f>
        <v>0</v>
      </c>
      <c r="T6" s="123">
        <f>SUMIF(SaldoAnno3!A$12:A$5000,D6,SaldoAnno3!E$12:H$5000)</f>
        <v>36731.120000000003</v>
      </c>
      <c r="U6" s="123">
        <f>SUMIF(SaldoAnno3!A$12:A$5000,D6,SaldoAnno3!G$12:G$5000)</f>
        <v>-36731.120000000003</v>
      </c>
      <c r="V6" s="123">
        <f>SUMIF(SaldoAnno4!A$12:A$4602,$D6,SaldoAnno4!D$12:D$4602)</f>
        <v>0</v>
      </c>
      <c r="W6" s="123">
        <f>SUMIF(SaldoAnno4!A$12:A$4602,$D6,SaldoAnno4!E$12:E$4602)</f>
        <v>61412.34</v>
      </c>
      <c r="X6" s="123">
        <f>SUMIF(SaldoAnno4!A$12:A$4602,$D6,SaldoAnno4!G$12:G$4602)</f>
        <v>-61412.34</v>
      </c>
      <c r="Y6" s="123">
        <f>SUMIF(SaldoAnno5!A$12:A$4602,$D6,SaldoAnno5!D$12:D$4602)</f>
        <v>0</v>
      </c>
      <c r="Z6" s="123">
        <f>SUMIF(SaldoAnno5!A$12:A$4602,$D6,SaldoAnno5!E$12:E$4602)</f>
        <v>86093.56</v>
      </c>
      <c r="AA6" s="123">
        <f>SUMIF(SaldoAnno5!A$12:A$4602,$D6,SaldoAnno5!G$12:G$4602)</f>
        <v>-86093.56</v>
      </c>
      <c r="AB6" s="123">
        <f>SUMIF(SaldoAnno6!A$12:A$5000,$D6,SaldoAnno6!D$12:D$5000)</f>
        <v>0</v>
      </c>
      <c r="AC6" s="123">
        <f>SUMIF(SaldoAnno6!A$12:A$5000,$D6,SaldoAnno6!E$12:E$5000)</f>
        <v>110774.78</v>
      </c>
      <c r="AD6" s="123">
        <f>SUMIF(SaldoAnno6!A$12:A$5000,$D6,SaldoAnno6!G$12:G$5000)</f>
        <v>-110774.78</v>
      </c>
    </row>
    <row r="7" spans="1:33">
      <c r="A7" s="124">
        <v>11</v>
      </c>
      <c r="B7" s="124">
        <v>1101</v>
      </c>
      <c r="C7" s="124">
        <v>110102</v>
      </c>
      <c r="D7" s="124">
        <v>11010201</v>
      </c>
      <c r="E7" s="125" t="s">
        <v>463</v>
      </c>
      <c r="F7" s="124">
        <v>3</v>
      </c>
      <c r="G7" s="126" t="s">
        <v>454</v>
      </c>
      <c r="H7" s="126" t="s">
        <v>455</v>
      </c>
      <c r="I7" s="126" t="s">
        <v>455</v>
      </c>
      <c r="J7" s="126" t="s">
        <v>840</v>
      </c>
      <c r="K7" s="126" t="s">
        <v>464</v>
      </c>
      <c r="L7" s="126" t="s">
        <v>460</v>
      </c>
      <c r="M7" s="123">
        <f>SUMIF(SaldoAnno1!A$12:A$4902,D7,SaldoAnno1!D$12:D$4902)</f>
        <v>0</v>
      </c>
      <c r="N7" s="123">
        <f>SUMIF(SaldoAnno1!A$12:A$4902,D7,SaldoAnno1!E$12:E$4902)</f>
        <v>0</v>
      </c>
      <c r="O7" s="123">
        <f>SUMIF(SaldoAnno1!A$12:A$4902,D7,SaldoAnno1!G$12:G$4902)</f>
        <v>0</v>
      </c>
      <c r="P7" s="123">
        <f>SUMIF(SaldoAnno2!A$12:A$5000,D7,SaldoAnno2!D$12:D$5000)</f>
        <v>0</v>
      </c>
      <c r="Q7" s="123">
        <f>SUMIF(SaldoAnno2!A$12:A$5000,D7,SaldoAnno2!E$12:E$5000)</f>
        <v>0</v>
      </c>
      <c r="R7" s="123">
        <f>SUMIF(SaldoAnno2!A$12:A$5000,D7,SaldoAnno2!G$12:G$5000)</f>
        <v>0</v>
      </c>
      <c r="S7" s="123">
        <f>SUMIF(SaldoAnno3!A$12:A$5000,D7,SaldoAnno3!D$12:G$5000)</f>
        <v>0</v>
      </c>
      <c r="T7" s="123">
        <f>SUMIF(SaldoAnno3!A$12:A$5000,D7,SaldoAnno3!E$12:H$5000)</f>
        <v>0</v>
      </c>
      <c r="U7" s="123">
        <f>SUMIF(SaldoAnno3!A$12:A$5000,D7,SaldoAnno3!G$12:G$5000)</f>
        <v>0</v>
      </c>
      <c r="V7" s="123">
        <f>SUMIF(SaldoAnno4!A$12:A$4602,$D7,SaldoAnno4!D$12:D$4602)</f>
        <v>0</v>
      </c>
      <c r="W7" s="123">
        <f>SUMIF(SaldoAnno4!A$12:A$4602,$D7,SaldoAnno4!E$12:E$4602)</f>
        <v>0</v>
      </c>
      <c r="X7" s="123">
        <f>SUMIF(SaldoAnno4!A$12:A$4602,$D7,SaldoAnno4!G$12:G$4602)</f>
        <v>0</v>
      </c>
      <c r="Y7" s="123">
        <f>SUMIF(SaldoAnno5!A$12:A$4602,$D7,SaldoAnno5!D$12:D$4602)</f>
        <v>0</v>
      </c>
      <c r="Z7" s="123">
        <f>SUMIF(SaldoAnno5!A$12:A$4602,$D7,SaldoAnno5!E$12:E$4602)</f>
        <v>0</v>
      </c>
      <c r="AA7" s="123">
        <f>SUMIF(SaldoAnno5!A$12:A$4602,$D7,SaldoAnno5!G$12:G$4602)</f>
        <v>0</v>
      </c>
      <c r="AB7" s="123">
        <f>SUMIF(SaldoAnno6!A$12:A$5000,$D7,SaldoAnno6!D$12:D$5000)</f>
        <v>0</v>
      </c>
      <c r="AC7" s="123">
        <f>SUMIF(SaldoAnno6!A$12:A$5000,$D7,SaldoAnno6!E$12:E$5000)</f>
        <v>0</v>
      </c>
      <c r="AD7" s="123">
        <f>SUMIF(SaldoAnno6!A$12:A$5000,$D7,SaldoAnno6!G$12:G$5000)</f>
        <v>0</v>
      </c>
    </row>
    <row r="8" spans="1:33">
      <c r="A8" s="124">
        <v>11</v>
      </c>
      <c r="B8" s="124">
        <v>1101</v>
      </c>
      <c r="C8" s="124">
        <v>110102</v>
      </c>
      <c r="D8" s="124">
        <v>11010202</v>
      </c>
      <c r="E8" s="125" t="s">
        <v>309</v>
      </c>
      <c r="F8" s="124">
        <v>3</v>
      </c>
      <c r="G8" s="126" t="s">
        <v>454</v>
      </c>
      <c r="H8" s="126" t="s">
        <v>455</v>
      </c>
      <c r="I8" s="126" t="s">
        <v>455</v>
      </c>
      <c r="J8" s="126" t="s">
        <v>840</v>
      </c>
      <c r="K8" s="126" t="s">
        <v>464</v>
      </c>
      <c r="L8" s="126" t="s">
        <v>460</v>
      </c>
      <c r="M8" s="123">
        <f>SUMIF(SaldoAnno1!A$12:A$4902,D8,SaldoAnno1!D$12:D$4902)</f>
        <v>0</v>
      </c>
      <c r="N8" s="123">
        <f>SUMIF(SaldoAnno1!A$12:A$4902,D8,SaldoAnno1!E$12:E$4902)</f>
        <v>0</v>
      </c>
      <c r="O8" s="123">
        <f>SUMIF(SaldoAnno1!A$12:A$4902,D8,SaldoAnno1!G$12:G$4902)</f>
        <v>0</v>
      </c>
      <c r="P8" s="123">
        <f>SUMIF(SaldoAnno2!A$12:A$5000,D8,SaldoAnno2!D$12:D$5000)</f>
        <v>6789.6</v>
      </c>
      <c r="Q8" s="123">
        <f>SUMIF(SaldoAnno2!A$12:A$5000,D8,SaldoAnno2!E$12:E$5000)</f>
        <v>0</v>
      </c>
      <c r="R8" s="123">
        <f>SUMIF(SaldoAnno2!A$12:A$5000,D8,SaldoAnno2!G$12:G$5000)</f>
        <v>6789.6</v>
      </c>
      <c r="S8" s="123">
        <f>SUMIF(SaldoAnno3!A$12:A$5000,D8,SaldoAnno3!D$12:G$5000)</f>
        <v>6789.6</v>
      </c>
      <c r="T8" s="123">
        <f>SUMIF(SaldoAnno3!A$12:A$5000,D8,SaldoAnno3!E$12:H$5000)</f>
        <v>0</v>
      </c>
      <c r="U8" s="123">
        <f>SUMIF(SaldoAnno3!A$12:A$5000,D8,SaldoAnno3!G$12:G$5000)</f>
        <v>6789.6</v>
      </c>
      <c r="V8" s="123">
        <f>SUMIF(SaldoAnno4!A$12:A$4602,$D8,SaldoAnno4!D$12:D$4602)</f>
        <v>6789.6</v>
      </c>
      <c r="W8" s="123">
        <f>SUMIF(SaldoAnno4!A$12:A$4602,$D8,SaldoAnno4!E$12:E$4602)</f>
        <v>6789.6</v>
      </c>
      <c r="X8" s="123">
        <f>SUMIF(SaldoAnno4!A$12:A$4602,$D8,SaldoAnno4!G$12:G$4602)</f>
        <v>0</v>
      </c>
      <c r="Y8" s="123">
        <f>SUMIF(SaldoAnno5!A$12:A$4602,$D8,SaldoAnno5!D$12:D$4602)</f>
        <v>0</v>
      </c>
      <c r="Z8" s="123">
        <f>SUMIF(SaldoAnno5!A$12:A$4602,$D8,SaldoAnno5!E$12:E$4602)</f>
        <v>0</v>
      </c>
      <c r="AA8" s="123">
        <f>SUMIF(SaldoAnno5!A$12:A$4602,$D8,SaldoAnno5!G$12:G$4602)</f>
        <v>0</v>
      </c>
      <c r="AB8" s="123">
        <f>SUMIF(SaldoAnno6!A$12:A$5000,$D8,SaldoAnno6!D$12:D$5000)</f>
        <v>0</v>
      </c>
      <c r="AC8" s="123">
        <f>SUMIF(SaldoAnno6!A$12:A$5000,$D8,SaldoAnno6!E$12:E$5000)</f>
        <v>0</v>
      </c>
      <c r="AD8" s="123">
        <f>SUMIF(SaldoAnno6!A$12:A$5000,$D8,SaldoAnno6!G$12:G$5000)</f>
        <v>0</v>
      </c>
    </row>
    <row r="9" spans="1:33">
      <c r="A9" s="124">
        <v>11</v>
      </c>
      <c r="B9" s="124">
        <v>1101</v>
      </c>
      <c r="C9" s="124">
        <v>110102</v>
      </c>
      <c r="D9" s="124">
        <v>11010251</v>
      </c>
      <c r="E9" s="125" t="s">
        <v>465</v>
      </c>
      <c r="F9" s="124">
        <v>4</v>
      </c>
      <c r="G9" s="126" t="s">
        <v>462</v>
      </c>
      <c r="H9" s="126" t="s">
        <v>455</v>
      </c>
      <c r="I9" s="126" t="s">
        <v>455</v>
      </c>
      <c r="J9" s="126" t="s">
        <v>840</v>
      </c>
      <c r="K9" s="126" t="s">
        <v>464</v>
      </c>
      <c r="L9" s="126" t="s">
        <v>460</v>
      </c>
      <c r="M9" s="123">
        <f>SUMIF(SaldoAnno1!A$12:A$4902,D9,SaldoAnno1!D$12:D$4902)</f>
        <v>0</v>
      </c>
      <c r="N9" s="123">
        <f>SUMIF(SaldoAnno1!A$12:A$4902,D9,SaldoAnno1!E$12:E$4902)</f>
        <v>0</v>
      </c>
      <c r="O9" s="123">
        <f>SUMIF(SaldoAnno1!A$12:A$4902,D9,SaldoAnno1!G$12:G$4902)</f>
        <v>0</v>
      </c>
      <c r="P9" s="123">
        <f>SUMIF(SaldoAnno2!A$12:A$5000,D9,SaldoAnno2!D$12:D$5000)</f>
        <v>0</v>
      </c>
      <c r="Q9" s="123">
        <f>SUMIF(SaldoAnno2!A$12:A$5000,D9,SaldoAnno2!E$12:E$5000)</f>
        <v>0</v>
      </c>
      <c r="R9" s="123">
        <f>SUMIF(SaldoAnno2!A$12:A$5000,D9,SaldoAnno2!G$12:G$5000)</f>
        <v>0</v>
      </c>
      <c r="S9" s="123">
        <f>SUMIF(SaldoAnno3!A$12:A$5000,D9,SaldoAnno3!D$12:G$5000)</f>
        <v>0</v>
      </c>
      <c r="T9" s="123">
        <f>SUMIF(SaldoAnno3!A$12:A$5000,D9,SaldoAnno3!E$12:H$5000)</f>
        <v>0</v>
      </c>
      <c r="U9" s="123">
        <f>SUMIF(SaldoAnno3!A$12:A$5000,D9,SaldoAnno3!G$12:G$5000)</f>
        <v>0</v>
      </c>
      <c r="V9" s="123">
        <f>SUMIF(SaldoAnno4!A$12:A$4602,$D9,SaldoAnno4!D$12:D$4602)</f>
        <v>0</v>
      </c>
      <c r="W9" s="123">
        <f>SUMIF(SaldoAnno4!A$12:A$4602,$D9,SaldoAnno4!E$12:E$4602)</f>
        <v>0</v>
      </c>
      <c r="X9" s="123">
        <f>SUMIF(SaldoAnno4!A$12:A$4602,$D9,SaldoAnno4!G$12:G$4602)</f>
        <v>0</v>
      </c>
      <c r="Y9" s="123">
        <f>SUMIF(SaldoAnno5!A$12:A$4602,$D9,SaldoAnno5!D$12:D$4602)</f>
        <v>0</v>
      </c>
      <c r="Z9" s="123">
        <f>SUMIF(SaldoAnno5!A$12:A$4602,$D9,SaldoAnno5!E$12:E$4602)</f>
        <v>0</v>
      </c>
      <c r="AA9" s="123">
        <f>SUMIF(SaldoAnno5!A$12:A$4602,$D9,SaldoAnno5!G$12:G$4602)</f>
        <v>0</v>
      </c>
      <c r="AB9" s="123">
        <f>SUMIF(SaldoAnno6!A$12:A$5000,$D9,SaldoAnno6!D$12:D$5000)</f>
        <v>0</v>
      </c>
      <c r="AC9" s="123">
        <f>SUMIF(SaldoAnno6!A$12:A$5000,$D9,SaldoAnno6!E$12:E$5000)</f>
        <v>0</v>
      </c>
      <c r="AD9" s="123">
        <f>SUMIF(SaldoAnno6!A$12:A$5000,$D9,SaldoAnno6!G$12:G$5000)</f>
        <v>0</v>
      </c>
    </row>
    <row r="10" spans="1:33">
      <c r="A10" s="124">
        <v>11</v>
      </c>
      <c r="B10" s="124">
        <v>1101</v>
      </c>
      <c r="C10" s="124">
        <v>110102</v>
      </c>
      <c r="D10" s="124">
        <v>11010252</v>
      </c>
      <c r="E10" s="125" t="s">
        <v>466</v>
      </c>
      <c r="F10" s="124">
        <v>4</v>
      </c>
      <c r="G10" s="126" t="s">
        <v>462</v>
      </c>
      <c r="H10" s="126" t="s">
        <v>455</v>
      </c>
      <c r="I10" s="126" t="s">
        <v>455</v>
      </c>
      <c r="J10" s="126" t="s">
        <v>840</v>
      </c>
      <c r="K10" s="126" t="s">
        <v>464</v>
      </c>
      <c r="L10" s="126" t="s">
        <v>460</v>
      </c>
      <c r="M10" s="123">
        <f>SUMIF(SaldoAnno1!A$12:A$4902,D10,SaldoAnno1!D$12:D$4902)</f>
        <v>0</v>
      </c>
      <c r="N10" s="123">
        <f>SUMIF(SaldoAnno1!A$12:A$4902,D10,SaldoAnno1!E$12:E$4902)</f>
        <v>0</v>
      </c>
      <c r="O10" s="123">
        <f>SUMIF(SaldoAnno1!A$12:A$4902,D10,SaldoAnno1!G$12:G$4902)</f>
        <v>0</v>
      </c>
      <c r="P10" s="123">
        <f>SUMIF(SaldoAnno2!A$12:A$5000,D10,SaldoAnno2!D$12:D$5000)</f>
        <v>0</v>
      </c>
      <c r="Q10" s="123">
        <f>SUMIF(SaldoAnno2!A$12:A$5000,D10,SaldoAnno2!E$12:E$5000)</f>
        <v>6789.6</v>
      </c>
      <c r="R10" s="123">
        <f>SUMIF(SaldoAnno2!A$12:A$5000,D10,SaldoAnno2!G$12:G$5000)</f>
        <v>-6789.6</v>
      </c>
      <c r="S10" s="123">
        <f>SUMIF(SaldoAnno3!A$12:A$5000,D10,SaldoAnno3!D$12:G$5000)</f>
        <v>0</v>
      </c>
      <c r="T10" s="123">
        <f>SUMIF(SaldoAnno3!A$12:A$5000,D10,SaldoAnno3!E$12:H$5000)</f>
        <v>6789.6</v>
      </c>
      <c r="U10" s="123">
        <f>SUMIF(SaldoAnno3!A$12:A$5000,D10,SaldoAnno3!G$12:G$5000)</f>
        <v>-6789.6</v>
      </c>
      <c r="V10" s="123">
        <f>SUMIF(SaldoAnno4!A$12:A$4602,$D10,SaldoAnno4!D$12:D$4602)</f>
        <v>6789.6</v>
      </c>
      <c r="W10" s="123">
        <f>SUMIF(SaldoAnno4!A$12:A$4602,$D10,SaldoAnno4!E$12:E$4602)</f>
        <v>6789.6</v>
      </c>
      <c r="X10" s="123">
        <f>SUMIF(SaldoAnno4!A$12:A$4602,$D10,SaldoAnno4!G$12:G$4602)</f>
        <v>0</v>
      </c>
      <c r="Y10" s="123">
        <f>SUMIF(SaldoAnno5!A$12:A$4602,$D10,SaldoAnno5!D$12:D$4602)</f>
        <v>0</v>
      </c>
      <c r="Z10" s="123">
        <f>SUMIF(SaldoAnno5!A$12:A$4602,$D10,SaldoAnno5!E$12:E$4602)</f>
        <v>0</v>
      </c>
      <c r="AA10" s="123">
        <f>SUMIF(SaldoAnno5!A$12:A$4602,$D10,SaldoAnno5!G$12:G$4602)</f>
        <v>0</v>
      </c>
      <c r="AB10" s="123">
        <f>SUMIF(SaldoAnno6!A$12:A$5000,$D10,SaldoAnno6!D$12:D$5000)</f>
        <v>0</v>
      </c>
      <c r="AC10" s="123">
        <f>SUMIF(SaldoAnno6!A$12:A$5000,$D10,SaldoAnno6!E$12:E$5000)</f>
        <v>0</v>
      </c>
      <c r="AD10" s="123">
        <f>SUMIF(SaldoAnno6!A$12:A$5000,$D10,SaldoAnno6!G$12:G$5000)</f>
        <v>0</v>
      </c>
    </row>
    <row r="11" spans="1:33" ht="25.5">
      <c r="A11" s="124">
        <v>11</v>
      </c>
      <c r="B11" s="124">
        <v>1101</v>
      </c>
      <c r="C11" s="124">
        <v>110103</v>
      </c>
      <c r="D11" s="124">
        <v>11010301</v>
      </c>
      <c r="E11" s="125" t="s">
        <v>467</v>
      </c>
      <c r="F11" s="124">
        <v>3</v>
      </c>
      <c r="G11" s="126" t="s">
        <v>454</v>
      </c>
      <c r="H11" s="126" t="s">
        <v>455</v>
      </c>
      <c r="I11" s="126" t="s">
        <v>455</v>
      </c>
      <c r="J11" s="126" t="s">
        <v>840</v>
      </c>
      <c r="K11" s="126" t="s">
        <v>467</v>
      </c>
      <c r="L11" s="126" t="s">
        <v>460</v>
      </c>
      <c r="M11" s="123">
        <f>SUMIF(SaldoAnno1!A$12:A$4902,D11,SaldoAnno1!D$12:D$4902)</f>
        <v>0</v>
      </c>
      <c r="N11" s="123">
        <f>SUMIF(SaldoAnno1!A$12:A$4902,D11,SaldoAnno1!E$12:E$4902)</f>
        <v>0</v>
      </c>
      <c r="O11" s="123">
        <f>SUMIF(SaldoAnno1!A$12:A$4902,D11,SaldoAnno1!G$12:G$4902)</f>
        <v>0</v>
      </c>
      <c r="P11" s="123">
        <f>SUMIF(SaldoAnno2!A$12:A$5000,D11,SaldoAnno2!D$12:D$5000)</f>
        <v>546451.29</v>
      </c>
      <c r="Q11" s="123">
        <f>SUMIF(SaldoAnno2!A$12:A$5000,D11,SaldoAnno2!E$12:E$5000)</f>
        <v>196013.49</v>
      </c>
      <c r="R11" s="123">
        <f>SUMIF(SaldoAnno2!A$12:A$5000,D11,SaldoAnno2!G$12:G$5000)</f>
        <v>350437.80000000005</v>
      </c>
      <c r="S11" s="123">
        <f>SUMIF(SaldoAnno3!A$12:A$5000,D11,SaldoAnno3!D$12:G$5000)</f>
        <v>524678.01</v>
      </c>
      <c r="T11" s="123">
        <f>SUMIF(SaldoAnno3!A$12:A$5000,D11,SaldoAnno3!E$12:H$5000)</f>
        <v>0</v>
      </c>
      <c r="U11" s="123">
        <f>SUMIF(SaldoAnno3!A$12:A$5000,D11,SaldoAnno3!G$12:G$5000)</f>
        <v>524678.01</v>
      </c>
      <c r="V11" s="123">
        <f>SUMIF(SaldoAnno4!A$12:A$4602,$D11,SaldoAnno4!D$12:D$4602)</f>
        <v>570708.61</v>
      </c>
      <c r="W11" s="123">
        <f>SUMIF(SaldoAnno4!A$12:A$4602,$D11,SaldoAnno4!E$12:E$4602)</f>
        <v>0</v>
      </c>
      <c r="X11" s="123">
        <f>SUMIF(SaldoAnno4!A$12:A$4602,$D11,SaldoAnno4!G$12:G$4602)</f>
        <v>570708.61</v>
      </c>
      <c r="Y11" s="123">
        <f>SUMIF(SaldoAnno5!A$12:A$4602,$D11,SaldoAnno5!D$12:D$4602)</f>
        <v>684320.88</v>
      </c>
      <c r="Z11" s="123">
        <f>SUMIF(SaldoAnno5!A$12:A$4602,$D11,SaldoAnno5!E$12:E$4602)</f>
        <v>0</v>
      </c>
      <c r="AA11" s="123">
        <f>SUMIF(SaldoAnno5!A$12:A$4602,$D11,SaldoAnno5!G$12:G$4602)</f>
        <v>684320.88</v>
      </c>
      <c r="AB11" s="123">
        <f>SUMIF(SaldoAnno6!A$12:A$5000,$D11,SaldoAnno6!D$12:D$5000)</f>
        <v>722991.22</v>
      </c>
      <c r="AC11" s="123">
        <f>SUMIF(SaldoAnno6!A$12:A$5000,$D11,SaldoAnno6!E$12:E$5000)</f>
        <v>0</v>
      </c>
      <c r="AD11" s="123">
        <f>SUMIF(SaldoAnno6!A$12:A$5000,$D11,SaldoAnno6!G$12:G$5000)</f>
        <v>722991.22</v>
      </c>
    </row>
    <row r="12" spans="1:33">
      <c r="A12" s="124">
        <v>11</v>
      </c>
      <c r="B12" s="124">
        <v>1101</v>
      </c>
      <c r="C12" s="124">
        <v>110103</v>
      </c>
      <c r="D12" s="124">
        <v>11010302</v>
      </c>
      <c r="E12" s="125" t="s">
        <v>468</v>
      </c>
      <c r="F12" s="124">
        <v>3</v>
      </c>
      <c r="G12" s="126" t="s">
        <v>454</v>
      </c>
      <c r="H12" s="126" t="s">
        <v>455</v>
      </c>
      <c r="I12" s="126" t="s">
        <v>455</v>
      </c>
      <c r="J12" s="126" t="s">
        <v>840</v>
      </c>
      <c r="K12" s="126" t="s">
        <v>467</v>
      </c>
      <c r="L12" s="126" t="s">
        <v>460</v>
      </c>
      <c r="M12" s="123">
        <f>SUMIF(SaldoAnno1!A$12:A$4902,D12,SaldoAnno1!D$12:D$4902)</f>
        <v>0</v>
      </c>
      <c r="N12" s="123">
        <f>SUMIF(SaldoAnno1!A$12:A$4902,D12,SaldoAnno1!E$12:E$4902)</f>
        <v>0</v>
      </c>
      <c r="O12" s="123">
        <f>SUMIF(SaldoAnno1!A$12:A$4902,D12,SaldoAnno1!G$12:G$4902)</f>
        <v>0</v>
      </c>
      <c r="P12" s="123">
        <f>SUMIF(SaldoAnno2!A$12:A$5000,D12,SaldoAnno2!D$12:D$5000)</f>
        <v>0</v>
      </c>
      <c r="Q12" s="123">
        <f>SUMIF(SaldoAnno2!A$12:A$5000,D12,SaldoAnno2!E$12:E$5000)</f>
        <v>0</v>
      </c>
      <c r="R12" s="123">
        <f>SUMIF(SaldoAnno2!A$12:A$5000,D12,SaldoAnno2!G$12:G$5000)</f>
        <v>0</v>
      </c>
      <c r="S12" s="123">
        <f>SUMIF(SaldoAnno3!A$12:A$5000,D12,SaldoAnno3!D$12:G$5000)</f>
        <v>0</v>
      </c>
      <c r="T12" s="123">
        <f>SUMIF(SaldoAnno3!A$12:A$5000,D12,SaldoAnno3!E$12:H$5000)</f>
        <v>0</v>
      </c>
      <c r="U12" s="123">
        <f>SUMIF(SaldoAnno3!A$12:A$5000,D12,SaldoAnno3!G$12:G$5000)</f>
        <v>0</v>
      </c>
      <c r="V12" s="123">
        <f>SUMIF(SaldoAnno4!A$12:A$4602,$D12,SaldoAnno4!D$12:D$4602)</f>
        <v>0</v>
      </c>
      <c r="W12" s="123">
        <f>SUMIF(SaldoAnno4!A$12:A$4602,$D12,SaldoAnno4!E$12:E$4602)</f>
        <v>0</v>
      </c>
      <c r="X12" s="123">
        <f>SUMIF(SaldoAnno4!A$12:A$4602,$D12,SaldoAnno4!G$12:G$4602)</f>
        <v>0</v>
      </c>
      <c r="Y12" s="123">
        <f>SUMIF(SaldoAnno5!A$12:A$4602,$D12,SaldoAnno5!D$12:D$4602)</f>
        <v>0</v>
      </c>
      <c r="Z12" s="123">
        <f>SUMIF(SaldoAnno5!A$12:A$4602,$D12,SaldoAnno5!E$12:E$4602)</f>
        <v>0</v>
      </c>
      <c r="AA12" s="123">
        <f>SUMIF(SaldoAnno5!A$12:A$4602,$D12,SaldoAnno5!G$12:G$4602)</f>
        <v>0</v>
      </c>
      <c r="AB12" s="123">
        <f>SUMIF(SaldoAnno6!A$12:A$5000,$D12,SaldoAnno6!D$12:D$5000)</f>
        <v>0</v>
      </c>
      <c r="AC12" s="123">
        <f>SUMIF(SaldoAnno6!A$12:A$5000,$D12,SaldoAnno6!E$12:E$5000)</f>
        <v>0</v>
      </c>
      <c r="AD12" s="123">
        <f>SUMIF(SaldoAnno6!A$12:A$5000,$D12,SaldoAnno6!G$12:G$5000)</f>
        <v>0</v>
      </c>
    </row>
    <row r="13" spans="1:33" ht="25.5">
      <c r="A13" s="124">
        <v>11</v>
      </c>
      <c r="B13" s="124">
        <v>1101</v>
      </c>
      <c r="C13" s="124">
        <v>110103</v>
      </c>
      <c r="D13" s="124">
        <v>11010351</v>
      </c>
      <c r="E13" s="125" t="s">
        <v>469</v>
      </c>
      <c r="F13" s="124">
        <v>4</v>
      </c>
      <c r="G13" s="126" t="s">
        <v>462</v>
      </c>
      <c r="H13" s="126" t="s">
        <v>455</v>
      </c>
      <c r="I13" s="126" t="s">
        <v>455</v>
      </c>
      <c r="J13" s="126" t="s">
        <v>840</v>
      </c>
      <c r="K13" s="126" t="s">
        <v>467</v>
      </c>
      <c r="L13" s="126" t="s">
        <v>460</v>
      </c>
      <c r="M13" s="123">
        <f>SUMIF(SaldoAnno1!A$12:A$4902,D13,SaldoAnno1!D$12:D$4902)</f>
        <v>0</v>
      </c>
      <c r="N13" s="123">
        <f>SUMIF(SaldoAnno1!A$12:A$4902,D13,SaldoAnno1!E$12:E$4902)</f>
        <v>0</v>
      </c>
      <c r="O13" s="123">
        <f>SUMIF(SaldoAnno1!A$12:A$4902,D13,SaldoAnno1!G$12:G$4902)</f>
        <v>0</v>
      </c>
      <c r="P13" s="123">
        <f>SUMIF(SaldoAnno2!A$12:A$5000,D13,SaldoAnno2!D$12:D$5000)</f>
        <v>196013.49</v>
      </c>
      <c r="Q13" s="123">
        <f>SUMIF(SaldoAnno2!A$12:A$5000,D13,SaldoAnno2!E$12:E$5000)</f>
        <v>392483.02</v>
      </c>
      <c r="R13" s="123">
        <f>SUMIF(SaldoAnno2!A$12:A$5000,D13,SaldoAnno2!G$12:G$5000)</f>
        <v>-196469.53000000003</v>
      </c>
      <c r="S13" s="123">
        <f>SUMIF(SaldoAnno3!A$12:A$5000,D13,SaldoAnno3!D$12:G$5000)</f>
        <v>0</v>
      </c>
      <c r="T13" s="123">
        <f>SUMIF(SaldoAnno3!A$12:A$5000,D13,SaldoAnno3!E$12:H$5000)</f>
        <v>328901.81</v>
      </c>
      <c r="U13" s="123">
        <f>SUMIF(SaldoAnno3!A$12:A$5000,D13,SaldoAnno3!G$12:G$5000)</f>
        <v>-328901.81</v>
      </c>
      <c r="V13" s="123">
        <f>SUMIF(SaldoAnno4!A$12:A$4602,$D13,SaldoAnno4!D$12:D$4602)</f>
        <v>0</v>
      </c>
      <c r="W13" s="123">
        <f>SUMIF(SaldoAnno4!A$12:A$4602,$D13,SaldoAnno4!E$12:E$4602)</f>
        <v>397582.75</v>
      </c>
      <c r="X13" s="123">
        <f>SUMIF(SaldoAnno4!A$12:A$4602,$D13,SaldoAnno4!G$12:G$4602)</f>
        <v>-397582.75</v>
      </c>
      <c r="Y13" s="123">
        <f>SUMIF(SaldoAnno5!A$12:A$4602,$D13,SaldoAnno5!D$12:D$4602)</f>
        <v>0</v>
      </c>
      <c r="Z13" s="123">
        <f>SUMIF(SaldoAnno5!A$12:A$4602,$D13,SaldoAnno5!E$12:E$4602)</f>
        <v>476768.51</v>
      </c>
      <c r="AA13" s="123">
        <f>SUMIF(SaldoAnno5!A$12:A$4602,$D13,SaldoAnno5!G$12:G$4602)</f>
        <v>-476768.51</v>
      </c>
      <c r="AB13" s="123">
        <f>SUMIF(SaldoAnno6!A$12:A$5000,$D13,SaldoAnno6!D$12:D$5000)</f>
        <v>0</v>
      </c>
      <c r="AC13" s="123">
        <f>SUMIF(SaldoAnno6!A$12:A$5000,$D13,SaldoAnno6!E$12:E$5000)</f>
        <v>557527.54</v>
      </c>
      <c r="AD13" s="123">
        <f>SUMIF(SaldoAnno6!A$12:A$5000,$D13,SaldoAnno6!G$12:G$5000)</f>
        <v>-557527.54</v>
      </c>
    </row>
    <row r="14" spans="1:33">
      <c r="A14" s="124">
        <v>11</v>
      </c>
      <c r="B14" s="124">
        <v>1101</v>
      </c>
      <c r="C14" s="124">
        <v>110103</v>
      </c>
      <c r="D14" s="124">
        <v>11010352</v>
      </c>
      <c r="E14" s="125" t="s">
        <v>470</v>
      </c>
      <c r="F14" s="124">
        <v>4</v>
      </c>
      <c r="G14" s="126" t="s">
        <v>462</v>
      </c>
      <c r="H14" s="126" t="s">
        <v>455</v>
      </c>
      <c r="I14" s="126" t="s">
        <v>455</v>
      </c>
      <c r="J14" s="126" t="s">
        <v>840</v>
      </c>
      <c r="K14" s="126" t="s">
        <v>467</v>
      </c>
      <c r="L14" s="126" t="s">
        <v>460</v>
      </c>
      <c r="M14" s="123">
        <f>SUMIF(SaldoAnno1!A$12:A$4902,D14,SaldoAnno1!D$12:D$4902)</f>
        <v>0</v>
      </c>
      <c r="N14" s="123">
        <f>SUMIF(SaldoAnno1!A$12:A$4902,D14,SaldoAnno1!E$12:E$4902)</f>
        <v>0</v>
      </c>
      <c r="O14" s="123">
        <f>SUMIF(SaldoAnno1!A$12:A$4902,D14,SaldoAnno1!G$12:G$4902)</f>
        <v>0</v>
      </c>
      <c r="P14" s="123">
        <f>SUMIF(SaldoAnno2!A$12:A$5000,D14,SaldoAnno2!D$12:D$5000)</f>
        <v>0</v>
      </c>
      <c r="Q14" s="123">
        <f>SUMIF(SaldoAnno2!A$12:A$5000,D14,SaldoAnno2!E$12:E$5000)</f>
        <v>0</v>
      </c>
      <c r="R14" s="123">
        <f>SUMIF(SaldoAnno2!A$12:A$5000,D14,SaldoAnno2!G$12:G$5000)</f>
        <v>0</v>
      </c>
      <c r="S14" s="123">
        <f>SUMIF(SaldoAnno3!A$12:A$5000,D14,SaldoAnno3!D$12:G$5000)</f>
        <v>0</v>
      </c>
      <c r="T14" s="123">
        <f>SUMIF(SaldoAnno3!A$12:A$5000,D14,SaldoAnno3!E$12:H$5000)</f>
        <v>0</v>
      </c>
      <c r="U14" s="123">
        <f>SUMIF(SaldoAnno3!A$12:A$5000,D14,SaldoAnno3!G$12:G$5000)</f>
        <v>0</v>
      </c>
      <c r="V14" s="123">
        <f>SUMIF(SaldoAnno4!A$12:A$4602,$D14,SaldoAnno4!D$12:D$4602)</f>
        <v>0</v>
      </c>
      <c r="W14" s="123">
        <f>SUMIF(SaldoAnno4!A$12:A$4602,$D14,SaldoAnno4!E$12:E$4602)</f>
        <v>0</v>
      </c>
      <c r="X14" s="123">
        <f>SUMIF(SaldoAnno4!A$12:A$4602,$D14,SaldoAnno4!G$12:G$4602)</f>
        <v>0</v>
      </c>
      <c r="Y14" s="123">
        <f>SUMIF(SaldoAnno5!A$12:A$4602,$D14,SaldoAnno5!D$12:D$4602)</f>
        <v>0</v>
      </c>
      <c r="Z14" s="123">
        <f>SUMIF(SaldoAnno5!A$12:A$4602,$D14,SaldoAnno5!E$12:E$4602)</f>
        <v>0</v>
      </c>
      <c r="AA14" s="123">
        <f>SUMIF(SaldoAnno5!A$12:A$4602,$D14,SaldoAnno5!G$12:G$4602)</f>
        <v>0</v>
      </c>
      <c r="AB14" s="123">
        <f>SUMIF(SaldoAnno6!A$12:A$5000,$D14,SaldoAnno6!D$12:D$5000)</f>
        <v>0</v>
      </c>
      <c r="AC14" s="123">
        <f>SUMIF(SaldoAnno6!A$12:A$5000,$D14,SaldoAnno6!E$12:E$5000)</f>
        <v>0</v>
      </c>
      <c r="AD14" s="123">
        <f>SUMIF(SaldoAnno6!A$12:A$5000,$D14,SaldoAnno6!G$12:G$5000)</f>
        <v>0</v>
      </c>
    </row>
    <row r="15" spans="1:33">
      <c r="A15" s="124">
        <v>11</v>
      </c>
      <c r="B15" s="124">
        <v>1101</v>
      </c>
      <c r="C15" s="124">
        <v>110104</v>
      </c>
      <c r="D15" s="124">
        <v>11010401</v>
      </c>
      <c r="E15" s="125" t="s">
        <v>471</v>
      </c>
      <c r="F15" s="124">
        <v>3</v>
      </c>
      <c r="G15" s="126" t="s">
        <v>454</v>
      </c>
      <c r="H15" s="126" t="s">
        <v>455</v>
      </c>
      <c r="I15" s="126" t="s">
        <v>455</v>
      </c>
      <c r="J15" s="126" t="s">
        <v>840</v>
      </c>
      <c r="K15" s="126" t="s">
        <v>471</v>
      </c>
      <c r="L15" s="126" t="s">
        <v>460</v>
      </c>
      <c r="M15" s="123">
        <f>SUMIF(SaldoAnno1!A$12:A$4902,D15,SaldoAnno1!D$12:D$4902)</f>
        <v>0</v>
      </c>
      <c r="N15" s="123">
        <f>SUMIF(SaldoAnno1!A$12:A$4902,D15,SaldoAnno1!E$12:E$4902)</f>
        <v>0</v>
      </c>
      <c r="O15" s="123">
        <f>SUMIF(SaldoAnno1!A$12:A$4902,D15,SaldoAnno1!G$12:G$4902)</f>
        <v>0</v>
      </c>
      <c r="P15" s="123">
        <f>SUMIF(SaldoAnno2!A$12:A$5000,D15,SaldoAnno2!D$12:D$5000)</f>
        <v>0</v>
      </c>
      <c r="Q15" s="123">
        <f>SUMIF(SaldoAnno2!A$12:A$5000,D15,SaldoAnno2!E$12:E$5000)</f>
        <v>0</v>
      </c>
      <c r="R15" s="123">
        <f>SUMIF(SaldoAnno2!A$12:A$5000,D15,SaldoAnno2!G$12:G$5000)</f>
        <v>0</v>
      </c>
      <c r="S15" s="123">
        <f>SUMIF(SaldoAnno3!A$12:A$5000,D15,SaldoAnno3!D$12:G$5000)</f>
        <v>0</v>
      </c>
      <c r="T15" s="123">
        <f>SUMIF(SaldoAnno3!A$12:A$5000,D15,SaldoAnno3!E$12:H$5000)</f>
        <v>0</v>
      </c>
      <c r="U15" s="123">
        <f>SUMIF(SaldoAnno3!A$12:A$5000,D15,SaldoAnno3!G$12:G$5000)</f>
        <v>0</v>
      </c>
      <c r="V15" s="123">
        <f>SUMIF(SaldoAnno4!A$12:A$4602,$D15,SaldoAnno4!D$12:D$4602)</f>
        <v>0</v>
      </c>
      <c r="W15" s="123">
        <f>SUMIF(SaldoAnno4!A$12:A$4602,$D15,SaldoAnno4!E$12:E$4602)</f>
        <v>0</v>
      </c>
      <c r="X15" s="123">
        <f>SUMIF(SaldoAnno4!A$12:A$4602,$D15,SaldoAnno4!G$12:G$4602)</f>
        <v>0</v>
      </c>
      <c r="Y15" s="123">
        <f>SUMIF(SaldoAnno5!A$12:A$4602,$D15,SaldoAnno5!D$12:D$4602)</f>
        <v>0</v>
      </c>
      <c r="Z15" s="123">
        <f>SUMIF(SaldoAnno5!A$12:A$4602,$D15,SaldoAnno5!E$12:E$4602)</f>
        <v>0</v>
      </c>
      <c r="AA15" s="123">
        <f>SUMIF(SaldoAnno5!A$12:A$4602,$D15,SaldoAnno5!G$12:G$4602)</f>
        <v>0</v>
      </c>
      <c r="AB15" s="123">
        <f>SUMIF(SaldoAnno6!A$12:A$5000,$D15,SaldoAnno6!D$12:D$5000)</f>
        <v>0</v>
      </c>
      <c r="AC15" s="123">
        <f>SUMIF(SaldoAnno6!A$12:A$5000,$D15,SaldoAnno6!E$12:E$5000)</f>
        <v>0</v>
      </c>
      <c r="AD15" s="123">
        <f>SUMIF(SaldoAnno6!A$12:A$5000,$D15,SaldoAnno6!G$12:G$5000)</f>
        <v>0</v>
      </c>
    </row>
    <row r="16" spans="1:33" ht="25.5">
      <c r="A16" s="124">
        <v>11</v>
      </c>
      <c r="B16" s="124">
        <v>1101</v>
      </c>
      <c r="C16" s="124">
        <v>110104</v>
      </c>
      <c r="D16" s="124">
        <v>11010451</v>
      </c>
      <c r="E16" s="125" t="s">
        <v>472</v>
      </c>
      <c r="F16" s="124">
        <v>4</v>
      </c>
      <c r="G16" s="126" t="s">
        <v>462</v>
      </c>
      <c r="H16" s="126" t="s">
        <v>455</v>
      </c>
      <c r="I16" s="126" t="s">
        <v>455</v>
      </c>
      <c r="J16" s="126" t="s">
        <v>840</v>
      </c>
      <c r="K16" s="126" t="s">
        <v>471</v>
      </c>
      <c r="L16" s="126" t="s">
        <v>460</v>
      </c>
      <c r="M16" s="123">
        <f>SUMIF(SaldoAnno1!A$12:A$4902,D16,SaldoAnno1!D$12:D$4902)</f>
        <v>0</v>
      </c>
      <c r="N16" s="123">
        <f>SUMIF(SaldoAnno1!A$12:A$4902,D16,SaldoAnno1!E$12:E$4902)</f>
        <v>0</v>
      </c>
      <c r="O16" s="123">
        <f>SUMIF(SaldoAnno1!A$12:A$4902,D16,SaldoAnno1!G$12:G$4902)</f>
        <v>0</v>
      </c>
      <c r="P16" s="123">
        <f>SUMIF(SaldoAnno2!A$12:A$5000,D16,SaldoAnno2!D$12:D$5000)</f>
        <v>0</v>
      </c>
      <c r="Q16" s="123">
        <f>SUMIF(SaldoAnno2!A$12:A$5000,D16,SaldoAnno2!E$12:E$5000)</f>
        <v>0</v>
      </c>
      <c r="R16" s="123">
        <f>SUMIF(SaldoAnno2!A$12:A$5000,D16,SaldoAnno2!G$12:G$5000)</f>
        <v>0</v>
      </c>
      <c r="S16" s="123">
        <f>SUMIF(SaldoAnno3!A$12:A$5000,D16,SaldoAnno3!D$12:G$5000)</f>
        <v>0</v>
      </c>
      <c r="T16" s="123">
        <f>SUMIF(SaldoAnno3!A$12:A$5000,D16,SaldoAnno3!E$12:H$5000)</f>
        <v>0</v>
      </c>
      <c r="U16" s="123">
        <f>SUMIF(SaldoAnno3!A$12:A$5000,D16,SaldoAnno3!G$12:G$5000)</f>
        <v>0</v>
      </c>
      <c r="V16" s="123">
        <f>SUMIF(SaldoAnno4!A$12:A$4602,$D16,SaldoAnno4!D$12:D$4602)</f>
        <v>0</v>
      </c>
      <c r="W16" s="123">
        <f>SUMIF(SaldoAnno4!A$12:A$4602,$D16,SaldoAnno4!E$12:E$4602)</f>
        <v>0</v>
      </c>
      <c r="X16" s="123">
        <f>SUMIF(SaldoAnno4!A$12:A$4602,$D16,SaldoAnno4!G$12:G$4602)</f>
        <v>0</v>
      </c>
      <c r="Y16" s="123">
        <f>SUMIF(SaldoAnno5!A$12:A$4602,$D16,SaldoAnno5!D$12:D$4602)</f>
        <v>0</v>
      </c>
      <c r="Z16" s="123">
        <f>SUMIF(SaldoAnno5!A$12:A$4602,$D16,SaldoAnno5!E$12:E$4602)</f>
        <v>0</v>
      </c>
      <c r="AA16" s="123">
        <f>SUMIF(SaldoAnno5!A$12:A$4602,$D16,SaldoAnno5!G$12:G$4602)</f>
        <v>0</v>
      </c>
      <c r="AB16" s="123">
        <f>SUMIF(SaldoAnno6!A$12:A$5000,$D16,SaldoAnno6!D$12:D$5000)</f>
        <v>0</v>
      </c>
      <c r="AC16" s="123">
        <f>SUMIF(SaldoAnno6!A$12:A$5000,$D16,SaldoAnno6!E$12:E$5000)</f>
        <v>0</v>
      </c>
      <c r="AD16" s="123">
        <f>SUMIF(SaldoAnno6!A$12:A$5000,$D16,SaldoAnno6!G$12:G$5000)</f>
        <v>0</v>
      </c>
    </row>
    <row r="17" spans="1:30">
      <c r="A17" s="124">
        <v>11</v>
      </c>
      <c r="B17" s="124">
        <v>1101</v>
      </c>
      <c r="C17" s="124">
        <v>110105</v>
      </c>
      <c r="D17" s="124">
        <v>11010501</v>
      </c>
      <c r="E17" s="125" t="s">
        <v>1323</v>
      </c>
      <c r="F17" s="124">
        <v>3</v>
      </c>
      <c r="G17" s="126" t="s">
        <v>454</v>
      </c>
      <c r="H17" s="126" t="s">
        <v>455</v>
      </c>
      <c r="I17" s="126" t="s">
        <v>455</v>
      </c>
      <c r="J17" s="126" t="s">
        <v>840</v>
      </c>
      <c r="K17" s="126" t="s">
        <v>473</v>
      </c>
      <c r="L17" s="126" t="s">
        <v>460</v>
      </c>
      <c r="M17" s="123">
        <f>SUMIF(SaldoAnno1!A$12:A$4902,D17,SaldoAnno1!D$12:D$4902)</f>
        <v>0</v>
      </c>
      <c r="N17" s="123">
        <f>SUMIF(SaldoAnno1!A$12:A$4902,D17,SaldoAnno1!E$12:E$4902)</f>
        <v>0</v>
      </c>
      <c r="O17" s="123">
        <f>SUMIF(SaldoAnno1!A$12:A$4902,D17,SaldoAnno1!G$12:G$4902)</f>
        <v>0</v>
      </c>
      <c r="P17" s="123">
        <f>SUMIF(SaldoAnno2!A$12:A$5000,D17,SaldoAnno2!D$12:D$5000)</f>
        <v>272764.78999999998</v>
      </c>
      <c r="Q17" s="123">
        <f>SUMIF(SaldoAnno2!A$12:A$5000,D17,SaldoAnno2!E$12:E$5000)</f>
        <v>271722.89</v>
      </c>
      <c r="R17" s="123">
        <f>SUMIF(SaldoAnno2!A$12:A$5000,D17,SaldoAnno2!G$12:G$5000)</f>
        <v>1041.8999999999651</v>
      </c>
      <c r="S17" s="123">
        <f>SUMIF(SaldoAnno3!A$12:A$5000,D17,SaldoAnno3!D$12:G$5000)</f>
        <v>1041.9000000000001</v>
      </c>
      <c r="T17" s="123">
        <f>SUMIF(SaldoAnno3!A$12:A$5000,D17,SaldoAnno3!E$12:H$5000)</f>
        <v>0</v>
      </c>
      <c r="U17" s="123">
        <f>SUMIF(SaldoAnno3!A$12:A$5000,D17,SaldoAnno3!G$12:G$5000)</f>
        <v>1041.9000000000001</v>
      </c>
      <c r="V17" s="123">
        <f>SUMIF(SaldoAnno4!A$12:A$4602,$D17,SaldoAnno4!D$12:D$4602)</f>
        <v>1041.9000000000001</v>
      </c>
      <c r="W17" s="123">
        <f>SUMIF(SaldoAnno4!A$12:A$4602,$D17,SaldoAnno4!E$12:E$4602)</f>
        <v>0</v>
      </c>
      <c r="X17" s="123">
        <f>SUMIF(SaldoAnno4!A$12:A$4602,$D17,SaldoAnno4!G$12:G$4602)</f>
        <v>1041.9000000000001</v>
      </c>
      <c r="Y17" s="123">
        <f>SUMIF(SaldoAnno5!A$12:A$4602,$D17,SaldoAnno5!D$12:D$4602)</f>
        <v>1041.9000000000001</v>
      </c>
      <c r="Z17" s="123">
        <f>SUMIF(SaldoAnno5!A$12:A$4602,$D17,SaldoAnno5!E$12:E$4602)</f>
        <v>0</v>
      </c>
      <c r="AA17" s="123">
        <f>SUMIF(SaldoAnno5!A$12:A$4602,$D17,SaldoAnno5!G$12:G$4602)</f>
        <v>1041.9000000000001</v>
      </c>
      <c r="AB17" s="123">
        <f>SUMIF(SaldoAnno6!A$12:A$5000,$D17,SaldoAnno6!D$12:D$5000)</f>
        <v>1041.9000000000001</v>
      </c>
      <c r="AC17" s="123">
        <f>SUMIF(SaldoAnno6!A$12:A$5000,$D17,SaldoAnno6!E$12:E$5000)</f>
        <v>0</v>
      </c>
      <c r="AD17" s="123">
        <f>SUMIF(SaldoAnno6!A$12:A$5000,$D17,SaldoAnno6!G$12:G$5000)</f>
        <v>1041.9000000000001</v>
      </c>
    </row>
    <row r="18" spans="1:30">
      <c r="A18" s="124">
        <v>11</v>
      </c>
      <c r="B18" s="124">
        <v>1101</v>
      </c>
      <c r="C18" s="124">
        <v>110105</v>
      </c>
      <c r="D18" s="124">
        <v>11010502</v>
      </c>
      <c r="E18" s="125" t="s">
        <v>1324</v>
      </c>
      <c r="F18" s="124">
        <v>3</v>
      </c>
      <c r="G18" s="126" t="s">
        <v>454</v>
      </c>
      <c r="H18" s="126" t="s">
        <v>455</v>
      </c>
      <c r="I18" s="126" t="s">
        <v>455</v>
      </c>
      <c r="J18" s="126" t="s">
        <v>840</v>
      </c>
      <c r="K18" s="126" t="s">
        <v>473</v>
      </c>
      <c r="L18" s="126" t="s">
        <v>460</v>
      </c>
      <c r="M18" s="123">
        <f>SUMIF(SaldoAnno1!A$12:A$4902,D18,SaldoAnno1!D$12:D$4902)</f>
        <v>0</v>
      </c>
      <c r="N18" s="123">
        <f>SUMIF(SaldoAnno1!A$12:A$4902,D18,SaldoAnno1!E$12:E$4902)</f>
        <v>0</v>
      </c>
      <c r="O18" s="123">
        <f>SUMIF(SaldoAnno1!A$12:A$4902,D18,SaldoAnno1!G$12:G$4902)</f>
        <v>0</v>
      </c>
      <c r="P18" s="123">
        <f>SUMIF(SaldoAnno2!A$12:A$5000,D18,SaldoAnno2!D$12:D$5000)</f>
        <v>33095.14</v>
      </c>
      <c r="Q18" s="123">
        <f>SUMIF(SaldoAnno2!A$12:A$5000,D18,SaldoAnno2!E$12:E$5000)</f>
        <v>33095.14</v>
      </c>
      <c r="R18" s="123">
        <f>SUMIF(SaldoAnno2!A$12:A$5000,D18,SaldoAnno2!G$12:G$5000)</f>
        <v>0</v>
      </c>
      <c r="S18" s="123">
        <f>SUMIF(SaldoAnno3!A$12:A$5000,D18,SaldoAnno3!D$12:G$5000)</f>
        <v>0</v>
      </c>
      <c r="T18" s="123">
        <f>SUMIF(SaldoAnno3!A$12:A$5000,D18,SaldoAnno3!E$12:H$5000)</f>
        <v>0</v>
      </c>
      <c r="U18" s="123">
        <f>SUMIF(SaldoAnno3!A$12:A$5000,D18,SaldoAnno3!G$12:G$5000)</f>
        <v>0</v>
      </c>
      <c r="V18" s="123">
        <f>SUMIF(SaldoAnno4!A$12:A$4602,$D18,SaldoAnno4!D$12:D$4602)</f>
        <v>0</v>
      </c>
      <c r="W18" s="123">
        <f>SUMIF(SaldoAnno4!A$12:A$4602,$D18,SaldoAnno4!E$12:E$4602)</f>
        <v>0</v>
      </c>
      <c r="X18" s="123">
        <f>SUMIF(SaldoAnno4!A$12:A$4602,$D18,SaldoAnno4!G$12:G$4602)</f>
        <v>0</v>
      </c>
      <c r="Y18" s="123">
        <f>SUMIF(SaldoAnno5!A$12:A$4602,$D18,SaldoAnno5!D$12:D$4602)</f>
        <v>0</v>
      </c>
      <c r="Z18" s="123">
        <f>SUMIF(SaldoAnno5!A$12:A$4602,$D18,SaldoAnno5!E$12:E$4602)</f>
        <v>0</v>
      </c>
      <c r="AA18" s="123">
        <f>SUMIF(SaldoAnno5!A$12:A$4602,$D18,SaldoAnno5!G$12:G$4602)</f>
        <v>0</v>
      </c>
      <c r="AB18" s="123">
        <f>SUMIF(SaldoAnno6!A$12:A$5000,$D18,SaldoAnno6!D$12:D$5000)</f>
        <v>0</v>
      </c>
      <c r="AC18" s="123">
        <f>SUMIF(SaldoAnno6!A$12:A$5000,$D18,SaldoAnno6!E$12:E$5000)</f>
        <v>0</v>
      </c>
      <c r="AD18" s="123">
        <f>SUMIF(SaldoAnno6!A$12:A$5000,$D18,SaldoAnno6!G$12:G$5000)</f>
        <v>0</v>
      </c>
    </row>
    <row r="19" spans="1:30">
      <c r="A19" s="124">
        <v>11</v>
      </c>
      <c r="B19" s="124">
        <v>1101</v>
      </c>
      <c r="C19" s="124">
        <v>110105</v>
      </c>
      <c r="D19" s="124">
        <v>11010503</v>
      </c>
      <c r="E19" s="125" t="s">
        <v>473</v>
      </c>
      <c r="F19" s="124">
        <v>3</v>
      </c>
      <c r="G19" s="126" t="s">
        <v>454</v>
      </c>
      <c r="H19" s="126" t="s">
        <v>455</v>
      </c>
      <c r="I19" s="126" t="s">
        <v>455</v>
      </c>
      <c r="J19" s="126" t="s">
        <v>840</v>
      </c>
      <c r="K19" s="126" t="s">
        <v>473</v>
      </c>
      <c r="L19" s="126" t="s">
        <v>460</v>
      </c>
      <c r="M19" s="123">
        <f>SUMIF(SaldoAnno1!A$12:A$4902,D19,SaldoAnno1!D$12:D$4902)</f>
        <v>0</v>
      </c>
      <c r="N19" s="123">
        <f>SUMIF(SaldoAnno1!A$12:A$4902,D19,SaldoAnno1!E$12:E$4902)</f>
        <v>0</v>
      </c>
      <c r="O19" s="123">
        <f>SUMIF(SaldoAnno1!A$12:A$4902,D19,SaldoAnno1!G$12:G$4902)</f>
        <v>0</v>
      </c>
      <c r="P19" s="123">
        <f>SUMIF(SaldoAnno2!A$12:A$5000,D19,SaldoAnno2!D$12:D$5000)</f>
        <v>5145.0600000000004</v>
      </c>
      <c r="Q19" s="123">
        <f>SUMIF(SaldoAnno2!A$12:A$5000,D19,SaldoAnno2!E$12:E$5000)</f>
        <v>0</v>
      </c>
      <c r="R19" s="123">
        <f>SUMIF(SaldoAnno2!A$12:A$5000,D19,SaldoAnno2!G$12:G$5000)</f>
        <v>5145.0600000000004</v>
      </c>
      <c r="S19" s="123">
        <f>SUMIF(SaldoAnno3!A$12:A$5000,D19,SaldoAnno3!D$12:G$5000)</f>
        <v>7344.68</v>
      </c>
      <c r="T19" s="123">
        <f>SUMIF(SaldoAnno3!A$12:A$5000,D19,SaldoAnno3!E$12:H$5000)</f>
        <v>0</v>
      </c>
      <c r="U19" s="123">
        <f>SUMIF(SaldoAnno3!A$12:A$5000,D19,SaldoAnno3!G$12:G$5000)</f>
        <v>7344.68</v>
      </c>
      <c r="V19" s="123">
        <f>SUMIF(SaldoAnno4!A$12:A$4602,$D19,SaldoAnno4!D$12:D$4602)</f>
        <v>7344.68</v>
      </c>
      <c r="W19" s="123">
        <f>SUMIF(SaldoAnno4!A$12:A$4602,$D19,SaldoAnno4!E$12:E$4602)</f>
        <v>0</v>
      </c>
      <c r="X19" s="123">
        <f>SUMIF(SaldoAnno4!A$12:A$4602,$D19,SaldoAnno4!G$12:G$4602)</f>
        <v>7344.68</v>
      </c>
      <c r="Y19" s="123">
        <f>SUMIF(SaldoAnno5!A$12:A$4602,$D19,SaldoAnno5!D$12:D$4602)</f>
        <v>7344.68</v>
      </c>
      <c r="Z19" s="123">
        <f>SUMIF(SaldoAnno5!A$12:A$4602,$D19,SaldoAnno5!E$12:E$4602)</f>
        <v>0</v>
      </c>
      <c r="AA19" s="123">
        <f>SUMIF(SaldoAnno5!A$12:A$4602,$D19,SaldoAnno5!G$12:G$4602)</f>
        <v>7344.68</v>
      </c>
      <c r="AB19" s="123">
        <f>SUMIF(SaldoAnno6!A$12:A$5000,$D19,SaldoAnno6!D$12:D$5000)</f>
        <v>7344.68</v>
      </c>
      <c r="AC19" s="123">
        <f>SUMIF(SaldoAnno6!A$12:A$5000,$D19,SaldoAnno6!E$12:E$5000)</f>
        <v>0</v>
      </c>
      <c r="AD19" s="123">
        <f>SUMIF(SaldoAnno6!A$12:A$5000,$D19,SaldoAnno6!G$12:G$5000)</f>
        <v>7344.68</v>
      </c>
    </row>
    <row r="20" spans="1:30">
      <c r="A20" s="124">
        <v>11</v>
      </c>
      <c r="B20" s="124">
        <v>1101</v>
      </c>
      <c r="C20" s="124">
        <v>110105</v>
      </c>
      <c r="D20" s="124">
        <v>11010551</v>
      </c>
      <c r="E20" s="125" t="s">
        <v>1325</v>
      </c>
      <c r="F20" s="124">
        <v>4</v>
      </c>
      <c r="G20" s="126" t="s">
        <v>462</v>
      </c>
      <c r="H20" s="126" t="s">
        <v>455</v>
      </c>
      <c r="I20" s="126" t="s">
        <v>455</v>
      </c>
      <c r="J20" s="126" t="s">
        <v>840</v>
      </c>
      <c r="K20" s="126" t="s">
        <v>473</v>
      </c>
      <c r="L20" s="126" t="s">
        <v>460</v>
      </c>
      <c r="M20" s="123">
        <f>SUMIF(SaldoAnno1!A$12:A$4902,D20,SaldoAnno1!D$12:D$4902)</f>
        <v>0</v>
      </c>
      <c r="N20" s="123">
        <f>SUMIF(SaldoAnno1!A$12:A$4902,D20,SaldoAnno1!E$12:E$4902)</f>
        <v>0</v>
      </c>
      <c r="O20" s="123">
        <f>SUMIF(SaldoAnno1!A$12:A$4902,D20,SaldoAnno1!G$12:G$4902)</f>
        <v>0</v>
      </c>
      <c r="P20" s="123">
        <f>SUMIF(SaldoAnno2!A$12:A$5000,D20,SaldoAnno2!D$12:D$5000)</f>
        <v>271722.89</v>
      </c>
      <c r="Q20" s="123">
        <f>SUMIF(SaldoAnno2!A$12:A$5000,D20,SaldoAnno2!E$12:E$5000)</f>
        <v>272175.05</v>
      </c>
      <c r="R20" s="123">
        <f>SUMIF(SaldoAnno2!A$12:A$5000,D20,SaldoAnno2!G$12:G$5000)</f>
        <v>-452.15999999997439</v>
      </c>
      <c r="S20" s="123">
        <f>SUMIF(SaldoAnno3!A$12:A$5000,D20,SaldoAnno3!D$12:G$5000)</f>
        <v>0</v>
      </c>
      <c r="T20" s="123">
        <f>SUMIF(SaldoAnno3!A$12:A$5000,D20,SaldoAnno3!E$12:H$5000)</f>
        <v>660.54</v>
      </c>
      <c r="U20" s="123">
        <f>SUMIF(SaldoAnno3!A$12:A$5000,D20,SaldoAnno3!G$12:G$5000)</f>
        <v>-660.54</v>
      </c>
      <c r="V20" s="123">
        <f>SUMIF(SaldoAnno4!A$12:A$4602,$D20,SaldoAnno4!D$12:D$4602)</f>
        <v>0</v>
      </c>
      <c r="W20" s="123">
        <f>SUMIF(SaldoAnno4!A$12:A$4602,$D20,SaldoAnno4!E$12:E$4602)</f>
        <v>868.92</v>
      </c>
      <c r="X20" s="123">
        <f>SUMIF(SaldoAnno4!A$12:A$4602,$D20,SaldoAnno4!G$12:G$4602)</f>
        <v>-868.92</v>
      </c>
      <c r="Y20" s="123">
        <f>SUMIF(SaldoAnno5!A$12:A$4602,$D20,SaldoAnno5!D$12:D$4602)</f>
        <v>0</v>
      </c>
      <c r="Z20" s="123">
        <f>SUMIF(SaldoAnno5!A$12:A$4602,$D20,SaldoAnno5!E$12:E$4602)</f>
        <v>1041.9000000000001</v>
      </c>
      <c r="AA20" s="123">
        <f>SUMIF(SaldoAnno5!A$12:A$4602,$D20,SaldoAnno5!G$12:G$4602)</f>
        <v>-1041.9000000000001</v>
      </c>
      <c r="AB20" s="123">
        <f>SUMIF(SaldoAnno6!A$12:A$5000,$D20,SaldoAnno6!D$12:D$5000)</f>
        <v>0</v>
      </c>
      <c r="AC20" s="123">
        <f>SUMIF(SaldoAnno6!A$12:A$5000,$D20,SaldoAnno6!E$12:E$5000)</f>
        <v>1041.9000000000001</v>
      </c>
      <c r="AD20" s="123">
        <f>SUMIF(SaldoAnno6!A$12:A$5000,$D20,SaldoAnno6!G$12:G$5000)</f>
        <v>-1041.9000000000001</v>
      </c>
    </row>
    <row r="21" spans="1:30">
      <c r="A21" s="124">
        <v>11</v>
      </c>
      <c r="B21" s="124">
        <v>1101</v>
      </c>
      <c r="C21" s="124">
        <v>110105</v>
      </c>
      <c r="D21" s="124">
        <v>11010552</v>
      </c>
      <c r="E21" s="125" t="s">
        <v>1326</v>
      </c>
      <c r="F21" s="124">
        <v>4</v>
      </c>
      <c r="G21" s="126" t="s">
        <v>462</v>
      </c>
      <c r="H21" s="126" t="s">
        <v>455</v>
      </c>
      <c r="I21" s="126" t="s">
        <v>455</v>
      </c>
      <c r="J21" s="126" t="s">
        <v>840</v>
      </c>
      <c r="K21" s="126" t="s">
        <v>473</v>
      </c>
      <c r="L21" s="126" t="s">
        <v>460</v>
      </c>
      <c r="M21" s="123">
        <f>SUMIF(SaldoAnno1!A$12:A$4902,D21,SaldoAnno1!D$12:D$4902)</f>
        <v>0</v>
      </c>
      <c r="N21" s="123">
        <f>SUMIF(SaldoAnno1!A$12:A$4902,D21,SaldoAnno1!E$12:E$4902)</f>
        <v>0</v>
      </c>
      <c r="O21" s="123">
        <f>SUMIF(SaldoAnno1!A$12:A$4902,D21,SaldoAnno1!G$12:G$4902)</f>
        <v>0</v>
      </c>
      <c r="P21" s="123">
        <f>SUMIF(SaldoAnno2!A$12:A$5000,D21,SaldoAnno2!D$12:D$5000)</f>
        <v>15281.31</v>
      </c>
      <c r="Q21" s="123">
        <f>SUMIF(SaldoAnno2!A$12:A$5000,D21,SaldoAnno2!E$12:E$5000)</f>
        <v>15281.31</v>
      </c>
      <c r="R21" s="123">
        <f>SUMIF(SaldoAnno2!A$12:A$5000,D21,SaldoAnno2!G$12:G$5000)</f>
        <v>0</v>
      </c>
      <c r="S21" s="123">
        <f>SUMIF(SaldoAnno3!A$12:A$5000,D21,SaldoAnno3!D$12:G$5000)</f>
        <v>0</v>
      </c>
      <c r="T21" s="123">
        <f>SUMIF(SaldoAnno3!A$12:A$5000,D21,SaldoAnno3!E$12:H$5000)</f>
        <v>0</v>
      </c>
      <c r="U21" s="123">
        <f>SUMIF(SaldoAnno3!A$12:A$5000,D21,SaldoAnno3!G$12:G$5000)</f>
        <v>0</v>
      </c>
      <c r="V21" s="123">
        <f>SUMIF(SaldoAnno4!A$12:A$4602,$D21,SaldoAnno4!D$12:D$4602)</f>
        <v>0</v>
      </c>
      <c r="W21" s="123">
        <f>SUMIF(SaldoAnno4!A$12:A$4602,$D21,SaldoAnno4!E$12:E$4602)</f>
        <v>0</v>
      </c>
      <c r="X21" s="123">
        <f>SUMIF(SaldoAnno4!A$12:A$4602,$D21,SaldoAnno4!G$12:G$4602)</f>
        <v>0</v>
      </c>
      <c r="Y21" s="123">
        <f>SUMIF(SaldoAnno5!A$12:A$4602,$D21,SaldoAnno5!D$12:D$4602)</f>
        <v>0</v>
      </c>
      <c r="Z21" s="123">
        <f>SUMIF(SaldoAnno5!A$12:A$4602,$D21,SaldoAnno5!E$12:E$4602)</f>
        <v>0</v>
      </c>
      <c r="AA21" s="123">
        <f>SUMIF(SaldoAnno5!A$12:A$4602,$D21,SaldoAnno5!G$12:G$4602)</f>
        <v>0</v>
      </c>
      <c r="AB21" s="123">
        <f>SUMIF(SaldoAnno6!A$12:A$5000,$D21,SaldoAnno6!D$12:D$5000)</f>
        <v>0</v>
      </c>
      <c r="AC21" s="123">
        <f>SUMIF(SaldoAnno6!A$12:A$5000,$D21,SaldoAnno6!E$12:E$5000)</f>
        <v>0</v>
      </c>
      <c r="AD21" s="123">
        <f>SUMIF(SaldoAnno6!A$12:A$5000,$D21,SaldoAnno6!G$12:G$5000)</f>
        <v>0</v>
      </c>
    </row>
    <row r="22" spans="1:30">
      <c r="A22" s="124">
        <v>11</v>
      </c>
      <c r="B22" s="124">
        <v>1101</v>
      </c>
      <c r="C22" s="124">
        <v>110105</v>
      </c>
      <c r="D22" s="124">
        <v>11010553</v>
      </c>
      <c r="E22" s="125" t="s">
        <v>1327</v>
      </c>
      <c r="F22" s="124">
        <v>4</v>
      </c>
      <c r="G22" s="126" t="s">
        <v>462</v>
      </c>
      <c r="H22" s="126" t="s">
        <v>455</v>
      </c>
      <c r="I22" s="126" t="s">
        <v>455</v>
      </c>
      <c r="J22" s="126" t="s">
        <v>840</v>
      </c>
      <c r="K22" s="126" t="s">
        <v>473</v>
      </c>
      <c r="L22" s="126" t="s">
        <v>460</v>
      </c>
      <c r="M22" s="123">
        <f>SUMIF(SaldoAnno1!A$12:A$4902,D22,SaldoAnno1!D$12:D$4902)</f>
        <v>0</v>
      </c>
      <c r="N22" s="123">
        <f>SUMIF(SaldoAnno1!A$12:A$4902,D22,SaldoAnno1!E$12:E$4902)</f>
        <v>0</v>
      </c>
      <c r="O22" s="123">
        <f>SUMIF(SaldoAnno1!A$12:A$4902,D22,SaldoAnno1!G$12:G$4902)</f>
        <v>0</v>
      </c>
      <c r="P22" s="123">
        <f>SUMIF(SaldoAnno2!A$12:A$5000,D22,SaldoAnno2!D$12:D$5000)</f>
        <v>0</v>
      </c>
      <c r="Q22" s="123">
        <f>SUMIF(SaldoAnno2!A$12:A$5000,D22,SaldoAnno2!E$12:E$5000)</f>
        <v>2155.0500000000002</v>
      </c>
      <c r="R22" s="123">
        <f>SUMIF(SaldoAnno2!A$12:A$5000,D22,SaldoAnno2!G$12:G$5000)</f>
        <v>-2155.0500000000002</v>
      </c>
      <c r="S22" s="123">
        <f>SUMIF(SaldoAnno3!A$12:A$5000,D22,SaldoAnno3!D$12:G$5000)</f>
        <v>0</v>
      </c>
      <c r="T22" s="123">
        <f>SUMIF(SaldoAnno3!A$12:A$5000,D22,SaldoAnno3!E$12:H$5000)</f>
        <v>3185.29</v>
      </c>
      <c r="U22" s="123">
        <f>SUMIF(SaldoAnno3!A$12:A$5000,D22,SaldoAnno3!G$12:G$5000)</f>
        <v>-3185.29</v>
      </c>
      <c r="V22" s="123">
        <f>SUMIF(SaldoAnno4!A$12:A$4602,$D22,SaldoAnno4!D$12:D$4602)</f>
        <v>0</v>
      </c>
      <c r="W22" s="123">
        <f>SUMIF(SaldoAnno4!A$12:A$4602,$D22,SaldoAnno4!E$12:E$4602)</f>
        <v>4654.2299999999996</v>
      </c>
      <c r="X22" s="123">
        <f>SUMIF(SaldoAnno4!A$12:A$4602,$D22,SaldoAnno4!G$12:G$4602)</f>
        <v>-4654.2299999999996</v>
      </c>
      <c r="Y22" s="123">
        <f>SUMIF(SaldoAnno5!A$12:A$4602,$D22,SaldoAnno5!D$12:D$4602)</f>
        <v>0</v>
      </c>
      <c r="Z22" s="123">
        <f>SUMIF(SaldoAnno5!A$12:A$4602,$D22,SaldoAnno5!E$12:E$4602)</f>
        <v>6123.17</v>
      </c>
      <c r="AA22" s="123">
        <f>SUMIF(SaldoAnno5!A$12:A$4602,$D22,SaldoAnno5!G$12:G$4602)</f>
        <v>-6123.17</v>
      </c>
      <c r="AB22" s="123">
        <f>SUMIF(SaldoAnno6!A$12:A$5000,$D22,SaldoAnno6!D$12:D$5000)</f>
        <v>0</v>
      </c>
      <c r="AC22" s="123">
        <f>SUMIF(SaldoAnno6!A$12:A$5000,$D22,SaldoAnno6!E$12:E$5000)</f>
        <v>7344.68</v>
      </c>
      <c r="AD22" s="123">
        <f>SUMIF(SaldoAnno6!A$12:A$5000,$D22,SaldoAnno6!G$12:G$5000)</f>
        <v>-7344.68</v>
      </c>
    </row>
    <row r="23" spans="1:30">
      <c r="A23" s="124">
        <v>11</v>
      </c>
      <c r="B23" s="124">
        <v>1101</v>
      </c>
      <c r="C23" s="124">
        <v>110106</v>
      </c>
      <c r="D23" s="124">
        <v>11010601</v>
      </c>
      <c r="E23" s="125" t="s">
        <v>31</v>
      </c>
      <c r="F23" s="124">
        <v>3</v>
      </c>
      <c r="G23" s="126" t="s">
        <v>454</v>
      </c>
      <c r="H23" s="126" t="s">
        <v>455</v>
      </c>
      <c r="I23" s="126" t="s">
        <v>455</v>
      </c>
      <c r="J23" s="126" t="s">
        <v>840</v>
      </c>
      <c r="K23" s="126" t="s">
        <v>474</v>
      </c>
      <c r="L23" s="126" t="s">
        <v>460</v>
      </c>
      <c r="M23" s="123">
        <f>SUMIF(SaldoAnno1!A$12:A$4902,D23,SaldoAnno1!D$12:D$4902)</f>
        <v>14781.02</v>
      </c>
      <c r="N23" s="123">
        <f>SUMIF(SaldoAnno1!A$12:A$4902,D23,SaldoAnno1!E$12:E$4902)</f>
        <v>0</v>
      </c>
      <c r="O23" s="123">
        <f>SUMIF(SaldoAnno1!A$12:A$4902,D23,SaldoAnno1!G$12:G$4902)</f>
        <v>14781.02</v>
      </c>
      <c r="P23" s="123">
        <f>SUMIF(SaldoAnno2!A$12:A$5000,D23,SaldoAnno2!D$12:D$5000)</f>
        <v>323485.75</v>
      </c>
      <c r="Q23" s="123">
        <f>SUMIF(SaldoAnno2!A$12:A$5000,D23,SaldoAnno2!E$12:E$5000)</f>
        <v>249948.86</v>
      </c>
      <c r="R23" s="123">
        <f>SUMIF(SaldoAnno2!A$12:A$5000,D23,SaldoAnno2!G$12:G$5000)</f>
        <v>73536.890000000014</v>
      </c>
      <c r="S23" s="123">
        <f>SUMIF(SaldoAnno3!A$12:A$5000,D23,SaldoAnno3!D$12:G$5000)</f>
        <v>148400.39000000001</v>
      </c>
      <c r="T23" s="123">
        <f>SUMIF(SaldoAnno3!A$12:A$5000,D23,SaldoAnno3!E$12:H$5000)</f>
        <v>143520.39000000001</v>
      </c>
      <c r="U23" s="123">
        <f>SUMIF(SaldoAnno3!A$12:A$5000,D23,SaldoAnno3!G$12:G$5000)</f>
        <v>4880</v>
      </c>
      <c r="V23" s="123">
        <f>SUMIF(SaldoAnno4!A$12:A$4602,$D23,SaldoAnno4!D$12:D$4602)</f>
        <v>61585.34</v>
      </c>
      <c r="W23" s="123">
        <f>SUMIF(SaldoAnno4!A$12:A$4602,$D23,SaldoAnno4!E$12:E$4602)</f>
        <v>61585.34</v>
      </c>
      <c r="X23" s="123">
        <f>SUMIF(SaldoAnno4!A$12:A$4602,$D23,SaldoAnno4!G$12:G$4602)</f>
        <v>0</v>
      </c>
      <c r="Y23" s="123">
        <f>SUMIF(SaldoAnno5!A$12:A$4602,$D23,SaldoAnno5!D$12:D$4602)</f>
        <v>119968.11</v>
      </c>
      <c r="Z23" s="123">
        <f>SUMIF(SaldoAnno5!A$12:A$4602,$D23,SaldoAnno5!E$12:E$4602)</f>
        <v>118887.19</v>
      </c>
      <c r="AA23" s="123">
        <f>SUMIF(SaldoAnno5!A$12:A$4602,$D23,SaldoAnno5!G$12:G$4602)</f>
        <v>1080.9199999999983</v>
      </c>
      <c r="AB23" s="123">
        <f>SUMIF(SaldoAnno6!A$12:A$5000,$D23,SaldoAnno6!D$12:D$5000)</f>
        <v>46582.15</v>
      </c>
      <c r="AC23" s="123">
        <f>SUMIF(SaldoAnno6!A$12:A$5000,$D23,SaldoAnno6!E$12:E$5000)</f>
        <v>46582.15</v>
      </c>
      <c r="AD23" s="123">
        <f>SUMIF(SaldoAnno6!A$12:A$5000,$D23,SaldoAnno6!G$12:G$5000)</f>
        <v>0</v>
      </c>
    </row>
    <row r="24" spans="1:30">
      <c r="A24" s="124">
        <v>11</v>
      </c>
      <c r="B24" s="124">
        <v>1101</v>
      </c>
      <c r="C24" s="124">
        <v>110107</v>
      </c>
      <c r="D24" s="124">
        <v>11010701</v>
      </c>
      <c r="E24" s="125" t="s">
        <v>475</v>
      </c>
      <c r="F24" s="124">
        <v>3</v>
      </c>
      <c r="G24" s="126" t="s">
        <v>454</v>
      </c>
      <c r="H24" s="126" t="s">
        <v>455</v>
      </c>
      <c r="I24" s="126" t="s">
        <v>455</v>
      </c>
      <c r="J24" s="126" t="s">
        <v>840</v>
      </c>
      <c r="K24" s="126" t="s">
        <v>476</v>
      </c>
      <c r="L24" s="126" t="s">
        <v>460</v>
      </c>
      <c r="M24" s="123">
        <f>SUMIF(SaldoAnno1!A$12:A$4902,D24,SaldoAnno1!D$12:D$4902)</f>
        <v>0</v>
      </c>
      <c r="N24" s="123">
        <f>SUMIF(SaldoAnno1!A$12:A$4902,D24,SaldoAnno1!E$12:E$4902)</f>
        <v>0</v>
      </c>
      <c r="O24" s="123">
        <f>SUMIF(SaldoAnno1!A$12:A$4902,D24,SaldoAnno1!G$12:G$4902)</f>
        <v>0</v>
      </c>
      <c r="P24" s="123">
        <f>SUMIF(SaldoAnno2!A$12:A$5000,D24,SaldoAnno2!D$12:D$5000)</f>
        <v>36160.089999999997</v>
      </c>
      <c r="Q24" s="123">
        <f>SUMIF(SaldoAnno2!A$12:A$5000,D24,SaldoAnno2!E$12:E$5000)</f>
        <v>12419.78</v>
      </c>
      <c r="R24" s="123">
        <f>SUMIF(SaldoAnno2!A$12:A$5000,D24,SaldoAnno2!G$12:G$5000)</f>
        <v>23740.309999999998</v>
      </c>
      <c r="S24" s="123">
        <f>SUMIF(SaldoAnno3!A$12:A$5000,D24,SaldoAnno3!D$12:G$5000)</f>
        <v>23790.29</v>
      </c>
      <c r="T24" s="123">
        <f>SUMIF(SaldoAnno3!A$12:A$5000,D24,SaldoAnno3!E$12:H$5000)</f>
        <v>0</v>
      </c>
      <c r="U24" s="123">
        <f>SUMIF(SaldoAnno3!A$12:A$5000,D24,SaldoAnno3!G$12:G$5000)</f>
        <v>23790.29</v>
      </c>
      <c r="V24" s="123">
        <f>SUMIF(SaldoAnno4!A$12:A$4602,$D24,SaldoAnno4!D$12:D$4602)</f>
        <v>23790.29</v>
      </c>
      <c r="W24" s="123">
        <f>SUMIF(SaldoAnno4!A$12:A$4602,$D24,SaldoAnno4!E$12:E$4602)</f>
        <v>0</v>
      </c>
      <c r="X24" s="123">
        <f>SUMIF(SaldoAnno4!A$12:A$4602,$D24,SaldoAnno4!G$12:G$4602)</f>
        <v>23790.29</v>
      </c>
      <c r="Y24" s="123">
        <f>SUMIF(SaldoAnno5!A$12:A$4602,$D24,SaldoAnno5!D$12:D$4602)</f>
        <v>23790.29</v>
      </c>
      <c r="Z24" s="123">
        <f>SUMIF(SaldoAnno5!A$12:A$4602,$D24,SaldoAnno5!E$12:E$4602)</f>
        <v>0</v>
      </c>
      <c r="AA24" s="123">
        <f>SUMIF(SaldoAnno5!A$12:A$4602,$D24,SaldoAnno5!G$12:G$4602)</f>
        <v>23790.29</v>
      </c>
      <c r="AB24" s="123">
        <f>SUMIF(SaldoAnno6!A$12:A$5000,$D24,SaldoAnno6!D$12:D$5000)</f>
        <v>23790.29</v>
      </c>
      <c r="AC24" s="123">
        <f>SUMIF(SaldoAnno6!A$12:A$5000,$D24,SaldoAnno6!E$12:E$5000)</f>
        <v>0</v>
      </c>
      <c r="AD24" s="123">
        <f>SUMIF(SaldoAnno6!A$12:A$5000,$D24,SaldoAnno6!G$12:G$5000)</f>
        <v>23790.29</v>
      </c>
    </row>
    <row r="25" spans="1:30">
      <c r="A25" s="124">
        <v>11</v>
      </c>
      <c r="B25" s="124">
        <v>1101</v>
      </c>
      <c r="C25" s="124">
        <v>110107</v>
      </c>
      <c r="D25" s="124">
        <v>11010702</v>
      </c>
      <c r="E25" s="125" t="s">
        <v>477</v>
      </c>
      <c r="F25" s="124">
        <v>3</v>
      </c>
      <c r="G25" s="126" t="s">
        <v>454</v>
      </c>
      <c r="H25" s="126" t="s">
        <v>455</v>
      </c>
      <c r="I25" s="126" t="s">
        <v>455</v>
      </c>
      <c r="J25" s="126" t="s">
        <v>840</v>
      </c>
      <c r="K25" s="126" t="s">
        <v>476</v>
      </c>
      <c r="L25" s="126" t="s">
        <v>460</v>
      </c>
      <c r="M25" s="123">
        <f>SUMIF(SaldoAnno1!A$12:A$4902,D25,SaldoAnno1!D$12:D$4902)</f>
        <v>0</v>
      </c>
      <c r="N25" s="123">
        <f>SUMIF(SaldoAnno1!A$12:A$4902,D25,SaldoAnno1!E$12:E$4902)</f>
        <v>0</v>
      </c>
      <c r="O25" s="123">
        <f>SUMIF(SaldoAnno1!A$12:A$4902,D25,SaldoAnno1!G$12:G$4902)</f>
        <v>0</v>
      </c>
      <c r="P25" s="123">
        <f>SUMIF(SaldoAnno2!A$12:A$5000,D25,SaldoAnno2!D$12:D$5000)</f>
        <v>450149.86</v>
      </c>
      <c r="Q25" s="123">
        <f>SUMIF(SaldoAnno2!A$12:A$5000,D25,SaldoAnno2!E$12:E$5000)</f>
        <v>134891.26</v>
      </c>
      <c r="R25" s="123">
        <f>SUMIF(SaldoAnno2!A$12:A$5000,D25,SaldoAnno2!G$12:G$5000)</f>
        <v>315258.59999999998</v>
      </c>
      <c r="S25" s="123">
        <f>SUMIF(SaldoAnno3!A$12:A$5000,D25,SaldoAnno3!D$12:G$5000)</f>
        <v>325163.68</v>
      </c>
      <c r="T25" s="123">
        <f>SUMIF(SaldoAnno3!A$12:A$5000,D25,SaldoAnno3!E$12:H$5000)</f>
        <v>0</v>
      </c>
      <c r="U25" s="123">
        <f>SUMIF(SaldoAnno3!A$12:A$5000,D25,SaldoAnno3!G$12:G$5000)</f>
        <v>325163.68</v>
      </c>
      <c r="V25" s="123">
        <f>SUMIF(SaldoAnno4!A$12:A$4602,$D25,SaldoAnno4!D$12:D$4602)</f>
        <v>340718.42</v>
      </c>
      <c r="W25" s="123">
        <f>SUMIF(SaldoAnno4!A$12:A$4602,$D25,SaldoAnno4!E$12:E$4602)</f>
        <v>0</v>
      </c>
      <c r="X25" s="123">
        <f>SUMIF(SaldoAnno4!A$12:A$4602,$D25,SaldoAnno4!G$12:G$4602)</f>
        <v>340718.42</v>
      </c>
      <c r="Y25" s="123">
        <f>SUMIF(SaldoAnno5!A$12:A$4602,$D25,SaldoAnno5!D$12:D$4602)</f>
        <v>345593.34</v>
      </c>
      <c r="Z25" s="123">
        <f>SUMIF(SaldoAnno5!A$12:A$4602,$D25,SaldoAnno5!E$12:E$4602)</f>
        <v>0</v>
      </c>
      <c r="AA25" s="123">
        <f>SUMIF(SaldoAnno5!A$12:A$4602,$D25,SaldoAnno5!G$12:G$4602)</f>
        <v>345593.34</v>
      </c>
      <c r="AB25" s="123">
        <f>SUMIF(SaldoAnno6!A$12:A$5000,$D25,SaldoAnno6!D$12:D$5000)</f>
        <v>354038.28</v>
      </c>
      <c r="AC25" s="123">
        <f>SUMIF(SaldoAnno6!A$12:A$5000,$D25,SaldoAnno6!E$12:E$5000)</f>
        <v>0</v>
      </c>
      <c r="AD25" s="123">
        <f>SUMIF(SaldoAnno6!A$12:A$5000,$D25,SaldoAnno6!G$12:G$5000)</f>
        <v>354038.28</v>
      </c>
    </row>
    <row r="26" spans="1:30">
      <c r="A26" s="124">
        <v>11</v>
      </c>
      <c r="B26" s="124">
        <v>1101</v>
      </c>
      <c r="C26" s="124">
        <v>110107</v>
      </c>
      <c r="D26" s="124">
        <v>11010708</v>
      </c>
      <c r="E26" s="125" t="s">
        <v>1266</v>
      </c>
      <c r="F26" s="124">
        <v>3</v>
      </c>
      <c r="G26" s="126" t="s">
        <v>454</v>
      </c>
      <c r="H26" s="126" t="s">
        <v>455</v>
      </c>
      <c r="I26" s="126" t="s">
        <v>455</v>
      </c>
      <c r="J26" s="126" t="s">
        <v>840</v>
      </c>
      <c r="K26" s="126" t="s">
        <v>476</v>
      </c>
      <c r="L26" s="126" t="s">
        <v>460</v>
      </c>
      <c r="M26" s="123">
        <f>SUMIF(SaldoAnno1!A$12:A$4902,D26,SaldoAnno1!D$12:D$4902)</f>
        <v>0</v>
      </c>
      <c r="N26" s="123">
        <f>SUMIF(SaldoAnno1!A$12:A$4902,D26,SaldoAnno1!E$12:E$4902)</f>
        <v>0</v>
      </c>
      <c r="O26" s="123">
        <f>SUMIF(SaldoAnno1!A$12:A$4902,D26,SaldoAnno1!G$12:G$4902)</f>
        <v>0</v>
      </c>
      <c r="P26" s="123">
        <f>SUMIF(SaldoAnno2!A$12:A$5000,D26,SaldoAnno2!D$12:D$5000)</f>
        <v>16510</v>
      </c>
      <c r="Q26" s="123">
        <f>SUMIF(SaldoAnno2!A$12:A$5000,D26,SaldoAnno2!E$12:E$5000)</f>
        <v>0</v>
      </c>
      <c r="R26" s="123">
        <f>SUMIF(SaldoAnno2!A$12:A$5000,D26,SaldoAnno2!G$12:G$5000)</f>
        <v>16510</v>
      </c>
      <c r="S26" s="123">
        <f>SUMIF(SaldoAnno3!A$12:A$5000,D26,SaldoAnno3!D$12:G$5000)</f>
        <v>16510</v>
      </c>
      <c r="T26" s="123">
        <f>SUMIF(SaldoAnno3!A$12:A$5000,D26,SaldoAnno3!E$12:H$5000)</f>
        <v>0</v>
      </c>
      <c r="U26" s="123">
        <f>SUMIF(SaldoAnno3!A$12:A$5000,D26,SaldoAnno3!G$12:G$5000)</f>
        <v>16510</v>
      </c>
      <c r="V26" s="123">
        <f>SUMIF(SaldoAnno4!A$12:A$4602,$D26,SaldoAnno4!D$12:D$4602)</f>
        <v>16510</v>
      </c>
      <c r="W26" s="123">
        <f>SUMIF(SaldoAnno4!A$12:A$4602,$D26,SaldoAnno4!E$12:E$4602)</f>
        <v>0</v>
      </c>
      <c r="X26" s="123">
        <f>SUMIF(SaldoAnno4!A$12:A$4602,$D26,SaldoAnno4!G$12:G$4602)</f>
        <v>16510</v>
      </c>
      <c r="Y26" s="123">
        <f>SUMIF(SaldoAnno5!A$12:A$4602,$D26,SaldoAnno5!D$12:D$4602)</f>
        <v>16510</v>
      </c>
      <c r="Z26" s="123">
        <f>SUMIF(SaldoAnno5!A$12:A$4602,$D26,SaldoAnno5!E$12:E$4602)</f>
        <v>0</v>
      </c>
      <c r="AA26" s="123">
        <f>SUMIF(SaldoAnno5!A$12:A$4602,$D26,SaldoAnno5!G$12:G$4602)</f>
        <v>16510</v>
      </c>
      <c r="AB26" s="123">
        <f>SUMIF(SaldoAnno6!A$12:A$5000,$D26,SaldoAnno6!D$12:D$5000)</f>
        <v>16510</v>
      </c>
      <c r="AC26" s="123">
        <f>SUMIF(SaldoAnno6!A$12:A$5000,$D26,SaldoAnno6!E$12:E$5000)</f>
        <v>0</v>
      </c>
      <c r="AD26" s="123">
        <f>SUMIF(SaldoAnno6!A$12:A$5000,$D26,SaldoAnno6!G$12:G$5000)</f>
        <v>16510</v>
      </c>
    </row>
    <row r="27" spans="1:30">
      <c r="A27" s="124">
        <v>11</v>
      </c>
      <c r="B27" s="124">
        <v>1101</v>
      </c>
      <c r="C27" s="124">
        <v>110107</v>
      </c>
      <c r="D27" s="124">
        <v>11010709</v>
      </c>
      <c r="E27" s="125" t="s">
        <v>476</v>
      </c>
      <c r="F27" s="124">
        <v>3</v>
      </c>
      <c r="G27" s="126" t="s">
        <v>454</v>
      </c>
      <c r="H27" s="126" t="s">
        <v>455</v>
      </c>
      <c r="I27" s="126" t="s">
        <v>455</v>
      </c>
      <c r="J27" s="126" t="s">
        <v>840</v>
      </c>
      <c r="K27" s="126" t="s">
        <v>476</v>
      </c>
      <c r="L27" s="126" t="s">
        <v>460</v>
      </c>
      <c r="M27" s="123">
        <f>SUMIF(SaldoAnno1!A$12:A$4902,D27,SaldoAnno1!D$12:D$4902)</f>
        <v>0</v>
      </c>
      <c r="N27" s="123">
        <f>SUMIF(SaldoAnno1!A$12:A$4902,D27,SaldoAnno1!E$12:E$4902)</f>
        <v>0</v>
      </c>
      <c r="O27" s="123">
        <f>SUMIF(SaldoAnno1!A$12:A$4902,D27,SaldoAnno1!G$12:G$4902)</f>
        <v>0</v>
      </c>
      <c r="P27" s="123">
        <f>SUMIF(SaldoAnno2!A$12:A$5000,D27,SaldoAnno2!D$12:D$5000)</f>
        <v>149928.76999999999</v>
      </c>
      <c r="Q27" s="123">
        <f>SUMIF(SaldoAnno2!A$12:A$5000,D27,SaldoAnno2!E$12:E$5000)</f>
        <v>45867.89</v>
      </c>
      <c r="R27" s="123">
        <f>SUMIF(SaldoAnno2!A$12:A$5000,D27,SaldoAnno2!G$12:G$5000)</f>
        <v>104060.87999999999</v>
      </c>
      <c r="S27" s="123">
        <f>SUMIF(SaldoAnno3!A$12:A$5000,D27,SaldoAnno3!D$12:G$5000)</f>
        <v>143420.1</v>
      </c>
      <c r="T27" s="123">
        <f>SUMIF(SaldoAnno3!A$12:A$5000,D27,SaldoAnno3!E$12:H$5000)</f>
        <v>0</v>
      </c>
      <c r="U27" s="123">
        <f>SUMIF(SaldoAnno3!A$12:A$5000,D27,SaldoAnno3!G$12:G$5000)</f>
        <v>143420.1</v>
      </c>
      <c r="V27" s="123">
        <f>SUMIF(SaldoAnno4!A$12:A$4602,$D27,SaldoAnno4!D$12:D$4602)</f>
        <v>143420.1</v>
      </c>
      <c r="W27" s="123">
        <f>SUMIF(SaldoAnno4!A$12:A$4602,$D27,SaldoAnno4!E$12:E$4602)</f>
        <v>0</v>
      </c>
      <c r="X27" s="123">
        <f>SUMIF(SaldoAnno4!A$12:A$4602,$D27,SaldoAnno4!G$12:G$4602)</f>
        <v>143420.1</v>
      </c>
      <c r="Y27" s="123">
        <f>SUMIF(SaldoAnno5!A$12:A$4602,$D27,SaldoAnno5!D$12:D$4602)</f>
        <v>143420.1</v>
      </c>
      <c r="Z27" s="123">
        <f>SUMIF(SaldoAnno5!A$12:A$4602,$D27,SaldoAnno5!E$12:E$4602)</f>
        <v>0</v>
      </c>
      <c r="AA27" s="123">
        <f>SUMIF(SaldoAnno5!A$12:A$4602,$D27,SaldoAnno5!G$12:G$4602)</f>
        <v>143420.1</v>
      </c>
      <c r="AB27" s="123">
        <f>SUMIF(SaldoAnno6!A$12:A$5000,$D27,SaldoAnno6!D$12:D$5000)</f>
        <v>143420.1</v>
      </c>
      <c r="AC27" s="123">
        <f>SUMIF(SaldoAnno6!A$12:A$5000,$D27,SaldoAnno6!E$12:E$5000)</f>
        <v>0</v>
      </c>
      <c r="AD27" s="123">
        <f>SUMIF(SaldoAnno6!A$12:A$5000,$D27,SaldoAnno6!G$12:G$5000)</f>
        <v>143420.1</v>
      </c>
    </row>
    <row r="28" spans="1:30">
      <c r="A28" s="124">
        <v>11</v>
      </c>
      <c r="B28" s="124">
        <v>1101</v>
      </c>
      <c r="C28" s="124">
        <v>110107</v>
      </c>
      <c r="D28" s="124">
        <v>11010751</v>
      </c>
      <c r="E28" s="125" t="s">
        <v>478</v>
      </c>
      <c r="F28" s="124">
        <v>4</v>
      </c>
      <c r="G28" s="126" t="s">
        <v>462</v>
      </c>
      <c r="H28" s="126" t="s">
        <v>455</v>
      </c>
      <c r="I28" s="126" t="s">
        <v>455</v>
      </c>
      <c r="J28" s="126" t="s">
        <v>840</v>
      </c>
      <c r="K28" s="126" t="s">
        <v>476</v>
      </c>
      <c r="L28" s="126" t="s">
        <v>460</v>
      </c>
      <c r="M28" s="123">
        <f>SUMIF(SaldoAnno1!A$12:A$4902,D28,SaldoAnno1!D$12:D$4902)</f>
        <v>0</v>
      </c>
      <c r="N28" s="123">
        <f>SUMIF(SaldoAnno1!A$12:A$4902,D28,SaldoAnno1!E$12:E$4902)</f>
        <v>0</v>
      </c>
      <c r="O28" s="123">
        <f>SUMIF(SaldoAnno1!A$12:A$4902,D28,SaldoAnno1!G$12:G$4902)</f>
        <v>0</v>
      </c>
      <c r="P28" s="123">
        <f>SUMIF(SaldoAnno2!A$12:A$5000,D28,SaldoAnno2!D$12:D$5000)</f>
        <v>12419.79</v>
      </c>
      <c r="Q28" s="123">
        <f>SUMIF(SaldoAnno2!A$12:A$5000,D28,SaldoAnno2!E$12:E$5000)</f>
        <v>25397.75</v>
      </c>
      <c r="R28" s="123">
        <f>SUMIF(SaldoAnno2!A$12:A$5000,D28,SaldoAnno2!G$12:G$5000)</f>
        <v>-12977.96</v>
      </c>
      <c r="S28" s="123">
        <f>SUMIF(SaldoAnno3!A$12:A$5000,D28,SaldoAnno3!D$12:G$5000)</f>
        <v>0</v>
      </c>
      <c r="T28" s="123">
        <f>SUMIF(SaldoAnno3!A$12:A$5000,D28,SaldoAnno3!E$12:H$5000)</f>
        <v>16024.39</v>
      </c>
      <c r="U28" s="123">
        <f>SUMIF(SaldoAnno3!A$12:A$5000,D28,SaldoAnno3!G$12:G$5000)</f>
        <v>-16024.39</v>
      </c>
      <c r="V28" s="123">
        <f>SUMIF(SaldoAnno4!A$12:A$4602,$D28,SaldoAnno4!D$12:D$4602)</f>
        <v>0</v>
      </c>
      <c r="W28" s="123">
        <f>SUMIF(SaldoAnno4!A$12:A$4602,$D28,SaldoAnno4!E$12:E$4602)</f>
        <v>18455.53</v>
      </c>
      <c r="X28" s="123">
        <f>SUMIF(SaldoAnno4!A$12:A$4602,$D28,SaldoAnno4!G$12:G$4602)</f>
        <v>-18455.53</v>
      </c>
      <c r="Y28" s="123">
        <f>SUMIF(SaldoAnno5!A$12:A$4602,$D28,SaldoAnno5!D$12:D$4602)</f>
        <v>0</v>
      </c>
      <c r="Z28" s="123">
        <f>SUMIF(SaldoAnno5!A$12:A$4602,$D28,SaldoAnno5!E$12:E$4602)</f>
        <v>20548.37</v>
      </c>
      <c r="AA28" s="123">
        <f>SUMIF(SaldoAnno5!A$12:A$4602,$D28,SaldoAnno5!G$12:G$4602)</f>
        <v>-20548.37</v>
      </c>
      <c r="AB28" s="123">
        <f>SUMIF(SaldoAnno6!A$12:A$5000,$D28,SaldoAnno6!D$12:D$5000)</f>
        <v>0</v>
      </c>
      <c r="AC28" s="123">
        <f>SUMIF(SaldoAnno6!A$12:A$5000,$D28,SaldoAnno6!E$12:E$5000)</f>
        <v>22386.3</v>
      </c>
      <c r="AD28" s="123">
        <f>SUMIF(SaldoAnno6!A$12:A$5000,$D28,SaldoAnno6!G$12:G$5000)</f>
        <v>-22386.3</v>
      </c>
    </row>
    <row r="29" spans="1:30">
      <c r="A29" s="124">
        <v>11</v>
      </c>
      <c r="B29" s="124">
        <v>1101</v>
      </c>
      <c r="C29" s="124">
        <v>110107</v>
      </c>
      <c r="D29" s="124">
        <v>11010752</v>
      </c>
      <c r="E29" s="125" t="s">
        <v>479</v>
      </c>
      <c r="F29" s="124">
        <v>4</v>
      </c>
      <c r="G29" s="126" t="s">
        <v>462</v>
      </c>
      <c r="H29" s="126" t="s">
        <v>455</v>
      </c>
      <c r="I29" s="126" t="s">
        <v>455</v>
      </c>
      <c r="J29" s="126" t="s">
        <v>840</v>
      </c>
      <c r="K29" s="126" t="s">
        <v>476</v>
      </c>
      <c r="L29" s="126" t="s">
        <v>460</v>
      </c>
      <c r="M29" s="123">
        <f>SUMIF(SaldoAnno1!A$12:A$4902,D29,SaldoAnno1!D$12:D$4902)</f>
        <v>0</v>
      </c>
      <c r="N29" s="123">
        <f>SUMIF(SaldoAnno1!A$12:A$4902,D29,SaldoAnno1!E$12:E$4902)</f>
        <v>0</v>
      </c>
      <c r="O29" s="123">
        <f>SUMIF(SaldoAnno1!A$12:A$4902,D29,SaldoAnno1!G$12:G$4902)</f>
        <v>0</v>
      </c>
      <c r="P29" s="123">
        <f>SUMIF(SaldoAnno2!A$12:A$5000,D29,SaldoAnno2!D$12:D$5000)</f>
        <v>134891.26</v>
      </c>
      <c r="Q29" s="123">
        <f>SUMIF(SaldoAnno2!A$12:A$5000,D29,SaldoAnno2!E$12:E$5000)</f>
        <v>364078.75</v>
      </c>
      <c r="R29" s="123">
        <f>SUMIF(SaldoAnno2!A$12:A$5000,D29,SaldoAnno2!G$12:G$5000)</f>
        <v>-229187.49</v>
      </c>
      <c r="S29" s="123">
        <f>SUMIF(SaldoAnno3!A$12:A$5000,D29,SaldoAnno3!D$12:G$5000)</f>
        <v>0</v>
      </c>
      <c r="T29" s="123">
        <f>SUMIF(SaldoAnno3!A$12:A$5000,D29,SaldoAnno3!E$12:H$5000)</f>
        <v>278892.87</v>
      </c>
      <c r="U29" s="123">
        <f>SUMIF(SaldoAnno3!A$12:A$5000,D29,SaldoAnno3!G$12:G$5000)</f>
        <v>-278892.87</v>
      </c>
      <c r="V29" s="123">
        <f>SUMIF(SaldoAnno4!A$12:A$4602,$D29,SaldoAnno4!D$12:D$4602)</f>
        <v>0</v>
      </c>
      <c r="W29" s="123">
        <f>SUMIF(SaldoAnno4!A$12:A$4602,$D29,SaldoAnno4!E$12:E$4602)</f>
        <v>307476.14</v>
      </c>
      <c r="X29" s="123">
        <f>SUMIF(SaldoAnno4!A$12:A$4602,$D29,SaldoAnno4!G$12:G$4602)</f>
        <v>-307476.14</v>
      </c>
      <c r="Y29" s="123">
        <f>SUMIF(SaldoAnno5!A$12:A$4602,$D29,SaldoAnno5!D$12:D$4602)</f>
        <v>0</v>
      </c>
      <c r="Z29" s="123">
        <f>SUMIF(SaldoAnno5!A$12:A$4602,$D29,SaldoAnno5!E$12:E$4602)</f>
        <v>324667.83</v>
      </c>
      <c r="AA29" s="123">
        <f>SUMIF(SaldoAnno5!A$12:A$4602,$D29,SaldoAnno5!G$12:G$4602)</f>
        <v>-324667.83</v>
      </c>
      <c r="AB29" s="123">
        <f>SUMIF(SaldoAnno6!A$12:A$5000,$D29,SaldoAnno6!D$12:D$5000)</f>
        <v>0</v>
      </c>
      <c r="AC29" s="123">
        <f>SUMIF(SaldoAnno6!A$12:A$5000,$D29,SaldoAnno6!E$12:E$5000)</f>
        <v>334878.01</v>
      </c>
      <c r="AD29" s="123">
        <f>SUMIF(SaldoAnno6!A$12:A$5000,$D29,SaldoAnno6!G$12:G$5000)</f>
        <v>-334878.01</v>
      </c>
    </row>
    <row r="30" spans="1:30">
      <c r="A30" s="124">
        <v>11</v>
      </c>
      <c r="B30" s="124">
        <v>1101</v>
      </c>
      <c r="C30" s="124">
        <v>110107</v>
      </c>
      <c r="D30" s="124">
        <v>11010758</v>
      </c>
      <c r="E30" s="125" t="s">
        <v>1267</v>
      </c>
      <c r="F30" s="124">
        <v>4</v>
      </c>
      <c r="G30" s="126" t="s">
        <v>462</v>
      </c>
      <c r="H30" s="126" t="s">
        <v>455</v>
      </c>
      <c r="I30" s="126" t="s">
        <v>455</v>
      </c>
      <c r="J30" s="126" t="s">
        <v>840</v>
      </c>
      <c r="K30" s="126" t="s">
        <v>476</v>
      </c>
      <c r="L30" s="126" t="s">
        <v>460</v>
      </c>
      <c r="M30" s="123">
        <f>SUMIF(SaldoAnno1!A$12:A$4902,D30,SaldoAnno1!D$12:D$4902)</f>
        <v>0</v>
      </c>
      <c r="N30" s="123">
        <f>SUMIF(SaldoAnno1!A$12:A$4902,D30,SaldoAnno1!E$12:E$4902)</f>
        <v>0</v>
      </c>
      <c r="O30" s="123">
        <f>SUMIF(SaldoAnno1!A$12:A$4902,D30,SaldoAnno1!G$12:G$4902)</f>
        <v>0</v>
      </c>
      <c r="P30" s="123">
        <f>SUMIF(SaldoAnno2!A$12:A$5000,D30,SaldoAnno2!D$12:D$5000)</f>
        <v>0</v>
      </c>
      <c r="Q30" s="123">
        <f>SUMIF(SaldoAnno2!A$12:A$5000,D30,SaldoAnno2!E$12:E$5000)</f>
        <v>4274.5</v>
      </c>
      <c r="R30" s="123">
        <f>SUMIF(SaldoAnno2!A$12:A$5000,D30,SaldoAnno2!G$12:G$5000)</f>
        <v>-4274.5</v>
      </c>
      <c r="S30" s="123">
        <f>SUMIF(SaldoAnno3!A$12:A$5000,D30,SaldoAnno3!D$12:G$5000)</f>
        <v>0</v>
      </c>
      <c r="T30" s="123">
        <f>SUMIF(SaldoAnno3!A$12:A$5000,D30,SaldoAnno3!E$12:H$5000)</f>
        <v>5100</v>
      </c>
      <c r="U30" s="123">
        <f>SUMIF(SaldoAnno3!A$12:A$5000,D30,SaldoAnno3!G$12:G$5000)</f>
        <v>-5100</v>
      </c>
      <c r="V30" s="123">
        <f>SUMIF(SaldoAnno4!A$12:A$4602,$D30,SaldoAnno4!D$12:D$4602)</f>
        <v>0</v>
      </c>
      <c r="W30" s="123">
        <f>SUMIF(SaldoAnno4!A$12:A$4602,$D30,SaldoAnno4!E$12:E$4602)</f>
        <v>5925.5</v>
      </c>
      <c r="X30" s="123">
        <f>SUMIF(SaldoAnno4!A$12:A$4602,$D30,SaldoAnno4!G$12:G$4602)</f>
        <v>-5925.5</v>
      </c>
      <c r="Y30" s="123">
        <f>SUMIF(SaldoAnno5!A$12:A$4602,$D30,SaldoAnno5!D$12:D$4602)</f>
        <v>0</v>
      </c>
      <c r="Z30" s="123">
        <f>SUMIF(SaldoAnno5!A$12:A$4602,$D30,SaldoAnno5!E$12:E$4602)</f>
        <v>6751</v>
      </c>
      <c r="AA30" s="123">
        <f>SUMIF(SaldoAnno5!A$12:A$4602,$D30,SaldoAnno5!G$12:G$4602)</f>
        <v>-6751</v>
      </c>
      <c r="AB30" s="123">
        <f>SUMIF(SaldoAnno6!A$12:A$5000,$D30,SaldoAnno6!D$12:D$5000)</f>
        <v>0</v>
      </c>
      <c r="AC30" s="123">
        <f>SUMIF(SaldoAnno6!A$12:A$5000,$D30,SaldoAnno6!E$12:E$5000)</f>
        <v>7576.5</v>
      </c>
      <c r="AD30" s="123">
        <f>SUMIF(SaldoAnno6!A$12:A$5000,$D30,SaldoAnno6!G$12:G$5000)</f>
        <v>-7576.5</v>
      </c>
    </row>
    <row r="31" spans="1:30">
      <c r="A31" s="124">
        <v>11</v>
      </c>
      <c r="B31" s="124">
        <v>1101</v>
      </c>
      <c r="C31" s="124">
        <v>110107</v>
      </c>
      <c r="D31" s="124">
        <v>11010759</v>
      </c>
      <c r="E31" s="125" t="s">
        <v>480</v>
      </c>
      <c r="F31" s="124">
        <v>4</v>
      </c>
      <c r="G31" s="126" t="s">
        <v>462</v>
      </c>
      <c r="H31" s="126" t="s">
        <v>455</v>
      </c>
      <c r="I31" s="126" t="s">
        <v>455</v>
      </c>
      <c r="J31" s="126" t="s">
        <v>840</v>
      </c>
      <c r="K31" s="126" t="s">
        <v>476</v>
      </c>
      <c r="L31" s="126" t="s">
        <v>460</v>
      </c>
      <c r="M31" s="123">
        <f>SUMIF(SaldoAnno1!A$12:A$4902,D31,SaldoAnno1!D$12:D$4902)</f>
        <v>0</v>
      </c>
      <c r="N31" s="123">
        <f>SUMIF(SaldoAnno1!A$12:A$4902,D31,SaldoAnno1!E$12:E$4902)</f>
        <v>0</v>
      </c>
      <c r="O31" s="123">
        <f>SUMIF(SaldoAnno1!A$12:A$4902,D31,SaldoAnno1!G$12:G$4902)</f>
        <v>0</v>
      </c>
      <c r="P31" s="123">
        <f>SUMIF(SaldoAnno2!A$12:A$5000,D31,SaldoAnno2!D$12:D$5000)</f>
        <v>45866.89</v>
      </c>
      <c r="Q31" s="123">
        <f>SUMIF(SaldoAnno2!A$12:A$5000,D31,SaldoAnno2!E$12:E$5000)</f>
        <v>91201.04</v>
      </c>
      <c r="R31" s="123">
        <f>SUMIF(SaldoAnno2!A$12:A$5000,D31,SaldoAnno2!G$12:G$5000)</f>
        <v>-45334.149999999994</v>
      </c>
      <c r="S31" s="123">
        <f>SUMIF(SaldoAnno3!A$12:A$5000,D31,SaldoAnno3!D$12:G$5000)</f>
        <v>0</v>
      </c>
      <c r="T31" s="123">
        <f>SUMIF(SaldoAnno3!A$12:A$5000,D31,SaldoAnno3!E$12:H$5000)</f>
        <v>90665.73</v>
      </c>
      <c r="U31" s="123">
        <f>SUMIF(SaldoAnno3!A$12:A$5000,D31,SaldoAnno3!G$12:G$5000)</f>
        <v>-90665.73</v>
      </c>
      <c r="V31" s="123">
        <f>SUMIF(SaldoAnno4!A$12:A$4602,$D31,SaldoAnno4!D$12:D$4602)</f>
        <v>0</v>
      </c>
      <c r="W31" s="123">
        <f>SUMIF(SaldoAnno4!A$12:A$4602,$D31,SaldoAnno4!E$12:E$4602)</f>
        <v>117403.91</v>
      </c>
      <c r="X31" s="123">
        <f>SUMIF(SaldoAnno4!A$12:A$4602,$D31,SaldoAnno4!G$12:G$4602)</f>
        <v>-117403.91</v>
      </c>
      <c r="Y31" s="123">
        <f>SUMIF(SaldoAnno5!A$12:A$4602,$D31,SaldoAnno5!D$12:D$4602)</f>
        <v>0</v>
      </c>
      <c r="Z31" s="123">
        <f>SUMIF(SaldoAnno5!A$12:A$4602,$D31,SaldoAnno5!E$12:E$4602)</f>
        <v>134108</v>
      </c>
      <c r="AA31" s="123">
        <f>SUMIF(SaldoAnno5!A$12:A$4602,$D31,SaldoAnno5!G$12:G$4602)</f>
        <v>-134108</v>
      </c>
      <c r="AB31" s="123">
        <f>SUMIF(SaldoAnno6!A$12:A$5000,$D31,SaldoAnno6!D$12:D$5000)</f>
        <v>0</v>
      </c>
      <c r="AC31" s="123">
        <f>SUMIF(SaldoAnno6!A$12:A$5000,$D31,SaldoAnno6!E$12:E$5000)</f>
        <v>141528.70000000001</v>
      </c>
      <c r="AD31" s="123">
        <f>SUMIF(SaldoAnno6!A$12:A$5000,$D31,SaldoAnno6!G$12:G$5000)</f>
        <v>-141528.70000000001</v>
      </c>
    </row>
    <row r="32" spans="1:30">
      <c r="A32" s="124">
        <v>11</v>
      </c>
      <c r="B32" s="124">
        <v>1102</v>
      </c>
      <c r="C32" s="124">
        <v>110201</v>
      </c>
      <c r="D32" s="124">
        <v>11020101</v>
      </c>
      <c r="E32" s="125" t="s">
        <v>481</v>
      </c>
      <c r="F32" s="124">
        <v>3</v>
      </c>
      <c r="G32" s="126" t="s">
        <v>454</v>
      </c>
      <c r="H32" s="126" t="s">
        <v>455</v>
      </c>
      <c r="I32" s="126" t="s">
        <v>455</v>
      </c>
      <c r="J32" s="126" t="s">
        <v>840</v>
      </c>
      <c r="K32" s="126" t="s">
        <v>481</v>
      </c>
      <c r="L32" s="126" t="s">
        <v>842</v>
      </c>
      <c r="M32" s="123">
        <f>SUMIF(SaldoAnno1!A$12:A$4902,D32,SaldoAnno1!D$12:D$4902)</f>
        <v>182047.72</v>
      </c>
      <c r="N32" s="123">
        <f>SUMIF(SaldoAnno1!A$12:A$4902,D32,SaldoAnno1!E$12:E$4902)</f>
        <v>0</v>
      </c>
      <c r="O32" s="123">
        <f>SUMIF(SaldoAnno1!A$12:A$4902,D32,SaldoAnno1!G$12:G$4902)</f>
        <v>182047.72</v>
      </c>
      <c r="P32" s="123">
        <f>SUMIF(SaldoAnno2!A$12:A$5000,D32,SaldoAnno2!D$12:D$5000)</f>
        <v>4845896.21</v>
      </c>
      <c r="Q32" s="123">
        <f>SUMIF(SaldoAnno2!A$12:A$5000,D32,SaldoAnno2!E$12:E$5000)</f>
        <v>0</v>
      </c>
      <c r="R32" s="123">
        <f>SUMIF(SaldoAnno2!A$12:A$5000,D32,SaldoAnno2!G$12:G$5000)</f>
        <v>4845896.21</v>
      </c>
      <c r="S32" s="123">
        <f>SUMIF(SaldoAnno3!A$12:A$5000,D32,SaldoAnno3!D$12:G$5000)</f>
        <v>4845896.21</v>
      </c>
      <c r="T32" s="123">
        <f>SUMIF(SaldoAnno3!A$12:A$5000,D32,SaldoAnno3!E$12:H$5000)</f>
        <v>0</v>
      </c>
      <c r="U32" s="123">
        <f>SUMIF(SaldoAnno3!A$12:A$5000,D32,SaldoAnno3!G$12:G$5000)</f>
        <v>4845896.21</v>
      </c>
      <c r="V32" s="123">
        <f>SUMIF(SaldoAnno4!A$12:A$4602,$D32,SaldoAnno4!D$12:D$4602)</f>
        <v>4845896.21</v>
      </c>
      <c r="W32" s="123">
        <f>SUMIF(SaldoAnno4!A$12:A$4602,$D32,SaldoAnno4!E$12:E$4602)</f>
        <v>0</v>
      </c>
      <c r="X32" s="123">
        <f>SUMIF(SaldoAnno4!A$12:A$4602,$D32,SaldoAnno4!G$12:G$4602)</f>
        <v>4845896.21</v>
      </c>
      <c r="Y32" s="123">
        <f>SUMIF(SaldoAnno5!A$12:A$4602,$D32,SaldoAnno5!D$12:D$4602)</f>
        <v>4845896.21</v>
      </c>
      <c r="Z32" s="123">
        <f>SUMIF(SaldoAnno5!A$12:A$4602,$D32,SaldoAnno5!E$12:E$4602)</f>
        <v>0</v>
      </c>
      <c r="AA32" s="123">
        <f>SUMIF(SaldoAnno5!A$12:A$4602,$D32,SaldoAnno5!G$12:G$4602)</f>
        <v>4845896.21</v>
      </c>
      <c r="AB32" s="123">
        <f>SUMIF(SaldoAnno6!A$12:A$5000,$D32,SaldoAnno6!D$12:D$5000)</f>
        <v>4845896.21</v>
      </c>
      <c r="AC32" s="123">
        <f>SUMIF(SaldoAnno6!A$12:A$5000,$D32,SaldoAnno6!E$12:E$5000)</f>
        <v>0</v>
      </c>
      <c r="AD32" s="123">
        <f>SUMIF(SaldoAnno6!A$12:A$5000,$D32,SaldoAnno6!G$12:G$5000)</f>
        <v>4845896.21</v>
      </c>
    </row>
    <row r="33" spans="1:30">
      <c r="A33" s="124">
        <v>11</v>
      </c>
      <c r="B33" s="124">
        <v>1102</v>
      </c>
      <c r="C33" s="124">
        <v>110202</v>
      </c>
      <c r="D33" s="124">
        <v>11020201</v>
      </c>
      <c r="E33" s="125" t="s">
        <v>482</v>
      </c>
      <c r="F33" s="124">
        <v>3</v>
      </c>
      <c r="G33" s="126" t="s">
        <v>454</v>
      </c>
      <c r="H33" s="126" t="s">
        <v>455</v>
      </c>
      <c r="I33" s="126" t="s">
        <v>455</v>
      </c>
      <c r="J33" s="126" t="s">
        <v>840</v>
      </c>
      <c r="K33" s="126" t="s">
        <v>482</v>
      </c>
      <c r="L33" s="126" t="s">
        <v>842</v>
      </c>
      <c r="M33" s="123">
        <f>SUMIF(SaldoAnno1!A$12:A$4902,D33,SaldoAnno1!D$12:D$4902)</f>
        <v>0</v>
      </c>
      <c r="N33" s="123">
        <f>SUMIF(SaldoAnno1!A$12:A$4902,D33,SaldoAnno1!E$12:E$4902)</f>
        <v>0</v>
      </c>
      <c r="O33" s="123">
        <f>SUMIF(SaldoAnno1!A$12:A$4902,D33,SaldoAnno1!G$12:G$4902)</f>
        <v>0</v>
      </c>
      <c r="P33" s="123">
        <f>SUMIF(SaldoAnno2!A$12:A$5000,D33,SaldoAnno2!D$12:D$5000)</f>
        <v>17421199.809999999</v>
      </c>
      <c r="Q33" s="123">
        <f>SUMIF(SaldoAnno2!A$12:A$5000,D33,SaldoAnno2!E$12:E$5000)</f>
        <v>226336.5</v>
      </c>
      <c r="R33" s="123">
        <f>SUMIF(SaldoAnno2!A$12:A$5000,D33,SaldoAnno2!G$12:G$5000)</f>
        <v>17194863.309999999</v>
      </c>
      <c r="S33" s="123">
        <f>SUMIF(SaldoAnno3!A$12:A$5000,D33,SaldoAnno3!D$12:G$5000)</f>
        <v>21266235.969999999</v>
      </c>
      <c r="T33" s="123">
        <f>SUMIF(SaldoAnno3!A$12:A$5000,D33,SaldoAnno3!E$12:H$5000)</f>
        <v>888079.5</v>
      </c>
      <c r="U33" s="123">
        <f>SUMIF(SaldoAnno3!A$12:A$5000,D33,SaldoAnno3!G$12:G$5000)</f>
        <v>20378156.469999999</v>
      </c>
      <c r="V33" s="123">
        <f>SUMIF(SaldoAnno4!A$12:A$4602,$D33,SaldoAnno4!D$12:D$4602)</f>
        <v>20378156.469999999</v>
      </c>
      <c r="W33" s="123">
        <f>SUMIF(SaldoAnno4!A$12:A$4602,$D33,SaldoAnno4!E$12:E$4602)</f>
        <v>188859</v>
      </c>
      <c r="X33" s="123">
        <f>SUMIF(SaldoAnno4!A$12:A$4602,$D33,SaldoAnno4!G$12:G$4602)</f>
        <v>20189297.469999999</v>
      </c>
      <c r="Y33" s="123">
        <f>SUMIF(SaldoAnno5!A$12:A$4602,$D33,SaldoAnno5!D$12:D$4602)</f>
        <v>20195464.140000001</v>
      </c>
      <c r="Z33" s="123">
        <f>SUMIF(SaldoAnno5!A$12:A$4602,$D33,SaldoAnno5!E$12:E$4602)</f>
        <v>10672.35</v>
      </c>
      <c r="AA33" s="123">
        <f>SUMIF(SaldoAnno5!A$12:A$4602,$D33,SaldoAnno5!G$12:G$4602)</f>
        <v>20184791.789999999</v>
      </c>
      <c r="AB33" s="123">
        <f>SUMIF(SaldoAnno6!A$12:A$5000,$D33,SaldoAnno6!D$12:D$5000)</f>
        <v>20184791.789999999</v>
      </c>
      <c r="AC33" s="123">
        <f>SUMIF(SaldoAnno6!A$12:A$5000,$D33,SaldoAnno6!E$12:E$5000)</f>
        <v>190.5</v>
      </c>
      <c r="AD33" s="123">
        <f>SUMIF(SaldoAnno6!A$12:A$5000,$D33,SaldoAnno6!G$12:G$5000)</f>
        <v>20184601.289999999</v>
      </c>
    </row>
    <row r="34" spans="1:30">
      <c r="A34" s="124">
        <v>11</v>
      </c>
      <c r="B34" s="124">
        <v>1102</v>
      </c>
      <c r="C34" s="124">
        <v>110203</v>
      </c>
      <c r="D34" s="124">
        <v>11020301</v>
      </c>
      <c r="E34" s="125" t="s">
        <v>483</v>
      </c>
      <c r="F34" s="124">
        <v>3</v>
      </c>
      <c r="G34" s="126" t="s">
        <v>454</v>
      </c>
      <c r="H34" s="126" t="s">
        <v>455</v>
      </c>
      <c r="I34" s="126" t="s">
        <v>455</v>
      </c>
      <c r="J34" s="126" t="s">
        <v>840</v>
      </c>
      <c r="K34" s="126" t="s">
        <v>483</v>
      </c>
      <c r="L34" s="126" t="s">
        <v>842</v>
      </c>
      <c r="M34" s="123">
        <f>SUMIF(SaldoAnno1!A$12:A$4902,D34,SaldoAnno1!D$12:D$4902)</f>
        <v>517952.28</v>
      </c>
      <c r="N34" s="123">
        <f>SUMIF(SaldoAnno1!A$12:A$4902,D34,SaldoAnno1!E$12:E$4902)</f>
        <v>0</v>
      </c>
      <c r="O34" s="123">
        <f>SUMIF(SaldoAnno1!A$12:A$4902,D34,SaldoAnno1!G$12:G$4902)</f>
        <v>517952.28</v>
      </c>
      <c r="P34" s="123">
        <f>SUMIF(SaldoAnno2!A$12:A$5000,D34,SaldoAnno2!D$12:D$5000)</f>
        <v>58162228.869999997</v>
      </c>
      <c r="Q34" s="123">
        <f>SUMIF(SaldoAnno2!A$12:A$5000,D34,SaldoAnno2!E$12:E$5000)</f>
        <v>4834766.74</v>
      </c>
      <c r="R34" s="123">
        <f>SUMIF(SaldoAnno2!A$12:A$5000,D34,SaldoAnno2!G$12:G$5000)</f>
        <v>53327462.129999995</v>
      </c>
      <c r="S34" s="123">
        <f>SUMIF(SaldoAnno3!A$12:A$5000,D34,SaldoAnno3!D$12:G$5000)</f>
        <v>53810780.059999995</v>
      </c>
      <c r="T34" s="123">
        <f>SUMIF(SaldoAnno3!A$12:A$5000,D34,SaldoAnno3!E$12:H$5000)</f>
        <v>32316.59999999986</v>
      </c>
      <c r="U34" s="123">
        <f>SUMIF(SaldoAnno3!A$12:A$5000,D34,SaldoAnno3!G$12:G$5000)</f>
        <v>53778463.459999993</v>
      </c>
      <c r="V34" s="123">
        <f>SUMIF(SaldoAnno4!A$12:A$4602,$D34,SaldoAnno4!D$12:D$4602)</f>
        <v>56681036.539999999</v>
      </c>
      <c r="W34" s="123">
        <f>SUMIF(SaldoAnno4!A$12:A$4602,$D34,SaldoAnno4!E$12:E$4602)</f>
        <v>2897075.2</v>
      </c>
      <c r="X34" s="123">
        <f>SUMIF(SaldoAnno4!A$12:A$4602,$D34,SaldoAnno4!G$12:G$4602)</f>
        <v>53783961.339999996</v>
      </c>
      <c r="Y34" s="123">
        <f>SUMIF(SaldoAnno5!A$12:A$4602,$D34,SaldoAnno5!D$12:D$4602)</f>
        <v>54285470.25</v>
      </c>
      <c r="Z34" s="123">
        <f>SUMIF(SaldoAnno5!A$12:A$4602,$D34,SaldoAnno5!E$12:E$4602)</f>
        <v>0</v>
      </c>
      <c r="AA34" s="123">
        <f>SUMIF(SaldoAnno5!A$12:A$4602,$D34,SaldoAnno5!G$12:G$4602)</f>
        <v>54285470.25</v>
      </c>
      <c r="AB34" s="123">
        <f>SUMIF(SaldoAnno6!A$12:A$5000,$D34,SaldoAnno6!D$12:D$5000)</f>
        <v>58040225.100000001</v>
      </c>
      <c r="AC34" s="123">
        <f>SUMIF(SaldoAnno6!A$12:A$5000,$D34,SaldoAnno6!E$12:E$5000)</f>
        <v>0</v>
      </c>
      <c r="AD34" s="123">
        <f>SUMIF(SaldoAnno6!A$12:A$5000,$D34,SaldoAnno6!G$12:G$5000)</f>
        <v>58040225.100000001</v>
      </c>
    </row>
    <row r="35" spans="1:30" ht="25.5">
      <c r="A35" s="124">
        <v>11</v>
      </c>
      <c r="B35" s="124">
        <v>1102</v>
      </c>
      <c r="C35" s="124">
        <v>110203</v>
      </c>
      <c r="D35" s="124">
        <v>11020351</v>
      </c>
      <c r="E35" s="125" t="s">
        <v>484</v>
      </c>
      <c r="F35" s="124">
        <v>4</v>
      </c>
      <c r="G35" s="126" t="s">
        <v>462</v>
      </c>
      <c r="H35" s="126" t="s">
        <v>455</v>
      </c>
      <c r="I35" s="126" t="s">
        <v>455</v>
      </c>
      <c r="J35" s="126" t="s">
        <v>840</v>
      </c>
      <c r="K35" s="126" t="s">
        <v>483</v>
      </c>
      <c r="L35" s="126" t="s">
        <v>842</v>
      </c>
      <c r="M35" s="123">
        <f>SUMIF(SaldoAnno1!A$12:A$4902,D35,SaldoAnno1!D$12:D$4902)</f>
        <v>0</v>
      </c>
      <c r="N35" s="123">
        <f>SUMIF(SaldoAnno1!A$12:A$4902,D35,SaldoAnno1!E$12:E$4902)</f>
        <v>0</v>
      </c>
      <c r="O35" s="123">
        <f>SUMIF(SaldoAnno1!A$12:A$4902,D35,SaldoAnno1!G$12:G$4902)</f>
        <v>0</v>
      </c>
      <c r="P35" s="123">
        <f>SUMIF(SaldoAnno2!A$12:A$5000,D35,SaldoAnno2!D$12:D$5000)</f>
        <v>256286.57</v>
      </c>
      <c r="Q35" s="123">
        <f>SUMIF(SaldoAnno2!A$12:A$5000,D35,SaldoAnno2!E$12:E$5000)</f>
        <v>8868179.8699999992</v>
      </c>
      <c r="R35" s="123">
        <f>SUMIF(SaldoAnno2!A$12:A$5000,D35,SaldoAnno2!G$12:G$5000)</f>
        <v>-8611893.2999999989</v>
      </c>
      <c r="S35" s="123">
        <f>SUMIF(SaldoAnno3!A$12:A$5000,D35,SaldoAnno3!D$12:G$5000)</f>
        <v>0</v>
      </c>
      <c r="T35" s="123">
        <f>SUMIF(SaldoAnno3!A$12:A$5000,D35,SaldoAnno3!E$12:H$5000)</f>
        <v>10241621.09</v>
      </c>
      <c r="U35" s="123">
        <f>SUMIF(SaldoAnno3!A$12:A$5000,D35,SaldoAnno3!G$12:G$5000)</f>
        <v>-10241621.09</v>
      </c>
      <c r="V35" s="123">
        <f>SUMIF(SaldoAnno4!A$12:A$4602,$D35,SaldoAnno4!D$12:D$4602)</f>
        <v>0</v>
      </c>
      <c r="W35" s="123">
        <f>SUMIF(SaldoAnno4!A$12:A$4602,$D35,SaldoAnno4!E$12:E$4602)</f>
        <v>11871109.439999999</v>
      </c>
      <c r="X35" s="123">
        <f>SUMIF(SaldoAnno4!A$12:A$4602,$D35,SaldoAnno4!G$12:G$4602)</f>
        <v>-11871109.439999999</v>
      </c>
      <c r="Y35" s="123">
        <f>SUMIF(SaldoAnno5!A$12:A$4602,$D35,SaldoAnno5!D$12:D$4602)</f>
        <v>0</v>
      </c>
      <c r="Z35" s="123">
        <f>SUMIF(SaldoAnno5!A$12:A$4602,$D35,SaldoAnno5!E$12:E$4602)</f>
        <v>13500804.619999999</v>
      </c>
      <c r="AA35" s="123">
        <f>SUMIF(SaldoAnno5!A$12:A$4602,$D35,SaldoAnno5!G$12:G$4602)</f>
        <v>-13500804.619999999</v>
      </c>
      <c r="AB35" s="123">
        <f>SUMIF(SaldoAnno6!A$12:A$5000,$D35,SaldoAnno6!D$12:D$5000)</f>
        <v>0</v>
      </c>
      <c r="AC35" s="123">
        <f>SUMIF(SaldoAnno6!A$12:A$5000,$D35,SaldoAnno6!E$12:E$5000)</f>
        <v>15146074.300000001</v>
      </c>
      <c r="AD35" s="123">
        <f>SUMIF(SaldoAnno6!A$12:A$5000,$D35,SaldoAnno6!G$12:G$5000)</f>
        <v>-15146074.300000001</v>
      </c>
    </row>
    <row r="36" spans="1:30">
      <c r="A36" s="124">
        <v>11</v>
      </c>
      <c r="B36" s="124">
        <v>1102</v>
      </c>
      <c r="C36" s="124">
        <v>110204</v>
      </c>
      <c r="D36" s="124">
        <v>11020401</v>
      </c>
      <c r="E36" s="125" t="s">
        <v>485</v>
      </c>
      <c r="F36" s="124">
        <v>3</v>
      </c>
      <c r="G36" s="126" t="s">
        <v>454</v>
      </c>
      <c r="H36" s="126" t="s">
        <v>455</v>
      </c>
      <c r="I36" s="126" t="s">
        <v>455</v>
      </c>
      <c r="J36" s="126" t="s">
        <v>840</v>
      </c>
      <c r="K36" s="126" t="s">
        <v>485</v>
      </c>
      <c r="L36" s="126" t="s">
        <v>842</v>
      </c>
      <c r="M36" s="123">
        <f>SUMIF(SaldoAnno1!A$12:A$4902,D36,SaldoAnno1!D$12:D$4902)</f>
        <v>0</v>
      </c>
      <c r="N36" s="123">
        <f>SUMIF(SaldoAnno1!A$12:A$4902,D36,SaldoAnno1!E$12:E$4902)</f>
        <v>0</v>
      </c>
      <c r="O36" s="123">
        <f>SUMIF(SaldoAnno1!A$12:A$4902,D36,SaldoAnno1!G$12:G$4902)</f>
        <v>0</v>
      </c>
      <c r="P36" s="123">
        <f>SUMIF(SaldoAnno2!A$12:A$5000,D36,SaldoAnno2!D$12:D$5000)</f>
        <v>61419322.859999999</v>
      </c>
      <c r="Q36" s="123">
        <f>SUMIF(SaldoAnno2!A$12:A$5000,D36,SaldoAnno2!E$12:E$5000)</f>
        <v>1416850.38</v>
      </c>
      <c r="R36" s="123">
        <f>SUMIF(SaldoAnno2!A$12:A$5000,D36,SaldoAnno2!G$12:G$5000)</f>
        <v>60002472.479999997</v>
      </c>
      <c r="S36" s="123">
        <f>SUMIF(SaldoAnno3!A$12:A$5000,D36,SaldoAnno3!D$12:G$5000)</f>
        <v>96248129.659999996</v>
      </c>
      <c r="T36" s="123">
        <f>SUMIF(SaldoAnno3!A$12:A$5000,D36,SaldoAnno3!E$12:H$5000)</f>
        <v>777871.67</v>
      </c>
      <c r="U36" s="123">
        <f>SUMIF(SaldoAnno3!A$12:A$5000,D36,SaldoAnno3!G$12:G$5000)</f>
        <v>95470257.989999995</v>
      </c>
      <c r="V36" s="123">
        <f>SUMIF(SaldoAnno4!A$12:A$4602,$D36,SaldoAnno4!D$12:D$4602)</f>
        <v>96916417.769999996</v>
      </c>
      <c r="W36" s="123">
        <f>SUMIF(SaldoAnno4!A$12:A$4602,$D36,SaldoAnno4!E$12:E$4602)</f>
        <v>83715</v>
      </c>
      <c r="X36" s="123">
        <f>SUMIF(SaldoAnno4!A$12:A$4602,$D36,SaldoAnno4!G$12:G$4602)</f>
        <v>96832702.769999996</v>
      </c>
      <c r="Y36" s="123">
        <f>SUMIF(SaldoAnno5!A$12:A$4602,$D36,SaldoAnno5!D$12:D$4602)</f>
        <v>97079313.569999993</v>
      </c>
      <c r="Z36" s="123">
        <f>SUMIF(SaldoAnno5!A$12:A$4602,$D36,SaldoAnno5!E$12:E$4602)</f>
        <v>900</v>
      </c>
      <c r="AA36" s="123">
        <f>SUMIF(SaldoAnno5!A$12:A$4602,$D36,SaldoAnno5!G$12:G$4602)</f>
        <v>97078413.569999993</v>
      </c>
      <c r="AB36" s="123">
        <f>SUMIF(SaldoAnno6!A$12:A$5000,$D36,SaldoAnno6!D$12:D$5000)</f>
        <v>99532313.689999998</v>
      </c>
      <c r="AC36" s="123">
        <f>SUMIF(SaldoAnno6!A$12:A$5000,$D36,SaldoAnno6!E$12:E$5000)</f>
        <v>0</v>
      </c>
      <c r="AD36" s="123">
        <f>SUMIF(SaldoAnno6!A$12:A$5000,$D36,SaldoAnno6!G$12:G$5000)</f>
        <v>99532313.689999998</v>
      </c>
    </row>
    <row r="37" spans="1:30">
      <c r="A37" s="124">
        <v>11</v>
      </c>
      <c r="B37" s="124">
        <v>1102</v>
      </c>
      <c r="C37" s="124">
        <v>110204</v>
      </c>
      <c r="D37" s="124">
        <v>11020451</v>
      </c>
      <c r="E37" s="125" t="s">
        <v>486</v>
      </c>
      <c r="F37" s="124">
        <v>4</v>
      </c>
      <c r="G37" s="126" t="s">
        <v>462</v>
      </c>
      <c r="H37" s="126" t="s">
        <v>455</v>
      </c>
      <c r="I37" s="126" t="s">
        <v>455</v>
      </c>
      <c r="J37" s="126" t="s">
        <v>840</v>
      </c>
      <c r="K37" s="126" t="s">
        <v>485</v>
      </c>
      <c r="L37" s="126" t="s">
        <v>842</v>
      </c>
      <c r="M37" s="123">
        <f>SUMIF(SaldoAnno1!A$12:A$4902,D37,SaldoAnno1!D$12:D$4902)</f>
        <v>0</v>
      </c>
      <c r="N37" s="123">
        <f>SUMIF(SaldoAnno1!A$12:A$4902,D37,SaldoAnno1!E$12:E$4902)</f>
        <v>0</v>
      </c>
      <c r="O37" s="123">
        <f>SUMIF(SaldoAnno1!A$12:A$4902,D37,SaldoAnno1!G$12:G$4902)</f>
        <v>0</v>
      </c>
      <c r="P37" s="123">
        <f>SUMIF(SaldoAnno2!A$12:A$5000,D37,SaldoAnno2!D$12:D$5000)</f>
        <v>148545.01999999999</v>
      </c>
      <c r="Q37" s="123">
        <f>SUMIF(SaldoAnno2!A$12:A$5000,D37,SaldoAnno2!E$12:E$5000)</f>
        <v>11817372.050000001</v>
      </c>
      <c r="R37" s="123">
        <f>SUMIF(SaldoAnno2!A$12:A$5000,D37,SaldoAnno2!G$12:G$5000)</f>
        <v>-11668827.030000001</v>
      </c>
      <c r="S37" s="123">
        <f>SUMIF(SaldoAnno3!A$12:A$5000,D37,SaldoAnno3!D$12:G$5000)</f>
        <v>151541.47</v>
      </c>
      <c r="T37" s="123">
        <f>SUMIF(SaldoAnno3!A$12:A$5000,D37,SaldoAnno3!E$12:H$5000)</f>
        <v>21597495.890000001</v>
      </c>
      <c r="U37" s="123">
        <f>SUMIF(SaldoAnno3!A$12:A$5000,D37,SaldoAnno3!G$12:G$5000)</f>
        <v>-21445954.420000002</v>
      </c>
      <c r="V37" s="123">
        <f>SUMIF(SaldoAnno4!A$12:A$4602,$D37,SaldoAnno4!D$12:D$4602)</f>
        <v>14696.65</v>
      </c>
      <c r="W37" s="123">
        <f>SUMIF(SaldoAnno4!A$12:A$4602,$D37,SaldoAnno4!E$12:E$4602)</f>
        <v>24338213.219999999</v>
      </c>
      <c r="X37" s="123">
        <f>SUMIF(SaldoAnno4!A$12:A$4602,$D37,SaldoAnno4!G$12:G$4602)</f>
        <v>-24323516.57</v>
      </c>
      <c r="Y37" s="123">
        <f>SUMIF(SaldoAnno5!A$12:A$4602,$D37,SaldoAnno5!D$12:D$4602)</f>
        <v>0</v>
      </c>
      <c r="Z37" s="123">
        <f>SUMIF(SaldoAnno5!A$12:A$4602,$D37,SaldoAnno5!E$12:E$4602)</f>
        <v>27258146.949999999</v>
      </c>
      <c r="AA37" s="123">
        <f>SUMIF(SaldoAnno5!A$12:A$4602,$D37,SaldoAnno5!G$12:G$4602)</f>
        <v>-27258146.949999999</v>
      </c>
      <c r="AB37" s="123">
        <f>SUMIF(SaldoAnno6!A$12:A$5000,$D37,SaldoAnno6!D$12:D$5000)</f>
        <v>0</v>
      </c>
      <c r="AC37" s="123">
        <f>SUMIF(SaldoAnno6!A$12:A$5000,$D37,SaldoAnno6!E$12:E$5000)</f>
        <v>30200885.190000001</v>
      </c>
      <c r="AD37" s="123">
        <f>SUMIF(SaldoAnno6!A$12:A$5000,$D37,SaldoAnno6!G$12:G$5000)</f>
        <v>-30200885.190000001</v>
      </c>
    </row>
    <row r="38" spans="1:30">
      <c r="A38" s="124">
        <v>11</v>
      </c>
      <c r="B38" s="124">
        <v>1102</v>
      </c>
      <c r="C38" s="124">
        <v>110205</v>
      </c>
      <c r="D38" s="124">
        <v>11020501</v>
      </c>
      <c r="E38" s="125" t="s">
        <v>487</v>
      </c>
      <c r="F38" s="124">
        <v>3</v>
      </c>
      <c r="G38" s="126" t="s">
        <v>454</v>
      </c>
      <c r="H38" s="126" t="s">
        <v>455</v>
      </c>
      <c r="I38" s="126" t="s">
        <v>455</v>
      </c>
      <c r="J38" s="126" t="s">
        <v>840</v>
      </c>
      <c r="K38" s="126" t="s">
        <v>487</v>
      </c>
      <c r="L38" s="126" t="s">
        <v>842</v>
      </c>
      <c r="M38" s="123">
        <f>SUMIF(SaldoAnno1!A$12:A$4902,D38,SaldoAnno1!D$12:D$4902)</f>
        <v>0</v>
      </c>
      <c r="N38" s="123">
        <f>SUMIF(SaldoAnno1!A$12:A$4902,D38,SaldoAnno1!E$12:E$4902)</f>
        <v>0</v>
      </c>
      <c r="O38" s="123">
        <f>SUMIF(SaldoAnno1!A$12:A$4902,D38,SaldoAnno1!G$12:G$4902)</f>
        <v>0</v>
      </c>
      <c r="P38" s="123">
        <f>SUMIF(SaldoAnno2!A$12:A$5000,D38,SaldoAnno2!D$12:D$5000)</f>
        <v>4080844.79</v>
      </c>
      <c r="Q38" s="123">
        <f>SUMIF(SaldoAnno2!A$12:A$5000,D38,SaldoAnno2!E$12:E$5000)</f>
        <v>0</v>
      </c>
      <c r="R38" s="123">
        <f>SUMIF(SaldoAnno2!A$12:A$5000,D38,SaldoAnno2!G$12:G$5000)</f>
        <v>4080844.79</v>
      </c>
      <c r="S38" s="123">
        <f>SUMIF(SaldoAnno3!A$12:A$5000,D38,SaldoAnno3!D$12:G$5000)</f>
        <v>4080844.79</v>
      </c>
      <c r="T38" s="123">
        <f>SUMIF(SaldoAnno3!A$12:A$5000,D38,SaldoAnno3!E$12:H$5000)</f>
        <v>0</v>
      </c>
      <c r="U38" s="123">
        <f>SUMIF(SaldoAnno3!A$12:A$5000,D38,SaldoAnno3!G$12:G$5000)</f>
        <v>4080844.79</v>
      </c>
      <c r="V38" s="123">
        <f>SUMIF(SaldoAnno4!A$12:A$4602,$D38,SaldoAnno4!D$12:D$4602)</f>
        <v>4080844.79</v>
      </c>
      <c r="W38" s="123">
        <f>SUMIF(SaldoAnno4!A$12:A$4602,$D38,SaldoAnno4!E$12:E$4602)</f>
        <v>0</v>
      </c>
      <c r="X38" s="123">
        <f>SUMIF(SaldoAnno4!A$12:A$4602,$D38,SaldoAnno4!G$12:G$4602)</f>
        <v>4080844.79</v>
      </c>
      <c r="Y38" s="123">
        <f>SUMIF(SaldoAnno5!A$12:A$4602,$D38,SaldoAnno5!D$12:D$4602)</f>
        <v>4080844.79</v>
      </c>
      <c r="Z38" s="123">
        <f>SUMIF(SaldoAnno5!A$12:A$4602,$D38,SaldoAnno5!E$12:E$4602)</f>
        <v>0</v>
      </c>
      <c r="AA38" s="123">
        <f>SUMIF(SaldoAnno5!A$12:A$4602,$D38,SaldoAnno5!G$12:G$4602)</f>
        <v>4080844.79</v>
      </c>
      <c r="AB38" s="123">
        <f>SUMIF(SaldoAnno6!A$12:A$5000,$D38,SaldoAnno6!D$12:D$5000)</f>
        <v>4080844.79</v>
      </c>
      <c r="AC38" s="123">
        <f>SUMIF(SaldoAnno6!A$12:A$5000,$D38,SaldoAnno6!E$12:E$5000)</f>
        <v>0</v>
      </c>
      <c r="AD38" s="123">
        <f>SUMIF(SaldoAnno6!A$12:A$5000,$D38,SaldoAnno6!G$12:G$5000)</f>
        <v>4080844.79</v>
      </c>
    </row>
    <row r="39" spans="1:30" ht="25.5">
      <c r="A39" s="124">
        <v>11</v>
      </c>
      <c r="B39" s="124">
        <v>1102</v>
      </c>
      <c r="C39" s="124">
        <v>110205</v>
      </c>
      <c r="D39" s="124">
        <v>11020551</v>
      </c>
      <c r="E39" s="125" t="s">
        <v>488</v>
      </c>
      <c r="F39" s="124">
        <v>4</v>
      </c>
      <c r="G39" s="126" t="s">
        <v>462</v>
      </c>
      <c r="H39" s="126" t="s">
        <v>455</v>
      </c>
      <c r="I39" s="126" t="s">
        <v>455</v>
      </c>
      <c r="J39" s="126" t="s">
        <v>840</v>
      </c>
      <c r="K39" s="126" t="s">
        <v>487</v>
      </c>
      <c r="L39" s="126" t="s">
        <v>842</v>
      </c>
      <c r="M39" s="123">
        <f>SUMIF(SaldoAnno1!A$12:A$4902,D39,SaldoAnno1!D$12:D$4902)</f>
        <v>0</v>
      </c>
      <c r="N39" s="123">
        <f>SUMIF(SaldoAnno1!A$12:A$4902,D39,SaldoAnno1!E$12:E$4902)</f>
        <v>0</v>
      </c>
      <c r="O39" s="123">
        <f>SUMIF(SaldoAnno1!A$12:A$4902,D39,SaldoAnno1!G$12:G$4902)</f>
        <v>0</v>
      </c>
      <c r="P39" s="123">
        <f>SUMIF(SaldoAnno2!A$12:A$5000,D39,SaldoAnno2!D$12:D$5000)</f>
        <v>0</v>
      </c>
      <c r="Q39" s="123">
        <f>SUMIF(SaldoAnno2!A$12:A$5000,D39,SaldoAnno2!E$12:E$5000)</f>
        <v>367965.04</v>
      </c>
      <c r="R39" s="123">
        <f>SUMIF(SaldoAnno2!A$12:A$5000,D39,SaldoAnno2!G$12:G$5000)</f>
        <v>-367965.04</v>
      </c>
      <c r="S39" s="123">
        <f>SUMIF(SaldoAnno3!A$12:A$5000,D39,SaldoAnno3!D$12:G$5000)</f>
        <v>0</v>
      </c>
      <c r="T39" s="123">
        <f>SUMIF(SaldoAnno3!A$12:A$5000,D39,SaldoAnno3!E$12:H$5000)</f>
        <v>491614.64</v>
      </c>
      <c r="U39" s="123">
        <f>SUMIF(SaldoAnno3!A$12:A$5000,D39,SaldoAnno3!G$12:G$5000)</f>
        <v>-491614.64</v>
      </c>
      <c r="V39" s="123">
        <f>SUMIF(SaldoAnno4!A$12:A$4602,$D39,SaldoAnno4!D$12:D$4602)</f>
        <v>0</v>
      </c>
      <c r="W39" s="123">
        <f>SUMIF(SaldoAnno4!A$12:A$4602,$D39,SaldoAnno4!E$12:E$4602)</f>
        <v>615264.24</v>
      </c>
      <c r="X39" s="123">
        <f>SUMIF(SaldoAnno4!A$12:A$4602,$D39,SaldoAnno4!G$12:G$4602)</f>
        <v>-615264.24</v>
      </c>
      <c r="Y39" s="123">
        <f>SUMIF(SaldoAnno5!A$12:A$4602,$D39,SaldoAnno5!D$12:D$4602)</f>
        <v>0</v>
      </c>
      <c r="Z39" s="123">
        <f>SUMIF(SaldoAnno5!A$12:A$4602,$D39,SaldoAnno5!E$12:E$4602)</f>
        <v>738913.84</v>
      </c>
      <c r="AA39" s="123">
        <f>SUMIF(SaldoAnno5!A$12:A$4602,$D39,SaldoAnno5!G$12:G$4602)</f>
        <v>-738913.84</v>
      </c>
      <c r="AB39" s="123">
        <f>SUMIF(SaldoAnno6!A$12:A$5000,$D39,SaldoAnno6!D$12:D$5000)</f>
        <v>0</v>
      </c>
      <c r="AC39" s="123">
        <f>SUMIF(SaldoAnno6!A$12:A$5000,$D39,SaldoAnno6!E$12:E$5000)</f>
        <v>862563.44</v>
      </c>
      <c r="AD39" s="123">
        <f>SUMIF(SaldoAnno6!A$12:A$5000,$D39,SaldoAnno6!G$12:G$5000)</f>
        <v>-862563.44</v>
      </c>
    </row>
    <row r="40" spans="1:30">
      <c r="A40" s="124">
        <v>11</v>
      </c>
      <c r="B40" s="124">
        <v>1102</v>
      </c>
      <c r="C40" s="124">
        <v>110206</v>
      </c>
      <c r="D40" s="124">
        <v>11020601</v>
      </c>
      <c r="E40" s="125" t="s">
        <v>489</v>
      </c>
      <c r="F40" s="124">
        <v>3</v>
      </c>
      <c r="G40" s="126" t="s">
        <v>454</v>
      </c>
      <c r="H40" s="126" t="s">
        <v>455</v>
      </c>
      <c r="I40" s="126" t="s">
        <v>455</v>
      </c>
      <c r="J40" s="126" t="s">
        <v>840</v>
      </c>
      <c r="K40" s="126" t="s">
        <v>489</v>
      </c>
      <c r="L40" s="126" t="s">
        <v>842</v>
      </c>
      <c r="M40" s="123">
        <f>SUMIF(SaldoAnno1!A$12:A$4902,D40,SaldoAnno1!D$12:D$4902)</f>
        <v>0</v>
      </c>
      <c r="N40" s="123">
        <f>SUMIF(SaldoAnno1!A$12:A$4902,D40,SaldoAnno1!E$12:E$4902)</f>
        <v>0</v>
      </c>
      <c r="O40" s="123">
        <f>SUMIF(SaldoAnno1!A$12:A$4902,D40,SaldoAnno1!G$12:G$4902)</f>
        <v>0</v>
      </c>
      <c r="P40" s="123">
        <f>SUMIF(SaldoAnno2!A$12:A$5000,D40,SaldoAnno2!D$12:D$5000)</f>
        <v>9984833.0299999993</v>
      </c>
      <c r="Q40" s="123">
        <f>SUMIF(SaldoAnno2!A$12:A$5000,D40,SaldoAnno2!E$12:E$5000)</f>
        <v>0</v>
      </c>
      <c r="R40" s="123">
        <f>SUMIF(SaldoAnno2!A$12:A$5000,D40,SaldoAnno2!G$12:G$5000)</f>
        <v>9984833.0299999993</v>
      </c>
      <c r="S40" s="123">
        <f>SUMIF(SaldoAnno3!A$12:A$5000,D40,SaldoAnno3!D$12:G$5000)</f>
        <v>9984833.0299999993</v>
      </c>
      <c r="T40" s="123">
        <f>SUMIF(SaldoAnno3!A$12:A$5000,D40,SaldoAnno3!E$12:H$5000)</f>
        <v>0</v>
      </c>
      <c r="U40" s="123">
        <f>SUMIF(SaldoAnno3!A$12:A$5000,D40,SaldoAnno3!G$12:G$5000)</f>
        <v>9984833.0299999993</v>
      </c>
      <c r="V40" s="123">
        <f>SUMIF(SaldoAnno4!A$12:A$4602,$D40,SaldoAnno4!D$12:D$4602)</f>
        <v>9984833.0299999993</v>
      </c>
      <c r="W40" s="123">
        <f>SUMIF(SaldoAnno4!A$12:A$4602,$D40,SaldoAnno4!E$12:E$4602)</f>
        <v>0</v>
      </c>
      <c r="X40" s="123">
        <f>SUMIF(SaldoAnno4!A$12:A$4602,$D40,SaldoAnno4!G$12:G$4602)</f>
        <v>9984833.0299999993</v>
      </c>
      <c r="Y40" s="123">
        <f>SUMIF(SaldoAnno5!A$12:A$4602,$D40,SaldoAnno5!D$12:D$4602)</f>
        <v>10038117.539999999</v>
      </c>
      <c r="Z40" s="123">
        <f>SUMIF(SaldoAnno5!A$12:A$4602,$D40,SaldoAnno5!E$12:E$4602)</f>
        <v>900</v>
      </c>
      <c r="AA40" s="123">
        <f>SUMIF(SaldoAnno5!A$12:A$4602,$D40,SaldoAnno5!G$12:G$4602)</f>
        <v>10037217.539999999</v>
      </c>
      <c r="AB40" s="123">
        <f>SUMIF(SaldoAnno6!A$12:A$5000,$D40,SaldoAnno6!D$12:D$5000)</f>
        <v>10073982.859999999</v>
      </c>
      <c r="AC40" s="123">
        <f>SUMIF(SaldoAnno6!A$12:A$5000,$D40,SaldoAnno6!E$12:E$5000)</f>
        <v>0</v>
      </c>
      <c r="AD40" s="123">
        <f>SUMIF(SaldoAnno6!A$12:A$5000,$D40,SaldoAnno6!G$12:G$5000)</f>
        <v>10073982.859999999</v>
      </c>
    </row>
    <row r="41" spans="1:30" ht="25.5">
      <c r="A41" s="124">
        <v>11</v>
      </c>
      <c r="B41" s="124">
        <v>1102</v>
      </c>
      <c r="C41" s="124">
        <v>110206</v>
      </c>
      <c r="D41" s="124">
        <v>11020651</v>
      </c>
      <c r="E41" s="125" t="s">
        <v>490</v>
      </c>
      <c r="F41" s="124">
        <v>4</v>
      </c>
      <c r="G41" s="126" t="s">
        <v>462</v>
      </c>
      <c r="H41" s="126" t="s">
        <v>455</v>
      </c>
      <c r="I41" s="126" t="s">
        <v>455</v>
      </c>
      <c r="J41" s="126" t="s">
        <v>840</v>
      </c>
      <c r="K41" s="126" t="s">
        <v>489</v>
      </c>
      <c r="L41" s="126" t="s">
        <v>842</v>
      </c>
      <c r="M41" s="123">
        <f>SUMIF(SaldoAnno1!A$12:A$4902,D41,SaldoAnno1!D$12:D$4902)</f>
        <v>0</v>
      </c>
      <c r="N41" s="123">
        <f>SUMIF(SaldoAnno1!A$12:A$4902,D41,SaldoAnno1!E$12:E$4902)</f>
        <v>0</v>
      </c>
      <c r="O41" s="123">
        <f>SUMIF(SaldoAnno1!A$12:A$4902,D41,SaldoAnno1!G$12:G$4902)</f>
        <v>0</v>
      </c>
      <c r="P41" s="123">
        <f>SUMIF(SaldoAnno2!A$12:A$5000,D41,SaldoAnno2!D$12:D$5000)</f>
        <v>0</v>
      </c>
      <c r="Q41" s="123">
        <f>SUMIF(SaldoAnno2!A$12:A$5000,D41,SaldoAnno2!E$12:E$5000)</f>
        <v>2180703.66</v>
      </c>
      <c r="R41" s="123">
        <f>SUMIF(SaldoAnno2!A$12:A$5000,D41,SaldoAnno2!G$12:G$5000)</f>
        <v>-2180703.66</v>
      </c>
      <c r="S41" s="123">
        <f>SUMIF(SaldoAnno3!A$12:A$5000,D41,SaldoAnno3!D$12:G$5000)</f>
        <v>0</v>
      </c>
      <c r="T41" s="123">
        <f>SUMIF(SaldoAnno3!A$12:A$5000,D41,SaldoAnno3!E$12:H$5000)</f>
        <v>2483244.09</v>
      </c>
      <c r="U41" s="123">
        <f>SUMIF(SaldoAnno3!A$12:A$5000,D41,SaldoAnno3!G$12:G$5000)</f>
        <v>-2483244.09</v>
      </c>
      <c r="V41" s="123">
        <f>SUMIF(SaldoAnno4!A$12:A$4602,$D41,SaldoAnno4!D$12:D$4602)</f>
        <v>0</v>
      </c>
      <c r="W41" s="123">
        <f>SUMIF(SaldoAnno4!A$12:A$4602,$D41,SaldoAnno4!E$12:E$4602)</f>
        <v>2785784.52</v>
      </c>
      <c r="X41" s="123">
        <f>SUMIF(SaldoAnno4!A$12:A$4602,$D41,SaldoAnno4!G$12:G$4602)</f>
        <v>-2785784.52</v>
      </c>
      <c r="Y41" s="123">
        <f>SUMIF(SaldoAnno5!A$12:A$4602,$D41,SaldoAnno5!D$12:D$4602)</f>
        <v>0</v>
      </c>
      <c r="Z41" s="123">
        <f>SUMIF(SaldoAnno5!A$12:A$4602,$D41,SaldoAnno5!E$12:E$4602)</f>
        <v>3088329.2</v>
      </c>
      <c r="AA41" s="123">
        <f>SUMIF(SaldoAnno5!A$12:A$4602,$D41,SaldoAnno5!G$12:G$4602)</f>
        <v>-3088329.2</v>
      </c>
      <c r="AB41" s="123">
        <f>SUMIF(SaldoAnno6!A$12:A$5000,$D41,SaldoAnno6!D$12:D$5000)</f>
        <v>0</v>
      </c>
      <c r="AC41" s="123">
        <f>SUMIF(SaldoAnno6!A$12:A$5000,$D41,SaldoAnno6!E$12:E$5000)</f>
        <v>3392465.47</v>
      </c>
      <c r="AD41" s="123">
        <f>SUMIF(SaldoAnno6!A$12:A$5000,$D41,SaldoAnno6!G$12:G$5000)</f>
        <v>-3392465.47</v>
      </c>
    </row>
    <row r="42" spans="1:30">
      <c r="A42" s="124">
        <v>11</v>
      </c>
      <c r="B42" s="124">
        <v>1102</v>
      </c>
      <c r="C42" s="124">
        <v>110207</v>
      </c>
      <c r="D42" s="124">
        <v>11020701</v>
      </c>
      <c r="E42" s="125" t="s">
        <v>491</v>
      </c>
      <c r="F42" s="124">
        <v>3</v>
      </c>
      <c r="G42" s="126" t="s">
        <v>454</v>
      </c>
      <c r="H42" s="126" t="s">
        <v>455</v>
      </c>
      <c r="I42" s="126" t="s">
        <v>455</v>
      </c>
      <c r="J42" s="126" t="s">
        <v>840</v>
      </c>
      <c r="K42" s="126" t="s">
        <v>492</v>
      </c>
      <c r="L42" s="126" t="s">
        <v>842</v>
      </c>
      <c r="M42" s="123">
        <f>SUMIF(SaldoAnno1!A$12:A$4902,D42,SaldoAnno1!D$12:D$4902)</f>
        <v>0</v>
      </c>
      <c r="N42" s="123">
        <f>SUMIF(SaldoAnno1!A$12:A$4902,D42,SaldoAnno1!E$12:E$4902)</f>
        <v>0</v>
      </c>
      <c r="O42" s="123">
        <f>SUMIF(SaldoAnno1!A$12:A$4902,D42,SaldoAnno1!G$12:G$4902)</f>
        <v>0</v>
      </c>
      <c r="P42" s="123">
        <f>SUMIF(SaldoAnno2!A$12:A$5000,D42,SaldoAnno2!D$12:D$5000)</f>
        <v>1409891.27</v>
      </c>
      <c r="Q42" s="123">
        <f>SUMIF(SaldoAnno2!A$12:A$5000,D42,SaldoAnno2!E$12:E$5000)</f>
        <v>0</v>
      </c>
      <c r="R42" s="123">
        <f>SUMIF(SaldoAnno2!A$12:A$5000,D42,SaldoAnno2!G$12:G$5000)</f>
        <v>1409891.27</v>
      </c>
      <c r="S42" s="123">
        <f>SUMIF(SaldoAnno3!A$12:A$5000,D42,SaldoAnno3!D$12:G$5000)</f>
        <v>1705842.58</v>
      </c>
      <c r="T42" s="123">
        <f>SUMIF(SaldoAnno3!A$12:A$5000,D42,SaldoAnno3!E$12:H$5000)</f>
        <v>0</v>
      </c>
      <c r="U42" s="123">
        <f>SUMIF(SaldoAnno3!A$12:A$5000,D42,SaldoAnno3!G$12:G$5000)</f>
        <v>1705842.58</v>
      </c>
      <c r="V42" s="123">
        <f>SUMIF(SaldoAnno4!A$12:A$4602,$D42,SaldoAnno4!D$12:D$4602)</f>
        <v>1875730.58</v>
      </c>
      <c r="W42" s="123">
        <f>SUMIF(SaldoAnno4!A$12:A$4602,$D42,SaldoAnno4!E$12:E$4602)</f>
        <v>0</v>
      </c>
      <c r="X42" s="123">
        <f>SUMIF(SaldoAnno4!A$12:A$4602,$D42,SaldoAnno4!G$12:G$4602)</f>
        <v>1875730.58</v>
      </c>
      <c r="Y42" s="123">
        <f>SUMIF(SaldoAnno5!A$12:A$4602,$D42,SaldoAnno5!D$12:D$4602)</f>
        <v>2145289.0099999998</v>
      </c>
      <c r="Z42" s="123">
        <f>SUMIF(SaldoAnno5!A$12:A$4602,$D42,SaldoAnno5!E$12:E$4602)</f>
        <v>14175.2</v>
      </c>
      <c r="AA42" s="123">
        <f>SUMIF(SaldoAnno5!A$12:A$4602,$D42,SaldoAnno5!G$12:G$4602)</f>
        <v>2131113.8099999996</v>
      </c>
      <c r="AB42" s="123">
        <f>SUMIF(SaldoAnno6!A$12:A$5000,$D42,SaldoAnno6!D$12:D$5000)</f>
        <v>2303376.9</v>
      </c>
      <c r="AC42" s="123">
        <f>SUMIF(SaldoAnno6!A$12:A$5000,$D42,SaldoAnno6!E$12:E$5000)</f>
        <v>0</v>
      </c>
      <c r="AD42" s="123">
        <f>SUMIF(SaldoAnno6!A$12:A$5000,$D42,SaldoAnno6!G$12:G$5000)</f>
        <v>2303376.9</v>
      </c>
    </row>
    <row r="43" spans="1:30">
      <c r="A43" s="124">
        <v>11</v>
      </c>
      <c r="B43" s="124">
        <v>1102</v>
      </c>
      <c r="C43" s="124">
        <v>110207</v>
      </c>
      <c r="D43" s="124">
        <v>11020740</v>
      </c>
      <c r="E43" s="125" t="s">
        <v>1268</v>
      </c>
      <c r="F43" s="124">
        <v>3</v>
      </c>
      <c r="G43" s="126" t="s">
        <v>454</v>
      </c>
      <c r="H43" s="126" t="s">
        <v>455</v>
      </c>
      <c r="I43" s="126" t="s">
        <v>455</v>
      </c>
      <c r="J43" s="126" t="s">
        <v>840</v>
      </c>
      <c r="K43" s="126" t="s">
        <v>492</v>
      </c>
      <c r="L43" s="126" t="s">
        <v>842</v>
      </c>
      <c r="M43" s="123">
        <f>SUMIF(SaldoAnno1!A$12:A$4902,D43,SaldoAnno1!D$12:D$4902)</f>
        <v>0</v>
      </c>
      <c r="N43" s="123">
        <f>SUMIF(SaldoAnno1!A$12:A$4902,D43,SaldoAnno1!E$12:E$4902)</f>
        <v>0</v>
      </c>
      <c r="O43" s="123">
        <f>SUMIF(SaldoAnno1!A$12:A$4902,D43,SaldoAnno1!G$12:G$4902)</f>
        <v>0</v>
      </c>
      <c r="P43" s="123">
        <f>SUMIF(SaldoAnno2!A$12:A$5000,D43,SaldoAnno2!D$12:D$5000)</f>
        <v>95946.44</v>
      </c>
      <c r="Q43" s="123">
        <f>SUMIF(SaldoAnno2!A$12:A$5000,D43,SaldoAnno2!E$12:E$5000)</f>
        <v>0</v>
      </c>
      <c r="R43" s="123">
        <f>SUMIF(SaldoAnno2!A$12:A$5000,D43,SaldoAnno2!G$12:G$5000)</f>
        <v>95946.44</v>
      </c>
      <c r="S43" s="123">
        <f>SUMIF(SaldoAnno3!A$12:A$5000,D43,SaldoAnno3!D$12:G$5000)</f>
        <v>95946.44</v>
      </c>
      <c r="T43" s="123">
        <f>SUMIF(SaldoAnno3!A$12:A$5000,D43,SaldoAnno3!E$12:H$5000)</f>
        <v>0</v>
      </c>
      <c r="U43" s="123">
        <f>SUMIF(SaldoAnno3!A$12:A$5000,D43,SaldoAnno3!G$12:G$5000)</f>
        <v>95946.44</v>
      </c>
      <c r="V43" s="123">
        <f>SUMIF(SaldoAnno4!A$12:A$4602,$D43,SaldoAnno4!D$12:D$4602)</f>
        <v>95946.44</v>
      </c>
      <c r="W43" s="123">
        <f>SUMIF(SaldoAnno4!A$12:A$4602,$D43,SaldoAnno4!E$12:E$4602)</f>
        <v>0</v>
      </c>
      <c r="X43" s="123">
        <f>SUMIF(SaldoAnno4!A$12:A$4602,$D43,SaldoAnno4!G$12:G$4602)</f>
        <v>95946.44</v>
      </c>
      <c r="Y43" s="123">
        <f>SUMIF(SaldoAnno5!A$12:A$4602,$D43,SaldoAnno5!D$12:D$4602)</f>
        <v>95946.44</v>
      </c>
      <c r="Z43" s="123">
        <f>SUMIF(SaldoAnno5!A$12:A$4602,$D43,SaldoAnno5!E$12:E$4602)</f>
        <v>0</v>
      </c>
      <c r="AA43" s="123">
        <f>SUMIF(SaldoAnno5!A$12:A$4602,$D43,SaldoAnno5!G$12:G$4602)</f>
        <v>95946.44</v>
      </c>
      <c r="AB43" s="123">
        <f>SUMIF(SaldoAnno6!A$12:A$5000,$D43,SaldoAnno6!D$12:D$5000)</f>
        <v>95946.44</v>
      </c>
      <c r="AC43" s="123">
        <f>SUMIF(SaldoAnno6!A$12:A$5000,$D43,SaldoAnno6!E$12:E$5000)</f>
        <v>0</v>
      </c>
      <c r="AD43" s="123">
        <f>SUMIF(SaldoAnno6!A$12:A$5000,$D43,SaldoAnno6!G$12:G$5000)</f>
        <v>95946.44</v>
      </c>
    </row>
    <row r="44" spans="1:30">
      <c r="A44" s="124">
        <v>11</v>
      </c>
      <c r="B44" s="124">
        <v>1102</v>
      </c>
      <c r="C44" s="124">
        <v>110207</v>
      </c>
      <c r="D44" s="124">
        <v>11020751</v>
      </c>
      <c r="E44" s="125" t="s">
        <v>493</v>
      </c>
      <c r="F44" s="124">
        <v>4</v>
      </c>
      <c r="G44" s="126" t="s">
        <v>462</v>
      </c>
      <c r="H44" s="126" t="s">
        <v>455</v>
      </c>
      <c r="I44" s="126" t="s">
        <v>455</v>
      </c>
      <c r="J44" s="126" t="s">
        <v>840</v>
      </c>
      <c r="K44" s="126" t="s">
        <v>492</v>
      </c>
      <c r="L44" s="126" t="s">
        <v>842</v>
      </c>
      <c r="M44" s="123">
        <f>SUMIF(SaldoAnno1!A$12:A$4902,D44,SaldoAnno1!D$12:D$4902)</f>
        <v>0</v>
      </c>
      <c r="N44" s="123">
        <f>SUMIF(SaldoAnno1!A$12:A$4902,D44,SaldoAnno1!E$12:E$4902)</f>
        <v>0</v>
      </c>
      <c r="O44" s="123">
        <f>SUMIF(SaldoAnno1!A$12:A$4902,D44,SaldoAnno1!G$12:G$4902)</f>
        <v>0</v>
      </c>
      <c r="P44" s="123">
        <f>SUMIF(SaldoAnno2!A$12:A$5000,D44,SaldoAnno2!D$12:D$5000)</f>
        <v>0</v>
      </c>
      <c r="Q44" s="123">
        <f>SUMIF(SaldoAnno2!A$12:A$5000,D44,SaldoAnno2!E$12:E$5000)</f>
        <v>787395.4</v>
      </c>
      <c r="R44" s="123">
        <f>SUMIF(SaldoAnno2!A$12:A$5000,D44,SaldoAnno2!G$12:G$5000)</f>
        <v>-787395.4</v>
      </c>
      <c r="S44" s="123">
        <f>SUMIF(SaldoAnno3!A$12:A$5000,D44,SaldoAnno3!D$12:G$5000)</f>
        <v>0</v>
      </c>
      <c r="T44" s="123">
        <f>SUMIF(SaldoAnno3!A$12:A$5000,D44,SaldoAnno3!E$12:H$5000)</f>
        <v>994285.4</v>
      </c>
      <c r="U44" s="123">
        <f>SUMIF(SaldoAnno3!A$12:A$5000,D44,SaldoAnno3!G$12:G$5000)</f>
        <v>-994285.4</v>
      </c>
      <c r="V44" s="123">
        <f>SUMIF(SaldoAnno4!A$12:A$4602,$D44,SaldoAnno4!D$12:D$4602)</f>
        <v>0</v>
      </c>
      <c r="W44" s="123">
        <f>SUMIF(SaldoAnno4!A$12:A$4602,$D44,SaldoAnno4!E$12:E$4602)</f>
        <v>1169548.05</v>
      </c>
      <c r="X44" s="123">
        <f>SUMIF(SaldoAnno4!A$12:A$4602,$D44,SaldoAnno4!G$12:G$4602)</f>
        <v>-1169548.05</v>
      </c>
      <c r="Y44" s="123">
        <f>SUMIF(SaldoAnno5!A$12:A$4602,$D44,SaldoAnno5!D$12:D$4602)</f>
        <v>14175.2</v>
      </c>
      <c r="Z44" s="123">
        <f>SUMIF(SaldoAnno5!A$12:A$4602,$D44,SaldoAnno5!E$12:E$4602)</f>
        <v>1352614.06</v>
      </c>
      <c r="AA44" s="123">
        <f>SUMIF(SaldoAnno5!A$12:A$4602,$D44,SaldoAnno5!G$12:G$4602)</f>
        <v>-1338438.8600000001</v>
      </c>
      <c r="AB44" s="123">
        <f>SUMIF(SaldoAnno6!A$12:A$5000,$D44,SaldoAnno6!D$12:D$5000)</f>
        <v>0</v>
      </c>
      <c r="AC44" s="123">
        <f>SUMIF(SaldoAnno6!A$12:A$5000,$D44,SaldoAnno6!E$12:E$5000)</f>
        <v>1535912.15</v>
      </c>
      <c r="AD44" s="123">
        <f>SUMIF(SaldoAnno6!A$12:A$5000,$D44,SaldoAnno6!G$12:G$5000)</f>
        <v>-1535912.15</v>
      </c>
    </row>
    <row r="45" spans="1:30">
      <c r="A45" s="124">
        <v>11</v>
      </c>
      <c r="B45" s="124">
        <v>1102</v>
      </c>
      <c r="C45" s="124">
        <v>110207</v>
      </c>
      <c r="D45" s="124">
        <v>11020790</v>
      </c>
      <c r="E45" s="125" t="s">
        <v>1269</v>
      </c>
      <c r="F45" s="124">
        <v>4</v>
      </c>
      <c r="G45" s="126" t="s">
        <v>462</v>
      </c>
      <c r="H45" s="126" t="s">
        <v>455</v>
      </c>
      <c r="I45" s="126" t="s">
        <v>455</v>
      </c>
      <c r="J45" s="126" t="s">
        <v>840</v>
      </c>
      <c r="K45" s="126" t="s">
        <v>492</v>
      </c>
      <c r="L45" s="126" t="s">
        <v>842</v>
      </c>
      <c r="M45" s="123">
        <f>SUMIF(SaldoAnno1!A$12:A$4902,D45,SaldoAnno1!D$12:D$4902)</f>
        <v>0</v>
      </c>
      <c r="N45" s="123">
        <f>SUMIF(SaldoAnno1!A$12:A$4902,D45,SaldoAnno1!E$12:E$4902)</f>
        <v>0</v>
      </c>
      <c r="O45" s="123">
        <f>SUMIF(SaldoAnno1!A$12:A$4902,D45,SaldoAnno1!G$12:G$4902)</f>
        <v>0</v>
      </c>
      <c r="P45" s="123">
        <f>SUMIF(SaldoAnno2!A$12:A$5000,D45,SaldoAnno2!D$12:D$5000)</f>
        <v>0</v>
      </c>
      <c r="Q45" s="123">
        <f>SUMIF(SaldoAnno2!A$12:A$5000,D45,SaldoAnno2!E$12:E$5000)</f>
        <v>35441.269999999997</v>
      </c>
      <c r="R45" s="123">
        <f>SUMIF(SaldoAnno2!A$12:A$5000,D45,SaldoAnno2!G$12:G$5000)</f>
        <v>-35441.269999999997</v>
      </c>
      <c r="S45" s="123">
        <f>SUMIF(SaldoAnno3!A$12:A$5000,D45,SaldoAnno3!D$12:G$5000)</f>
        <v>0</v>
      </c>
      <c r="T45" s="123">
        <f>SUMIF(SaldoAnno3!A$12:A$5000,D45,SaldoAnno3!E$12:H$5000)</f>
        <v>47399.58</v>
      </c>
      <c r="U45" s="123">
        <f>SUMIF(SaldoAnno3!A$12:A$5000,D45,SaldoAnno3!G$12:G$5000)</f>
        <v>-47399.58</v>
      </c>
      <c r="V45" s="123">
        <f>SUMIF(SaldoAnno4!A$12:A$4602,$D45,SaldoAnno4!D$12:D$4602)</f>
        <v>0</v>
      </c>
      <c r="W45" s="123">
        <f>SUMIF(SaldoAnno4!A$12:A$4602,$D45,SaldoAnno4!E$12:E$4602)</f>
        <v>59357.89</v>
      </c>
      <c r="X45" s="123">
        <f>SUMIF(SaldoAnno4!A$12:A$4602,$D45,SaldoAnno4!G$12:G$4602)</f>
        <v>-59357.89</v>
      </c>
      <c r="Y45" s="123">
        <f>SUMIF(SaldoAnno5!A$12:A$4602,$D45,SaldoAnno5!D$12:D$4602)</f>
        <v>0</v>
      </c>
      <c r="Z45" s="123">
        <f>SUMIF(SaldoAnno5!A$12:A$4602,$D45,SaldoAnno5!E$12:E$4602)</f>
        <v>71159.520000000004</v>
      </c>
      <c r="AA45" s="123">
        <f>SUMIF(SaldoAnno5!A$12:A$4602,$D45,SaldoAnno5!G$12:G$4602)</f>
        <v>-71159.520000000004</v>
      </c>
      <c r="AB45" s="123">
        <f>SUMIF(SaldoAnno6!A$12:A$5000,$D45,SaldoAnno6!D$12:D$5000)</f>
        <v>0</v>
      </c>
      <c r="AC45" s="123">
        <f>SUMIF(SaldoAnno6!A$12:A$5000,$D45,SaldoAnno6!E$12:E$5000)</f>
        <v>81291.45</v>
      </c>
      <c r="AD45" s="123">
        <f>SUMIF(SaldoAnno6!A$12:A$5000,$D45,SaldoAnno6!G$12:G$5000)</f>
        <v>-81291.45</v>
      </c>
    </row>
    <row r="46" spans="1:30">
      <c r="A46" s="124">
        <v>11</v>
      </c>
      <c r="B46" s="124">
        <v>1102</v>
      </c>
      <c r="C46" s="124">
        <v>110208</v>
      </c>
      <c r="D46" s="124">
        <v>11020801</v>
      </c>
      <c r="E46" s="125" t="s">
        <v>494</v>
      </c>
      <c r="F46" s="124">
        <v>3</v>
      </c>
      <c r="G46" s="126" t="s">
        <v>454</v>
      </c>
      <c r="H46" s="126" t="s">
        <v>455</v>
      </c>
      <c r="I46" s="126" t="s">
        <v>455</v>
      </c>
      <c r="J46" s="126" t="s">
        <v>840</v>
      </c>
      <c r="K46" s="126" t="s">
        <v>495</v>
      </c>
      <c r="L46" s="126" t="s">
        <v>842</v>
      </c>
      <c r="M46" s="123">
        <f>SUMIF(SaldoAnno1!A$12:A$4902,D46,SaldoAnno1!D$12:D$4902)</f>
        <v>0</v>
      </c>
      <c r="N46" s="123">
        <f>SUMIF(SaldoAnno1!A$12:A$4902,D46,SaldoAnno1!E$12:E$4902)</f>
        <v>0</v>
      </c>
      <c r="O46" s="123">
        <f>SUMIF(SaldoAnno1!A$12:A$4902,D46,SaldoAnno1!G$12:G$4902)</f>
        <v>0</v>
      </c>
      <c r="P46" s="123">
        <f>SUMIF(SaldoAnno2!A$12:A$5000,D46,SaldoAnno2!D$12:D$5000)</f>
        <v>1152984.3899999999</v>
      </c>
      <c r="Q46" s="123">
        <f>SUMIF(SaldoAnno2!A$12:A$5000,D46,SaldoAnno2!E$12:E$5000)</f>
        <v>0</v>
      </c>
      <c r="R46" s="123">
        <f>SUMIF(SaldoAnno2!A$12:A$5000,D46,SaldoAnno2!G$12:G$5000)</f>
        <v>1152984.3899999999</v>
      </c>
      <c r="S46" s="123">
        <f>SUMIF(SaldoAnno3!A$12:A$5000,D46,SaldoAnno3!D$12:G$5000)</f>
        <v>1166294.74</v>
      </c>
      <c r="T46" s="123">
        <f>SUMIF(SaldoAnno3!A$12:A$5000,D46,SaldoAnno3!E$12:H$5000)</f>
        <v>7779.85</v>
      </c>
      <c r="U46" s="123">
        <f>SUMIF(SaldoAnno3!A$12:A$5000,D46,SaldoAnno3!G$12:G$5000)</f>
        <v>1158514.8899999999</v>
      </c>
      <c r="V46" s="123">
        <f>SUMIF(SaldoAnno4!A$12:A$4602,$D46,SaldoAnno4!D$12:D$4602)</f>
        <v>1179396.6000000001</v>
      </c>
      <c r="W46" s="123">
        <f>SUMIF(SaldoAnno4!A$12:A$4602,$D46,SaldoAnno4!E$12:E$4602)</f>
        <v>10815.97</v>
      </c>
      <c r="X46" s="123">
        <f>SUMIF(SaldoAnno4!A$12:A$4602,$D46,SaldoAnno4!G$12:G$4602)</f>
        <v>1168580.6300000001</v>
      </c>
      <c r="Y46" s="123">
        <f>SUMIF(SaldoAnno5!A$12:A$4602,$D46,SaldoAnno5!D$12:D$4602)</f>
        <v>1303147.81</v>
      </c>
      <c r="Z46" s="123">
        <f>SUMIF(SaldoAnno5!A$12:A$4602,$D46,SaldoAnno5!E$12:E$4602)</f>
        <v>7046.6</v>
      </c>
      <c r="AA46" s="123">
        <f>SUMIF(SaldoAnno5!A$12:A$4602,$D46,SaldoAnno5!G$12:G$4602)</f>
        <v>1296101.21</v>
      </c>
      <c r="AB46" s="123">
        <f>SUMIF(SaldoAnno6!A$12:A$5000,$D46,SaldoAnno6!D$12:D$5000)</f>
        <v>1374175.37</v>
      </c>
      <c r="AC46" s="123">
        <f>SUMIF(SaldoAnno6!A$12:A$5000,$D46,SaldoAnno6!E$12:E$5000)</f>
        <v>24243.01</v>
      </c>
      <c r="AD46" s="123">
        <f>SUMIF(SaldoAnno6!A$12:A$5000,$D46,SaldoAnno6!G$12:G$5000)</f>
        <v>1349932.36</v>
      </c>
    </row>
    <row r="47" spans="1:30" ht="25.5">
      <c r="A47" s="124">
        <v>11</v>
      </c>
      <c r="B47" s="124">
        <v>1102</v>
      </c>
      <c r="C47" s="124">
        <v>110208</v>
      </c>
      <c r="D47" s="124">
        <v>11020851</v>
      </c>
      <c r="E47" s="125" t="s">
        <v>496</v>
      </c>
      <c r="F47" s="124">
        <v>4</v>
      </c>
      <c r="G47" s="126" t="s">
        <v>462</v>
      </c>
      <c r="H47" s="126" t="s">
        <v>455</v>
      </c>
      <c r="I47" s="126" t="s">
        <v>455</v>
      </c>
      <c r="J47" s="126" t="s">
        <v>840</v>
      </c>
      <c r="K47" s="126" t="s">
        <v>495</v>
      </c>
      <c r="L47" s="126" t="s">
        <v>842</v>
      </c>
      <c r="M47" s="123">
        <f>SUMIF(SaldoAnno1!A$12:A$4902,D47,SaldoAnno1!D$12:D$4902)</f>
        <v>0</v>
      </c>
      <c r="N47" s="123">
        <f>SUMIF(SaldoAnno1!A$12:A$4902,D47,SaldoAnno1!E$12:E$4902)</f>
        <v>0</v>
      </c>
      <c r="O47" s="123">
        <f>SUMIF(SaldoAnno1!A$12:A$4902,D47,SaldoAnno1!G$12:G$4902)</f>
        <v>0</v>
      </c>
      <c r="P47" s="123">
        <f>SUMIF(SaldoAnno2!A$12:A$5000,D47,SaldoAnno2!D$12:D$5000)</f>
        <v>0</v>
      </c>
      <c r="Q47" s="123">
        <f>SUMIF(SaldoAnno2!A$12:A$5000,D47,SaldoAnno2!E$12:E$5000)</f>
        <v>914048.38</v>
      </c>
      <c r="R47" s="123">
        <f>SUMIF(SaldoAnno2!A$12:A$5000,D47,SaldoAnno2!G$12:G$5000)</f>
        <v>-914048.38</v>
      </c>
      <c r="S47" s="123">
        <f>SUMIF(SaldoAnno3!A$12:A$5000,D47,SaldoAnno3!D$12:G$5000)</f>
        <v>7283.83</v>
      </c>
      <c r="T47" s="123">
        <f>SUMIF(SaldoAnno3!A$12:A$5000,D47,SaldoAnno3!E$12:H$5000)</f>
        <v>973806.07999999996</v>
      </c>
      <c r="U47" s="123">
        <f>SUMIF(SaldoAnno3!A$12:A$5000,D47,SaldoAnno3!G$12:G$5000)</f>
        <v>-966522.25</v>
      </c>
      <c r="V47" s="123">
        <f>SUMIF(SaldoAnno4!A$12:A$4602,$D47,SaldoAnno4!D$12:D$4602)</f>
        <v>9489.11</v>
      </c>
      <c r="W47" s="123">
        <f>SUMIF(SaldoAnno4!A$12:A$4602,$D47,SaldoAnno4!E$12:E$4602)</f>
        <v>1021809.15</v>
      </c>
      <c r="X47" s="123">
        <f>SUMIF(SaldoAnno4!A$12:A$4602,$D47,SaldoAnno4!G$12:G$4602)</f>
        <v>-1012320.04</v>
      </c>
      <c r="Y47" s="123">
        <f>SUMIF(SaldoAnno5!A$12:A$4602,$D47,SaldoAnno5!D$12:D$4602)</f>
        <v>7046.6</v>
      </c>
      <c r="Z47" s="123">
        <f>SUMIF(SaldoAnno5!A$12:A$4602,$D47,SaldoAnno5!E$12:E$4602)</f>
        <v>1081150.97</v>
      </c>
      <c r="AA47" s="123">
        <f>SUMIF(SaldoAnno5!A$12:A$4602,$D47,SaldoAnno5!G$12:G$4602)</f>
        <v>-1074104.3699999999</v>
      </c>
      <c r="AB47" s="123">
        <f>SUMIF(SaldoAnno6!A$12:A$5000,$D47,SaldoAnno6!D$12:D$5000)</f>
        <v>24243.01</v>
      </c>
      <c r="AC47" s="123">
        <f>SUMIF(SaldoAnno6!A$12:A$5000,$D47,SaldoAnno6!E$12:E$5000)</f>
        <v>1144792.77</v>
      </c>
      <c r="AD47" s="123">
        <f>SUMIF(SaldoAnno6!A$12:A$5000,$D47,SaldoAnno6!G$12:G$5000)</f>
        <v>-1120549.76</v>
      </c>
    </row>
    <row r="48" spans="1:30">
      <c r="A48" s="124">
        <v>11</v>
      </c>
      <c r="B48" s="124">
        <v>1102</v>
      </c>
      <c r="C48" s="124">
        <v>110209</v>
      </c>
      <c r="D48" s="124">
        <v>11020901</v>
      </c>
      <c r="E48" s="125" t="s">
        <v>497</v>
      </c>
      <c r="F48" s="124">
        <v>3</v>
      </c>
      <c r="G48" s="126" t="s">
        <v>454</v>
      </c>
      <c r="H48" s="126" t="s">
        <v>455</v>
      </c>
      <c r="I48" s="126" t="s">
        <v>455</v>
      </c>
      <c r="J48" s="126" t="s">
        <v>840</v>
      </c>
      <c r="K48" s="126" t="s">
        <v>497</v>
      </c>
      <c r="L48" s="126" t="s">
        <v>842</v>
      </c>
      <c r="M48" s="123">
        <f>SUMIF(SaldoAnno1!A$12:A$4902,D48,SaldoAnno1!D$12:D$4902)</f>
        <v>18000</v>
      </c>
      <c r="N48" s="123">
        <f>SUMIF(SaldoAnno1!A$12:A$4902,D48,SaldoAnno1!E$12:E$4902)</f>
        <v>0</v>
      </c>
      <c r="O48" s="123">
        <f>SUMIF(SaldoAnno1!A$12:A$4902,D48,SaldoAnno1!G$12:G$4902)</f>
        <v>18000</v>
      </c>
      <c r="P48" s="123">
        <f>SUMIF(SaldoAnno2!A$12:A$5000,D48,SaldoAnno2!D$12:D$5000)</f>
        <v>3746973.86</v>
      </c>
      <c r="Q48" s="123">
        <f>SUMIF(SaldoAnno2!A$12:A$5000,D48,SaldoAnno2!E$12:E$5000)</f>
        <v>0</v>
      </c>
      <c r="R48" s="123">
        <f>SUMIF(SaldoAnno2!A$12:A$5000,D48,SaldoAnno2!G$12:G$5000)</f>
        <v>3746973.86</v>
      </c>
      <c r="S48" s="123">
        <f>SUMIF(SaldoAnno3!A$12:A$5000,D48,SaldoAnno3!D$12:G$5000)</f>
        <v>4045534.92</v>
      </c>
      <c r="T48" s="123">
        <f>SUMIF(SaldoAnno3!A$12:A$5000,D48,SaldoAnno3!E$12:H$5000)</f>
        <v>20172.18</v>
      </c>
      <c r="U48" s="123">
        <f>SUMIF(SaldoAnno3!A$12:A$5000,D48,SaldoAnno3!G$12:G$5000)</f>
        <v>4025362.7399999998</v>
      </c>
      <c r="V48" s="123">
        <f>SUMIF(SaldoAnno4!A$12:A$4602,$D48,SaldoAnno4!D$12:D$4602)</f>
        <v>4031585.23</v>
      </c>
      <c r="W48" s="123">
        <f>SUMIF(SaldoAnno4!A$12:A$4602,$D48,SaldoAnno4!E$12:E$4602)</f>
        <v>9359.2900000000009</v>
      </c>
      <c r="X48" s="123">
        <f>SUMIF(SaldoAnno4!A$12:A$4602,$D48,SaldoAnno4!G$12:G$4602)</f>
        <v>4022225.94</v>
      </c>
      <c r="Y48" s="123">
        <f>SUMIF(SaldoAnno5!A$12:A$4602,$D48,SaldoAnno5!D$12:D$4602)</f>
        <v>4110124.25</v>
      </c>
      <c r="Z48" s="123">
        <f>SUMIF(SaldoAnno5!A$12:A$4602,$D48,SaldoAnno5!E$12:E$4602)</f>
        <v>26505.78</v>
      </c>
      <c r="AA48" s="123">
        <f>SUMIF(SaldoAnno5!A$12:A$4602,$D48,SaldoAnno5!G$12:G$4602)</f>
        <v>4083618.47</v>
      </c>
      <c r="AB48" s="123">
        <f>SUMIF(SaldoAnno6!A$12:A$5000,$D48,SaldoAnno6!D$12:D$5000)</f>
        <v>4163112.68</v>
      </c>
      <c r="AC48" s="123">
        <f>SUMIF(SaldoAnno6!A$12:A$5000,$D48,SaldoAnno6!E$12:E$5000)</f>
        <v>18900.95</v>
      </c>
      <c r="AD48" s="123">
        <f>SUMIF(SaldoAnno6!A$12:A$5000,$D48,SaldoAnno6!G$12:G$5000)</f>
        <v>4144211.73</v>
      </c>
    </row>
    <row r="49" spans="1:30">
      <c r="A49" s="124">
        <v>11</v>
      </c>
      <c r="B49" s="124">
        <v>1102</v>
      </c>
      <c r="C49" s="124">
        <v>110209</v>
      </c>
      <c r="D49" s="124">
        <v>11020951</v>
      </c>
      <c r="E49" s="125" t="s">
        <v>498</v>
      </c>
      <c r="F49" s="124">
        <v>4</v>
      </c>
      <c r="G49" s="126" t="s">
        <v>462</v>
      </c>
      <c r="H49" s="126" t="s">
        <v>455</v>
      </c>
      <c r="I49" s="126" t="s">
        <v>455</v>
      </c>
      <c r="J49" s="126" t="s">
        <v>840</v>
      </c>
      <c r="K49" s="126" t="s">
        <v>497</v>
      </c>
      <c r="L49" s="126" t="s">
        <v>842</v>
      </c>
      <c r="M49" s="123">
        <f>SUMIF(SaldoAnno1!A$12:A$4902,D49,SaldoAnno1!D$12:D$4902)</f>
        <v>0</v>
      </c>
      <c r="N49" s="123">
        <f>SUMIF(SaldoAnno1!A$12:A$4902,D49,SaldoAnno1!E$12:E$4902)</f>
        <v>0</v>
      </c>
      <c r="O49" s="123">
        <f>SUMIF(SaldoAnno1!A$12:A$4902,D49,SaldoAnno1!G$12:G$4902)</f>
        <v>0</v>
      </c>
      <c r="P49" s="123">
        <f>SUMIF(SaldoAnno2!A$12:A$5000,D49,SaldoAnno2!D$12:D$5000)</f>
        <v>0.01</v>
      </c>
      <c r="Q49" s="123">
        <f>SUMIF(SaldoAnno2!A$12:A$5000,D49,SaldoAnno2!E$12:E$5000)</f>
        <v>3084727.57</v>
      </c>
      <c r="R49" s="123">
        <f>SUMIF(SaldoAnno2!A$12:A$5000,D49,SaldoAnno2!G$12:G$5000)</f>
        <v>-3084727.56</v>
      </c>
      <c r="S49" s="123">
        <f>SUMIF(SaldoAnno3!A$12:A$5000,D49,SaldoAnno3!D$12:G$5000)</f>
        <v>20172.18</v>
      </c>
      <c r="T49" s="123">
        <f>SUMIF(SaldoAnno3!A$12:A$5000,D49,SaldoAnno3!E$12:H$5000)</f>
        <v>3428398.02</v>
      </c>
      <c r="U49" s="123">
        <f>SUMIF(SaldoAnno3!A$12:A$5000,D49,SaldoAnno3!G$12:G$5000)</f>
        <v>-3408225.84</v>
      </c>
      <c r="V49" s="123">
        <f>SUMIF(SaldoAnno4!A$12:A$4602,$D49,SaldoAnno4!D$12:D$4602)</f>
        <v>9359.2900000000009</v>
      </c>
      <c r="W49" s="123">
        <f>SUMIF(SaldoAnno4!A$12:A$4602,$D49,SaldoAnno4!E$12:E$4602)</f>
        <v>3527313.49</v>
      </c>
      <c r="X49" s="123">
        <f>SUMIF(SaldoAnno4!A$12:A$4602,$D49,SaldoAnno4!G$12:G$4602)</f>
        <v>-3517954.2</v>
      </c>
      <c r="Y49" s="123">
        <f>SUMIF(SaldoAnno5!A$12:A$4602,$D49,SaldoAnno5!D$12:D$4602)</f>
        <v>25249.759999999998</v>
      </c>
      <c r="Z49" s="123">
        <f>SUMIF(SaldoAnno5!A$12:A$4602,$D49,SaldoAnno5!E$12:E$4602)</f>
        <v>3644642.78</v>
      </c>
      <c r="AA49" s="123">
        <f>SUMIF(SaldoAnno5!A$12:A$4602,$D49,SaldoAnno5!G$12:G$4602)</f>
        <v>-3619393.02</v>
      </c>
      <c r="AB49" s="123">
        <f>SUMIF(SaldoAnno6!A$12:A$5000,$D49,SaldoAnno6!D$12:D$5000)</f>
        <v>18900.95</v>
      </c>
      <c r="AC49" s="123">
        <f>SUMIF(SaldoAnno6!A$12:A$5000,$D49,SaldoAnno6!E$12:E$5000)</f>
        <v>3749488.41</v>
      </c>
      <c r="AD49" s="123">
        <f>SUMIF(SaldoAnno6!A$12:A$5000,$D49,SaldoAnno6!G$12:G$5000)</f>
        <v>-3730587.46</v>
      </c>
    </row>
    <row r="50" spans="1:30">
      <c r="A50" s="124">
        <v>11</v>
      </c>
      <c r="B50" s="124">
        <v>1102</v>
      </c>
      <c r="C50" s="124">
        <v>110210</v>
      </c>
      <c r="D50" s="124">
        <v>11021001</v>
      </c>
      <c r="E50" s="125" t="s">
        <v>499</v>
      </c>
      <c r="F50" s="124">
        <v>3</v>
      </c>
      <c r="G50" s="126" t="s">
        <v>454</v>
      </c>
      <c r="H50" s="126" t="s">
        <v>455</v>
      </c>
      <c r="I50" s="126" t="s">
        <v>455</v>
      </c>
      <c r="J50" s="126" t="s">
        <v>840</v>
      </c>
      <c r="K50" s="126" t="s">
        <v>499</v>
      </c>
      <c r="L50" s="126" t="s">
        <v>842</v>
      </c>
      <c r="M50" s="123">
        <f>SUMIF(SaldoAnno1!A$12:A$4902,D50,SaldoAnno1!D$12:D$4902)</f>
        <v>0</v>
      </c>
      <c r="N50" s="123">
        <f>SUMIF(SaldoAnno1!A$12:A$4902,D50,SaldoAnno1!E$12:E$4902)</f>
        <v>0</v>
      </c>
      <c r="O50" s="123">
        <f>SUMIF(SaldoAnno1!A$12:A$4902,D50,SaldoAnno1!G$12:G$4902)</f>
        <v>0</v>
      </c>
      <c r="P50" s="123">
        <f>SUMIF(SaldoAnno2!A$12:A$5000,D50,SaldoAnno2!D$12:D$5000)</f>
        <v>9873621.0999999996</v>
      </c>
      <c r="Q50" s="123">
        <f>SUMIF(SaldoAnno2!A$12:A$5000,D50,SaldoAnno2!E$12:E$5000)</f>
        <v>0</v>
      </c>
      <c r="R50" s="123">
        <f>SUMIF(SaldoAnno2!A$12:A$5000,D50,SaldoAnno2!G$12:G$5000)</f>
        <v>9873621.0999999996</v>
      </c>
      <c r="S50" s="123">
        <f>SUMIF(SaldoAnno3!A$12:A$5000,D50,SaldoAnno3!D$12:G$5000)</f>
        <v>10888950.699999999</v>
      </c>
      <c r="T50" s="123">
        <f>SUMIF(SaldoAnno3!A$12:A$5000,D50,SaldoAnno3!E$12:H$5000)</f>
        <v>0</v>
      </c>
      <c r="U50" s="123">
        <f>SUMIF(SaldoAnno3!A$12:A$5000,D50,SaldoAnno3!G$12:G$5000)</f>
        <v>10888950.699999999</v>
      </c>
      <c r="V50" s="123">
        <f>SUMIF(SaldoAnno4!A$12:A$4602,$D50,SaldoAnno4!D$12:D$4602)</f>
        <v>10888950.699999999</v>
      </c>
      <c r="W50" s="123">
        <f>SUMIF(SaldoAnno4!A$12:A$4602,$D50,SaldoAnno4!E$12:E$4602)</f>
        <v>0</v>
      </c>
      <c r="X50" s="123">
        <f>SUMIF(SaldoAnno4!A$12:A$4602,$D50,SaldoAnno4!G$12:G$4602)</f>
        <v>10888950.699999999</v>
      </c>
      <c r="Y50" s="123">
        <f>SUMIF(SaldoAnno5!A$12:A$4602,$D50,SaldoAnno5!D$12:D$4602)</f>
        <v>10888950.699999999</v>
      </c>
      <c r="Z50" s="123">
        <f>SUMIF(SaldoAnno5!A$12:A$4602,$D50,SaldoAnno5!E$12:E$4602)</f>
        <v>0</v>
      </c>
      <c r="AA50" s="123">
        <f>SUMIF(SaldoAnno5!A$12:A$4602,$D50,SaldoAnno5!G$12:G$4602)</f>
        <v>10888950.699999999</v>
      </c>
      <c r="AB50" s="123">
        <f>SUMIF(SaldoAnno6!A$12:A$5000,$D50,SaldoAnno6!D$12:D$5000)</f>
        <v>10888950.699999999</v>
      </c>
      <c r="AC50" s="123">
        <f>SUMIF(SaldoAnno6!A$12:A$5000,$D50,SaldoAnno6!E$12:E$5000)</f>
        <v>0</v>
      </c>
      <c r="AD50" s="123">
        <f>SUMIF(SaldoAnno6!A$12:A$5000,$D50,SaldoAnno6!G$12:G$5000)</f>
        <v>10888950.699999999</v>
      </c>
    </row>
    <row r="51" spans="1:30" ht="25.5">
      <c r="A51" s="124">
        <v>11</v>
      </c>
      <c r="B51" s="124">
        <v>1102</v>
      </c>
      <c r="C51" s="124">
        <v>110211</v>
      </c>
      <c r="D51" s="124">
        <v>11021101</v>
      </c>
      <c r="E51" s="125" t="s">
        <v>500</v>
      </c>
      <c r="F51" s="124">
        <v>3</v>
      </c>
      <c r="G51" s="126" t="s">
        <v>454</v>
      </c>
      <c r="H51" s="126" t="s">
        <v>455</v>
      </c>
      <c r="I51" s="126" t="s">
        <v>455</v>
      </c>
      <c r="J51" s="126" t="s">
        <v>840</v>
      </c>
      <c r="K51" s="126" t="s">
        <v>500</v>
      </c>
      <c r="L51" s="126" t="s">
        <v>842</v>
      </c>
      <c r="M51" s="123">
        <f>SUMIF(SaldoAnno1!A$12:A$4902,D51,SaldoAnno1!D$12:D$4902)</f>
        <v>0</v>
      </c>
      <c r="N51" s="123">
        <f>SUMIF(SaldoAnno1!A$12:A$4902,D51,SaldoAnno1!E$12:E$4902)</f>
        <v>0</v>
      </c>
      <c r="O51" s="123">
        <f>SUMIF(SaldoAnno1!A$12:A$4902,D51,SaldoAnno1!G$12:G$4902)</f>
        <v>0</v>
      </c>
      <c r="P51" s="123">
        <f>SUMIF(SaldoAnno2!A$12:A$5000,D51,SaldoAnno2!D$12:D$5000)</f>
        <v>531876.66</v>
      </c>
      <c r="Q51" s="123">
        <f>SUMIF(SaldoAnno2!A$12:A$5000,D51,SaldoAnno2!E$12:E$5000)</f>
        <v>1872</v>
      </c>
      <c r="R51" s="123">
        <f>SUMIF(SaldoAnno2!A$12:A$5000,D51,SaldoAnno2!G$12:G$5000)</f>
        <v>530004.66</v>
      </c>
      <c r="S51" s="123">
        <f>SUMIF(SaldoAnno3!A$12:A$5000,D51,SaldoAnno3!D$12:G$5000)</f>
        <v>654256.32999999996</v>
      </c>
      <c r="T51" s="123">
        <f>SUMIF(SaldoAnno3!A$12:A$5000,D51,SaldoAnno3!E$12:H$5000)</f>
        <v>20182.8</v>
      </c>
      <c r="U51" s="123">
        <f>SUMIF(SaldoAnno3!A$12:A$5000,D51,SaldoAnno3!G$12:G$5000)</f>
        <v>634073.52999999991</v>
      </c>
      <c r="V51" s="123">
        <f>SUMIF(SaldoAnno4!A$12:A$4602,$D51,SaldoAnno4!D$12:D$4602)</f>
        <v>719735.6</v>
      </c>
      <c r="W51" s="123">
        <f>SUMIF(SaldoAnno4!A$12:A$4602,$D51,SaldoAnno4!E$12:E$4602)</f>
        <v>59463.08</v>
      </c>
      <c r="X51" s="123">
        <f>SUMIF(SaldoAnno4!A$12:A$4602,$D51,SaldoAnno4!G$12:G$4602)</f>
        <v>660272.52</v>
      </c>
      <c r="Y51" s="123">
        <f>SUMIF(SaldoAnno5!A$12:A$4602,$D51,SaldoAnno5!D$12:D$4602)</f>
        <v>722926.84</v>
      </c>
      <c r="Z51" s="123">
        <f>SUMIF(SaldoAnno5!A$12:A$4602,$D51,SaldoAnno5!E$12:E$4602)</f>
        <v>28751.09</v>
      </c>
      <c r="AA51" s="123">
        <f>SUMIF(SaldoAnno5!A$12:A$4602,$D51,SaldoAnno5!G$12:G$4602)</f>
        <v>694175.75</v>
      </c>
      <c r="AB51" s="123">
        <f>SUMIF(SaldoAnno6!A$12:A$5000,$D51,SaldoAnno6!D$12:D$5000)</f>
        <v>754205.41</v>
      </c>
      <c r="AC51" s="123">
        <f>SUMIF(SaldoAnno6!A$12:A$5000,$D51,SaldoAnno6!E$12:E$5000)</f>
        <v>13239.65</v>
      </c>
      <c r="AD51" s="123">
        <f>SUMIF(SaldoAnno6!A$12:A$5000,$D51,SaldoAnno6!G$12:G$5000)</f>
        <v>740965.76</v>
      </c>
    </row>
    <row r="52" spans="1:30" ht="38.25">
      <c r="A52" s="124">
        <v>11</v>
      </c>
      <c r="B52" s="124">
        <v>1102</v>
      </c>
      <c r="C52" s="124">
        <v>110211</v>
      </c>
      <c r="D52" s="124">
        <v>11021151</v>
      </c>
      <c r="E52" s="125" t="s">
        <v>501</v>
      </c>
      <c r="F52" s="124">
        <v>4</v>
      </c>
      <c r="G52" s="126" t="s">
        <v>462</v>
      </c>
      <c r="H52" s="126" t="s">
        <v>455</v>
      </c>
      <c r="I52" s="126" t="s">
        <v>455</v>
      </c>
      <c r="J52" s="126" t="s">
        <v>840</v>
      </c>
      <c r="K52" s="126" t="s">
        <v>500</v>
      </c>
      <c r="L52" s="126" t="s">
        <v>842</v>
      </c>
      <c r="M52" s="123">
        <f>SUMIF(SaldoAnno1!A$12:A$4902,D52,SaldoAnno1!D$12:D$4902)</f>
        <v>0</v>
      </c>
      <c r="N52" s="123">
        <f>SUMIF(SaldoAnno1!A$12:A$4902,D52,SaldoAnno1!E$12:E$4902)</f>
        <v>0</v>
      </c>
      <c r="O52" s="123">
        <f>SUMIF(SaldoAnno1!A$12:A$4902,D52,SaldoAnno1!G$12:G$4902)</f>
        <v>0</v>
      </c>
      <c r="P52" s="123">
        <f>SUMIF(SaldoAnno2!A$12:A$5000,D52,SaldoAnno2!D$12:D$5000)</f>
        <v>1872</v>
      </c>
      <c r="Q52" s="123">
        <f>SUMIF(SaldoAnno2!A$12:A$5000,D52,SaldoAnno2!E$12:E$5000)</f>
        <v>451609.31</v>
      </c>
      <c r="R52" s="123">
        <f>SUMIF(SaldoAnno2!A$12:A$5000,D52,SaldoAnno2!G$12:G$5000)</f>
        <v>-449737.31</v>
      </c>
      <c r="S52" s="123">
        <f>SUMIF(SaldoAnno3!A$12:A$5000,D52,SaldoAnno3!D$12:G$5000)</f>
        <v>20182.8</v>
      </c>
      <c r="T52" s="123">
        <f>SUMIF(SaldoAnno3!A$12:A$5000,D52,SaldoAnno3!E$12:H$5000)</f>
        <v>583597.80000000005</v>
      </c>
      <c r="U52" s="123">
        <f>SUMIF(SaldoAnno3!A$12:A$5000,D52,SaldoAnno3!G$12:G$5000)</f>
        <v>-563415</v>
      </c>
      <c r="V52" s="123">
        <f>SUMIF(SaldoAnno4!A$12:A$4602,$D52,SaldoAnno4!D$12:D$4602)</f>
        <v>58546.720000000001</v>
      </c>
      <c r="W52" s="123">
        <f>SUMIF(SaldoAnno4!A$12:A$4602,$D52,SaldoAnno4!E$12:E$4602)</f>
        <v>621624.54</v>
      </c>
      <c r="X52" s="123">
        <f>SUMIF(SaldoAnno4!A$12:A$4602,$D52,SaldoAnno4!G$12:G$4602)</f>
        <v>-563077.82000000007</v>
      </c>
      <c r="Y52" s="123">
        <f>SUMIF(SaldoAnno5!A$12:A$4602,$D52,SaldoAnno5!D$12:D$4602)</f>
        <v>28751.09</v>
      </c>
      <c r="Z52" s="123">
        <f>SUMIF(SaldoAnno5!A$12:A$4602,$D52,SaldoAnno5!E$12:E$4602)</f>
        <v>618615.39</v>
      </c>
      <c r="AA52" s="123">
        <f>SUMIF(SaldoAnno5!A$12:A$4602,$D52,SaldoAnno5!G$12:G$4602)</f>
        <v>-589864.30000000005</v>
      </c>
      <c r="AB52" s="123">
        <f>SUMIF(SaldoAnno6!A$12:A$5000,$D52,SaldoAnno6!D$12:D$5000)</f>
        <v>13239.65</v>
      </c>
      <c r="AC52" s="123">
        <f>SUMIF(SaldoAnno6!A$12:A$5000,$D52,SaldoAnno6!E$12:E$5000)</f>
        <v>636269.43999999994</v>
      </c>
      <c r="AD52" s="123">
        <f>SUMIF(SaldoAnno6!A$12:A$5000,$D52,SaldoAnno6!G$12:G$5000)</f>
        <v>-623029.78999999992</v>
      </c>
    </row>
    <row r="53" spans="1:30">
      <c r="A53" s="124">
        <v>11</v>
      </c>
      <c r="B53" s="124">
        <v>1102</v>
      </c>
      <c r="C53" s="124">
        <v>110212</v>
      </c>
      <c r="D53" s="124">
        <v>11021201</v>
      </c>
      <c r="E53" s="125" t="s">
        <v>502</v>
      </c>
      <c r="F53" s="124">
        <v>3</v>
      </c>
      <c r="G53" s="126" t="s">
        <v>454</v>
      </c>
      <c r="H53" s="126" t="s">
        <v>455</v>
      </c>
      <c r="I53" s="126" t="s">
        <v>455</v>
      </c>
      <c r="J53" s="126" t="s">
        <v>840</v>
      </c>
      <c r="K53" s="126" t="s">
        <v>502</v>
      </c>
      <c r="L53" s="126" t="s">
        <v>842</v>
      </c>
      <c r="M53" s="123">
        <f>SUMIF(SaldoAnno1!A$12:A$4902,D53,SaldoAnno1!D$12:D$4902)</f>
        <v>0</v>
      </c>
      <c r="N53" s="123">
        <f>SUMIF(SaldoAnno1!A$12:A$4902,D53,SaldoAnno1!E$12:E$4902)</f>
        <v>0</v>
      </c>
      <c r="O53" s="123">
        <f>SUMIF(SaldoAnno1!A$12:A$4902,D53,SaldoAnno1!G$12:G$4902)</f>
        <v>0</v>
      </c>
      <c r="P53" s="123">
        <f>SUMIF(SaldoAnno2!A$12:A$5000,D53,SaldoAnno2!D$12:D$5000)</f>
        <v>491501.98</v>
      </c>
      <c r="Q53" s="123">
        <f>SUMIF(SaldoAnno2!A$12:A$5000,D53,SaldoAnno2!E$12:E$5000)</f>
        <v>0</v>
      </c>
      <c r="R53" s="123">
        <f>SUMIF(SaldoAnno2!A$12:A$5000,D53,SaldoAnno2!G$12:G$5000)</f>
        <v>491501.98</v>
      </c>
      <c r="S53" s="123">
        <f>SUMIF(SaldoAnno3!A$12:A$5000,D53,SaldoAnno3!D$12:G$5000)</f>
        <v>491501.98</v>
      </c>
      <c r="T53" s="123">
        <f>SUMIF(SaldoAnno3!A$12:A$5000,D53,SaldoAnno3!E$12:H$5000)</f>
        <v>0</v>
      </c>
      <c r="U53" s="123">
        <f>SUMIF(SaldoAnno3!A$12:A$5000,D53,SaldoAnno3!G$12:G$5000)</f>
        <v>491501.98</v>
      </c>
      <c r="V53" s="123">
        <f>SUMIF(SaldoAnno4!A$12:A$4602,$D53,SaldoAnno4!D$12:D$4602)</f>
        <v>491501.98</v>
      </c>
      <c r="W53" s="123">
        <f>SUMIF(SaldoAnno4!A$12:A$4602,$D53,SaldoAnno4!E$12:E$4602)</f>
        <v>3486.09</v>
      </c>
      <c r="X53" s="123">
        <f>SUMIF(SaldoAnno4!A$12:A$4602,$D53,SaldoAnno4!G$12:G$4602)</f>
        <v>488015.88999999996</v>
      </c>
      <c r="Y53" s="123">
        <f>SUMIF(SaldoAnno5!A$12:A$4602,$D53,SaldoAnno5!D$12:D$4602)</f>
        <v>491773.49</v>
      </c>
      <c r="Z53" s="123">
        <f>SUMIF(SaldoAnno5!A$12:A$4602,$D53,SaldoAnno5!E$12:E$4602)</f>
        <v>0</v>
      </c>
      <c r="AA53" s="123">
        <f>SUMIF(SaldoAnno5!A$12:A$4602,$D53,SaldoAnno5!G$12:G$4602)</f>
        <v>491773.49</v>
      </c>
      <c r="AB53" s="123">
        <f>SUMIF(SaldoAnno6!A$12:A$5000,$D53,SaldoAnno6!D$12:D$5000)</f>
        <v>620077.51</v>
      </c>
      <c r="AC53" s="123">
        <f>SUMIF(SaldoAnno6!A$12:A$5000,$D53,SaldoAnno6!E$12:E$5000)</f>
        <v>84513.03</v>
      </c>
      <c r="AD53" s="123">
        <f>SUMIF(SaldoAnno6!A$12:A$5000,$D53,SaldoAnno6!G$12:G$5000)</f>
        <v>535564.48</v>
      </c>
    </row>
    <row r="54" spans="1:30">
      <c r="A54" s="124">
        <v>11</v>
      </c>
      <c r="B54" s="124">
        <v>1102</v>
      </c>
      <c r="C54" s="124">
        <v>110212</v>
      </c>
      <c r="D54" s="124">
        <v>11021240</v>
      </c>
      <c r="E54" s="125" t="s">
        <v>1270</v>
      </c>
      <c r="F54" s="124">
        <v>3</v>
      </c>
      <c r="G54" s="126" t="s">
        <v>454</v>
      </c>
      <c r="H54" s="126" t="s">
        <v>455</v>
      </c>
      <c r="I54" s="126" t="s">
        <v>455</v>
      </c>
      <c r="J54" s="126" t="s">
        <v>840</v>
      </c>
      <c r="K54" s="126" t="s">
        <v>502</v>
      </c>
      <c r="L54" s="126" t="s">
        <v>842</v>
      </c>
      <c r="M54" s="123">
        <f>SUMIF(SaldoAnno1!A$12:A$4902,D54,SaldoAnno1!D$12:D$4902)</f>
        <v>22000</v>
      </c>
      <c r="N54" s="123">
        <f>SUMIF(SaldoAnno1!A$12:A$4902,D54,SaldoAnno1!E$12:E$4902)</f>
        <v>0</v>
      </c>
      <c r="O54" s="123">
        <f>SUMIF(SaldoAnno1!A$12:A$4902,D54,SaldoAnno1!G$12:G$4902)</f>
        <v>22000</v>
      </c>
      <c r="P54" s="123">
        <f>SUMIF(SaldoAnno2!A$12:A$5000,D54,SaldoAnno2!D$12:D$5000)</f>
        <v>54704.2</v>
      </c>
      <c r="Q54" s="123">
        <f>SUMIF(SaldoAnno2!A$12:A$5000,D54,SaldoAnno2!E$12:E$5000)</f>
        <v>0</v>
      </c>
      <c r="R54" s="123">
        <f>SUMIF(SaldoAnno2!A$12:A$5000,D54,SaldoAnno2!G$12:G$5000)</f>
        <v>54704.2</v>
      </c>
      <c r="S54" s="123">
        <f>SUMIF(SaldoAnno3!A$12:A$5000,D54,SaldoAnno3!D$12:G$5000)</f>
        <v>54704.2</v>
      </c>
      <c r="T54" s="123">
        <f>SUMIF(SaldoAnno3!A$12:A$5000,D54,SaldoAnno3!E$12:H$5000)</f>
        <v>0</v>
      </c>
      <c r="U54" s="123">
        <f>SUMIF(SaldoAnno3!A$12:A$5000,D54,SaldoAnno3!G$12:G$5000)</f>
        <v>54704.2</v>
      </c>
      <c r="V54" s="123">
        <f>SUMIF(SaldoAnno4!A$12:A$4602,$D54,SaldoAnno4!D$12:D$4602)</f>
        <v>54704.2</v>
      </c>
      <c r="W54" s="123">
        <f>SUMIF(SaldoAnno4!A$12:A$4602,$D54,SaldoAnno4!E$12:E$4602)</f>
        <v>0</v>
      </c>
      <c r="X54" s="123">
        <f>SUMIF(SaldoAnno4!A$12:A$4602,$D54,SaldoAnno4!G$12:G$4602)</f>
        <v>54704.2</v>
      </c>
      <c r="Y54" s="123">
        <f>SUMIF(SaldoAnno5!A$12:A$4602,$D54,SaldoAnno5!D$12:D$4602)</f>
        <v>54704.2</v>
      </c>
      <c r="Z54" s="123">
        <f>SUMIF(SaldoAnno5!A$12:A$4602,$D54,SaldoAnno5!E$12:E$4602)</f>
        <v>0</v>
      </c>
      <c r="AA54" s="123">
        <f>SUMIF(SaldoAnno5!A$12:A$4602,$D54,SaldoAnno5!G$12:G$4602)</f>
        <v>54704.2</v>
      </c>
      <c r="AB54" s="123">
        <f>SUMIF(SaldoAnno6!A$12:A$5000,$D54,SaldoAnno6!D$12:D$5000)</f>
        <v>54704.2</v>
      </c>
      <c r="AC54" s="123">
        <f>SUMIF(SaldoAnno6!A$12:A$5000,$D54,SaldoAnno6!E$12:E$5000)</f>
        <v>0</v>
      </c>
      <c r="AD54" s="123">
        <f>SUMIF(SaldoAnno6!A$12:A$5000,$D54,SaldoAnno6!G$12:G$5000)</f>
        <v>54704.2</v>
      </c>
    </row>
    <row r="55" spans="1:30">
      <c r="A55" s="124">
        <v>11</v>
      </c>
      <c r="B55" s="124">
        <v>1102</v>
      </c>
      <c r="C55" s="124">
        <v>110212</v>
      </c>
      <c r="D55" s="124">
        <v>11021251</v>
      </c>
      <c r="E55" s="125" t="s">
        <v>503</v>
      </c>
      <c r="F55" s="124">
        <v>4</v>
      </c>
      <c r="G55" s="126" t="s">
        <v>462</v>
      </c>
      <c r="H55" s="126" t="s">
        <v>455</v>
      </c>
      <c r="I55" s="126" t="s">
        <v>455</v>
      </c>
      <c r="J55" s="126" t="s">
        <v>840</v>
      </c>
      <c r="K55" s="126" t="s">
        <v>502</v>
      </c>
      <c r="L55" s="126" t="s">
        <v>842</v>
      </c>
      <c r="M55" s="123">
        <f>SUMIF(SaldoAnno1!A$12:A$4902,D55,SaldoAnno1!D$12:D$4902)</f>
        <v>0</v>
      </c>
      <c r="N55" s="123">
        <f>SUMIF(SaldoAnno1!A$12:A$4902,D55,SaldoAnno1!E$12:E$4902)</f>
        <v>0</v>
      </c>
      <c r="O55" s="123">
        <f>SUMIF(SaldoAnno1!A$12:A$4902,D55,SaldoAnno1!G$12:G$4902)</f>
        <v>0</v>
      </c>
      <c r="P55" s="123">
        <f>SUMIF(SaldoAnno2!A$12:A$5000,D55,SaldoAnno2!D$12:D$5000)</f>
        <v>0</v>
      </c>
      <c r="Q55" s="123">
        <f>SUMIF(SaldoAnno2!A$12:A$5000,D55,SaldoAnno2!E$12:E$5000)</f>
        <v>461326.08000000002</v>
      </c>
      <c r="R55" s="123">
        <f>SUMIF(SaldoAnno2!A$12:A$5000,D55,SaldoAnno2!G$12:G$5000)</f>
        <v>-461326.08000000002</v>
      </c>
      <c r="S55" s="123">
        <f>SUMIF(SaldoAnno3!A$12:A$5000,D55,SaldoAnno3!D$12:G$5000)</f>
        <v>0</v>
      </c>
      <c r="T55" s="123">
        <f>SUMIF(SaldoAnno3!A$12:A$5000,D55,SaldoAnno3!E$12:H$5000)</f>
        <v>478146.47</v>
      </c>
      <c r="U55" s="123">
        <f>SUMIF(SaldoAnno3!A$12:A$5000,D55,SaldoAnno3!G$12:G$5000)</f>
        <v>-478146.47</v>
      </c>
      <c r="V55" s="123">
        <f>SUMIF(SaldoAnno4!A$12:A$4602,$D55,SaldoAnno4!D$12:D$4602)</f>
        <v>3486.09</v>
      </c>
      <c r="W55" s="123">
        <f>SUMIF(SaldoAnno4!A$12:A$4602,$D55,SaldoAnno4!E$12:E$4602)</f>
        <v>491501.98</v>
      </c>
      <c r="X55" s="123">
        <f>SUMIF(SaldoAnno4!A$12:A$4602,$D55,SaldoAnno4!G$12:G$4602)</f>
        <v>-488015.88999999996</v>
      </c>
      <c r="Y55" s="123">
        <f>SUMIF(SaldoAnno5!A$12:A$4602,$D55,SaldoAnno5!D$12:D$4602)</f>
        <v>0</v>
      </c>
      <c r="Z55" s="123">
        <f>SUMIF(SaldoAnno5!A$12:A$4602,$D55,SaldoAnno5!E$12:E$4602)</f>
        <v>488718.51</v>
      </c>
      <c r="AA55" s="123">
        <f>SUMIF(SaldoAnno5!A$12:A$4602,$D55,SaldoAnno5!G$12:G$4602)</f>
        <v>-488718.51</v>
      </c>
      <c r="AB55" s="123">
        <f>SUMIF(SaldoAnno6!A$12:A$5000,$D55,SaldoAnno6!D$12:D$5000)</f>
        <v>84513.03</v>
      </c>
      <c r="AC55" s="123">
        <f>SUMIF(SaldoAnno6!A$12:A$5000,$D55,SaldoAnno6!E$12:E$5000)</f>
        <v>512690.09</v>
      </c>
      <c r="AD55" s="123">
        <f>SUMIF(SaldoAnno6!A$12:A$5000,$D55,SaldoAnno6!G$12:G$5000)</f>
        <v>-428177.06000000006</v>
      </c>
    </row>
    <row r="56" spans="1:30">
      <c r="A56" s="124">
        <v>11</v>
      </c>
      <c r="B56" s="124">
        <v>1102</v>
      </c>
      <c r="C56" s="124">
        <v>110212</v>
      </c>
      <c r="D56" s="124">
        <v>11021290</v>
      </c>
      <c r="E56" s="125" t="s">
        <v>1271</v>
      </c>
      <c r="F56" s="124">
        <v>4</v>
      </c>
      <c r="G56" s="126" t="s">
        <v>462</v>
      </c>
      <c r="H56" s="126" t="s">
        <v>455</v>
      </c>
      <c r="I56" s="126" t="s">
        <v>455</v>
      </c>
      <c r="J56" s="126" t="s">
        <v>840</v>
      </c>
      <c r="K56" s="126" t="s">
        <v>502</v>
      </c>
      <c r="L56" s="126" t="s">
        <v>842</v>
      </c>
      <c r="M56" s="123">
        <f>SUMIF(SaldoAnno1!A$12:A$4902,D56,SaldoAnno1!D$12:D$4902)</f>
        <v>0</v>
      </c>
      <c r="N56" s="123">
        <f>SUMIF(SaldoAnno1!A$12:A$4902,D56,SaldoAnno1!E$12:E$4902)</f>
        <v>0</v>
      </c>
      <c r="O56" s="123">
        <f>SUMIF(SaldoAnno1!A$12:A$4902,D56,SaldoAnno1!G$12:G$4902)</f>
        <v>0</v>
      </c>
      <c r="P56" s="123">
        <f>SUMIF(SaldoAnno2!A$12:A$5000,D56,SaldoAnno2!D$12:D$5000)</f>
        <v>21070.74</v>
      </c>
      <c r="Q56" s="123">
        <f>SUMIF(SaldoAnno2!A$12:A$5000,D56,SaldoAnno2!E$12:E$5000)</f>
        <v>64280.6</v>
      </c>
      <c r="R56" s="123">
        <f>SUMIF(SaldoAnno2!A$12:A$5000,D56,SaldoAnno2!G$12:G$5000)</f>
        <v>-43209.86</v>
      </c>
      <c r="S56" s="123">
        <f>SUMIF(SaldoAnno3!A$12:A$5000,D56,SaldoAnno3!D$12:G$5000)</f>
        <v>21070.74</v>
      </c>
      <c r="T56" s="123">
        <f>SUMIF(SaldoAnno3!A$12:A$5000,D56,SaldoAnno3!E$12:H$5000)</f>
        <v>70637.48</v>
      </c>
      <c r="U56" s="123">
        <f>SUMIF(SaldoAnno3!A$12:A$5000,D56,SaldoAnno3!G$12:G$5000)</f>
        <v>-49566.739999999991</v>
      </c>
      <c r="V56" s="123">
        <f>SUMIF(SaldoAnno4!A$12:A$4602,$D56,SaldoAnno4!D$12:D$4602)</f>
        <v>14713.86</v>
      </c>
      <c r="W56" s="123">
        <f>SUMIF(SaldoAnno4!A$12:A$4602,$D56,SaldoAnno4!E$12:E$4602)</f>
        <v>69418.06</v>
      </c>
      <c r="X56" s="123">
        <f>SUMIF(SaldoAnno4!A$12:A$4602,$D56,SaldoAnno4!G$12:G$4602)</f>
        <v>-54704.2</v>
      </c>
      <c r="Y56" s="123">
        <f>SUMIF(SaldoAnno5!A$12:A$4602,$D56,SaldoAnno5!D$12:D$4602)</f>
        <v>9576.4</v>
      </c>
      <c r="Z56" s="123">
        <f>SUMIF(SaldoAnno5!A$12:A$4602,$D56,SaldoAnno5!E$12:E$4602)</f>
        <v>64280.6</v>
      </c>
      <c r="AA56" s="123">
        <f>SUMIF(SaldoAnno5!A$12:A$4602,$D56,SaldoAnno5!G$12:G$4602)</f>
        <v>-54704.2</v>
      </c>
      <c r="AB56" s="123">
        <f>SUMIF(SaldoAnno6!A$12:A$5000,$D56,SaldoAnno6!D$12:D$5000)</f>
        <v>9576.4</v>
      </c>
      <c r="AC56" s="123">
        <f>SUMIF(SaldoAnno6!A$12:A$5000,$D56,SaldoAnno6!E$12:E$5000)</f>
        <v>64280.6</v>
      </c>
      <c r="AD56" s="123">
        <f>SUMIF(SaldoAnno6!A$12:A$5000,$D56,SaldoAnno6!G$12:G$5000)</f>
        <v>-54704.2</v>
      </c>
    </row>
    <row r="57" spans="1:30">
      <c r="A57" s="124">
        <v>11</v>
      </c>
      <c r="B57" s="124">
        <v>1102</v>
      </c>
      <c r="C57" s="124">
        <v>110213</v>
      </c>
      <c r="D57" s="124">
        <v>11021301</v>
      </c>
      <c r="E57" s="125" t="s">
        <v>504</v>
      </c>
      <c r="F57" s="124">
        <v>3</v>
      </c>
      <c r="G57" s="126" t="s">
        <v>454</v>
      </c>
      <c r="H57" s="126" t="s">
        <v>455</v>
      </c>
      <c r="I57" s="126" t="s">
        <v>455</v>
      </c>
      <c r="J57" s="126" t="s">
        <v>840</v>
      </c>
      <c r="K57" s="126" t="s">
        <v>505</v>
      </c>
      <c r="L57" s="126" t="s">
        <v>842</v>
      </c>
      <c r="M57" s="123">
        <f>SUMIF(SaldoAnno1!A$12:A$4902,D57,SaldoAnno1!D$12:D$4902)</f>
        <v>0</v>
      </c>
      <c r="N57" s="123">
        <f>SUMIF(SaldoAnno1!A$12:A$4902,D57,SaldoAnno1!E$12:E$4902)</f>
        <v>0</v>
      </c>
      <c r="O57" s="123">
        <f>SUMIF(SaldoAnno1!A$12:A$4902,D57,SaldoAnno1!G$12:G$4902)</f>
        <v>0</v>
      </c>
      <c r="P57" s="123">
        <f>SUMIF(SaldoAnno2!A$12:A$5000,D57,SaldoAnno2!D$12:D$5000)</f>
        <v>1037105.05</v>
      </c>
      <c r="Q57" s="123">
        <f>SUMIF(SaldoAnno2!A$12:A$5000,D57,SaldoAnno2!E$12:E$5000)</f>
        <v>0</v>
      </c>
      <c r="R57" s="123">
        <f>SUMIF(SaldoAnno2!A$12:A$5000,D57,SaldoAnno2!G$12:G$5000)</f>
        <v>1037105.05</v>
      </c>
      <c r="S57" s="123">
        <f>SUMIF(SaldoAnno3!A$12:A$5000,D57,SaldoAnno3!D$12:G$5000)</f>
        <v>1108009.8899999999</v>
      </c>
      <c r="T57" s="123">
        <f>SUMIF(SaldoAnno3!A$12:A$5000,D57,SaldoAnno3!E$12:H$5000)</f>
        <v>6798.92</v>
      </c>
      <c r="U57" s="123">
        <f>SUMIF(SaldoAnno3!A$12:A$5000,D57,SaldoAnno3!G$12:G$5000)</f>
        <v>1101210.97</v>
      </c>
      <c r="V57" s="123">
        <f>SUMIF(SaldoAnno4!A$12:A$4602,$D57,SaldoAnno4!D$12:D$4602)</f>
        <v>1158411.42</v>
      </c>
      <c r="W57" s="123">
        <f>SUMIF(SaldoAnno4!A$12:A$4602,$D57,SaldoAnno4!E$12:E$4602)</f>
        <v>3389.78</v>
      </c>
      <c r="X57" s="123">
        <f>SUMIF(SaldoAnno4!A$12:A$4602,$D57,SaldoAnno4!G$12:G$4602)</f>
        <v>1155021.6399999999</v>
      </c>
      <c r="Y57" s="123">
        <f>SUMIF(SaldoAnno5!A$12:A$4602,$D57,SaldoAnno5!D$12:D$4602)</f>
        <v>1188512.75</v>
      </c>
      <c r="Z57" s="123">
        <f>SUMIF(SaldoAnno5!A$12:A$4602,$D57,SaldoAnno5!E$12:E$4602)</f>
        <v>9060.25</v>
      </c>
      <c r="AA57" s="123">
        <f>SUMIF(SaldoAnno5!A$12:A$4602,$D57,SaldoAnno5!G$12:G$4602)</f>
        <v>1179452.5</v>
      </c>
      <c r="AB57" s="123">
        <f>SUMIF(SaldoAnno6!A$12:A$5000,$D57,SaldoAnno6!D$12:D$5000)</f>
        <v>1218351.52</v>
      </c>
      <c r="AC57" s="123">
        <f>SUMIF(SaldoAnno6!A$12:A$5000,$D57,SaldoAnno6!E$12:E$5000)</f>
        <v>7280.95</v>
      </c>
      <c r="AD57" s="123">
        <f>SUMIF(SaldoAnno6!A$12:A$5000,$D57,SaldoAnno6!G$12:G$5000)</f>
        <v>1211070.57</v>
      </c>
    </row>
    <row r="58" spans="1:30" ht="25.5">
      <c r="A58" s="124">
        <v>11</v>
      </c>
      <c r="B58" s="124">
        <v>1102</v>
      </c>
      <c r="C58" s="124">
        <v>110213</v>
      </c>
      <c r="D58" s="124">
        <v>11021340</v>
      </c>
      <c r="E58" s="125" t="s">
        <v>1259</v>
      </c>
      <c r="F58" s="124">
        <v>3</v>
      </c>
      <c r="G58" s="126" t="s">
        <v>454</v>
      </c>
      <c r="H58" s="126" t="s">
        <v>455</v>
      </c>
      <c r="I58" s="126" t="s">
        <v>455</v>
      </c>
      <c r="J58" s="126" t="s">
        <v>840</v>
      </c>
      <c r="K58" s="126" t="s">
        <v>505</v>
      </c>
      <c r="L58" s="126" t="s">
        <v>842</v>
      </c>
      <c r="M58" s="123">
        <f>SUMIF(SaldoAnno1!A$12:A$4902,D58,SaldoAnno1!D$12:D$4902)</f>
        <v>0</v>
      </c>
      <c r="N58" s="123">
        <f>SUMIF(SaldoAnno1!A$12:A$4902,D58,SaldoAnno1!E$12:E$4902)</f>
        <v>0</v>
      </c>
      <c r="O58" s="123">
        <f>SUMIF(SaldoAnno1!A$12:A$4902,D58,SaldoAnno1!G$12:G$4902)</f>
        <v>0</v>
      </c>
      <c r="P58" s="123">
        <f>SUMIF(SaldoAnno2!A$12:A$5000,D58,SaldoAnno2!D$12:D$5000)</f>
        <v>83076.58</v>
      </c>
      <c r="Q58" s="123">
        <f>SUMIF(SaldoAnno2!A$12:A$5000,D58,SaldoAnno2!E$12:E$5000)</f>
        <v>0</v>
      </c>
      <c r="R58" s="123">
        <f>SUMIF(SaldoAnno2!A$12:A$5000,D58,SaldoAnno2!G$12:G$5000)</f>
        <v>83076.58</v>
      </c>
      <c r="S58" s="123">
        <f>SUMIF(SaldoAnno3!A$12:A$5000,D58,SaldoAnno3!D$12:G$5000)</f>
        <v>83076.58</v>
      </c>
      <c r="T58" s="123">
        <f>SUMIF(SaldoAnno3!A$12:A$5000,D58,SaldoAnno3!E$12:H$5000)</f>
        <v>0</v>
      </c>
      <c r="U58" s="123">
        <f>SUMIF(SaldoAnno3!A$12:A$5000,D58,SaldoAnno3!G$12:G$5000)</f>
        <v>83076.58</v>
      </c>
      <c r="V58" s="123">
        <f>SUMIF(SaldoAnno4!A$12:A$4602,$D58,SaldoAnno4!D$12:D$4602)</f>
        <v>83076.58</v>
      </c>
      <c r="W58" s="123">
        <f>SUMIF(SaldoAnno4!A$12:A$4602,$D58,SaldoAnno4!E$12:E$4602)</f>
        <v>39712.33</v>
      </c>
      <c r="X58" s="123">
        <f>SUMIF(SaldoAnno4!A$12:A$4602,$D58,SaldoAnno4!G$12:G$4602)</f>
        <v>43364.25</v>
      </c>
      <c r="Y58" s="123">
        <f>SUMIF(SaldoAnno5!A$12:A$4602,$D58,SaldoAnno5!D$12:D$4602)</f>
        <v>83076.58</v>
      </c>
      <c r="Z58" s="123">
        <f>SUMIF(SaldoAnno5!A$12:A$4602,$D58,SaldoAnno5!E$12:E$4602)</f>
        <v>47221.91</v>
      </c>
      <c r="AA58" s="123">
        <f>SUMIF(SaldoAnno5!A$12:A$4602,$D58,SaldoAnno5!G$12:G$4602)</f>
        <v>35854.67</v>
      </c>
      <c r="AB58" s="123">
        <f>SUMIF(SaldoAnno6!A$12:A$5000,$D58,SaldoAnno6!D$12:D$5000)</f>
        <v>83076.58</v>
      </c>
      <c r="AC58" s="123">
        <f>SUMIF(SaldoAnno6!A$12:A$5000,$D58,SaldoAnno6!E$12:E$5000)</f>
        <v>61021.91</v>
      </c>
      <c r="AD58" s="123">
        <f>SUMIF(SaldoAnno6!A$12:A$5000,$D58,SaldoAnno6!G$12:G$5000)</f>
        <v>22054.67</v>
      </c>
    </row>
    <row r="59" spans="1:30">
      <c r="A59" s="124">
        <v>11</v>
      </c>
      <c r="B59" s="124">
        <v>1102</v>
      </c>
      <c r="C59" s="124">
        <v>110213</v>
      </c>
      <c r="D59" s="124">
        <v>11021341</v>
      </c>
      <c r="E59" s="125" t="s">
        <v>1277</v>
      </c>
      <c r="F59" s="124">
        <v>3</v>
      </c>
      <c r="G59" s="126" t="s">
        <v>454</v>
      </c>
      <c r="H59" s="126" t="s">
        <v>455</v>
      </c>
      <c r="I59" s="126" t="s">
        <v>455</v>
      </c>
      <c r="J59" s="126" t="s">
        <v>840</v>
      </c>
      <c r="K59" s="126" t="s">
        <v>505</v>
      </c>
      <c r="L59" s="126" t="s">
        <v>842</v>
      </c>
      <c r="M59" s="123">
        <f>SUMIF(SaldoAnno1!A$12:A$4902,D59,SaldoAnno1!D$12:D$4902)</f>
        <v>0</v>
      </c>
      <c r="N59" s="123">
        <f>SUMIF(SaldoAnno1!A$12:A$4902,D59,SaldoAnno1!E$12:E$4902)</f>
        <v>0</v>
      </c>
      <c r="O59" s="123">
        <f>SUMIF(SaldoAnno1!A$12:A$4902,D59,SaldoAnno1!G$12:G$4902)</f>
        <v>0</v>
      </c>
      <c r="P59" s="123">
        <f>SUMIF(SaldoAnno2!A$12:A$5000,D59,SaldoAnno2!D$12:D$5000)</f>
        <v>185624.77</v>
      </c>
      <c r="Q59" s="123">
        <f>SUMIF(SaldoAnno2!A$12:A$5000,D59,SaldoAnno2!E$12:E$5000)</f>
        <v>0</v>
      </c>
      <c r="R59" s="123">
        <f>SUMIF(SaldoAnno2!A$12:A$5000,D59,SaldoAnno2!G$12:G$5000)</f>
        <v>185624.77</v>
      </c>
      <c r="S59" s="123">
        <f>SUMIF(SaldoAnno3!A$12:A$5000,D59,SaldoAnno3!D$12:G$5000)</f>
        <v>185624.77</v>
      </c>
      <c r="T59" s="123">
        <f>SUMIF(SaldoAnno3!A$12:A$5000,D59,SaldoAnno3!E$12:H$5000)</f>
        <v>0</v>
      </c>
      <c r="U59" s="123">
        <f>SUMIF(SaldoAnno3!A$12:A$5000,D59,SaldoAnno3!G$12:G$5000)</f>
        <v>185624.77</v>
      </c>
      <c r="V59" s="123">
        <f>SUMIF(SaldoAnno4!A$12:A$4602,$D59,SaldoAnno4!D$12:D$4602)</f>
        <v>185624.77</v>
      </c>
      <c r="W59" s="123">
        <f>SUMIF(SaldoAnno4!A$12:A$4602,$D59,SaldoAnno4!E$12:E$4602)</f>
        <v>121240</v>
      </c>
      <c r="X59" s="123">
        <f>SUMIF(SaldoAnno4!A$12:A$4602,$D59,SaldoAnno4!G$12:G$4602)</f>
        <v>64384.76999999999</v>
      </c>
      <c r="Y59" s="123">
        <f>SUMIF(SaldoAnno5!A$12:A$4602,$D59,SaldoAnno5!D$12:D$4602)</f>
        <v>185624.77</v>
      </c>
      <c r="Z59" s="123">
        <f>SUMIF(SaldoAnno5!A$12:A$4602,$D59,SaldoAnno5!E$12:E$4602)</f>
        <v>185624.77</v>
      </c>
      <c r="AA59" s="123">
        <f>SUMIF(SaldoAnno5!A$12:A$4602,$D59,SaldoAnno5!G$12:G$4602)</f>
        <v>0</v>
      </c>
      <c r="AB59" s="123">
        <f>SUMIF(SaldoAnno6!A$12:A$5000,$D59,SaldoAnno6!D$12:D$5000)</f>
        <v>185624.77</v>
      </c>
      <c r="AC59" s="123">
        <f>SUMIF(SaldoAnno6!A$12:A$5000,$D59,SaldoAnno6!E$12:E$5000)</f>
        <v>185624.77</v>
      </c>
      <c r="AD59" s="123">
        <f>SUMIF(SaldoAnno6!A$12:A$5000,$D59,SaldoAnno6!G$12:G$5000)</f>
        <v>0</v>
      </c>
    </row>
    <row r="60" spans="1:30" ht="25.5">
      <c r="A60" s="124">
        <v>11</v>
      </c>
      <c r="B60" s="124">
        <v>1102</v>
      </c>
      <c r="C60" s="124">
        <v>110213</v>
      </c>
      <c r="D60" s="124">
        <v>11021342</v>
      </c>
      <c r="E60" s="125" t="s">
        <v>1278</v>
      </c>
      <c r="F60" s="124">
        <v>3</v>
      </c>
      <c r="G60" s="126" t="s">
        <v>454</v>
      </c>
      <c r="H60" s="126" t="s">
        <v>455</v>
      </c>
      <c r="I60" s="126" t="s">
        <v>455</v>
      </c>
      <c r="J60" s="126" t="s">
        <v>840</v>
      </c>
      <c r="K60" s="126" t="s">
        <v>505</v>
      </c>
      <c r="L60" s="126" t="s">
        <v>842</v>
      </c>
      <c r="M60" s="123">
        <f>SUMIF(SaldoAnno1!A$12:A$4902,D60,SaldoAnno1!D$12:D$4902)</f>
        <v>0</v>
      </c>
      <c r="N60" s="123">
        <f>SUMIF(SaldoAnno1!A$12:A$4902,D60,SaldoAnno1!E$12:E$4902)</f>
        <v>0</v>
      </c>
      <c r="O60" s="123">
        <f>SUMIF(SaldoAnno1!A$12:A$4902,D60,SaldoAnno1!G$12:G$4902)</f>
        <v>0</v>
      </c>
      <c r="P60" s="123">
        <f>SUMIF(SaldoAnno2!A$12:A$5000,D60,SaldoAnno2!D$12:D$5000)</f>
        <v>11000</v>
      </c>
      <c r="Q60" s="123">
        <f>SUMIF(SaldoAnno2!A$12:A$5000,D60,SaldoAnno2!E$12:E$5000)</f>
        <v>0</v>
      </c>
      <c r="R60" s="123">
        <f>SUMIF(SaldoAnno2!A$12:A$5000,D60,SaldoAnno2!G$12:G$5000)</f>
        <v>11000</v>
      </c>
      <c r="S60" s="123">
        <f>SUMIF(SaldoAnno3!A$12:A$5000,D60,SaldoAnno3!D$12:G$5000)</f>
        <v>11000</v>
      </c>
      <c r="T60" s="123">
        <f>SUMIF(SaldoAnno3!A$12:A$5000,D60,SaldoAnno3!E$12:H$5000)</f>
        <v>0</v>
      </c>
      <c r="U60" s="123">
        <f>SUMIF(SaldoAnno3!A$12:A$5000,D60,SaldoAnno3!G$12:G$5000)</f>
        <v>11000</v>
      </c>
      <c r="V60" s="123">
        <f>SUMIF(SaldoAnno4!A$12:A$4602,$D60,SaldoAnno4!D$12:D$4602)</f>
        <v>11000</v>
      </c>
      <c r="W60" s="123">
        <f>SUMIF(SaldoAnno4!A$12:A$4602,$D60,SaldoAnno4!E$12:E$4602)</f>
        <v>6000</v>
      </c>
      <c r="X60" s="123">
        <f>SUMIF(SaldoAnno4!A$12:A$4602,$D60,SaldoAnno4!G$12:G$4602)</f>
        <v>5000</v>
      </c>
      <c r="Y60" s="123">
        <f>SUMIF(SaldoAnno5!A$12:A$4602,$D60,SaldoAnno5!D$12:D$4602)</f>
        <v>11000</v>
      </c>
      <c r="Z60" s="123">
        <f>SUMIF(SaldoAnno5!A$12:A$4602,$D60,SaldoAnno5!E$12:E$4602)</f>
        <v>6000</v>
      </c>
      <c r="AA60" s="123">
        <f>SUMIF(SaldoAnno5!A$12:A$4602,$D60,SaldoAnno5!G$12:G$4602)</f>
        <v>5000</v>
      </c>
      <c r="AB60" s="123">
        <f>SUMIF(SaldoAnno6!A$12:A$5000,$D60,SaldoAnno6!D$12:D$5000)</f>
        <v>11000</v>
      </c>
      <c r="AC60" s="123">
        <f>SUMIF(SaldoAnno6!A$12:A$5000,$D60,SaldoAnno6!E$12:E$5000)</f>
        <v>6000</v>
      </c>
      <c r="AD60" s="123">
        <f>SUMIF(SaldoAnno6!A$12:A$5000,$D60,SaldoAnno6!G$12:G$5000)</f>
        <v>5000</v>
      </c>
    </row>
    <row r="61" spans="1:30">
      <c r="A61" s="124">
        <v>11</v>
      </c>
      <c r="B61" s="124">
        <v>1102</v>
      </c>
      <c r="C61" s="124">
        <v>110213</v>
      </c>
      <c r="D61" s="124">
        <v>11021343</v>
      </c>
      <c r="E61" s="125" t="s">
        <v>1279</v>
      </c>
      <c r="F61" s="124">
        <v>3</v>
      </c>
      <c r="G61" s="126" t="s">
        <v>454</v>
      </c>
      <c r="H61" s="126" t="s">
        <v>455</v>
      </c>
      <c r="I61" s="126" t="s">
        <v>455</v>
      </c>
      <c r="J61" s="126" t="s">
        <v>840</v>
      </c>
      <c r="K61" s="126" t="s">
        <v>505</v>
      </c>
      <c r="L61" s="126" t="s">
        <v>842</v>
      </c>
      <c r="M61" s="123">
        <f>SUMIF(SaldoAnno1!A$12:A$4902,D61,SaldoAnno1!D$12:D$4902)</f>
        <v>0</v>
      </c>
      <c r="N61" s="123">
        <f>SUMIF(SaldoAnno1!A$12:A$4902,D61,SaldoAnno1!E$12:E$4902)</f>
        <v>0</v>
      </c>
      <c r="O61" s="123">
        <f>SUMIF(SaldoAnno1!A$12:A$4902,D61,SaldoAnno1!G$12:G$4902)</f>
        <v>0</v>
      </c>
      <c r="P61" s="123">
        <f>SUMIF(SaldoAnno2!A$12:A$5000,D61,SaldoAnno2!D$12:D$5000)</f>
        <v>8552.51</v>
      </c>
      <c r="Q61" s="123">
        <f>SUMIF(SaldoAnno2!A$12:A$5000,D61,SaldoAnno2!E$12:E$5000)</f>
        <v>0</v>
      </c>
      <c r="R61" s="123">
        <f>SUMIF(SaldoAnno2!A$12:A$5000,D61,SaldoAnno2!G$12:G$5000)</f>
        <v>8552.51</v>
      </c>
      <c r="S61" s="123">
        <f>SUMIF(SaldoAnno3!A$12:A$5000,D61,SaldoAnno3!D$12:G$5000)</f>
        <v>8552.51</v>
      </c>
      <c r="T61" s="123">
        <f>SUMIF(SaldoAnno3!A$12:A$5000,D61,SaldoAnno3!E$12:H$5000)</f>
        <v>0</v>
      </c>
      <c r="U61" s="123">
        <f>SUMIF(SaldoAnno3!A$12:A$5000,D61,SaldoAnno3!G$12:G$5000)</f>
        <v>8552.51</v>
      </c>
      <c r="V61" s="123">
        <f>SUMIF(SaldoAnno4!A$12:A$4602,$D61,SaldoAnno4!D$12:D$4602)</f>
        <v>8552.51</v>
      </c>
      <c r="W61" s="123">
        <f>SUMIF(SaldoAnno4!A$12:A$4602,$D61,SaldoAnno4!E$12:E$4602)</f>
        <v>0</v>
      </c>
      <c r="X61" s="123">
        <f>SUMIF(SaldoAnno4!A$12:A$4602,$D61,SaldoAnno4!G$12:G$4602)</f>
        <v>8552.51</v>
      </c>
      <c r="Y61" s="123">
        <f>SUMIF(SaldoAnno5!A$12:A$4602,$D61,SaldoAnno5!D$12:D$4602)</f>
        <v>8552.51</v>
      </c>
      <c r="Z61" s="123">
        <f>SUMIF(SaldoAnno5!A$12:A$4602,$D61,SaldoAnno5!E$12:E$4602)</f>
        <v>0</v>
      </c>
      <c r="AA61" s="123">
        <f>SUMIF(SaldoAnno5!A$12:A$4602,$D61,SaldoAnno5!G$12:G$4602)</f>
        <v>8552.51</v>
      </c>
      <c r="AB61" s="123">
        <f>SUMIF(SaldoAnno6!A$12:A$5000,$D61,SaldoAnno6!D$12:D$5000)</f>
        <v>8552.51</v>
      </c>
      <c r="AC61" s="123">
        <f>SUMIF(SaldoAnno6!A$12:A$5000,$D61,SaldoAnno6!E$12:E$5000)</f>
        <v>0</v>
      </c>
      <c r="AD61" s="123">
        <f>SUMIF(SaldoAnno6!A$12:A$5000,$D61,SaldoAnno6!G$12:G$5000)</f>
        <v>8552.51</v>
      </c>
    </row>
    <row r="62" spans="1:30">
      <c r="A62" s="124">
        <v>11</v>
      </c>
      <c r="B62" s="124">
        <v>1102</v>
      </c>
      <c r="C62" s="124">
        <v>110213</v>
      </c>
      <c r="D62" s="124">
        <v>11021351</v>
      </c>
      <c r="E62" s="125" t="s">
        <v>506</v>
      </c>
      <c r="F62" s="124">
        <v>4</v>
      </c>
      <c r="G62" s="126" t="s">
        <v>462</v>
      </c>
      <c r="H62" s="126" t="s">
        <v>455</v>
      </c>
      <c r="I62" s="126" t="s">
        <v>455</v>
      </c>
      <c r="J62" s="126" t="s">
        <v>840</v>
      </c>
      <c r="K62" s="126" t="s">
        <v>505</v>
      </c>
      <c r="L62" s="126" t="s">
        <v>842</v>
      </c>
      <c r="M62" s="123">
        <f>SUMIF(SaldoAnno1!A$12:A$4902,D62,SaldoAnno1!D$12:D$4902)</f>
        <v>0</v>
      </c>
      <c r="N62" s="123">
        <f>SUMIF(SaldoAnno1!A$12:A$4902,D62,SaldoAnno1!E$12:E$4902)</f>
        <v>0</v>
      </c>
      <c r="O62" s="123">
        <f>SUMIF(SaldoAnno1!A$12:A$4902,D62,SaldoAnno1!G$12:G$4902)</f>
        <v>0</v>
      </c>
      <c r="P62" s="123">
        <f>SUMIF(SaldoAnno2!A$12:A$5000,D62,SaldoAnno2!D$12:D$5000)</f>
        <v>0</v>
      </c>
      <c r="Q62" s="123">
        <f>SUMIF(SaldoAnno2!A$12:A$5000,D62,SaldoAnno2!E$12:E$5000)</f>
        <v>922179.28</v>
      </c>
      <c r="R62" s="123">
        <f>SUMIF(SaldoAnno2!A$12:A$5000,D62,SaldoAnno2!G$12:G$5000)</f>
        <v>-922179.28</v>
      </c>
      <c r="S62" s="123">
        <f>SUMIF(SaldoAnno3!A$12:A$5000,D62,SaldoAnno3!D$12:G$5000)</f>
        <v>6798.92</v>
      </c>
      <c r="T62" s="123">
        <f>SUMIF(SaldoAnno3!A$12:A$5000,D62,SaldoAnno3!E$12:H$5000)</f>
        <v>985978.13</v>
      </c>
      <c r="U62" s="123">
        <f>SUMIF(SaldoAnno3!A$12:A$5000,D62,SaldoAnno3!G$12:G$5000)</f>
        <v>-979179.21</v>
      </c>
      <c r="V62" s="123">
        <f>SUMIF(SaldoAnno4!A$12:A$4602,$D62,SaldoAnno4!D$12:D$4602)</f>
        <v>3389.78</v>
      </c>
      <c r="W62" s="123">
        <f>SUMIF(SaldoAnno4!A$12:A$4602,$D62,SaldoAnno4!E$12:E$4602)</f>
        <v>1018498.07</v>
      </c>
      <c r="X62" s="123">
        <f>SUMIF(SaldoAnno4!A$12:A$4602,$D62,SaldoAnno4!G$12:G$4602)</f>
        <v>-1015108.2899999999</v>
      </c>
      <c r="Y62" s="123">
        <f>SUMIF(SaldoAnno5!A$12:A$4602,$D62,SaldoAnno5!D$12:D$4602)</f>
        <v>8750.3799999999992</v>
      </c>
      <c r="Z62" s="123">
        <f>SUMIF(SaldoAnno5!A$12:A$4602,$D62,SaldoAnno5!E$12:E$4602)</f>
        <v>1070087.8999999999</v>
      </c>
      <c r="AA62" s="123">
        <f>SUMIF(SaldoAnno5!A$12:A$4602,$D62,SaldoAnno5!G$12:G$4602)</f>
        <v>-1061337.52</v>
      </c>
      <c r="AB62" s="123">
        <f>SUMIF(SaldoAnno6!A$12:A$5000,$D62,SaldoAnno6!D$12:D$5000)</f>
        <v>7280.95</v>
      </c>
      <c r="AC62" s="123">
        <f>SUMIF(SaldoAnno6!A$12:A$5000,$D62,SaldoAnno6!E$12:E$5000)</f>
        <v>1115410.6000000001</v>
      </c>
      <c r="AD62" s="123">
        <f>SUMIF(SaldoAnno6!A$12:A$5000,$D62,SaldoAnno6!G$12:G$5000)</f>
        <v>-1108129.6500000001</v>
      </c>
    </row>
    <row r="63" spans="1:30">
      <c r="A63" s="124">
        <v>11</v>
      </c>
      <c r="B63" s="124">
        <v>1102</v>
      </c>
      <c r="C63" s="124">
        <v>110213</v>
      </c>
      <c r="D63" s="124">
        <v>11021390</v>
      </c>
      <c r="E63" s="125" t="s">
        <v>1300</v>
      </c>
      <c r="F63" s="124">
        <v>4</v>
      </c>
      <c r="G63" s="126" t="s">
        <v>462</v>
      </c>
      <c r="H63" s="126" t="s">
        <v>455</v>
      </c>
      <c r="I63" s="126" t="s">
        <v>455</v>
      </c>
      <c r="J63" s="126" t="s">
        <v>840</v>
      </c>
      <c r="K63" s="126" t="s">
        <v>505</v>
      </c>
      <c r="L63" s="126" t="s">
        <v>842</v>
      </c>
      <c r="M63" s="123">
        <f>SUMIF(SaldoAnno1!A$12:A$4902,D63,SaldoAnno1!D$12:D$4902)</f>
        <v>0</v>
      </c>
      <c r="N63" s="123">
        <f>SUMIF(SaldoAnno1!A$12:A$4902,D63,SaldoAnno1!E$12:E$4902)</f>
        <v>0</v>
      </c>
      <c r="O63" s="123">
        <f>SUMIF(SaldoAnno1!A$12:A$4902,D63,SaldoAnno1!G$12:G$4902)</f>
        <v>0</v>
      </c>
      <c r="P63" s="123">
        <f>SUMIF(SaldoAnno2!A$12:A$5000,D63,SaldoAnno2!D$12:D$5000)</f>
        <v>0</v>
      </c>
      <c r="Q63" s="123">
        <f>SUMIF(SaldoAnno2!A$12:A$5000,D63,SaldoAnno2!E$12:E$5000)</f>
        <v>72319.37</v>
      </c>
      <c r="R63" s="123">
        <f>SUMIF(SaldoAnno2!A$12:A$5000,D63,SaldoAnno2!G$12:G$5000)</f>
        <v>-72319.37</v>
      </c>
      <c r="S63" s="123">
        <f>SUMIF(SaldoAnno3!A$12:A$5000,D63,SaldoAnno3!D$12:G$5000)</f>
        <v>0</v>
      </c>
      <c r="T63" s="123">
        <f>SUMIF(SaldoAnno3!A$12:A$5000,D63,SaldoAnno3!E$12:H$5000)</f>
        <v>76014.899999999994</v>
      </c>
      <c r="U63" s="123">
        <f>SUMIF(SaldoAnno3!A$12:A$5000,D63,SaldoAnno3!G$12:G$5000)</f>
        <v>-76014.899999999994</v>
      </c>
      <c r="V63" s="123">
        <f>SUMIF(SaldoAnno4!A$12:A$4602,$D63,SaldoAnno4!D$12:D$4602)</f>
        <v>38782.69</v>
      </c>
      <c r="W63" s="123">
        <f>SUMIF(SaldoAnno4!A$12:A$4602,$D63,SaldoAnno4!E$12:E$4602)</f>
        <v>78991.899999999994</v>
      </c>
      <c r="X63" s="123">
        <f>SUMIF(SaldoAnno4!A$12:A$4602,$D63,SaldoAnno4!G$12:G$4602)</f>
        <v>-40209.209999999992</v>
      </c>
      <c r="Y63" s="123">
        <f>SUMIF(SaldoAnno5!A$12:A$4602,$D63,SaldoAnno5!D$12:D$4602)</f>
        <v>38381.61</v>
      </c>
      <c r="Z63" s="123">
        <f>SUMIF(SaldoAnno5!A$12:A$4602,$D63,SaldoAnno5!E$12:E$4602)</f>
        <v>72849.289999999994</v>
      </c>
      <c r="AA63" s="123">
        <f>SUMIF(SaldoAnno5!A$12:A$4602,$D63,SaldoAnno5!G$12:G$4602)</f>
        <v>-34467.679999999993</v>
      </c>
      <c r="AB63" s="123">
        <f>SUMIF(SaldoAnno6!A$12:A$5000,$D63,SaldoAnno6!D$12:D$5000)</f>
        <v>52099.62</v>
      </c>
      <c r="AC63" s="123">
        <f>SUMIF(SaldoAnno6!A$12:A$5000,$D63,SaldoAnno6!E$12:E$5000)</f>
        <v>74060.13</v>
      </c>
      <c r="AD63" s="123">
        <f>SUMIF(SaldoAnno6!A$12:A$5000,$D63,SaldoAnno6!G$12:G$5000)</f>
        <v>-21960.510000000002</v>
      </c>
    </row>
    <row r="64" spans="1:30">
      <c r="A64" s="124">
        <v>11</v>
      </c>
      <c r="B64" s="124">
        <v>1102</v>
      </c>
      <c r="C64" s="124">
        <v>110213</v>
      </c>
      <c r="D64" s="124">
        <v>11021391</v>
      </c>
      <c r="E64" s="125" t="s">
        <v>1301</v>
      </c>
      <c r="F64" s="124">
        <v>4</v>
      </c>
      <c r="G64" s="126" t="s">
        <v>462</v>
      </c>
      <c r="H64" s="126" t="s">
        <v>455</v>
      </c>
      <c r="I64" s="126" t="s">
        <v>455</v>
      </c>
      <c r="J64" s="126" t="s">
        <v>840</v>
      </c>
      <c r="K64" s="126" t="s">
        <v>505</v>
      </c>
      <c r="L64" s="126" t="s">
        <v>842</v>
      </c>
      <c r="M64" s="123">
        <f>SUMIF(SaldoAnno1!A$12:A$4902,D64,SaldoAnno1!D$12:D$4902)</f>
        <v>0</v>
      </c>
      <c r="N64" s="123">
        <f>SUMIF(SaldoAnno1!A$12:A$4902,D64,SaldoAnno1!E$12:E$4902)</f>
        <v>0</v>
      </c>
      <c r="O64" s="123">
        <f>SUMIF(SaldoAnno1!A$12:A$4902,D64,SaldoAnno1!G$12:G$4902)</f>
        <v>0</v>
      </c>
      <c r="P64" s="123">
        <f>SUMIF(SaldoAnno2!A$12:A$5000,D64,SaldoAnno2!D$12:D$5000)</f>
        <v>0</v>
      </c>
      <c r="Q64" s="123">
        <f>SUMIF(SaldoAnno2!A$12:A$5000,D64,SaldoAnno2!E$12:E$5000)</f>
        <v>150585.1</v>
      </c>
      <c r="R64" s="123">
        <f>SUMIF(SaldoAnno2!A$12:A$5000,D64,SaldoAnno2!G$12:G$5000)</f>
        <v>-150585.1</v>
      </c>
      <c r="S64" s="123">
        <f>SUMIF(SaldoAnno3!A$12:A$5000,D64,SaldoAnno3!D$12:G$5000)</f>
        <v>0</v>
      </c>
      <c r="T64" s="123">
        <f>SUMIF(SaldoAnno3!A$12:A$5000,D64,SaldoAnno3!E$12:H$5000)</f>
        <v>158469.1</v>
      </c>
      <c r="U64" s="123">
        <f>SUMIF(SaldoAnno3!A$12:A$5000,D64,SaldoAnno3!G$12:G$5000)</f>
        <v>-158469.1</v>
      </c>
      <c r="V64" s="123">
        <f>SUMIF(SaldoAnno4!A$12:A$4602,$D64,SaldoAnno4!D$12:D$4602)</f>
        <v>101061.12</v>
      </c>
      <c r="W64" s="123">
        <f>SUMIF(SaldoAnno4!A$12:A$4602,$D64,SaldoAnno4!E$12:E$4602)</f>
        <v>165445.89000000001</v>
      </c>
      <c r="X64" s="123">
        <f>SUMIF(SaldoAnno4!A$12:A$4602,$D64,SaldoAnno4!G$12:G$4602)</f>
        <v>-64384.770000000019</v>
      </c>
      <c r="Y64" s="123">
        <f>SUMIF(SaldoAnno5!A$12:A$4602,$D64,SaldoAnno5!D$12:D$4602)</f>
        <v>150585.1</v>
      </c>
      <c r="Z64" s="123">
        <f>SUMIF(SaldoAnno5!A$12:A$4602,$D64,SaldoAnno5!E$12:E$4602)</f>
        <v>150585.1</v>
      </c>
      <c r="AA64" s="123">
        <f>SUMIF(SaldoAnno5!A$12:A$4602,$D64,SaldoAnno5!G$12:G$4602)</f>
        <v>0</v>
      </c>
      <c r="AB64" s="123">
        <f>SUMIF(SaldoAnno6!A$12:A$5000,$D64,SaldoAnno6!D$12:D$5000)</f>
        <v>150585.1</v>
      </c>
      <c r="AC64" s="123">
        <f>SUMIF(SaldoAnno6!A$12:A$5000,$D64,SaldoAnno6!E$12:E$5000)</f>
        <v>150585.1</v>
      </c>
      <c r="AD64" s="123">
        <f>SUMIF(SaldoAnno6!A$12:A$5000,$D64,SaldoAnno6!G$12:G$5000)</f>
        <v>0</v>
      </c>
    </row>
    <row r="65" spans="1:30">
      <c r="A65" s="124">
        <v>11</v>
      </c>
      <c r="B65" s="124">
        <v>1102</v>
      </c>
      <c r="C65" s="124">
        <v>110213</v>
      </c>
      <c r="D65" s="124">
        <v>11021392</v>
      </c>
      <c r="E65" s="125" t="s">
        <v>1302</v>
      </c>
      <c r="F65" s="124">
        <v>4</v>
      </c>
      <c r="G65" s="126" t="s">
        <v>462</v>
      </c>
      <c r="H65" s="126" t="s">
        <v>455</v>
      </c>
      <c r="I65" s="126" t="s">
        <v>455</v>
      </c>
      <c r="J65" s="126" t="s">
        <v>840</v>
      </c>
      <c r="K65" s="126" t="s">
        <v>505</v>
      </c>
      <c r="L65" s="126" t="s">
        <v>842</v>
      </c>
      <c r="M65" s="123">
        <f>SUMIF(SaldoAnno1!A$12:A$4902,D65,SaldoAnno1!D$12:D$4902)</f>
        <v>0</v>
      </c>
      <c r="N65" s="123">
        <f>SUMIF(SaldoAnno1!A$12:A$4902,D65,SaldoAnno1!E$12:E$4902)</f>
        <v>0</v>
      </c>
      <c r="O65" s="123">
        <f>SUMIF(SaldoAnno1!A$12:A$4902,D65,SaldoAnno1!G$12:G$4902)</f>
        <v>0</v>
      </c>
      <c r="P65" s="123">
        <f>SUMIF(SaldoAnno2!A$12:A$5000,D65,SaldoAnno2!D$12:D$5000)</f>
        <v>0</v>
      </c>
      <c r="Q65" s="123">
        <f>SUMIF(SaldoAnno2!A$12:A$5000,D65,SaldoAnno2!E$12:E$5000)</f>
        <v>11000</v>
      </c>
      <c r="R65" s="123">
        <f>SUMIF(SaldoAnno2!A$12:A$5000,D65,SaldoAnno2!G$12:G$5000)</f>
        <v>-11000</v>
      </c>
      <c r="S65" s="123">
        <f>SUMIF(SaldoAnno3!A$12:A$5000,D65,SaldoAnno3!D$12:G$5000)</f>
        <v>0</v>
      </c>
      <c r="T65" s="123">
        <f>SUMIF(SaldoAnno3!A$12:A$5000,D65,SaldoAnno3!E$12:H$5000)</f>
        <v>11000</v>
      </c>
      <c r="U65" s="123">
        <f>SUMIF(SaldoAnno3!A$12:A$5000,D65,SaldoAnno3!G$12:G$5000)</f>
        <v>-11000</v>
      </c>
      <c r="V65" s="123">
        <f>SUMIF(SaldoAnno4!A$12:A$4602,$D65,SaldoAnno4!D$12:D$4602)</f>
        <v>6000</v>
      </c>
      <c r="W65" s="123">
        <f>SUMIF(SaldoAnno4!A$12:A$4602,$D65,SaldoAnno4!E$12:E$4602)</f>
        <v>11000</v>
      </c>
      <c r="X65" s="123">
        <f>SUMIF(SaldoAnno4!A$12:A$4602,$D65,SaldoAnno4!G$12:G$4602)</f>
        <v>-5000</v>
      </c>
      <c r="Y65" s="123">
        <f>SUMIF(SaldoAnno5!A$12:A$4602,$D65,SaldoAnno5!D$12:D$4602)</f>
        <v>6000</v>
      </c>
      <c r="Z65" s="123">
        <f>SUMIF(SaldoAnno5!A$12:A$4602,$D65,SaldoAnno5!E$12:E$4602)</f>
        <v>11000</v>
      </c>
      <c r="AA65" s="123">
        <f>SUMIF(SaldoAnno5!A$12:A$4602,$D65,SaldoAnno5!G$12:G$4602)</f>
        <v>-5000</v>
      </c>
      <c r="AB65" s="123">
        <f>SUMIF(SaldoAnno6!A$12:A$5000,$D65,SaldoAnno6!D$12:D$5000)</f>
        <v>6000</v>
      </c>
      <c r="AC65" s="123">
        <f>SUMIF(SaldoAnno6!A$12:A$5000,$D65,SaldoAnno6!E$12:E$5000)</f>
        <v>11000</v>
      </c>
      <c r="AD65" s="123">
        <f>SUMIF(SaldoAnno6!A$12:A$5000,$D65,SaldoAnno6!G$12:G$5000)</f>
        <v>-5000</v>
      </c>
    </row>
    <row r="66" spans="1:30">
      <c r="A66" s="124">
        <v>11</v>
      </c>
      <c r="B66" s="124">
        <v>1102</v>
      </c>
      <c r="C66" s="124">
        <v>110213</v>
      </c>
      <c r="D66" s="124">
        <v>11021393</v>
      </c>
      <c r="E66" s="125" t="s">
        <v>1303</v>
      </c>
      <c r="F66" s="124">
        <v>4</v>
      </c>
      <c r="G66" s="126" t="s">
        <v>462</v>
      </c>
      <c r="H66" s="126" t="s">
        <v>455</v>
      </c>
      <c r="I66" s="126" t="s">
        <v>455</v>
      </c>
      <c r="J66" s="126" t="s">
        <v>840</v>
      </c>
      <c r="K66" s="126" t="s">
        <v>505</v>
      </c>
      <c r="L66" s="126" t="s">
        <v>842</v>
      </c>
      <c r="M66" s="123">
        <f>SUMIF(SaldoAnno1!A$12:A$4902,D66,SaldoAnno1!D$12:D$4902)</f>
        <v>0</v>
      </c>
      <c r="N66" s="123">
        <f>SUMIF(SaldoAnno1!A$12:A$4902,D66,SaldoAnno1!E$12:E$4902)</f>
        <v>0</v>
      </c>
      <c r="O66" s="123">
        <f>SUMIF(SaldoAnno1!A$12:A$4902,D66,SaldoAnno1!G$12:G$4902)</f>
        <v>0</v>
      </c>
      <c r="P66" s="123">
        <f>SUMIF(SaldoAnno2!A$12:A$5000,D66,SaldoAnno2!D$12:D$5000)</f>
        <v>0</v>
      </c>
      <c r="Q66" s="123">
        <f>SUMIF(SaldoAnno2!A$12:A$5000,D66,SaldoAnno2!E$12:E$5000)</f>
        <v>4641.74</v>
      </c>
      <c r="R66" s="123">
        <f>SUMIF(SaldoAnno2!A$12:A$5000,D66,SaldoAnno2!G$12:G$5000)</f>
        <v>-4641.74</v>
      </c>
      <c r="S66" s="123">
        <f>SUMIF(SaldoAnno3!A$12:A$5000,D66,SaldoAnno3!D$12:G$5000)</f>
        <v>0</v>
      </c>
      <c r="T66" s="123">
        <f>SUMIF(SaldoAnno3!A$12:A$5000,D66,SaldoAnno3!E$12:H$5000)</f>
        <v>5662.83</v>
      </c>
      <c r="U66" s="123">
        <f>SUMIF(SaldoAnno3!A$12:A$5000,D66,SaldoAnno3!G$12:G$5000)</f>
        <v>-5662.83</v>
      </c>
      <c r="V66" s="123">
        <f>SUMIF(SaldoAnno4!A$12:A$4602,$D66,SaldoAnno4!D$12:D$4602)</f>
        <v>0</v>
      </c>
      <c r="W66" s="123">
        <f>SUMIF(SaldoAnno4!A$12:A$4602,$D66,SaldoAnno4!E$12:E$4602)</f>
        <v>6683.92</v>
      </c>
      <c r="X66" s="123">
        <f>SUMIF(SaldoAnno4!A$12:A$4602,$D66,SaldoAnno4!G$12:G$4602)</f>
        <v>-6683.92</v>
      </c>
      <c r="Y66" s="123">
        <f>SUMIF(SaldoAnno5!A$12:A$4602,$D66,SaldoAnno5!D$12:D$4602)</f>
        <v>0</v>
      </c>
      <c r="Z66" s="123">
        <f>SUMIF(SaldoAnno5!A$12:A$4602,$D66,SaldoAnno5!E$12:E$4602)</f>
        <v>7705.01</v>
      </c>
      <c r="AA66" s="123">
        <f>SUMIF(SaldoAnno5!A$12:A$4602,$D66,SaldoAnno5!G$12:G$4602)</f>
        <v>-7705.01</v>
      </c>
      <c r="AB66" s="123">
        <f>SUMIF(SaldoAnno6!A$12:A$5000,$D66,SaldoAnno6!D$12:D$5000)</f>
        <v>0</v>
      </c>
      <c r="AC66" s="123">
        <f>SUMIF(SaldoAnno6!A$12:A$5000,$D66,SaldoAnno6!E$12:E$5000)</f>
        <v>8552.51</v>
      </c>
      <c r="AD66" s="123">
        <f>SUMIF(SaldoAnno6!A$12:A$5000,$D66,SaldoAnno6!G$12:G$5000)</f>
        <v>-8552.51</v>
      </c>
    </row>
    <row r="67" spans="1:30">
      <c r="A67" s="124">
        <v>11</v>
      </c>
      <c r="B67" s="124">
        <v>1102</v>
      </c>
      <c r="C67" s="124">
        <v>110214</v>
      </c>
      <c r="D67" s="124">
        <v>11021401</v>
      </c>
      <c r="E67" s="125" t="s">
        <v>1281</v>
      </c>
      <c r="F67" s="124">
        <v>3</v>
      </c>
      <c r="G67" s="126" t="s">
        <v>454</v>
      </c>
      <c r="H67" s="126" t="s">
        <v>455</v>
      </c>
      <c r="I67" s="126" t="s">
        <v>455</v>
      </c>
      <c r="J67" s="126" t="s">
        <v>840</v>
      </c>
      <c r="K67" s="126" t="s">
        <v>507</v>
      </c>
      <c r="L67" s="126" t="s">
        <v>842</v>
      </c>
      <c r="M67" s="123">
        <f>SUMIF(SaldoAnno1!A$12:A$4902,D67,SaldoAnno1!D$12:D$4902)</f>
        <v>260663.16</v>
      </c>
      <c r="N67" s="123">
        <f>SUMIF(SaldoAnno1!A$12:A$4902,D67,SaldoAnno1!E$12:E$4902)</f>
        <v>700000</v>
      </c>
      <c r="O67" s="123">
        <f>SUMIF(SaldoAnno1!A$12:A$4902,D67,SaldoAnno1!G$12:G$4902)</f>
        <v>-439336.83999999997</v>
      </c>
      <c r="P67" s="123">
        <f>SUMIF(SaldoAnno2!A$12:A$5000,D67,SaldoAnno2!D$12:D$5000)</f>
        <v>18095953.66</v>
      </c>
      <c r="Q67" s="123">
        <f>SUMIF(SaldoAnno2!A$12:A$5000,D67,SaldoAnno2!E$12:E$5000)</f>
        <v>14792865.949999999</v>
      </c>
      <c r="R67" s="123">
        <f>SUMIF(SaldoAnno2!A$12:A$5000,D67,SaldoAnno2!G$12:G$5000)</f>
        <v>3303087.7100000009</v>
      </c>
      <c r="S67" s="123">
        <f>SUMIF(SaldoAnno3!A$12:A$5000,D67,SaldoAnno3!D$12:G$5000)</f>
        <v>4673914.82</v>
      </c>
      <c r="T67" s="123">
        <f>SUMIF(SaldoAnno3!A$12:A$5000,D67,SaldoAnno3!E$12:H$5000)</f>
        <v>860486.43</v>
      </c>
      <c r="U67" s="123">
        <f>SUMIF(SaldoAnno3!A$12:A$5000,D67,SaldoAnno3!G$12:G$5000)</f>
        <v>3813428.39</v>
      </c>
      <c r="V67" s="123">
        <f>SUMIF(SaldoAnno4!A$12:A$4602,$D67,SaldoAnno4!D$12:D$4602)</f>
        <v>5665126.4500000002</v>
      </c>
      <c r="W67" s="123">
        <f>SUMIF(SaldoAnno4!A$12:A$4602,$D67,SaldoAnno4!E$12:E$4602)</f>
        <v>725322.82</v>
      </c>
      <c r="X67" s="123">
        <f>SUMIF(SaldoAnno4!A$12:A$4602,$D67,SaldoAnno4!G$12:G$4602)</f>
        <v>4939803.63</v>
      </c>
      <c r="Y67" s="123">
        <f>SUMIF(SaldoAnno5!A$12:A$4602,$D67,SaldoAnno5!D$12:D$4602)</f>
        <v>7337360.7400000002</v>
      </c>
      <c r="Z67" s="123">
        <f>SUMIF(SaldoAnno5!A$12:A$4602,$D67,SaldoAnno5!E$12:E$4602)</f>
        <v>780537.56</v>
      </c>
      <c r="AA67" s="123">
        <f>SUMIF(SaldoAnno5!A$12:A$4602,$D67,SaldoAnno5!G$12:G$4602)</f>
        <v>6556823.1799999997</v>
      </c>
      <c r="AB67" s="123">
        <f>SUMIF(SaldoAnno6!A$12:A$5000,$D67,SaldoAnno6!D$12:D$5000)</f>
        <v>8987110.7100000009</v>
      </c>
      <c r="AC67" s="123">
        <f>SUMIF(SaldoAnno6!A$12:A$5000,$D67,SaldoAnno6!E$12:E$5000)</f>
        <v>6228475.5300000003</v>
      </c>
      <c r="AD67" s="123">
        <f>SUMIF(SaldoAnno6!A$12:A$5000,$D67,SaldoAnno6!G$12:G$5000)</f>
        <v>2758635.1800000006</v>
      </c>
    </row>
    <row r="68" spans="1:30" ht="25.5">
      <c r="A68" s="124">
        <v>11</v>
      </c>
      <c r="B68" s="124">
        <v>1102</v>
      </c>
      <c r="C68" s="124">
        <v>110214</v>
      </c>
      <c r="D68" s="124">
        <v>11021402</v>
      </c>
      <c r="E68" s="125" t="s">
        <v>1280</v>
      </c>
      <c r="F68" s="124">
        <v>3</v>
      </c>
      <c r="G68" s="126" t="s">
        <v>454</v>
      </c>
      <c r="H68" s="126" t="s">
        <v>455</v>
      </c>
      <c r="I68" s="126" t="s">
        <v>455</v>
      </c>
      <c r="J68" s="126" t="s">
        <v>840</v>
      </c>
      <c r="K68" s="126" t="s">
        <v>507</v>
      </c>
      <c r="L68" s="126" t="s">
        <v>842</v>
      </c>
      <c r="M68" s="123">
        <f>SUMIF(SaldoAnno1!A$12:A$4902,D68,SaldoAnno1!D$12:D$4902)</f>
        <v>119562.44</v>
      </c>
      <c r="N68" s="123">
        <f>SUMIF(SaldoAnno1!A$12:A$4902,D68,SaldoAnno1!E$12:E$4902)</f>
        <v>44953.65</v>
      </c>
      <c r="O68" s="123">
        <f>SUMIF(SaldoAnno1!A$12:A$4902,D68,SaldoAnno1!G$12:G$4902)</f>
        <v>74608.790000000008</v>
      </c>
      <c r="P68" s="123">
        <f>SUMIF(SaldoAnno2!A$12:A$5000,D68,SaldoAnno2!D$12:D$5000)</f>
        <v>557628.68000000005</v>
      </c>
      <c r="Q68" s="123">
        <f>SUMIF(SaldoAnno2!A$12:A$5000,D68,SaldoAnno2!E$12:E$5000)</f>
        <v>267558.09999999998</v>
      </c>
      <c r="R68" s="123">
        <f>SUMIF(SaldoAnno2!A$12:A$5000,D68,SaldoAnno2!G$12:G$5000)</f>
        <v>290070.58000000007</v>
      </c>
      <c r="S68" s="123">
        <f>SUMIF(SaldoAnno3!A$12:A$5000,D68,SaldoAnno3!D$12:G$5000)</f>
        <v>643653.18999999994</v>
      </c>
      <c r="T68" s="123">
        <f>SUMIF(SaldoAnno3!A$12:A$5000,D68,SaldoAnno3!E$12:H$5000)</f>
        <v>367759.3</v>
      </c>
      <c r="U68" s="123">
        <f>SUMIF(SaldoAnno3!A$12:A$5000,D68,SaldoAnno3!G$12:G$5000)</f>
        <v>275893.88999999996</v>
      </c>
      <c r="V68" s="123">
        <f>SUMIF(SaldoAnno4!A$12:A$4602,$D68,SaldoAnno4!D$12:D$4602)</f>
        <v>508195.37</v>
      </c>
      <c r="W68" s="123">
        <f>SUMIF(SaldoAnno4!A$12:A$4602,$D68,SaldoAnno4!E$12:E$4602)</f>
        <v>395133.96</v>
      </c>
      <c r="X68" s="123">
        <f>SUMIF(SaldoAnno4!A$12:A$4602,$D68,SaldoAnno4!G$12:G$4602)</f>
        <v>113061.40999999997</v>
      </c>
      <c r="Y68" s="123">
        <f>SUMIF(SaldoAnno5!A$12:A$4602,$D68,SaldoAnno5!D$12:D$4602)</f>
        <v>731264.55</v>
      </c>
      <c r="Z68" s="123">
        <f>SUMIF(SaldoAnno5!A$12:A$4602,$D68,SaldoAnno5!E$12:E$4602)</f>
        <v>591925.94999999995</v>
      </c>
      <c r="AA68" s="123">
        <f>SUMIF(SaldoAnno5!A$12:A$4602,$D68,SaldoAnno5!G$12:G$4602)</f>
        <v>139338.60000000009</v>
      </c>
      <c r="AB68" s="123">
        <f>SUMIF(SaldoAnno6!A$12:A$5000,$D68,SaldoAnno6!D$12:D$5000)</f>
        <v>745428.85</v>
      </c>
      <c r="AC68" s="123">
        <f>SUMIF(SaldoAnno6!A$12:A$5000,$D68,SaldoAnno6!E$12:E$5000)</f>
        <v>574542.05000000005</v>
      </c>
      <c r="AD68" s="123">
        <f>SUMIF(SaldoAnno6!A$12:A$5000,$D68,SaldoAnno6!G$12:G$5000)</f>
        <v>170886.79999999993</v>
      </c>
    </row>
    <row r="69" spans="1:30">
      <c r="A69" s="124">
        <v>11</v>
      </c>
      <c r="B69" s="124">
        <v>1103</v>
      </c>
      <c r="C69" s="124">
        <v>110301</v>
      </c>
      <c r="D69" s="124">
        <v>11030101</v>
      </c>
      <c r="E69" s="125" t="s">
        <v>508</v>
      </c>
      <c r="F69" s="124">
        <v>3</v>
      </c>
      <c r="G69" s="126" t="s">
        <v>454</v>
      </c>
      <c r="H69" s="126" t="s">
        <v>455</v>
      </c>
      <c r="I69" s="126" t="s">
        <v>455</v>
      </c>
      <c r="J69" s="126" t="s">
        <v>840</v>
      </c>
      <c r="K69" s="126" t="s">
        <v>509</v>
      </c>
      <c r="L69" s="126" t="s">
        <v>843</v>
      </c>
      <c r="M69" s="123">
        <f>SUMIF(SaldoAnno1!A$12:A$4902,D69,SaldoAnno1!D$12:D$4902)</f>
        <v>0</v>
      </c>
      <c r="N69" s="123">
        <f>SUMIF(SaldoAnno1!A$12:A$4902,D69,SaldoAnno1!E$12:E$4902)</f>
        <v>0</v>
      </c>
      <c r="O69" s="123">
        <f>SUMIF(SaldoAnno1!A$12:A$4902,D69,SaldoAnno1!G$12:G$4902)</f>
        <v>0</v>
      </c>
      <c r="P69" s="123">
        <f>SUMIF(SaldoAnno2!A$12:A$5000,D69,SaldoAnno2!D$12:D$5000)</f>
        <v>9605512</v>
      </c>
      <c r="Q69" s="123">
        <f>SUMIF(SaldoAnno2!A$12:A$5000,D69,SaldoAnno2!E$12:E$5000)</f>
        <v>9605512</v>
      </c>
      <c r="R69" s="123">
        <f>SUMIF(SaldoAnno2!A$12:A$5000,D69,SaldoAnno2!G$12:G$5000)</f>
        <v>0</v>
      </c>
      <c r="S69" s="123">
        <f>SUMIF(SaldoAnno3!A$12:A$5000,D69,SaldoAnno3!D$12:G$5000)</f>
        <v>1000</v>
      </c>
      <c r="T69" s="123">
        <f>SUMIF(SaldoAnno3!A$12:A$5000,D69,SaldoAnno3!E$12:H$5000)</f>
        <v>0</v>
      </c>
      <c r="U69" s="123">
        <f>SUMIF(SaldoAnno3!A$12:A$5000,D69,SaldoAnno3!G$12:G$5000)</f>
        <v>1000</v>
      </c>
      <c r="V69" s="123">
        <f>SUMIF(SaldoAnno4!A$12:A$4602,$D69,SaldoAnno4!D$12:D$4602)</f>
        <v>1000</v>
      </c>
      <c r="W69" s="123">
        <f>SUMIF(SaldoAnno4!A$12:A$4602,$D69,SaldoAnno4!E$12:E$4602)</f>
        <v>0</v>
      </c>
      <c r="X69" s="123">
        <f>SUMIF(SaldoAnno4!A$12:A$4602,$D69,SaldoAnno4!G$12:G$4602)</f>
        <v>1000</v>
      </c>
      <c r="Y69" s="123">
        <f>SUMIF(SaldoAnno5!A$12:A$4602,$D69,SaldoAnno5!D$12:D$4602)</f>
        <v>1000</v>
      </c>
      <c r="Z69" s="123">
        <f>SUMIF(SaldoAnno5!A$12:A$4602,$D69,SaldoAnno5!E$12:E$4602)</f>
        <v>0</v>
      </c>
      <c r="AA69" s="123">
        <f>SUMIF(SaldoAnno5!A$12:A$4602,$D69,SaldoAnno5!G$12:G$4602)</f>
        <v>1000</v>
      </c>
      <c r="AB69" s="123">
        <f>SUMIF(SaldoAnno6!A$12:A$5000,$D69,SaldoAnno6!D$12:D$5000)</f>
        <v>1000</v>
      </c>
      <c r="AC69" s="123">
        <f>SUMIF(SaldoAnno6!A$12:A$5000,$D69,SaldoAnno6!E$12:E$5000)</f>
        <v>0</v>
      </c>
      <c r="AD69" s="123">
        <f>SUMIF(SaldoAnno6!A$12:A$5000,$D69,SaldoAnno6!G$12:G$5000)</f>
        <v>1000</v>
      </c>
    </row>
    <row r="70" spans="1:30">
      <c r="A70" s="124">
        <v>11</v>
      </c>
      <c r="B70" s="124">
        <v>1103</v>
      </c>
      <c r="C70" s="124">
        <v>110301</v>
      </c>
      <c r="D70" s="124">
        <v>11030102</v>
      </c>
      <c r="E70" s="125" t="s">
        <v>510</v>
      </c>
      <c r="F70" s="124">
        <v>3</v>
      </c>
      <c r="G70" s="126" t="s">
        <v>454</v>
      </c>
      <c r="H70" s="126" t="s">
        <v>455</v>
      </c>
      <c r="I70" s="126" t="s">
        <v>455</v>
      </c>
      <c r="J70" s="126" t="s">
        <v>840</v>
      </c>
      <c r="K70" s="126" t="s">
        <v>509</v>
      </c>
      <c r="L70" s="126" t="s">
        <v>843</v>
      </c>
      <c r="M70" s="123">
        <f>SUMIF(SaldoAnno1!A$12:A$4902,D70,SaldoAnno1!D$12:D$4902)</f>
        <v>0</v>
      </c>
      <c r="N70" s="123">
        <f>SUMIF(SaldoAnno1!A$12:A$4902,D70,SaldoAnno1!E$12:E$4902)</f>
        <v>0</v>
      </c>
      <c r="O70" s="123">
        <f>SUMIF(SaldoAnno1!A$12:A$4902,D70,SaldoAnno1!G$12:G$4902)</f>
        <v>0</v>
      </c>
      <c r="P70" s="123">
        <f>SUMIF(SaldoAnno2!A$12:A$5000,D70,SaldoAnno2!D$12:D$5000)</f>
        <v>0</v>
      </c>
      <c r="Q70" s="123">
        <f>SUMIF(SaldoAnno2!A$12:A$5000,D70,SaldoAnno2!E$12:E$5000)</f>
        <v>0</v>
      </c>
      <c r="R70" s="123">
        <f>SUMIF(SaldoAnno2!A$12:A$5000,D70,SaldoAnno2!G$12:G$5000)</f>
        <v>0</v>
      </c>
      <c r="S70" s="123">
        <f>SUMIF(SaldoAnno3!A$12:A$5000,D70,SaldoAnno3!D$12:G$5000)</f>
        <v>0</v>
      </c>
      <c r="T70" s="123">
        <f>SUMIF(SaldoAnno3!A$12:A$5000,D70,SaldoAnno3!E$12:H$5000)</f>
        <v>0</v>
      </c>
      <c r="U70" s="123">
        <f>SUMIF(SaldoAnno3!A$12:A$5000,D70,SaldoAnno3!G$12:G$5000)</f>
        <v>0</v>
      </c>
      <c r="V70" s="123">
        <f>SUMIF(SaldoAnno4!A$12:A$4602,$D70,SaldoAnno4!D$12:D$4602)</f>
        <v>0</v>
      </c>
      <c r="W70" s="123">
        <f>SUMIF(SaldoAnno4!A$12:A$4602,$D70,SaldoAnno4!E$12:E$4602)</f>
        <v>0</v>
      </c>
      <c r="X70" s="123">
        <f>SUMIF(SaldoAnno4!A$12:A$4602,$D70,SaldoAnno4!G$12:G$4602)</f>
        <v>0</v>
      </c>
      <c r="Y70" s="123">
        <f>SUMIF(SaldoAnno5!A$12:A$4602,$D70,SaldoAnno5!D$12:D$4602)</f>
        <v>0</v>
      </c>
      <c r="Z70" s="123">
        <f>SUMIF(SaldoAnno5!A$12:A$4602,$D70,SaldoAnno5!E$12:E$4602)</f>
        <v>0</v>
      </c>
      <c r="AA70" s="123">
        <f>SUMIF(SaldoAnno5!A$12:A$4602,$D70,SaldoAnno5!G$12:G$4602)</f>
        <v>0</v>
      </c>
      <c r="AB70" s="123">
        <f>SUMIF(SaldoAnno6!A$12:A$5000,$D70,SaldoAnno6!D$12:D$5000)</f>
        <v>0</v>
      </c>
      <c r="AC70" s="123">
        <f>SUMIF(SaldoAnno6!A$12:A$5000,$D70,SaldoAnno6!E$12:E$5000)</f>
        <v>0</v>
      </c>
      <c r="AD70" s="123">
        <f>SUMIF(SaldoAnno6!A$12:A$5000,$D70,SaldoAnno6!G$12:G$5000)</f>
        <v>0</v>
      </c>
    </row>
    <row r="71" spans="1:30">
      <c r="A71" s="124">
        <v>11</v>
      </c>
      <c r="B71" s="124">
        <v>1103</v>
      </c>
      <c r="C71" s="124">
        <v>110301</v>
      </c>
      <c r="D71" s="124">
        <v>11030103</v>
      </c>
      <c r="E71" s="125" t="s">
        <v>511</v>
      </c>
      <c r="F71" s="124">
        <v>3</v>
      </c>
      <c r="G71" s="126" t="s">
        <v>454</v>
      </c>
      <c r="H71" s="126" t="s">
        <v>455</v>
      </c>
      <c r="I71" s="126" t="s">
        <v>455</v>
      </c>
      <c r="J71" s="126" t="s">
        <v>840</v>
      </c>
      <c r="K71" s="126" t="s">
        <v>509</v>
      </c>
      <c r="L71" s="126" t="s">
        <v>843</v>
      </c>
      <c r="M71" s="123">
        <f>SUMIF(SaldoAnno1!A$12:A$4902,D71,SaldoAnno1!D$12:D$4902)</f>
        <v>0</v>
      </c>
      <c r="N71" s="123">
        <f>SUMIF(SaldoAnno1!A$12:A$4902,D71,SaldoAnno1!E$12:E$4902)</f>
        <v>0</v>
      </c>
      <c r="O71" s="123">
        <f>SUMIF(SaldoAnno1!A$12:A$4902,D71,SaldoAnno1!G$12:G$4902)</f>
        <v>0</v>
      </c>
      <c r="P71" s="123">
        <f>SUMIF(SaldoAnno2!A$12:A$5000,D71,SaldoAnno2!D$12:D$5000)</f>
        <v>0</v>
      </c>
      <c r="Q71" s="123">
        <f>SUMIF(SaldoAnno2!A$12:A$5000,D71,SaldoAnno2!E$12:E$5000)</f>
        <v>0</v>
      </c>
      <c r="R71" s="123">
        <f>SUMIF(SaldoAnno2!A$12:A$5000,D71,SaldoAnno2!G$12:G$5000)</f>
        <v>0</v>
      </c>
      <c r="S71" s="123">
        <f>SUMIF(SaldoAnno3!A$12:A$5000,D71,SaldoAnno3!D$12:G$5000)</f>
        <v>0</v>
      </c>
      <c r="T71" s="123">
        <f>SUMIF(SaldoAnno3!A$12:A$5000,D71,SaldoAnno3!E$12:H$5000)</f>
        <v>0</v>
      </c>
      <c r="U71" s="123">
        <f>SUMIF(SaldoAnno3!A$12:A$5000,D71,SaldoAnno3!G$12:G$5000)</f>
        <v>0</v>
      </c>
      <c r="V71" s="123">
        <f>SUMIF(SaldoAnno4!A$12:A$4602,$D71,SaldoAnno4!D$12:D$4602)</f>
        <v>0</v>
      </c>
      <c r="W71" s="123">
        <f>SUMIF(SaldoAnno4!A$12:A$4602,$D71,SaldoAnno4!E$12:E$4602)</f>
        <v>0</v>
      </c>
      <c r="X71" s="123">
        <f>SUMIF(SaldoAnno4!A$12:A$4602,$D71,SaldoAnno4!G$12:G$4602)</f>
        <v>0</v>
      </c>
      <c r="Y71" s="123">
        <f>SUMIF(SaldoAnno5!A$12:A$4602,$D71,SaldoAnno5!D$12:D$4602)</f>
        <v>0</v>
      </c>
      <c r="Z71" s="123">
        <f>SUMIF(SaldoAnno5!A$12:A$4602,$D71,SaldoAnno5!E$12:E$4602)</f>
        <v>0</v>
      </c>
      <c r="AA71" s="123">
        <f>SUMIF(SaldoAnno5!A$12:A$4602,$D71,SaldoAnno5!G$12:G$4602)</f>
        <v>0</v>
      </c>
      <c r="AB71" s="123">
        <f>SUMIF(SaldoAnno6!A$12:A$5000,$D71,SaldoAnno6!D$12:D$5000)</f>
        <v>0</v>
      </c>
      <c r="AC71" s="123">
        <f>SUMIF(SaldoAnno6!A$12:A$5000,$D71,SaldoAnno6!E$12:E$5000)</f>
        <v>0</v>
      </c>
      <c r="AD71" s="123">
        <f>SUMIF(SaldoAnno6!A$12:A$5000,$D71,SaldoAnno6!G$12:G$5000)</f>
        <v>0</v>
      </c>
    </row>
    <row r="72" spans="1:30">
      <c r="A72" s="124">
        <v>11</v>
      </c>
      <c r="B72" s="124">
        <v>1103</v>
      </c>
      <c r="C72" s="124">
        <v>110302</v>
      </c>
      <c r="D72" s="124">
        <v>11030201</v>
      </c>
      <c r="E72" s="125" t="s">
        <v>512</v>
      </c>
      <c r="F72" s="124">
        <v>3</v>
      </c>
      <c r="G72" s="126" t="s">
        <v>454</v>
      </c>
      <c r="H72" s="126" t="s">
        <v>455</v>
      </c>
      <c r="I72" s="126" t="s">
        <v>455</v>
      </c>
      <c r="J72" s="126" t="s">
        <v>840</v>
      </c>
      <c r="K72" s="126" t="s">
        <v>513</v>
      </c>
      <c r="L72" s="126" t="s">
        <v>843</v>
      </c>
      <c r="M72" s="123">
        <f>SUMIF(SaldoAnno1!A$12:A$4902,D72,SaldoAnno1!D$12:D$4902)</f>
        <v>0</v>
      </c>
      <c r="N72" s="123">
        <f>SUMIF(SaldoAnno1!A$12:A$4902,D72,SaldoAnno1!E$12:E$4902)</f>
        <v>0</v>
      </c>
      <c r="O72" s="123">
        <f>SUMIF(SaldoAnno1!A$12:A$4902,D72,SaldoAnno1!G$12:G$4902)</f>
        <v>0</v>
      </c>
      <c r="P72" s="123">
        <f>SUMIF(SaldoAnno2!A$12:A$5000,D72,SaldoAnno2!D$12:D$5000)</f>
        <v>4334000</v>
      </c>
      <c r="Q72" s="123">
        <f>SUMIF(SaldoAnno2!A$12:A$5000,D72,SaldoAnno2!E$12:E$5000)</f>
        <v>4334000</v>
      </c>
      <c r="R72" s="123">
        <f>SUMIF(SaldoAnno2!A$12:A$5000,D72,SaldoAnno2!G$12:G$5000)</f>
        <v>0</v>
      </c>
      <c r="S72" s="123">
        <f>SUMIF(SaldoAnno3!A$12:A$5000,D72,SaldoAnno3!D$12:G$5000)</f>
        <v>60000</v>
      </c>
      <c r="T72" s="123">
        <f>SUMIF(SaldoAnno3!A$12:A$5000,D72,SaldoAnno3!E$12:H$5000)</f>
        <v>60000</v>
      </c>
      <c r="U72" s="123">
        <f>SUMIF(SaldoAnno3!A$12:A$5000,D72,SaldoAnno3!G$12:G$5000)</f>
        <v>0</v>
      </c>
      <c r="V72" s="123">
        <f>SUMIF(SaldoAnno4!A$12:A$4602,$D72,SaldoAnno4!D$12:D$4602)</f>
        <v>0</v>
      </c>
      <c r="W72" s="123">
        <f>SUMIF(SaldoAnno4!A$12:A$4602,$D72,SaldoAnno4!E$12:E$4602)</f>
        <v>0</v>
      </c>
      <c r="X72" s="123">
        <f>SUMIF(SaldoAnno4!A$12:A$4602,$D72,SaldoAnno4!G$12:G$4602)</f>
        <v>0</v>
      </c>
      <c r="Y72" s="123">
        <f>SUMIF(SaldoAnno5!A$12:A$4602,$D72,SaldoAnno5!D$12:D$4602)</f>
        <v>0</v>
      </c>
      <c r="Z72" s="123">
        <f>SUMIF(SaldoAnno5!A$12:A$4602,$D72,SaldoAnno5!E$12:E$4602)</f>
        <v>0</v>
      </c>
      <c r="AA72" s="123">
        <f>SUMIF(SaldoAnno5!A$12:A$4602,$D72,SaldoAnno5!G$12:G$4602)</f>
        <v>0</v>
      </c>
      <c r="AB72" s="123">
        <f>SUMIF(SaldoAnno6!A$12:A$5000,$D72,SaldoAnno6!D$12:D$5000)</f>
        <v>0</v>
      </c>
      <c r="AC72" s="123">
        <f>SUMIF(SaldoAnno6!A$12:A$5000,$D72,SaldoAnno6!E$12:E$5000)</f>
        <v>0</v>
      </c>
      <c r="AD72" s="123">
        <f>SUMIF(SaldoAnno6!A$12:A$5000,$D72,SaldoAnno6!G$12:G$5000)</f>
        <v>0</v>
      </c>
    </row>
    <row r="73" spans="1:30">
      <c r="A73" s="124">
        <v>11</v>
      </c>
      <c r="B73" s="124">
        <v>1103</v>
      </c>
      <c r="C73" s="124">
        <v>110302</v>
      </c>
      <c r="D73" s="124">
        <v>11030202</v>
      </c>
      <c r="E73" s="125" t="s">
        <v>1282</v>
      </c>
      <c r="F73" s="124">
        <v>3</v>
      </c>
      <c r="G73" s="126" t="s">
        <v>454</v>
      </c>
      <c r="H73" s="126" t="s">
        <v>455</v>
      </c>
      <c r="I73" s="126" t="s">
        <v>455</v>
      </c>
      <c r="J73" s="126" t="s">
        <v>840</v>
      </c>
      <c r="K73" s="126" t="s">
        <v>513</v>
      </c>
      <c r="L73" s="126" t="s">
        <v>843</v>
      </c>
      <c r="M73" s="123">
        <f>SUMIF(SaldoAnno1!A$12:A$4902,D73,SaldoAnno1!D$12:D$4902)</f>
        <v>0</v>
      </c>
      <c r="N73" s="123">
        <f>SUMIF(SaldoAnno1!A$12:A$4902,D73,SaldoAnno1!E$12:E$4902)</f>
        <v>0</v>
      </c>
      <c r="O73" s="123">
        <f>SUMIF(SaldoAnno1!A$12:A$4902,D73,SaldoAnno1!G$12:G$4902)</f>
        <v>0</v>
      </c>
      <c r="P73" s="123">
        <f>SUMIF(SaldoAnno2!A$12:A$5000,D73,SaldoAnno2!D$12:D$5000)</f>
        <v>10734.65</v>
      </c>
      <c r="Q73" s="123">
        <f>SUMIF(SaldoAnno2!A$12:A$5000,D73,SaldoAnno2!E$12:E$5000)</f>
        <v>4465.33</v>
      </c>
      <c r="R73" s="123">
        <f>SUMIF(SaldoAnno2!A$12:A$5000,D73,SaldoAnno2!G$12:G$5000)</f>
        <v>6269.32</v>
      </c>
      <c r="S73" s="123">
        <f>SUMIF(SaldoAnno3!A$12:A$5000,D73,SaldoAnno3!D$12:G$5000)</f>
        <v>17661.97</v>
      </c>
      <c r="T73" s="123">
        <f>SUMIF(SaldoAnno3!A$12:A$5000,D73,SaldoAnno3!E$12:H$5000)</f>
        <v>4366.59</v>
      </c>
      <c r="U73" s="123">
        <f>SUMIF(SaldoAnno3!A$12:A$5000,D73,SaldoAnno3!G$12:G$5000)</f>
        <v>13295.380000000001</v>
      </c>
      <c r="V73" s="123">
        <f>SUMIF(SaldoAnno4!A$12:A$4602,$D73,SaldoAnno4!D$12:D$4602)</f>
        <v>17661.97</v>
      </c>
      <c r="W73" s="123">
        <f>SUMIF(SaldoAnno4!A$12:A$4602,$D73,SaldoAnno4!E$12:E$4602)</f>
        <v>4366.59</v>
      </c>
      <c r="X73" s="123">
        <f>SUMIF(SaldoAnno4!A$12:A$4602,$D73,SaldoAnno4!G$12:G$4602)</f>
        <v>13295.380000000001</v>
      </c>
      <c r="Y73" s="123">
        <f>SUMIF(SaldoAnno5!A$12:A$4602,$D73,SaldoAnno5!D$12:D$4602)</f>
        <v>13393.36</v>
      </c>
      <c r="Z73" s="123">
        <f>SUMIF(SaldoAnno5!A$12:A$4602,$D73,SaldoAnno5!E$12:E$4602)</f>
        <v>6437.06</v>
      </c>
      <c r="AA73" s="123">
        <f>SUMIF(SaldoAnno5!A$12:A$4602,$D73,SaldoAnno5!G$12:G$4602)</f>
        <v>6956.3</v>
      </c>
      <c r="AB73" s="123">
        <f>SUMIF(SaldoAnno6!A$12:A$5000,$D73,SaldoAnno6!D$12:D$5000)</f>
        <v>6956.3</v>
      </c>
      <c r="AC73" s="123">
        <f>SUMIF(SaldoAnno6!A$12:A$5000,$D73,SaldoAnno6!E$12:E$5000)</f>
        <v>700.84</v>
      </c>
      <c r="AD73" s="123">
        <f>SUMIF(SaldoAnno6!A$12:A$5000,$D73,SaldoAnno6!G$12:G$5000)</f>
        <v>6255.46</v>
      </c>
    </row>
    <row r="74" spans="1:30">
      <c r="A74" s="124">
        <v>11</v>
      </c>
      <c r="B74" s="124">
        <v>1103</v>
      </c>
      <c r="C74" s="124">
        <v>110302</v>
      </c>
      <c r="D74" s="124">
        <v>11030203</v>
      </c>
      <c r="E74" s="125" t="s">
        <v>1283</v>
      </c>
      <c r="F74" s="124">
        <v>3</v>
      </c>
      <c r="G74" s="126" t="s">
        <v>454</v>
      </c>
      <c r="H74" s="126" t="s">
        <v>455</v>
      </c>
      <c r="I74" s="126" t="s">
        <v>455</v>
      </c>
      <c r="J74" s="126" t="s">
        <v>840</v>
      </c>
      <c r="K74" s="126" t="s">
        <v>513</v>
      </c>
      <c r="L74" s="126" t="s">
        <v>843</v>
      </c>
      <c r="M74" s="123">
        <f>SUMIF(SaldoAnno1!A$12:A$4902,D74,SaldoAnno1!D$12:D$4902)</f>
        <v>0</v>
      </c>
      <c r="N74" s="123">
        <f>SUMIF(SaldoAnno1!A$12:A$4902,D74,SaldoAnno1!E$12:E$4902)</f>
        <v>0</v>
      </c>
      <c r="O74" s="123">
        <f>SUMIF(SaldoAnno1!A$12:A$4902,D74,SaldoAnno1!G$12:G$4902)</f>
        <v>0</v>
      </c>
      <c r="P74" s="123">
        <f>SUMIF(SaldoAnno2!A$12:A$5000,D74,SaldoAnno2!D$12:D$5000)</f>
        <v>21483.5</v>
      </c>
      <c r="Q74" s="123">
        <f>SUMIF(SaldoAnno2!A$12:A$5000,D74,SaldoAnno2!E$12:E$5000)</f>
        <v>21483.5</v>
      </c>
      <c r="R74" s="123">
        <f>SUMIF(SaldoAnno2!A$12:A$5000,D74,SaldoAnno2!G$12:G$5000)</f>
        <v>0</v>
      </c>
      <c r="S74" s="123">
        <f>SUMIF(SaldoAnno3!A$12:A$5000,D74,SaldoAnno3!D$12:G$5000)</f>
        <v>0</v>
      </c>
      <c r="T74" s="123">
        <f>SUMIF(SaldoAnno3!A$12:A$5000,D74,SaldoAnno3!E$12:H$5000)</f>
        <v>0</v>
      </c>
      <c r="U74" s="123">
        <f>SUMIF(SaldoAnno3!A$12:A$5000,D74,SaldoAnno3!G$12:G$5000)</f>
        <v>0</v>
      </c>
      <c r="V74" s="123">
        <f>SUMIF(SaldoAnno4!A$12:A$4602,$D74,SaldoAnno4!D$12:D$4602)</f>
        <v>0</v>
      </c>
      <c r="W74" s="123">
        <f>SUMIF(SaldoAnno4!A$12:A$4602,$D74,SaldoAnno4!E$12:E$4602)</f>
        <v>0</v>
      </c>
      <c r="X74" s="123">
        <f>SUMIF(SaldoAnno4!A$12:A$4602,$D74,SaldoAnno4!G$12:G$4602)</f>
        <v>0</v>
      </c>
      <c r="Y74" s="123">
        <f>SUMIF(SaldoAnno5!A$12:A$4602,$D74,SaldoAnno5!D$12:D$4602)</f>
        <v>0</v>
      </c>
      <c r="Z74" s="123">
        <f>SUMIF(SaldoAnno5!A$12:A$4602,$D74,SaldoAnno5!E$12:E$4602)</f>
        <v>0</v>
      </c>
      <c r="AA74" s="123">
        <f>SUMIF(SaldoAnno5!A$12:A$4602,$D74,SaldoAnno5!G$12:G$4602)</f>
        <v>0</v>
      </c>
      <c r="AB74" s="123">
        <f>SUMIF(SaldoAnno6!A$12:A$5000,$D74,SaldoAnno6!D$12:D$5000)</f>
        <v>0</v>
      </c>
      <c r="AC74" s="123">
        <f>SUMIF(SaldoAnno6!A$12:A$5000,$D74,SaldoAnno6!E$12:E$5000)</f>
        <v>0</v>
      </c>
      <c r="AD74" s="123">
        <f>SUMIF(SaldoAnno6!A$12:A$5000,$D74,SaldoAnno6!G$12:G$5000)</f>
        <v>0</v>
      </c>
    </row>
    <row r="75" spans="1:30">
      <c r="A75" s="124">
        <v>11</v>
      </c>
      <c r="B75" s="124">
        <v>1103</v>
      </c>
      <c r="C75" s="124">
        <v>110303</v>
      </c>
      <c r="D75" s="124">
        <v>11030301</v>
      </c>
      <c r="E75" s="125" t="s">
        <v>514</v>
      </c>
      <c r="F75" s="124">
        <v>3</v>
      </c>
      <c r="G75" s="126" t="s">
        <v>454</v>
      </c>
      <c r="H75" s="126" t="s">
        <v>455</v>
      </c>
      <c r="I75" s="126" t="s">
        <v>455</v>
      </c>
      <c r="J75" s="126" t="s">
        <v>840</v>
      </c>
      <c r="K75" s="126" t="s">
        <v>515</v>
      </c>
      <c r="L75" s="126" t="s">
        <v>843</v>
      </c>
      <c r="M75" s="123">
        <f>SUMIF(SaldoAnno1!A$12:A$4902,D75,SaldoAnno1!D$12:D$4902)</f>
        <v>0</v>
      </c>
      <c r="N75" s="123">
        <f>SUMIF(SaldoAnno1!A$12:A$4902,D75,SaldoAnno1!E$12:E$4902)</f>
        <v>0</v>
      </c>
      <c r="O75" s="123">
        <f>SUMIF(SaldoAnno1!A$12:A$4902,D75,SaldoAnno1!G$12:G$4902)</f>
        <v>0</v>
      </c>
      <c r="P75" s="123">
        <f>SUMIF(SaldoAnno2!A$12:A$5000,D75,SaldoAnno2!D$12:D$5000)</f>
        <v>45897.83</v>
      </c>
      <c r="Q75" s="123">
        <f>SUMIF(SaldoAnno2!A$12:A$5000,D75,SaldoAnno2!E$12:E$5000)</f>
        <v>0</v>
      </c>
      <c r="R75" s="123">
        <f>SUMIF(SaldoAnno2!A$12:A$5000,D75,SaldoAnno2!G$12:G$5000)</f>
        <v>45897.83</v>
      </c>
      <c r="S75" s="123">
        <f>SUMIF(SaldoAnno3!A$12:A$5000,D75,SaldoAnno3!D$12:G$5000)</f>
        <v>45897.83</v>
      </c>
      <c r="T75" s="123">
        <f>SUMIF(SaldoAnno3!A$12:A$5000,D75,SaldoAnno3!E$12:H$5000)</f>
        <v>0</v>
      </c>
      <c r="U75" s="123">
        <f>SUMIF(SaldoAnno3!A$12:A$5000,D75,SaldoAnno3!G$12:G$5000)</f>
        <v>45897.83</v>
      </c>
      <c r="V75" s="123">
        <f>SUMIF(SaldoAnno4!A$12:A$4602,$D75,SaldoAnno4!D$12:D$4602)</f>
        <v>45897.83</v>
      </c>
      <c r="W75" s="123">
        <f>SUMIF(SaldoAnno4!A$12:A$4602,$D75,SaldoAnno4!E$12:E$4602)</f>
        <v>0</v>
      </c>
      <c r="X75" s="123">
        <f>SUMIF(SaldoAnno4!A$12:A$4602,$D75,SaldoAnno4!G$12:G$4602)</f>
        <v>45897.83</v>
      </c>
      <c r="Y75" s="123">
        <f>SUMIF(SaldoAnno5!A$12:A$4602,$D75,SaldoAnno5!D$12:D$4602)</f>
        <v>45897.83</v>
      </c>
      <c r="Z75" s="123">
        <f>SUMIF(SaldoAnno5!A$12:A$4602,$D75,SaldoAnno5!E$12:E$4602)</f>
        <v>43669.8</v>
      </c>
      <c r="AA75" s="123">
        <f>SUMIF(SaldoAnno5!A$12:A$4602,$D75,SaldoAnno5!G$12:G$4602)</f>
        <v>2228.0299999999988</v>
      </c>
      <c r="AB75" s="123">
        <f>SUMIF(SaldoAnno6!A$12:A$5000,$D75,SaldoAnno6!D$12:D$5000)</f>
        <v>2228.0300000000002</v>
      </c>
      <c r="AC75" s="123">
        <f>SUMIF(SaldoAnno6!A$12:A$5000,$D75,SaldoAnno6!E$12:E$5000)</f>
        <v>2228.0300000000002</v>
      </c>
      <c r="AD75" s="123">
        <f>SUMIF(SaldoAnno6!A$12:A$5000,$D75,SaldoAnno6!G$12:G$5000)</f>
        <v>0</v>
      </c>
    </row>
    <row r="76" spans="1:30">
      <c r="A76" s="124">
        <v>12</v>
      </c>
      <c r="B76" s="124">
        <v>1201</v>
      </c>
      <c r="C76" s="124">
        <v>120101</v>
      </c>
      <c r="D76" s="124">
        <v>12010101</v>
      </c>
      <c r="E76" s="125" t="s">
        <v>516</v>
      </c>
      <c r="F76" s="124">
        <v>3</v>
      </c>
      <c r="G76" s="126" t="s">
        <v>454</v>
      </c>
      <c r="H76" s="126" t="s">
        <v>455</v>
      </c>
      <c r="I76" s="126" t="s">
        <v>455</v>
      </c>
      <c r="J76" s="126" t="s">
        <v>518</v>
      </c>
      <c r="K76" s="126" t="s">
        <v>517</v>
      </c>
      <c r="L76" s="126" t="s">
        <v>845</v>
      </c>
      <c r="M76" s="123">
        <f>SUMIF(SaldoAnno1!A$12:A$4902,D76,SaldoAnno1!D$12:D$4902)</f>
        <v>0</v>
      </c>
      <c r="N76" s="123">
        <f>SUMIF(SaldoAnno1!A$12:A$4902,D76,SaldoAnno1!E$12:E$4902)</f>
        <v>33669.550000000003</v>
      </c>
      <c r="O76" s="123">
        <f>SUMIF(SaldoAnno1!A$12:A$4902,D76,SaldoAnno1!G$12:G$4902)</f>
        <v>-33669.550000000003</v>
      </c>
      <c r="P76" s="123">
        <f>SUMIF(SaldoAnno2!A$12:A$5000,D76,SaldoAnno2!D$12:D$5000)</f>
        <v>127910.36</v>
      </c>
      <c r="Q76" s="123">
        <f>SUMIF(SaldoAnno2!A$12:A$5000,D76,SaldoAnno2!E$12:E$5000)</f>
        <v>97627.47</v>
      </c>
      <c r="R76" s="123">
        <f>SUMIF(SaldoAnno2!A$12:A$5000,D76,SaldoAnno2!G$12:G$5000)</f>
        <v>30282.89</v>
      </c>
      <c r="S76" s="123">
        <f>SUMIF(SaldoAnno3!A$12:A$5000,D76,SaldoAnno3!D$12:G$5000)</f>
        <v>66675.81</v>
      </c>
      <c r="T76" s="123">
        <f>SUMIF(SaldoAnno3!A$12:A$5000,D76,SaldoAnno3!E$12:H$5000)</f>
        <v>30282.89</v>
      </c>
      <c r="U76" s="123">
        <f>SUMIF(SaldoAnno3!A$12:A$5000,D76,SaldoAnno3!G$12:G$5000)</f>
        <v>36392.92</v>
      </c>
      <c r="V76" s="123">
        <f>SUMIF(SaldoAnno4!A$12:A$4602,$D76,SaldoAnno4!D$12:D$4602)</f>
        <v>63038.47</v>
      </c>
      <c r="W76" s="123">
        <f>SUMIF(SaldoAnno4!A$12:A$4602,$D76,SaldoAnno4!E$12:E$4602)</f>
        <v>36392.92</v>
      </c>
      <c r="X76" s="123">
        <f>SUMIF(SaldoAnno4!A$12:A$4602,$D76,SaldoAnno4!G$12:G$4602)</f>
        <v>26645.550000000003</v>
      </c>
      <c r="Y76" s="123">
        <f>SUMIF(SaldoAnno5!A$12:A$4602,$D76,SaldoAnno5!D$12:D$4602)</f>
        <v>57082.85</v>
      </c>
      <c r="Z76" s="123">
        <f>SUMIF(SaldoAnno5!A$12:A$4602,$D76,SaldoAnno5!E$12:E$4602)</f>
        <v>26645.55</v>
      </c>
      <c r="AA76" s="123">
        <f>SUMIF(SaldoAnno5!A$12:A$4602,$D76,SaldoAnno5!G$12:G$4602)</f>
        <v>30437.3</v>
      </c>
      <c r="AB76" s="123">
        <f>SUMIF(SaldoAnno6!A$12:A$5000,$D76,SaldoAnno6!D$12:D$5000)</f>
        <v>64106.85</v>
      </c>
      <c r="AC76" s="123">
        <f>SUMIF(SaldoAnno6!A$12:A$5000,$D76,SaldoAnno6!E$12:E$5000)</f>
        <v>30437.3</v>
      </c>
      <c r="AD76" s="123">
        <f>SUMIF(SaldoAnno6!A$12:A$5000,$D76,SaldoAnno6!G$12:G$5000)</f>
        <v>33669.550000000003</v>
      </c>
    </row>
    <row r="77" spans="1:30">
      <c r="A77" s="124">
        <v>12</v>
      </c>
      <c r="B77" s="124">
        <v>1201</v>
      </c>
      <c r="C77" s="124">
        <v>120102</v>
      </c>
      <c r="D77" s="124">
        <v>12010201</v>
      </c>
      <c r="E77" s="125" t="s">
        <v>519</v>
      </c>
      <c r="F77" s="124">
        <v>3</v>
      </c>
      <c r="G77" s="126" t="s">
        <v>454</v>
      </c>
      <c r="H77" s="126" t="s">
        <v>455</v>
      </c>
      <c r="I77" s="126" t="s">
        <v>455</v>
      </c>
      <c r="J77" s="126" t="s">
        <v>518</v>
      </c>
      <c r="K77" s="126" t="s">
        <v>519</v>
      </c>
      <c r="L77" s="126" t="s">
        <v>845</v>
      </c>
      <c r="M77" s="123">
        <f>SUMIF(SaldoAnno1!A$12:A$4902,D77,SaldoAnno1!D$12:D$4902)</f>
        <v>0</v>
      </c>
      <c r="N77" s="123">
        <f>SUMIF(SaldoAnno1!A$12:A$4902,D77,SaldoAnno1!E$12:E$4902)</f>
        <v>64360.21</v>
      </c>
      <c r="O77" s="123">
        <f>SUMIF(SaldoAnno1!A$12:A$4902,D77,SaldoAnno1!G$12:G$4902)</f>
        <v>-64360.21</v>
      </c>
      <c r="P77" s="123">
        <f>SUMIF(SaldoAnno2!A$12:A$5000,D77,SaldoAnno2!D$12:D$5000)</f>
        <v>230523.2</v>
      </c>
      <c r="Q77" s="123">
        <f>SUMIF(SaldoAnno2!A$12:A$5000,D77,SaldoAnno2!E$12:E$5000)</f>
        <v>147690.81</v>
      </c>
      <c r="R77" s="123">
        <f>SUMIF(SaldoAnno2!A$12:A$5000,D77,SaldoAnno2!G$12:G$5000)</f>
        <v>82832.390000000014</v>
      </c>
      <c r="S77" s="123">
        <f>SUMIF(SaldoAnno3!A$12:A$5000,D77,SaldoAnno3!D$12:G$5000)</f>
        <v>177563.56</v>
      </c>
      <c r="T77" s="123">
        <f>SUMIF(SaldoAnno3!A$12:A$5000,D77,SaldoAnno3!E$12:H$5000)</f>
        <v>82832.39</v>
      </c>
      <c r="U77" s="123">
        <f>SUMIF(SaldoAnno3!A$12:A$5000,D77,SaldoAnno3!G$12:G$5000)</f>
        <v>94731.17</v>
      </c>
      <c r="V77" s="123">
        <f>SUMIF(SaldoAnno4!A$12:A$4602,$D77,SaldoAnno4!D$12:D$4602)</f>
        <v>171244.04</v>
      </c>
      <c r="W77" s="123">
        <f>SUMIF(SaldoAnno4!A$12:A$4602,$D77,SaldoAnno4!E$12:E$4602)</f>
        <v>94731.17</v>
      </c>
      <c r="X77" s="123">
        <f>SUMIF(SaldoAnno4!A$12:A$4602,$D77,SaldoAnno4!G$12:G$4602)</f>
        <v>76512.87000000001</v>
      </c>
      <c r="Y77" s="123">
        <f>SUMIF(SaldoAnno5!A$12:A$4602,$D77,SaldoAnno5!D$12:D$4602)</f>
        <v>151563.25</v>
      </c>
      <c r="Z77" s="123">
        <f>SUMIF(SaldoAnno5!A$12:A$4602,$D77,SaldoAnno5!E$12:E$4602)</f>
        <v>76512.87</v>
      </c>
      <c r="AA77" s="123">
        <f>SUMIF(SaldoAnno5!A$12:A$4602,$D77,SaldoAnno5!G$12:G$4602)</f>
        <v>75050.38</v>
      </c>
      <c r="AB77" s="123">
        <f>SUMIF(SaldoAnno6!A$12:A$5000,$D77,SaldoAnno6!D$12:D$5000)</f>
        <v>139410.59</v>
      </c>
      <c r="AC77" s="123">
        <f>SUMIF(SaldoAnno6!A$12:A$5000,$D77,SaldoAnno6!E$12:E$5000)</f>
        <v>75050.38</v>
      </c>
      <c r="AD77" s="123">
        <f>SUMIF(SaldoAnno6!A$12:A$5000,$D77,SaldoAnno6!G$12:G$5000)</f>
        <v>64360.209999999992</v>
      </c>
    </row>
    <row r="78" spans="1:30">
      <c r="A78" s="124">
        <v>12</v>
      </c>
      <c r="B78" s="124">
        <v>1201</v>
      </c>
      <c r="C78" s="124">
        <v>120102</v>
      </c>
      <c r="D78" s="124">
        <v>12010202</v>
      </c>
      <c r="E78" s="125" t="s">
        <v>1284</v>
      </c>
      <c r="F78" s="124">
        <v>3</v>
      </c>
      <c r="G78" s="126" t="s">
        <v>454</v>
      </c>
      <c r="H78" s="126" t="s">
        <v>455</v>
      </c>
      <c r="I78" s="126" t="s">
        <v>455</v>
      </c>
      <c r="J78" s="126" t="s">
        <v>518</v>
      </c>
      <c r="K78" s="126" t="s">
        <v>519</v>
      </c>
      <c r="L78" s="126" t="s">
        <v>845</v>
      </c>
      <c r="M78" s="123">
        <f>SUMIF(SaldoAnno1!A$12:A$4902,D78,SaldoAnno1!D$12:D$4902)</f>
        <v>0</v>
      </c>
      <c r="N78" s="123">
        <f>SUMIF(SaldoAnno1!A$12:A$4902,D78,SaldoAnno1!E$12:E$4902)</f>
        <v>0</v>
      </c>
      <c r="O78" s="123">
        <f>SUMIF(SaldoAnno1!A$12:A$4902,D78,SaldoAnno1!G$12:G$4902)</f>
        <v>0</v>
      </c>
      <c r="P78" s="123">
        <f>SUMIF(SaldoAnno2!A$12:A$5000,D78,SaldoAnno2!D$12:D$5000)</f>
        <v>3320713.84</v>
      </c>
      <c r="Q78" s="123">
        <f>SUMIF(SaldoAnno2!A$12:A$5000,D78,SaldoAnno2!E$12:E$5000)</f>
        <v>3320713.84</v>
      </c>
      <c r="R78" s="123">
        <f>SUMIF(SaldoAnno2!A$12:A$5000,D78,SaldoAnno2!G$12:G$5000)</f>
        <v>0</v>
      </c>
      <c r="S78" s="123">
        <f>SUMIF(SaldoAnno3!A$12:A$5000,D78,SaldoAnno3!D$12:G$5000)</f>
        <v>736263.68000000005</v>
      </c>
      <c r="T78" s="123">
        <f>SUMIF(SaldoAnno3!A$12:A$5000,D78,SaldoAnno3!E$12:H$5000)</f>
        <v>736263.68000000005</v>
      </c>
      <c r="U78" s="123">
        <f>SUMIF(SaldoAnno3!A$12:A$5000,D78,SaldoAnno3!G$12:G$5000)</f>
        <v>0</v>
      </c>
      <c r="V78" s="123">
        <f>SUMIF(SaldoAnno4!A$12:A$4602,$D78,SaldoAnno4!D$12:D$4602)</f>
        <v>824363.58</v>
      </c>
      <c r="W78" s="123">
        <f>SUMIF(SaldoAnno4!A$12:A$4602,$D78,SaldoAnno4!E$12:E$4602)</f>
        <v>824363.58</v>
      </c>
      <c r="X78" s="123">
        <f>SUMIF(SaldoAnno4!A$12:A$4602,$D78,SaldoAnno4!G$12:G$4602)</f>
        <v>0</v>
      </c>
      <c r="Y78" s="123">
        <f>SUMIF(SaldoAnno5!A$12:A$4602,$D78,SaldoAnno5!D$12:D$4602)</f>
        <v>0</v>
      </c>
      <c r="Z78" s="123">
        <f>SUMIF(SaldoAnno5!A$12:A$4602,$D78,SaldoAnno5!E$12:E$4602)</f>
        <v>0</v>
      </c>
      <c r="AA78" s="123">
        <f>SUMIF(SaldoAnno5!A$12:A$4602,$D78,SaldoAnno5!G$12:G$4602)</f>
        <v>0</v>
      </c>
      <c r="AB78" s="123">
        <f>SUMIF(SaldoAnno6!A$12:A$5000,$D78,SaldoAnno6!D$12:D$5000)</f>
        <v>0</v>
      </c>
      <c r="AC78" s="123">
        <f>SUMIF(SaldoAnno6!A$12:A$5000,$D78,SaldoAnno6!E$12:E$5000)</f>
        <v>0</v>
      </c>
      <c r="AD78" s="123">
        <f>SUMIF(SaldoAnno6!A$12:A$5000,$D78,SaldoAnno6!G$12:G$5000)</f>
        <v>0</v>
      </c>
    </row>
    <row r="79" spans="1:30">
      <c r="A79" s="124">
        <v>12</v>
      </c>
      <c r="B79" s="124">
        <v>1201</v>
      </c>
      <c r="C79" s="124">
        <v>120103</v>
      </c>
      <c r="D79" s="124">
        <v>12010301</v>
      </c>
      <c r="E79" s="125" t="s">
        <v>520</v>
      </c>
      <c r="F79" s="124">
        <v>3</v>
      </c>
      <c r="G79" s="126" t="s">
        <v>454</v>
      </c>
      <c r="H79" s="126" t="s">
        <v>455</v>
      </c>
      <c r="I79" s="126" t="s">
        <v>455</v>
      </c>
      <c r="J79" s="126" t="s">
        <v>518</v>
      </c>
      <c r="K79" s="126" t="s">
        <v>520</v>
      </c>
      <c r="L79" s="126" t="s">
        <v>845</v>
      </c>
      <c r="M79" s="123">
        <f>SUMIF(SaldoAnno1!A$12:A$4902,D79,SaldoAnno1!D$12:D$4902)</f>
        <v>0</v>
      </c>
      <c r="N79" s="123">
        <f>SUMIF(SaldoAnno1!A$12:A$4902,D79,SaldoAnno1!E$12:E$4902)</f>
        <v>0</v>
      </c>
      <c r="O79" s="123">
        <f>SUMIF(SaldoAnno1!A$12:A$4902,D79,SaldoAnno1!G$12:G$4902)</f>
        <v>0</v>
      </c>
      <c r="P79" s="123">
        <f>SUMIF(SaldoAnno2!A$12:A$5000,D79,SaldoAnno2!D$12:D$5000)</f>
        <v>1577677.55</v>
      </c>
      <c r="Q79" s="123">
        <f>SUMIF(SaldoAnno2!A$12:A$5000,D79,SaldoAnno2!E$12:E$5000)</f>
        <v>841413.87</v>
      </c>
      <c r="R79" s="123">
        <f>SUMIF(SaldoAnno2!A$12:A$5000,D79,SaldoAnno2!G$12:G$5000)</f>
        <v>736263.68000000005</v>
      </c>
      <c r="S79" s="123">
        <f>SUMIF(SaldoAnno3!A$12:A$5000,D79,SaldoAnno3!D$12:G$5000)</f>
        <v>1560627.26</v>
      </c>
      <c r="T79" s="123">
        <f>SUMIF(SaldoAnno3!A$12:A$5000,D79,SaldoAnno3!E$12:H$5000)</f>
        <v>736263.68000000005</v>
      </c>
      <c r="U79" s="123">
        <f>SUMIF(SaldoAnno3!A$12:A$5000,D79,SaldoAnno3!G$12:G$5000)</f>
        <v>824363.58</v>
      </c>
      <c r="V79" s="123">
        <f>SUMIF(SaldoAnno4!A$12:A$4602,$D79,SaldoAnno4!D$12:D$4602)</f>
        <v>824363.58</v>
      </c>
      <c r="W79" s="123">
        <f>SUMIF(SaldoAnno4!A$12:A$4602,$D79,SaldoAnno4!E$12:E$4602)</f>
        <v>824363.58</v>
      </c>
      <c r="X79" s="123">
        <f>SUMIF(SaldoAnno4!A$12:A$4602,$D79,SaldoAnno4!G$12:G$4602)</f>
        <v>0</v>
      </c>
      <c r="Y79" s="123">
        <f>SUMIF(SaldoAnno5!A$12:A$4602,$D79,SaldoAnno5!D$12:D$4602)</f>
        <v>0</v>
      </c>
      <c r="Z79" s="123">
        <f>SUMIF(SaldoAnno5!A$12:A$4602,$D79,SaldoAnno5!E$12:E$4602)</f>
        <v>0</v>
      </c>
      <c r="AA79" s="123">
        <f>SUMIF(SaldoAnno5!A$12:A$4602,$D79,SaldoAnno5!G$12:G$4602)</f>
        <v>0</v>
      </c>
      <c r="AB79" s="123">
        <f>SUMIF(SaldoAnno6!A$12:A$5000,$D79,SaldoAnno6!D$12:D$5000)</f>
        <v>0</v>
      </c>
      <c r="AC79" s="123">
        <f>SUMIF(SaldoAnno6!A$12:A$5000,$D79,SaldoAnno6!E$12:E$5000)</f>
        <v>0</v>
      </c>
      <c r="AD79" s="123">
        <f>SUMIF(SaldoAnno6!A$12:A$5000,$D79,SaldoAnno6!G$12:G$5000)</f>
        <v>0</v>
      </c>
    </row>
    <row r="80" spans="1:30">
      <c r="A80" s="124">
        <v>12</v>
      </c>
      <c r="B80" s="124">
        <v>1201</v>
      </c>
      <c r="C80" s="124">
        <v>120104</v>
      </c>
      <c r="D80" s="124">
        <v>12010401</v>
      </c>
      <c r="E80" s="125" t="s">
        <v>310</v>
      </c>
      <c r="F80" s="124">
        <v>3</v>
      </c>
      <c r="G80" s="126" t="s">
        <v>454</v>
      </c>
      <c r="H80" s="126" t="s">
        <v>455</v>
      </c>
      <c r="I80" s="126" t="s">
        <v>455</v>
      </c>
      <c r="J80" s="126" t="s">
        <v>518</v>
      </c>
      <c r="K80" s="126" t="s">
        <v>521</v>
      </c>
      <c r="L80" s="126" t="s">
        <v>845</v>
      </c>
      <c r="M80" s="123">
        <f>SUMIF(SaldoAnno1!A$12:A$4902,D80,SaldoAnno1!D$12:D$4902)</f>
        <v>0</v>
      </c>
      <c r="N80" s="123">
        <f>SUMIF(SaldoAnno1!A$12:A$4902,D80,SaldoAnno1!E$12:E$4902)</f>
        <v>0</v>
      </c>
      <c r="O80" s="123">
        <f>SUMIF(SaldoAnno1!A$12:A$4902,D80,SaldoAnno1!G$12:G$4902)</f>
        <v>0</v>
      </c>
      <c r="P80" s="123">
        <f>SUMIF(SaldoAnno2!A$12:A$5000,D80,SaldoAnno2!D$12:D$5000)</f>
        <v>0</v>
      </c>
      <c r="Q80" s="123">
        <f>SUMIF(SaldoAnno2!A$12:A$5000,D80,SaldoAnno2!E$12:E$5000)</f>
        <v>0</v>
      </c>
      <c r="R80" s="123">
        <f>SUMIF(SaldoAnno2!A$12:A$5000,D80,SaldoAnno2!G$12:G$5000)</f>
        <v>0</v>
      </c>
      <c r="S80" s="123">
        <f>SUMIF(SaldoAnno3!A$12:A$5000,D80,SaldoAnno3!D$12:G$5000)</f>
        <v>0</v>
      </c>
      <c r="T80" s="123">
        <f>SUMIF(SaldoAnno3!A$12:A$5000,D80,SaldoAnno3!E$12:H$5000)</f>
        <v>0</v>
      </c>
      <c r="U80" s="123">
        <f>SUMIF(SaldoAnno3!A$12:A$5000,D80,SaldoAnno3!G$12:G$5000)</f>
        <v>0</v>
      </c>
      <c r="V80" s="123">
        <f>SUMIF(SaldoAnno4!A$12:A$4602,$D80,SaldoAnno4!D$12:D$4602)</f>
        <v>0</v>
      </c>
      <c r="W80" s="123">
        <f>SUMIF(SaldoAnno4!A$12:A$4602,$D80,SaldoAnno4!E$12:E$4602)</f>
        <v>0</v>
      </c>
      <c r="X80" s="123">
        <f>SUMIF(SaldoAnno4!A$12:A$4602,$D80,SaldoAnno4!G$12:G$4602)</f>
        <v>0</v>
      </c>
      <c r="Y80" s="123">
        <f>SUMIF(SaldoAnno5!A$12:A$4602,$D80,SaldoAnno5!D$12:D$4602)</f>
        <v>0</v>
      </c>
      <c r="Z80" s="123">
        <f>SUMIF(SaldoAnno5!A$12:A$4602,$D80,SaldoAnno5!E$12:E$4602)</f>
        <v>0</v>
      </c>
      <c r="AA80" s="123">
        <f>SUMIF(SaldoAnno5!A$12:A$4602,$D80,SaldoAnno5!G$12:G$4602)</f>
        <v>0</v>
      </c>
      <c r="AB80" s="123">
        <f>SUMIF(SaldoAnno6!A$12:A$5000,$D80,SaldoAnno6!D$12:D$5000)</f>
        <v>0</v>
      </c>
      <c r="AC80" s="123">
        <f>SUMIF(SaldoAnno6!A$12:A$5000,$D80,SaldoAnno6!E$12:E$5000)</f>
        <v>0</v>
      </c>
      <c r="AD80" s="123">
        <f>SUMIF(SaldoAnno6!A$12:A$5000,$D80,SaldoAnno6!G$12:G$5000)</f>
        <v>0</v>
      </c>
    </row>
    <row r="81" spans="1:30">
      <c r="A81" s="124">
        <v>12</v>
      </c>
      <c r="B81" s="124">
        <v>1202</v>
      </c>
      <c r="C81" s="124">
        <v>120201</v>
      </c>
      <c r="D81" s="124">
        <v>12020101</v>
      </c>
      <c r="E81" s="125" t="s">
        <v>522</v>
      </c>
      <c r="F81" s="124">
        <v>3</v>
      </c>
      <c r="G81" s="126" t="s">
        <v>454</v>
      </c>
      <c r="H81" s="126" t="s">
        <v>455</v>
      </c>
      <c r="I81" s="126" t="s">
        <v>455</v>
      </c>
      <c r="J81" s="126" t="s">
        <v>518</v>
      </c>
      <c r="K81" s="126" t="s">
        <v>522</v>
      </c>
      <c r="L81" s="126" t="s">
        <v>513</v>
      </c>
      <c r="M81" s="123">
        <f>SUMIF(SaldoAnno1!A$12:A$4902,D81,SaldoAnno1!D$12:D$4902)</f>
        <v>3971487.74</v>
      </c>
      <c r="N81" s="123">
        <f>SUMIF(SaldoAnno1!A$12:A$4902,D81,SaldoAnno1!E$12:E$4902)</f>
        <v>4716570.42</v>
      </c>
      <c r="O81" s="123">
        <f>SUMIF(SaldoAnno1!A$12:A$4902,D81,SaldoAnno1!G$12:G$4902)</f>
        <v>-745082.6799999997</v>
      </c>
      <c r="P81" s="123">
        <f>SUMIF(SaldoAnno2!A$12:A$5000,D81,SaldoAnno2!D$12:D$5000)</f>
        <v>17504325.420000002</v>
      </c>
      <c r="Q81" s="123">
        <f>SUMIF(SaldoAnno2!A$12:A$5000,D81,SaldoAnno2!E$12:E$5000)</f>
        <v>15575482.33</v>
      </c>
      <c r="R81" s="123">
        <f>SUMIF(SaldoAnno2!A$12:A$5000,D81,SaldoAnno2!G$12:G$5000)</f>
        <v>1928843.0900000017</v>
      </c>
      <c r="S81" s="123">
        <f>SUMIF(SaldoAnno3!A$12:A$5000,D81,SaldoAnno3!D$12:G$5000)</f>
        <v>12033626.619999999</v>
      </c>
      <c r="T81" s="123">
        <f>SUMIF(SaldoAnno3!A$12:A$5000,D81,SaldoAnno3!E$12:H$5000)</f>
        <v>9936502.5700000003</v>
      </c>
      <c r="U81" s="123">
        <f>SUMIF(SaldoAnno3!A$12:A$5000,D81,SaldoAnno3!G$12:G$5000)</f>
        <v>2097124.0499999989</v>
      </c>
      <c r="V81" s="123">
        <f>SUMIF(SaldoAnno4!A$12:A$4602,$D81,SaldoAnno4!D$12:D$4602)</f>
        <v>12962714.279999999</v>
      </c>
      <c r="W81" s="123">
        <f>SUMIF(SaldoAnno4!A$12:A$4602,$D81,SaldoAnno4!E$12:E$4602)</f>
        <v>10742420.9</v>
      </c>
      <c r="X81" s="123">
        <f>SUMIF(SaldoAnno4!A$12:A$4602,$D81,SaldoAnno4!G$12:G$4602)</f>
        <v>2220293.379999999</v>
      </c>
      <c r="Y81" s="123">
        <f>SUMIF(SaldoAnno5!A$12:A$4602,$D81,SaldoAnno5!D$12:D$4602)</f>
        <v>15699772.02</v>
      </c>
      <c r="Z81" s="123">
        <f>SUMIF(SaldoAnno5!A$12:A$4602,$D81,SaldoAnno5!E$12:E$4602)</f>
        <v>13698031.199999999</v>
      </c>
      <c r="AA81" s="123">
        <f>SUMIF(SaldoAnno5!A$12:A$4602,$D81,SaldoAnno5!G$12:G$4602)</f>
        <v>2001740.8200000003</v>
      </c>
      <c r="AB81" s="123">
        <f>SUMIF(SaldoAnno6!A$12:A$5000,$D81,SaldoAnno6!D$12:D$5000)</f>
        <v>14047032.77</v>
      </c>
      <c r="AC81" s="123">
        <f>SUMIF(SaldoAnno6!A$12:A$5000,$D81,SaldoAnno6!E$12:E$5000)</f>
        <v>11956449.73</v>
      </c>
      <c r="AD81" s="123">
        <f>SUMIF(SaldoAnno6!A$12:A$5000,$D81,SaldoAnno6!G$12:G$5000)</f>
        <v>2090583.0399999991</v>
      </c>
    </row>
    <row r="82" spans="1:30">
      <c r="A82" s="124">
        <v>12</v>
      </c>
      <c r="B82" s="124">
        <v>1202</v>
      </c>
      <c r="C82" s="124">
        <v>120201</v>
      </c>
      <c r="D82" s="124">
        <v>12020141</v>
      </c>
      <c r="E82" s="125" t="s">
        <v>523</v>
      </c>
      <c r="F82" s="124">
        <v>4</v>
      </c>
      <c r="G82" s="126" t="s">
        <v>462</v>
      </c>
      <c r="H82" s="126" t="s">
        <v>455</v>
      </c>
      <c r="I82" s="126" t="s">
        <v>455</v>
      </c>
      <c r="J82" s="126" t="s">
        <v>518</v>
      </c>
      <c r="K82" s="126" t="s">
        <v>522</v>
      </c>
      <c r="L82" s="126" t="s">
        <v>513</v>
      </c>
      <c r="M82" s="123">
        <f>SUMIF(SaldoAnno1!A$12:A$4902,D82,SaldoAnno1!D$12:D$4902)</f>
        <v>0</v>
      </c>
      <c r="N82" s="123">
        <f>SUMIF(SaldoAnno1!A$12:A$4902,D82,SaldoAnno1!E$12:E$4902)</f>
        <v>0</v>
      </c>
      <c r="O82" s="123">
        <f>SUMIF(SaldoAnno1!A$12:A$4902,D82,SaldoAnno1!G$12:G$4902)</f>
        <v>0</v>
      </c>
      <c r="P82" s="123">
        <f>SUMIF(SaldoAnno2!A$12:A$5000,D82,SaldoAnno2!D$12:D$5000)</f>
        <v>0</v>
      </c>
      <c r="Q82" s="123">
        <f>SUMIF(SaldoAnno2!A$12:A$5000,D82,SaldoAnno2!E$12:E$5000)</f>
        <v>462573.39</v>
      </c>
      <c r="R82" s="123">
        <f>SUMIF(SaldoAnno2!A$12:A$5000,D82,SaldoAnno2!G$12:G$5000)</f>
        <v>-462573.39</v>
      </c>
      <c r="S82" s="123">
        <f>SUMIF(SaldoAnno3!A$12:A$5000,D82,SaldoAnno3!D$12:G$5000)</f>
        <v>20596.12</v>
      </c>
      <c r="T82" s="123">
        <f>SUMIF(SaldoAnno3!A$12:A$5000,D82,SaldoAnno3!E$12:H$5000)</f>
        <v>477644.05</v>
      </c>
      <c r="U82" s="123">
        <f>SUMIF(SaldoAnno3!A$12:A$5000,D82,SaldoAnno3!G$12:G$5000)</f>
        <v>-457047.93</v>
      </c>
      <c r="V82" s="123">
        <f>SUMIF(SaldoAnno4!A$12:A$4602,$D82,SaldoAnno4!D$12:D$4602)</f>
        <v>102642.43</v>
      </c>
      <c r="W82" s="123">
        <f>SUMIF(SaldoAnno4!A$12:A$4602,$D82,SaldoAnno4!E$12:E$4602)</f>
        <v>538977.72</v>
      </c>
      <c r="X82" s="123">
        <f>SUMIF(SaldoAnno4!A$12:A$4602,$D82,SaldoAnno4!G$12:G$4602)</f>
        <v>-436335.29</v>
      </c>
      <c r="Y82" s="123">
        <f>SUMIF(SaldoAnno5!A$12:A$4602,$D82,SaldoAnno5!D$12:D$4602)</f>
        <v>33700.639999999999</v>
      </c>
      <c r="Z82" s="123">
        <f>SUMIF(SaldoAnno5!A$12:A$4602,$D82,SaldoAnno5!E$12:E$4602)</f>
        <v>504054.26</v>
      </c>
      <c r="AA82" s="123">
        <f>SUMIF(SaldoAnno5!A$12:A$4602,$D82,SaldoAnno5!G$12:G$4602)</f>
        <v>-470353.62</v>
      </c>
      <c r="AB82" s="123">
        <f>SUMIF(SaldoAnno6!A$12:A$5000,$D82,SaldoAnno6!D$12:D$5000)</f>
        <v>112504.22</v>
      </c>
      <c r="AC82" s="123">
        <f>SUMIF(SaldoAnno6!A$12:A$5000,$D82,SaldoAnno6!E$12:E$5000)</f>
        <v>524434.47</v>
      </c>
      <c r="AD82" s="123">
        <f>SUMIF(SaldoAnno6!A$12:A$5000,$D82,SaldoAnno6!G$12:G$5000)</f>
        <v>-411930.25</v>
      </c>
    </row>
    <row r="83" spans="1:30">
      <c r="A83" s="124">
        <v>12</v>
      </c>
      <c r="B83" s="124">
        <v>1202</v>
      </c>
      <c r="C83" s="124">
        <v>120201</v>
      </c>
      <c r="D83" s="124">
        <v>12020142</v>
      </c>
      <c r="E83" s="125" t="s">
        <v>1304</v>
      </c>
      <c r="F83" s="124">
        <v>4</v>
      </c>
      <c r="G83" s="126" t="s">
        <v>462</v>
      </c>
      <c r="H83" s="126" t="s">
        <v>455</v>
      </c>
      <c r="I83" s="126" t="s">
        <v>455</v>
      </c>
      <c r="J83" s="126" t="s">
        <v>518</v>
      </c>
      <c r="K83" s="126" t="s">
        <v>522</v>
      </c>
      <c r="L83" s="126" t="s">
        <v>513</v>
      </c>
      <c r="M83" s="123">
        <f>SUMIF(SaldoAnno1!A$12:A$4902,D83,SaldoAnno1!D$12:D$4902)</f>
        <v>0</v>
      </c>
      <c r="N83" s="123">
        <f>SUMIF(SaldoAnno1!A$12:A$4902,D83,SaldoAnno1!E$12:E$4902)</f>
        <v>0</v>
      </c>
      <c r="O83" s="123">
        <f>SUMIF(SaldoAnno1!A$12:A$4902,D83,SaldoAnno1!G$12:G$4902)</f>
        <v>0</v>
      </c>
      <c r="P83" s="123">
        <f>SUMIF(SaldoAnno2!A$12:A$5000,D83,SaldoAnno2!D$12:D$5000)</f>
        <v>0</v>
      </c>
      <c r="Q83" s="123">
        <f>SUMIF(SaldoAnno2!A$12:A$5000,D83,SaldoAnno2!E$12:E$5000)</f>
        <v>0</v>
      </c>
      <c r="R83" s="123">
        <f>SUMIF(SaldoAnno2!A$12:A$5000,D83,SaldoAnno2!G$12:G$5000)</f>
        <v>0</v>
      </c>
      <c r="S83" s="123">
        <f>SUMIF(SaldoAnno3!A$12:A$5000,D83,SaldoAnno3!D$12:G$5000)</f>
        <v>0</v>
      </c>
      <c r="T83" s="123">
        <f>SUMIF(SaldoAnno3!A$12:A$5000,D83,SaldoAnno3!E$12:H$5000)</f>
        <v>0</v>
      </c>
      <c r="U83" s="123">
        <f>SUMIF(SaldoAnno3!A$12:A$5000,D83,SaldoAnno3!G$12:G$5000)</f>
        <v>0</v>
      </c>
      <c r="V83" s="123">
        <f>SUMIF(SaldoAnno4!A$12:A$4602,$D83,SaldoAnno4!D$12:D$4602)</f>
        <v>0</v>
      </c>
      <c r="W83" s="123">
        <f>SUMIF(SaldoAnno4!A$12:A$4602,$D83,SaldoAnno4!E$12:E$4602)</f>
        <v>0</v>
      </c>
      <c r="X83" s="123">
        <f>SUMIF(SaldoAnno4!A$12:A$4602,$D83,SaldoAnno4!G$12:G$4602)</f>
        <v>0</v>
      </c>
      <c r="Y83" s="123">
        <f>SUMIF(SaldoAnno5!A$12:A$4602,$D83,SaldoAnno5!D$12:D$4602)</f>
        <v>0</v>
      </c>
      <c r="Z83" s="123">
        <f>SUMIF(SaldoAnno5!A$12:A$4602,$D83,SaldoAnno5!E$12:E$4602)</f>
        <v>0</v>
      </c>
      <c r="AA83" s="123">
        <f>SUMIF(SaldoAnno5!A$12:A$4602,$D83,SaldoAnno5!G$12:G$4602)</f>
        <v>0</v>
      </c>
      <c r="AB83" s="123">
        <f>SUMIF(SaldoAnno6!A$12:A$5000,$D83,SaldoAnno6!D$12:D$5000)</f>
        <v>0</v>
      </c>
      <c r="AC83" s="123">
        <f>SUMIF(SaldoAnno6!A$12:A$5000,$D83,SaldoAnno6!E$12:E$5000)</f>
        <v>0</v>
      </c>
      <c r="AD83" s="123">
        <f>SUMIF(SaldoAnno6!A$12:A$5000,$D83,SaldoAnno6!G$12:G$5000)</f>
        <v>0</v>
      </c>
    </row>
    <row r="84" spans="1:30">
      <c r="A84" s="124">
        <v>12</v>
      </c>
      <c r="B84" s="124">
        <v>1202</v>
      </c>
      <c r="C84" s="124">
        <v>120202</v>
      </c>
      <c r="D84" s="124">
        <v>12020201</v>
      </c>
      <c r="E84" s="125" t="s">
        <v>524</v>
      </c>
      <c r="F84" s="124">
        <v>3</v>
      </c>
      <c r="G84" s="126" t="s">
        <v>454</v>
      </c>
      <c r="H84" s="126" t="s">
        <v>455</v>
      </c>
      <c r="I84" s="126" t="s">
        <v>455</v>
      </c>
      <c r="J84" s="126" t="s">
        <v>518</v>
      </c>
      <c r="K84" s="126" t="s">
        <v>525</v>
      </c>
      <c r="L84" s="126" t="s">
        <v>513</v>
      </c>
      <c r="M84" s="123">
        <f>SUMIF(SaldoAnno1!A$12:A$4902,D84,SaldoAnno1!D$12:D$4902)</f>
        <v>0</v>
      </c>
      <c r="N84" s="123">
        <f>SUMIF(SaldoAnno1!A$12:A$4902,D84,SaldoAnno1!E$12:E$4902)</f>
        <v>0</v>
      </c>
      <c r="O84" s="123">
        <f>SUMIF(SaldoAnno1!A$12:A$4902,D84,SaldoAnno1!G$12:G$4902)</f>
        <v>0</v>
      </c>
      <c r="P84" s="123">
        <f>SUMIF(SaldoAnno2!A$12:A$5000,D84,SaldoAnno2!D$12:D$5000)</f>
        <v>0</v>
      </c>
      <c r="Q84" s="123">
        <f>SUMIF(SaldoAnno2!A$12:A$5000,D84,SaldoAnno2!E$12:E$5000)</f>
        <v>0</v>
      </c>
      <c r="R84" s="123">
        <f>SUMIF(SaldoAnno2!A$12:A$5000,D84,SaldoAnno2!G$12:G$5000)</f>
        <v>0</v>
      </c>
      <c r="S84" s="123">
        <f>SUMIF(SaldoAnno3!A$12:A$5000,D84,SaldoAnno3!D$12:G$5000)</f>
        <v>0</v>
      </c>
      <c r="T84" s="123">
        <f>SUMIF(SaldoAnno3!A$12:A$5000,D84,SaldoAnno3!E$12:H$5000)</f>
        <v>0</v>
      </c>
      <c r="U84" s="123">
        <f>SUMIF(SaldoAnno3!A$12:A$5000,D84,SaldoAnno3!G$12:G$5000)</f>
        <v>0</v>
      </c>
      <c r="V84" s="123">
        <f>SUMIF(SaldoAnno4!A$12:A$4602,$D84,SaldoAnno4!D$12:D$4602)</f>
        <v>0</v>
      </c>
      <c r="W84" s="123">
        <f>SUMIF(SaldoAnno4!A$12:A$4602,$D84,SaldoAnno4!E$12:E$4602)</f>
        <v>0</v>
      </c>
      <c r="X84" s="123">
        <f>SUMIF(SaldoAnno4!A$12:A$4602,$D84,SaldoAnno4!G$12:G$4602)</f>
        <v>0</v>
      </c>
      <c r="Y84" s="123">
        <f>SUMIF(SaldoAnno5!A$12:A$4602,$D84,SaldoAnno5!D$12:D$4602)</f>
        <v>0</v>
      </c>
      <c r="Z84" s="123">
        <f>SUMIF(SaldoAnno5!A$12:A$4602,$D84,SaldoAnno5!E$12:E$4602)</f>
        <v>0</v>
      </c>
      <c r="AA84" s="123">
        <f>SUMIF(SaldoAnno5!A$12:A$4602,$D84,SaldoAnno5!G$12:G$4602)</f>
        <v>0</v>
      </c>
      <c r="AB84" s="123">
        <f>SUMIF(SaldoAnno6!A$12:A$5000,$D84,SaldoAnno6!D$12:D$5000)</f>
        <v>0</v>
      </c>
      <c r="AC84" s="123">
        <f>SUMIF(SaldoAnno6!A$12:A$5000,$D84,SaldoAnno6!E$12:E$5000)</f>
        <v>0</v>
      </c>
      <c r="AD84" s="123">
        <f>SUMIF(SaldoAnno6!A$12:A$5000,$D84,SaldoAnno6!G$12:G$5000)</f>
        <v>0</v>
      </c>
    </row>
    <row r="85" spans="1:30" ht="25.5">
      <c r="A85" s="124">
        <v>12</v>
      </c>
      <c r="B85" s="124">
        <v>1202</v>
      </c>
      <c r="C85" s="124">
        <v>120202</v>
      </c>
      <c r="D85" s="124">
        <v>12020241</v>
      </c>
      <c r="E85" s="125" t="s">
        <v>526</v>
      </c>
      <c r="F85" s="124">
        <v>4</v>
      </c>
      <c r="G85" s="126" t="s">
        <v>462</v>
      </c>
      <c r="H85" s="126" t="s">
        <v>455</v>
      </c>
      <c r="I85" s="126" t="s">
        <v>455</v>
      </c>
      <c r="J85" s="126" t="s">
        <v>518</v>
      </c>
      <c r="K85" s="126" t="s">
        <v>525</v>
      </c>
      <c r="L85" s="126" t="s">
        <v>513</v>
      </c>
      <c r="M85" s="123">
        <f>SUMIF(SaldoAnno1!A$12:A$4902,D85,SaldoAnno1!D$12:D$4902)</f>
        <v>0</v>
      </c>
      <c r="N85" s="123">
        <f>SUMIF(SaldoAnno1!A$12:A$4902,D85,SaldoAnno1!E$12:E$4902)</f>
        <v>0</v>
      </c>
      <c r="O85" s="123">
        <f>SUMIF(SaldoAnno1!A$12:A$4902,D85,SaldoAnno1!G$12:G$4902)</f>
        <v>0</v>
      </c>
      <c r="P85" s="123">
        <f>SUMIF(SaldoAnno2!A$12:A$5000,D85,SaldoAnno2!D$12:D$5000)</f>
        <v>0</v>
      </c>
      <c r="Q85" s="123">
        <f>SUMIF(SaldoAnno2!A$12:A$5000,D85,SaldoAnno2!E$12:E$5000)</f>
        <v>0</v>
      </c>
      <c r="R85" s="123">
        <f>SUMIF(SaldoAnno2!A$12:A$5000,D85,SaldoAnno2!G$12:G$5000)</f>
        <v>0</v>
      </c>
      <c r="S85" s="123">
        <f>SUMIF(SaldoAnno3!A$12:A$5000,D85,SaldoAnno3!D$12:G$5000)</f>
        <v>0</v>
      </c>
      <c r="T85" s="123">
        <f>SUMIF(SaldoAnno3!A$12:A$5000,D85,SaldoAnno3!E$12:H$5000)</f>
        <v>0</v>
      </c>
      <c r="U85" s="123">
        <f>SUMIF(SaldoAnno3!A$12:A$5000,D85,SaldoAnno3!G$12:G$5000)</f>
        <v>0</v>
      </c>
      <c r="V85" s="123">
        <f>SUMIF(SaldoAnno4!A$12:A$4602,$D85,SaldoAnno4!D$12:D$4602)</f>
        <v>0</v>
      </c>
      <c r="W85" s="123">
        <f>SUMIF(SaldoAnno4!A$12:A$4602,$D85,SaldoAnno4!E$12:E$4602)</f>
        <v>0</v>
      </c>
      <c r="X85" s="123">
        <f>SUMIF(SaldoAnno4!A$12:A$4602,$D85,SaldoAnno4!G$12:G$4602)</f>
        <v>0</v>
      </c>
      <c r="Y85" s="123">
        <f>SUMIF(SaldoAnno5!A$12:A$4602,$D85,SaldoAnno5!D$12:D$4602)</f>
        <v>0</v>
      </c>
      <c r="Z85" s="123">
        <f>SUMIF(SaldoAnno5!A$12:A$4602,$D85,SaldoAnno5!E$12:E$4602)</f>
        <v>0</v>
      </c>
      <c r="AA85" s="123">
        <f>SUMIF(SaldoAnno5!A$12:A$4602,$D85,SaldoAnno5!G$12:G$4602)</f>
        <v>0</v>
      </c>
      <c r="AB85" s="123">
        <f>SUMIF(SaldoAnno6!A$12:A$5000,$D85,SaldoAnno6!D$12:D$5000)</f>
        <v>0</v>
      </c>
      <c r="AC85" s="123">
        <f>SUMIF(SaldoAnno6!A$12:A$5000,$D85,SaldoAnno6!E$12:E$5000)</f>
        <v>0</v>
      </c>
      <c r="AD85" s="123">
        <f>SUMIF(SaldoAnno6!A$12:A$5000,$D85,SaldoAnno6!G$12:G$5000)</f>
        <v>0</v>
      </c>
    </row>
    <row r="86" spans="1:30">
      <c r="A86" s="124">
        <v>12</v>
      </c>
      <c r="B86" s="124">
        <v>1202</v>
      </c>
      <c r="C86" s="124">
        <v>120203</v>
      </c>
      <c r="D86" s="124">
        <v>12020301</v>
      </c>
      <c r="E86" s="125" t="s">
        <v>527</v>
      </c>
      <c r="F86" s="124">
        <v>3</v>
      </c>
      <c r="G86" s="126" t="s">
        <v>454</v>
      </c>
      <c r="H86" s="126" t="s">
        <v>455</v>
      </c>
      <c r="I86" s="126" t="s">
        <v>455</v>
      </c>
      <c r="J86" s="126" t="s">
        <v>518</v>
      </c>
      <c r="K86" s="126" t="s">
        <v>528</v>
      </c>
      <c r="L86" s="126" t="s">
        <v>513</v>
      </c>
      <c r="M86" s="123">
        <f>SUMIF(SaldoAnno1!A$12:A$4902,D86,SaldoAnno1!D$12:D$4902)</f>
        <v>0</v>
      </c>
      <c r="N86" s="123">
        <f>SUMIF(SaldoAnno1!A$12:A$4902,D86,SaldoAnno1!E$12:E$4902)</f>
        <v>0</v>
      </c>
      <c r="O86" s="123">
        <f>SUMIF(SaldoAnno1!A$12:A$4902,D86,SaldoAnno1!G$12:G$4902)</f>
        <v>0</v>
      </c>
      <c r="P86" s="123">
        <f>SUMIF(SaldoAnno2!A$12:A$5000,D86,SaldoAnno2!D$12:D$5000)</f>
        <v>13877.55</v>
      </c>
      <c r="Q86" s="123">
        <f>SUMIF(SaldoAnno2!A$12:A$5000,D86,SaldoAnno2!E$12:E$5000)</f>
        <v>13840.03</v>
      </c>
      <c r="R86" s="123">
        <f>SUMIF(SaldoAnno2!A$12:A$5000,D86,SaldoAnno2!G$12:G$5000)</f>
        <v>37.519999999998618</v>
      </c>
      <c r="S86" s="123">
        <f>SUMIF(SaldoAnno3!A$12:A$5000,D86,SaldoAnno3!D$12:G$5000)</f>
        <v>2662.52</v>
      </c>
      <c r="T86" s="123">
        <f>SUMIF(SaldoAnno3!A$12:A$5000,D86,SaldoAnno3!E$12:H$5000)</f>
        <v>37.520000000000003</v>
      </c>
      <c r="U86" s="123">
        <f>SUMIF(SaldoAnno3!A$12:A$5000,D86,SaldoAnno3!G$12:G$5000)</f>
        <v>2625</v>
      </c>
      <c r="V86" s="123">
        <f>SUMIF(SaldoAnno4!A$12:A$4602,$D86,SaldoAnno4!D$12:D$4602)</f>
        <v>2625</v>
      </c>
      <c r="W86" s="123">
        <f>SUMIF(SaldoAnno4!A$12:A$4602,$D86,SaldoAnno4!E$12:E$4602)</f>
        <v>2625</v>
      </c>
      <c r="X86" s="123">
        <f>SUMIF(SaldoAnno4!A$12:A$4602,$D86,SaldoAnno4!G$12:G$4602)</f>
        <v>0</v>
      </c>
      <c r="Y86" s="123">
        <f>SUMIF(SaldoAnno5!A$12:A$4602,$D86,SaldoAnno5!D$12:D$4602)</f>
        <v>0</v>
      </c>
      <c r="Z86" s="123">
        <f>SUMIF(SaldoAnno5!A$12:A$4602,$D86,SaldoAnno5!E$12:E$4602)</f>
        <v>0</v>
      </c>
      <c r="AA86" s="123">
        <f>SUMIF(SaldoAnno5!A$12:A$4602,$D86,SaldoAnno5!G$12:G$4602)</f>
        <v>0</v>
      </c>
      <c r="AB86" s="123">
        <f>SUMIF(SaldoAnno6!A$12:A$5000,$D86,SaldoAnno6!D$12:D$5000)</f>
        <v>0</v>
      </c>
      <c r="AC86" s="123">
        <f>SUMIF(SaldoAnno6!A$12:A$5000,$D86,SaldoAnno6!E$12:E$5000)</f>
        <v>0</v>
      </c>
      <c r="AD86" s="123">
        <f>SUMIF(SaldoAnno6!A$12:A$5000,$D86,SaldoAnno6!G$12:G$5000)</f>
        <v>0</v>
      </c>
    </row>
    <row r="87" spans="1:30">
      <c r="A87" s="124">
        <v>12</v>
      </c>
      <c r="B87" s="124">
        <v>1202</v>
      </c>
      <c r="C87" s="124">
        <v>120203</v>
      </c>
      <c r="D87" s="124">
        <v>12020341</v>
      </c>
      <c r="E87" s="125" t="s">
        <v>529</v>
      </c>
      <c r="F87" s="124">
        <v>4</v>
      </c>
      <c r="G87" s="126" t="s">
        <v>462</v>
      </c>
      <c r="H87" s="126" t="s">
        <v>455</v>
      </c>
      <c r="I87" s="126" t="s">
        <v>455</v>
      </c>
      <c r="J87" s="126" t="s">
        <v>518</v>
      </c>
      <c r="K87" s="126" t="s">
        <v>528</v>
      </c>
      <c r="L87" s="126" t="s">
        <v>513</v>
      </c>
      <c r="M87" s="123">
        <f>SUMIF(SaldoAnno1!A$12:A$4902,D87,SaldoAnno1!D$12:D$4902)</f>
        <v>0</v>
      </c>
      <c r="N87" s="123">
        <f>SUMIF(SaldoAnno1!A$12:A$4902,D87,SaldoAnno1!E$12:E$4902)</f>
        <v>0</v>
      </c>
      <c r="O87" s="123">
        <f>SUMIF(SaldoAnno1!A$12:A$4902,D87,SaldoAnno1!G$12:G$4902)</f>
        <v>0</v>
      </c>
      <c r="P87" s="123">
        <f>SUMIF(SaldoAnno2!A$12:A$5000,D87,SaldoAnno2!D$12:D$5000)</f>
        <v>0</v>
      </c>
      <c r="Q87" s="123">
        <f>SUMIF(SaldoAnno2!A$12:A$5000,D87,SaldoAnno2!E$12:E$5000)</f>
        <v>0</v>
      </c>
      <c r="R87" s="123">
        <f>SUMIF(SaldoAnno2!A$12:A$5000,D87,SaldoAnno2!G$12:G$5000)</f>
        <v>0</v>
      </c>
      <c r="S87" s="123">
        <f>SUMIF(SaldoAnno3!A$12:A$5000,D87,SaldoAnno3!D$12:G$5000)</f>
        <v>0</v>
      </c>
      <c r="T87" s="123">
        <f>SUMIF(SaldoAnno3!A$12:A$5000,D87,SaldoAnno3!E$12:H$5000)</f>
        <v>0</v>
      </c>
      <c r="U87" s="123">
        <f>SUMIF(SaldoAnno3!A$12:A$5000,D87,SaldoAnno3!G$12:G$5000)</f>
        <v>0</v>
      </c>
      <c r="V87" s="123">
        <f>SUMIF(SaldoAnno4!A$12:A$4602,$D87,SaldoAnno4!D$12:D$4602)</f>
        <v>0</v>
      </c>
      <c r="W87" s="123">
        <f>SUMIF(SaldoAnno4!A$12:A$4602,$D87,SaldoAnno4!E$12:E$4602)</f>
        <v>0</v>
      </c>
      <c r="X87" s="123">
        <f>SUMIF(SaldoAnno4!A$12:A$4602,$D87,SaldoAnno4!G$12:G$4602)</f>
        <v>0</v>
      </c>
      <c r="Y87" s="123">
        <f>SUMIF(SaldoAnno5!A$12:A$4602,$D87,SaldoAnno5!D$12:D$4602)</f>
        <v>0</v>
      </c>
      <c r="Z87" s="123">
        <f>SUMIF(SaldoAnno5!A$12:A$4602,$D87,SaldoAnno5!E$12:E$4602)</f>
        <v>0</v>
      </c>
      <c r="AA87" s="123">
        <f>SUMIF(SaldoAnno5!A$12:A$4602,$D87,SaldoAnno5!G$12:G$4602)</f>
        <v>0</v>
      </c>
      <c r="AB87" s="123">
        <f>SUMIF(SaldoAnno6!A$12:A$5000,$D87,SaldoAnno6!D$12:D$5000)</f>
        <v>0</v>
      </c>
      <c r="AC87" s="123">
        <f>SUMIF(SaldoAnno6!A$12:A$5000,$D87,SaldoAnno6!E$12:E$5000)</f>
        <v>0</v>
      </c>
      <c r="AD87" s="123">
        <f>SUMIF(SaldoAnno6!A$12:A$5000,$D87,SaldoAnno6!G$12:G$5000)</f>
        <v>0</v>
      </c>
    </row>
    <row r="88" spans="1:30">
      <c r="A88" s="124">
        <v>12</v>
      </c>
      <c r="B88" s="124">
        <v>1202</v>
      </c>
      <c r="C88" s="124">
        <v>120204</v>
      </c>
      <c r="D88" s="124">
        <v>12020401</v>
      </c>
      <c r="E88" s="125" t="s">
        <v>530</v>
      </c>
      <c r="F88" s="124">
        <v>3</v>
      </c>
      <c r="G88" s="126" t="s">
        <v>454</v>
      </c>
      <c r="H88" s="126" t="s">
        <v>455</v>
      </c>
      <c r="I88" s="126" t="s">
        <v>455</v>
      </c>
      <c r="J88" s="126" t="s">
        <v>518</v>
      </c>
      <c r="K88" s="126" t="s">
        <v>531</v>
      </c>
      <c r="L88" s="126" t="s">
        <v>513</v>
      </c>
      <c r="M88" s="123">
        <f>SUMIF(SaldoAnno1!A$12:A$4902,D88,SaldoAnno1!D$12:D$4902)</f>
        <v>17211990.600000001</v>
      </c>
      <c r="N88" s="123">
        <f>SUMIF(SaldoAnno1!A$12:A$4902,D88,SaldoAnno1!E$12:E$4902)</f>
        <v>9136524.8599999994</v>
      </c>
      <c r="O88" s="123">
        <f>SUMIF(SaldoAnno1!A$12:A$4902,D88,SaldoAnno1!G$12:G$4902)</f>
        <v>8075465.7400000021</v>
      </c>
      <c r="P88" s="123">
        <f>SUMIF(SaldoAnno2!A$12:A$5000,D88,SaldoAnno2!D$12:D$5000)</f>
        <v>20381388.050000001</v>
      </c>
      <c r="Q88" s="123">
        <f>SUMIF(SaldoAnno2!A$12:A$5000,D88,SaldoAnno2!E$12:E$5000)</f>
        <v>18068200.18</v>
      </c>
      <c r="R88" s="123">
        <f>SUMIF(SaldoAnno2!A$12:A$5000,D88,SaldoAnno2!G$12:G$5000)</f>
        <v>2313187.870000001</v>
      </c>
      <c r="S88" s="123">
        <f>SUMIF(SaldoAnno3!A$12:A$5000,D88,SaldoAnno3!D$12:G$5000)</f>
        <v>30295341.809999999</v>
      </c>
      <c r="T88" s="123">
        <f>SUMIF(SaldoAnno3!A$12:A$5000,D88,SaldoAnno3!E$12:H$5000)</f>
        <v>24668699.809999999</v>
      </c>
      <c r="U88" s="123">
        <f>SUMIF(SaldoAnno3!A$12:A$5000,D88,SaldoAnno3!G$12:G$5000)</f>
        <v>5626642</v>
      </c>
      <c r="V88" s="123">
        <f>SUMIF(SaldoAnno4!A$12:A$4602,$D88,SaldoAnno4!D$12:D$4602)</f>
        <v>26429820.510000002</v>
      </c>
      <c r="W88" s="123">
        <f>SUMIF(SaldoAnno4!A$12:A$4602,$D88,SaldoAnno4!E$12:E$4602)</f>
        <v>25958619.359999999</v>
      </c>
      <c r="X88" s="123">
        <f>SUMIF(SaldoAnno4!A$12:A$4602,$D88,SaldoAnno4!G$12:G$4602)</f>
        <v>471201.15000000224</v>
      </c>
      <c r="Y88" s="123">
        <f>SUMIF(SaldoAnno5!A$12:A$4602,$D88,SaldoAnno5!D$12:D$4602)</f>
        <v>34170073.509999998</v>
      </c>
      <c r="Z88" s="123">
        <f>SUMIF(SaldoAnno5!A$12:A$4602,$D88,SaldoAnno5!E$12:E$4602)</f>
        <v>33925376.490000002</v>
      </c>
      <c r="AA88" s="123">
        <f>SUMIF(SaldoAnno5!A$12:A$4602,$D88,SaldoAnno5!G$12:G$4602)</f>
        <v>244697.01999999583</v>
      </c>
      <c r="AB88" s="123">
        <f>SUMIF(SaldoAnno6!A$12:A$5000,$D88,SaldoAnno6!D$12:D$5000)</f>
        <v>34741567.799999997</v>
      </c>
      <c r="AC88" s="123">
        <f>SUMIF(SaldoAnno6!A$12:A$5000,$D88,SaldoAnno6!E$12:E$5000)</f>
        <v>34491196.509999998</v>
      </c>
      <c r="AD88" s="123">
        <f>SUMIF(SaldoAnno6!A$12:A$5000,$D88,SaldoAnno6!G$12:G$5000)</f>
        <v>250371.28999999911</v>
      </c>
    </row>
    <row r="89" spans="1:30">
      <c r="A89" s="124">
        <v>12</v>
      </c>
      <c r="B89" s="124">
        <v>1202</v>
      </c>
      <c r="C89" s="124">
        <v>120204</v>
      </c>
      <c r="D89" s="124">
        <v>12020402</v>
      </c>
      <c r="E89" s="125" t="s">
        <v>1285</v>
      </c>
      <c r="F89" s="124">
        <v>3</v>
      </c>
      <c r="G89" s="126" t="s">
        <v>454</v>
      </c>
      <c r="H89" s="126" t="s">
        <v>455</v>
      </c>
      <c r="I89" s="126" t="s">
        <v>455</v>
      </c>
      <c r="J89" s="126" t="s">
        <v>518</v>
      </c>
      <c r="K89" s="126" t="s">
        <v>531</v>
      </c>
      <c r="L89" s="126" t="s">
        <v>513</v>
      </c>
      <c r="M89" s="123">
        <f>SUMIF(SaldoAnno1!A$12:A$4902,D89,SaldoAnno1!D$12:D$4902)</f>
        <v>10597.6</v>
      </c>
      <c r="N89" s="123">
        <f>SUMIF(SaldoAnno1!A$12:A$4902,D89,SaldoAnno1!E$12:E$4902)</f>
        <v>0</v>
      </c>
      <c r="O89" s="123">
        <f>SUMIF(SaldoAnno1!A$12:A$4902,D89,SaldoAnno1!G$12:G$4902)</f>
        <v>10597.6</v>
      </c>
      <c r="P89" s="123">
        <f>SUMIF(SaldoAnno2!A$12:A$5000,D89,SaldoAnno2!D$12:D$5000)</f>
        <v>51359.69</v>
      </c>
      <c r="Q89" s="123">
        <f>SUMIF(SaldoAnno2!A$12:A$5000,D89,SaldoAnno2!E$12:E$5000)</f>
        <v>51359.69</v>
      </c>
      <c r="R89" s="123">
        <f>SUMIF(SaldoAnno2!A$12:A$5000,D89,SaldoAnno2!G$12:G$5000)</f>
        <v>0</v>
      </c>
      <c r="S89" s="123">
        <f>SUMIF(SaldoAnno3!A$12:A$5000,D89,SaldoAnno3!D$12:G$5000)</f>
        <v>36538.550000000003</v>
      </c>
      <c r="T89" s="123">
        <f>SUMIF(SaldoAnno3!A$12:A$5000,D89,SaldoAnno3!E$12:H$5000)</f>
        <v>36538.550000000003</v>
      </c>
      <c r="U89" s="123">
        <f>SUMIF(SaldoAnno3!A$12:A$5000,D89,SaldoAnno3!G$12:G$5000)</f>
        <v>0</v>
      </c>
      <c r="V89" s="123">
        <f>SUMIF(SaldoAnno4!A$12:A$4602,$D89,SaldoAnno4!D$12:D$4602)</f>
        <v>28740.85</v>
      </c>
      <c r="W89" s="123">
        <f>SUMIF(SaldoAnno4!A$12:A$4602,$D89,SaldoAnno4!E$12:E$4602)</f>
        <v>26300.85</v>
      </c>
      <c r="X89" s="123">
        <f>SUMIF(SaldoAnno4!A$12:A$4602,$D89,SaldoAnno4!G$12:G$4602)</f>
        <v>2440</v>
      </c>
      <c r="Y89" s="123">
        <f>SUMIF(SaldoAnno5!A$12:A$4602,$D89,SaldoAnno5!D$12:D$4602)</f>
        <v>0</v>
      </c>
      <c r="Z89" s="123">
        <f>SUMIF(SaldoAnno5!A$12:A$4602,$D89,SaldoAnno5!E$12:E$4602)</f>
        <v>0</v>
      </c>
      <c r="AA89" s="123">
        <f>SUMIF(SaldoAnno5!A$12:A$4602,$D89,SaldoAnno5!G$12:G$4602)</f>
        <v>0</v>
      </c>
      <c r="AB89" s="123">
        <f>SUMIF(SaldoAnno6!A$12:A$5000,$D89,SaldoAnno6!D$12:D$5000)</f>
        <v>24936.080000000002</v>
      </c>
      <c r="AC89" s="123">
        <f>SUMIF(SaldoAnno6!A$12:A$5000,$D89,SaldoAnno6!E$12:E$5000)</f>
        <v>8863.32</v>
      </c>
      <c r="AD89" s="123">
        <f>SUMIF(SaldoAnno6!A$12:A$5000,$D89,SaldoAnno6!G$12:G$5000)</f>
        <v>16072.760000000002</v>
      </c>
    </row>
    <row r="90" spans="1:30">
      <c r="A90" s="124">
        <v>12</v>
      </c>
      <c r="B90" s="124">
        <v>1202</v>
      </c>
      <c r="C90" s="124">
        <v>120204</v>
      </c>
      <c r="D90" s="124">
        <v>12020441</v>
      </c>
      <c r="E90" s="125" t="s">
        <v>532</v>
      </c>
      <c r="F90" s="124">
        <v>4</v>
      </c>
      <c r="G90" s="126" t="s">
        <v>462</v>
      </c>
      <c r="H90" s="126" t="s">
        <v>455</v>
      </c>
      <c r="I90" s="126" t="s">
        <v>455</v>
      </c>
      <c r="J90" s="126" t="s">
        <v>518</v>
      </c>
      <c r="K90" s="126" t="s">
        <v>531</v>
      </c>
      <c r="L90" s="126" t="s">
        <v>513</v>
      </c>
      <c r="M90" s="123">
        <f>SUMIF(SaldoAnno1!A$12:A$4902,D90,SaldoAnno1!D$12:D$4902)</f>
        <v>0</v>
      </c>
      <c r="N90" s="123">
        <f>SUMIF(SaldoAnno1!A$12:A$4902,D90,SaldoAnno1!E$12:E$4902)</f>
        <v>0</v>
      </c>
      <c r="O90" s="123">
        <f>SUMIF(SaldoAnno1!A$12:A$4902,D90,SaldoAnno1!G$12:G$4902)</f>
        <v>0</v>
      </c>
      <c r="P90" s="123">
        <f>SUMIF(SaldoAnno2!A$12:A$5000,D90,SaldoAnno2!D$12:D$5000)</f>
        <v>0</v>
      </c>
      <c r="Q90" s="123">
        <f>SUMIF(SaldoAnno2!A$12:A$5000,D90,SaldoAnno2!E$12:E$5000)</f>
        <v>0</v>
      </c>
      <c r="R90" s="123">
        <f>SUMIF(SaldoAnno2!A$12:A$5000,D90,SaldoAnno2!G$12:G$5000)</f>
        <v>0</v>
      </c>
      <c r="S90" s="123">
        <f>SUMIF(SaldoAnno3!A$12:A$5000,D90,SaldoAnno3!D$12:G$5000)</f>
        <v>0</v>
      </c>
      <c r="T90" s="123">
        <f>SUMIF(SaldoAnno3!A$12:A$5000,D90,SaldoAnno3!E$12:H$5000)</f>
        <v>0</v>
      </c>
      <c r="U90" s="123">
        <f>SUMIF(SaldoAnno3!A$12:A$5000,D90,SaldoAnno3!G$12:G$5000)</f>
        <v>0</v>
      </c>
      <c r="V90" s="123">
        <f>SUMIF(SaldoAnno4!A$12:A$4602,$D90,SaldoAnno4!D$12:D$4602)</f>
        <v>0</v>
      </c>
      <c r="W90" s="123">
        <f>SUMIF(SaldoAnno4!A$12:A$4602,$D90,SaldoAnno4!E$12:E$4602)</f>
        <v>0</v>
      </c>
      <c r="X90" s="123">
        <f>SUMIF(SaldoAnno4!A$12:A$4602,$D90,SaldoAnno4!G$12:G$4602)</f>
        <v>0</v>
      </c>
      <c r="Y90" s="123">
        <f>SUMIF(SaldoAnno5!A$12:A$4602,$D90,SaldoAnno5!D$12:D$4602)</f>
        <v>0</v>
      </c>
      <c r="Z90" s="123">
        <f>SUMIF(SaldoAnno5!A$12:A$4602,$D90,SaldoAnno5!E$12:E$4602)</f>
        <v>0</v>
      </c>
      <c r="AA90" s="123">
        <f>SUMIF(SaldoAnno5!A$12:A$4602,$D90,SaldoAnno5!G$12:G$4602)</f>
        <v>0</v>
      </c>
      <c r="AB90" s="123">
        <f>SUMIF(SaldoAnno6!A$12:A$5000,$D90,SaldoAnno6!D$12:D$5000)</f>
        <v>0</v>
      </c>
      <c r="AC90" s="123">
        <f>SUMIF(SaldoAnno6!A$12:A$5000,$D90,SaldoAnno6!E$12:E$5000)</f>
        <v>0</v>
      </c>
      <c r="AD90" s="123">
        <f>SUMIF(SaldoAnno6!A$12:A$5000,$D90,SaldoAnno6!G$12:G$5000)</f>
        <v>0</v>
      </c>
    </row>
    <row r="91" spans="1:30">
      <c r="A91" s="124">
        <v>12</v>
      </c>
      <c r="B91" s="124">
        <v>1202</v>
      </c>
      <c r="C91" s="124">
        <v>120204</v>
      </c>
      <c r="D91" s="124">
        <v>12020442</v>
      </c>
      <c r="E91" s="125" t="s">
        <v>1304</v>
      </c>
      <c r="F91" s="124">
        <v>4</v>
      </c>
      <c r="G91" s="126" t="s">
        <v>462</v>
      </c>
      <c r="H91" s="126" t="s">
        <v>455</v>
      </c>
      <c r="I91" s="126" t="s">
        <v>455</v>
      </c>
      <c r="J91" s="126" t="s">
        <v>518</v>
      </c>
      <c r="K91" s="126" t="s">
        <v>531</v>
      </c>
      <c r="L91" s="126" t="s">
        <v>513</v>
      </c>
      <c r="M91" s="123">
        <f>SUMIF(SaldoAnno1!A$12:A$4902,D91,SaldoAnno1!D$12:D$4902)</f>
        <v>0</v>
      </c>
      <c r="N91" s="123">
        <f>SUMIF(SaldoAnno1!A$12:A$4902,D91,SaldoAnno1!E$12:E$4902)</f>
        <v>0</v>
      </c>
      <c r="O91" s="123">
        <f>SUMIF(SaldoAnno1!A$12:A$4902,D91,SaldoAnno1!G$12:G$4902)</f>
        <v>0</v>
      </c>
      <c r="P91" s="123">
        <f>SUMIF(SaldoAnno2!A$12:A$5000,D91,SaldoAnno2!D$12:D$5000)</f>
        <v>202.48</v>
      </c>
      <c r="Q91" s="123">
        <f>SUMIF(SaldoAnno2!A$12:A$5000,D91,SaldoAnno2!E$12:E$5000)</f>
        <v>202.48</v>
      </c>
      <c r="R91" s="123">
        <f>SUMIF(SaldoAnno2!A$12:A$5000,D91,SaldoAnno2!G$12:G$5000)</f>
        <v>0</v>
      </c>
      <c r="S91" s="123">
        <f>SUMIF(SaldoAnno3!A$12:A$5000,D91,SaldoAnno3!D$12:G$5000)</f>
        <v>0</v>
      </c>
      <c r="T91" s="123">
        <f>SUMIF(SaldoAnno3!A$12:A$5000,D91,SaldoAnno3!E$12:H$5000)</f>
        <v>0</v>
      </c>
      <c r="U91" s="123">
        <f>SUMIF(SaldoAnno3!A$12:A$5000,D91,SaldoAnno3!G$12:G$5000)</f>
        <v>0</v>
      </c>
      <c r="V91" s="123">
        <f>SUMIF(SaldoAnno4!A$12:A$4602,$D91,SaldoAnno4!D$12:D$4602)</f>
        <v>0</v>
      </c>
      <c r="W91" s="123">
        <f>SUMIF(SaldoAnno4!A$12:A$4602,$D91,SaldoAnno4!E$12:E$4602)</f>
        <v>0</v>
      </c>
      <c r="X91" s="123">
        <f>SUMIF(SaldoAnno4!A$12:A$4602,$D91,SaldoAnno4!G$12:G$4602)</f>
        <v>0</v>
      </c>
      <c r="Y91" s="123">
        <f>SUMIF(SaldoAnno5!A$12:A$4602,$D91,SaldoAnno5!D$12:D$4602)</f>
        <v>0</v>
      </c>
      <c r="Z91" s="123">
        <f>SUMIF(SaldoAnno5!A$12:A$4602,$D91,SaldoAnno5!E$12:E$4602)</f>
        <v>0</v>
      </c>
      <c r="AA91" s="123">
        <f>SUMIF(SaldoAnno5!A$12:A$4602,$D91,SaldoAnno5!G$12:G$4602)</f>
        <v>0</v>
      </c>
      <c r="AB91" s="123">
        <f>SUMIF(SaldoAnno6!A$12:A$5000,$D91,SaldoAnno6!D$12:D$5000)</f>
        <v>0</v>
      </c>
      <c r="AC91" s="123">
        <f>SUMIF(SaldoAnno6!A$12:A$5000,$D91,SaldoAnno6!E$12:E$5000)</f>
        <v>0</v>
      </c>
      <c r="AD91" s="123">
        <f>SUMIF(SaldoAnno6!A$12:A$5000,$D91,SaldoAnno6!G$12:G$5000)</f>
        <v>0</v>
      </c>
    </row>
    <row r="92" spans="1:30">
      <c r="A92" s="124">
        <v>12</v>
      </c>
      <c r="B92" s="124">
        <v>1202</v>
      </c>
      <c r="C92" s="124">
        <v>120205</v>
      </c>
      <c r="D92" s="124">
        <v>12020501</v>
      </c>
      <c r="E92" s="125" t="s">
        <v>533</v>
      </c>
      <c r="F92" s="124">
        <v>3</v>
      </c>
      <c r="G92" s="126" t="s">
        <v>454</v>
      </c>
      <c r="H92" s="126" t="s">
        <v>455</v>
      </c>
      <c r="I92" s="126" t="s">
        <v>455</v>
      </c>
      <c r="J92" s="126" t="s">
        <v>518</v>
      </c>
      <c r="K92" s="126" t="s">
        <v>534</v>
      </c>
      <c r="L92" s="126" t="s">
        <v>513</v>
      </c>
      <c r="M92" s="123">
        <f>SUMIF(SaldoAnno1!A$12:A$4902,D92,SaldoAnno1!D$12:D$4902)</f>
        <v>2722174.04</v>
      </c>
      <c r="N92" s="123">
        <f>SUMIF(SaldoAnno1!A$12:A$4902,D92,SaldoAnno1!E$12:E$4902)</f>
        <v>4828203.3499999996</v>
      </c>
      <c r="O92" s="123">
        <f>SUMIF(SaldoAnno1!A$12:A$4902,D92,SaldoAnno1!G$12:G$4902)</f>
        <v>-2106029.3099999996</v>
      </c>
      <c r="P92" s="123">
        <f>SUMIF(SaldoAnno2!A$12:A$5000,D92,SaldoAnno2!D$12:D$5000)</f>
        <v>19406761.699999999</v>
      </c>
      <c r="Q92" s="123">
        <f>SUMIF(SaldoAnno2!A$12:A$5000,D92,SaldoAnno2!E$12:E$5000)</f>
        <v>17428836.059999999</v>
      </c>
      <c r="R92" s="123">
        <f>SUMIF(SaldoAnno2!A$12:A$5000,D92,SaldoAnno2!G$12:G$5000)</f>
        <v>1977925.6400000006</v>
      </c>
      <c r="S92" s="123">
        <f>SUMIF(SaldoAnno3!A$12:A$5000,D92,SaldoAnno3!D$12:G$5000)</f>
        <v>17365868.329999998</v>
      </c>
      <c r="T92" s="123">
        <f>SUMIF(SaldoAnno3!A$12:A$5000,D92,SaldoAnno3!E$12:H$5000)</f>
        <v>15080158.27</v>
      </c>
      <c r="U92" s="123">
        <f>SUMIF(SaldoAnno3!A$12:A$5000,D92,SaldoAnno3!G$12:G$5000)</f>
        <v>2285710.0599999987</v>
      </c>
      <c r="V92" s="123">
        <f>SUMIF(SaldoAnno4!A$12:A$4602,$D92,SaldoAnno4!D$12:D$4602)</f>
        <v>14422663.27</v>
      </c>
      <c r="W92" s="123">
        <f>SUMIF(SaldoAnno4!A$12:A$4602,$D92,SaldoAnno4!E$12:E$4602)</f>
        <v>12537180.74</v>
      </c>
      <c r="X92" s="123">
        <f>SUMIF(SaldoAnno4!A$12:A$4602,$D92,SaldoAnno4!G$12:G$4602)</f>
        <v>1885482.5299999993</v>
      </c>
      <c r="Y92" s="123">
        <f>SUMIF(SaldoAnno5!A$12:A$4602,$D92,SaldoAnno5!D$12:D$4602)</f>
        <v>17243164.600000001</v>
      </c>
      <c r="Z92" s="123">
        <f>SUMIF(SaldoAnno5!A$12:A$4602,$D92,SaldoAnno5!E$12:E$4602)</f>
        <v>14926943.369999999</v>
      </c>
      <c r="AA92" s="123">
        <f>SUMIF(SaldoAnno5!A$12:A$4602,$D92,SaldoAnno5!G$12:G$4602)</f>
        <v>2316221.2300000023</v>
      </c>
      <c r="AB92" s="123">
        <f>SUMIF(SaldoAnno6!A$12:A$5000,$D92,SaldoAnno6!D$12:D$5000)</f>
        <v>15001722.970000001</v>
      </c>
      <c r="AC92" s="123">
        <f>SUMIF(SaldoAnno6!A$12:A$5000,$D92,SaldoAnno6!E$12:E$5000)</f>
        <v>11832636.369999999</v>
      </c>
      <c r="AD92" s="123">
        <f>SUMIF(SaldoAnno6!A$12:A$5000,$D92,SaldoAnno6!G$12:G$5000)</f>
        <v>3169086.6000000015</v>
      </c>
    </row>
    <row r="93" spans="1:30">
      <c r="A93" s="124">
        <v>12</v>
      </c>
      <c r="B93" s="124">
        <v>1202</v>
      </c>
      <c r="C93" s="124">
        <v>120205</v>
      </c>
      <c r="D93" s="124">
        <v>12020541</v>
      </c>
      <c r="E93" s="125" t="s">
        <v>535</v>
      </c>
      <c r="F93" s="124">
        <v>4</v>
      </c>
      <c r="G93" s="126" t="s">
        <v>462</v>
      </c>
      <c r="H93" s="126" t="s">
        <v>455</v>
      </c>
      <c r="I93" s="126" t="s">
        <v>455</v>
      </c>
      <c r="J93" s="126" t="s">
        <v>518</v>
      </c>
      <c r="K93" s="126" t="s">
        <v>534</v>
      </c>
      <c r="L93" s="126" t="s">
        <v>513</v>
      </c>
      <c r="M93" s="123">
        <f>SUMIF(SaldoAnno1!A$12:A$4902,D93,SaldoAnno1!D$12:D$4902)</f>
        <v>0</v>
      </c>
      <c r="N93" s="123">
        <f>SUMIF(SaldoAnno1!A$12:A$4902,D93,SaldoAnno1!E$12:E$4902)</f>
        <v>0</v>
      </c>
      <c r="O93" s="123">
        <f>SUMIF(SaldoAnno1!A$12:A$4902,D93,SaldoAnno1!G$12:G$4902)</f>
        <v>0</v>
      </c>
      <c r="P93" s="123">
        <f>SUMIF(SaldoAnno2!A$12:A$5000,D93,SaldoAnno2!D$12:D$5000)</f>
        <v>0</v>
      </c>
      <c r="Q93" s="123">
        <f>SUMIF(SaldoAnno2!A$12:A$5000,D93,SaldoAnno2!E$12:E$5000)</f>
        <v>0</v>
      </c>
      <c r="R93" s="123">
        <f>SUMIF(SaldoAnno2!A$12:A$5000,D93,SaldoAnno2!G$12:G$5000)</f>
        <v>0</v>
      </c>
      <c r="S93" s="123">
        <f>SUMIF(SaldoAnno3!A$12:A$5000,D93,SaldoAnno3!D$12:G$5000)</f>
        <v>0</v>
      </c>
      <c r="T93" s="123">
        <f>SUMIF(SaldoAnno3!A$12:A$5000,D93,SaldoAnno3!E$12:H$5000)</f>
        <v>0</v>
      </c>
      <c r="U93" s="123">
        <f>SUMIF(SaldoAnno3!A$12:A$5000,D93,SaldoAnno3!G$12:G$5000)</f>
        <v>0</v>
      </c>
      <c r="V93" s="123">
        <f>SUMIF(SaldoAnno4!A$12:A$4602,$D93,SaldoAnno4!D$12:D$4602)</f>
        <v>0</v>
      </c>
      <c r="W93" s="123">
        <f>SUMIF(SaldoAnno4!A$12:A$4602,$D93,SaldoAnno4!E$12:E$4602)</f>
        <v>0</v>
      </c>
      <c r="X93" s="123">
        <f>SUMIF(SaldoAnno4!A$12:A$4602,$D93,SaldoAnno4!G$12:G$4602)</f>
        <v>0</v>
      </c>
      <c r="Y93" s="123">
        <f>SUMIF(SaldoAnno5!A$12:A$4602,$D93,SaldoAnno5!D$12:D$4602)</f>
        <v>0</v>
      </c>
      <c r="Z93" s="123">
        <f>SUMIF(SaldoAnno5!A$12:A$4602,$D93,SaldoAnno5!E$12:E$4602)</f>
        <v>0</v>
      </c>
      <c r="AA93" s="123">
        <f>SUMIF(SaldoAnno5!A$12:A$4602,$D93,SaldoAnno5!G$12:G$4602)</f>
        <v>0</v>
      </c>
      <c r="AB93" s="123">
        <f>SUMIF(SaldoAnno6!A$12:A$5000,$D93,SaldoAnno6!D$12:D$5000)</f>
        <v>0</v>
      </c>
      <c r="AC93" s="123">
        <f>SUMIF(SaldoAnno6!A$12:A$5000,$D93,SaldoAnno6!E$12:E$5000)</f>
        <v>6966</v>
      </c>
      <c r="AD93" s="123">
        <f>SUMIF(SaldoAnno6!A$12:A$5000,$D93,SaldoAnno6!G$12:G$5000)</f>
        <v>-6966</v>
      </c>
    </row>
    <row r="94" spans="1:30">
      <c r="A94" s="124">
        <v>12</v>
      </c>
      <c r="B94" s="124">
        <v>1202</v>
      </c>
      <c r="C94" s="124">
        <v>120206</v>
      </c>
      <c r="D94" s="124">
        <v>12020601</v>
      </c>
      <c r="E94" s="125" t="s">
        <v>536</v>
      </c>
      <c r="F94" s="124">
        <v>3</v>
      </c>
      <c r="G94" s="126" t="s">
        <v>454</v>
      </c>
      <c r="H94" s="126" t="s">
        <v>455</v>
      </c>
      <c r="I94" s="126" t="s">
        <v>455</v>
      </c>
      <c r="J94" s="126" t="s">
        <v>518</v>
      </c>
      <c r="K94" s="126" t="s">
        <v>536</v>
      </c>
      <c r="L94" s="126" t="s">
        <v>513</v>
      </c>
      <c r="M94" s="123">
        <f>SUMIF(SaldoAnno1!A$12:A$4902,D94,SaldoAnno1!D$12:D$4902)</f>
        <v>319255.65000000002</v>
      </c>
      <c r="N94" s="123">
        <f>SUMIF(SaldoAnno1!A$12:A$4902,D94,SaldoAnno1!E$12:E$4902)</f>
        <v>150167.88</v>
      </c>
      <c r="O94" s="123">
        <f>SUMIF(SaldoAnno1!A$12:A$4902,D94,SaldoAnno1!G$12:G$4902)</f>
        <v>169087.77000000002</v>
      </c>
      <c r="P94" s="123">
        <f>SUMIF(SaldoAnno2!A$12:A$5000,D94,SaldoAnno2!D$12:D$5000)</f>
        <v>1585528.07</v>
      </c>
      <c r="Q94" s="123">
        <f>SUMIF(SaldoAnno2!A$12:A$5000,D94,SaldoAnno2!E$12:E$5000)</f>
        <v>820289.45</v>
      </c>
      <c r="R94" s="123">
        <f>SUMIF(SaldoAnno2!A$12:A$5000,D94,SaldoAnno2!G$12:G$5000)</f>
        <v>765238.62000000011</v>
      </c>
      <c r="S94" s="123">
        <f>SUMIF(SaldoAnno3!A$12:A$5000,D94,SaldoAnno3!D$12:G$5000)</f>
        <v>2543159.29</v>
      </c>
      <c r="T94" s="123">
        <f>SUMIF(SaldoAnno3!A$12:A$5000,D94,SaldoAnno3!E$12:H$5000)</f>
        <v>2038825.36</v>
      </c>
      <c r="U94" s="123">
        <f>SUMIF(SaldoAnno3!A$12:A$5000,D94,SaldoAnno3!G$12:G$5000)</f>
        <v>504333.92999999993</v>
      </c>
      <c r="V94" s="123">
        <f>SUMIF(SaldoAnno4!A$12:A$4602,$D94,SaldoAnno4!D$12:D$4602)</f>
        <v>2134218.1</v>
      </c>
      <c r="W94" s="123">
        <f>SUMIF(SaldoAnno4!A$12:A$4602,$D94,SaldoAnno4!E$12:E$4602)</f>
        <v>1666601.7</v>
      </c>
      <c r="X94" s="123">
        <f>SUMIF(SaldoAnno4!A$12:A$4602,$D94,SaldoAnno4!G$12:G$4602)</f>
        <v>467616.40000000014</v>
      </c>
      <c r="Y94" s="123">
        <f>SUMIF(SaldoAnno5!A$12:A$4602,$D94,SaldoAnno5!D$12:D$4602)</f>
        <v>2345458.34</v>
      </c>
      <c r="Z94" s="123">
        <f>SUMIF(SaldoAnno5!A$12:A$4602,$D94,SaldoAnno5!E$12:E$4602)</f>
        <v>1859559.55</v>
      </c>
      <c r="AA94" s="123">
        <f>SUMIF(SaldoAnno5!A$12:A$4602,$D94,SaldoAnno5!G$12:G$4602)</f>
        <v>485898.7899999998</v>
      </c>
      <c r="AB94" s="123">
        <f>SUMIF(SaldoAnno6!A$12:A$5000,$D94,SaldoAnno6!D$12:D$5000)</f>
        <v>1250007.67</v>
      </c>
      <c r="AC94" s="123">
        <f>SUMIF(SaldoAnno6!A$12:A$5000,$D94,SaldoAnno6!E$12:E$5000)</f>
        <v>1100839.5</v>
      </c>
      <c r="AD94" s="123">
        <f>SUMIF(SaldoAnno6!A$12:A$5000,$D94,SaldoAnno6!G$12:G$5000)</f>
        <v>149168.16999999993</v>
      </c>
    </row>
    <row r="95" spans="1:30" ht="25.5">
      <c r="A95" s="124">
        <v>12</v>
      </c>
      <c r="B95" s="124">
        <v>1202</v>
      </c>
      <c r="C95" s="124">
        <v>120206</v>
      </c>
      <c r="D95" s="124">
        <v>12020641</v>
      </c>
      <c r="E95" s="125" t="s">
        <v>537</v>
      </c>
      <c r="F95" s="124">
        <v>4</v>
      </c>
      <c r="G95" s="126" t="s">
        <v>462</v>
      </c>
      <c r="H95" s="126" t="s">
        <v>455</v>
      </c>
      <c r="I95" s="126" t="s">
        <v>455</v>
      </c>
      <c r="J95" s="126" t="s">
        <v>518</v>
      </c>
      <c r="K95" s="126" t="s">
        <v>536</v>
      </c>
      <c r="L95" s="126" t="s">
        <v>513</v>
      </c>
      <c r="M95" s="123">
        <f>SUMIF(SaldoAnno1!A$12:A$4902,D95,SaldoAnno1!D$12:D$4902)</f>
        <v>0</v>
      </c>
      <c r="N95" s="123">
        <f>SUMIF(SaldoAnno1!A$12:A$4902,D95,SaldoAnno1!E$12:E$4902)</f>
        <v>0</v>
      </c>
      <c r="O95" s="123">
        <f>SUMIF(SaldoAnno1!A$12:A$4902,D95,SaldoAnno1!G$12:G$4902)</f>
        <v>0</v>
      </c>
      <c r="P95" s="123">
        <f>SUMIF(SaldoAnno2!A$12:A$5000,D95,SaldoAnno2!D$12:D$5000)</f>
        <v>0</v>
      </c>
      <c r="Q95" s="123">
        <f>SUMIF(SaldoAnno2!A$12:A$5000,D95,SaldoAnno2!E$12:E$5000)</f>
        <v>18602.849999999999</v>
      </c>
      <c r="R95" s="123">
        <f>SUMIF(SaldoAnno2!A$12:A$5000,D95,SaldoAnno2!G$12:G$5000)</f>
        <v>-18602.849999999999</v>
      </c>
      <c r="S95" s="123">
        <f>SUMIF(SaldoAnno3!A$12:A$5000,D95,SaldoAnno3!D$12:G$5000)</f>
        <v>0</v>
      </c>
      <c r="T95" s="123">
        <f>SUMIF(SaldoAnno3!A$12:A$5000,D95,SaldoAnno3!E$12:H$5000)</f>
        <v>18602.849999999999</v>
      </c>
      <c r="U95" s="123">
        <f>SUMIF(SaldoAnno3!A$12:A$5000,D95,SaldoAnno3!G$12:G$5000)</f>
        <v>-18602.849999999999</v>
      </c>
      <c r="V95" s="123">
        <f>SUMIF(SaldoAnno4!A$12:A$4602,$D95,SaldoAnno4!D$12:D$4602)</f>
        <v>0</v>
      </c>
      <c r="W95" s="123">
        <f>SUMIF(SaldoAnno4!A$12:A$4602,$D95,SaldoAnno4!E$12:E$4602)</f>
        <v>18602.849999999999</v>
      </c>
      <c r="X95" s="123">
        <f>SUMIF(SaldoAnno4!A$12:A$4602,$D95,SaldoAnno4!G$12:G$4602)</f>
        <v>-18602.849999999999</v>
      </c>
      <c r="Y95" s="123">
        <f>SUMIF(SaldoAnno5!A$12:A$4602,$D95,SaldoAnno5!D$12:D$4602)</f>
        <v>0</v>
      </c>
      <c r="Z95" s="123">
        <f>SUMIF(SaldoAnno5!A$12:A$4602,$D95,SaldoAnno5!E$12:E$4602)</f>
        <v>18602.849999999999</v>
      </c>
      <c r="AA95" s="123">
        <f>SUMIF(SaldoAnno5!A$12:A$4602,$D95,SaldoAnno5!G$12:G$4602)</f>
        <v>-18602.849999999999</v>
      </c>
      <c r="AB95" s="123">
        <f>SUMIF(SaldoAnno6!A$12:A$5000,$D95,SaldoAnno6!D$12:D$5000)</f>
        <v>4304</v>
      </c>
      <c r="AC95" s="123">
        <f>SUMIF(SaldoAnno6!A$12:A$5000,$D95,SaldoAnno6!E$12:E$5000)</f>
        <v>18602.849999999999</v>
      </c>
      <c r="AD95" s="123">
        <f>SUMIF(SaldoAnno6!A$12:A$5000,$D95,SaldoAnno6!G$12:G$5000)</f>
        <v>-14298.849999999999</v>
      </c>
    </row>
    <row r="96" spans="1:30">
      <c r="A96" s="124">
        <v>12</v>
      </c>
      <c r="B96" s="124">
        <v>1202</v>
      </c>
      <c r="C96" s="124">
        <v>120207</v>
      </c>
      <c r="D96" s="124">
        <v>12020701</v>
      </c>
      <c r="E96" s="125" t="s">
        <v>512</v>
      </c>
      <c r="F96" s="124">
        <v>3</v>
      </c>
      <c r="G96" s="126" t="s">
        <v>454</v>
      </c>
      <c r="H96" s="126" t="s">
        <v>455</v>
      </c>
      <c r="I96" s="126" t="s">
        <v>455</v>
      </c>
      <c r="J96" s="126" t="s">
        <v>518</v>
      </c>
      <c r="K96" s="126" t="s">
        <v>512</v>
      </c>
      <c r="L96" s="126" t="s">
        <v>513</v>
      </c>
      <c r="M96" s="123">
        <f>SUMIF(SaldoAnno1!A$12:A$4902,D96,SaldoAnno1!D$12:D$4902)</f>
        <v>0</v>
      </c>
      <c r="N96" s="123">
        <f>SUMIF(SaldoAnno1!A$12:A$4902,D96,SaldoAnno1!E$12:E$4902)</f>
        <v>0</v>
      </c>
      <c r="O96" s="123">
        <f>SUMIF(SaldoAnno1!A$12:A$4902,D96,SaldoAnno1!G$12:G$4902)</f>
        <v>0</v>
      </c>
      <c r="P96" s="123">
        <f>SUMIF(SaldoAnno2!A$12:A$5000,D96,SaldoAnno2!D$12:D$5000)</f>
        <v>197369.39</v>
      </c>
      <c r="Q96" s="123">
        <f>SUMIF(SaldoAnno2!A$12:A$5000,D96,SaldoAnno2!E$12:E$5000)</f>
        <v>197369.39</v>
      </c>
      <c r="R96" s="123">
        <f>SUMIF(SaldoAnno2!A$12:A$5000,D96,SaldoAnno2!G$12:G$5000)</f>
        <v>0</v>
      </c>
      <c r="S96" s="123">
        <f>SUMIF(SaldoAnno3!A$12:A$5000,D96,SaldoAnno3!D$12:G$5000)</f>
        <v>0</v>
      </c>
      <c r="T96" s="123">
        <f>SUMIF(SaldoAnno3!A$12:A$5000,D96,SaldoAnno3!E$12:H$5000)</f>
        <v>0</v>
      </c>
      <c r="U96" s="123">
        <f>SUMIF(SaldoAnno3!A$12:A$5000,D96,SaldoAnno3!G$12:G$5000)</f>
        <v>0</v>
      </c>
      <c r="V96" s="123">
        <f>SUMIF(SaldoAnno4!A$12:A$4602,$D96,SaldoAnno4!D$12:D$4602)</f>
        <v>0</v>
      </c>
      <c r="W96" s="123">
        <f>SUMIF(SaldoAnno4!A$12:A$4602,$D96,SaldoAnno4!E$12:E$4602)</f>
        <v>0</v>
      </c>
      <c r="X96" s="123">
        <f>SUMIF(SaldoAnno4!A$12:A$4602,$D96,SaldoAnno4!G$12:G$4602)</f>
        <v>0</v>
      </c>
      <c r="Y96" s="123">
        <f>SUMIF(SaldoAnno5!A$12:A$4602,$D96,SaldoAnno5!D$12:D$4602)</f>
        <v>0</v>
      </c>
      <c r="Z96" s="123">
        <f>SUMIF(SaldoAnno5!A$12:A$4602,$D96,SaldoAnno5!E$12:E$4602)</f>
        <v>0</v>
      </c>
      <c r="AA96" s="123">
        <f>SUMIF(SaldoAnno5!A$12:A$4602,$D96,SaldoAnno5!G$12:G$4602)</f>
        <v>0</v>
      </c>
      <c r="AB96" s="123">
        <f>SUMIF(SaldoAnno6!A$12:A$5000,$D96,SaldoAnno6!D$12:D$5000)</f>
        <v>0</v>
      </c>
      <c r="AC96" s="123">
        <f>SUMIF(SaldoAnno6!A$12:A$5000,$D96,SaldoAnno6!E$12:E$5000)</f>
        <v>0</v>
      </c>
      <c r="AD96" s="123">
        <f>SUMIF(SaldoAnno6!A$12:A$5000,$D96,SaldoAnno6!G$12:G$5000)</f>
        <v>0</v>
      </c>
    </row>
    <row r="97" spans="1:30">
      <c r="A97" s="124">
        <v>12</v>
      </c>
      <c r="B97" s="124">
        <v>1202</v>
      </c>
      <c r="C97" s="124">
        <v>120207</v>
      </c>
      <c r="D97" s="124">
        <v>12020741</v>
      </c>
      <c r="E97" s="125" t="s">
        <v>538</v>
      </c>
      <c r="F97" s="124">
        <v>4</v>
      </c>
      <c r="G97" s="126" t="s">
        <v>462</v>
      </c>
      <c r="H97" s="126" t="s">
        <v>455</v>
      </c>
      <c r="I97" s="126" t="s">
        <v>455</v>
      </c>
      <c r="J97" s="126" t="s">
        <v>518</v>
      </c>
      <c r="K97" s="126" t="s">
        <v>512</v>
      </c>
      <c r="L97" s="126" t="s">
        <v>513</v>
      </c>
      <c r="M97" s="123">
        <f>SUMIF(SaldoAnno1!A$12:A$4902,D97,SaldoAnno1!D$12:D$4902)</f>
        <v>0</v>
      </c>
      <c r="N97" s="123">
        <f>SUMIF(SaldoAnno1!A$12:A$4902,D97,SaldoAnno1!E$12:E$4902)</f>
        <v>0</v>
      </c>
      <c r="O97" s="123">
        <f>SUMIF(SaldoAnno1!A$12:A$4902,D97,SaldoAnno1!G$12:G$4902)</f>
        <v>0</v>
      </c>
      <c r="P97" s="123">
        <f>SUMIF(SaldoAnno2!A$12:A$5000,D97,SaldoAnno2!D$12:D$5000)</f>
        <v>57639.39</v>
      </c>
      <c r="Q97" s="123">
        <f>SUMIF(SaldoAnno2!A$12:A$5000,D97,SaldoAnno2!E$12:E$5000)</f>
        <v>57639.39</v>
      </c>
      <c r="R97" s="123">
        <f>SUMIF(SaldoAnno2!A$12:A$5000,D97,SaldoAnno2!G$12:G$5000)</f>
        <v>0</v>
      </c>
      <c r="S97" s="123">
        <f>SUMIF(SaldoAnno3!A$12:A$5000,D97,SaldoAnno3!D$12:G$5000)</f>
        <v>0</v>
      </c>
      <c r="T97" s="123">
        <f>SUMIF(SaldoAnno3!A$12:A$5000,D97,SaldoAnno3!E$12:H$5000)</f>
        <v>0</v>
      </c>
      <c r="U97" s="123">
        <f>SUMIF(SaldoAnno3!A$12:A$5000,D97,SaldoAnno3!G$12:G$5000)</f>
        <v>0</v>
      </c>
      <c r="V97" s="123">
        <f>SUMIF(SaldoAnno4!A$12:A$4602,$D97,SaldoAnno4!D$12:D$4602)</f>
        <v>0</v>
      </c>
      <c r="W97" s="123">
        <f>SUMIF(SaldoAnno4!A$12:A$4602,$D97,SaldoAnno4!E$12:E$4602)</f>
        <v>0</v>
      </c>
      <c r="X97" s="123">
        <f>SUMIF(SaldoAnno4!A$12:A$4602,$D97,SaldoAnno4!G$12:G$4602)</f>
        <v>0</v>
      </c>
      <c r="Y97" s="123">
        <f>SUMIF(SaldoAnno5!A$12:A$4602,$D97,SaldoAnno5!D$12:D$4602)</f>
        <v>0</v>
      </c>
      <c r="Z97" s="123">
        <f>SUMIF(SaldoAnno5!A$12:A$4602,$D97,SaldoAnno5!E$12:E$4602)</f>
        <v>0</v>
      </c>
      <c r="AA97" s="123">
        <f>SUMIF(SaldoAnno5!A$12:A$4602,$D97,SaldoAnno5!G$12:G$4602)</f>
        <v>0</v>
      </c>
      <c r="AB97" s="123">
        <f>SUMIF(SaldoAnno6!A$12:A$5000,$D97,SaldoAnno6!D$12:D$5000)</f>
        <v>0</v>
      </c>
      <c r="AC97" s="123">
        <f>SUMIF(SaldoAnno6!A$12:A$5000,$D97,SaldoAnno6!E$12:E$5000)</f>
        <v>0</v>
      </c>
      <c r="AD97" s="123">
        <f>SUMIF(SaldoAnno6!A$12:A$5000,$D97,SaldoAnno6!G$12:G$5000)</f>
        <v>0</v>
      </c>
    </row>
    <row r="98" spans="1:30">
      <c r="A98" s="124">
        <v>12</v>
      </c>
      <c r="B98" s="124">
        <v>1202</v>
      </c>
      <c r="C98" s="124">
        <v>120208</v>
      </c>
      <c r="D98" s="124">
        <v>12020801</v>
      </c>
      <c r="E98" s="125" t="s">
        <v>539</v>
      </c>
      <c r="F98" s="124">
        <v>3</v>
      </c>
      <c r="G98" s="126" t="s">
        <v>454</v>
      </c>
      <c r="H98" s="126" t="s">
        <v>455</v>
      </c>
      <c r="I98" s="126" t="s">
        <v>455</v>
      </c>
      <c r="J98" s="126" t="s">
        <v>518</v>
      </c>
      <c r="K98" s="126" t="s">
        <v>540</v>
      </c>
      <c r="L98" s="126" t="s">
        <v>513</v>
      </c>
      <c r="M98" s="123">
        <f>SUMIF(SaldoAnno1!A$12:A$4902,D98,SaldoAnno1!D$12:D$4902)</f>
        <v>420.09</v>
      </c>
      <c r="N98" s="123">
        <f>SUMIF(SaldoAnno1!A$12:A$4902,D98,SaldoAnno1!E$12:E$4902)</f>
        <v>486.45</v>
      </c>
      <c r="O98" s="123">
        <f>SUMIF(SaldoAnno1!A$12:A$4902,D98,SaldoAnno1!G$12:G$4902)</f>
        <v>-66.360000000000014</v>
      </c>
      <c r="P98" s="123">
        <f>SUMIF(SaldoAnno2!A$12:A$5000,D98,SaldoAnno2!D$12:D$5000)</f>
        <v>388556.13</v>
      </c>
      <c r="Q98" s="123">
        <f>SUMIF(SaldoAnno2!A$12:A$5000,D98,SaldoAnno2!E$12:E$5000)</f>
        <v>64293</v>
      </c>
      <c r="R98" s="123">
        <f>SUMIF(SaldoAnno2!A$12:A$5000,D98,SaldoAnno2!G$12:G$5000)</f>
        <v>324263.13</v>
      </c>
      <c r="S98" s="123">
        <f>SUMIF(SaldoAnno3!A$12:A$5000,D98,SaldoAnno3!D$12:G$5000)</f>
        <v>471299.5</v>
      </c>
      <c r="T98" s="123">
        <f>SUMIF(SaldoAnno3!A$12:A$5000,D98,SaldoAnno3!E$12:H$5000)</f>
        <v>378245.12</v>
      </c>
      <c r="U98" s="123">
        <f>SUMIF(SaldoAnno3!A$12:A$5000,D98,SaldoAnno3!G$12:G$5000)</f>
        <v>93054.38</v>
      </c>
      <c r="V98" s="123">
        <f>SUMIF(SaldoAnno4!A$12:A$4602,$D98,SaldoAnno4!D$12:D$4602)</f>
        <v>98590.55</v>
      </c>
      <c r="W98" s="123">
        <f>SUMIF(SaldoAnno4!A$12:A$4602,$D98,SaldoAnno4!E$12:E$4602)</f>
        <v>96466.240000000005</v>
      </c>
      <c r="X98" s="123">
        <f>SUMIF(SaldoAnno4!A$12:A$4602,$D98,SaldoAnno4!G$12:G$4602)</f>
        <v>2124.3099999999977</v>
      </c>
      <c r="Y98" s="123">
        <f>SUMIF(SaldoAnno5!A$12:A$4602,$D98,SaldoAnno5!D$12:D$4602)</f>
        <v>12940.09</v>
      </c>
      <c r="Z98" s="123">
        <f>SUMIF(SaldoAnno5!A$12:A$4602,$D98,SaldoAnno5!E$12:E$4602)</f>
        <v>12940.09</v>
      </c>
      <c r="AA98" s="123">
        <f>SUMIF(SaldoAnno5!A$12:A$4602,$D98,SaldoAnno5!G$12:G$4602)</f>
        <v>0</v>
      </c>
      <c r="AB98" s="123">
        <f>SUMIF(SaldoAnno6!A$12:A$5000,$D98,SaldoAnno6!D$12:D$5000)</f>
        <v>12454.13</v>
      </c>
      <c r="AC98" s="123">
        <f>SUMIF(SaldoAnno6!A$12:A$5000,$D98,SaldoAnno6!E$12:E$5000)</f>
        <v>12454.13</v>
      </c>
      <c r="AD98" s="123">
        <f>SUMIF(SaldoAnno6!A$12:A$5000,$D98,SaldoAnno6!G$12:G$5000)</f>
        <v>0</v>
      </c>
    </row>
    <row r="99" spans="1:30">
      <c r="A99" s="124">
        <v>12</v>
      </c>
      <c r="B99" s="124">
        <v>1202</v>
      </c>
      <c r="C99" s="124">
        <v>120208</v>
      </c>
      <c r="D99" s="124">
        <v>12020802</v>
      </c>
      <c r="E99" s="125" t="s">
        <v>541</v>
      </c>
      <c r="F99" s="124">
        <v>3</v>
      </c>
      <c r="G99" s="126" t="s">
        <v>454</v>
      </c>
      <c r="H99" s="126" t="s">
        <v>455</v>
      </c>
      <c r="I99" s="126" t="s">
        <v>455</v>
      </c>
      <c r="J99" s="126" t="s">
        <v>518</v>
      </c>
      <c r="K99" s="126" t="s">
        <v>540</v>
      </c>
      <c r="L99" s="126" t="s">
        <v>513</v>
      </c>
      <c r="M99" s="123">
        <f>SUMIF(SaldoAnno1!A$12:A$4902,D99,SaldoAnno1!D$12:D$4902)</f>
        <v>0</v>
      </c>
      <c r="N99" s="123">
        <f>SUMIF(SaldoAnno1!A$12:A$4902,D99,SaldoAnno1!E$12:E$4902)</f>
        <v>0</v>
      </c>
      <c r="O99" s="123">
        <f>SUMIF(SaldoAnno1!A$12:A$4902,D99,SaldoAnno1!G$12:G$4902)</f>
        <v>0</v>
      </c>
      <c r="P99" s="123">
        <f>SUMIF(SaldoAnno2!A$12:A$5000,D99,SaldoAnno2!D$12:D$5000)</f>
        <v>0</v>
      </c>
      <c r="Q99" s="123">
        <f>SUMIF(SaldoAnno2!A$12:A$5000,D99,SaldoAnno2!E$12:E$5000)</f>
        <v>0</v>
      </c>
      <c r="R99" s="123">
        <f>SUMIF(SaldoAnno2!A$12:A$5000,D99,SaldoAnno2!G$12:G$5000)</f>
        <v>0</v>
      </c>
      <c r="S99" s="123">
        <f>SUMIF(SaldoAnno3!A$12:A$5000,D99,SaldoAnno3!D$12:G$5000)</f>
        <v>78675</v>
      </c>
      <c r="T99" s="123">
        <f>SUMIF(SaldoAnno3!A$12:A$5000,D99,SaldoAnno3!E$12:H$5000)</f>
        <v>78675</v>
      </c>
      <c r="U99" s="123">
        <f>SUMIF(SaldoAnno3!A$12:A$5000,D99,SaldoAnno3!G$12:G$5000)</f>
        <v>0</v>
      </c>
      <c r="V99" s="123">
        <f>SUMIF(SaldoAnno4!A$12:A$4602,$D99,SaldoAnno4!D$12:D$4602)</f>
        <v>0</v>
      </c>
      <c r="W99" s="123">
        <f>SUMIF(SaldoAnno4!A$12:A$4602,$D99,SaldoAnno4!E$12:E$4602)</f>
        <v>0</v>
      </c>
      <c r="X99" s="123">
        <f>SUMIF(SaldoAnno4!A$12:A$4602,$D99,SaldoAnno4!G$12:G$4602)</f>
        <v>0</v>
      </c>
      <c r="Y99" s="123">
        <f>SUMIF(SaldoAnno5!A$12:A$4602,$D99,SaldoAnno5!D$12:D$4602)</f>
        <v>0</v>
      </c>
      <c r="Z99" s="123">
        <f>SUMIF(SaldoAnno5!A$12:A$4602,$D99,SaldoAnno5!E$12:E$4602)</f>
        <v>0</v>
      </c>
      <c r="AA99" s="123">
        <f>SUMIF(SaldoAnno5!A$12:A$4602,$D99,SaldoAnno5!G$12:G$4602)</f>
        <v>0</v>
      </c>
      <c r="AB99" s="123">
        <f>SUMIF(SaldoAnno6!A$12:A$5000,$D99,SaldoAnno6!D$12:D$5000)</f>
        <v>0</v>
      </c>
      <c r="AC99" s="123">
        <f>SUMIF(SaldoAnno6!A$12:A$5000,$D99,SaldoAnno6!E$12:E$5000)</f>
        <v>0</v>
      </c>
      <c r="AD99" s="123">
        <f>SUMIF(SaldoAnno6!A$12:A$5000,$D99,SaldoAnno6!G$12:G$5000)</f>
        <v>0</v>
      </c>
    </row>
    <row r="100" spans="1:30">
      <c r="A100" s="124">
        <v>12</v>
      </c>
      <c r="B100" s="124">
        <v>1202</v>
      </c>
      <c r="C100" s="124">
        <v>120208</v>
      </c>
      <c r="D100" s="124">
        <v>12020803</v>
      </c>
      <c r="E100" s="125" t="s">
        <v>542</v>
      </c>
      <c r="F100" s="124">
        <v>3</v>
      </c>
      <c r="G100" s="126" t="s">
        <v>454</v>
      </c>
      <c r="H100" s="126" t="s">
        <v>455</v>
      </c>
      <c r="I100" s="126" t="s">
        <v>455</v>
      </c>
      <c r="J100" s="126" t="s">
        <v>518</v>
      </c>
      <c r="K100" s="126" t="s">
        <v>540</v>
      </c>
      <c r="L100" s="126" t="s">
        <v>513</v>
      </c>
      <c r="M100" s="123">
        <f>SUMIF(SaldoAnno1!A$12:A$4902,D100,SaldoAnno1!D$12:D$4902)</f>
        <v>0</v>
      </c>
      <c r="N100" s="123">
        <f>SUMIF(SaldoAnno1!A$12:A$4902,D100,SaldoAnno1!E$12:E$4902)</f>
        <v>0</v>
      </c>
      <c r="O100" s="123">
        <f>SUMIF(SaldoAnno1!A$12:A$4902,D100,SaldoAnno1!G$12:G$4902)</f>
        <v>0</v>
      </c>
      <c r="P100" s="123">
        <f>SUMIF(SaldoAnno2!A$12:A$5000,D100,SaldoAnno2!D$12:D$5000)</f>
        <v>0</v>
      </c>
      <c r="Q100" s="123">
        <f>SUMIF(SaldoAnno2!A$12:A$5000,D100,SaldoAnno2!E$12:E$5000)</f>
        <v>0</v>
      </c>
      <c r="R100" s="123">
        <f>SUMIF(SaldoAnno2!A$12:A$5000,D100,SaldoAnno2!G$12:G$5000)</f>
        <v>0</v>
      </c>
      <c r="S100" s="123">
        <f>SUMIF(SaldoAnno3!A$12:A$5000,D100,SaldoAnno3!D$12:G$5000)</f>
        <v>0</v>
      </c>
      <c r="T100" s="123">
        <f>SUMIF(SaldoAnno3!A$12:A$5000,D100,SaldoAnno3!E$12:H$5000)</f>
        <v>0</v>
      </c>
      <c r="U100" s="123">
        <f>SUMIF(SaldoAnno3!A$12:A$5000,D100,SaldoAnno3!G$12:G$5000)</f>
        <v>0</v>
      </c>
      <c r="V100" s="123">
        <f>SUMIF(SaldoAnno4!A$12:A$4602,$D100,SaldoAnno4!D$12:D$4602)</f>
        <v>0</v>
      </c>
      <c r="W100" s="123">
        <f>SUMIF(SaldoAnno4!A$12:A$4602,$D100,SaldoAnno4!E$12:E$4602)</f>
        <v>0</v>
      </c>
      <c r="X100" s="123">
        <f>SUMIF(SaldoAnno4!A$12:A$4602,$D100,SaldoAnno4!G$12:G$4602)</f>
        <v>0</v>
      </c>
      <c r="Y100" s="123">
        <f>SUMIF(SaldoAnno5!A$12:A$4602,$D100,SaldoAnno5!D$12:D$4602)</f>
        <v>0</v>
      </c>
      <c r="Z100" s="123">
        <f>SUMIF(SaldoAnno5!A$12:A$4602,$D100,SaldoAnno5!E$12:E$4602)</f>
        <v>0</v>
      </c>
      <c r="AA100" s="123">
        <f>SUMIF(SaldoAnno5!A$12:A$4602,$D100,SaldoAnno5!G$12:G$4602)</f>
        <v>0</v>
      </c>
      <c r="AB100" s="123">
        <f>SUMIF(SaldoAnno6!A$12:A$5000,$D100,SaldoAnno6!D$12:D$5000)</f>
        <v>0</v>
      </c>
      <c r="AC100" s="123">
        <f>SUMIF(SaldoAnno6!A$12:A$5000,$D100,SaldoAnno6!E$12:E$5000)</f>
        <v>0</v>
      </c>
      <c r="AD100" s="123">
        <f>SUMIF(SaldoAnno6!A$12:A$5000,$D100,SaldoAnno6!G$12:G$5000)</f>
        <v>0</v>
      </c>
    </row>
    <row r="101" spans="1:30">
      <c r="A101" s="124">
        <v>12</v>
      </c>
      <c r="B101" s="124">
        <v>1202</v>
      </c>
      <c r="C101" s="124">
        <v>120208</v>
      </c>
      <c r="D101" s="124">
        <v>12020809</v>
      </c>
      <c r="E101" s="125" t="s">
        <v>543</v>
      </c>
      <c r="F101" s="124">
        <v>3</v>
      </c>
      <c r="G101" s="126" t="s">
        <v>454</v>
      </c>
      <c r="H101" s="126" t="s">
        <v>455</v>
      </c>
      <c r="I101" s="126" t="s">
        <v>455</v>
      </c>
      <c r="J101" s="126" t="s">
        <v>518</v>
      </c>
      <c r="K101" s="126" t="s">
        <v>540</v>
      </c>
      <c r="L101" s="126" t="s">
        <v>513</v>
      </c>
      <c r="M101" s="123">
        <f>SUMIF(SaldoAnno1!A$12:A$4902,D101,SaldoAnno1!D$12:D$4902)</f>
        <v>0</v>
      </c>
      <c r="N101" s="123">
        <f>SUMIF(SaldoAnno1!A$12:A$4902,D101,SaldoAnno1!E$12:E$4902)</f>
        <v>0</v>
      </c>
      <c r="O101" s="123">
        <f>SUMIF(SaldoAnno1!A$12:A$4902,D101,SaldoAnno1!G$12:G$4902)</f>
        <v>0</v>
      </c>
      <c r="P101" s="123">
        <f>SUMIF(SaldoAnno2!A$12:A$5000,D101,SaldoAnno2!D$12:D$5000)</f>
        <v>3646.51</v>
      </c>
      <c r="Q101" s="123">
        <f>SUMIF(SaldoAnno2!A$12:A$5000,D101,SaldoAnno2!E$12:E$5000)</f>
        <v>0</v>
      </c>
      <c r="R101" s="123">
        <f>SUMIF(SaldoAnno2!A$12:A$5000,D101,SaldoAnno2!G$12:G$5000)</f>
        <v>3646.51</v>
      </c>
      <c r="S101" s="123">
        <f>SUMIF(SaldoAnno3!A$12:A$5000,D101,SaldoAnno3!D$12:G$5000)</f>
        <v>6346.96</v>
      </c>
      <c r="T101" s="123">
        <f>SUMIF(SaldoAnno3!A$12:A$5000,D101,SaldoAnno3!E$12:H$5000)</f>
        <v>0</v>
      </c>
      <c r="U101" s="123">
        <f>SUMIF(SaldoAnno3!A$12:A$5000,D101,SaldoAnno3!G$12:G$5000)</f>
        <v>6346.96</v>
      </c>
      <c r="V101" s="123">
        <f>SUMIF(SaldoAnno4!A$12:A$4602,$D101,SaldoAnno4!D$12:D$4602)</f>
        <v>6346.96</v>
      </c>
      <c r="W101" s="123">
        <f>SUMIF(SaldoAnno4!A$12:A$4602,$D101,SaldoAnno4!E$12:E$4602)</f>
        <v>192.5</v>
      </c>
      <c r="X101" s="123">
        <f>SUMIF(SaldoAnno4!A$12:A$4602,$D101,SaldoAnno4!G$12:G$4602)</f>
        <v>6154.46</v>
      </c>
      <c r="Y101" s="123">
        <f>SUMIF(SaldoAnno5!A$12:A$4602,$D101,SaldoAnno5!D$12:D$4602)</f>
        <v>6511.59</v>
      </c>
      <c r="Z101" s="123">
        <f>SUMIF(SaldoAnno5!A$12:A$4602,$D101,SaldoAnno5!E$12:E$4602)</f>
        <v>68.13</v>
      </c>
      <c r="AA101" s="123">
        <f>SUMIF(SaldoAnno5!A$12:A$4602,$D101,SaldoAnno5!G$12:G$4602)</f>
        <v>6443.46</v>
      </c>
      <c r="AB101" s="123">
        <f>SUMIF(SaldoAnno6!A$12:A$5000,$D101,SaldoAnno6!D$12:D$5000)</f>
        <v>6444.87</v>
      </c>
      <c r="AC101" s="123">
        <f>SUMIF(SaldoAnno6!A$12:A$5000,$D101,SaldoAnno6!E$12:E$5000)</f>
        <v>142.41</v>
      </c>
      <c r="AD101" s="123">
        <f>SUMIF(SaldoAnno6!A$12:A$5000,$D101,SaldoAnno6!G$12:G$5000)</f>
        <v>6302.46</v>
      </c>
    </row>
    <row r="102" spans="1:30">
      <c r="A102" s="124">
        <v>12</v>
      </c>
      <c r="B102" s="124">
        <v>1202</v>
      </c>
      <c r="C102" s="124">
        <v>120209</v>
      </c>
      <c r="D102" s="124">
        <v>12020901</v>
      </c>
      <c r="E102" s="125" t="s">
        <v>544</v>
      </c>
      <c r="F102" s="124">
        <v>3</v>
      </c>
      <c r="G102" s="126" t="s">
        <v>454</v>
      </c>
      <c r="H102" s="126" t="s">
        <v>455</v>
      </c>
      <c r="I102" s="126" t="s">
        <v>455</v>
      </c>
      <c r="J102" s="126" t="s">
        <v>518</v>
      </c>
      <c r="K102" s="126" t="s">
        <v>544</v>
      </c>
      <c r="L102" s="126" t="s">
        <v>513</v>
      </c>
      <c r="M102" s="123">
        <f>SUMIF(SaldoAnno1!A$12:A$4902,D102,SaldoAnno1!D$12:D$4902)</f>
        <v>0</v>
      </c>
      <c r="N102" s="123">
        <f>SUMIF(SaldoAnno1!A$12:A$4902,D102,SaldoAnno1!E$12:E$4902)</f>
        <v>0</v>
      </c>
      <c r="O102" s="123">
        <f>SUMIF(SaldoAnno1!A$12:A$4902,D102,SaldoAnno1!G$12:G$4902)</f>
        <v>0</v>
      </c>
      <c r="P102" s="123">
        <f>SUMIF(SaldoAnno2!A$12:A$5000,D102,SaldoAnno2!D$12:D$5000)</f>
        <v>0</v>
      </c>
      <c r="Q102" s="123">
        <f>SUMIF(SaldoAnno2!A$12:A$5000,D102,SaldoAnno2!E$12:E$5000)</f>
        <v>0</v>
      </c>
      <c r="R102" s="123">
        <f>SUMIF(SaldoAnno2!A$12:A$5000,D102,SaldoAnno2!G$12:G$5000)</f>
        <v>0</v>
      </c>
      <c r="S102" s="123">
        <f>SUMIF(SaldoAnno3!A$12:A$5000,D102,SaldoAnno3!D$12:G$5000)</f>
        <v>0</v>
      </c>
      <c r="T102" s="123">
        <f>SUMIF(SaldoAnno3!A$12:A$5000,D102,SaldoAnno3!E$12:H$5000)</f>
        <v>0</v>
      </c>
      <c r="U102" s="123">
        <f>SUMIF(SaldoAnno3!A$12:A$5000,D102,SaldoAnno3!G$12:G$5000)</f>
        <v>0</v>
      </c>
      <c r="V102" s="123">
        <f>SUMIF(SaldoAnno4!A$12:A$4602,$D102,SaldoAnno4!D$12:D$4602)</f>
        <v>0</v>
      </c>
      <c r="W102" s="123">
        <f>SUMIF(SaldoAnno4!A$12:A$4602,$D102,SaldoAnno4!E$12:E$4602)</f>
        <v>0</v>
      </c>
      <c r="X102" s="123">
        <f>SUMIF(SaldoAnno4!A$12:A$4602,$D102,SaldoAnno4!G$12:G$4602)</f>
        <v>0</v>
      </c>
      <c r="Y102" s="123">
        <f>SUMIF(SaldoAnno5!A$12:A$4602,$D102,SaldoAnno5!D$12:D$4602)</f>
        <v>0</v>
      </c>
      <c r="Z102" s="123">
        <f>SUMIF(SaldoAnno5!A$12:A$4602,$D102,SaldoAnno5!E$12:E$4602)</f>
        <v>0</v>
      </c>
      <c r="AA102" s="123">
        <f>SUMIF(SaldoAnno5!A$12:A$4602,$D102,SaldoAnno5!G$12:G$4602)</f>
        <v>0</v>
      </c>
      <c r="AB102" s="123">
        <f>SUMIF(SaldoAnno6!A$12:A$5000,$D102,SaldoAnno6!D$12:D$5000)</f>
        <v>0</v>
      </c>
      <c r="AC102" s="123">
        <f>SUMIF(SaldoAnno6!A$12:A$5000,$D102,SaldoAnno6!E$12:E$5000)</f>
        <v>0</v>
      </c>
      <c r="AD102" s="123">
        <f>SUMIF(SaldoAnno6!A$12:A$5000,$D102,SaldoAnno6!G$12:G$5000)</f>
        <v>0</v>
      </c>
    </row>
    <row r="103" spans="1:30">
      <c r="A103" s="124">
        <v>12</v>
      </c>
      <c r="B103" s="124">
        <v>1202</v>
      </c>
      <c r="C103" s="124">
        <v>120210</v>
      </c>
      <c r="D103" s="124">
        <v>12021001</v>
      </c>
      <c r="E103" s="125" t="s">
        <v>545</v>
      </c>
      <c r="F103" s="124">
        <v>3</v>
      </c>
      <c r="G103" s="126" t="s">
        <v>454</v>
      </c>
      <c r="H103" s="126" t="s">
        <v>455</v>
      </c>
      <c r="I103" s="126" t="s">
        <v>455</v>
      </c>
      <c r="J103" s="126" t="s">
        <v>518</v>
      </c>
      <c r="K103" s="126" t="s">
        <v>546</v>
      </c>
      <c r="L103" s="126" t="s">
        <v>513</v>
      </c>
      <c r="M103" s="123">
        <f>SUMIF(SaldoAnno1!A$12:A$4902,D103,SaldoAnno1!D$12:D$4902)</f>
        <v>3785865.43</v>
      </c>
      <c r="N103" s="123">
        <f>SUMIF(SaldoAnno1!A$12:A$4902,D103,SaldoAnno1!E$12:E$4902)</f>
        <v>3137977.18</v>
      </c>
      <c r="O103" s="123">
        <f>SUMIF(SaldoAnno1!A$12:A$4902,D103,SaldoAnno1!G$12:G$4902)</f>
        <v>647888.25</v>
      </c>
      <c r="P103" s="123">
        <f>SUMIF(SaldoAnno2!A$12:A$5000,D103,SaldoAnno2!D$12:D$5000)</f>
        <v>8333175.5899999999</v>
      </c>
      <c r="Q103" s="123">
        <f>SUMIF(SaldoAnno2!A$12:A$5000,D103,SaldoAnno2!E$12:E$5000)</f>
        <v>6055902.0599999996</v>
      </c>
      <c r="R103" s="123">
        <f>SUMIF(SaldoAnno2!A$12:A$5000,D103,SaldoAnno2!G$12:G$5000)</f>
        <v>2277273.5300000003</v>
      </c>
      <c r="S103" s="123">
        <f>SUMIF(SaldoAnno3!A$12:A$5000,D103,SaldoAnno3!D$12:G$5000)</f>
        <v>11995327.970000001</v>
      </c>
      <c r="T103" s="123">
        <f>SUMIF(SaldoAnno3!A$12:A$5000,D103,SaldoAnno3!E$12:H$5000)</f>
        <v>8037962.0599999996</v>
      </c>
      <c r="U103" s="123">
        <f>SUMIF(SaldoAnno3!A$12:A$5000,D103,SaldoAnno3!G$12:G$5000)</f>
        <v>3957365.9100000011</v>
      </c>
      <c r="V103" s="123">
        <f>SUMIF(SaldoAnno4!A$12:A$4602,$D103,SaldoAnno4!D$12:D$4602)</f>
        <v>15001861.51</v>
      </c>
      <c r="W103" s="123">
        <f>SUMIF(SaldoAnno4!A$12:A$4602,$D103,SaldoAnno4!E$12:E$4602)</f>
        <v>11328758.43</v>
      </c>
      <c r="X103" s="123">
        <f>SUMIF(SaldoAnno4!A$12:A$4602,$D103,SaldoAnno4!G$12:G$4602)</f>
        <v>3673103.08</v>
      </c>
      <c r="Y103" s="123">
        <f>SUMIF(SaldoAnno5!A$12:A$4602,$D103,SaldoAnno5!D$12:D$4602)</f>
        <v>13122434.24</v>
      </c>
      <c r="Z103" s="123">
        <f>SUMIF(SaldoAnno5!A$12:A$4602,$D103,SaldoAnno5!E$12:E$4602)</f>
        <v>9502168.25</v>
      </c>
      <c r="AA103" s="123">
        <f>SUMIF(SaldoAnno5!A$12:A$4602,$D103,SaldoAnno5!G$12:G$4602)</f>
        <v>3620265.99</v>
      </c>
      <c r="AB103" s="123">
        <f>SUMIF(SaldoAnno6!A$12:A$5000,$D103,SaldoAnno6!D$12:D$5000)</f>
        <v>12052226.560000001</v>
      </c>
      <c r="AC103" s="123">
        <f>SUMIF(SaldoAnno6!A$12:A$5000,$D103,SaldoAnno6!E$12:E$5000)</f>
        <v>8629662.1300000008</v>
      </c>
      <c r="AD103" s="123">
        <f>SUMIF(SaldoAnno6!A$12:A$5000,$D103,SaldoAnno6!G$12:G$5000)</f>
        <v>3422564.4299999997</v>
      </c>
    </row>
    <row r="104" spans="1:30">
      <c r="A104" s="124">
        <v>12</v>
      </c>
      <c r="B104" s="124">
        <v>1202</v>
      </c>
      <c r="C104" s="124">
        <v>120210</v>
      </c>
      <c r="D104" s="123">
        <v>12021041</v>
      </c>
      <c r="E104" s="123" t="s">
        <v>900</v>
      </c>
      <c r="F104" s="124">
        <v>3</v>
      </c>
      <c r="G104" s="126" t="s">
        <v>454</v>
      </c>
      <c r="H104" s="126" t="s">
        <v>455</v>
      </c>
      <c r="I104" s="126" t="s">
        <v>455</v>
      </c>
      <c r="J104" s="126" t="s">
        <v>518</v>
      </c>
      <c r="K104" s="126" t="s">
        <v>546</v>
      </c>
      <c r="L104" s="126" t="s">
        <v>513</v>
      </c>
      <c r="M104" s="123">
        <f>SUMIF(SaldoAnno1!A$12:A$4902,D104,SaldoAnno1!D$12:D$4902)</f>
        <v>5258.34</v>
      </c>
      <c r="N104" s="123">
        <f>SUMIF(SaldoAnno1!A$12:A$4902,D104,SaldoAnno1!E$12:E$4902)</f>
        <v>0</v>
      </c>
      <c r="O104" s="123">
        <f>SUMIF(SaldoAnno1!A$12:A$4902,D104,SaldoAnno1!G$12:G$4902)</f>
        <v>5258.34</v>
      </c>
      <c r="P104" s="123">
        <f>SUMIF(SaldoAnno2!A$12:A$5000,D104,SaldoAnno2!D$12:D$5000)</f>
        <v>25949.65</v>
      </c>
      <c r="Q104" s="123">
        <f>SUMIF(SaldoAnno2!A$12:A$5000,D104,SaldoAnno2!E$12:E$5000)</f>
        <v>693412.22</v>
      </c>
      <c r="R104" s="123">
        <f>SUMIF(SaldoAnno2!A$12:A$5000,D104,SaldoAnno2!G$12:G$5000)</f>
        <v>-667462.56999999995</v>
      </c>
      <c r="S104" s="123">
        <f>SUMIF(SaldoAnno3!A$12:A$5000,D104,SaldoAnno3!D$12:G$5000)</f>
        <v>0</v>
      </c>
      <c r="T104" s="123">
        <f>SUMIF(SaldoAnno3!A$12:A$5000,D104,SaldoAnno3!E$12:H$5000)</f>
        <v>1067979.06</v>
      </c>
      <c r="U104" s="123">
        <f>SUMIF(SaldoAnno3!A$12:A$5000,D104,SaldoAnno3!G$12:G$5000)</f>
        <v>-1067979.06</v>
      </c>
      <c r="V104" s="123">
        <f>SUMIF(SaldoAnno4!A$12:A$4602,$D104,SaldoAnno4!D$12:D$4602)</f>
        <v>69274.490000000005</v>
      </c>
      <c r="W104" s="123">
        <f>SUMIF(SaldoAnno4!A$12:A$4602,$D104,SaldoAnno4!E$12:E$4602)</f>
        <v>1948590.5</v>
      </c>
      <c r="X104" s="123">
        <f>SUMIF(SaldoAnno4!A$12:A$4602,$D104,SaldoAnno4!G$12:G$4602)</f>
        <v>-1879316.01</v>
      </c>
      <c r="Y104" s="123">
        <f>SUMIF(SaldoAnno5!A$12:A$4602,$D104,SaldoAnno5!D$12:D$4602)</f>
        <v>31028.41</v>
      </c>
      <c r="Z104" s="123">
        <f>SUMIF(SaldoAnno5!A$12:A$4602,$D104,SaldoAnno5!E$12:E$4602)</f>
        <v>2243166.13</v>
      </c>
      <c r="AA104" s="123">
        <f>SUMIF(SaldoAnno5!A$12:A$4602,$D104,SaldoAnno5!G$12:G$4602)</f>
        <v>-2212137.7199999997</v>
      </c>
      <c r="AB104" s="123">
        <f>SUMIF(SaldoAnno6!A$12:A$5000,$D104,SaldoAnno6!D$12:D$5000)</f>
        <v>187677.8</v>
      </c>
      <c r="AC104" s="123">
        <f>SUMIF(SaldoAnno6!A$12:A$5000,$D104,SaldoAnno6!E$12:E$5000)</f>
        <v>2409662.65</v>
      </c>
      <c r="AD104" s="123">
        <f>SUMIF(SaldoAnno6!A$12:A$5000,$D104,SaldoAnno6!G$12:G$5000)</f>
        <v>-2221984.85</v>
      </c>
    </row>
    <row r="105" spans="1:30">
      <c r="A105" s="124">
        <v>12</v>
      </c>
      <c r="B105" s="124">
        <v>1202</v>
      </c>
      <c r="C105" s="124">
        <v>120210</v>
      </c>
      <c r="D105" s="124">
        <v>12021002</v>
      </c>
      <c r="E105" s="125" t="s">
        <v>547</v>
      </c>
      <c r="F105" s="124">
        <v>3</v>
      </c>
      <c r="G105" s="126" t="s">
        <v>454</v>
      </c>
      <c r="H105" s="126" t="s">
        <v>455</v>
      </c>
      <c r="I105" s="126" t="s">
        <v>455</v>
      </c>
      <c r="J105" s="126" t="s">
        <v>518</v>
      </c>
      <c r="K105" s="126" t="s">
        <v>546</v>
      </c>
      <c r="L105" s="126" t="s">
        <v>513</v>
      </c>
      <c r="M105" s="123">
        <f>SUMIF(SaldoAnno1!A$12:A$4902,D105,SaldoAnno1!D$12:D$4902)</f>
        <v>1220.01</v>
      </c>
      <c r="N105" s="123">
        <f>SUMIF(SaldoAnno1!A$12:A$4902,D105,SaldoAnno1!E$12:E$4902)</f>
        <v>692.78</v>
      </c>
      <c r="O105" s="123">
        <f>SUMIF(SaldoAnno1!A$12:A$4902,D105,SaldoAnno1!G$12:G$4902)</f>
        <v>527.23</v>
      </c>
      <c r="P105" s="123">
        <f>SUMIF(SaldoAnno2!A$12:A$5000,D105,SaldoAnno2!D$12:D$5000)</f>
        <v>16589.79</v>
      </c>
      <c r="Q105" s="123">
        <f>SUMIF(SaldoAnno2!A$12:A$5000,D105,SaldoAnno2!E$12:E$5000)</f>
        <v>5988.04</v>
      </c>
      <c r="R105" s="123">
        <f>SUMIF(SaldoAnno2!A$12:A$5000,D105,SaldoAnno2!G$12:G$5000)</f>
        <v>10601.75</v>
      </c>
      <c r="S105" s="123">
        <f>SUMIF(SaldoAnno3!A$12:A$5000,D105,SaldoAnno3!D$12:G$5000)</f>
        <v>18638.919999999998</v>
      </c>
      <c r="T105" s="123">
        <f>SUMIF(SaldoAnno3!A$12:A$5000,D105,SaldoAnno3!E$12:H$5000)</f>
        <v>13125.82</v>
      </c>
      <c r="U105" s="123">
        <f>SUMIF(SaldoAnno3!A$12:A$5000,D105,SaldoAnno3!G$12:G$5000)</f>
        <v>5513.0999999999985</v>
      </c>
      <c r="V105" s="123">
        <f>SUMIF(SaldoAnno4!A$12:A$4602,$D105,SaldoAnno4!D$12:D$4602)</f>
        <v>17945</v>
      </c>
      <c r="W105" s="123">
        <f>SUMIF(SaldoAnno4!A$12:A$4602,$D105,SaldoAnno4!E$12:E$4602)</f>
        <v>10323.959999999999</v>
      </c>
      <c r="X105" s="123">
        <f>SUMIF(SaldoAnno4!A$12:A$4602,$D105,SaldoAnno4!G$12:G$4602)</f>
        <v>7621.0400000000009</v>
      </c>
      <c r="Y105" s="123">
        <f>SUMIF(SaldoAnno5!A$12:A$4602,$D105,SaldoAnno5!D$12:D$4602)</f>
        <v>18301.919999999998</v>
      </c>
      <c r="Z105" s="123">
        <f>SUMIF(SaldoAnno5!A$12:A$4602,$D105,SaldoAnno5!E$12:E$4602)</f>
        <v>10070.11</v>
      </c>
      <c r="AA105" s="123">
        <f>SUMIF(SaldoAnno5!A$12:A$4602,$D105,SaldoAnno5!G$12:G$4602)</f>
        <v>8231.8099999999977</v>
      </c>
      <c r="AB105" s="123">
        <f>SUMIF(SaldoAnno6!A$12:A$5000,$D105,SaldoAnno6!D$12:D$5000)</f>
        <v>10768.51</v>
      </c>
      <c r="AC105" s="123">
        <f>SUMIF(SaldoAnno6!A$12:A$5000,$D105,SaldoAnno6!E$12:E$5000)</f>
        <v>2700.29</v>
      </c>
      <c r="AD105" s="123">
        <f>SUMIF(SaldoAnno6!A$12:A$5000,$D105,SaldoAnno6!G$12:G$5000)</f>
        <v>8068.22</v>
      </c>
    </row>
    <row r="106" spans="1:30">
      <c r="A106" s="124">
        <v>12</v>
      </c>
      <c r="B106" s="124">
        <v>1202</v>
      </c>
      <c r="C106" s="124">
        <v>120210</v>
      </c>
      <c r="D106" s="124">
        <v>12021003</v>
      </c>
      <c r="E106" s="125" t="s">
        <v>546</v>
      </c>
      <c r="F106" s="124">
        <v>3</v>
      </c>
      <c r="G106" s="126" t="s">
        <v>454</v>
      </c>
      <c r="H106" s="126" t="s">
        <v>455</v>
      </c>
      <c r="I106" s="126" t="s">
        <v>455</v>
      </c>
      <c r="J106" s="126" t="s">
        <v>518</v>
      </c>
      <c r="K106" s="126" t="s">
        <v>546</v>
      </c>
      <c r="L106" s="126" t="s">
        <v>513</v>
      </c>
      <c r="M106" s="123">
        <f>SUMIF(SaldoAnno1!A$12:A$4902,D106,SaldoAnno1!D$12:D$4902)</f>
        <v>561202.59</v>
      </c>
      <c r="N106" s="123">
        <f>SUMIF(SaldoAnno1!A$12:A$4902,D106,SaldoAnno1!E$12:E$4902)</f>
        <v>419591.29</v>
      </c>
      <c r="O106" s="123">
        <f>SUMIF(SaldoAnno1!A$12:A$4902,D106,SaldoAnno1!G$12:G$4902)</f>
        <v>141611.29999999999</v>
      </c>
      <c r="P106" s="123">
        <f>SUMIF(SaldoAnno2!A$12:A$5000,D106,SaldoAnno2!D$12:D$5000)</f>
        <v>8277839.6200000001</v>
      </c>
      <c r="Q106" s="123">
        <f>SUMIF(SaldoAnno2!A$12:A$5000,D106,SaldoAnno2!E$12:E$5000)</f>
        <v>8020921.4400000004</v>
      </c>
      <c r="R106" s="123">
        <f>SUMIF(SaldoAnno2!A$12:A$5000,D106,SaldoAnno2!G$12:G$5000)</f>
        <v>256918.1799999997</v>
      </c>
      <c r="S106" s="123">
        <f>SUMIF(SaldoAnno3!A$12:A$5000,D106,SaldoAnno3!D$12:G$5000)</f>
        <v>10845454.880000001</v>
      </c>
      <c r="T106" s="123">
        <f>SUMIF(SaldoAnno3!A$12:A$5000,D106,SaldoAnno3!E$12:H$5000)</f>
        <v>9252326.9299999997</v>
      </c>
      <c r="U106" s="123">
        <f>SUMIF(SaldoAnno3!A$12:A$5000,D106,SaldoAnno3!G$12:G$5000)</f>
        <v>1593127.9500000011</v>
      </c>
      <c r="V106" s="123">
        <f>SUMIF(SaldoAnno4!A$12:A$4602,$D106,SaldoAnno4!D$12:D$4602)</f>
        <v>3471137.18</v>
      </c>
      <c r="W106" s="123">
        <f>SUMIF(SaldoAnno4!A$12:A$4602,$D106,SaldoAnno4!E$12:E$4602)</f>
        <v>3048895.74</v>
      </c>
      <c r="X106" s="123">
        <f>SUMIF(SaldoAnno4!A$12:A$4602,$D106,SaldoAnno4!G$12:G$4602)</f>
        <v>422241.43999999994</v>
      </c>
      <c r="Y106" s="123">
        <f>SUMIF(SaldoAnno5!A$12:A$4602,$D106,SaldoAnno5!D$12:D$4602)</f>
        <v>2890769.63</v>
      </c>
      <c r="Z106" s="123">
        <f>SUMIF(SaldoAnno5!A$12:A$4602,$D106,SaldoAnno5!E$12:E$4602)</f>
        <v>2248330.94</v>
      </c>
      <c r="AA106" s="123">
        <f>SUMIF(SaldoAnno5!A$12:A$4602,$D106,SaldoAnno5!G$12:G$4602)</f>
        <v>642438.68999999994</v>
      </c>
      <c r="AB106" s="123">
        <f>SUMIF(SaldoAnno6!A$12:A$5000,$D106,SaldoAnno6!D$12:D$5000)</f>
        <v>2582783.7200000002</v>
      </c>
      <c r="AC106" s="123">
        <f>SUMIF(SaldoAnno6!A$12:A$5000,$D106,SaldoAnno6!E$12:E$5000)</f>
        <v>2018959.15</v>
      </c>
      <c r="AD106" s="123">
        <f>SUMIF(SaldoAnno6!A$12:A$5000,$D106,SaldoAnno6!G$12:G$5000)</f>
        <v>563824.5700000003</v>
      </c>
    </row>
    <row r="107" spans="1:30">
      <c r="A107" s="124">
        <v>12</v>
      </c>
      <c r="B107" s="124">
        <v>1202</v>
      </c>
      <c r="C107" s="124">
        <v>120210</v>
      </c>
      <c r="D107" s="124">
        <v>12021004</v>
      </c>
      <c r="E107" s="125" t="s">
        <v>1286</v>
      </c>
      <c r="F107" s="124">
        <v>3</v>
      </c>
      <c r="G107" s="126" t="s">
        <v>454</v>
      </c>
      <c r="H107" s="126" t="s">
        <v>455</v>
      </c>
      <c r="I107" s="126" t="s">
        <v>455</v>
      </c>
      <c r="J107" s="126" t="s">
        <v>518</v>
      </c>
      <c r="K107" s="126" t="s">
        <v>546</v>
      </c>
      <c r="L107" s="126" t="s">
        <v>513</v>
      </c>
      <c r="M107" s="123">
        <f>SUMIF(SaldoAnno1!A$12:A$4902,D107,SaldoAnno1!D$12:D$4902)</f>
        <v>0</v>
      </c>
      <c r="N107" s="123">
        <f>SUMIF(SaldoAnno1!A$12:A$4902,D107,SaldoAnno1!E$12:E$4902)</f>
        <v>0</v>
      </c>
      <c r="O107" s="123">
        <f>SUMIF(SaldoAnno1!A$12:A$4902,D107,SaldoAnno1!G$12:G$4902)</f>
        <v>0</v>
      </c>
      <c r="P107" s="123">
        <f>SUMIF(SaldoAnno2!A$12:A$5000,D107,SaldoAnno2!D$12:D$5000)</f>
        <v>1645.5</v>
      </c>
      <c r="Q107" s="123">
        <f>SUMIF(SaldoAnno2!A$12:A$5000,D107,SaldoAnno2!E$12:E$5000)</f>
        <v>1645.5</v>
      </c>
      <c r="R107" s="123">
        <f>SUMIF(SaldoAnno2!A$12:A$5000,D107,SaldoAnno2!G$12:G$5000)</f>
        <v>0</v>
      </c>
      <c r="S107" s="123">
        <f>SUMIF(SaldoAnno3!A$12:A$5000,D107,SaldoAnno3!D$12:G$5000)</f>
        <v>580.5</v>
      </c>
      <c r="T107" s="123">
        <f>SUMIF(SaldoAnno3!A$12:A$5000,D107,SaldoAnno3!E$12:H$5000)</f>
        <v>580.5</v>
      </c>
      <c r="U107" s="123">
        <f>SUMIF(SaldoAnno3!A$12:A$5000,D107,SaldoAnno3!G$12:G$5000)</f>
        <v>0</v>
      </c>
      <c r="V107" s="123">
        <f>SUMIF(SaldoAnno4!A$12:A$4602,$D107,SaldoAnno4!D$12:D$4602)</f>
        <v>580.5</v>
      </c>
      <c r="W107" s="123">
        <f>SUMIF(SaldoAnno4!A$12:A$4602,$D107,SaldoAnno4!E$12:E$4602)</f>
        <v>580.5</v>
      </c>
      <c r="X107" s="123">
        <f>SUMIF(SaldoAnno4!A$12:A$4602,$D107,SaldoAnno4!G$12:G$4602)</f>
        <v>0</v>
      </c>
      <c r="Y107" s="123">
        <f>SUMIF(SaldoAnno5!A$12:A$4602,$D107,SaldoAnno5!D$12:D$4602)</f>
        <v>324</v>
      </c>
      <c r="Z107" s="123">
        <f>SUMIF(SaldoAnno5!A$12:A$4602,$D107,SaldoAnno5!E$12:E$4602)</f>
        <v>324</v>
      </c>
      <c r="AA107" s="123">
        <f>SUMIF(SaldoAnno5!A$12:A$4602,$D107,SaldoAnno5!G$12:G$4602)</f>
        <v>0</v>
      </c>
      <c r="AB107" s="123">
        <f>SUMIF(SaldoAnno6!A$12:A$5000,$D107,SaldoAnno6!D$12:D$5000)</f>
        <v>0</v>
      </c>
      <c r="AC107" s="123">
        <f>SUMIF(SaldoAnno6!A$12:A$5000,$D107,SaldoAnno6!E$12:E$5000)</f>
        <v>0</v>
      </c>
      <c r="AD107" s="123">
        <f>SUMIF(SaldoAnno6!A$12:A$5000,$D107,SaldoAnno6!G$12:G$5000)</f>
        <v>0</v>
      </c>
    </row>
    <row r="108" spans="1:30">
      <c r="A108" s="124">
        <v>12</v>
      </c>
      <c r="B108" s="124">
        <v>1202</v>
      </c>
      <c r="C108" s="124">
        <v>120210</v>
      </c>
      <c r="D108" s="124">
        <v>12021005</v>
      </c>
      <c r="E108" s="125" t="s">
        <v>1718</v>
      </c>
      <c r="F108" s="124">
        <v>3</v>
      </c>
      <c r="G108" s="126" t="s">
        <v>454</v>
      </c>
      <c r="H108" s="126" t="s">
        <v>455</v>
      </c>
      <c r="I108" s="126" t="s">
        <v>455</v>
      </c>
      <c r="J108" s="126" t="s">
        <v>518</v>
      </c>
      <c r="K108" s="126" t="s">
        <v>546</v>
      </c>
      <c r="L108" s="126" t="s">
        <v>513</v>
      </c>
      <c r="M108" s="123">
        <f>SUMIF(SaldoAnno1!A$12:A$4902,D108,SaldoAnno1!D$12:D$4902)</f>
        <v>0</v>
      </c>
      <c r="N108" s="123">
        <f>SUMIF(SaldoAnno1!A$12:A$4902,D108,SaldoAnno1!E$12:E$4902)</f>
        <v>0</v>
      </c>
      <c r="O108" s="123">
        <f>SUMIF(SaldoAnno1!A$12:A$4902,D108,SaldoAnno1!G$12:G$4902)</f>
        <v>0</v>
      </c>
      <c r="P108" s="123">
        <f>SUMIF(SaldoAnno2!A$12:A$5000,D108,SaldoAnno2!D$12:D$5000)</f>
        <v>0</v>
      </c>
      <c r="Q108" s="123">
        <f>SUMIF(SaldoAnno2!A$12:A$5000,D108,SaldoAnno2!E$12:E$5000)</f>
        <v>0</v>
      </c>
      <c r="R108" s="123">
        <f>SUMIF(SaldoAnno2!A$12:A$5000,D108,SaldoAnno2!G$12:G$5000)</f>
        <v>0</v>
      </c>
      <c r="S108" s="123">
        <f>SUMIF(SaldoAnno3!A$12:A$5000,D108,SaldoAnno3!D$12:G$5000)</f>
        <v>0</v>
      </c>
      <c r="T108" s="123">
        <f>SUMIF(SaldoAnno3!A$12:A$5000,D108,SaldoAnno3!E$12:H$5000)</f>
        <v>0</v>
      </c>
      <c r="U108" s="123">
        <f>SUMIF(SaldoAnno3!A$12:A$5000,D108,SaldoAnno3!G$12:G$5000)</f>
        <v>0</v>
      </c>
      <c r="V108" s="123">
        <f>SUMIF(SaldoAnno4!A$12:A$4602,$D108,SaldoAnno4!D$12:D$4602)</f>
        <v>0</v>
      </c>
      <c r="W108" s="123">
        <f>SUMIF(SaldoAnno4!A$12:A$4602,$D108,SaldoAnno4!E$12:E$4602)</f>
        <v>0</v>
      </c>
      <c r="X108" s="123">
        <f>SUMIF(SaldoAnno4!A$12:A$4602,$D108,SaldoAnno4!G$12:G$4602)</f>
        <v>0</v>
      </c>
      <c r="Y108" s="123">
        <f>SUMIF(SaldoAnno5!A$12:A$4602,$D108,SaldoAnno5!D$12:D$4602)</f>
        <v>590.07000000000005</v>
      </c>
      <c r="Z108" s="123">
        <f>SUMIF(SaldoAnno5!A$12:A$4602,$D108,SaldoAnno5!E$12:E$4602)</f>
        <v>590.07000000000005</v>
      </c>
      <c r="AA108" s="123">
        <f>SUMIF(SaldoAnno5!A$12:A$4602,$D108,SaldoAnno5!G$12:G$4602)</f>
        <v>0</v>
      </c>
      <c r="AB108" s="123">
        <f>SUMIF(SaldoAnno6!A$12:A$5000,$D108,SaldoAnno6!D$12:D$5000)</f>
        <v>0</v>
      </c>
      <c r="AC108" s="123">
        <f>SUMIF(SaldoAnno6!A$12:A$5000,$D108,SaldoAnno6!E$12:E$5000)</f>
        <v>0</v>
      </c>
      <c r="AD108" s="123">
        <f>SUMIF(SaldoAnno6!A$12:A$5000,$D108,SaldoAnno6!G$12:G$5000)</f>
        <v>0</v>
      </c>
    </row>
    <row r="109" spans="1:30" ht="25.5">
      <c r="A109" s="124">
        <v>12</v>
      </c>
      <c r="B109" s="124">
        <v>1202</v>
      </c>
      <c r="C109" s="124">
        <v>120210</v>
      </c>
      <c r="D109" s="124">
        <v>12021006</v>
      </c>
      <c r="E109" s="125" t="s">
        <v>1287</v>
      </c>
      <c r="F109" s="124">
        <v>3</v>
      </c>
      <c r="G109" s="126" t="s">
        <v>454</v>
      </c>
      <c r="H109" s="126" t="s">
        <v>455</v>
      </c>
      <c r="I109" s="126" t="s">
        <v>455</v>
      </c>
      <c r="J109" s="126" t="s">
        <v>518</v>
      </c>
      <c r="K109" s="126" t="s">
        <v>546</v>
      </c>
      <c r="L109" s="126" t="s">
        <v>513</v>
      </c>
      <c r="M109" s="123">
        <f>SUMIF(SaldoAnno1!A$12:A$4902,D109,SaldoAnno1!D$12:D$4902)</f>
        <v>0</v>
      </c>
      <c r="N109" s="123">
        <f>SUMIF(SaldoAnno1!A$12:A$4902,D109,SaldoAnno1!E$12:E$4902)</f>
        <v>0</v>
      </c>
      <c r="O109" s="123">
        <f>SUMIF(SaldoAnno1!A$12:A$4902,D109,SaldoAnno1!G$12:G$4902)</f>
        <v>0</v>
      </c>
      <c r="P109" s="123">
        <f>SUMIF(SaldoAnno2!A$12:A$5000,D109,SaldoAnno2!D$12:D$5000)</f>
        <v>253.18</v>
      </c>
      <c r="Q109" s="123">
        <f>SUMIF(SaldoAnno2!A$12:A$5000,D109,SaldoAnno2!E$12:E$5000)</f>
        <v>253.18</v>
      </c>
      <c r="R109" s="123">
        <f>SUMIF(SaldoAnno2!A$12:A$5000,D109,SaldoAnno2!G$12:G$5000)</f>
        <v>0</v>
      </c>
      <c r="S109" s="123">
        <f>SUMIF(SaldoAnno3!A$12:A$5000,D109,SaldoAnno3!D$12:G$5000)</f>
        <v>0</v>
      </c>
      <c r="T109" s="123">
        <f>SUMIF(SaldoAnno3!A$12:A$5000,D109,SaldoAnno3!E$12:H$5000)</f>
        <v>0</v>
      </c>
      <c r="U109" s="123">
        <f>SUMIF(SaldoAnno3!A$12:A$5000,D109,SaldoAnno3!G$12:G$5000)</f>
        <v>0</v>
      </c>
      <c r="V109" s="123">
        <f>SUMIF(SaldoAnno4!A$12:A$4602,$D109,SaldoAnno4!D$12:D$4602)</f>
        <v>0</v>
      </c>
      <c r="W109" s="123">
        <f>SUMIF(SaldoAnno4!A$12:A$4602,$D109,SaldoAnno4!E$12:E$4602)</f>
        <v>0</v>
      </c>
      <c r="X109" s="123">
        <f>SUMIF(SaldoAnno4!A$12:A$4602,$D109,SaldoAnno4!G$12:G$4602)</f>
        <v>0</v>
      </c>
      <c r="Y109" s="123">
        <f>SUMIF(SaldoAnno5!A$12:A$4602,$D109,SaldoAnno5!D$12:D$4602)</f>
        <v>0</v>
      </c>
      <c r="Z109" s="123">
        <f>SUMIF(SaldoAnno5!A$12:A$4602,$D109,SaldoAnno5!E$12:E$4602)</f>
        <v>0</v>
      </c>
      <c r="AA109" s="123">
        <f>SUMIF(SaldoAnno5!A$12:A$4602,$D109,SaldoAnno5!G$12:G$4602)</f>
        <v>0</v>
      </c>
      <c r="AB109" s="123">
        <f>SUMIF(SaldoAnno6!A$12:A$5000,$D109,SaldoAnno6!D$12:D$5000)</f>
        <v>0</v>
      </c>
      <c r="AC109" s="123">
        <f>SUMIF(SaldoAnno6!A$12:A$5000,$D109,SaldoAnno6!E$12:E$5000)</f>
        <v>0</v>
      </c>
      <c r="AD109" s="123">
        <f>SUMIF(SaldoAnno6!A$12:A$5000,$D109,SaldoAnno6!G$12:G$5000)</f>
        <v>0</v>
      </c>
    </row>
    <row r="110" spans="1:30">
      <c r="A110" s="124">
        <v>12</v>
      </c>
      <c r="B110" s="124">
        <v>1202</v>
      </c>
      <c r="C110" s="124">
        <v>120210</v>
      </c>
      <c r="D110" s="124">
        <v>12021007</v>
      </c>
      <c r="E110" s="125" t="s">
        <v>1288</v>
      </c>
      <c r="F110" s="124">
        <v>3</v>
      </c>
      <c r="G110" s="126" t="s">
        <v>454</v>
      </c>
      <c r="H110" s="126" t="s">
        <v>455</v>
      </c>
      <c r="I110" s="126" t="s">
        <v>455</v>
      </c>
      <c r="J110" s="126" t="s">
        <v>518</v>
      </c>
      <c r="K110" s="126" t="s">
        <v>546</v>
      </c>
      <c r="L110" s="126" t="s">
        <v>513</v>
      </c>
      <c r="M110" s="123">
        <f>SUMIF(SaldoAnno1!A$12:A$4902,D110,SaldoAnno1!D$12:D$4902)</f>
        <v>0</v>
      </c>
      <c r="N110" s="123">
        <f>SUMIF(SaldoAnno1!A$12:A$4902,D110,SaldoAnno1!E$12:E$4902)</f>
        <v>0</v>
      </c>
      <c r="O110" s="123">
        <f>SUMIF(SaldoAnno1!A$12:A$4902,D110,SaldoAnno1!G$12:G$4902)</f>
        <v>0</v>
      </c>
      <c r="P110" s="123">
        <f>SUMIF(SaldoAnno2!A$12:A$5000,D110,SaldoAnno2!D$12:D$5000)</f>
        <v>9.6300000000000008</v>
      </c>
      <c r="Q110" s="123">
        <f>SUMIF(SaldoAnno2!A$12:A$5000,D110,SaldoAnno2!E$12:E$5000)</f>
        <v>9.6300000000000008</v>
      </c>
      <c r="R110" s="123">
        <f>SUMIF(SaldoAnno2!A$12:A$5000,D110,SaldoAnno2!G$12:G$5000)</f>
        <v>0</v>
      </c>
      <c r="S110" s="123">
        <f>SUMIF(SaldoAnno3!A$12:A$5000,D110,SaldoAnno3!D$12:G$5000)</f>
        <v>0</v>
      </c>
      <c r="T110" s="123">
        <f>SUMIF(SaldoAnno3!A$12:A$5000,D110,SaldoAnno3!E$12:H$5000)</f>
        <v>0</v>
      </c>
      <c r="U110" s="123">
        <f>SUMIF(SaldoAnno3!A$12:A$5000,D110,SaldoAnno3!G$12:G$5000)</f>
        <v>0</v>
      </c>
      <c r="V110" s="123">
        <f>SUMIF(SaldoAnno4!A$12:A$4602,$D110,SaldoAnno4!D$12:D$4602)</f>
        <v>0</v>
      </c>
      <c r="W110" s="123">
        <f>SUMIF(SaldoAnno4!A$12:A$4602,$D110,SaldoAnno4!E$12:E$4602)</f>
        <v>0</v>
      </c>
      <c r="X110" s="123">
        <f>SUMIF(SaldoAnno4!A$12:A$4602,$D110,SaldoAnno4!G$12:G$4602)</f>
        <v>0</v>
      </c>
      <c r="Y110" s="123">
        <f>SUMIF(SaldoAnno5!A$12:A$4602,$D110,SaldoAnno5!D$12:D$4602)</f>
        <v>13.78</v>
      </c>
      <c r="Z110" s="123">
        <f>SUMIF(SaldoAnno5!A$12:A$4602,$D110,SaldoAnno5!E$12:E$4602)</f>
        <v>13.78</v>
      </c>
      <c r="AA110" s="123">
        <f>SUMIF(SaldoAnno5!A$12:A$4602,$D110,SaldoAnno5!G$12:G$4602)</f>
        <v>0</v>
      </c>
      <c r="AB110" s="123">
        <f>SUMIF(SaldoAnno6!A$12:A$5000,$D110,SaldoAnno6!D$12:D$5000)</f>
        <v>0</v>
      </c>
      <c r="AC110" s="123">
        <f>SUMIF(SaldoAnno6!A$12:A$5000,$D110,SaldoAnno6!E$12:E$5000)</f>
        <v>0</v>
      </c>
      <c r="AD110" s="123">
        <f>SUMIF(SaldoAnno6!A$12:A$5000,$D110,SaldoAnno6!G$12:G$5000)</f>
        <v>0</v>
      </c>
    </row>
    <row r="111" spans="1:30">
      <c r="A111" s="124">
        <v>12</v>
      </c>
      <c r="B111" s="124">
        <v>1202</v>
      </c>
      <c r="C111" s="124">
        <v>120210</v>
      </c>
      <c r="D111" s="124">
        <v>12021008</v>
      </c>
      <c r="E111" s="125" t="s">
        <v>1289</v>
      </c>
      <c r="F111" s="124">
        <v>3</v>
      </c>
      <c r="G111" s="126" t="s">
        <v>454</v>
      </c>
      <c r="H111" s="126" t="s">
        <v>455</v>
      </c>
      <c r="I111" s="126" t="s">
        <v>455</v>
      </c>
      <c r="J111" s="126" t="s">
        <v>518</v>
      </c>
      <c r="K111" s="126" t="s">
        <v>546</v>
      </c>
      <c r="L111" s="126" t="s">
        <v>513</v>
      </c>
      <c r="M111" s="123">
        <f>SUMIF(SaldoAnno1!A$12:A$4902,D111,SaldoAnno1!D$12:D$4902)</f>
        <v>0</v>
      </c>
      <c r="N111" s="123">
        <f>SUMIF(SaldoAnno1!A$12:A$4902,D111,SaldoAnno1!E$12:E$4902)</f>
        <v>0</v>
      </c>
      <c r="O111" s="123">
        <f>SUMIF(SaldoAnno1!A$12:A$4902,D111,SaldoAnno1!G$12:G$4902)</f>
        <v>0</v>
      </c>
      <c r="P111" s="123">
        <f>SUMIF(SaldoAnno2!A$12:A$5000,D111,SaldoAnno2!D$12:D$5000)</f>
        <v>1031.82</v>
      </c>
      <c r="Q111" s="123">
        <f>SUMIF(SaldoAnno2!A$12:A$5000,D111,SaldoAnno2!E$12:E$5000)</f>
        <v>1031.82</v>
      </c>
      <c r="R111" s="123">
        <f>SUMIF(SaldoAnno2!A$12:A$5000,D111,SaldoAnno2!G$12:G$5000)</f>
        <v>0</v>
      </c>
      <c r="S111" s="123">
        <f>SUMIF(SaldoAnno3!A$12:A$5000,D111,SaldoAnno3!D$12:G$5000)</f>
        <v>0</v>
      </c>
      <c r="T111" s="123">
        <f>SUMIF(SaldoAnno3!A$12:A$5000,D111,SaldoAnno3!E$12:H$5000)</f>
        <v>0</v>
      </c>
      <c r="U111" s="123">
        <f>SUMIF(SaldoAnno3!A$12:A$5000,D111,SaldoAnno3!G$12:G$5000)</f>
        <v>0</v>
      </c>
      <c r="V111" s="123">
        <f>SUMIF(SaldoAnno4!A$12:A$4602,$D111,SaldoAnno4!D$12:D$4602)</f>
        <v>0</v>
      </c>
      <c r="W111" s="123">
        <f>SUMIF(SaldoAnno4!A$12:A$4602,$D111,SaldoAnno4!E$12:E$4602)</f>
        <v>0</v>
      </c>
      <c r="X111" s="123">
        <f>SUMIF(SaldoAnno4!A$12:A$4602,$D111,SaldoAnno4!G$12:G$4602)</f>
        <v>0</v>
      </c>
      <c r="Y111" s="123">
        <f>SUMIF(SaldoAnno5!A$12:A$4602,$D111,SaldoAnno5!D$12:D$4602)</f>
        <v>0</v>
      </c>
      <c r="Z111" s="123">
        <f>SUMIF(SaldoAnno5!A$12:A$4602,$D111,SaldoAnno5!E$12:E$4602)</f>
        <v>0</v>
      </c>
      <c r="AA111" s="123">
        <f>SUMIF(SaldoAnno5!A$12:A$4602,$D111,SaldoAnno5!G$12:G$4602)</f>
        <v>0</v>
      </c>
      <c r="AB111" s="123">
        <f>SUMIF(SaldoAnno6!A$12:A$5000,$D111,SaldoAnno6!D$12:D$5000)</f>
        <v>0</v>
      </c>
      <c r="AC111" s="123">
        <f>SUMIF(SaldoAnno6!A$12:A$5000,$D111,SaldoAnno6!E$12:E$5000)</f>
        <v>0</v>
      </c>
      <c r="AD111" s="123">
        <f>SUMIF(SaldoAnno6!A$12:A$5000,$D111,SaldoAnno6!G$12:G$5000)</f>
        <v>0</v>
      </c>
    </row>
    <row r="112" spans="1:30">
      <c r="A112" s="124">
        <v>12</v>
      </c>
      <c r="B112" s="124">
        <v>1202</v>
      </c>
      <c r="C112" s="124">
        <v>120210</v>
      </c>
      <c r="D112" s="124">
        <v>12021009</v>
      </c>
      <c r="E112" s="125" t="s">
        <v>1634</v>
      </c>
      <c r="F112" s="124">
        <v>3</v>
      </c>
      <c r="G112" s="126" t="s">
        <v>454</v>
      </c>
      <c r="H112" s="126" t="s">
        <v>455</v>
      </c>
      <c r="I112" s="126" t="s">
        <v>455</v>
      </c>
      <c r="J112" s="126" t="s">
        <v>518</v>
      </c>
      <c r="K112" s="126" t="s">
        <v>546</v>
      </c>
      <c r="L112" s="126" t="s">
        <v>513</v>
      </c>
      <c r="M112" s="123">
        <f>SUMIF(SaldoAnno1!A$12:A$4902,D112,SaldoAnno1!D$12:D$4902)</f>
        <v>93182.73</v>
      </c>
      <c r="N112" s="123">
        <f>SUMIF(SaldoAnno1!A$12:A$4902,D112,SaldoAnno1!E$12:E$4902)</f>
        <v>14931.39</v>
      </c>
      <c r="O112" s="123">
        <f>SUMIF(SaldoAnno1!A$12:A$4902,D112,SaldoAnno1!G$12:G$4902)</f>
        <v>78251.34</v>
      </c>
      <c r="P112" s="123">
        <f>SUMIF(SaldoAnno2!A$12:A$5000,D112,SaldoAnno2!D$12:D$5000)</f>
        <v>0</v>
      </c>
      <c r="Q112" s="123">
        <f>SUMIF(SaldoAnno2!A$12:A$5000,D112,SaldoAnno2!E$12:E$5000)</f>
        <v>0</v>
      </c>
      <c r="R112" s="123">
        <f>SUMIF(SaldoAnno2!A$12:A$5000,D112,SaldoAnno2!G$12:G$5000)</f>
        <v>0</v>
      </c>
      <c r="S112" s="123">
        <f>SUMIF(SaldoAnno3!A$12:A$5000,D112,SaldoAnno3!D$12:G$5000)</f>
        <v>334981.90999999997</v>
      </c>
      <c r="T112" s="123">
        <f>SUMIF(SaldoAnno3!A$12:A$5000,D112,SaldoAnno3!E$12:H$5000)</f>
        <v>43492.57</v>
      </c>
      <c r="U112" s="123">
        <f>SUMIF(SaldoAnno3!A$12:A$5000,D112,SaldoAnno3!G$12:G$5000)</f>
        <v>291489.33999999997</v>
      </c>
      <c r="V112" s="123">
        <f>SUMIF(SaldoAnno4!A$12:A$4602,$D112,SaldoAnno4!D$12:D$4602)</f>
        <v>596054.02</v>
      </c>
      <c r="W112" s="123">
        <f>SUMIF(SaldoAnno4!A$12:A$4602,$D112,SaldoAnno4!E$12:E$4602)</f>
        <v>64534.1</v>
      </c>
      <c r="X112" s="123">
        <f>SUMIF(SaldoAnno4!A$12:A$4602,$D112,SaldoAnno4!G$12:G$4602)</f>
        <v>531519.92000000004</v>
      </c>
      <c r="Y112" s="123">
        <f>SUMIF(SaldoAnno5!A$12:A$4602,$D112,SaldoAnno5!D$12:D$4602)</f>
        <v>803717.91</v>
      </c>
      <c r="Z112" s="123">
        <f>SUMIF(SaldoAnno5!A$12:A$4602,$D112,SaldoAnno5!E$12:E$4602)</f>
        <v>80362.06</v>
      </c>
      <c r="AA112" s="123">
        <f>SUMIF(SaldoAnno5!A$12:A$4602,$D112,SaldoAnno5!G$12:G$4602)</f>
        <v>723355.85000000009</v>
      </c>
      <c r="AB112" s="123">
        <f>SUMIF(SaldoAnno6!A$12:A$5000,$D112,SaldoAnno6!D$12:D$5000)</f>
        <v>952391.73</v>
      </c>
      <c r="AC112" s="123">
        <f>SUMIF(SaldoAnno6!A$12:A$5000,$D112,SaldoAnno6!E$12:E$5000)</f>
        <v>40827.839999999997</v>
      </c>
      <c r="AD112" s="123">
        <f>SUMIF(SaldoAnno6!A$12:A$5000,$D112,SaldoAnno6!G$12:G$5000)</f>
        <v>911563.89</v>
      </c>
    </row>
    <row r="113" spans="1:30">
      <c r="A113" s="124">
        <v>12</v>
      </c>
      <c r="B113" s="124">
        <v>1202</v>
      </c>
      <c r="C113" s="124">
        <v>120210</v>
      </c>
      <c r="D113" s="124">
        <v>12021010</v>
      </c>
      <c r="E113" s="125" t="s">
        <v>1725</v>
      </c>
      <c r="F113" s="124">
        <v>3</v>
      </c>
      <c r="G113" s="126" t="s">
        <v>454</v>
      </c>
      <c r="H113" s="126" t="s">
        <v>455</v>
      </c>
      <c r="I113" s="126" t="s">
        <v>455</v>
      </c>
      <c r="J113" s="126" t="s">
        <v>518</v>
      </c>
      <c r="K113" s="126" t="s">
        <v>546</v>
      </c>
      <c r="L113" s="126" t="s">
        <v>513</v>
      </c>
      <c r="M113" s="123">
        <f>SUMIF(SaldoAnno1!A$12:A$4902,D113,SaldoAnno1!D$12:D$4902)</f>
        <v>0</v>
      </c>
      <c r="N113" s="123">
        <f>SUMIF(SaldoAnno1!A$12:A$4902,D113,SaldoAnno1!E$12:E$4902)</f>
        <v>0</v>
      </c>
      <c r="O113" s="123">
        <f>SUMIF(SaldoAnno1!A$12:A$4902,D113,SaldoAnno1!G$12:G$4902)</f>
        <v>0</v>
      </c>
      <c r="P113" s="123">
        <f>SUMIF(SaldoAnno2!A$12:A$5000,D113,SaldoAnno2!D$12:D$5000)</f>
        <v>0</v>
      </c>
      <c r="Q113" s="123">
        <f>SUMIF(SaldoAnno2!A$12:A$5000,D113,SaldoAnno2!E$12:E$5000)</f>
        <v>0</v>
      </c>
      <c r="R113" s="123">
        <f>SUMIF(SaldoAnno2!A$12:A$5000,D113,SaldoAnno2!G$12:G$5000)</f>
        <v>0</v>
      </c>
      <c r="S113" s="123">
        <f>SUMIF(SaldoAnno3!A$12:A$5000,D113,SaldoAnno3!D$12:G$5000)</f>
        <v>0</v>
      </c>
      <c r="T113" s="123">
        <f>SUMIF(SaldoAnno3!A$12:A$5000,D113,SaldoAnno3!E$12:H$5000)</f>
        <v>0</v>
      </c>
      <c r="U113" s="123">
        <f>SUMIF(SaldoAnno3!A$12:A$5000,D113,SaldoAnno3!G$12:G$5000)</f>
        <v>0</v>
      </c>
      <c r="V113" s="123">
        <f>SUMIF(SaldoAnno4!A$12:A$4602,$D113,SaldoAnno4!D$12:D$4602)</f>
        <v>0</v>
      </c>
      <c r="W113" s="123">
        <f>SUMIF(SaldoAnno4!A$12:A$4602,$D113,SaldoAnno4!E$12:E$4602)</f>
        <v>0</v>
      </c>
      <c r="X113" s="123">
        <f>SUMIF(SaldoAnno4!A$12:A$4602,$D113,SaldoAnno4!G$12:G$4602)</f>
        <v>0</v>
      </c>
      <c r="Y113" s="123">
        <f>SUMIF(SaldoAnno5!A$12:A$4602,$D113,SaldoAnno5!D$12:D$4602)</f>
        <v>921.13</v>
      </c>
      <c r="Z113" s="123">
        <f>SUMIF(SaldoAnno5!A$12:A$4602,$D113,SaldoAnno5!E$12:E$4602)</f>
        <v>0</v>
      </c>
      <c r="AA113" s="123">
        <f>SUMIF(SaldoAnno5!A$12:A$4602,$D113,SaldoAnno5!G$12:G$4602)</f>
        <v>921.13</v>
      </c>
      <c r="AB113" s="123">
        <f>SUMIF(SaldoAnno6!A$12:A$5000,$D113,SaldoAnno6!D$12:D$5000)</f>
        <v>921.13</v>
      </c>
      <c r="AC113" s="123">
        <f>SUMIF(SaldoAnno6!A$12:A$5000,$D113,SaldoAnno6!E$12:E$5000)</f>
        <v>0</v>
      </c>
      <c r="AD113" s="123">
        <f>SUMIF(SaldoAnno6!A$12:A$5000,$D113,SaldoAnno6!G$12:G$5000)</f>
        <v>921.13</v>
      </c>
    </row>
    <row r="114" spans="1:30">
      <c r="A114" s="124">
        <v>12</v>
      </c>
      <c r="B114" s="124">
        <v>1202</v>
      </c>
      <c r="C114" s="124">
        <v>120210</v>
      </c>
      <c r="D114" s="124">
        <v>12021011</v>
      </c>
      <c r="E114" s="125" t="s">
        <v>1310</v>
      </c>
      <c r="F114" s="124">
        <v>3</v>
      </c>
      <c r="G114" s="126" t="s">
        <v>454</v>
      </c>
      <c r="H114" s="126" t="s">
        <v>455</v>
      </c>
      <c r="I114" s="126" t="s">
        <v>455</v>
      </c>
      <c r="J114" s="126" t="s">
        <v>518</v>
      </c>
      <c r="K114" s="126" t="s">
        <v>546</v>
      </c>
      <c r="L114" s="126" t="s">
        <v>513</v>
      </c>
      <c r="M114" s="123">
        <f>SUMIF(SaldoAnno1!A$12:A$4902,D114,SaldoAnno1!D$12:D$4902)</f>
        <v>0</v>
      </c>
      <c r="N114" s="123">
        <f>SUMIF(SaldoAnno1!A$12:A$4902,D114,SaldoAnno1!E$12:E$4902)</f>
        <v>2464.31</v>
      </c>
      <c r="O114" s="123">
        <f>SUMIF(SaldoAnno1!A$12:A$4902,D114,SaldoAnno1!G$12:G$4902)</f>
        <v>-2464.31</v>
      </c>
      <c r="P114" s="123">
        <f>SUMIF(SaldoAnno2!A$12:A$5000,D114,SaldoAnno2!D$12:D$5000)</f>
        <v>0</v>
      </c>
      <c r="Q114" s="123">
        <f>SUMIF(SaldoAnno2!A$12:A$5000,D114,SaldoAnno2!E$12:E$5000)</f>
        <v>0</v>
      </c>
      <c r="R114" s="123">
        <f>SUMIF(SaldoAnno2!A$12:A$5000,D114,SaldoAnno2!G$12:G$5000)</f>
        <v>0</v>
      </c>
      <c r="S114" s="123">
        <f>SUMIF(SaldoAnno3!A$12:A$5000,D114,SaldoAnno3!D$12:G$5000)</f>
        <v>0</v>
      </c>
      <c r="T114" s="123">
        <f>SUMIF(SaldoAnno3!A$12:A$5000,D114,SaldoAnno3!E$12:H$5000)</f>
        <v>0</v>
      </c>
      <c r="U114" s="123">
        <f>SUMIF(SaldoAnno3!A$12:A$5000,D114,SaldoAnno3!G$12:G$5000)</f>
        <v>0</v>
      </c>
      <c r="V114" s="123">
        <f>SUMIF(SaldoAnno4!A$12:A$4602,$D114,SaldoAnno4!D$12:D$4602)</f>
        <v>0</v>
      </c>
      <c r="W114" s="123">
        <f>SUMIF(SaldoAnno4!A$12:A$4602,$D114,SaldoAnno4!E$12:E$4602)</f>
        <v>0</v>
      </c>
      <c r="X114" s="123">
        <f>SUMIF(SaldoAnno4!A$12:A$4602,$D114,SaldoAnno4!G$12:G$4602)</f>
        <v>0</v>
      </c>
      <c r="Y114" s="123">
        <f>SUMIF(SaldoAnno5!A$12:A$4602,$D114,SaldoAnno5!D$12:D$4602)</f>
        <v>0</v>
      </c>
      <c r="Z114" s="123">
        <f>SUMIF(SaldoAnno5!A$12:A$4602,$D114,SaldoAnno5!E$12:E$4602)</f>
        <v>0</v>
      </c>
      <c r="AA114" s="123">
        <f>SUMIF(SaldoAnno5!A$12:A$4602,$D114,SaldoAnno5!G$12:G$4602)</f>
        <v>0</v>
      </c>
      <c r="AB114" s="123">
        <f>SUMIF(SaldoAnno6!A$12:A$5000,$D114,SaldoAnno6!D$12:D$5000)</f>
        <v>2464.31</v>
      </c>
      <c r="AC114" s="123">
        <f>SUMIF(SaldoAnno6!A$12:A$5000,$D114,SaldoAnno6!E$12:E$5000)</f>
        <v>0</v>
      </c>
      <c r="AD114" s="123">
        <f>SUMIF(SaldoAnno6!A$12:A$5000,$D114,SaldoAnno6!G$12:G$5000)</f>
        <v>2464.31</v>
      </c>
    </row>
    <row r="115" spans="1:30">
      <c r="A115" s="124">
        <v>12</v>
      </c>
      <c r="B115" s="124">
        <v>1202</v>
      </c>
      <c r="C115" s="124">
        <v>120210</v>
      </c>
      <c r="D115" s="124">
        <v>12021042</v>
      </c>
      <c r="E115" s="125" t="s">
        <v>1677</v>
      </c>
      <c r="F115" s="124">
        <v>4</v>
      </c>
      <c r="G115" s="126" t="s">
        <v>462</v>
      </c>
      <c r="H115" s="126" t="s">
        <v>455</v>
      </c>
      <c r="I115" s="126" t="s">
        <v>455</v>
      </c>
      <c r="J115" s="126" t="s">
        <v>518</v>
      </c>
      <c r="K115" s="126" t="s">
        <v>546</v>
      </c>
      <c r="L115" s="126" t="s">
        <v>513</v>
      </c>
      <c r="M115" s="123">
        <f>SUMIF(SaldoAnno1!A$12:A$4902,D115,SaldoAnno1!D$12:D$4902)</f>
        <v>0</v>
      </c>
      <c r="N115" s="123">
        <f>SUMIF(SaldoAnno1!A$12:A$4902,D115,SaldoAnno1!E$12:E$4902)</f>
        <v>0</v>
      </c>
      <c r="O115" s="123">
        <f>SUMIF(SaldoAnno1!A$12:A$4902,D115,SaldoAnno1!G$12:G$4902)</f>
        <v>0</v>
      </c>
      <c r="P115" s="123">
        <f>SUMIF(SaldoAnno2!A$12:A$5000,D115,SaldoAnno2!D$12:D$5000)</f>
        <v>0</v>
      </c>
      <c r="Q115" s="123">
        <f>SUMIF(SaldoAnno2!A$12:A$5000,D115,SaldoAnno2!E$12:E$5000)</f>
        <v>0</v>
      </c>
      <c r="R115" s="123">
        <f>SUMIF(SaldoAnno2!A$12:A$5000,D115,SaldoAnno2!G$12:G$5000)</f>
        <v>0</v>
      </c>
      <c r="S115" s="123">
        <f>SUMIF(SaldoAnno3!A$12:A$5000,D115,SaldoAnno3!D$12:G$5000)</f>
        <v>0</v>
      </c>
      <c r="T115" s="123">
        <f>SUMIF(SaldoAnno3!A$12:A$5000,D115,SaldoAnno3!E$12:H$5000)</f>
        <v>0</v>
      </c>
      <c r="U115" s="123">
        <f>SUMIF(SaldoAnno3!A$12:A$5000,D115,SaldoAnno3!G$12:G$5000)</f>
        <v>0</v>
      </c>
      <c r="V115" s="123">
        <f>SUMIF(SaldoAnno4!A$12:A$4602,$D115,SaldoAnno4!D$12:D$4602)</f>
        <v>0</v>
      </c>
      <c r="W115" s="123">
        <f>SUMIF(SaldoAnno4!A$12:A$4602,$D115,SaldoAnno4!E$12:E$4602)</f>
        <v>5250</v>
      </c>
      <c r="X115" s="123">
        <f>SUMIF(SaldoAnno4!A$12:A$4602,$D115,SaldoAnno4!G$12:G$4602)</f>
        <v>-5250</v>
      </c>
      <c r="Y115" s="123">
        <f>SUMIF(SaldoAnno5!A$12:A$4602,$D115,SaldoAnno5!D$12:D$4602)</f>
        <v>0</v>
      </c>
      <c r="Z115" s="123">
        <f>SUMIF(SaldoAnno5!A$12:A$4602,$D115,SaldoAnno5!E$12:E$4602)</f>
        <v>5250</v>
      </c>
      <c r="AA115" s="123">
        <f>SUMIF(SaldoAnno5!A$12:A$4602,$D115,SaldoAnno5!G$12:G$4602)</f>
        <v>-5250</v>
      </c>
      <c r="AB115" s="123">
        <f>SUMIF(SaldoAnno6!A$12:A$5000,$D115,SaldoAnno6!D$12:D$5000)</f>
        <v>0</v>
      </c>
      <c r="AC115" s="123">
        <f>SUMIF(SaldoAnno6!A$12:A$5000,$D115,SaldoAnno6!E$12:E$5000)</f>
        <v>5309.42</v>
      </c>
      <c r="AD115" s="123">
        <f>SUMIF(SaldoAnno6!A$12:A$5000,$D115,SaldoAnno6!G$12:G$5000)</f>
        <v>-5309.42</v>
      </c>
    </row>
    <row r="116" spans="1:30">
      <c r="A116" s="124">
        <v>12</v>
      </c>
      <c r="B116" s="124">
        <v>1202</v>
      </c>
      <c r="C116" s="124">
        <v>120210</v>
      </c>
      <c r="D116" s="124">
        <v>12021043</v>
      </c>
      <c r="E116" s="125" t="s">
        <v>548</v>
      </c>
      <c r="F116" s="124">
        <v>4</v>
      </c>
      <c r="G116" s="126" t="s">
        <v>462</v>
      </c>
      <c r="H116" s="126" t="s">
        <v>455</v>
      </c>
      <c r="I116" s="126" t="s">
        <v>455</v>
      </c>
      <c r="J116" s="126" t="s">
        <v>518</v>
      </c>
      <c r="K116" s="126" t="s">
        <v>546</v>
      </c>
      <c r="L116" s="126" t="s">
        <v>513</v>
      </c>
      <c r="M116" s="123">
        <f>SUMIF(SaldoAnno1!A$12:A$4902,D116,SaldoAnno1!D$12:D$4902)</f>
        <v>0</v>
      </c>
      <c r="N116" s="123">
        <f>SUMIF(SaldoAnno1!A$12:A$4902,D116,SaldoAnno1!E$12:E$4902)</f>
        <v>0</v>
      </c>
      <c r="O116" s="123">
        <f>SUMIF(SaldoAnno1!A$12:A$4902,D116,SaldoAnno1!G$12:G$4902)</f>
        <v>0</v>
      </c>
      <c r="P116" s="123">
        <f>SUMIF(SaldoAnno2!A$12:A$5000,D116,SaldoAnno2!D$12:D$5000)</f>
        <v>265964.5</v>
      </c>
      <c r="Q116" s="123">
        <f>SUMIF(SaldoAnno2!A$12:A$5000,D116,SaldoAnno2!E$12:E$5000)</f>
        <v>296181.98</v>
      </c>
      <c r="R116" s="123">
        <f>SUMIF(SaldoAnno2!A$12:A$5000,D116,SaldoAnno2!G$12:G$5000)</f>
        <v>-30217.479999999981</v>
      </c>
      <c r="S116" s="123">
        <f>SUMIF(SaldoAnno3!A$12:A$5000,D116,SaldoAnno3!D$12:G$5000)</f>
        <v>202.48</v>
      </c>
      <c r="T116" s="123">
        <f>SUMIF(SaldoAnno3!A$12:A$5000,D116,SaldoAnno3!E$12:H$5000)</f>
        <v>30217.48</v>
      </c>
      <c r="U116" s="123">
        <f>SUMIF(SaldoAnno3!A$12:A$5000,D116,SaldoAnno3!G$12:G$5000)</f>
        <v>-30015</v>
      </c>
      <c r="V116" s="123">
        <f>SUMIF(SaldoAnno4!A$12:A$4602,$D116,SaldoAnno4!D$12:D$4602)</f>
        <v>0</v>
      </c>
      <c r="W116" s="123">
        <f>SUMIF(SaldoAnno4!A$12:A$4602,$D116,SaldoAnno4!E$12:E$4602)</f>
        <v>40302.050000000003</v>
      </c>
      <c r="X116" s="123">
        <f>SUMIF(SaldoAnno4!A$12:A$4602,$D116,SaldoAnno4!G$12:G$4602)</f>
        <v>-40302.050000000003</v>
      </c>
      <c r="Y116" s="123">
        <f>SUMIF(SaldoAnno5!A$12:A$4602,$D116,SaldoAnno5!D$12:D$4602)</f>
        <v>0</v>
      </c>
      <c r="Z116" s="123">
        <f>SUMIF(SaldoAnno5!A$12:A$4602,$D116,SaldoAnno5!E$12:E$4602)</f>
        <v>40302.050000000003</v>
      </c>
      <c r="AA116" s="123">
        <f>SUMIF(SaldoAnno5!A$12:A$4602,$D116,SaldoAnno5!G$12:G$4602)</f>
        <v>-40302.050000000003</v>
      </c>
      <c r="AB116" s="123">
        <f>SUMIF(SaldoAnno6!A$12:A$5000,$D116,SaldoAnno6!D$12:D$5000)</f>
        <v>0</v>
      </c>
      <c r="AC116" s="123">
        <f>SUMIF(SaldoAnno6!A$12:A$5000,$D116,SaldoAnno6!E$12:E$5000)</f>
        <v>135531.51</v>
      </c>
      <c r="AD116" s="123">
        <f>SUMIF(SaldoAnno6!A$12:A$5000,$D116,SaldoAnno6!G$12:G$5000)</f>
        <v>-135531.51</v>
      </c>
    </row>
    <row r="117" spans="1:30" ht="25.5">
      <c r="A117" s="124">
        <v>12</v>
      </c>
      <c r="B117" s="124">
        <v>1202</v>
      </c>
      <c r="C117" s="124">
        <v>120210</v>
      </c>
      <c r="D117" s="124">
        <v>12021044</v>
      </c>
      <c r="E117" s="125" t="s">
        <v>1674</v>
      </c>
      <c r="F117" s="124">
        <v>4</v>
      </c>
      <c r="G117" s="126" t="s">
        <v>462</v>
      </c>
      <c r="H117" s="126" t="s">
        <v>455</v>
      </c>
      <c r="I117" s="126" t="s">
        <v>455</v>
      </c>
      <c r="J117" s="126" t="s">
        <v>518</v>
      </c>
      <c r="K117" s="126" t="s">
        <v>546</v>
      </c>
      <c r="L117" s="126" t="s">
        <v>513</v>
      </c>
      <c r="M117" s="123">
        <f>SUMIF(SaldoAnno1!A$12:A$4902,D117,SaldoAnno1!D$12:D$4902)</f>
        <v>0</v>
      </c>
      <c r="N117" s="123">
        <f>SUMIF(SaldoAnno1!A$12:A$4902,D117,SaldoAnno1!E$12:E$4902)</f>
        <v>0</v>
      </c>
      <c r="O117" s="123">
        <f>SUMIF(SaldoAnno1!A$12:A$4902,D117,SaldoAnno1!G$12:G$4902)</f>
        <v>0</v>
      </c>
      <c r="P117" s="123">
        <f>SUMIF(SaldoAnno2!A$12:A$5000,D117,SaldoAnno2!D$12:D$5000)</f>
        <v>0</v>
      </c>
      <c r="Q117" s="123">
        <f>SUMIF(SaldoAnno2!A$12:A$5000,D117,SaldoAnno2!E$12:E$5000)</f>
        <v>0</v>
      </c>
      <c r="R117" s="123">
        <f>SUMIF(SaldoAnno2!A$12:A$5000,D117,SaldoAnno2!G$12:G$5000)</f>
        <v>0</v>
      </c>
      <c r="S117" s="123">
        <f>SUMIF(SaldoAnno3!A$12:A$5000,D117,SaldoAnno3!D$12:G$5000)</f>
        <v>0</v>
      </c>
      <c r="T117" s="123">
        <f>SUMIF(SaldoAnno3!A$12:A$5000,D117,SaldoAnno3!E$12:H$5000)</f>
        <v>0</v>
      </c>
      <c r="U117" s="123">
        <f>SUMIF(SaldoAnno3!A$12:A$5000,D117,SaldoAnno3!G$12:G$5000)</f>
        <v>0</v>
      </c>
      <c r="V117" s="123">
        <f>SUMIF(SaldoAnno4!A$12:A$4602,$D117,SaldoAnno4!D$12:D$4602)</f>
        <v>0</v>
      </c>
      <c r="W117" s="123">
        <f>SUMIF(SaldoAnno4!A$12:A$4602,$D117,SaldoAnno4!E$12:E$4602)</f>
        <v>107332.43</v>
      </c>
      <c r="X117" s="123">
        <f>SUMIF(SaldoAnno4!A$12:A$4602,$D117,SaldoAnno4!G$12:G$4602)</f>
        <v>-107332.43</v>
      </c>
      <c r="Y117" s="123">
        <f>SUMIF(SaldoAnno5!A$12:A$4602,$D117,SaldoAnno5!D$12:D$4602)</f>
        <v>0</v>
      </c>
      <c r="Z117" s="123">
        <f>SUMIF(SaldoAnno5!A$12:A$4602,$D117,SaldoAnno5!E$12:E$4602)</f>
        <v>133914.48000000001</v>
      </c>
      <c r="AA117" s="123">
        <f>SUMIF(SaldoAnno5!A$12:A$4602,$D117,SaldoAnno5!G$12:G$4602)</f>
        <v>-133914.48000000001</v>
      </c>
      <c r="AB117" s="123">
        <f>SUMIF(SaldoAnno6!A$12:A$5000,$D117,SaldoAnno6!D$12:D$5000)</f>
        <v>26358.07</v>
      </c>
      <c r="AC117" s="123">
        <f>SUMIF(SaldoAnno6!A$12:A$5000,$D117,SaldoAnno6!E$12:E$5000)</f>
        <v>133914.48000000001</v>
      </c>
      <c r="AD117" s="123">
        <f>SUMIF(SaldoAnno6!A$12:A$5000,$D117,SaldoAnno6!G$12:G$5000)</f>
        <v>-107556.41</v>
      </c>
    </row>
    <row r="118" spans="1:30" ht="25.5">
      <c r="A118" s="124">
        <v>12</v>
      </c>
      <c r="B118" s="124">
        <v>1202</v>
      </c>
      <c r="C118" s="124">
        <v>120210</v>
      </c>
      <c r="D118" s="124">
        <v>12021045</v>
      </c>
      <c r="E118" s="125" t="s">
        <v>1675</v>
      </c>
      <c r="F118" s="124">
        <v>4</v>
      </c>
      <c r="G118" s="126" t="s">
        <v>462</v>
      </c>
      <c r="H118" s="126" t="s">
        <v>455</v>
      </c>
      <c r="I118" s="126" t="s">
        <v>455</v>
      </c>
      <c r="J118" s="126" t="s">
        <v>518</v>
      </c>
      <c r="K118" s="126" t="s">
        <v>546</v>
      </c>
      <c r="L118" s="126" t="s">
        <v>513</v>
      </c>
      <c r="M118" s="123">
        <f>SUMIF(SaldoAnno1!A$12:A$4902,D118,SaldoAnno1!D$12:D$4902)</f>
        <v>0</v>
      </c>
      <c r="N118" s="123">
        <f>SUMIF(SaldoAnno1!A$12:A$4902,D118,SaldoAnno1!E$12:E$4902)</f>
        <v>0</v>
      </c>
      <c r="O118" s="123">
        <f>SUMIF(SaldoAnno1!A$12:A$4902,D118,SaldoAnno1!G$12:G$4902)</f>
        <v>0</v>
      </c>
      <c r="P118" s="123">
        <f>SUMIF(SaldoAnno2!A$12:A$5000,D118,SaldoAnno2!D$12:D$5000)</f>
        <v>0</v>
      </c>
      <c r="Q118" s="123">
        <f>SUMIF(SaldoAnno2!A$12:A$5000,D118,SaldoAnno2!E$12:E$5000)</f>
        <v>0</v>
      </c>
      <c r="R118" s="123">
        <f>SUMIF(SaldoAnno2!A$12:A$5000,D118,SaldoAnno2!G$12:G$5000)</f>
        <v>0</v>
      </c>
      <c r="S118" s="123">
        <f>SUMIF(SaldoAnno3!A$12:A$5000,D118,SaldoAnno3!D$12:G$5000)</f>
        <v>0</v>
      </c>
      <c r="T118" s="123">
        <f>SUMIF(SaldoAnno3!A$12:A$5000,D118,SaldoAnno3!E$12:H$5000)</f>
        <v>0</v>
      </c>
      <c r="U118" s="123">
        <f>SUMIF(SaldoAnno3!A$12:A$5000,D118,SaldoAnno3!G$12:G$5000)</f>
        <v>0</v>
      </c>
      <c r="V118" s="123">
        <f>SUMIF(SaldoAnno4!A$12:A$4602,$D118,SaldoAnno4!D$12:D$4602)</f>
        <v>0</v>
      </c>
      <c r="W118" s="123">
        <f>SUMIF(SaldoAnno4!A$12:A$4602,$D118,SaldoAnno4!E$12:E$4602)</f>
        <v>646.55999999999995</v>
      </c>
      <c r="X118" s="123">
        <f>SUMIF(SaldoAnno4!A$12:A$4602,$D118,SaldoAnno4!G$12:G$4602)</f>
        <v>-646.55999999999995</v>
      </c>
      <c r="Y118" s="123">
        <f>SUMIF(SaldoAnno5!A$12:A$4602,$D118,SaldoAnno5!D$12:D$4602)</f>
        <v>0</v>
      </c>
      <c r="Z118" s="123">
        <f>SUMIF(SaldoAnno5!A$12:A$4602,$D118,SaldoAnno5!E$12:E$4602)</f>
        <v>4903.2</v>
      </c>
      <c r="AA118" s="123">
        <f>SUMIF(SaldoAnno5!A$12:A$4602,$D118,SaldoAnno5!G$12:G$4602)</f>
        <v>-4903.2</v>
      </c>
      <c r="AB118" s="123">
        <f>SUMIF(SaldoAnno6!A$12:A$5000,$D118,SaldoAnno6!D$12:D$5000)</f>
        <v>4150</v>
      </c>
      <c r="AC118" s="123">
        <f>SUMIF(SaldoAnno6!A$12:A$5000,$D118,SaldoAnno6!E$12:E$5000)</f>
        <v>8049.73</v>
      </c>
      <c r="AD118" s="123">
        <f>SUMIF(SaldoAnno6!A$12:A$5000,$D118,SaldoAnno6!G$12:G$5000)</f>
        <v>-3899.7299999999996</v>
      </c>
    </row>
    <row r="119" spans="1:30" ht="25.5">
      <c r="A119" s="124">
        <v>12</v>
      </c>
      <c r="B119" s="124">
        <v>1202</v>
      </c>
      <c r="C119" s="124">
        <v>120210</v>
      </c>
      <c r="D119" s="124">
        <v>12021046</v>
      </c>
      <c r="E119" s="125" t="s">
        <v>1676</v>
      </c>
      <c r="F119" s="124">
        <v>4</v>
      </c>
      <c r="G119" s="126" t="s">
        <v>462</v>
      </c>
      <c r="H119" s="126" t="s">
        <v>455</v>
      </c>
      <c r="I119" s="126" t="s">
        <v>455</v>
      </c>
      <c r="J119" s="126" t="s">
        <v>518</v>
      </c>
      <c r="K119" s="126" t="s">
        <v>546</v>
      </c>
      <c r="L119" s="126" t="s">
        <v>513</v>
      </c>
      <c r="M119" s="123">
        <f>SUMIF(SaldoAnno1!A$12:A$4902,D119,SaldoAnno1!D$12:D$4902)</f>
        <v>0</v>
      </c>
      <c r="N119" s="123">
        <f>SUMIF(SaldoAnno1!A$12:A$4902,D119,SaldoAnno1!E$12:E$4902)</f>
        <v>0</v>
      </c>
      <c r="O119" s="123">
        <f>SUMIF(SaldoAnno1!A$12:A$4902,D119,SaldoAnno1!G$12:G$4902)</f>
        <v>0</v>
      </c>
      <c r="P119" s="123">
        <f>SUMIF(SaldoAnno2!A$12:A$5000,D119,SaldoAnno2!D$12:D$5000)</f>
        <v>0</v>
      </c>
      <c r="Q119" s="123">
        <f>SUMIF(SaldoAnno2!A$12:A$5000,D119,SaldoAnno2!E$12:E$5000)</f>
        <v>0</v>
      </c>
      <c r="R119" s="123">
        <f>SUMIF(SaldoAnno2!A$12:A$5000,D119,SaldoAnno2!G$12:G$5000)</f>
        <v>0</v>
      </c>
      <c r="S119" s="123">
        <f>SUMIF(SaldoAnno3!A$12:A$5000,D119,SaldoAnno3!D$12:G$5000)</f>
        <v>0</v>
      </c>
      <c r="T119" s="123">
        <f>SUMIF(SaldoAnno3!A$12:A$5000,D119,SaldoAnno3!E$12:H$5000)</f>
        <v>0</v>
      </c>
      <c r="U119" s="123">
        <f>SUMIF(SaldoAnno3!A$12:A$5000,D119,SaldoAnno3!G$12:G$5000)</f>
        <v>0</v>
      </c>
      <c r="V119" s="123">
        <f>SUMIF(SaldoAnno4!A$12:A$4602,$D119,SaldoAnno4!D$12:D$4602)</f>
        <v>0</v>
      </c>
      <c r="W119" s="123">
        <f>SUMIF(SaldoAnno4!A$12:A$4602,$D119,SaldoAnno4!E$12:E$4602)</f>
        <v>34881.39</v>
      </c>
      <c r="X119" s="123">
        <f>SUMIF(SaldoAnno4!A$12:A$4602,$D119,SaldoAnno4!G$12:G$4602)</f>
        <v>-34881.39</v>
      </c>
      <c r="Y119" s="123">
        <f>SUMIF(SaldoAnno5!A$12:A$4602,$D119,SaldoAnno5!D$12:D$4602)</f>
        <v>0</v>
      </c>
      <c r="Z119" s="123">
        <f>SUMIF(SaldoAnno5!A$12:A$4602,$D119,SaldoAnno5!E$12:E$4602)</f>
        <v>46469.31</v>
      </c>
      <c r="AA119" s="123">
        <f>SUMIF(SaldoAnno5!A$12:A$4602,$D119,SaldoAnno5!G$12:G$4602)</f>
        <v>-46469.31</v>
      </c>
      <c r="AB119" s="123">
        <f>SUMIF(SaldoAnno6!A$12:A$5000,$D119,SaldoAnno6!D$12:D$5000)</f>
        <v>12631.21</v>
      </c>
      <c r="AC119" s="123">
        <f>SUMIF(SaldoAnno6!A$12:A$5000,$D119,SaldoAnno6!E$12:E$5000)</f>
        <v>53562.41</v>
      </c>
      <c r="AD119" s="123">
        <f>SUMIF(SaldoAnno6!A$12:A$5000,$D119,SaldoAnno6!G$12:G$5000)</f>
        <v>-40931.200000000004</v>
      </c>
    </row>
    <row r="120" spans="1:30">
      <c r="A120" s="124">
        <v>12</v>
      </c>
      <c r="B120" s="124">
        <v>1202</v>
      </c>
      <c r="C120" s="124">
        <v>120211</v>
      </c>
      <c r="D120" s="124">
        <v>12021101</v>
      </c>
      <c r="E120" s="125" t="s">
        <v>549</v>
      </c>
      <c r="F120" s="124">
        <v>3</v>
      </c>
      <c r="G120" s="126" t="s">
        <v>454</v>
      </c>
      <c r="H120" s="126" t="s">
        <v>455</v>
      </c>
      <c r="I120" s="126" t="s">
        <v>455</v>
      </c>
      <c r="J120" s="126" t="s">
        <v>518</v>
      </c>
      <c r="K120" s="126" t="s">
        <v>550</v>
      </c>
      <c r="L120" s="126" t="s">
        <v>513</v>
      </c>
      <c r="M120" s="123">
        <f>SUMIF(SaldoAnno1!A$12:A$4902,D120,SaldoAnno1!D$12:D$4902)</f>
        <v>4817.62</v>
      </c>
      <c r="N120" s="123">
        <f>SUMIF(SaldoAnno1!A$12:A$4902,D120,SaldoAnno1!E$12:E$4902)</f>
        <v>11341641.800000001</v>
      </c>
      <c r="O120" s="123">
        <f>SUMIF(SaldoAnno1!A$12:A$4902,D120,SaldoAnno1!G$12:G$4902)</f>
        <v>-11336824.180000002</v>
      </c>
      <c r="P120" s="123">
        <f>SUMIF(SaldoAnno2!A$12:A$5000,D120,SaldoAnno2!D$12:D$5000)</f>
        <v>3665036.37</v>
      </c>
      <c r="Q120" s="123">
        <f>SUMIF(SaldoAnno2!A$12:A$5000,D120,SaldoAnno2!E$12:E$5000)</f>
        <v>229210.3</v>
      </c>
      <c r="R120" s="123">
        <f>SUMIF(SaldoAnno2!A$12:A$5000,D120,SaldoAnno2!G$12:G$5000)</f>
        <v>3435826.0700000003</v>
      </c>
      <c r="S120" s="123">
        <f>SUMIF(SaldoAnno3!A$12:A$5000,D120,SaldoAnno3!D$12:G$5000)</f>
        <v>7382529.7999999998</v>
      </c>
      <c r="T120" s="123">
        <f>SUMIF(SaldoAnno3!A$12:A$5000,D120,SaldoAnno3!E$12:H$5000)</f>
        <v>4683662.8099999996</v>
      </c>
      <c r="U120" s="123">
        <f>SUMIF(SaldoAnno3!A$12:A$5000,D120,SaldoAnno3!G$12:G$5000)</f>
        <v>2698866.99</v>
      </c>
      <c r="V120" s="123">
        <f>SUMIF(SaldoAnno4!A$12:A$4602,$D120,SaldoAnno4!D$12:D$4602)</f>
        <v>12820286.35</v>
      </c>
      <c r="W120" s="123">
        <f>SUMIF(SaldoAnno4!A$12:A$4602,$D120,SaldoAnno4!E$12:E$4602)</f>
        <v>2943564.27</v>
      </c>
      <c r="X120" s="123">
        <f>SUMIF(SaldoAnno4!A$12:A$4602,$D120,SaldoAnno4!G$12:G$4602)</f>
        <v>9876722.0800000001</v>
      </c>
      <c r="Y120" s="123">
        <f>SUMIF(SaldoAnno5!A$12:A$4602,$D120,SaldoAnno5!D$12:D$4602)</f>
        <v>17613308.719999999</v>
      </c>
      <c r="Z120" s="123">
        <f>SUMIF(SaldoAnno5!A$12:A$4602,$D120,SaldoAnno5!E$12:E$4602)</f>
        <v>9921254.4100000001</v>
      </c>
      <c r="AA120" s="123">
        <f>SUMIF(SaldoAnno5!A$12:A$4602,$D120,SaldoAnno5!G$12:G$4602)</f>
        <v>7692054.3099999987</v>
      </c>
      <c r="AB120" s="123">
        <f>SUMIF(SaldoAnno6!A$12:A$5000,$D120,SaldoAnno6!D$12:D$5000)</f>
        <v>19343738.620000001</v>
      </c>
      <c r="AC120" s="123">
        <f>SUMIF(SaldoAnno6!A$12:A$5000,$D120,SaldoAnno6!E$12:E$5000)</f>
        <v>7909985.3499999996</v>
      </c>
      <c r="AD120" s="123">
        <f>SUMIF(SaldoAnno6!A$12:A$5000,$D120,SaldoAnno6!G$12:G$5000)</f>
        <v>11433753.270000001</v>
      </c>
    </row>
    <row r="121" spans="1:30">
      <c r="A121" s="124">
        <v>12</v>
      </c>
      <c r="B121" s="124">
        <v>1202</v>
      </c>
      <c r="C121" s="124">
        <v>120211</v>
      </c>
      <c r="D121" s="124">
        <v>12021102</v>
      </c>
      <c r="E121" s="125" t="s">
        <v>551</v>
      </c>
      <c r="F121" s="124">
        <v>3</v>
      </c>
      <c r="G121" s="126" t="s">
        <v>454</v>
      </c>
      <c r="H121" s="126" t="s">
        <v>455</v>
      </c>
      <c r="I121" s="126" t="s">
        <v>455</v>
      </c>
      <c r="J121" s="126" t="s">
        <v>518</v>
      </c>
      <c r="K121" s="126" t="s">
        <v>550</v>
      </c>
      <c r="L121" s="126" t="s">
        <v>513</v>
      </c>
      <c r="M121" s="123">
        <f>SUMIF(SaldoAnno1!A$12:A$4902,D121,SaldoAnno1!D$12:D$4902)</f>
        <v>0</v>
      </c>
      <c r="N121" s="123">
        <f>SUMIF(SaldoAnno1!A$12:A$4902,D121,SaldoAnno1!E$12:E$4902)</f>
        <v>394070.19</v>
      </c>
      <c r="O121" s="123">
        <f>SUMIF(SaldoAnno1!A$12:A$4902,D121,SaldoAnno1!G$12:G$4902)</f>
        <v>-394070.19</v>
      </c>
      <c r="P121" s="123">
        <f>SUMIF(SaldoAnno2!A$12:A$5000,D121,SaldoAnno2!D$12:D$5000)</f>
        <v>197093.77</v>
      </c>
      <c r="Q121" s="123">
        <f>SUMIF(SaldoAnno2!A$12:A$5000,D121,SaldoAnno2!E$12:E$5000)</f>
        <v>19023.5</v>
      </c>
      <c r="R121" s="123">
        <f>SUMIF(SaldoAnno2!A$12:A$5000,D121,SaldoAnno2!G$12:G$5000)</f>
        <v>178070.27</v>
      </c>
      <c r="S121" s="123">
        <f>SUMIF(SaldoAnno3!A$12:A$5000,D121,SaldoAnno3!D$12:G$5000)</f>
        <v>319482.90999999997</v>
      </c>
      <c r="T121" s="123">
        <f>SUMIF(SaldoAnno3!A$12:A$5000,D121,SaldoAnno3!E$12:H$5000)</f>
        <v>183846.9</v>
      </c>
      <c r="U121" s="123">
        <f>SUMIF(SaldoAnno3!A$12:A$5000,D121,SaldoAnno3!G$12:G$5000)</f>
        <v>135636.00999999998</v>
      </c>
      <c r="V121" s="123">
        <f>SUMIF(SaldoAnno4!A$12:A$4602,$D121,SaldoAnno4!D$12:D$4602)</f>
        <v>560700.31999999995</v>
      </c>
      <c r="W121" s="123">
        <f>SUMIF(SaldoAnno4!A$12:A$4602,$D121,SaldoAnno4!E$12:E$4602)</f>
        <v>117630.36</v>
      </c>
      <c r="X121" s="123">
        <f>SUMIF(SaldoAnno4!A$12:A$4602,$D121,SaldoAnno4!G$12:G$4602)</f>
        <v>443069.95999999996</v>
      </c>
      <c r="Y121" s="123">
        <f>SUMIF(SaldoAnno5!A$12:A$4602,$D121,SaldoAnno5!D$12:D$4602)</f>
        <v>952931.37</v>
      </c>
      <c r="Z121" s="123">
        <f>SUMIF(SaldoAnno5!A$12:A$4602,$D121,SaldoAnno5!E$12:E$4602)</f>
        <v>423863.73</v>
      </c>
      <c r="AA121" s="123">
        <f>SUMIF(SaldoAnno5!A$12:A$4602,$D121,SaldoAnno5!G$12:G$4602)</f>
        <v>529067.64</v>
      </c>
      <c r="AB121" s="123">
        <f>SUMIF(SaldoAnno6!A$12:A$5000,$D121,SaldoAnno6!D$12:D$5000)</f>
        <v>923137.83</v>
      </c>
      <c r="AC121" s="123">
        <f>SUMIF(SaldoAnno6!A$12:A$5000,$D121,SaldoAnno6!E$12:E$5000)</f>
        <v>484589.28</v>
      </c>
      <c r="AD121" s="123">
        <f>SUMIF(SaldoAnno6!A$12:A$5000,$D121,SaldoAnno6!G$12:G$5000)</f>
        <v>438548.54999999993</v>
      </c>
    </row>
    <row r="122" spans="1:30" ht="25.5">
      <c r="A122" s="124">
        <v>12</v>
      </c>
      <c r="B122" s="124">
        <v>1203</v>
      </c>
      <c r="C122" s="124">
        <v>120301</v>
      </c>
      <c r="D122" s="124">
        <v>12030101</v>
      </c>
      <c r="E122" s="125" t="s">
        <v>552</v>
      </c>
      <c r="F122" s="124">
        <v>3</v>
      </c>
      <c r="G122" s="126" t="s">
        <v>454</v>
      </c>
      <c r="H122" s="126" t="s">
        <v>455</v>
      </c>
      <c r="I122" s="126" t="s">
        <v>455</v>
      </c>
      <c r="J122" s="126" t="s">
        <v>518</v>
      </c>
      <c r="K122" s="126" t="s">
        <v>553</v>
      </c>
      <c r="L122" s="126" t="s">
        <v>846</v>
      </c>
      <c r="M122" s="123">
        <f>SUMIF(SaldoAnno1!A$12:A$4902,D122,SaldoAnno1!D$12:D$4902)</f>
        <v>0</v>
      </c>
      <c r="N122" s="123">
        <f>SUMIF(SaldoAnno1!A$12:A$4902,D122,SaldoAnno1!E$12:E$4902)</f>
        <v>0</v>
      </c>
      <c r="O122" s="123">
        <f>SUMIF(SaldoAnno1!A$12:A$4902,D122,SaldoAnno1!G$12:G$4902)</f>
        <v>0</v>
      </c>
      <c r="P122" s="123">
        <f>SUMIF(SaldoAnno2!A$12:A$5000,D122,SaldoAnno2!D$12:D$5000)</f>
        <v>0</v>
      </c>
      <c r="Q122" s="123">
        <f>SUMIF(SaldoAnno2!A$12:A$5000,D122,SaldoAnno2!E$12:E$5000)</f>
        <v>0</v>
      </c>
      <c r="R122" s="123">
        <f>SUMIF(SaldoAnno2!A$12:A$5000,D122,SaldoAnno2!G$12:G$5000)</f>
        <v>0</v>
      </c>
      <c r="S122" s="123">
        <f>SUMIF(SaldoAnno3!A$12:A$5000,D122,SaldoAnno3!D$12:G$5000)</f>
        <v>0</v>
      </c>
      <c r="T122" s="123">
        <f>SUMIF(SaldoAnno3!A$12:A$5000,D122,SaldoAnno3!E$12:H$5000)</f>
        <v>0</v>
      </c>
      <c r="U122" s="123">
        <f>SUMIF(SaldoAnno3!A$12:A$5000,D122,SaldoAnno3!G$12:G$5000)</f>
        <v>0</v>
      </c>
      <c r="V122" s="123">
        <f>SUMIF(SaldoAnno4!A$12:A$4602,$D122,SaldoAnno4!D$12:D$4602)</f>
        <v>0</v>
      </c>
      <c r="W122" s="123">
        <f>SUMIF(SaldoAnno4!A$12:A$4602,$D122,SaldoAnno4!E$12:E$4602)</f>
        <v>0</v>
      </c>
      <c r="X122" s="123">
        <f>SUMIF(SaldoAnno4!A$12:A$4602,$D122,SaldoAnno4!G$12:G$4602)</f>
        <v>0</v>
      </c>
      <c r="Y122" s="123">
        <f>SUMIF(SaldoAnno5!A$12:A$4602,$D122,SaldoAnno5!D$12:D$4602)</f>
        <v>0</v>
      </c>
      <c r="Z122" s="123">
        <f>SUMIF(SaldoAnno5!A$12:A$4602,$D122,SaldoAnno5!E$12:E$4602)</f>
        <v>0</v>
      </c>
      <c r="AA122" s="123">
        <f>SUMIF(SaldoAnno5!A$12:A$4602,$D122,SaldoAnno5!G$12:G$4602)</f>
        <v>0</v>
      </c>
      <c r="AB122" s="123">
        <f>SUMIF(SaldoAnno6!A$12:A$5000,$D122,SaldoAnno6!D$12:D$5000)</f>
        <v>0</v>
      </c>
      <c r="AC122" s="123">
        <f>SUMIF(SaldoAnno6!A$12:A$5000,$D122,SaldoAnno6!E$12:E$5000)</f>
        <v>0</v>
      </c>
      <c r="AD122" s="123">
        <f>SUMIF(SaldoAnno6!A$12:A$5000,$D122,SaldoAnno6!G$12:G$5000)</f>
        <v>0</v>
      </c>
    </row>
    <row r="123" spans="1:30" ht="25.5">
      <c r="A123" s="124">
        <v>12</v>
      </c>
      <c r="B123" s="124">
        <v>1203</v>
      </c>
      <c r="C123" s="124">
        <v>120301</v>
      </c>
      <c r="D123" s="124">
        <v>12030102</v>
      </c>
      <c r="E123" s="125" t="s">
        <v>582</v>
      </c>
      <c r="F123" s="124">
        <v>3</v>
      </c>
      <c r="G123" s="126" t="s">
        <v>454</v>
      </c>
      <c r="H123" s="126" t="s">
        <v>455</v>
      </c>
      <c r="I123" s="126" t="s">
        <v>455</v>
      </c>
      <c r="J123" s="126" t="s">
        <v>518</v>
      </c>
      <c r="K123" s="126" t="s">
        <v>553</v>
      </c>
      <c r="L123" s="126" t="s">
        <v>846</v>
      </c>
      <c r="M123" s="123">
        <f>SUMIF(SaldoAnno1!A$12:A$4902,D123,SaldoAnno1!D$12:D$4902)</f>
        <v>0</v>
      </c>
      <c r="N123" s="123">
        <f>SUMIF(SaldoAnno1!A$12:A$4902,D123,SaldoAnno1!E$12:E$4902)</f>
        <v>0</v>
      </c>
      <c r="O123" s="123">
        <f>SUMIF(SaldoAnno1!A$12:A$4902,D123,SaldoAnno1!G$12:G$4902)</f>
        <v>0</v>
      </c>
      <c r="P123" s="123">
        <f>SUMIF(SaldoAnno2!A$12:A$5000,D123,SaldoAnno2!D$12:D$5000)</f>
        <v>0</v>
      </c>
      <c r="Q123" s="123">
        <f>SUMIF(SaldoAnno2!A$12:A$5000,D123,SaldoAnno2!E$12:E$5000)</f>
        <v>0</v>
      </c>
      <c r="R123" s="123">
        <f>SUMIF(SaldoAnno2!A$12:A$5000,D123,SaldoAnno2!G$12:G$5000)</f>
        <v>0</v>
      </c>
      <c r="S123" s="123">
        <f>SUMIF(SaldoAnno3!A$12:A$5000,D123,SaldoAnno3!D$12:G$5000)</f>
        <v>0</v>
      </c>
      <c r="T123" s="123">
        <f>SUMIF(SaldoAnno3!A$12:A$5000,D123,SaldoAnno3!E$12:H$5000)</f>
        <v>0</v>
      </c>
      <c r="U123" s="123">
        <f>SUMIF(SaldoAnno3!A$12:A$5000,D123,SaldoAnno3!G$12:G$5000)</f>
        <v>0</v>
      </c>
      <c r="V123" s="123">
        <f>SUMIF(SaldoAnno4!A$12:A$4602,$D123,SaldoAnno4!D$12:D$4602)</f>
        <v>0</v>
      </c>
      <c r="W123" s="123">
        <f>SUMIF(SaldoAnno4!A$12:A$4602,$D123,SaldoAnno4!E$12:E$4602)</f>
        <v>0</v>
      </c>
      <c r="X123" s="123">
        <f>SUMIF(SaldoAnno4!A$12:A$4602,$D123,SaldoAnno4!G$12:G$4602)</f>
        <v>0</v>
      </c>
      <c r="Y123" s="123">
        <f>SUMIF(SaldoAnno5!A$12:A$4602,$D123,SaldoAnno5!D$12:D$4602)</f>
        <v>0</v>
      </c>
      <c r="Z123" s="123">
        <f>SUMIF(SaldoAnno5!A$12:A$4602,$D123,SaldoAnno5!E$12:E$4602)</f>
        <v>0</v>
      </c>
      <c r="AA123" s="123">
        <f>SUMIF(SaldoAnno5!A$12:A$4602,$D123,SaldoAnno5!G$12:G$4602)</f>
        <v>0</v>
      </c>
      <c r="AB123" s="123">
        <f>SUMIF(SaldoAnno6!A$12:A$5000,$D123,SaldoAnno6!D$12:D$5000)</f>
        <v>0</v>
      </c>
      <c r="AC123" s="123">
        <f>SUMIF(SaldoAnno6!A$12:A$5000,$D123,SaldoAnno6!E$12:E$5000)</f>
        <v>0</v>
      </c>
      <c r="AD123" s="123">
        <f>SUMIF(SaldoAnno6!A$12:A$5000,$D123,SaldoAnno6!G$12:G$5000)</f>
        <v>0</v>
      </c>
    </row>
    <row r="124" spans="1:30" ht="25.5">
      <c r="A124" s="124">
        <v>12</v>
      </c>
      <c r="B124" s="124">
        <v>1203</v>
      </c>
      <c r="C124" s="124">
        <v>120301</v>
      </c>
      <c r="D124" s="124">
        <v>12030103</v>
      </c>
      <c r="E124" s="125" t="s">
        <v>583</v>
      </c>
      <c r="F124" s="124">
        <v>3</v>
      </c>
      <c r="G124" s="126" t="s">
        <v>454</v>
      </c>
      <c r="H124" s="126" t="s">
        <v>455</v>
      </c>
      <c r="I124" s="126" t="s">
        <v>455</v>
      </c>
      <c r="J124" s="126" t="s">
        <v>518</v>
      </c>
      <c r="K124" s="126" t="s">
        <v>553</v>
      </c>
      <c r="L124" s="126" t="s">
        <v>846</v>
      </c>
      <c r="M124" s="123">
        <f>SUMIF(SaldoAnno1!A$12:A$4902,D124,SaldoAnno1!D$12:D$4902)</f>
        <v>0</v>
      </c>
      <c r="N124" s="123">
        <f>SUMIF(SaldoAnno1!A$12:A$4902,D124,SaldoAnno1!E$12:E$4902)</f>
        <v>0</v>
      </c>
      <c r="O124" s="123">
        <f>SUMIF(SaldoAnno1!A$12:A$4902,D124,SaldoAnno1!G$12:G$4902)</f>
        <v>0</v>
      </c>
      <c r="P124" s="123">
        <f>SUMIF(SaldoAnno2!A$12:A$5000,D124,SaldoAnno2!D$12:D$5000)</f>
        <v>0</v>
      </c>
      <c r="Q124" s="123">
        <f>SUMIF(SaldoAnno2!A$12:A$5000,D124,SaldoAnno2!E$12:E$5000)</f>
        <v>0</v>
      </c>
      <c r="R124" s="123">
        <f>SUMIF(SaldoAnno2!A$12:A$5000,D124,SaldoAnno2!G$12:G$5000)</f>
        <v>0</v>
      </c>
      <c r="S124" s="123">
        <f>SUMIF(SaldoAnno3!A$12:A$5000,D124,SaldoAnno3!D$12:G$5000)</f>
        <v>0</v>
      </c>
      <c r="T124" s="123">
        <f>SUMIF(SaldoAnno3!A$12:A$5000,D124,SaldoAnno3!E$12:H$5000)</f>
        <v>0</v>
      </c>
      <c r="U124" s="123">
        <f>SUMIF(SaldoAnno3!A$12:A$5000,D124,SaldoAnno3!G$12:G$5000)</f>
        <v>0</v>
      </c>
      <c r="V124" s="123">
        <f>SUMIF(SaldoAnno4!A$12:A$4602,$D124,SaldoAnno4!D$12:D$4602)</f>
        <v>0</v>
      </c>
      <c r="W124" s="123">
        <f>SUMIF(SaldoAnno4!A$12:A$4602,$D124,SaldoAnno4!E$12:E$4602)</f>
        <v>0</v>
      </c>
      <c r="X124" s="123">
        <f>SUMIF(SaldoAnno4!A$12:A$4602,$D124,SaldoAnno4!G$12:G$4602)</f>
        <v>0</v>
      </c>
      <c r="Y124" s="123">
        <f>SUMIF(SaldoAnno5!A$12:A$4602,$D124,SaldoAnno5!D$12:D$4602)</f>
        <v>0</v>
      </c>
      <c r="Z124" s="123">
        <f>SUMIF(SaldoAnno5!A$12:A$4602,$D124,SaldoAnno5!E$12:E$4602)</f>
        <v>0</v>
      </c>
      <c r="AA124" s="123">
        <f>SUMIF(SaldoAnno5!A$12:A$4602,$D124,SaldoAnno5!G$12:G$4602)</f>
        <v>0</v>
      </c>
      <c r="AB124" s="123">
        <f>SUMIF(SaldoAnno6!A$12:A$5000,$D124,SaldoAnno6!D$12:D$5000)</f>
        <v>0</v>
      </c>
      <c r="AC124" s="123">
        <f>SUMIF(SaldoAnno6!A$12:A$5000,$D124,SaldoAnno6!E$12:E$5000)</f>
        <v>0</v>
      </c>
      <c r="AD124" s="123">
        <f>SUMIF(SaldoAnno6!A$12:A$5000,$D124,SaldoAnno6!G$12:G$5000)</f>
        <v>0</v>
      </c>
    </row>
    <row r="125" spans="1:30">
      <c r="A125" s="124">
        <v>12</v>
      </c>
      <c r="B125" s="124">
        <v>1203</v>
      </c>
      <c r="C125" s="124">
        <v>120302</v>
      </c>
      <c r="D125" s="124">
        <v>12030201</v>
      </c>
      <c r="E125" s="125" t="s">
        <v>1290</v>
      </c>
      <c r="F125" s="124">
        <v>3</v>
      </c>
      <c r="G125" s="126" t="s">
        <v>454</v>
      </c>
      <c r="H125" s="126" t="s">
        <v>455</v>
      </c>
      <c r="I125" s="126" t="s">
        <v>455</v>
      </c>
      <c r="J125" s="126" t="s">
        <v>518</v>
      </c>
      <c r="K125" s="126" t="s">
        <v>515</v>
      </c>
      <c r="L125" s="126" t="s">
        <v>846</v>
      </c>
      <c r="M125" s="123">
        <f>SUMIF(SaldoAnno1!A$12:A$4902,D125,SaldoAnno1!D$12:D$4902)</f>
        <v>0</v>
      </c>
      <c r="N125" s="123">
        <f>SUMIF(SaldoAnno1!A$12:A$4902,D125,SaldoAnno1!E$12:E$4902)</f>
        <v>0</v>
      </c>
      <c r="O125" s="123">
        <f>SUMIF(SaldoAnno1!A$12:A$4902,D125,SaldoAnno1!G$12:G$4902)</f>
        <v>0</v>
      </c>
      <c r="P125" s="123">
        <f>SUMIF(SaldoAnno2!A$12:A$5000,D125,SaldoAnno2!D$12:D$5000)</f>
        <v>194.12</v>
      </c>
      <c r="Q125" s="123">
        <f>SUMIF(SaldoAnno2!A$12:A$5000,D125,SaldoAnno2!E$12:E$5000)</f>
        <v>194.12</v>
      </c>
      <c r="R125" s="123">
        <f>SUMIF(SaldoAnno2!A$12:A$5000,D125,SaldoAnno2!G$12:G$5000)</f>
        <v>0</v>
      </c>
      <c r="S125" s="123">
        <f>SUMIF(SaldoAnno3!A$12:A$5000,D125,SaldoAnno3!D$12:G$5000)</f>
        <v>0</v>
      </c>
      <c r="T125" s="123">
        <f>SUMIF(SaldoAnno3!A$12:A$5000,D125,SaldoAnno3!E$12:H$5000)</f>
        <v>0</v>
      </c>
      <c r="U125" s="123">
        <f>SUMIF(SaldoAnno3!A$12:A$5000,D125,SaldoAnno3!G$12:G$5000)</f>
        <v>0</v>
      </c>
      <c r="V125" s="123">
        <f>SUMIF(SaldoAnno4!A$12:A$4602,$D125,SaldoAnno4!D$12:D$4602)</f>
        <v>0</v>
      </c>
      <c r="W125" s="123">
        <f>SUMIF(SaldoAnno4!A$12:A$4602,$D125,SaldoAnno4!E$12:E$4602)</f>
        <v>0</v>
      </c>
      <c r="X125" s="123">
        <f>SUMIF(SaldoAnno4!A$12:A$4602,$D125,SaldoAnno4!G$12:G$4602)</f>
        <v>0</v>
      </c>
      <c r="Y125" s="123">
        <f>SUMIF(SaldoAnno5!A$12:A$4602,$D125,SaldoAnno5!D$12:D$4602)</f>
        <v>0</v>
      </c>
      <c r="Z125" s="123">
        <f>SUMIF(SaldoAnno5!A$12:A$4602,$D125,SaldoAnno5!E$12:E$4602)</f>
        <v>0</v>
      </c>
      <c r="AA125" s="123">
        <f>SUMIF(SaldoAnno5!A$12:A$4602,$D125,SaldoAnno5!G$12:G$4602)</f>
        <v>0</v>
      </c>
      <c r="AB125" s="123">
        <f>SUMIF(SaldoAnno6!A$12:A$5000,$D125,SaldoAnno6!D$12:D$5000)</f>
        <v>0</v>
      </c>
      <c r="AC125" s="123">
        <f>SUMIF(SaldoAnno6!A$12:A$5000,$D125,SaldoAnno6!E$12:E$5000)</f>
        <v>0</v>
      </c>
      <c r="AD125" s="123">
        <f>SUMIF(SaldoAnno6!A$12:A$5000,$D125,SaldoAnno6!G$12:G$5000)</f>
        <v>0</v>
      </c>
    </row>
    <row r="126" spans="1:30">
      <c r="A126" s="124">
        <v>12</v>
      </c>
      <c r="B126" s="124">
        <v>1203</v>
      </c>
      <c r="C126" s="124">
        <v>120302</v>
      </c>
      <c r="D126" s="124">
        <v>12030202</v>
      </c>
      <c r="E126" s="125" t="s">
        <v>1722</v>
      </c>
      <c r="F126" s="124">
        <v>3</v>
      </c>
      <c r="G126" s="126" t="s">
        <v>454</v>
      </c>
      <c r="H126" s="126" t="s">
        <v>455</v>
      </c>
      <c r="I126" s="126" t="s">
        <v>455</v>
      </c>
      <c r="J126" s="126" t="s">
        <v>518</v>
      </c>
      <c r="K126" s="126" t="s">
        <v>515</v>
      </c>
      <c r="L126" s="126" t="s">
        <v>846</v>
      </c>
      <c r="M126" s="123">
        <f>SUMIF(SaldoAnno1!A$12:A$4902,D126,SaldoAnno1!D$12:D$4902)</f>
        <v>0</v>
      </c>
      <c r="N126" s="123">
        <f>SUMIF(SaldoAnno1!A$12:A$4902,D126,SaldoAnno1!E$12:E$4902)</f>
        <v>0</v>
      </c>
      <c r="O126" s="123">
        <f>SUMIF(SaldoAnno1!A$12:A$4902,D126,SaldoAnno1!G$12:G$4902)</f>
        <v>0</v>
      </c>
      <c r="P126" s="123">
        <f>SUMIF(SaldoAnno2!A$12:A$5000,D126,SaldoAnno2!D$12:D$5000)</f>
        <v>0</v>
      </c>
      <c r="Q126" s="123">
        <f>SUMIF(SaldoAnno2!A$12:A$5000,D126,SaldoAnno2!E$12:E$5000)</f>
        <v>0</v>
      </c>
      <c r="R126" s="123">
        <f>SUMIF(SaldoAnno2!A$12:A$5000,D126,SaldoAnno2!G$12:G$5000)</f>
        <v>0</v>
      </c>
      <c r="S126" s="123">
        <f>SUMIF(SaldoAnno3!A$12:A$5000,D126,SaldoAnno3!D$12:G$5000)</f>
        <v>0</v>
      </c>
      <c r="T126" s="123">
        <f>SUMIF(SaldoAnno3!A$12:A$5000,D126,SaldoAnno3!E$12:H$5000)</f>
        <v>0</v>
      </c>
      <c r="U126" s="123">
        <f>SUMIF(SaldoAnno3!A$12:A$5000,D126,SaldoAnno3!G$12:G$5000)</f>
        <v>0</v>
      </c>
      <c r="V126" s="123">
        <f>SUMIF(SaldoAnno4!A$12:A$4602,$D126,SaldoAnno4!D$12:D$4602)</f>
        <v>0</v>
      </c>
      <c r="W126" s="123">
        <f>SUMIF(SaldoAnno4!A$12:A$4602,$D126,SaldoAnno4!E$12:E$4602)</f>
        <v>0</v>
      </c>
      <c r="X126" s="123">
        <f>SUMIF(SaldoAnno4!A$12:A$4602,$D126,SaldoAnno4!G$12:G$4602)</f>
        <v>0</v>
      </c>
      <c r="Y126" s="123">
        <f>SUMIF(SaldoAnno5!A$12:A$4602,$D126,SaldoAnno5!D$12:D$4602)</f>
        <v>9971.33</v>
      </c>
      <c r="Z126" s="123">
        <f>SUMIF(SaldoAnno5!A$12:A$4602,$D126,SaldoAnno5!E$12:E$4602)</f>
        <v>0</v>
      </c>
      <c r="AA126" s="123">
        <f>SUMIF(SaldoAnno5!A$12:A$4602,$D126,SaldoAnno5!G$12:G$4602)</f>
        <v>9971.33</v>
      </c>
      <c r="AB126" s="123">
        <f>SUMIF(SaldoAnno6!A$12:A$5000,$D126,SaldoAnno6!D$12:D$5000)</f>
        <v>9971.33</v>
      </c>
      <c r="AC126" s="123">
        <f>SUMIF(SaldoAnno6!A$12:A$5000,$D126,SaldoAnno6!E$12:E$5000)</f>
        <v>9971.33</v>
      </c>
      <c r="AD126" s="123">
        <f>SUMIF(SaldoAnno6!A$12:A$5000,$D126,SaldoAnno6!G$12:G$5000)</f>
        <v>0</v>
      </c>
    </row>
    <row r="127" spans="1:30">
      <c r="A127" s="124">
        <v>12</v>
      </c>
      <c r="B127" s="124">
        <v>1203</v>
      </c>
      <c r="C127" s="124">
        <v>120302</v>
      </c>
      <c r="D127" s="124">
        <v>12030203</v>
      </c>
      <c r="E127" s="125" t="s">
        <v>515</v>
      </c>
      <c r="F127" s="124">
        <v>3</v>
      </c>
      <c r="G127" s="126" t="s">
        <v>454</v>
      </c>
      <c r="H127" s="126" t="s">
        <v>455</v>
      </c>
      <c r="I127" s="126" t="s">
        <v>455</v>
      </c>
      <c r="J127" s="126" t="s">
        <v>518</v>
      </c>
      <c r="K127" s="126" t="s">
        <v>515</v>
      </c>
      <c r="L127" s="126" t="s">
        <v>846</v>
      </c>
      <c r="M127" s="123">
        <f>SUMIF(SaldoAnno1!A$12:A$4902,D127,SaldoAnno1!D$12:D$4902)</f>
        <v>0</v>
      </c>
      <c r="N127" s="123">
        <f>SUMIF(SaldoAnno1!A$12:A$4902,D127,SaldoAnno1!E$12:E$4902)</f>
        <v>0</v>
      </c>
      <c r="O127" s="123">
        <f>SUMIF(SaldoAnno1!A$12:A$4902,D127,SaldoAnno1!G$12:G$4902)</f>
        <v>0</v>
      </c>
      <c r="P127" s="123">
        <f>SUMIF(SaldoAnno2!A$12:A$5000,D127,SaldoAnno2!D$12:D$5000)</f>
        <v>3748.65</v>
      </c>
      <c r="Q127" s="123">
        <f>SUMIF(SaldoAnno2!A$12:A$5000,D127,SaldoAnno2!E$12:E$5000)</f>
        <v>32.85</v>
      </c>
      <c r="R127" s="123">
        <f>SUMIF(SaldoAnno2!A$12:A$5000,D127,SaldoAnno2!G$12:G$5000)</f>
        <v>3715.8</v>
      </c>
      <c r="S127" s="123">
        <f>SUMIF(SaldoAnno3!A$12:A$5000,D127,SaldoAnno3!D$12:G$5000)</f>
        <v>1546999.17</v>
      </c>
      <c r="T127" s="123">
        <f>SUMIF(SaldoAnno3!A$12:A$5000,D127,SaldoAnno3!E$12:H$5000)</f>
        <v>0</v>
      </c>
      <c r="U127" s="123">
        <f>SUMIF(SaldoAnno3!A$12:A$5000,D127,SaldoAnno3!G$12:G$5000)</f>
        <v>1546999.17</v>
      </c>
      <c r="V127" s="123">
        <f>SUMIF(SaldoAnno4!A$12:A$4602,$D127,SaldoAnno4!D$12:D$4602)</f>
        <v>1546999.17</v>
      </c>
      <c r="W127" s="123">
        <f>SUMIF(SaldoAnno4!A$12:A$4602,$D127,SaldoAnno4!E$12:E$4602)</f>
        <v>0</v>
      </c>
      <c r="X127" s="123">
        <f>SUMIF(SaldoAnno4!A$12:A$4602,$D127,SaldoAnno4!G$12:G$4602)</f>
        <v>1546999.17</v>
      </c>
      <c r="Y127" s="123">
        <f>SUMIF(SaldoAnno5!A$12:A$4602,$D127,SaldoAnno5!D$12:D$4602)</f>
        <v>1546999.17</v>
      </c>
      <c r="Z127" s="123">
        <f>SUMIF(SaldoAnno5!A$12:A$4602,$D127,SaldoAnno5!E$12:E$4602)</f>
        <v>0</v>
      </c>
      <c r="AA127" s="123">
        <f>SUMIF(SaldoAnno5!A$12:A$4602,$D127,SaldoAnno5!G$12:G$4602)</f>
        <v>1546999.17</v>
      </c>
      <c r="AB127" s="123">
        <f>SUMIF(SaldoAnno6!A$12:A$5000,$D127,SaldoAnno6!D$12:D$5000)</f>
        <v>1546999.17</v>
      </c>
      <c r="AC127" s="123">
        <f>SUMIF(SaldoAnno6!A$12:A$5000,$D127,SaldoAnno6!E$12:E$5000)</f>
        <v>0</v>
      </c>
      <c r="AD127" s="123">
        <f>SUMIF(SaldoAnno6!A$12:A$5000,$D127,SaldoAnno6!G$12:G$5000)</f>
        <v>1546999.17</v>
      </c>
    </row>
    <row r="128" spans="1:30">
      <c r="A128" s="124">
        <v>12</v>
      </c>
      <c r="B128" s="124">
        <v>1203</v>
      </c>
      <c r="C128" s="124">
        <v>120302</v>
      </c>
      <c r="D128" s="124">
        <v>12030204</v>
      </c>
      <c r="E128" s="125" t="s">
        <v>1723</v>
      </c>
      <c r="F128" s="124">
        <v>3</v>
      </c>
      <c r="G128" s="126" t="s">
        <v>454</v>
      </c>
      <c r="H128" s="126" t="s">
        <v>455</v>
      </c>
      <c r="I128" s="126" t="s">
        <v>455</v>
      </c>
      <c r="J128" s="126" t="s">
        <v>518</v>
      </c>
      <c r="K128" s="126" t="s">
        <v>515</v>
      </c>
      <c r="L128" s="126" t="s">
        <v>846</v>
      </c>
      <c r="M128" s="123">
        <f>SUMIF(SaldoAnno1!A$12:A$4902,D128,SaldoAnno1!D$12:D$4902)</f>
        <v>0</v>
      </c>
      <c r="N128" s="123">
        <f>SUMIF(SaldoAnno1!A$12:A$4902,D128,SaldoAnno1!E$12:E$4902)</f>
        <v>0</v>
      </c>
      <c r="O128" s="123">
        <f>SUMIF(SaldoAnno1!A$12:A$4902,D128,SaldoAnno1!G$12:G$4902)</f>
        <v>0</v>
      </c>
      <c r="P128" s="123">
        <f>SUMIF(SaldoAnno2!A$12:A$5000,D128,SaldoAnno2!D$12:D$5000)</f>
        <v>0</v>
      </c>
      <c r="Q128" s="123">
        <f>SUMIF(SaldoAnno2!A$12:A$5000,D128,SaldoAnno2!E$12:E$5000)</f>
        <v>0</v>
      </c>
      <c r="R128" s="123">
        <f>SUMIF(SaldoAnno2!A$12:A$5000,D128,SaldoAnno2!G$12:G$5000)</f>
        <v>0</v>
      </c>
      <c r="S128" s="123">
        <f>SUMIF(SaldoAnno3!A$12:A$5000,D128,SaldoAnno3!D$12:G$5000)</f>
        <v>0</v>
      </c>
      <c r="T128" s="123">
        <f>SUMIF(SaldoAnno3!A$12:A$5000,D128,SaldoAnno3!E$12:H$5000)</f>
        <v>0</v>
      </c>
      <c r="U128" s="123">
        <f>SUMIF(SaldoAnno3!A$12:A$5000,D128,SaldoAnno3!G$12:G$5000)</f>
        <v>0</v>
      </c>
      <c r="V128" s="123">
        <f>SUMIF(SaldoAnno4!A$12:A$4602,$D128,SaldoAnno4!D$12:D$4602)</f>
        <v>0</v>
      </c>
      <c r="W128" s="123">
        <f>SUMIF(SaldoAnno4!A$12:A$4602,$D128,SaldoAnno4!E$12:E$4602)</f>
        <v>0</v>
      </c>
      <c r="X128" s="123">
        <f>SUMIF(SaldoAnno4!A$12:A$4602,$D128,SaldoAnno4!G$12:G$4602)</f>
        <v>0</v>
      </c>
      <c r="Y128" s="123">
        <f>SUMIF(SaldoAnno5!A$12:A$4602,$D128,SaldoAnno5!D$12:D$4602)</f>
        <v>266627.28000000003</v>
      </c>
      <c r="Z128" s="123">
        <f>SUMIF(SaldoAnno5!A$12:A$4602,$D128,SaldoAnno5!E$12:E$4602)</f>
        <v>0</v>
      </c>
      <c r="AA128" s="123">
        <f>SUMIF(SaldoAnno5!A$12:A$4602,$D128,SaldoAnno5!G$12:G$4602)</f>
        <v>266627.28000000003</v>
      </c>
      <c r="AB128" s="123">
        <f>SUMIF(SaldoAnno6!A$12:A$5000,$D128,SaldoAnno6!D$12:D$5000)</f>
        <v>266627.28000000003</v>
      </c>
      <c r="AC128" s="123">
        <f>SUMIF(SaldoAnno6!A$12:A$5000,$D128,SaldoAnno6!E$12:E$5000)</f>
        <v>266627.28000000003</v>
      </c>
      <c r="AD128" s="123">
        <f>SUMIF(SaldoAnno6!A$12:A$5000,$D128,SaldoAnno6!G$12:G$5000)</f>
        <v>0</v>
      </c>
    </row>
    <row r="129" spans="1:30">
      <c r="A129" s="124">
        <v>12</v>
      </c>
      <c r="B129" s="124">
        <v>1203</v>
      </c>
      <c r="C129" s="124">
        <v>120302</v>
      </c>
      <c r="D129" s="124">
        <v>12030205</v>
      </c>
      <c r="E129" s="125" t="s">
        <v>1724</v>
      </c>
      <c r="F129" s="124">
        <v>3</v>
      </c>
      <c r="G129" s="126" t="s">
        <v>454</v>
      </c>
      <c r="H129" s="126" t="s">
        <v>455</v>
      </c>
      <c r="I129" s="126" t="s">
        <v>455</v>
      </c>
      <c r="J129" s="126" t="s">
        <v>518</v>
      </c>
      <c r="K129" s="126" t="s">
        <v>515</v>
      </c>
      <c r="L129" s="126" t="s">
        <v>846</v>
      </c>
      <c r="M129" s="123">
        <f>SUMIF(SaldoAnno1!A$12:A$4902,D129,SaldoAnno1!D$12:D$4902)</f>
        <v>0</v>
      </c>
      <c r="N129" s="123">
        <f>SUMIF(SaldoAnno1!A$12:A$4902,D129,SaldoAnno1!E$12:E$4902)</f>
        <v>0</v>
      </c>
      <c r="O129" s="123">
        <f>SUMIF(SaldoAnno1!A$12:A$4902,D129,SaldoAnno1!G$12:G$4902)</f>
        <v>0</v>
      </c>
      <c r="P129" s="123">
        <f>SUMIF(SaldoAnno2!A$12:A$5000,D129,SaldoAnno2!D$12:D$5000)</f>
        <v>0</v>
      </c>
      <c r="Q129" s="123">
        <f>SUMIF(SaldoAnno2!A$12:A$5000,D129,SaldoAnno2!E$12:E$5000)</f>
        <v>0</v>
      </c>
      <c r="R129" s="123">
        <f>SUMIF(SaldoAnno2!A$12:A$5000,D129,SaldoAnno2!G$12:G$5000)</f>
        <v>0</v>
      </c>
      <c r="S129" s="123">
        <f>SUMIF(SaldoAnno3!A$12:A$5000,D129,SaldoAnno3!D$12:G$5000)</f>
        <v>0</v>
      </c>
      <c r="T129" s="123">
        <f>SUMIF(SaldoAnno3!A$12:A$5000,D129,SaldoAnno3!E$12:H$5000)</f>
        <v>0</v>
      </c>
      <c r="U129" s="123">
        <f>SUMIF(SaldoAnno3!A$12:A$5000,D129,SaldoAnno3!G$12:G$5000)</f>
        <v>0</v>
      </c>
      <c r="V129" s="123">
        <f>SUMIF(SaldoAnno4!A$12:A$4602,$D129,SaldoAnno4!D$12:D$4602)</f>
        <v>0</v>
      </c>
      <c r="W129" s="123">
        <f>SUMIF(SaldoAnno4!A$12:A$4602,$D129,SaldoAnno4!E$12:E$4602)</f>
        <v>0</v>
      </c>
      <c r="X129" s="123">
        <f>SUMIF(SaldoAnno4!A$12:A$4602,$D129,SaldoAnno4!G$12:G$4602)</f>
        <v>0</v>
      </c>
      <c r="Y129" s="123">
        <f>SUMIF(SaldoAnno5!A$12:A$4602,$D129,SaldoAnno5!D$12:D$4602)</f>
        <v>597.95000000000005</v>
      </c>
      <c r="Z129" s="123">
        <f>SUMIF(SaldoAnno5!A$12:A$4602,$D129,SaldoAnno5!E$12:E$4602)</f>
        <v>0</v>
      </c>
      <c r="AA129" s="123">
        <f>SUMIF(SaldoAnno5!A$12:A$4602,$D129,SaldoAnno5!G$12:G$4602)</f>
        <v>597.95000000000005</v>
      </c>
      <c r="AB129" s="123">
        <f>SUMIF(SaldoAnno6!A$12:A$5000,$D129,SaldoAnno6!D$12:D$5000)</f>
        <v>597.95000000000005</v>
      </c>
      <c r="AC129" s="123">
        <f>SUMIF(SaldoAnno6!A$12:A$5000,$D129,SaldoAnno6!E$12:E$5000)</f>
        <v>0</v>
      </c>
      <c r="AD129" s="123">
        <f>SUMIF(SaldoAnno6!A$12:A$5000,$D129,SaldoAnno6!G$12:G$5000)</f>
        <v>597.95000000000005</v>
      </c>
    </row>
    <row r="130" spans="1:30">
      <c r="A130" s="124">
        <v>12</v>
      </c>
      <c r="B130" s="124">
        <v>1203</v>
      </c>
      <c r="C130" s="124">
        <v>120302</v>
      </c>
      <c r="D130" s="124">
        <v>12030241</v>
      </c>
      <c r="E130" s="125" t="s">
        <v>1176</v>
      </c>
      <c r="F130" s="124">
        <v>3</v>
      </c>
      <c r="G130" s="126" t="s">
        <v>454</v>
      </c>
      <c r="H130" s="126" t="s">
        <v>455</v>
      </c>
      <c r="I130" s="126" t="s">
        <v>455</v>
      </c>
      <c r="J130" s="126" t="s">
        <v>518</v>
      </c>
      <c r="K130" s="126" t="s">
        <v>515</v>
      </c>
      <c r="L130" s="126" t="s">
        <v>846</v>
      </c>
      <c r="M130" s="123">
        <f>SUMIF(SaldoAnno1!A$12:A$4902,D130,SaldoAnno1!D$12:D$4902)</f>
        <v>0</v>
      </c>
      <c r="N130" s="123">
        <f>SUMIF(SaldoAnno1!A$12:A$4902,D130,SaldoAnno1!E$12:E$4902)</f>
        <v>0</v>
      </c>
      <c r="O130" s="123">
        <f>SUMIF(SaldoAnno1!A$12:A$4902,D130,SaldoAnno1!G$12:G$4902)</f>
        <v>0</v>
      </c>
      <c r="P130" s="123">
        <f>SUMIF(SaldoAnno2!A$12:A$5000,D130,SaldoAnno2!D$12:D$5000)</f>
        <v>0</v>
      </c>
      <c r="Q130" s="123">
        <f>SUMIF(SaldoAnno2!A$12:A$5000,D130,SaldoAnno2!E$12:E$5000)</f>
        <v>3365.8</v>
      </c>
      <c r="R130" s="123">
        <f>SUMIF(SaldoAnno2!A$12:A$5000,D130,SaldoAnno2!G$12:G$5000)</f>
        <v>-3365.8</v>
      </c>
      <c r="S130" s="123">
        <f>SUMIF(SaldoAnno3!A$12:A$5000,D130,SaldoAnno3!D$12:G$5000)</f>
        <v>0</v>
      </c>
      <c r="T130" s="123">
        <f>SUMIF(SaldoAnno3!A$12:A$5000,D130,SaldoAnno3!E$12:H$5000)</f>
        <v>3365.8</v>
      </c>
      <c r="U130" s="123">
        <f>SUMIF(SaldoAnno3!A$12:A$5000,D130,SaldoAnno3!G$12:G$5000)</f>
        <v>-3365.8</v>
      </c>
      <c r="V130" s="123">
        <f>SUMIF(SaldoAnno4!A$12:A$4602,$D130,SaldoAnno4!D$12:D$4602)</f>
        <v>0</v>
      </c>
      <c r="W130" s="123">
        <f>SUMIF(SaldoAnno4!A$12:A$4602,$D130,SaldoAnno4!E$12:E$4602)</f>
        <v>3365.8</v>
      </c>
      <c r="X130" s="123">
        <f>SUMIF(SaldoAnno4!A$12:A$4602,$D130,SaldoAnno4!G$12:G$4602)</f>
        <v>-3365.8</v>
      </c>
      <c r="Y130" s="123">
        <f>SUMIF(SaldoAnno5!A$12:A$4602,$D130,SaldoAnno5!D$12:D$4602)</f>
        <v>0</v>
      </c>
      <c r="Z130" s="123">
        <f>SUMIF(SaldoAnno5!A$12:A$4602,$D130,SaldoAnno5!E$12:E$4602)</f>
        <v>3365.8</v>
      </c>
      <c r="AA130" s="123">
        <f>SUMIF(SaldoAnno5!A$12:A$4602,$D130,SaldoAnno5!G$12:G$4602)</f>
        <v>-3365.8</v>
      </c>
      <c r="AB130" s="123">
        <f>SUMIF(SaldoAnno6!A$12:A$5000,$D130,SaldoAnno6!D$12:D$5000)</f>
        <v>0</v>
      </c>
      <c r="AC130" s="123">
        <f>SUMIF(SaldoAnno6!A$12:A$5000,$D130,SaldoAnno6!E$12:E$5000)</f>
        <v>3380.32</v>
      </c>
      <c r="AD130" s="123">
        <f>SUMIF(SaldoAnno6!A$12:A$5000,$D130,SaldoAnno6!G$12:G$5000)</f>
        <v>-3380.32</v>
      </c>
    </row>
    <row r="131" spans="1:30">
      <c r="A131" s="124">
        <v>12</v>
      </c>
      <c r="B131" s="124">
        <v>1204</v>
      </c>
      <c r="C131" s="124">
        <v>120401</v>
      </c>
      <c r="D131" s="124">
        <v>12040101</v>
      </c>
      <c r="E131" s="125" t="s">
        <v>584</v>
      </c>
      <c r="F131" s="124">
        <v>3</v>
      </c>
      <c r="G131" s="126" t="s">
        <v>454</v>
      </c>
      <c r="H131" s="126" t="s">
        <v>455</v>
      </c>
      <c r="I131" s="126" t="s">
        <v>455</v>
      </c>
      <c r="J131" s="126" t="s">
        <v>518</v>
      </c>
      <c r="K131" s="126" t="s">
        <v>585</v>
      </c>
      <c r="L131" s="126" t="s">
        <v>847</v>
      </c>
      <c r="M131" s="123">
        <f>SUMIF(SaldoAnno1!A$12:A$4902,D131,SaldoAnno1!D$12:D$4902)</f>
        <v>20601.45</v>
      </c>
      <c r="N131" s="123">
        <f>SUMIF(SaldoAnno1!A$12:A$4902,D131,SaldoAnno1!E$12:E$4902)</f>
        <v>16415.990000000002</v>
      </c>
      <c r="O131" s="123">
        <f>SUMIF(SaldoAnno1!A$12:A$4902,D131,SaldoAnno1!G$12:G$4902)</f>
        <v>4185.4599999999991</v>
      </c>
      <c r="P131" s="123">
        <f>SUMIF(SaldoAnno2!A$12:A$5000,D131,SaldoAnno2!D$12:D$5000)</f>
        <v>81134.66</v>
      </c>
      <c r="Q131" s="123">
        <f>SUMIF(SaldoAnno2!A$12:A$5000,D131,SaldoAnno2!E$12:E$5000)</f>
        <v>78259.600000000006</v>
      </c>
      <c r="R131" s="123">
        <f>SUMIF(SaldoAnno2!A$12:A$5000,D131,SaldoAnno2!G$12:G$5000)</f>
        <v>2875.0599999999977</v>
      </c>
      <c r="S131" s="123">
        <f>SUMIF(SaldoAnno3!A$12:A$5000,D131,SaldoAnno3!D$12:G$5000)</f>
        <v>134559.76</v>
      </c>
      <c r="T131" s="123">
        <f>SUMIF(SaldoAnno3!A$12:A$5000,D131,SaldoAnno3!E$12:H$5000)</f>
        <v>131392.31</v>
      </c>
      <c r="U131" s="123">
        <f>SUMIF(SaldoAnno3!A$12:A$5000,D131,SaldoAnno3!G$12:G$5000)</f>
        <v>3167.4500000000116</v>
      </c>
      <c r="V131" s="123">
        <f>SUMIF(SaldoAnno4!A$12:A$4602,$D131,SaldoAnno4!D$12:D$4602)</f>
        <v>156721.9</v>
      </c>
      <c r="W131" s="123">
        <f>SUMIF(SaldoAnno4!A$12:A$4602,$D131,SaldoAnno4!E$12:E$4602)</f>
        <v>156552.42000000001</v>
      </c>
      <c r="X131" s="123">
        <f>SUMIF(SaldoAnno4!A$12:A$4602,$D131,SaldoAnno4!G$12:G$4602)</f>
        <v>169.47999999998137</v>
      </c>
      <c r="Y131" s="123">
        <f>SUMIF(SaldoAnno5!A$12:A$4602,$D131,SaldoAnno5!D$12:D$4602)</f>
        <v>175272.54</v>
      </c>
      <c r="Z131" s="123">
        <f>SUMIF(SaldoAnno5!A$12:A$4602,$D131,SaldoAnno5!E$12:E$4602)</f>
        <v>165788.44</v>
      </c>
      <c r="AA131" s="123">
        <f>SUMIF(SaldoAnno5!A$12:A$4602,$D131,SaldoAnno5!G$12:G$4602)</f>
        <v>9484.1000000000058</v>
      </c>
      <c r="AB131" s="123">
        <f>SUMIF(SaldoAnno6!A$12:A$5000,$D131,SaldoAnno6!D$12:D$5000)</f>
        <v>130977.16</v>
      </c>
      <c r="AC131" s="123">
        <f>SUMIF(SaldoAnno6!A$12:A$5000,$D131,SaldoAnno6!E$12:E$5000)</f>
        <v>126876.49</v>
      </c>
      <c r="AD131" s="123">
        <f>SUMIF(SaldoAnno6!A$12:A$5000,$D131,SaldoAnno6!G$12:G$5000)</f>
        <v>4100.6699999999983</v>
      </c>
    </row>
    <row r="132" spans="1:30">
      <c r="A132" s="124">
        <v>12</v>
      </c>
      <c r="B132" s="124">
        <v>1204</v>
      </c>
      <c r="C132" s="124">
        <v>120401</v>
      </c>
      <c r="D132" s="124">
        <v>12040102</v>
      </c>
      <c r="E132" s="125" t="s">
        <v>1291</v>
      </c>
      <c r="F132" s="124">
        <v>3</v>
      </c>
      <c r="G132" s="126" t="s">
        <v>454</v>
      </c>
      <c r="H132" s="126" t="s">
        <v>455</v>
      </c>
      <c r="I132" s="126" t="s">
        <v>455</v>
      </c>
      <c r="J132" s="126" t="s">
        <v>518</v>
      </c>
      <c r="K132" s="126" t="s">
        <v>585</v>
      </c>
      <c r="L132" s="126" t="s">
        <v>847</v>
      </c>
      <c r="M132" s="123">
        <f>SUMIF(SaldoAnno1!A$12:A$4902,D132,SaldoAnno1!D$12:D$4902)</f>
        <v>0</v>
      </c>
      <c r="N132" s="123">
        <f>SUMIF(SaldoAnno1!A$12:A$4902,D132,SaldoAnno1!E$12:E$4902)</f>
        <v>0</v>
      </c>
      <c r="O132" s="123">
        <f>SUMIF(SaldoAnno1!A$12:A$4902,D132,SaldoAnno1!G$12:G$4902)</f>
        <v>0</v>
      </c>
      <c r="P132" s="123">
        <f>SUMIF(SaldoAnno2!A$12:A$5000,D132,SaldoAnno2!D$12:D$5000)</f>
        <v>2250.7800000000002</v>
      </c>
      <c r="Q132" s="123">
        <f>SUMIF(SaldoAnno2!A$12:A$5000,D132,SaldoAnno2!E$12:E$5000)</f>
        <v>2250.7800000000002</v>
      </c>
      <c r="R132" s="123">
        <f>SUMIF(SaldoAnno2!A$12:A$5000,D132,SaldoAnno2!G$12:G$5000)</f>
        <v>0</v>
      </c>
      <c r="S132" s="123">
        <f>SUMIF(SaldoAnno3!A$12:A$5000,D132,SaldoAnno3!D$12:G$5000)</f>
        <v>2250.7800000000002</v>
      </c>
      <c r="T132" s="123">
        <f>SUMIF(SaldoAnno3!A$12:A$5000,D132,SaldoAnno3!E$12:H$5000)</f>
        <v>2250.7800000000002</v>
      </c>
      <c r="U132" s="123">
        <f>SUMIF(SaldoAnno3!A$12:A$5000,D132,SaldoAnno3!G$12:G$5000)</f>
        <v>0</v>
      </c>
      <c r="V132" s="123">
        <f>SUMIF(SaldoAnno4!A$12:A$4602,$D132,SaldoAnno4!D$12:D$4602)</f>
        <v>2250.7800000000002</v>
      </c>
      <c r="W132" s="123">
        <f>SUMIF(SaldoAnno4!A$12:A$4602,$D132,SaldoAnno4!E$12:E$4602)</f>
        <v>2250.7800000000002</v>
      </c>
      <c r="X132" s="123">
        <f>SUMIF(SaldoAnno4!A$12:A$4602,$D132,SaldoAnno4!G$12:G$4602)</f>
        <v>0</v>
      </c>
      <c r="Y132" s="123">
        <f>SUMIF(SaldoAnno5!A$12:A$4602,$D132,SaldoAnno5!D$12:D$4602)</f>
        <v>2250.7800000000002</v>
      </c>
      <c r="Z132" s="123">
        <f>SUMIF(SaldoAnno5!A$12:A$4602,$D132,SaldoAnno5!E$12:E$4602)</f>
        <v>2250.7800000000002</v>
      </c>
      <c r="AA132" s="123">
        <f>SUMIF(SaldoAnno5!A$12:A$4602,$D132,SaldoAnno5!G$12:G$4602)</f>
        <v>0</v>
      </c>
      <c r="AB132" s="123">
        <f>SUMIF(SaldoAnno6!A$12:A$5000,$D132,SaldoAnno6!D$12:D$5000)</f>
        <v>2250.7800000000002</v>
      </c>
      <c r="AC132" s="123">
        <f>SUMIF(SaldoAnno6!A$12:A$5000,$D132,SaldoAnno6!E$12:E$5000)</f>
        <v>2250.7800000000002</v>
      </c>
      <c r="AD132" s="123">
        <f>SUMIF(SaldoAnno6!A$12:A$5000,$D132,SaldoAnno6!G$12:G$5000)</f>
        <v>0</v>
      </c>
    </row>
    <row r="133" spans="1:30">
      <c r="A133" s="124">
        <v>12</v>
      </c>
      <c r="B133" s="124">
        <v>1204</v>
      </c>
      <c r="C133" s="124">
        <v>120401</v>
      </c>
      <c r="D133" s="124">
        <v>12040112</v>
      </c>
      <c r="E133" s="125" t="s">
        <v>586</v>
      </c>
      <c r="F133" s="124">
        <v>3</v>
      </c>
      <c r="G133" s="126" t="s">
        <v>454</v>
      </c>
      <c r="H133" s="126" t="s">
        <v>455</v>
      </c>
      <c r="I133" s="126" t="s">
        <v>455</v>
      </c>
      <c r="J133" s="126" t="s">
        <v>518</v>
      </c>
      <c r="K133" s="126" t="s">
        <v>585</v>
      </c>
      <c r="L133" s="126" t="s">
        <v>847</v>
      </c>
      <c r="M133" s="123">
        <f>SUMIF(SaldoAnno1!A$12:A$4902,D133,SaldoAnno1!D$12:D$4902)</f>
        <v>29044.03</v>
      </c>
      <c r="N133" s="123">
        <f>SUMIF(SaldoAnno1!A$12:A$4902,D133,SaldoAnno1!E$12:E$4902)</f>
        <v>30095.96</v>
      </c>
      <c r="O133" s="123">
        <f>SUMIF(SaldoAnno1!A$12:A$4902,D133,SaldoAnno1!G$12:G$4902)</f>
        <v>-1051.9300000000003</v>
      </c>
      <c r="P133" s="123">
        <f>SUMIF(SaldoAnno2!A$12:A$5000,D133,SaldoAnno2!D$12:D$5000)</f>
        <v>66522.28</v>
      </c>
      <c r="Q133" s="123">
        <f>SUMIF(SaldoAnno2!A$12:A$5000,D133,SaldoAnno2!E$12:E$5000)</f>
        <v>61425.37</v>
      </c>
      <c r="R133" s="123">
        <f>SUMIF(SaldoAnno2!A$12:A$5000,D133,SaldoAnno2!G$12:G$5000)</f>
        <v>5096.9099999999962</v>
      </c>
      <c r="S133" s="123">
        <f>SUMIF(SaldoAnno3!A$12:A$5000,D133,SaldoAnno3!D$12:G$5000)</f>
        <v>57133.91</v>
      </c>
      <c r="T133" s="123">
        <f>SUMIF(SaldoAnno3!A$12:A$5000,D133,SaldoAnno3!E$12:H$5000)</f>
        <v>49555.74</v>
      </c>
      <c r="U133" s="123">
        <f>SUMIF(SaldoAnno3!A$12:A$5000,D133,SaldoAnno3!G$12:G$5000)</f>
        <v>7578.1700000000055</v>
      </c>
      <c r="V133" s="123">
        <f>SUMIF(SaldoAnno4!A$12:A$4602,$D133,SaldoAnno4!D$12:D$4602)</f>
        <v>50806.37</v>
      </c>
      <c r="W133" s="123">
        <f>SUMIF(SaldoAnno4!A$12:A$4602,$D133,SaldoAnno4!E$12:E$4602)</f>
        <v>47717.84</v>
      </c>
      <c r="X133" s="123">
        <f>SUMIF(SaldoAnno4!A$12:A$4602,$D133,SaldoAnno4!G$12:G$4602)</f>
        <v>3088.5300000000061</v>
      </c>
      <c r="Y133" s="123">
        <f>SUMIF(SaldoAnno5!A$12:A$4602,$D133,SaldoAnno5!D$12:D$4602)</f>
        <v>62895.1</v>
      </c>
      <c r="Z133" s="123">
        <f>SUMIF(SaldoAnno5!A$12:A$4602,$D133,SaldoAnno5!E$12:E$4602)</f>
        <v>55902.57</v>
      </c>
      <c r="AA133" s="123">
        <f>SUMIF(SaldoAnno5!A$12:A$4602,$D133,SaldoAnno5!G$12:G$4602)</f>
        <v>6992.5299999999988</v>
      </c>
      <c r="AB133" s="123">
        <f>SUMIF(SaldoAnno6!A$12:A$5000,$D133,SaldoAnno6!D$12:D$5000)</f>
        <v>72509.789999999994</v>
      </c>
      <c r="AC133" s="123">
        <f>SUMIF(SaldoAnno6!A$12:A$5000,$D133,SaldoAnno6!E$12:E$5000)</f>
        <v>64064.91</v>
      </c>
      <c r="AD133" s="123">
        <f>SUMIF(SaldoAnno6!A$12:A$5000,$D133,SaldoAnno6!G$12:G$5000)</f>
        <v>8444.8799999999901</v>
      </c>
    </row>
    <row r="134" spans="1:30">
      <c r="A134" s="124">
        <v>12</v>
      </c>
      <c r="B134" s="124">
        <v>1204</v>
      </c>
      <c r="C134" s="124">
        <v>120401</v>
      </c>
      <c r="D134" s="124">
        <v>12040113</v>
      </c>
      <c r="E134" s="125" t="s">
        <v>587</v>
      </c>
      <c r="F134" s="124">
        <v>3</v>
      </c>
      <c r="G134" s="126" t="s">
        <v>454</v>
      </c>
      <c r="H134" s="126" t="s">
        <v>455</v>
      </c>
      <c r="I134" s="126" t="s">
        <v>455</v>
      </c>
      <c r="J134" s="126" t="s">
        <v>518</v>
      </c>
      <c r="K134" s="126" t="s">
        <v>585</v>
      </c>
      <c r="L134" s="126" t="s">
        <v>847</v>
      </c>
      <c r="M134" s="123">
        <f>SUMIF(SaldoAnno1!A$12:A$4902,D134,SaldoAnno1!D$12:D$4902)</f>
        <v>0</v>
      </c>
      <c r="N134" s="123">
        <f>SUMIF(SaldoAnno1!A$12:A$4902,D134,SaldoAnno1!E$12:E$4902)</f>
        <v>0</v>
      </c>
      <c r="O134" s="123">
        <f>SUMIF(SaldoAnno1!A$12:A$4902,D134,SaldoAnno1!G$12:G$4902)</f>
        <v>0</v>
      </c>
      <c r="P134" s="123">
        <f>SUMIF(SaldoAnno2!A$12:A$5000,D134,SaldoAnno2!D$12:D$5000)</f>
        <v>0</v>
      </c>
      <c r="Q134" s="123">
        <f>SUMIF(SaldoAnno2!A$12:A$5000,D134,SaldoAnno2!E$12:E$5000)</f>
        <v>0</v>
      </c>
      <c r="R134" s="123">
        <f>SUMIF(SaldoAnno2!A$12:A$5000,D134,SaldoAnno2!G$12:G$5000)</f>
        <v>0</v>
      </c>
      <c r="S134" s="123">
        <f>SUMIF(SaldoAnno3!A$12:A$5000,D134,SaldoAnno3!D$12:G$5000)</f>
        <v>0</v>
      </c>
      <c r="T134" s="123">
        <f>SUMIF(SaldoAnno3!A$12:A$5000,D134,SaldoAnno3!E$12:H$5000)</f>
        <v>0</v>
      </c>
      <c r="U134" s="123">
        <f>SUMIF(SaldoAnno3!A$12:A$5000,D134,SaldoAnno3!G$12:G$5000)</f>
        <v>0</v>
      </c>
      <c r="V134" s="123">
        <f>SUMIF(SaldoAnno4!A$12:A$4602,$D134,SaldoAnno4!D$12:D$4602)</f>
        <v>0</v>
      </c>
      <c r="W134" s="123">
        <f>SUMIF(SaldoAnno4!A$12:A$4602,$D134,SaldoAnno4!E$12:E$4602)</f>
        <v>0</v>
      </c>
      <c r="X134" s="123">
        <f>SUMIF(SaldoAnno4!A$12:A$4602,$D134,SaldoAnno4!G$12:G$4602)</f>
        <v>0</v>
      </c>
      <c r="Y134" s="123">
        <f>SUMIF(SaldoAnno5!A$12:A$4602,$D134,SaldoAnno5!D$12:D$4602)</f>
        <v>0</v>
      </c>
      <c r="Z134" s="123">
        <f>SUMIF(SaldoAnno5!A$12:A$4602,$D134,SaldoAnno5!E$12:E$4602)</f>
        <v>0</v>
      </c>
      <c r="AA134" s="123">
        <f>SUMIF(SaldoAnno5!A$12:A$4602,$D134,SaldoAnno5!G$12:G$4602)</f>
        <v>0</v>
      </c>
      <c r="AB134" s="123">
        <f>SUMIF(SaldoAnno6!A$12:A$5000,$D134,SaldoAnno6!D$12:D$5000)</f>
        <v>0</v>
      </c>
      <c r="AC134" s="123">
        <f>SUMIF(SaldoAnno6!A$12:A$5000,$D134,SaldoAnno6!E$12:E$5000)</f>
        <v>0</v>
      </c>
      <c r="AD134" s="123">
        <f>SUMIF(SaldoAnno6!A$12:A$5000,$D134,SaldoAnno6!G$12:G$5000)</f>
        <v>0</v>
      </c>
    </row>
    <row r="135" spans="1:30">
      <c r="A135" s="124">
        <v>12</v>
      </c>
      <c r="B135" s="124">
        <v>1204</v>
      </c>
      <c r="C135" s="124">
        <v>120401</v>
      </c>
      <c r="D135" s="124">
        <v>12040114</v>
      </c>
      <c r="E135" s="125" t="s">
        <v>588</v>
      </c>
      <c r="F135" s="124">
        <v>3</v>
      </c>
      <c r="G135" s="126" t="s">
        <v>454</v>
      </c>
      <c r="H135" s="126" t="s">
        <v>455</v>
      </c>
      <c r="I135" s="126" t="s">
        <v>455</v>
      </c>
      <c r="J135" s="126" t="s">
        <v>518</v>
      </c>
      <c r="K135" s="126" t="s">
        <v>585</v>
      </c>
      <c r="L135" s="126" t="s">
        <v>847</v>
      </c>
      <c r="M135" s="123">
        <f>SUMIF(SaldoAnno1!A$12:A$4902,D135,SaldoAnno1!D$12:D$4902)</f>
        <v>0</v>
      </c>
      <c r="N135" s="123">
        <f>SUMIF(SaldoAnno1!A$12:A$4902,D135,SaldoAnno1!E$12:E$4902)</f>
        <v>0</v>
      </c>
      <c r="O135" s="123">
        <f>SUMIF(SaldoAnno1!A$12:A$4902,D135,SaldoAnno1!G$12:G$4902)</f>
        <v>0</v>
      </c>
      <c r="P135" s="123">
        <f>SUMIF(SaldoAnno2!A$12:A$5000,D135,SaldoAnno2!D$12:D$5000)</f>
        <v>0</v>
      </c>
      <c r="Q135" s="123">
        <f>SUMIF(SaldoAnno2!A$12:A$5000,D135,SaldoAnno2!E$12:E$5000)</f>
        <v>0</v>
      </c>
      <c r="R135" s="123">
        <f>SUMIF(SaldoAnno2!A$12:A$5000,D135,SaldoAnno2!G$12:G$5000)</f>
        <v>0</v>
      </c>
      <c r="S135" s="123">
        <f>SUMIF(SaldoAnno3!A$12:A$5000,D135,SaldoAnno3!D$12:G$5000)</f>
        <v>0</v>
      </c>
      <c r="T135" s="123">
        <f>SUMIF(SaldoAnno3!A$12:A$5000,D135,SaldoAnno3!E$12:H$5000)</f>
        <v>0</v>
      </c>
      <c r="U135" s="123">
        <f>SUMIF(SaldoAnno3!A$12:A$5000,D135,SaldoAnno3!G$12:G$5000)</f>
        <v>0</v>
      </c>
      <c r="V135" s="123">
        <f>SUMIF(SaldoAnno4!A$12:A$4602,$D135,SaldoAnno4!D$12:D$4602)</f>
        <v>0</v>
      </c>
      <c r="W135" s="123">
        <f>SUMIF(SaldoAnno4!A$12:A$4602,$D135,SaldoAnno4!E$12:E$4602)</f>
        <v>0</v>
      </c>
      <c r="X135" s="123">
        <f>SUMIF(SaldoAnno4!A$12:A$4602,$D135,SaldoAnno4!G$12:G$4602)</f>
        <v>0</v>
      </c>
      <c r="Y135" s="123">
        <f>SUMIF(SaldoAnno5!A$12:A$4602,$D135,SaldoAnno5!D$12:D$4602)</f>
        <v>0</v>
      </c>
      <c r="Z135" s="123">
        <f>SUMIF(SaldoAnno5!A$12:A$4602,$D135,SaldoAnno5!E$12:E$4602)</f>
        <v>0</v>
      </c>
      <c r="AA135" s="123">
        <f>SUMIF(SaldoAnno5!A$12:A$4602,$D135,SaldoAnno5!G$12:G$4602)</f>
        <v>0</v>
      </c>
      <c r="AB135" s="123">
        <f>SUMIF(SaldoAnno6!A$12:A$5000,$D135,SaldoAnno6!D$12:D$5000)</f>
        <v>0</v>
      </c>
      <c r="AC135" s="123">
        <f>SUMIF(SaldoAnno6!A$12:A$5000,$D135,SaldoAnno6!E$12:E$5000)</f>
        <v>0</v>
      </c>
      <c r="AD135" s="123">
        <f>SUMIF(SaldoAnno6!A$12:A$5000,$D135,SaldoAnno6!G$12:G$5000)</f>
        <v>0</v>
      </c>
    </row>
    <row r="136" spans="1:30">
      <c r="A136" s="124">
        <v>12</v>
      </c>
      <c r="B136" s="124">
        <v>1204</v>
      </c>
      <c r="C136" s="124">
        <v>120401</v>
      </c>
      <c r="D136" s="124">
        <v>12040115</v>
      </c>
      <c r="E136" s="125" t="s">
        <v>589</v>
      </c>
      <c r="F136" s="124">
        <v>3</v>
      </c>
      <c r="G136" s="126" t="s">
        <v>454</v>
      </c>
      <c r="H136" s="126" t="s">
        <v>455</v>
      </c>
      <c r="I136" s="126" t="s">
        <v>455</v>
      </c>
      <c r="J136" s="126" t="s">
        <v>518</v>
      </c>
      <c r="K136" s="126" t="s">
        <v>585</v>
      </c>
      <c r="L136" s="126" t="s">
        <v>847</v>
      </c>
      <c r="M136" s="123">
        <f>SUMIF(SaldoAnno1!A$12:A$4902,D136,SaldoAnno1!D$12:D$4902)</f>
        <v>0</v>
      </c>
      <c r="N136" s="123">
        <f>SUMIF(SaldoAnno1!A$12:A$4902,D136,SaldoAnno1!E$12:E$4902)</f>
        <v>0</v>
      </c>
      <c r="O136" s="123">
        <f>SUMIF(SaldoAnno1!A$12:A$4902,D136,SaldoAnno1!G$12:G$4902)</f>
        <v>0</v>
      </c>
      <c r="P136" s="123">
        <f>SUMIF(SaldoAnno2!A$12:A$5000,D136,SaldoAnno2!D$12:D$5000)</f>
        <v>0</v>
      </c>
      <c r="Q136" s="123">
        <f>SUMIF(SaldoAnno2!A$12:A$5000,D136,SaldoAnno2!E$12:E$5000)</f>
        <v>0</v>
      </c>
      <c r="R136" s="123">
        <f>SUMIF(SaldoAnno2!A$12:A$5000,D136,SaldoAnno2!G$12:G$5000)</f>
        <v>0</v>
      </c>
      <c r="S136" s="123">
        <f>SUMIF(SaldoAnno3!A$12:A$5000,D136,SaldoAnno3!D$12:G$5000)</f>
        <v>0</v>
      </c>
      <c r="T136" s="123">
        <f>SUMIF(SaldoAnno3!A$12:A$5000,D136,SaldoAnno3!E$12:H$5000)</f>
        <v>0</v>
      </c>
      <c r="U136" s="123">
        <f>SUMIF(SaldoAnno3!A$12:A$5000,D136,SaldoAnno3!G$12:G$5000)</f>
        <v>0</v>
      </c>
      <c r="V136" s="123">
        <f>SUMIF(SaldoAnno4!A$12:A$4602,$D136,SaldoAnno4!D$12:D$4602)</f>
        <v>0</v>
      </c>
      <c r="W136" s="123">
        <f>SUMIF(SaldoAnno4!A$12:A$4602,$D136,SaldoAnno4!E$12:E$4602)</f>
        <v>0</v>
      </c>
      <c r="X136" s="123">
        <f>SUMIF(SaldoAnno4!A$12:A$4602,$D136,SaldoAnno4!G$12:G$4602)</f>
        <v>0</v>
      </c>
      <c r="Y136" s="123">
        <f>SUMIF(SaldoAnno5!A$12:A$4602,$D136,SaldoAnno5!D$12:D$4602)</f>
        <v>0</v>
      </c>
      <c r="Z136" s="123">
        <f>SUMIF(SaldoAnno5!A$12:A$4602,$D136,SaldoAnno5!E$12:E$4602)</f>
        <v>0</v>
      </c>
      <c r="AA136" s="123">
        <f>SUMIF(SaldoAnno5!A$12:A$4602,$D136,SaldoAnno5!G$12:G$4602)</f>
        <v>0</v>
      </c>
      <c r="AB136" s="123">
        <f>SUMIF(SaldoAnno6!A$12:A$5000,$D136,SaldoAnno6!D$12:D$5000)</f>
        <v>0</v>
      </c>
      <c r="AC136" s="123">
        <f>SUMIF(SaldoAnno6!A$12:A$5000,$D136,SaldoAnno6!E$12:E$5000)</f>
        <v>0</v>
      </c>
      <c r="AD136" s="123">
        <f>SUMIF(SaldoAnno6!A$12:A$5000,$D136,SaldoAnno6!G$12:G$5000)</f>
        <v>0</v>
      </c>
    </row>
    <row r="137" spans="1:30">
      <c r="A137" s="124">
        <v>12</v>
      </c>
      <c r="B137" s="124">
        <v>1204</v>
      </c>
      <c r="C137" s="124">
        <v>120402</v>
      </c>
      <c r="D137" s="124">
        <v>12040201</v>
      </c>
      <c r="E137" s="125" t="s">
        <v>1293</v>
      </c>
      <c r="F137" s="124">
        <v>3</v>
      </c>
      <c r="G137" s="126" t="s">
        <v>454</v>
      </c>
      <c r="H137" s="126" t="s">
        <v>455</v>
      </c>
      <c r="I137" s="126" t="s">
        <v>455</v>
      </c>
      <c r="J137" s="126" t="s">
        <v>518</v>
      </c>
      <c r="K137" s="126" t="s">
        <v>591</v>
      </c>
      <c r="L137" s="126" t="s">
        <v>847</v>
      </c>
      <c r="M137" s="123">
        <f>SUMIF(SaldoAnno1!A$12:A$4902,D137,SaldoAnno1!D$12:D$4902)</f>
        <v>21384810.199999999</v>
      </c>
      <c r="N137" s="123">
        <f>SUMIF(SaldoAnno1!A$12:A$4902,D137,SaldoAnno1!E$12:E$4902)</f>
        <v>27973472.960000001</v>
      </c>
      <c r="O137" s="123">
        <f>SUMIF(SaldoAnno1!A$12:A$4902,D137,SaldoAnno1!G$12:G$4902)</f>
        <v>-6588662.7600000016</v>
      </c>
      <c r="P137" s="123">
        <f>SUMIF(SaldoAnno2!A$12:A$5000,D137,SaldoAnno2!D$12:D$5000)</f>
        <v>66633980.079999998</v>
      </c>
      <c r="Q137" s="123">
        <f>SUMIF(SaldoAnno2!A$12:A$5000,D137,SaldoAnno2!E$12:E$5000)</f>
        <v>62191916.079999998</v>
      </c>
      <c r="R137" s="123">
        <f>SUMIF(SaldoAnno2!A$12:A$5000,D137,SaldoAnno2!G$12:G$5000)</f>
        <v>4442064</v>
      </c>
      <c r="S137" s="123">
        <f>SUMIF(SaldoAnno3!A$12:A$5000,D137,SaldoAnno3!D$12:G$5000)</f>
        <v>64723743.5</v>
      </c>
      <c r="T137" s="123">
        <f>SUMIF(SaldoAnno3!A$12:A$5000,D137,SaldoAnno3!E$12:H$5000)</f>
        <v>58423134.359999999</v>
      </c>
      <c r="U137" s="123">
        <f>SUMIF(SaldoAnno3!A$12:A$5000,D137,SaldoAnno3!G$12:G$5000)</f>
        <v>6300609.1400000006</v>
      </c>
      <c r="V137" s="123">
        <f>SUMIF(SaldoAnno4!A$12:A$4602,$D137,SaldoAnno4!D$12:D$4602)</f>
        <v>67812795.849999994</v>
      </c>
      <c r="W137" s="123">
        <f>SUMIF(SaldoAnno4!A$12:A$4602,$D137,SaldoAnno4!E$12:E$4602)</f>
        <v>59963207.32</v>
      </c>
      <c r="X137" s="123">
        <f>SUMIF(SaldoAnno4!A$12:A$4602,$D137,SaldoAnno4!G$12:G$4602)</f>
        <v>7849588.5299999937</v>
      </c>
      <c r="Y137" s="123">
        <f>SUMIF(SaldoAnno5!A$12:A$4602,$D137,SaldoAnno5!D$12:D$4602)</f>
        <v>75901030.829999998</v>
      </c>
      <c r="Z137" s="123">
        <f>SUMIF(SaldoAnno5!A$12:A$4602,$D137,SaldoAnno5!E$12:E$4602)</f>
        <v>64943016.899999999</v>
      </c>
      <c r="AA137" s="123">
        <f>SUMIF(SaldoAnno5!A$12:A$4602,$D137,SaldoAnno5!G$12:G$4602)</f>
        <v>10958013.93</v>
      </c>
      <c r="AB137" s="123">
        <f>SUMIF(SaldoAnno6!A$12:A$5000,$D137,SaldoAnno6!D$12:D$5000)</f>
        <v>78842545.840000004</v>
      </c>
      <c r="AC137" s="123">
        <f>SUMIF(SaldoAnno6!A$12:A$5000,$D137,SaldoAnno6!E$12:E$5000)</f>
        <v>71874688.579999998</v>
      </c>
      <c r="AD137" s="123">
        <f>SUMIF(SaldoAnno6!A$12:A$5000,$D137,SaldoAnno6!G$12:G$5000)</f>
        <v>6967857.2600000054</v>
      </c>
    </row>
    <row r="138" spans="1:30">
      <c r="A138" s="124">
        <v>12</v>
      </c>
      <c r="B138" s="124">
        <v>1204</v>
      </c>
      <c r="C138" s="124">
        <v>120402</v>
      </c>
      <c r="D138" s="124">
        <v>12040202</v>
      </c>
      <c r="E138" s="125" t="s">
        <v>592</v>
      </c>
      <c r="F138" s="124">
        <v>3</v>
      </c>
      <c r="G138" s="126" t="s">
        <v>454</v>
      </c>
      <c r="H138" s="126" t="s">
        <v>455</v>
      </c>
      <c r="I138" s="126" t="s">
        <v>455</v>
      </c>
      <c r="J138" s="126" t="s">
        <v>518</v>
      </c>
      <c r="K138" s="126" t="s">
        <v>591</v>
      </c>
      <c r="L138" s="126" t="s">
        <v>847</v>
      </c>
      <c r="M138" s="123">
        <f>SUMIF(SaldoAnno1!A$12:A$4902,D138,SaldoAnno1!D$12:D$4902)</f>
        <v>0</v>
      </c>
      <c r="N138" s="123">
        <f>SUMIF(SaldoAnno1!A$12:A$4902,D138,SaldoAnno1!E$12:E$4902)</f>
        <v>0</v>
      </c>
      <c r="O138" s="123">
        <f>SUMIF(SaldoAnno1!A$12:A$4902,D138,SaldoAnno1!G$12:G$4902)</f>
        <v>0</v>
      </c>
      <c r="P138" s="123">
        <f>SUMIF(SaldoAnno2!A$12:A$5000,D138,SaldoAnno2!D$12:D$5000)</f>
        <v>0</v>
      </c>
      <c r="Q138" s="123">
        <f>SUMIF(SaldoAnno2!A$12:A$5000,D138,SaldoAnno2!E$12:E$5000)</f>
        <v>0</v>
      </c>
      <c r="R138" s="123">
        <f>SUMIF(SaldoAnno2!A$12:A$5000,D138,SaldoAnno2!G$12:G$5000)</f>
        <v>0</v>
      </c>
      <c r="S138" s="123">
        <f>SUMIF(SaldoAnno3!A$12:A$5000,D138,SaldoAnno3!D$12:G$5000)</f>
        <v>0</v>
      </c>
      <c r="T138" s="123">
        <f>SUMIF(SaldoAnno3!A$12:A$5000,D138,SaldoAnno3!E$12:H$5000)</f>
        <v>0</v>
      </c>
      <c r="U138" s="123">
        <f>SUMIF(SaldoAnno3!A$12:A$5000,D138,SaldoAnno3!G$12:G$5000)</f>
        <v>0</v>
      </c>
      <c r="V138" s="123">
        <f>SUMIF(SaldoAnno4!A$12:A$4602,$D138,SaldoAnno4!D$12:D$4602)</f>
        <v>0</v>
      </c>
      <c r="W138" s="123">
        <f>SUMIF(SaldoAnno4!A$12:A$4602,$D138,SaldoAnno4!E$12:E$4602)</f>
        <v>0</v>
      </c>
      <c r="X138" s="123">
        <f>SUMIF(SaldoAnno4!A$12:A$4602,$D138,SaldoAnno4!G$12:G$4602)</f>
        <v>0</v>
      </c>
      <c r="Y138" s="123">
        <f>SUMIF(SaldoAnno5!A$12:A$4602,$D138,SaldoAnno5!D$12:D$4602)</f>
        <v>0</v>
      </c>
      <c r="Z138" s="123">
        <f>SUMIF(SaldoAnno5!A$12:A$4602,$D138,SaldoAnno5!E$12:E$4602)</f>
        <v>0</v>
      </c>
      <c r="AA138" s="123">
        <f>SUMIF(SaldoAnno5!A$12:A$4602,$D138,SaldoAnno5!G$12:G$4602)</f>
        <v>0</v>
      </c>
      <c r="AB138" s="123">
        <f>SUMIF(SaldoAnno6!A$12:A$5000,$D138,SaldoAnno6!D$12:D$5000)</f>
        <v>0</v>
      </c>
      <c r="AC138" s="123">
        <f>SUMIF(SaldoAnno6!A$12:A$5000,$D138,SaldoAnno6!E$12:E$5000)</f>
        <v>0</v>
      </c>
      <c r="AD138" s="123">
        <f>SUMIF(SaldoAnno6!A$12:A$5000,$D138,SaldoAnno6!G$12:G$5000)</f>
        <v>0</v>
      </c>
    </row>
    <row r="139" spans="1:30">
      <c r="A139" s="124">
        <v>12</v>
      </c>
      <c r="B139" s="124">
        <v>1204</v>
      </c>
      <c r="C139" s="124">
        <v>120402</v>
      </c>
      <c r="D139" s="124">
        <v>12040203</v>
      </c>
      <c r="E139" s="125" t="s">
        <v>597</v>
      </c>
      <c r="F139" s="124">
        <v>3</v>
      </c>
      <c r="G139" s="126" t="s">
        <v>454</v>
      </c>
      <c r="H139" s="126" t="s">
        <v>455</v>
      </c>
      <c r="I139" s="126" t="s">
        <v>455</v>
      </c>
      <c r="J139" s="126" t="s">
        <v>518</v>
      </c>
      <c r="K139" s="126" t="s">
        <v>591</v>
      </c>
      <c r="L139" s="126" t="s">
        <v>847</v>
      </c>
      <c r="M139" s="123">
        <f>SUMIF(SaldoAnno1!A$12:A$4902,D139,SaldoAnno1!D$12:D$4902)</f>
        <v>0</v>
      </c>
      <c r="N139" s="123">
        <f>SUMIF(SaldoAnno1!A$12:A$4902,D139,SaldoAnno1!E$12:E$4902)</f>
        <v>0</v>
      </c>
      <c r="O139" s="123">
        <f>SUMIF(SaldoAnno1!A$12:A$4902,D139,SaldoAnno1!G$12:G$4902)</f>
        <v>0</v>
      </c>
      <c r="P139" s="123">
        <f>SUMIF(SaldoAnno2!A$12:A$5000,D139,SaldoAnno2!D$12:D$5000)</f>
        <v>0</v>
      </c>
      <c r="Q139" s="123">
        <f>SUMIF(SaldoAnno2!A$12:A$5000,D139,SaldoAnno2!E$12:E$5000)</f>
        <v>0</v>
      </c>
      <c r="R139" s="123">
        <f>SUMIF(SaldoAnno2!A$12:A$5000,D139,SaldoAnno2!G$12:G$5000)</f>
        <v>0</v>
      </c>
      <c r="S139" s="123">
        <f>SUMIF(SaldoAnno3!A$12:A$5000,D139,SaldoAnno3!D$12:G$5000)</f>
        <v>0</v>
      </c>
      <c r="T139" s="123">
        <f>SUMIF(SaldoAnno3!A$12:A$5000,D139,SaldoAnno3!E$12:H$5000)</f>
        <v>0</v>
      </c>
      <c r="U139" s="123">
        <f>SUMIF(SaldoAnno3!A$12:A$5000,D139,SaldoAnno3!G$12:G$5000)</f>
        <v>0</v>
      </c>
      <c r="V139" s="123">
        <f>SUMIF(SaldoAnno4!A$12:A$4602,$D139,SaldoAnno4!D$12:D$4602)</f>
        <v>0</v>
      </c>
      <c r="W139" s="123">
        <f>SUMIF(SaldoAnno4!A$12:A$4602,$D139,SaldoAnno4!E$12:E$4602)</f>
        <v>0</v>
      </c>
      <c r="X139" s="123">
        <f>SUMIF(SaldoAnno4!A$12:A$4602,$D139,SaldoAnno4!G$12:G$4602)</f>
        <v>0</v>
      </c>
      <c r="Y139" s="123">
        <f>SUMIF(SaldoAnno5!A$12:A$4602,$D139,SaldoAnno5!D$12:D$4602)</f>
        <v>0</v>
      </c>
      <c r="Z139" s="123">
        <f>SUMIF(SaldoAnno5!A$12:A$4602,$D139,SaldoAnno5!E$12:E$4602)</f>
        <v>0</v>
      </c>
      <c r="AA139" s="123">
        <f>SUMIF(SaldoAnno5!A$12:A$4602,$D139,SaldoAnno5!G$12:G$4602)</f>
        <v>0</v>
      </c>
      <c r="AB139" s="123">
        <f>SUMIF(SaldoAnno6!A$12:A$5000,$D139,SaldoAnno6!D$12:D$5000)</f>
        <v>0</v>
      </c>
      <c r="AC139" s="123">
        <f>SUMIF(SaldoAnno6!A$12:A$5000,$D139,SaldoAnno6!E$12:E$5000)</f>
        <v>0</v>
      </c>
      <c r="AD139" s="123">
        <f>SUMIF(SaldoAnno6!A$12:A$5000,$D139,SaldoAnno6!G$12:G$5000)</f>
        <v>0</v>
      </c>
    </row>
    <row r="140" spans="1:30">
      <c r="A140" s="124">
        <v>12</v>
      </c>
      <c r="B140" s="124">
        <v>1204</v>
      </c>
      <c r="C140" s="124">
        <v>120402</v>
      </c>
      <c r="D140" s="124">
        <v>12040204</v>
      </c>
      <c r="E140" s="125" t="s">
        <v>1292</v>
      </c>
      <c r="F140" s="124">
        <v>3</v>
      </c>
      <c r="G140" s="126" t="s">
        <v>454</v>
      </c>
      <c r="H140" s="126" t="s">
        <v>455</v>
      </c>
      <c r="I140" s="126" t="s">
        <v>455</v>
      </c>
      <c r="J140" s="126" t="s">
        <v>518</v>
      </c>
      <c r="K140" s="126" t="s">
        <v>591</v>
      </c>
      <c r="L140" s="126" t="s">
        <v>847</v>
      </c>
      <c r="M140" s="123">
        <f>SUMIF(SaldoAnno1!A$12:A$4902,D140,SaldoAnno1!D$12:D$4902)</f>
        <v>0</v>
      </c>
      <c r="N140" s="123">
        <f>SUMIF(SaldoAnno1!A$12:A$4902,D140,SaldoAnno1!E$12:E$4902)</f>
        <v>0</v>
      </c>
      <c r="O140" s="123">
        <f>SUMIF(SaldoAnno1!A$12:A$4902,D140,SaldoAnno1!G$12:G$4902)</f>
        <v>0</v>
      </c>
      <c r="P140" s="123">
        <f>SUMIF(SaldoAnno2!A$12:A$5000,D140,SaldoAnno2!D$12:D$5000)</f>
        <v>3548552.18</v>
      </c>
      <c r="Q140" s="123">
        <f>SUMIF(SaldoAnno2!A$12:A$5000,D140,SaldoAnno2!E$12:E$5000)</f>
        <v>1899170.05</v>
      </c>
      <c r="R140" s="123">
        <f>SUMIF(SaldoAnno2!A$12:A$5000,D140,SaldoAnno2!G$12:G$5000)</f>
        <v>1649382.1300000001</v>
      </c>
      <c r="S140" s="123">
        <f>SUMIF(SaldoAnno3!A$12:A$5000,D140,SaldoAnno3!D$12:G$5000)</f>
        <v>3580407.26</v>
      </c>
      <c r="T140" s="123">
        <f>SUMIF(SaldoAnno3!A$12:A$5000,D140,SaldoAnno3!E$12:H$5000)</f>
        <v>3580407.26</v>
      </c>
      <c r="U140" s="123">
        <f>SUMIF(SaldoAnno3!A$12:A$5000,D140,SaldoAnno3!G$12:G$5000)</f>
        <v>0</v>
      </c>
      <c r="V140" s="123">
        <f>SUMIF(SaldoAnno4!A$12:A$4602,$D140,SaldoAnno4!D$12:D$4602)</f>
        <v>281643</v>
      </c>
      <c r="W140" s="123">
        <f>SUMIF(SaldoAnno4!A$12:A$4602,$D140,SaldoAnno4!E$12:E$4602)</f>
        <v>281643</v>
      </c>
      <c r="X140" s="123">
        <f>SUMIF(SaldoAnno4!A$12:A$4602,$D140,SaldoAnno4!G$12:G$4602)</f>
        <v>0</v>
      </c>
      <c r="Y140" s="123">
        <f>SUMIF(SaldoAnno5!A$12:A$4602,$D140,SaldoAnno5!D$12:D$4602)</f>
        <v>281643</v>
      </c>
      <c r="Z140" s="123">
        <f>SUMIF(SaldoAnno5!A$12:A$4602,$D140,SaldoAnno5!E$12:E$4602)</f>
        <v>281643</v>
      </c>
      <c r="AA140" s="123">
        <f>SUMIF(SaldoAnno5!A$12:A$4602,$D140,SaldoAnno5!G$12:G$4602)</f>
        <v>0</v>
      </c>
      <c r="AB140" s="123">
        <f>SUMIF(SaldoAnno6!A$12:A$5000,$D140,SaldoAnno6!D$12:D$5000)</f>
        <v>281643</v>
      </c>
      <c r="AC140" s="123">
        <f>SUMIF(SaldoAnno6!A$12:A$5000,$D140,SaldoAnno6!E$12:E$5000)</f>
        <v>281643</v>
      </c>
      <c r="AD140" s="123">
        <f>SUMIF(SaldoAnno6!A$12:A$5000,$D140,SaldoAnno6!G$12:G$5000)</f>
        <v>0</v>
      </c>
    </row>
    <row r="141" spans="1:30">
      <c r="A141" s="124">
        <v>12</v>
      </c>
      <c r="B141" s="124">
        <v>1204</v>
      </c>
      <c r="C141" s="124">
        <v>120402</v>
      </c>
      <c r="D141" s="124">
        <v>12040205</v>
      </c>
      <c r="E141" s="125" t="s">
        <v>1294</v>
      </c>
      <c r="F141" s="124">
        <v>3</v>
      </c>
      <c r="G141" s="126" t="s">
        <v>454</v>
      </c>
      <c r="H141" s="126" t="s">
        <v>455</v>
      </c>
      <c r="I141" s="126" t="s">
        <v>455</v>
      </c>
      <c r="J141" s="126" t="s">
        <v>518</v>
      </c>
      <c r="K141" s="126" t="s">
        <v>591</v>
      </c>
      <c r="L141" s="126" t="s">
        <v>847</v>
      </c>
      <c r="M141" s="123">
        <f>SUMIF(SaldoAnno1!A$12:A$4902,D141,SaldoAnno1!D$12:D$4902)</f>
        <v>16415.990000000002</v>
      </c>
      <c r="N141" s="123">
        <f>SUMIF(SaldoAnno1!A$12:A$4902,D141,SaldoAnno1!E$12:E$4902)</f>
        <v>25377.62</v>
      </c>
      <c r="O141" s="123">
        <f>SUMIF(SaldoAnno1!A$12:A$4902,D141,SaldoAnno1!G$12:G$4902)</f>
        <v>-8961.6299999999974</v>
      </c>
      <c r="P141" s="123">
        <f>SUMIF(SaldoAnno2!A$12:A$5000,D141,SaldoAnno2!D$12:D$5000)</f>
        <v>58060.68</v>
      </c>
      <c r="Q141" s="123">
        <f>SUMIF(SaldoAnno2!A$12:A$5000,D141,SaldoAnno2!E$12:E$5000)</f>
        <v>44792.42</v>
      </c>
      <c r="R141" s="123">
        <f>SUMIF(SaldoAnno2!A$12:A$5000,D141,SaldoAnno2!G$12:G$5000)</f>
        <v>13268.260000000002</v>
      </c>
      <c r="S141" s="123">
        <f>SUMIF(SaldoAnno3!A$12:A$5000,D141,SaldoAnno3!D$12:G$5000)</f>
        <v>108187.96</v>
      </c>
      <c r="T141" s="123">
        <f>SUMIF(SaldoAnno3!A$12:A$5000,D141,SaldoAnno3!E$12:H$5000)</f>
        <v>94852.75</v>
      </c>
      <c r="U141" s="123">
        <f>SUMIF(SaldoAnno3!A$12:A$5000,D141,SaldoAnno3!G$12:G$5000)</f>
        <v>13335.210000000006</v>
      </c>
      <c r="V141" s="123">
        <f>SUMIF(SaldoAnno4!A$12:A$4602,$D141,SaldoAnno4!D$12:D$4602)</f>
        <v>128506.66</v>
      </c>
      <c r="W141" s="123">
        <f>SUMIF(SaldoAnno4!A$12:A$4602,$D141,SaldoAnno4!E$12:E$4602)</f>
        <v>108270.69</v>
      </c>
      <c r="X141" s="123">
        <f>SUMIF(SaldoAnno4!A$12:A$4602,$D141,SaldoAnno4!G$12:G$4602)</f>
        <v>20235.97</v>
      </c>
      <c r="Y141" s="123">
        <f>SUMIF(SaldoAnno5!A$12:A$4602,$D141,SaldoAnno5!D$12:D$4602)</f>
        <v>126616.07</v>
      </c>
      <c r="Z141" s="123">
        <f>SUMIF(SaldoAnno5!A$12:A$4602,$D141,SaldoAnno5!E$12:E$4602)</f>
        <v>116929.35</v>
      </c>
      <c r="AA141" s="123">
        <f>SUMIF(SaldoAnno5!A$12:A$4602,$D141,SaldoAnno5!G$12:G$4602)</f>
        <v>9686.7200000000012</v>
      </c>
      <c r="AB141" s="123">
        <f>SUMIF(SaldoAnno6!A$12:A$5000,$D141,SaldoAnno6!D$12:D$5000)</f>
        <v>75579.19</v>
      </c>
      <c r="AC141" s="123">
        <f>SUMIF(SaldoAnno6!A$12:A$5000,$D141,SaldoAnno6!E$12:E$5000)</f>
        <v>60147.06</v>
      </c>
      <c r="AD141" s="123">
        <f>SUMIF(SaldoAnno6!A$12:A$5000,$D141,SaldoAnno6!G$12:G$5000)</f>
        <v>15432.130000000005</v>
      </c>
    </row>
    <row r="142" spans="1:30">
      <c r="A142" s="124">
        <v>12</v>
      </c>
      <c r="B142" s="124">
        <v>1204</v>
      </c>
      <c r="C142" s="124">
        <v>120402</v>
      </c>
      <c r="D142" s="124">
        <v>12040206</v>
      </c>
      <c r="E142" s="125" t="s">
        <v>1295</v>
      </c>
      <c r="F142" s="124">
        <v>3</v>
      </c>
      <c r="G142" s="126" t="s">
        <v>454</v>
      </c>
      <c r="H142" s="126" t="s">
        <v>455</v>
      </c>
      <c r="I142" s="126" t="s">
        <v>455</v>
      </c>
      <c r="J142" s="126" t="s">
        <v>518</v>
      </c>
      <c r="K142" s="126" t="s">
        <v>591</v>
      </c>
      <c r="L142" s="126" t="s">
        <v>847</v>
      </c>
      <c r="M142" s="123">
        <f>SUMIF(SaldoAnno1!A$12:A$4902,D142,SaldoAnno1!D$12:D$4902)</f>
        <v>300</v>
      </c>
      <c r="N142" s="123">
        <f>SUMIF(SaldoAnno1!A$12:A$4902,D142,SaldoAnno1!E$12:E$4902)</f>
        <v>57.7</v>
      </c>
      <c r="O142" s="123">
        <f>SUMIF(SaldoAnno1!A$12:A$4902,D142,SaldoAnno1!G$12:G$4902)</f>
        <v>242.3</v>
      </c>
      <c r="P142" s="123">
        <f>SUMIF(SaldoAnno2!A$12:A$5000,D142,SaldoAnno2!D$12:D$5000)</f>
        <v>560.07000000000005</v>
      </c>
      <c r="Q142" s="123">
        <f>SUMIF(SaldoAnno2!A$12:A$5000,D142,SaldoAnno2!E$12:E$5000)</f>
        <v>460.51</v>
      </c>
      <c r="R142" s="123">
        <f>SUMIF(SaldoAnno2!A$12:A$5000,D142,SaldoAnno2!G$12:G$5000)</f>
        <v>99.560000000000059</v>
      </c>
      <c r="S142" s="123">
        <f>SUMIF(SaldoAnno3!A$12:A$5000,D142,SaldoAnno3!D$12:G$5000)</f>
        <v>444.64</v>
      </c>
      <c r="T142" s="123">
        <f>SUMIF(SaldoAnno3!A$12:A$5000,D142,SaldoAnno3!E$12:H$5000)</f>
        <v>430.58</v>
      </c>
      <c r="U142" s="123">
        <f>SUMIF(SaldoAnno3!A$12:A$5000,D142,SaldoAnno3!G$12:G$5000)</f>
        <v>14.060000000000002</v>
      </c>
      <c r="V142" s="123">
        <f>SUMIF(SaldoAnno4!A$12:A$4602,$D142,SaldoAnno4!D$12:D$4602)</f>
        <v>264.12</v>
      </c>
      <c r="W142" s="123">
        <f>SUMIF(SaldoAnno4!A$12:A$4602,$D142,SaldoAnno4!E$12:E$4602)</f>
        <v>210.08</v>
      </c>
      <c r="X142" s="123">
        <f>SUMIF(SaldoAnno4!A$12:A$4602,$D142,SaldoAnno4!G$12:G$4602)</f>
        <v>54.039999999999992</v>
      </c>
      <c r="Y142" s="123">
        <f>SUMIF(SaldoAnno5!A$12:A$4602,$D142,SaldoAnno5!D$12:D$4602)</f>
        <v>274.12</v>
      </c>
      <c r="Z142" s="123">
        <f>SUMIF(SaldoAnno5!A$12:A$4602,$D142,SaldoAnno5!E$12:E$4602)</f>
        <v>230.42</v>
      </c>
      <c r="AA142" s="123">
        <f>SUMIF(SaldoAnno5!A$12:A$4602,$D142,SaldoAnno5!G$12:G$4602)</f>
        <v>43.700000000000017</v>
      </c>
      <c r="AB142" s="123">
        <f>SUMIF(SaldoAnno6!A$12:A$5000,$D142,SaldoAnno6!D$12:D$5000)</f>
        <v>343.78</v>
      </c>
      <c r="AC142" s="123">
        <f>SUMIF(SaldoAnno6!A$12:A$5000,$D142,SaldoAnno6!E$12:E$5000)</f>
        <v>220.01</v>
      </c>
      <c r="AD142" s="123">
        <f>SUMIF(SaldoAnno6!A$12:A$5000,$D142,SaldoAnno6!G$12:G$5000)</f>
        <v>123.76999999999998</v>
      </c>
    </row>
    <row r="143" spans="1:30">
      <c r="A143" s="124">
        <v>12</v>
      </c>
      <c r="B143" s="124">
        <v>1204</v>
      </c>
      <c r="C143" s="124">
        <v>120402</v>
      </c>
      <c r="D143" s="124">
        <v>12040207</v>
      </c>
      <c r="E143" s="125" t="s">
        <v>1296</v>
      </c>
      <c r="F143" s="124">
        <v>3</v>
      </c>
      <c r="G143" s="126" t="s">
        <v>454</v>
      </c>
      <c r="H143" s="126" t="s">
        <v>455</v>
      </c>
      <c r="I143" s="126" t="s">
        <v>455</v>
      </c>
      <c r="J143" s="126" t="s">
        <v>518</v>
      </c>
      <c r="K143" s="126" t="s">
        <v>591</v>
      </c>
      <c r="L143" s="126" t="s">
        <v>847</v>
      </c>
      <c r="M143" s="123">
        <f>SUMIF(SaldoAnno1!A$12:A$4902,D143,SaldoAnno1!D$12:D$4902)</f>
        <v>0</v>
      </c>
      <c r="N143" s="123">
        <f>SUMIF(SaldoAnno1!A$12:A$4902,D143,SaldoAnno1!E$12:E$4902)</f>
        <v>0</v>
      </c>
      <c r="O143" s="123">
        <f>SUMIF(SaldoAnno1!A$12:A$4902,D143,SaldoAnno1!G$12:G$4902)</f>
        <v>0</v>
      </c>
      <c r="P143" s="123">
        <f>SUMIF(SaldoAnno2!A$12:A$5000,D143,SaldoAnno2!D$12:D$5000)</f>
        <v>3962698.34</v>
      </c>
      <c r="Q143" s="123">
        <f>SUMIF(SaldoAnno2!A$12:A$5000,D143,SaldoAnno2!E$12:E$5000)</f>
        <v>3962698.34</v>
      </c>
      <c r="R143" s="123">
        <f>SUMIF(SaldoAnno2!A$12:A$5000,D143,SaldoAnno2!G$12:G$5000)</f>
        <v>0</v>
      </c>
      <c r="S143" s="123">
        <f>SUMIF(SaldoAnno3!A$12:A$5000,D143,SaldoAnno3!D$12:G$5000)</f>
        <v>3962698.34</v>
      </c>
      <c r="T143" s="123">
        <f>SUMIF(SaldoAnno3!A$12:A$5000,D143,SaldoAnno3!E$12:H$5000)</f>
        <v>3962698.34</v>
      </c>
      <c r="U143" s="123">
        <f>SUMIF(SaldoAnno3!A$12:A$5000,D143,SaldoAnno3!G$12:G$5000)</f>
        <v>0</v>
      </c>
      <c r="V143" s="123">
        <f>SUMIF(SaldoAnno4!A$12:A$4602,$D143,SaldoAnno4!D$12:D$4602)</f>
        <v>3962698.34</v>
      </c>
      <c r="W143" s="123">
        <f>SUMIF(SaldoAnno4!A$12:A$4602,$D143,SaldoAnno4!E$12:E$4602)</f>
        <v>3962698.34</v>
      </c>
      <c r="X143" s="123">
        <f>SUMIF(SaldoAnno4!A$12:A$4602,$D143,SaldoAnno4!G$12:G$4602)</f>
        <v>0</v>
      </c>
      <c r="Y143" s="123">
        <f>SUMIF(SaldoAnno5!A$12:A$4602,$D143,SaldoAnno5!D$12:D$4602)</f>
        <v>0</v>
      </c>
      <c r="Z143" s="123">
        <f>SUMIF(SaldoAnno5!A$12:A$4602,$D143,SaldoAnno5!E$12:E$4602)</f>
        <v>0</v>
      </c>
      <c r="AA143" s="123">
        <f>SUMIF(SaldoAnno5!A$12:A$4602,$D143,SaldoAnno5!G$12:G$4602)</f>
        <v>0</v>
      </c>
      <c r="AB143" s="123">
        <f>SUMIF(SaldoAnno6!A$12:A$5000,$D143,SaldoAnno6!D$12:D$5000)</f>
        <v>0</v>
      </c>
      <c r="AC143" s="123">
        <f>SUMIF(SaldoAnno6!A$12:A$5000,$D143,SaldoAnno6!E$12:E$5000)</f>
        <v>0</v>
      </c>
      <c r="AD143" s="123">
        <f>SUMIF(SaldoAnno6!A$12:A$5000,$D143,SaldoAnno6!G$12:G$5000)</f>
        <v>0</v>
      </c>
    </row>
    <row r="144" spans="1:30">
      <c r="A144" s="124">
        <v>12</v>
      </c>
      <c r="B144" s="124">
        <v>1204</v>
      </c>
      <c r="C144" s="124">
        <v>120402</v>
      </c>
      <c r="D144" s="124">
        <v>12040208</v>
      </c>
      <c r="E144" s="125" t="s">
        <v>1633</v>
      </c>
      <c r="F144" s="124">
        <v>3</v>
      </c>
      <c r="G144" s="126" t="s">
        <v>454</v>
      </c>
      <c r="H144" s="126" t="s">
        <v>455</v>
      </c>
      <c r="I144" s="126" t="s">
        <v>455</v>
      </c>
      <c r="J144" s="126" t="s">
        <v>518</v>
      </c>
      <c r="K144" s="126" t="s">
        <v>591</v>
      </c>
      <c r="L144" s="126" t="s">
        <v>847</v>
      </c>
      <c r="M144" s="123">
        <f>SUMIF(SaldoAnno1!A$12:A$4902,D144,SaldoAnno1!D$12:D$4902)</f>
        <v>0</v>
      </c>
      <c r="N144" s="123">
        <f>SUMIF(SaldoAnno1!A$12:A$4902,D144,SaldoAnno1!E$12:E$4902)</f>
        <v>0</v>
      </c>
      <c r="O144" s="123">
        <f>SUMIF(SaldoAnno1!A$12:A$4902,D144,SaldoAnno1!G$12:G$4902)</f>
        <v>0</v>
      </c>
      <c r="P144" s="123">
        <f>SUMIF(SaldoAnno2!A$12:A$5000,D144,SaldoAnno2!D$12:D$5000)</f>
        <v>0</v>
      </c>
      <c r="Q144" s="123">
        <f>SUMIF(SaldoAnno2!A$12:A$5000,D144,SaldoAnno2!E$12:E$5000)</f>
        <v>0</v>
      </c>
      <c r="R144" s="123">
        <f>SUMIF(SaldoAnno2!A$12:A$5000,D144,SaldoAnno2!G$12:G$5000)</f>
        <v>0</v>
      </c>
      <c r="S144" s="123">
        <f>SUMIF(SaldoAnno3!A$12:A$5000,D144,SaldoAnno3!D$12:G$5000)</f>
        <v>6362429.1799999997</v>
      </c>
      <c r="T144" s="123">
        <f>SUMIF(SaldoAnno3!A$12:A$5000,D144,SaldoAnno3!E$12:H$5000)</f>
        <v>6362429.1799999997</v>
      </c>
      <c r="U144" s="123">
        <f>SUMIF(SaldoAnno3!A$12:A$5000,D144,SaldoAnno3!G$12:G$5000)</f>
        <v>0</v>
      </c>
      <c r="V144" s="123">
        <f>SUMIF(SaldoAnno4!A$12:A$4602,$D144,SaldoAnno4!D$12:D$4602)</f>
        <v>0</v>
      </c>
      <c r="W144" s="123">
        <f>SUMIF(SaldoAnno4!A$12:A$4602,$D144,SaldoAnno4!E$12:E$4602)</f>
        <v>0</v>
      </c>
      <c r="X144" s="123">
        <f>SUMIF(SaldoAnno4!A$12:A$4602,$D144,SaldoAnno4!G$12:G$4602)</f>
        <v>0</v>
      </c>
      <c r="Y144" s="123">
        <f>SUMIF(SaldoAnno5!A$12:A$4602,$D144,SaldoAnno5!D$12:D$4602)</f>
        <v>0</v>
      </c>
      <c r="Z144" s="123">
        <f>SUMIF(SaldoAnno5!A$12:A$4602,$D144,SaldoAnno5!E$12:E$4602)</f>
        <v>0</v>
      </c>
      <c r="AA144" s="123">
        <f>SUMIF(SaldoAnno5!A$12:A$4602,$D144,SaldoAnno5!G$12:G$4602)</f>
        <v>0</v>
      </c>
      <c r="AB144" s="123">
        <f>SUMIF(SaldoAnno6!A$12:A$5000,$D144,SaldoAnno6!D$12:D$5000)</f>
        <v>0</v>
      </c>
      <c r="AC144" s="123">
        <f>SUMIF(SaldoAnno6!A$12:A$5000,$D144,SaldoAnno6!E$12:E$5000)</f>
        <v>0</v>
      </c>
      <c r="AD144" s="123">
        <f>SUMIF(SaldoAnno6!A$12:A$5000,$D144,SaldoAnno6!G$12:G$5000)</f>
        <v>0</v>
      </c>
    </row>
    <row r="145" spans="1:30">
      <c r="A145" s="124">
        <v>12</v>
      </c>
      <c r="B145" s="124">
        <v>1204</v>
      </c>
      <c r="C145" s="124">
        <v>120402</v>
      </c>
      <c r="D145" s="124">
        <v>12040209</v>
      </c>
      <c r="E145" t="s">
        <v>1632</v>
      </c>
      <c r="F145" s="124">
        <v>3</v>
      </c>
      <c r="G145" s="126" t="s">
        <v>454</v>
      </c>
      <c r="H145" s="126" t="s">
        <v>455</v>
      </c>
      <c r="I145" s="126" t="s">
        <v>455</v>
      </c>
      <c r="J145" s="126" t="s">
        <v>518</v>
      </c>
      <c r="K145" s="126" t="s">
        <v>591</v>
      </c>
      <c r="L145" s="126" t="s">
        <v>847</v>
      </c>
      <c r="M145" s="123">
        <f>SUMIF(SaldoAnno1!A$12:A$4902,D145,SaldoAnno1!D$12:D$4902)</f>
        <v>0</v>
      </c>
      <c r="N145" s="123">
        <f>SUMIF(SaldoAnno1!A$12:A$4902,D145,SaldoAnno1!E$12:E$4902)</f>
        <v>0</v>
      </c>
      <c r="O145" s="123">
        <f>SUMIF(SaldoAnno1!A$12:A$4902,D145,SaldoAnno1!G$12:G$4902)</f>
        <v>0</v>
      </c>
      <c r="P145" s="123">
        <f>SUMIF(SaldoAnno2!A$12:A$5000,D145,SaldoAnno2!D$12:D$5000)</f>
        <v>0</v>
      </c>
      <c r="Q145" s="123">
        <f>SUMIF(SaldoAnno2!A$12:A$5000,D145,SaldoAnno2!E$12:E$5000)</f>
        <v>0</v>
      </c>
      <c r="R145" s="123">
        <f>SUMIF(SaldoAnno2!A$12:A$5000,D145,SaldoAnno2!G$12:G$5000)</f>
        <v>0</v>
      </c>
      <c r="S145" s="123">
        <f>SUMIF(SaldoAnno3!A$12:A$5000,D145,SaldoAnno3!D$12:G$5000)</f>
        <v>364990.94</v>
      </c>
      <c r="T145" s="123">
        <f>SUMIF(SaldoAnno3!A$12:A$5000,D145,SaldoAnno3!E$12:H$5000)</f>
        <v>364990.94</v>
      </c>
      <c r="U145" s="123">
        <f>SUMIF(SaldoAnno3!A$12:A$5000,D145,SaldoAnno3!G$12:G$5000)</f>
        <v>0</v>
      </c>
      <c r="V145" s="123">
        <f>SUMIF(SaldoAnno4!A$12:A$4602,$D145,SaldoAnno4!D$12:D$4602)</f>
        <v>0</v>
      </c>
      <c r="W145" s="123">
        <f>SUMIF(SaldoAnno4!A$12:A$4602,$D145,SaldoAnno4!E$12:E$4602)</f>
        <v>0</v>
      </c>
      <c r="X145" s="123">
        <f>SUMIF(SaldoAnno4!A$12:A$4602,$D145,SaldoAnno4!G$12:G$4602)</f>
        <v>0</v>
      </c>
      <c r="Y145" s="123">
        <f>SUMIF(SaldoAnno5!A$12:A$4602,$D145,SaldoAnno5!D$12:D$4602)</f>
        <v>0</v>
      </c>
      <c r="Z145" s="123">
        <f>SUMIF(SaldoAnno5!A$12:A$4602,$D145,SaldoAnno5!E$12:E$4602)</f>
        <v>0</v>
      </c>
      <c r="AA145" s="123">
        <f>SUMIF(SaldoAnno5!A$12:A$4602,$D145,SaldoAnno5!G$12:G$4602)</f>
        <v>0</v>
      </c>
      <c r="AB145" s="123">
        <f>SUMIF(SaldoAnno6!A$12:A$5000,$D145,SaldoAnno6!D$12:D$5000)</f>
        <v>0</v>
      </c>
      <c r="AC145" s="123">
        <f>SUMIF(SaldoAnno6!A$12:A$5000,$D145,SaldoAnno6!E$12:E$5000)</f>
        <v>0</v>
      </c>
      <c r="AD145" s="123">
        <f>SUMIF(SaldoAnno6!A$12:A$5000,$D145,SaldoAnno6!G$12:G$5000)</f>
        <v>0</v>
      </c>
    </row>
    <row r="146" spans="1:30">
      <c r="A146" s="124">
        <v>12</v>
      </c>
      <c r="B146" s="124">
        <v>1204</v>
      </c>
      <c r="C146" s="124">
        <v>120402</v>
      </c>
      <c r="D146" s="124">
        <v>12040210</v>
      </c>
      <c r="E146" s="125" t="s">
        <v>599</v>
      </c>
      <c r="F146" s="124">
        <v>3</v>
      </c>
      <c r="G146" s="126" t="s">
        <v>454</v>
      </c>
      <c r="H146" s="126" t="s">
        <v>455</v>
      </c>
      <c r="I146" s="126" t="s">
        <v>455</v>
      </c>
      <c r="J146" s="126" t="s">
        <v>518</v>
      </c>
      <c r="K146" s="126" t="s">
        <v>591</v>
      </c>
      <c r="L146" s="126" t="s">
        <v>847</v>
      </c>
      <c r="M146" s="123">
        <f>SUMIF(SaldoAnno1!A$12:A$4902,D146,SaldoAnno1!D$12:D$4902)</f>
        <v>21236612.949999999</v>
      </c>
      <c r="N146" s="123">
        <f>SUMIF(SaldoAnno1!A$12:A$4902,D146,SaldoAnno1!E$12:E$4902)</f>
        <v>21517566.239999998</v>
      </c>
      <c r="O146" s="123">
        <f>SUMIF(SaldoAnno1!A$12:A$4902,D146,SaldoAnno1!G$12:G$4902)</f>
        <v>-280953.28999999911</v>
      </c>
      <c r="P146" s="123">
        <f>SUMIF(SaldoAnno2!A$12:A$5000,D146,SaldoAnno2!D$12:D$5000)</f>
        <v>67915592.75</v>
      </c>
      <c r="Q146" s="123">
        <f>SUMIF(SaldoAnno2!A$12:A$5000,D146,SaldoAnno2!E$12:E$5000)</f>
        <v>67915592.75</v>
      </c>
      <c r="R146" s="123">
        <f>SUMIF(SaldoAnno2!A$12:A$5000,D146,SaldoAnno2!G$12:G$5000)</f>
        <v>0</v>
      </c>
      <c r="S146" s="123">
        <f>SUMIF(SaldoAnno3!A$12:A$5000,D146,SaldoAnno3!D$12:G$5000)</f>
        <v>73602911.349999994</v>
      </c>
      <c r="T146" s="123">
        <f>SUMIF(SaldoAnno3!A$12:A$5000,D146,SaldoAnno3!E$12:H$5000)</f>
        <v>73602911.349999994</v>
      </c>
      <c r="U146" s="123">
        <f>SUMIF(SaldoAnno3!A$12:A$5000,D146,SaldoAnno3!G$12:G$5000)</f>
        <v>0</v>
      </c>
      <c r="V146" s="123">
        <f>SUMIF(SaldoAnno4!A$12:A$4602,$D146,SaldoAnno4!D$12:D$4602)</f>
        <v>64626886.920000002</v>
      </c>
      <c r="W146" s="123">
        <f>SUMIF(SaldoAnno4!A$12:A$4602,$D146,SaldoAnno4!E$12:E$4602)</f>
        <v>64626886.920000002</v>
      </c>
      <c r="X146" s="123">
        <f>SUMIF(SaldoAnno4!A$12:A$4602,$D146,SaldoAnno4!G$12:G$4602)</f>
        <v>0</v>
      </c>
      <c r="Y146" s="123">
        <f>SUMIF(SaldoAnno5!A$12:A$4602,$D146,SaldoAnno5!D$12:D$4602)</f>
        <v>76010251.230000004</v>
      </c>
      <c r="Z146" s="123">
        <f>SUMIF(SaldoAnno5!A$12:A$4602,$D146,SaldoAnno5!E$12:E$4602)</f>
        <v>76010251.230000004</v>
      </c>
      <c r="AA146" s="123">
        <f>SUMIF(SaldoAnno5!A$12:A$4602,$D146,SaldoAnno5!G$12:G$4602)</f>
        <v>0</v>
      </c>
      <c r="AB146" s="123">
        <f>SUMIF(SaldoAnno6!A$12:A$5000,$D146,SaldoAnno6!D$12:D$5000)</f>
        <v>72248764.689999998</v>
      </c>
      <c r="AC146" s="123">
        <f>SUMIF(SaldoAnno6!A$12:A$5000,$D146,SaldoAnno6!E$12:E$5000)</f>
        <v>72248764.689999998</v>
      </c>
      <c r="AD146" s="123">
        <f>SUMIF(SaldoAnno6!A$12:A$5000,$D146,SaldoAnno6!G$12:G$5000)</f>
        <v>0</v>
      </c>
    </row>
    <row r="147" spans="1:30">
      <c r="A147" s="124">
        <v>12</v>
      </c>
      <c r="B147" s="124">
        <v>1204</v>
      </c>
      <c r="C147" s="124">
        <v>120402</v>
      </c>
      <c r="D147" s="124">
        <v>12040211</v>
      </c>
      <c r="E147" s="125" t="s">
        <v>1297</v>
      </c>
      <c r="F147" s="124">
        <v>3</v>
      </c>
      <c r="G147" s="126" t="s">
        <v>454</v>
      </c>
      <c r="H147" s="126" t="s">
        <v>455</v>
      </c>
      <c r="I147" s="126" t="s">
        <v>455</v>
      </c>
      <c r="J147" s="126" t="s">
        <v>518</v>
      </c>
      <c r="K147" s="126" t="s">
        <v>591</v>
      </c>
      <c r="L147" s="126" t="s">
        <v>847</v>
      </c>
      <c r="M147" s="123">
        <f>SUMIF(SaldoAnno1!A$12:A$4902,D147,SaldoAnno1!D$12:D$4902)</f>
        <v>7.38</v>
      </c>
      <c r="N147" s="123">
        <f>SUMIF(SaldoAnno1!A$12:A$4902,D147,SaldoAnno1!E$12:E$4902)</f>
        <v>26884.39</v>
      </c>
      <c r="O147" s="123">
        <f>SUMIF(SaldoAnno1!A$12:A$4902,D147,SaldoAnno1!G$12:G$4902)</f>
        <v>-26877.01</v>
      </c>
      <c r="P147" s="123">
        <f>SUMIF(SaldoAnno2!A$12:A$5000,D147,SaldoAnno2!D$12:D$5000)</f>
        <v>395000.64</v>
      </c>
      <c r="Q147" s="123">
        <f>SUMIF(SaldoAnno2!A$12:A$5000,D147,SaldoAnno2!E$12:E$5000)</f>
        <v>0</v>
      </c>
      <c r="R147" s="123">
        <f>SUMIF(SaldoAnno2!A$12:A$5000,D147,SaldoAnno2!G$12:G$5000)</f>
        <v>395000.64</v>
      </c>
      <c r="S147" s="123">
        <f>SUMIF(SaldoAnno3!A$12:A$5000,D147,SaldoAnno3!D$12:G$5000)</f>
        <v>495061.72</v>
      </c>
      <c r="T147" s="123">
        <f>SUMIF(SaldoAnno3!A$12:A$5000,D147,SaldoAnno3!E$12:H$5000)</f>
        <v>58286.78</v>
      </c>
      <c r="U147" s="123">
        <f>SUMIF(SaldoAnno3!A$12:A$5000,D147,SaldoAnno3!G$12:G$5000)</f>
        <v>436774.93999999994</v>
      </c>
      <c r="V147" s="123">
        <f>SUMIF(SaldoAnno4!A$12:A$4602,$D147,SaldoAnno4!D$12:D$4602)</f>
        <v>436798.82</v>
      </c>
      <c r="W147" s="123">
        <f>SUMIF(SaldoAnno4!A$12:A$4602,$D147,SaldoAnno4!E$12:E$4602)</f>
        <v>7830.76</v>
      </c>
      <c r="X147" s="123">
        <f>SUMIF(SaldoAnno4!A$12:A$4602,$D147,SaldoAnno4!G$12:G$4602)</f>
        <v>428968.06</v>
      </c>
      <c r="Y147" s="123">
        <f>SUMIF(SaldoAnno5!A$12:A$4602,$D147,SaldoAnno5!D$12:D$4602)</f>
        <v>428984.06</v>
      </c>
      <c r="Z147" s="123">
        <f>SUMIF(SaldoAnno5!A$12:A$4602,$D147,SaldoAnno5!E$12:E$4602)</f>
        <v>101.08</v>
      </c>
      <c r="AA147" s="123">
        <f>SUMIF(SaldoAnno5!A$12:A$4602,$D147,SaldoAnno5!G$12:G$4602)</f>
        <v>428882.98</v>
      </c>
      <c r="AB147" s="123">
        <f>SUMIF(SaldoAnno6!A$12:A$5000,$D147,SaldoAnno6!D$12:D$5000)</f>
        <v>428914.04</v>
      </c>
      <c r="AC147" s="123">
        <f>SUMIF(SaldoAnno6!A$12:A$5000,$D147,SaldoAnno6!E$12:E$5000)</f>
        <v>16724.099999999999</v>
      </c>
      <c r="AD147" s="123">
        <f>SUMIF(SaldoAnno6!A$12:A$5000,$D147,SaldoAnno6!G$12:G$5000)</f>
        <v>412189.94</v>
      </c>
    </row>
    <row r="148" spans="1:30">
      <c r="A148" s="124">
        <v>12</v>
      </c>
      <c r="B148" s="124">
        <v>1204</v>
      </c>
      <c r="C148" s="124">
        <v>120402</v>
      </c>
      <c r="D148" s="124">
        <v>12040212</v>
      </c>
      <c r="E148" s="125" t="s">
        <v>1673</v>
      </c>
      <c r="F148" s="124">
        <v>3</v>
      </c>
      <c r="G148" s="126" t="s">
        <v>454</v>
      </c>
      <c r="H148" s="126" t="s">
        <v>455</v>
      </c>
      <c r="I148" s="126" t="s">
        <v>455</v>
      </c>
      <c r="J148" s="126" t="s">
        <v>518</v>
      </c>
      <c r="K148" s="126" t="s">
        <v>591</v>
      </c>
      <c r="L148" s="126" t="s">
        <v>847</v>
      </c>
      <c r="M148" s="123">
        <f>SUMIF(SaldoAnno1!A$12:A$4902,D148,SaldoAnno1!D$12:D$4902)</f>
        <v>0</v>
      </c>
      <c r="N148" s="123">
        <f>SUMIF(SaldoAnno1!A$12:A$4902,D148,SaldoAnno1!E$12:E$4902)</f>
        <v>0</v>
      </c>
      <c r="O148" s="123">
        <f>SUMIF(SaldoAnno1!A$12:A$4902,D148,SaldoAnno1!G$12:G$4902)</f>
        <v>0</v>
      </c>
      <c r="P148" s="123">
        <f>SUMIF(SaldoAnno2!A$12:A$5000,D148,SaldoAnno2!D$12:D$5000)</f>
        <v>0</v>
      </c>
      <c r="Q148" s="123">
        <f>SUMIF(SaldoAnno2!A$12:A$5000,D148,SaldoAnno2!E$12:E$5000)</f>
        <v>0</v>
      </c>
      <c r="R148" s="123">
        <f>SUMIF(SaldoAnno2!A$12:A$5000,D148,SaldoAnno2!G$12:G$5000)</f>
        <v>0</v>
      </c>
      <c r="S148" s="123">
        <f>SUMIF(SaldoAnno3!A$12:A$5000,D148,SaldoAnno3!D$12:G$5000)</f>
        <v>0</v>
      </c>
      <c r="T148" s="123">
        <f>SUMIF(SaldoAnno3!A$12:A$5000,D148,SaldoAnno3!E$12:H$5000)</f>
        <v>0</v>
      </c>
      <c r="U148" s="123">
        <f>SUMIF(SaldoAnno3!A$12:A$5000,D148,SaldoAnno3!G$12:G$5000)</f>
        <v>0</v>
      </c>
      <c r="V148" s="123">
        <f>SUMIF(SaldoAnno4!A$12:A$4602,$D148,SaldoAnno4!D$12:D$4602)</f>
        <v>31093.15</v>
      </c>
      <c r="W148" s="123">
        <f>SUMIF(SaldoAnno4!A$12:A$4602,$D148,SaldoAnno4!E$12:E$4602)</f>
        <v>0</v>
      </c>
      <c r="X148" s="123">
        <f>SUMIF(SaldoAnno4!A$12:A$4602,$D148,SaldoAnno4!G$12:G$4602)</f>
        <v>31093.15</v>
      </c>
      <c r="Y148" s="123">
        <f>SUMIF(SaldoAnno5!A$12:A$4602,$D148,SaldoAnno5!D$12:D$4602)</f>
        <v>36130.730000000003</v>
      </c>
      <c r="Z148" s="123">
        <f>SUMIF(SaldoAnno5!A$12:A$4602,$D148,SaldoAnno5!E$12:E$4602)</f>
        <v>36130.730000000003</v>
      </c>
      <c r="AA148" s="123">
        <f>SUMIF(SaldoAnno5!A$12:A$4602,$D148,SaldoAnno5!G$12:G$4602)</f>
        <v>0</v>
      </c>
      <c r="AB148" s="123">
        <f>SUMIF(SaldoAnno6!A$12:A$5000,$D148,SaldoAnno6!D$12:D$5000)</f>
        <v>0</v>
      </c>
      <c r="AC148" s="123">
        <f>SUMIF(SaldoAnno6!A$12:A$5000,$D148,SaldoAnno6!E$12:E$5000)</f>
        <v>0</v>
      </c>
      <c r="AD148" s="123">
        <f>SUMIF(SaldoAnno6!A$12:A$5000,$D148,SaldoAnno6!G$12:G$5000)</f>
        <v>0</v>
      </c>
    </row>
    <row r="149" spans="1:30">
      <c r="A149" s="124">
        <v>12</v>
      </c>
      <c r="B149" s="124">
        <v>1204</v>
      </c>
      <c r="C149" s="124">
        <v>120402</v>
      </c>
      <c r="D149" s="124">
        <v>12040213</v>
      </c>
      <c r="E149" s="125" t="s">
        <v>1721</v>
      </c>
      <c r="F149" s="124">
        <v>3</v>
      </c>
      <c r="G149" s="126" t="s">
        <v>454</v>
      </c>
      <c r="H149" s="126" t="s">
        <v>455</v>
      </c>
      <c r="I149" s="126" t="s">
        <v>455</v>
      </c>
      <c r="J149" s="126" t="s">
        <v>518</v>
      </c>
      <c r="K149" s="126" t="s">
        <v>591</v>
      </c>
      <c r="L149" s="126" t="s">
        <v>847</v>
      </c>
      <c r="M149" s="123">
        <f>SUMIF(SaldoAnno1!A$12:A$4902,D149,SaldoAnno1!D$12:D$4902)</f>
        <v>0</v>
      </c>
      <c r="N149" s="123">
        <f>SUMIF(SaldoAnno1!A$12:A$4902,D149,SaldoAnno1!E$12:E$4902)</f>
        <v>0</v>
      </c>
      <c r="O149" s="123">
        <f>SUMIF(SaldoAnno1!A$12:A$4902,D149,SaldoAnno1!G$12:G$4902)</f>
        <v>0</v>
      </c>
      <c r="P149" s="123">
        <f>SUMIF(SaldoAnno2!A$12:A$5000,D149,SaldoAnno2!D$12:D$5000)</f>
        <v>0</v>
      </c>
      <c r="Q149" s="123">
        <f>SUMIF(SaldoAnno2!A$12:A$5000,D149,SaldoAnno2!E$12:E$5000)</f>
        <v>0</v>
      </c>
      <c r="R149" s="123">
        <f>SUMIF(SaldoAnno2!A$12:A$5000,D149,SaldoAnno2!G$12:G$5000)</f>
        <v>0</v>
      </c>
      <c r="S149" s="123">
        <f>SUMIF(SaldoAnno3!A$12:A$5000,D149,SaldoAnno3!D$12:G$5000)</f>
        <v>0</v>
      </c>
      <c r="T149" s="123">
        <f>SUMIF(SaldoAnno3!A$12:A$5000,D149,SaldoAnno3!E$12:H$5000)</f>
        <v>0</v>
      </c>
      <c r="U149" s="123">
        <f>SUMIF(SaldoAnno3!A$12:A$5000,D149,SaldoAnno3!G$12:G$5000)</f>
        <v>0</v>
      </c>
      <c r="V149" s="123">
        <f>SUMIF(SaldoAnno4!A$12:A$4602,$D149,SaldoAnno4!D$12:D$4602)</f>
        <v>0</v>
      </c>
      <c r="W149" s="123">
        <f>SUMIF(SaldoAnno4!A$12:A$4602,$D149,SaldoAnno4!E$12:E$4602)</f>
        <v>0</v>
      </c>
      <c r="X149" s="123">
        <f>SUMIF(SaldoAnno4!A$12:A$4602,$D149,SaldoAnno4!G$12:G$4602)</f>
        <v>0</v>
      </c>
      <c r="Y149" s="123">
        <f>SUMIF(SaldoAnno5!A$12:A$4602,$D149,SaldoAnno5!D$12:D$4602)</f>
        <v>24254.26</v>
      </c>
      <c r="Z149" s="123">
        <f>SUMIF(SaldoAnno5!A$12:A$4602,$D149,SaldoAnno5!E$12:E$4602)</f>
        <v>0</v>
      </c>
      <c r="AA149" s="123">
        <f>SUMIF(SaldoAnno5!A$12:A$4602,$D149,SaldoAnno5!G$12:G$4602)</f>
        <v>24254.26</v>
      </c>
      <c r="AB149" s="123">
        <f>SUMIF(SaldoAnno6!A$12:A$5000,$D149,SaldoAnno6!D$12:D$5000)</f>
        <v>24254.26</v>
      </c>
      <c r="AC149" s="123">
        <f>SUMIF(SaldoAnno6!A$12:A$5000,$D149,SaldoAnno6!E$12:E$5000)</f>
        <v>24254.26</v>
      </c>
      <c r="AD149" s="123">
        <f>SUMIF(SaldoAnno6!A$12:A$5000,$D149,SaldoAnno6!G$12:G$5000)</f>
        <v>0</v>
      </c>
    </row>
    <row r="150" spans="1:30">
      <c r="A150" s="124">
        <v>12</v>
      </c>
      <c r="B150" s="124">
        <v>1204</v>
      </c>
      <c r="C150" s="124">
        <v>120402</v>
      </c>
      <c r="D150" s="124">
        <v>12040220</v>
      </c>
      <c r="E150" s="125" t="s">
        <v>600</v>
      </c>
      <c r="F150" s="124">
        <v>3</v>
      </c>
      <c r="G150" s="126" t="s">
        <v>454</v>
      </c>
      <c r="H150" s="126" t="s">
        <v>455</v>
      </c>
      <c r="I150" s="126" t="s">
        <v>455</v>
      </c>
      <c r="J150" s="126" t="s">
        <v>518</v>
      </c>
      <c r="K150" s="126" t="s">
        <v>591</v>
      </c>
      <c r="L150" s="126" t="s">
        <v>847</v>
      </c>
      <c r="M150" s="123">
        <f>SUMIF(SaldoAnno1!A$12:A$4902,D150,SaldoAnno1!D$12:D$4902)</f>
        <v>29883949.91</v>
      </c>
      <c r="N150" s="123">
        <f>SUMIF(SaldoAnno1!A$12:A$4902,D150,SaldoAnno1!E$12:E$4902)</f>
        <v>28887345.129999999</v>
      </c>
      <c r="O150" s="123">
        <f>SUMIF(SaldoAnno1!A$12:A$4902,D150,SaldoAnno1!G$12:G$4902)</f>
        <v>996604.78000000119</v>
      </c>
      <c r="P150" s="123">
        <f>SUMIF(SaldoAnno2!A$12:A$5000,D150,SaldoAnno2!D$12:D$5000)</f>
        <v>63740483.969999999</v>
      </c>
      <c r="Q150" s="123">
        <f>SUMIF(SaldoAnno2!A$12:A$5000,D150,SaldoAnno2!E$12:E$5000)</f>
        <v>63740483.969999999</v>
      </c>
      <c r="R150" s="123">
        <f>SUMIF(SaldoAnno2!A$12:A$5000,D150,SaldoAnno2!G$12:G$5000)</f>
        <v>0</v>
      </c>
      <c r="S150" s="123">
        <f>SUMIF(SaldoAnno3!A$12:A$5000,D150,SaldoAnno3!D$12:G$5000)</f>
        <v>57993230.68</v>
      </c>
      <c r="T150" s="123">
        <f>SUMIF(SaldoAnno3!A$12:A$5000,D150,SaldoAnno3!E$12:H$5000)</f>
        <v>57993230.68</v>
      </c>
      <c r="U150" s="123">
        <f>SUMIF(SaldoAnno3!A$12:A$5000,D150,SaldoAnno3!G$12:G$5000)</f>
        <v>0</v>
      </c>
      <c r="V150" s="123">
        <f>SUMIF(SaldoAnno4!A$12:A$4602,$D150,SaldoAnno4!D$12:D$4602)</f>
        <v>60911393.640000001</v>
      </c>
      <c r="W150" s="123">
        <f>SUMIF(SaldoAnno4!A$12:A$4602,$D150,SaldoAnno4!E$12:E$4602)</f>
        <v>60911393.640000001</v>
      </c>
      <c r="X150" s="123">
        <f>SUMIF(SaldoAnno4!A$12:A$4602,$D150,SaldoAnno4!G$12:G$4602)</f>
        <v>0</v>
      </c>
      <c r="Y150" s="123">
        <f>SUMIF(SaldoAnno5!A$12:A$4602,$D150,SaldoAnno5!D$12:D$4602)</f>
        <v>68919253.560000002</v>
      </c>
      <c r="Z150" s="123">
        <f>SUMIF(SaldoAnno5!A$12:A$4602,$D150,SaldoAnno5!E$12:E$4602)</f>
        <v>68919253.560000002</v>
      </c>
      <c r="AA150" s="123">
        <f>SUMIF(SaldoAnno5!A$12:A$4602,$D150,SaldoAnno5!G$12:G$4602)</f>
        <v>0</v>
      </c>
      <c r="AB150" s="123">
        <f>SUMIF(SaldoAnno6!A$12:A$5000,$D150,SaldoAnno6!D$12:D$5000)</f>
        <v>73669879.879999995</v>
      </c>
      <c r="AC150" s="123">
        <f>SUMIF(SaldoAnno6!A$12:A$5000,$D150,SaldoAnno6!E$12:E$5000)</f>
        <v>73669879.879999995</v>
      </c>
      <c r="AD150" s="123">
        <f>SUMIF(SaldoAnno6!A$12:A$5000,$D150,SaldoAnno6!G$12:G$5000)</f>
        <v>0</v>
      </c>
    </row>
    <row r="151" spans="1:30">
      <c r="A151" s="124">
        <v>12</v>
      </c>
      <c r="B151" s="124">
        <v>1204</v>
      </c>
      <c r="C151" s="124">
        <v>120402</v>
      </c>
      <c r="D151" s="124">
        <v>12040230</v>
      </c>
      <c r="E151" s="125" t="s">
        <v>601</v>
      </c>
      <c r="F151" s="124">
        <v>3</v>
      </c>
      <c r="G151" s="126" t="s">
        <v>454</v>
      </c>
      <c r="H151" s="126" t="s">
        <v>455</v>
      </c>
      <c r="I151" s="126" t="s">
        <v>455</v>
      </c>
      <c r="J151" s="126" t="s">
        <v>518</v>
      </c>
      <c r="K151" s="126" t="s">
        <v>591</v>
      </c>
      <c r="L151" s="126" t="s">
        <v>847</v>
      </c>
      <c r="M151" s="123">
        <f>SUMIF(SaldoAnno1!A$12:A$4902,D151,SaldoAnno1!D$12:D$4902)</f>
        <v>303256.37</v>
      </c>
      <c r="N151" s="123">
        <f>SUMIF(SaldoAnno1!A$12:A$4902,D151,SaldoAnno1!E$12:E$4902)</f>
        <v>143859.29</v>
      </c>
      <c r="O151" s="123">
        <f>SUMIF(SaldoAnno1!A$12:A$4902,D151,SaldoAnno1!G$12:G$4902)</f>
        <v>159397.07999999999</v>
      </c>
      <c r="P151" s="123">
        <f>SUMIF(SaldoAnno2!A$12:A$5000,D151,SaldoAnno2!D$12:D$5000)</f>
        <v>821793.5</v>
      </c>
      <c r="Q151" s="123">
        <f>SUMIF(SaldoAnno2!A$12:A$5000,D151,SaldoAnno2!E$12:E$5000)</f>
        <v>821793.5</v>
      </c>
      <c r="R151" s="123">
        <f>SUMIF(SaldoAnno2!A$12:A$5000,D151,SaldoAnno2!G$12:G$5000)</f>
        <v>0</v>
      </c>
      <c r="S151" s="123">
        <f>SUMIF(SaldoAnno3!A$12:A$5000,D151,SaldoAnno3!D$12:G$5000)</f>
        <v>6125708.0300000003</v>
      </c>
      <c r="T151" s="123">
        <f>SUMIF(SaldoAnno3!A$12:A$5000,D151,SaldoAnno3!E$12:H$5000)</f>
        <v>6125708.0300000003</v>
      </c>
      <c r="U151" s="123">
        <f>SUMIF(SaldoAnno3!A$12:A$5000,D151,SaldoAnno3!G$12:G$5000)</f>
        <v>0</v>
      </c>
      <c r="V151" s="123">
        <f>SUMIF(SaldoAnno4!A$12:A$4602,$D151,SaldoAnno4!D$12:D$4602)</f>
        <v>1535429.07</v>
      </c>
      <c r="W151" s="123">
        <f>SUMIF(SaldoAnno4!A$12:A$4602,$D151,SaldoAnno4!E$12:E$4602)</f>
        <v>1535429.07</v>
      </c>
      <c r="X151" s="123">
        <f>SUMIF(SaldoAnno4!A$12:A$4602,$D151,SaldoAnno4!G$12:G$4602)</f>
        <v>0</v>
      </c>
      <c r="Y151" s="123">
        <f>SUMIF(SaldoAnno5!A$12:A$4602,$D151,SaldoAnno5!D$12:D$4602)</f>
        <v>918587.87</v>
      </c>
      <c r="Z151" s="123">
        <f>SUMIF(SaldoAnno5!A$12:A$4602,$D151,SaldoAnno5!E$12:E$4602)</f>
        <v>918587.87</v>
      </c>
      <c r="AA151" s="123">
        <f>SUMIF(SaldoAnno5!A$12:A$4602,$D151,SaldoAnno5!G$12:G$4602)</f>
        <v>0</v>
      </c>
      <c r="AB151" s="123">
        <f>SUMIF(SaldoAnno6!A$12:A$5000,$D151,SaldoAnno6!D$12:D$5000)</f>
        <v>1082699.8600000001</v>
      </c>
      <c r="AC151" s="123">
        <f>SUMIF(SaldoAnno6!A$12:A$5000,$D151,SaldoAnno6!E$12:E$5000)</f>
        <v>1082699.8600000001</v>
      </c>
      <c r="AD151" s="123">
        <f>SUMIF(SaldoAnno6!A$12:A$5000,$D151,SaldoAnno6!G$12:G$5000)</f>
        <v>0</v>
      </c>
    </row>
    <row r="152" spans="1:30">
      <c r="A152" s="124">
        <v>12</v>
      </c>
      <c r="B152" s="124">
        <v>1204</v>
      </c>
      <c r="C152" s="124">
        <v>120402</v>
      </c>
      <c r="D152" s="124">
        <v>12040240</v>
      </c>
      <c r="E152" s="125" t="s">
        <v>1669</v>
      </c>
      <c r="F152" s="124">
        <v>3</v>
      </c>
      <c r="G152" s="126" t="s">
        <v>454</v>
      </c>
      <c r="H152" s="126" t="s">
        <v>455</v>
      </c>
      <c r="I152" s="126" t="s">
        <v>455</v>
      </c>
      <c r="J152" s="126" t="s">
        <v>518</v>
      </c>
      <c r="K152" s="126" t="s">
        <v>591</v>
      </c>
      <c r="L152" s="126" t="s">
        <v>847</v>
      </c>
      <c r="M152" s="123">
        <f>SUMIF(SaldoAnno1!A$12:A$4902,D152,SaldoAnno1!D$12:D$4902)</f>
        <v>0</v>
      </c>
      <c r="N152" s="123">
        <f>SUMIF(SaldoAnno1!A$12:A$4902,D152,SaldoAnno1!E$12:E$4902)</f>
        <v>0</v>
      </c>
      <c r="O152" s="123">
        <f>SUMIF(SaldoAnno1!A$12:A$4902,D152,SaldoAnno1!G$12:G$4902)</f>
        <v>0</v>
      </c>
      <c r="P152" s="123">
        <f>SUMIF(SaldoAnno2!A$12:A$5000,D152,SaldoAnno2!D$12:D$5000)</f>
        <v>0</v>
      </c>
      <c r="Q152" s="123">
        <f>SUMIF(SaldoAnno2!A$12:A$5000,D152,SaldoAnno2!E$12:E$5000)</f>
        <v>0</v>
      </c>
      <c r="R152" s="123">
        <f>SUMIF(SaldoAnno2!A$12:A$5000,D152,SaldoAnno2!G$12:G$5000)</f>
        <v>0</v>
      </c>
      <c r="S152" s="123">
        <f>SUMIF(SaldoAnno3!A$12:A$5000,D152,SaldoAnno3!D$12:G$5000)</f>
        <v>0</v>
      </c>
      <c r="T152" s="123">
        <f>SUMIF(SaldoAnno3!A$12:A$5000,D152,SaldoAnno3!E$12:H$5000)</f>
        <v>0</v>
      </c>
      <c r="U152" s="123">
        <f>SUMIF(SaldoAnno3!A$12:A$5000,D152,SaldoAnno3!G$12:G$5000)</f>
        <v>0</v>
      </c>
      <c r="V152" s="123">
        <f>SUMIF(SaldoAnno4!A$12:A$4602,$D152,SaldoAnno4!D$12:D$4602)</f>
        <v>0</v>
      </c>
      <c r="W152" s="123">
        <f>SUMIF(SaldoAnno4!A$12:A$4602,$D152,SaldoAnno4!E$12:E$4602)</f>
        <v>0</v>
      </c>
      <c r="X152" s="123">
        <f>SUMIF(SaldoAnno4!A$12:A$4602,$D152,SaldoAnno4!G$12:G$4602)</f>
        <v>0</v>
      </c>
      <c r="Y152" s="123">
        <f>SUMIF(SaldoAnno5!A$12:A$4602,$D152,SaldoAnno5!D$12:D$4602)</f>
        <v>0</v>
      </c>
      <c r="Z152" s="123">
        <f>SUMIF(SaldoAnno5!A$12:A$4602,$D152,SaldoAnno5!E$12:E$4602)</f>
        <v>0</v>
      </c>
      <c r="AA152" s="123">
        <f>SUMIF(SaldoAnno5!A$12:A$4602,$D152,SaldoAnno5!G$12:G$4602)</f>
        <v>0</v>
      </c>
      <c r="AB152" s="123">
        <f>SUMIF(SaldoAnno6!A$12:A$5000,$D152,SaldoAnno6!D$12:D$5000)</f>
        <v>0</v>
      </c>
      <c r="AC152" s="123">
        <f>SUMIF(SaldoAnno6!A$12:A$5000,$D152,SaldoAnno6!E$12:E$5000)</f>
        <v>0</v>
      </c>
      <c r="AD152" s="123">
        <f>SUMIF(SaldoAnno6!A$12:A$5000,$D152,SaldoAnno6!G$12:G$5000)</f>
        <v>0</v>
      </c>
    </row>
    <row r="153" spans="1:30">
      <c r="A153" s="124">
        <v>12</v>
      </c>
      <c r="B153" s="124">
        <v>1204</v>
      </c>
      <c r="C153" s="124">
        <v>120403</v>
      </c>
      <c r="D153" s="124">
        <v>12040301</v>
      </c>
      <c r="E153" s="125" t="s">
        <v>602</v>
      </c>
      <c r="F153" s="124">
        <v>3</v>
      </c>
      <c r="G153" s="126" t="s">
        <v>454</v>
      </c>
      <c r="H153" s="126" t="s">
        <v>455</v>
      </c>
      <c r="I153" s="126" t="s">
        <v>455</v>
      </c>
      <c r="J153" s="126" t="s">
        <v>518</v>
      </c>
      <c r="K153" s="126" t="s">
        <v>603</v>
      </c>
      <c r="L153" s="126" t="s">
        <v>847</v>
      </c>
      <c r="M153" s="123">
        <f>SUMIF(SaldoAnno1!A$12:A$4902,D153,SaldoAnno1!D$12:D$4902)</f>
        <v>6755.55</v>
      </c>
      <c r="N153" s="123">
        <f>SUMIF(SaldoAnno1!A$12:A$4902,D153,SaldoAnno1!E$12:E$4902)</f>
        <v>442.66</v>
      </c>
      <c r="O153" s="123">
        <f>SUMIF(SaldoAnno1!A$12:A$4902,D153,SaldoAnno1!G$12:G$4902)</f>
        <v>6312.89</v>
      </c>
      <c r="P153" s="123">
        <f>SUMIF(SaldoAnno2!A$12:A$5000,D153,SaldoAnno2!D$12:D$5000)</f>
        <v>76759.759999999995</v>
      </c>
      <c r="Q153" s="123">
        <f>SUMIF(SaldoAnno2!A$12:A$5000,D153,SaldoAnno2!E$12:E$5000)</f>
        <v>76283</v>
      </c>
      <c r="R153" s="123">
        <f>SUMIF(SaldoAnno2!A$12:A$5000,D153,SaldoAnno2!G$12:G$5000)</f>
        <v>476.75999999999476</v>
      </c>
      <c r="S153" s="123">
        <f>SUMIF(SaldoAnno3!A$12:A$5000,D153,SaldoAnno3!D$12:G$5000)</f>
        <v>38845.14</v>
      </c>
      <c r="T153" s="123">
        <f>SUMIF(SaldoAnno3!A$12:A$5000,D153,SaldoAnno3!E$12:H$5000)</f>
        <v>280.62</v>
      </c>
      <c r="U153" s="123">
        <f>SUMIF(SaldoAnno3!A$12:A$5000,D153,SaldoAnno3!G$12:G$5000)</f>
        <v>38564.519999999997</v>
      </c>
      <c r="V153" s="123">
        <f>SUMIF(SaldoAnno4!A$12:A$4602,$D153,SaldoAnno4!D$12:D$4602)</f>
        <v>40191</v>
      </c>
      <c r="W153" s="123">
        <f>SUMIF(SaldoAnno4!A$12:A$4602,$D153,SaldoAnno4!E$12:E$4602)</f>
        <v>39281.29</v>
      </c>
      <c r="X153" s="123">
        <f>SUMIF(SaldoAnno4!A$12:A$4602,$D153,SaldoAnno4!G$12:G$4602)</f>
        <v>909.70999999999913</v>
      </c>
      <c r="Y153" s="123">
        <f>SUMIF(SaldoAnno5!A$12:A$4602,$D153,SaldoAnno5!D$12:D$4602)</f>
        <v>3935.35</v>
      </c>
      <c r="Z153" s="123">
        <f>SUMIF(SaldoAnno5!A$12:A$4602,$D153,SaldoAnno5!E$12:E$4602)</f>
        <v>291.81</v>
      </c>
      <c r="AA153" s="123">
        <f>SUMIF(SaldoAnno5!A$12:A$4602,$D153,SaldoAnno5!G$12:G$4602)</f>
        <v>3643.54</v>
      </c>
      <c r="AB153" s="123">
        <f>SUMIF(SaldoAnno6!A$12:A$5000,$D153,SaldoAnno6!D$12:D$5000)</f>
        <v>21241.97</v>
      </c>
      <c r="AC153" s="123">
        <f>SUMIF(SaldoAnno6!A$12:A$5000,$D153,SaldoAnno6!E$12:E$5000)</f>
        <v>293.2</v>
      </c>
      <c r="AD153" s="123">
        <f>SUMIF(SaldoAnno6!A$12:A$5000,$D153,SaldoAnno6!G$12:G$5000)</f>
        <v>20948.77</v>
      </c>
    </row>
    <row r="154" spans="1:30">
      <c r="A154" s="124">
        <v>12</v>
      </c>
      <c r="B154" s="124">
        <v>1204</v>
      </c>
      <c r="C154" s="124">
        <v>120403</v>
      </c>
      <c r="D154" s="124">
        <v>12040302</v>
      </c>
      <c r="E154" s="125" t="s">
        <v>1298</v>
      </c>
      <c r="F154" s="124">
        <v>3</v>
      </c>
      <c r="G154" s="126" t="s">
        <v>454</v>
      </c>
      <c r="H154" s="126" t="s">
        <v>455</v>
      </c>
      <c r="I154" s="126" t="s">
        <v>455</v>
      </c>
      <c r="J154" s="126" t="s">
        <v>518</v>
      </c>
      <c r="K154" s="126" t="s">
        <v>603</v>
      </c>
      <c r="L154" s="126" t="s">
        <v>847</v>
      </c>
      <c r="M154" s="123">
        <f>SUMIF(SaldoAnno1!A$12:A$4902,D154,SaldoAnno1!D$12:D$4902)</f>
        <v>0</v>
      </c>
      <c r="N154" s="123">
        <f>SUMIF(SaldoAnno1!A$12:A$4902,D154,SaldoAnno1!E$12:E$4902)</f>
        <v>0</v>
      </c>
      <c r="O154" s="123">
        <f>SUMIF(SaldoAnno1!A$12:A$4902,D154,SaldoAnno1!G$12:G$4902)</f>
        <v>0</v>
      </c>
      <c r="P154" s="123">
        <f>SUMIF(SaldoAnno2!A$12:A$5000,D154,SaldoAnno2!D$12:D$5000)</f>
        <v>33310.31</v>
      </c>
      <c r="Q154" s="123">
        <f>SUMIF(SaldoAnno2!A$12:A$5000,D154,SaldoAnno2!E$12:E$5000)</f>
        <v>289.12</v>
      </c>
      <c r="R154" s="123">
        <f>SUMIF(SaldoAnno2!A$12:A$5000,D154,SaldoAnno2!G$12:G$5000)</f>
        <v>33021.189999999995</v>
      </c>
      <c r="S154" s="123">
        <f>SUMIF(SaldoAnno3!A$12:A$5000,D154,SaldoAnno3!D$12:G$5000)</f>
        <v>37531.360000000001</v>
      </c>
      <c r="T154" s="123">
        <f>SUMIF(SaldoAnno3!A$12:A$5000,D154,SaldoAnno3!E$12:H$5000)</f>
        <v>37531.360000000001</v>
      </c>
      <c r="U154" s="123">
        <f>SUMIF(SaldoAnno3!A$12:A$5000,D154,SaldoAnno3!G$12:G$5000)</f>
        <v>0</v>
      </c>
      <c r="V154" s="123">
        <f>SUMIF(SaldoAnno4!A$12:A$4602,$D154,SaldoAnno4!D$12:D$4602)</f>
        <v>0</v>
      </c>
      <c r="W154" s="123">
        <f>SUMIF(SaldoAnno4!A$12:A$4602,$D154,SaldoAnno4!E$12:E$4602)</f>
        <v>0</v>
      </c>
      <c r="X154" s="123">
        <f>SUMIF(SaldoAnno4!A$12:A$4602,$D154,SaldoAnno4!G$12:G$4602)</f>
        <v>0</v>
      </c>
      <c r="Y154" s="123">
        <f>SUMIF(SaldoAnno5!A$12:A$4602,$D154,SaldoAnno5!D$12:D$4602)</f>
        <v>0</v>
      </c>
      <c r="Z154" s="123">
        <f>SUMIF(SaldoAnno5!A$12:A$4602,$D154,SaldoAnno5!E$12:E$4602)</f>
        <v>0</v>
      </c>
      <c r="AA154" s="123">
        <f>SUMIF(SaldoAnno5!A$12:A$4602,$D154,SaldoAnno5!G$12:G$4602)</f>
        <v>0</v>
      </c>
      <c r="AB154" s="123">
        <f>SUMIF(SaldoAnno6!A$12:A$5000,$D154,SaldoAnno6!D$12:D$5000)</f>
        <v>0</v>
      </c>
      <c r="AC154" s="123">
        <f>SUMIF(SaldoAnno6!A$12:A$5000,$D154,SaldoAnno6!E$12:E$5000)</f>
        <v>0</v>
      </c>
      <c r="AD154" s="123">
        <f>SUMIF(SaldoAnno6!A$12:A$5000,$D154,SaldoAnno6!G$12:G$5000)</f>
        <v>0</v>
      </c>
    </row>
    <row r="155" spans="1:30">
      <c r="A155" s="124">
        <v>12</v>
      </c>
      <c r="B155" s="124">
        <v>1204</v>
      </c>
      <c r="C155" s="124">
        <v>120403</v>
      </c>
      <c r="D155" s="124">
        <v>12040303</v>
      </c>
      <c r="E155" s="125" t="s">
        <v>1635</v>
      </c>
      <c r="F155" s="124">
        <v>3</v>
      </c>
      <c r="G155" s="126" t="s">
        <v>454</v>
      </c>
      <c r="H155" s="126" t="s">
        <v>455</v>
      </c>
      <c r="I155" s="126" t="s">
        <v>455</v>
      </c>
      <c r="J155" s="126" t="s">
        <v>518</v>
      </c>
      <c r="K155" s="126" t="s">
        <v>603</v>
      </c>
      <c r="L155" s="126" t="s">
        <v>847</v>
      </c>
      <c r="M155" s="123">
        <f>SUMIF(SaldoAnno1!A$12:A$4902,D155,SaldoAnno1!D$12:D$4902)</f>
        <v>5881.72</v>
      </c>
      <c r="N155" s="123">
        <f>SUMIF(SaldoAnno1!A$12:A$4902,D155,SaldoAnno1!E$12:E$4902)</f>
        <v>693.57</v>
      </c>
      <c r="O155" s="123">
        <f>SUMIF(SaldoAnno1!A$12:A$4902,D155,SaldoAnno1!G$12:G$4902)</f>
        <v>5188.1500000000005</v>
      </c>
      <c r="P155" s="123">
        <f>SUMIF(SaldoAnno2!A$12:A$5000,D155,SaldoAnno2!D$12:D$5000)</f>
        <v>0</v>
      </c>
      <c r="Q155" s="123">
        <f>SUMIF(SaldoAnno2!A$12:A$5000,D155,SaldoAnno2!E$12:E$5000)</f>
        <v>0</v>
      </c>
      <c r="R155" s="123">
        <f>SUMIF(SaldoAnno2!A$12:A$5000,D155,SaldoAnno2!G$12:G$5000)</f>
        <v>0</v>
      </c>
      <c r="S155" s="123">
        <f>SUMIF(SaldoAnno3!A$12:A$5000,D155,SaldoAnno3!D$12:G$5000)</f>
        <v>0</v>
      </c>
      <c r="T155" s="123">
        <f>SUMIF(SaldoAnno3!A$12:A$5000,D155,SaldoAnno3!E$12:H$5000)</f>
        <v>44.51</v>
      </c>
      <c r="U155" s="123">
        <f>SUMIF(SaldoAnno3!A$12:A$5000,D155,SaldoAnno3!G$12:G$5000)</f>
        <v>-44.51</v>
      </c>
      <c r="V155" s="123">
        <f>SUMIF(SaldoAnno4!A$12:A$4602,$D155,SaldoAnno4!D$12:D$4602)</f>
        <v>400</v>
      </c>
      <c r="W155" s="123">
        <f>SUMIF(SaldoAnno4!A$12:A$4602,$D155,SaldoAnno4!E$12:E$4602)</f>
        <v>324.44</v>
      </c>
      <c r="X155" s="123">
        <f>SUMIF(SaldoAnno4!A$12:A$4602,$D155,SaldoAnno4!G$12:G$4602)</f>
        <v>75.56</v>
      </c>
      <c r="Y155" s="123">
        <f>SUMIF(SaldoAnno5!A$12:A$4602,$D155,SaldoAnno5!D$12:D$4602)</f>
        <v>10901.2</v>
      </c>
      <c r="Z155" s="123">
        <f>SUMIF(SaldoAnno5!A$12:A$4602,$D155,SaldoAnno5!E$12:E$4602)</f>
        <v>279.91000000000003</v>
      </c>
      <c r="AA155" s="123">
        <f>SUMIF(SaldoAnno5!A$12:A$4602,$D155,SaldoAnno5!G$12:G$4602)</f>
        <v>10621.29</v>
      </c>
      <c r="AB155" s="123">
        <f>SUMIF(SaldoAnno6!A$12:A$5000,$D155,SaldoAnno6!D$12:D$5000)</f>
        <v>22004.32</v>
      </c>
      <c r="AC155" s="123">
        <f>SUMIF(SaldoAnno6!A$12:A$5000,$D155,SaldoAnno6!E$12:E$5000)</f>
        <v>694.66</v>
      </c>
      <c r="AD155" s="123">
        <f>SUMIF(SaldoAnno6!A$12:A$5000,$D155,SaldoAnno6!G$12:G$5000)</f>
        <v>21309.66</v>
      </c>
    </row>
    <row r="156" spans="1:30">
      <c r="A156" s="124">
        <v>13</v>
      </c>
      <c r="B156" s="124">
        <v>1301</v>
      </c>
      <c r="C156" s="124">
        <v>130101</v>
      </c>
      <c r="D156" s="124">
        <v>13010101</v>
      </c>
      <c r="E156" s="125" t="s">
        <v>604</v>
      </c>
      <c r="F156" s="124">
        <v>3</v>
      </c>
      <c r="G156" s="126" t="s">
        <v>454</v>
      </c>
      <c r="H156" s="126" t="s">
        <v>455</v>
      </c>
      <c r="I156" s="126" t="s">
        <v>455</v>
      </c>
      <c r="J156" s="126" t="s">
        <v>849</v>
      </c>
      <c r="K156" s="126" t="s">
        <v>604</v>
      </c>
      <c r="L156" s="126" t="s">
        <v>604</v>
      </c>
      <c r="M156" s="123">
        <f>SUMIF(SaldoAnno1!A$12:A$4902,D156,SaldoAnno1!D$12:D$4902)</f>
        <v>0</v>
      </c>
      <c r="N156" s="123">
        <f>SUMIF(SaldoAnno1!A$12:A$4902,D156,SaldoAnno1!E$12:E$4902)</f>
        <v>381256.89</v>
      </c>
      <c r="O156" s="123">
        <f>SUMIF(SaldoAnno1!A$12:A$4902,D156,SaldoAnno1!G$12:G$4902)</f>
        <v>-381256.89</v>
      </c>
      <c r="P156" s="123">
        <f>SUMIF(SaldoAnno2!A$12:A$5000,D156,SaldoAnno2!D$12:D$5000)</f>
        <v>795.86</v>
      </c>
      <c r="Q156" s="123">
        <f>SUMIF(SaldoAnno2!A$12:A$5000,D156,SaldoAnno2!E$12:E$5000)</f>
        <v>88.36</v>
      </c>
      <c r="R156" s="123">
        <f>SUMIF(SaldoAnno2!A$12:A$5000,D156,SaldoAnno2!G$12:G$5000)</f>
        <v>707.5</v>
      </c>
      <c r="S156" s="123">
        <f>SUMIF(SaldoAnno3!A$12:A$5000,D156,SaldoAnno3!D$12:G$5000)</f>
        <v>227171.91</v>
      </c>
      <c r="T156" s="123">
        <f>SUMIF(SaldoAnno3!A$12:A$5000,D156,SaldoAnno3!E$12:H$5000)</f>
        <v>81051.78</v>
      </c>
      <c r="U156" s="123">
        <f>SUMIF(SaldoAnno3!A$12:A$5000,D156,SaldoAnno3!G$12:G$5000)</f>
        <v>146120.13</v>
      </c>
      <c r="V156" s="123">
        <f>SUMIF(SaldoAnno4!A$12:A$4602,$D156,SaldoAnno4!D$12:D$4602)</f>
        <v>544464.22</v>
      </c>
      <c r="W156" s="123">
        <f>SUMIF(SaldoAnno4!A$12:A$4602,$D156,SaldoAnno4!E$12:E$4602)</f>
        <v>146120.13</v>
      </c>
      <c r="X156" s="123">
        <f>SUMIF(SaldoAnno4!A$12:A$4602,$D156,SaldoAnno4!G$12:G$4602)</f>
        <v>398344.08999999997</v>
      </c>
      <c r="Y156" s="123">
        <f>SUMIF(SaldoAnno5!A$12:A$4602,$D156,SaldoAnno5!D$12:D$4602)</f>
        <v>795370.23</v>
      </c>
      <c r="Z156" s="123">
        <f>SUMIF(SaldoAnno5!A$12:A$4602,$D156,SaldoAnno5!E$12:E$4602)</f>
        <v>400949.85</v>
      </c>
      <c r="AA156" s="123">
        <f>SUMIF(SaldoAnno5!A$12:A$4602,$D156,SaldoAnno5!G$12:G$4602)</f>
        <v>394420.38</v>
      </c>
      <c r="AB156" s="123">
        <f>SUMIF(SaldoAnno6!A$12:A$5000,$D156,SaldoAnno6!D$12:D$5000)</f>
        <v>818196.09</v>
      </c>
      <c r="AC156" s="123">
        <f>SUMIF(SaldoAnno6!A$12:A$5000,$D156,SaldoAnno6!E$12:E$5000)</f>
        <v>394420.38</v>
      </c>
      <c r="AD156" s="123">
        <f>SUMIF(SaldoAnno6!A$12:A$5000,$D156,SaldoAnno6!G$12:G$5000)</f>
        <v>423775.70999999996</v>
      </c>
    </row>
    <row r="157" spans="1:30">
      <c r="A157" s="124">
        <v>13</v>
      </c>
      <c r="B157" s="124">
        <v>1302</v>
      </c>
      <c r="C157" s="124">
        <v>130201</v>
      </c>
      <c r="D157" s="124">
        <v>13020101</v>
      </c>
      <c r="E157" s="125" t="s">
        <v>605</v>
      </c>
      <c r="F157" s="124">
        <v>3</v>
      </c>
      <c r="G157" s="126" t="s">
        <v>454</v>
      </c>
      <c r="H157" s="126" t="s">
        <v>455</v>
      </c>
      <c r="I157" s="126" t="s">
        <v>455</v>
      </c>
      <c r="J157" s="126" t="s">
        <v>849</v>
      </c>
      <c r="K157" s="126" t="s">
        <v>605</v>
      </c>
      <c r="L157" s="126" t="s">
        <v>605</v>
      </c>
      <c r="M157" s="123">
        <f>SUMIF(SaldoAnno1!A$12:A$4902,D157,SaldoAnno1!D$12:D$4902)</f>
        <v>0</v>
      </c>
      <c r="N157" s="123">
        <f>SUMIF(SaldoAnno1!A$12:A$4902,D157,SaldoAnno1!E$12:E$4902)</f>
        <v>107610.86</v>
      </c>
      <c r="O157" s="123">
        <f>SUMIF(SaldoAnno1!A$12:A$4902,D157,SaldoAnno1!G$12:G$4902)</f>
        <v>-107610.86</v>
      </c>
      <c r="P157" s="123">
        <f>SUMIF(SaldoAnno2!A$12:A$5000,D157,SaldoAnno2!D$12:D$5000)</f>
        <v>559761.65</v>
      </c>
      <c r="Q157" s="123">
        <f>SUMIF(SaldoAnno2!A$12:A$5000,D157,SaldoAnno2!E$12:E$5000)</f>
        <v>294594.51</v>
      </c>
      <c r="R157" s="123">
        <f>SUMIF(SaldoAnno2!A$12:A$5000,D157,SaldoAnno2!G$12:G$5000)</f>
        <v>265167.14</v>
      </c>
      <c r="S157" s="123">
        <f>SUMIF(SaldoAnno3!A$12:A$5000,D157,SaldoAnno3!D$12:G$5000)</f>
        <v>365610.85</v>
      </c>
      <c r="T157" s="123">
        <f>SUMIF(SaldoAnno3!A$12:A$5000,D157,SaldoAnno3!E$12:H$5000)</f>
        <v>267776.06</v>
      </c>
      <c r="U157" s="123">
        <f>SUMIF(SaldoAnno3!A$12:A$5000,D157,SaldoAnno3!G$12:G$5000)</f>
        <v>97834.789999999979</v>
      </c>
      <c r="V157" s="123">
        <f>SUMIF(SaldoAnno4!A$12:A$4602,$D157,SaldoAnno4!D$12:D$4602)</f>
        <v>218006.79</v>
      </c>
      <c r="W157" s="123">
        <f>SUMIF(SaldoAnno4!A$12:A$4602,$D157,SaldoAnno4!E$12:E$4602)</f>
        <v>100010.29</v>
      </c>
      <c r="X157" s="123">
        <f>SUMIF(SaldoAnno4!A$12:A$4602,$D157,SaldoAnno4!G$12:G$4602)</f>
        <v>117996.50000000001</v>
      </c>
      <c r="Y157" s="123">
        <f>SUMIF(SaldoAnno5!A$12:A$4602,$D157,SaldoAnno5!D$12:D$4602)</f>
        <v>231027.24</v>
      </c>
      <c r="Z157" s="123">
        <f>SUMIF(SaldoAnno5!A$12:A$4602,$D157,SaldoAnno5!E$12:E$4602)</f>
        <v>120172</v>
      </c>
      <c r="AA157" s="123">
        <f>SUMIF(SaldoAnno5!A$12:A$4602,$D157,SaldoAnno5!G$12:G$4602)</f>
        <v>110855.23999999999</v>
      </c>
      <c r="AB157" s="123">
        <f>SUMIF(SaldoAnno6!A$12:A$5000,$D157,SaldoAnno6!D$12:D$5000)</f>
        <v>220641.6</v>
      </c>
      <c r="AC157" s="123">
        <f>SUMIF(SaldoAnno6!A$12:A$5000,$D157,SaldoAnno6!E$12:E$5000)</f>
        <v>113030.74</v>
      </c>
      <c r="AD157" s="123">
        <f>SUMIF(SaldoAnno6!A$12:A$5000,$D157,SaldoAnno6!G$12:G$5000)</f>
        <v>107610.86</v>
      </c>
    </row>
    <row r="158" spans="1:30">
      <c r="A158" s="124">
        <v>13</v>
      </c>
      <c r="B158" s="124">
        <v>1302</v>
      </c>
      <c r="C158" s="124">
        <v>130201</v>
      </c>
      <c r="D158" s="124">
        <v>13020102</v>
      </c>
      <c r="E158" s="125" t="s">
        <v>1299</v>
      </c>
      <c r="F158" s="124">
        <v>3</v>
      </c>
      <c r="G158" s="126" t="s">
        <v>454</v>
      </c>
      <c r="H158" s="126" t="s">
        <v>455</v>
      </c>
      <c r="I158" s="126" t="s">
        <v>455</v>
      </c>
      <c r="J158" s="126" t="s">
        <v>849</v>
      </c>
      <c r="K158" s="126" t="s">
        <v>605</v>
      </c>
      <c r="L158" s="126" t="s">
        <v>605</v>
      </c>
      <c r="M158" s="123">
        <f>SUMIF(SaldoAnno1!A$12:A$4902,D158,SaldoAnno1!D$12:D$4902)</f>
        <v>0</v>
      </c>
      <c r="N158" s="123">
        <f>SUMIF(SaldoAnno1!A$12:A$4902,D158,SaldoAnno1!E$12:E$4902)</f>
        <v>0</v>
      </c>
      <c r="O158" s="123">
        <f>SUMIF(SaldoAnno1!A$12:A$4902,D158,SaldoAnno1!G$12:G$4902)</f>
        <v>0</v>
      </c>
      <c r="P158" s="123">
        <f>SUMIF(SaldoAnno2!A$12:A$5000,D158,SaldoAnno2!D$12:D$5000)</f>
        <v>1255.07</v>
      </c>
      <c r="Q158" s="123">
        <f>SUMIF(SaldoAnno2!A$12:A$5000,D158,SaldoAnno2!E$12:E$5000)</f>
        <v>0</v>
      </c>
      <c r="R158" s="123">
        <f>SUMIF(SaldoAnno2!A$12:A$5000,D158,SaldoAnno2!G$12:G$5000)</f>
        <v>1255.07</v>
      </c>
      <c r="S158" s="123">
        <f>SUMIF(SaldoAnno3!A$12:A$5000,D158,SaldoAnno3!D$12:G$5000)</f>
        <v>1255.07</v>
      </c>
      <c r="T158" s="123">
        <f>SUMIF(SaldoAnno3!A$12:A$5000,D158,SaldoAnno3!E$12:H$5000)</f>
        <v>1255.07</v>
      </c>
      <c r="U158" s="123">
        <f>SUMIF(SaldoAnno3!A$12:A$5000,D158,SaldoAnno3!G$12:G$5000)</f>
        <v>0</v>
      </c>
      <c r="V158" s="123">
        <f>SUMIF(SaldoAnno4!A$12:A$4602,$D158,SaldoAnno4!D$12:D$4602)</f>
        <v>0</v>
      </c>
      <c r="W158" s="123">
        <f>SUMIF(SaldoAnno4!A$12:A$4602,$D158,SaldoAnno4!E$12:E$4602)</f>
        <v>0</v>
      </c>
      <c r="X158" s="123">
        <f>SUMIF(SaldoAnno4!A$12:A$4602,$D158,SaldoAnno4!G$12:G$4602)</f>
        <v>0</v>
      </c>
      <c r="Y158" s="123">
        <f>SUMIF(SaldoAnno5!A$12:A$4602,$D158,SaldoAnno5!D$12:D$4602)</f>
        <v>0</v>
      </c>
      <c r="Z158" s="123">
        <f>SUMIF(SaldoAnno5!A$12:A$4602,$D158,SaldoAnno5!E$12:E$4602)</f>
        <v>0</v>
      </c>
      <c r="AA158" s="123">
        <f>SUMIF(SaldoAnno5!A$12:A$4602,$D158,SaldoAnno5!G$12:G$4602)</f>
        <v>0</v>
      </c>
      <c r="AB158" s="123">
        <f>SUMIF(SaldoAnno6!A$12:A$5000,$D158,SaldoAnno6!D$12:D$5000)</f>
        <v>0</v>
      </c>
      <c r="AC158" s="123">
        <f>SUMIF(SaldoAnno6!A$12:A$5000,$D158,SaldoAnno6!E$12:E$5000)</f>
        <v>0</v>
      </c>
      <c r="AD158" s="123">
        <f>SUMIF(SaldoAnno6!A$12:A$5000,$D158,SaldoAnno6!G$12:G$5000)</f>
        <v>0</v>
      </c>
    </row>
    <row r="159" spans="1:30">
      <c r="A159" s="124">
        <v>20</v>
      </c>
      <c r="B159" s="124">
        <v>2001</v>
      </c>
      <c r="C159" s="124">
        <v>200101</v>
      </c>
      <c r="D159" s="124">
        <v>20010101</v>
      </c>
      <c r="E159" s="125" t="s">
        <v>1328</v>
      </c>
      <c r="F159" s="124">
        <v>4</v>
      </c>
      <c r="G159" s="126" t="s">
        <v>462</v>
      </c>
      <c r="H159" s="126" t="s">
        <v>455</v>
      </c>
      <c r="I159" s="126" t="s">
        <v>455</v>
      </c>
      <c r="J159" s="126" t="s">
        <v>851</v>
      </c>
      <c r="K159" s="126" t="s">
        <v>606</v>
      </c>
      <c r="L159" s="126" t="s">
        <v>607</v>
      </c>
      <c r="M159" s="123">
        <f>SUMIF(SaldoAnno1!A$12:A$4902,D159,SaldoAnno1!D$12:D$4902)</f>
        <v>0</v>
      </c>
      <c r="N159" s="123">
        <f>SUMIF(SaldoAnno1!A$12:A$4902,D159,SaldoAnno1!E$12:E$4902)</f>
        <v>0</v>
      </c>
      <c r="O159" s="123">
        <f>SUMIF(SaldoAnno1!A$12:A$4902,D159,SaldoAnno1!G$12:G$4902)</f>
        <v>0</v>
      </c>
      <c r="P159" s="123">
        <f>SUMIF(SaldoAnno2!A$12:A$5000,D159,SaldoAnno2!D$12:D$5000)</f>
        <v>0</v>
      </c>
      <c r="Q159" s="123">
        <f>SUMIF(SaldoAnno2!A$12:A$5000,D159,SaldoAnno2!E$12:E$5000)</f>
        <v>37420533.119999997</v>
      </c>
      <c r="R159" s="123">
        <f>SUMIF(SaldoAnno2!A$12:A$5000,D159,SaldoAnno2!G$12:G$5000)</f>
        <v>-37420533.119999997</v>
      </c>
      <c r="S159" s="123">
        <f>SUMIF(SaldoAnno3!A$12:A$5000,D159,SaldoAnno3!D$12:G$5000)</f>
        <v>0</v>
      </c>
      <c r="T159" s="123">
        <f>SUMIF(SaldoAnno3!A$12:A$5000,D159,SaldoAnno3!E$12:H$5000)</f>
        <v>46727128.729999997</v>
      </c>
      <c r="U159" s="123">
        <f>SUMIF(SaldoAnno3!A$12:A$5000,D159,SaldoAnno3!G$12:G$5000)</f>
        <v>-46727128.729999997</v>
      </c>
      <c r="V159" s="123">
        <f>SUMIF(SaldoAnno4!A$12:A$4602,$D159,SaldoAnno4!D$12:D$4602)</f>
        <v>0</v>
      </c>
      <c r="W159" s="123">
        <f>SUMIF(SaldoAnno4!A$12:A$4602,$D159,SaldoAnno4!E$12:E$4602)</f>
        <v>46727128.729999997</v>
      </c>
      <c r="X159" s="123">
        <f>SUMIF(SaldoAnno4!A$12:A$4602,$D159,SaldoAnno4!G$12:G$4602)</f>
        <v>-46727128.729999997</v>
      </c>
      <c r="Y159" s="123">
        <f>SUMIF(SaldoAnno5!A$12:A$4602,$D159,SaldoAnno5!D$12:D$4602)</f>
        <v>0</v>
      </c>
      <c r="Z159" s="123">
        <f>SUMIF(SaldoAnno5!A$12:A$4602,$D159,SaldoAnno5!E$12:E$4602)</f>
        <v>46727128.729999997</v>
      </c>
      <c r="AA159" s="123">
        <f>SUMIF(SaldoAnno5!A$12:A$4602,$D159,SaldoAnno5!G$12:G$4602)</f>
        <v>-46727128.729999997</v>
      </c>
      <c r="AB159" s="123">
        <f>SUMIF(SaldoAnno6!A$12:A$5000,$D159,SaldoAnno6!D$12:D$5000)</f>
        <v>0</v>
      </c>
      <c r="AC159" s="123">
        <f>SUMIF(SaldoAnno6!A$12:A$5000,$D159,SaldoAnno6!E$12:E$5000)</f>
        <v>46727128.729999997</v>
      </c>
      <c r="AD159" s="123">
        <f>SUMIF(SaldoAnno6!A$12:A$5000,$D159,SaldoAnno6!G$12:G$5000)</f>
        <v>-46727128.729999997</v>
      </c>
    </row>
    <row r="160" spans="1:30">
      <c r="A160" s="124">
        <v>20</v>
      </c>
      <c r="B160" s="124">
        <v>2001</v>
      </c>
      <c r="C160" s="124">
        <v>200102</v>
      </c>
      <c r="D160" s="124">
        <v>20010201</v>
      </c>
      <c r="E160" s="125" t="s">
        <v>608</v>
      </c>
      <c r="F160" s="124">
        <v>4</v>
      </c>
      <c r="G160" s="126" t="s">
        <v>462</v>
      </c>
      <c r="H160" s="126" t="s">
        <v>455</v>
      </c>
      <c r="I160" s="126" t="s">
        <v>455</v>
      </c>
      <c r="J160" s="126" t="s">
        <v>851</v>
      </c>
      <c r="K160" s="126" t="s">
        <v>608</v>
      </c>
      <c r="L160" s="126" t="s">
        <v>607</v>
      </c>
      <c r="M160" s="123">
        <f>SUMIF(SaldoAnno1!A$12:A$4902,D160,SaldoAnno1!D$12:D$4902)</f>
        <v>0</v>
      </c>
      <c r="N160" s="123">
        <f>SUMIF(SaldoAnno1!A$12:A$4902,D160,SaldoAnno1!E$12:E$4902)</f>
        <v>0</v>
      </c>
      <c r="O160" s="123">
        <f>SUMIF(SaldoAnno1!A$12:A$4902,D160,SaldoAnno1!G$12:G$4902)</f>
        <v>0</v>
      </c>
      <c r="P160" s="123">
        <f>SUMIF(SaldoAnno2!A$12:A$5000,D160,SaldoAnno2!D$12:D$5000)</f>
        <v>9605512</v>
      </c>
      <c r="Q160" s="123">
        <f>SUMIF(SaldoAnno2!A$12:A$5000,D160,SaldoAnno2!E$12:E$5000)</f>
        <v>4210594.5599999996</v>
      </c>
      <c r="R160" s="123">
        <f>SUMIF(SaldoAnno2!A$12:A$5000,D160,SaldoAnno2!G$12:G$5000)</f>
        <v>5394917.4400000004</v>
      </c>
      <c r="S160" s="123">
        <f>SUMIF(SaldoAnno3!A$12:A$5000,D160,SaldoAnno3!D$12:G$5000)</f>
        <v>9662281.5899999999</v>
      </c>
      <c r="T160" s="123">
        <f>SUMIF(SaldoAnno3!A$12:A$5000,D160,SaldoAnno3!E$12:H$5000)</f>
        <v>1695.06</v>
      </c>
      <c r="U160" s="123">
        <f>SUMIF(SaldoAnno3!A$12:A$5000,D160,SaldoAnno3!G$12:G$5000)</f>
        <v>9660586.5299999993</v>
      </c>
      <c r="V160" s="123">
        <f>SUMIF(SaldoAnno4!A$12:A$4602,$D160,SaldoAnno4!D$12:D$4602)</f>
        <v>9662281.5899999999</v>
      </c>
      <c r="W160" s="123">
        <f>SUMIF(SaldoAnno4!A$12:A$4602,$D160,SaldoAnno4!E$12:E$4602)</f>
        <v>7205.84</v>
      </c>
      <c r="X160" s="123">
        <f>SUMIF(SaldoAnno4!A$12:A$4602,$D160,SaldoAnno4!G$12:G$4602)</f>
        <v>9655075.75</v>
      </c>
      <c r="Y160" s="123">
        <f>SUMIF(SaldoAnno5!A$12:A$4602,$D160,SaldoAnno5!D$12:D$4602)</f>
        <v>9706306.5500000007</v>
      </c>
      <c r="Z160" s="123">
        <f>SUMIF(SaldoAnno5!A$12:A$4602,$D160,SaldoAnno5!E$12:E$4602)</f>
        <v>7861.73</v>
      </c>
      <c r="AA160" s="123">
        <f>SUMIF(SaldoAnno5!A$12:A$4602,$D160,SaldoAnno5!G$12:G$4602)</f>
        <v>9698444.8200000003</v>
      </c>
      <c r="AB160" s="123">
        <f>SUMIF(SaldoAnno6!A$12:A$5000,$D160,SaldoAnno6!D$12:D$5000)</f>
        <v>9700139.8800000008</v>
      </c>
      <c r="AC160" s="123">
        <f>SUMIF(SaldoAnno6!A$12:A$5000,$D160,SaldoAnno6!E$12:E$5000)</f>
        <v>183742.78</v>
      </c>
      <c r="AD160" s="123">
        <f>SUMIF(SaldoAnno6!A$12:A$5000,$D160,SaldoAnno6!G$12:G$5000)</f>
        <v>9516397.1000000015</v>
      </c>
    </row>
    <row r="161" spans="1:30">
      <c r="A161" s="124">
        <v>20</v>
      </c>
      <c r="B161" s="124">
        <v>2002</v>
      </c>
      <c r="C161" s="124">
        <v>200201</v>
      </c>
      <c r="D161" s="124">
        <v>20020101</v>
      </c>
      <c r="E161" s="125" t="s">
        <v>1679</v>
      </c>
      <c r="F161" s="124">
        <v>4</v>
      </c>
      <c r="G161" s="126" t="s">
        <v>462</v>
      </c>
      <c r="H161" s="126" t="s">
        <v>455</v>
      </c>
      <c r="I161" s="126" t="s">
        <v>455</v>
      </c>
      <c r="J161" s="126" t="s">
        <v>851</v>
      </c>
      <c r="K161" s="126" t="s">
        <v>609</v>
      </c>
      <c r="L161" s="126" t="s">
        <v>609</v>
      </c>
      <c r="M161" s="123">
        <f>SUMIF(SaldoAnno1!A$12:A$4902,D161,SaldoAnno1!D$12:D$4902)</f>
        <v>0</v>
      </c>
      <c r="N161" s="123">
        <f>SUMIF(SaldoAnno1!A$12:A$4902,D161,SaldoAnno1!E$12:E$4902)</f>
        <v>0</v>
      </c>
      <c r="O161" s="123">
        <f>SUMIF(SaldoAnno1!A$12:A$4902,D161,SaldoAnno1!G$12:G$4902)</f>
        <v>0</v>
      </c>
      <c r="P161" s="123">
        <f>SUMIF(SaldoAnno2!A$12:A$5000,D161,SaldoAnno2!D$12:D$5000)</f>
        <v>3138757.06</v>
      </c>
      <c r="Q161" s="123">
        <f>SUMIF(SaldoAnno2!A$12:A$5000,D161,SaldoAnno2!E$12:E$5000)</f>
        <v>82420137.540000007</v>
      </c>
      <c r="R161" s="123">
        <f>SUMIF(SaldoAnno2!A$12:A$5000,D161,SaldoAnno2!G$12:G$5000)</f>
        <v>-79281380.480000004</v>
      </c>
      <c r="S161" s="123">
        <f>SUMIF(SaldoAnno3!A$12:A$5000,D161,SaldoAnno3!D$12:G$5000)</f>
        <v>4318422.33</v>
      </c>
      <c r="T161" s="123">
        <f>SUMIF(SaldoAnno3!A$12:A$5000,D161,SaldoAnno3!E$12:H$5000)</f>
        <v>107537564.98999999</v>
      </c>
      <c r="U161" s="123">
        <f>SUMIF(SaldoAnno3!A$12:A$5000,D161,SaldoAnno3!G$12:G$5000)</f>
        <v>-103219142.66</v>
      </c>
      <c r="V161" s="123">
        <f>SUMIF(SaldoAnno4!A$12:A$4602,$D161,SaldoAnno4!D$12:D$4602)</f>
        <v>6753459.1399999997</v>
      </c>
      <c r="W161" s="123">
        <f>SUMIF(SaldoAnno4!A$12:A$4602,$D161,SaldoAnno4!E$12:E$4602)</f>
        <v>106615686.16</v>
      </c>
      <c r="X161" s="123">
        <f>SUMIF(SaldoAnno4!A$12:A$4602,$D161,SaldoAnno4!G$12:G$4602)</f>
        <v>-99862227.019999996</v>
      </c>
      <c r="Y161" s="123">
        <f>SUMIF(SaldoAnno5!A$12:A$4602,$D161,SaldoAnno5!D$12:D$4602)</f>
        <v>3962177.6</v>
      </c>
      <c r="Z161" s="123">
        <f>SUMIF(SaldoAnno5!A$12:A$4602,$D161,SaldoAnno5!E$12:E$4602)</f>
        <v>99866211.909999996</v>
      </c>
      <c r="AA161" s="123">
        <f>SUMIF(SaldoAnno5!A$12:A$4602,$D161,SaldoAnno5!G$12:G$4602)</f>
        <v>-95904034.310000002</v>
      </c>
      <c r="AB161" s="123">
        <f>SUMIF(SaldoAnno6!A$12:A$5000,$D161,SaldoAnno6!D$12:D$5000)</f>
        <v>4048427.2</v>
      </c>
      <c r="AC161" s="123">
        <f>SUMIF(SaldoAnno6!A$12:A$5000,$D161,SaldoAnno6!E$12:E$5000)</f>
        <v>95908019.200000003</v>
      </c>
      <c r="AD161" s="123">
        <f>SUMIF(SaldoAnno6!A$12:A$5000,$D161,SaldoAnno6!G$12:G$5000)</f>
        <v>-91859592</v>
      </c>
    </row>
    <row r="162" spans="1:30">
      <c r="A162" s="124">
        <v>20</v>
      </c>
      <c r="B162" s="124">
        <v>2003</v>
      </c>
      <c r="C162" s="124">
        <v>200301</v>
      </c>
      <c r="D162" s="124">
        <v>20030101</v>
      </c>
      <c r="E162" s="125" t="s">
        <v>610</v>
      </c>
      <c r="F162" s="124">
        <v>4</v>
      </c>
      <c r="G162" s="126" t="s">
        <v>462</v>
      </c>
      <c r="H162" s="126" t="s">
        <v>455</v>
      </c>
      <c r="I162" s="126" t="s">
        <v>455</v>
      </c>
      <c r="J162" s="126" t="s">
        <v>851</v>
      </c>
      <c r="K162" s="126" t="s">
        <v>611</v>
      </c>
      <c r="L162" s="126" t="s">
        <v>612</v>
      </c>
      <c r="M162" s="123">
        <f>SUMIF(SaldoAnno1!A$12:A$4902,D162,SaldoAnno1!D$12:D$4902)</f>
        <v>0</v>
      </c>
      <c r="N162" s="123">
        <f>SUMIF(SaldoAnno1!A$12:A$4902,D162,SaldoAnno1!E$12:E$4902)</f>
        <v>0</v>
      </c>
      <c r="O162" s="123">
        <f>SUMIF(SaldoAnno1!A$12:A$4902,D162,SaldoAnno1!G$12:G$4902)</f>
        <v>0</v>
      </c>
      <c r="P162" s="123">
        <f>SUMIF(SaldoAnno2!A$12:A$5000,D162,SaldoAnno2!D$12:D$5000)</f>
        <v>0</v>
      </c>
      <c r="Q162" s="123">
        <f>SUMIF(SaldoAnno2!A$12:A$5000,D162,SaldoAnno2!E$12:E$5000)</f>
        <v>0</v>
      </c>
      <c r="R162" s="123">
        <f>SUMIF(SaldoAnno2!A$12:A$5000,D162,SaldoAnno2!G$12:G$5000)</f>
        <v>0</v>
      </c>
      <c r="S162" s="123">
        <f>SUMIF(SaldoAnno3!A$12:A$5000,D162,SaldoAnno3!D$12:G$5000)</f>
        <v>0</v>
      </c>
      <c r="T162" s="123">
        <f>SUMIF(SaldoAnno3!A$12:A$5000,D162,SaldoAnno3!E$12:H$5000)</f>
        <v>0</v>
      </c>
      <c r="U162" s="123">
        <f>SUMIF(SaldoAnno3!A$12:A$5000,D162,SaldoAnno3!G$12:G$5000)</f>
        <v>0</v>
      </c>
      <c r="V162" s="123">
        <f>SUMIF(SaldoAnno4!A$12:A$4602,$D162,SaldoAnno4!D$12:D$4602)</f>
        <v>0</v>
      </c>
      <c r="W162" s="123">
        <f>SUMIF(SaldoAnno4!A$12:A$4602,$D162,SaldoAnno4!E$12:E$4602)</f>
        <v>0</v>
      </c>
      <c r="X162" s="123">
        <f>SUMIF(SaldoAnno4!A$12:A$4602,$D162,SaldoAnno4!G$12:G$4602)</f>
        <v>0</v>
      </c>
      <c r="Y162" s="123">
        <f>SUMIF(SaldoAnno5!A$12:A$4602,$D162,SaldoAnno5!D$12:D$4602)</f>
        <v>0</v>
      </c>
      <c r="Z162" s="123">
        <f>SUMIF(SaldoAnno5!A$12:A$4602,$D162,SaldoAnno5!E$12:E$4602)</f>
        <v>0</v>
      </c>
      <c r="AA162" s="123">
        <f>SUMIF(SaldoAnno5!A$12:A$4602,$D162,SaldoAnno5!G$12:G$4602)</f>
        <v>0</v>
      </c>
      <c r="AB162" s="123">
        <f>SUMIF(SaldoAnno6!A$12:A$5000,$D162,SaldoAnno6!D$12:D$5000)</f>
        <v>0</v>
      </c>
      <c r="AC162" s="123">
        <f>SUMIF(SaldoAnno6!A$12:A$5000,$D162,SaldoAnno6!E$12:E$5000)</f>
        <v>0</v>
      </c>
      <c r="AD162" s="123">
        <f>SUMIF(SaldoAnno6!A$12:A$5000,$D162,SaldoAnno6!G$12:G$5000)</f>
        <v>0</v>
      </c>
    </row>
    <row r="163" spans="1:30">
      <c r="A163" s="124">
        <v>20</v>
      </c>
      <c r="B163" s="124">
        <v>2003</v>
      </c>
      <c r="C163" s="124">
        <v>200301</v>
      </c>
      <c r="D163" s="124">
        <v>20030102</v>
      </c>
      <c r="E163" s="125" t="s">
        <v>613</v>
      </c>
      <c r="F163" s="124">
        <v>4</v>
      </c>
      <c r="G163" s="126" t="s">
        <v>462</v>
      </c>
      <c r="H163" s="126" t="s">
        <v>455</v>
      </c>
      <c r="I163" s="126" t="s">
        <v>455</v>
      </c>
      <c r="J163" s="126" t="s">
        <v>851</v>
      </c>
      <c r="K163" s="126" t="s">
        <v>611</v>
      </c>
      <c r="L163" s="126" t="s">
        <v>612</v>
      </c>
      <c r="M163" s="123">
        <f>SUMIF(SaldoAnno1!A$12:A$4902,D163,SaldoAnno1!D$12:D$4902)</f>
        <v>0</v>
      </c>
      <c r="N163" s="123">
        <f>SUMIF(SaldoAnno1!A$12:A$4902,D163,SaldoAnno1!E$12:E$4902)</f>
        <v>0</v>
      </c>
      <c r="O163" s="123">
        <f>SUMIF(SaldoAnno1!A$12:A$4902,D163,SaldoAnno1!G$12:G$4902)</f>
        <v>0</v>
      </c>
      <c r="P163" s="123">
        <f>SUMIF(SaldoAnno2!A$12:A$5000,D163,SaldoAnno2!D$12:D$5000)</f>
        <v>0</v>
      </c>
      <c r="Q163" s="123">
        <f>SUMIF(SaldoAnno2!A$12:A$5000,D163,SaldoAnno2!E$12:E$5000)</f>
        <v>0</v>
      </c>
      <c r="R163" s="123">
        <f>SUMIF(SaldoAnno2!A$12:A$5000,D163,SaldoAnno2!G$12:G$5000)</f>
        <v>0</v>
      </c>
      <c r="S163" s="123">
        <f>SUMIF(SaldoAnno3!A$12:A$5000,D163,SaldoAnno3!D$12:G$5000)</f>
        <v>0</v>
      </c>
      <c r="T163" s="123">
        <f>SUMIF(SaldoAnno3!A$12:A$5000,D163,SaldoAnno3!E$12:H$5000)</f>
        <v>0</v>
      </c>
      <c r="U163" s="123">
        <f>SUMIF(SaldoAnno3!A$12:A$5000,D163,SaldoAnno3!G$12:G$5000)</f>
        <v>0</v>
      </c>
      <c r="V163" s="123">
        <f>SUMIF(SaldoAnno4!A$12:A$4602,$D163,SaldoAnno4!D$12:D$4602)</f>
        <v>0</v>
      </c>
      <c r="W163" s="123">
        <f>SUMIF(SaldoAnno4!A$12:A$4602,$D163,SaldoAnno4!E$12:E$4602)</f>
        <v>0</v>
      </c>
      <c r="X163" s="123">
        <f>SUMIF(SaldoAnno4!A$12:A$4602,$D163,SaldoAnno4!G$12:G$4602)</f>
        <v>0</v>
      </c>
      <c r="Y163" s="123">
        <f>SUMIF(SaldoAnno5!A$12:A$4602,$D163,SaldoAnno5!D$12:D$4602)</f>
        <v>0</v>
      </c>
      <c r="Z163" s="123">
        <f>SUMIF(SaldoAnno5!A$12:A$4602,$D163,SaldoAnno5!E$12:E$4602)</f>
        <v>0</v>
      </c>
      <c r="AA163" s="123">
        <f>SUMIF(SaldoAnno5!A$12:A$4602,$D163,SaldoAnno5!G$12:G$4602)</f>
        <v>0</v>
      </c>
      <c r="AB163" s="123">
        <f>SUMIF(SaldoAnno6!A$12:A$5000,$D163,SaldoAnno6!D$12:D$5000)</f>
        <v>0</v>
      </c>
      <c r="AC163" s="123">
        <f>SUMIF(SaldoAnno6!A$12:A$5000,$D163,SaldoAnno6!E$12:E$5000)</f>
        <v>0</v>
      </c>
      <c r="AD163" s="123">
        <f>SUMIF(SaldoAnno6!A$12:A$5000,$D163,SaldoAnno6!G$12:G$5000)</f>
        <v>0</v>
      </c>
    </row>
    <row r="164" spans="1:30">
      <c r="A164" s="124">
        <v>20</v>
      </c>
      <c r="B164" s="124">
        <v>2003</v>
      </c>
      <c r="C164" s="124">
        <v>200301</v>
      </c>
      <c r="D164" s="124">
        <v>20030103</v>
      </c>
      <c r="E164" s="125" t="s">
        <v>614</v>
      </c>
      <c r="F164" s="124">
        <v>4</v>
      </c>
      <c r="G164" s="126" t="s">
        <v>462</v>
      </c>
      <c r="H164" s="126" t="s">
        <v>455</v>
      </c>
      <c r="I164" s="126" t="s">
        <v>455</v>
      </c>
      <c r="J164" s="126" t="s">
        <v>851</v>
      </c>
      <c r="K164" s="126" t="s">
        <v>611</v>
      </c>
      <c r="L164" s="126" t="s">
        <v>612</v>
      </c>
      <c r="M164" s="123">
        <f>SUMIF(SaldoAnno1!A$12:A$4902,D164,SaldoAnno1!D$12:D$4902)</f>
        <v>0</v>
      </c>
      <c r="N164" s="123">
        <f>SUMIF(SaldoAnno1!A$12:A$4902,D164,SaldoAnno1!E$12:E$4902)</f>
        <v>0</v>
      </c>
      <c r="O164" s="123">
        <f>SUMIF(SaldoAnno1!A$12:A$4902,D164,SaldoAnno1!G$12:G$4902)</f>
        <v>0</v>
      </c>
      <c r="P164" s="123">
        <f>SUMIF(SaldoAnno2!A$12:A$5000,D164,SaldoAnno2!D$12:D$5000)</f>
        <v>0</v>
      </c>
      <c r="Q164" s="123">
        <f>SUMIF(SaldoAnno2!A$12:A$5000,D164,SaldoAnno2!E$12:E$5000)</f>
        <v>0</v>
      </c>
      <c r="R164" s="123">
        <f>SUMIF(SaldoAnno2!A$12:A$5000,D164,SaldoAnno2!G$12:G$5000)</f>
        <v>0</v>
      </c>
      <c r="S164" s="123">
        <f>SUMIF(SaldoAnno3!A$12:A$5000,D164,SaldoAnno3!D$12:G$5000)</f>
        <v>0</v>
      </c>
      <c r="T164" s="123">
        <f>SUMIF(SaldoAnno3!A$12:A$5000,D164,SaldoAnno3!E$12:H$5000)</f>
        <v>0</v>
      </c>
      <c r="U164" s="123">
        <f>SUMIF(SaldoAnno3!A$12:A$5000,D164,SaldoAnno3!G$12:G$5000)</f>
        <v>0</v>
      </c>
      <c r="V164" s="123">
        <f>SUMIF(SaldoAnno4!A$12:A$4602,$D164,SaldoAnno4!D$12:D$4602)</f>
        <v>0</v>
      </c>
      <c r="W164" s="123">
        <f>SUMIF(SaldoAnno4!A$12:A$4602,$D164,SaldoAnno4!E$12:E$4602)</f>
        <v>0</v>
      </c>
      <c r="X164" s="123">
        <f>SUMIF(SaldoAnno4!A$12:A$4602,$D164,SaldoAnno4!G$12:G$4602)</f>
        <v>0</v>
      </c>
      <c r="Y164" s="123">
        <f>SUMIF(SaldoAnno5!A$12:A$4602,$D164,SaldoAnno5!D$12:D$4602)</f>
        <v>0</v>
      </c>
      <c r="Z164" s="123">
        <f>SUMIF(SaldoAnno5!A$12:A$4602,$D164,SaldoAnno5!E$12:E$4602)</f>
        <v>0</v>
      </c>
      <c r="AA164" s="123">
        <f>SUMIF(SaldoAnno5!A$12:A$4602,$D164,SaldoAnno5!G$12:G$4602)</f>
        <v>0</v>
      </c>
      <c r="AB164" s="123">
        <f>SUMIF(SaldoAnno6!A$12:A$5000,$D164,SaldoAnno6!D$12:D$5000)</f>
        <v>104.14</v>
      </c>
      <c r="AC164" s="123">
        <f>SUMIF(SaldoAnno6!A$12:A$5000,$D164,SaldoAnno6!E$12:E$5000)</f>
        <v>1252926.8</v>
      </c>
      <c r="AD164" s="123">
        <f>SUMIF(SaldoAnno6!A$12:A$5000,$D164,SaldoAnno6!G$12:G$5000)</f>
        <v>-1252822.6600000001</v>
      </c>
    </row>
    <row r="165" spans="1:30">
      <c r="A165" s="124">
        <v>20</v>
      </c>
      <c r="B165" s="124">
        <v>2003</v>
      </c>
      <c r="C165" s="124">
        <v>200301</v>
      </c>
      <c r="D165" s="124">
        <v>20030104</v>
      </c>
      <c r="E165" s="125" t="s">
        <v>615</v>
      </c>
      <c r="F165" s="124">
        <v>4</v>
      </c>
      <c r="G165" s="126" t="s">
        <v>462</v>
      </c>
      <c r="H165" s="126" t="s">
        <v>455</v>
      </c>
      <c r="I165" s="126" t="s">
        <v>455</v>
      </c>
      <c r="J165" s="126" t="s">
        <v>851</v>
      </c>
      <c r="K165" s="126" t="s">
        <v>611</v>
      </c>
      <c r="L165" s="126" t="s">
        <v>612</v>
      </c>
      <c r="M165" s="123">
        <f>SUMIF(SaldoAnno1!A$12:A$4902,D165,SaldoAnno1!D$12:D$4902)</f>
        <v>0</v>
      </c>
      <c r="N165" s="123">
        <f>SUMIF(SaldoAnno1!A$12:A$4902,D165,SaldoAnno1!E$12:E$4902)</f>
        <v>0</v>
      </c>
      <c r="O165" s="123">
        <f>SUMIF(SaldoAnno1!A$12:A$4902,D165,SaldoAnno1!G$12:G$4902)</f>
        <v>0</v>
      </c>
      <c r="P165" s="123">
        <f>SUMIF(SaldoAnno2!A$12:A$5000,D165,SaldoAnno2!D$12:D$5000)</f>
        <v>0</v>
      </c>
      <c r="Q165" s="123">
        <f>SUMIF(SaldoAnno2!A$12:A$5000,D165,SaldoAnno2!E$12:E$5000)</f>
        <v>0</v>
      </c>
      <c r="R165" s="123">
        <f>SUMIF(SaldoAnno2!A$12:A$5000,D165,SaldoAnno2!G$12:G$5000)</f>
        <v>0</v>
      </c>
      <c r="S165" s="123">
        <f>SUMIF(SaldoAnno3!A$12:A$5000,D165,SaldoAnno3!D$12:G$5000)</f>
        <v>0</v>
      </c>
      <c r="T165" s="123">
        <f>SUMIF(SaldoAnno3!A$12:A$5000,D165,SaldoAnno3!E$12:H$5000)</f>
        <v>0</v>
      </c>
      <c r="U165" s="123">
        <f>SUMIF(SaldoAnno3!A$12:A$5000,D165,SaldoAnno3!G$12:G$5000)</f>
        <v>0</v>
      </c>
      <c r="V165" s="123">
        <f>SUMIF(SaldoAnno4!A$12:A$4602,$D165,SaldoAnno4!D$12:D$4602)</f>
        <v>0</v>
      </c>
      <c r="W165" s="123">
        <f>SUMIF(SaldoAnno4!A$12:A$4602,$D165,SaldoAnno4!E$12:E$4602)</f>
        <v>0</v>
      </c>
      <c r="X165" s="123">
        <f>SUMIF(SaldoAnno4!A$12:A$4602,$D165,SaldoAnno4!G$12:G$4602)</f>
        <v>0</v>
      </c>
      <c r="Y165" s="123">
        <f>SUMIF(SaldoAnno5!A$12:A$4602,$D165,SaldoAnno5!D$12:D$4602)</f>
        <v>0</v>
      </c>
      <c r="Z165" s="123">
        <f>SUMIF(SaldoAnno5!A$12:A$4602,$D165,SaldoAnno5!E$12:E$4602)</f>
        <v>454232.62</v>
      </c>
      <c r="AA165" s="123">
        <f>SUMIF(SaldoAnno5!A$12:A$4602,$D165,SaldoAnno5!G$12:G$4602)</f>
        <v>-454232.62</v>
      </c>
      <c r="AB165" s="123">
        <f>SUMIF(SaldoAnno6!A$12:A$5000,$D165,SaldoAnno6!D$12:D$5000)</f>
        <v>1252926.8</v>
      </c>
      <c r="AC165" s="123">
        <f>SUMIF(SaldoAnno6!A$12:A$5000,$D165,SaldoAnno6!E$12:E$5000)</f>
        <v>1252926.8</v>
      </c>
      <c r="AD165" s="123">
        <f>SUMIF(SaldoAnno6!A$12:A$5000,$D165,SaldoAnno6!G$12:G$5000)</f>
        <v>0</v>
      </c>
    </row>
    <row r="166" spans="1:30">
      <c r="A166" s="124">
        <v>20</v>
      </c>
      <c r="B166" s="124">
        <v>2003</v>
      </c>
      <c r="C166" s="124">
        <v>200302</v>
      </c>
      <c r="D166" s="124">
        <v>20030201</v>
      </c>
      <c r="E166" s="125" t="s">
        <v>616</v>
      </c>
      <c r="F166" s="124">
        <v>4</v>
      </c>
      <c r="G166" s="126" t="s">
        <v>462</v>
      </c>
      <c r="H166" s="126" t="s">
        <v>455</v>
      </c>
      <c r="I166" s="126" t="s">
        <v>455</v>
      </c>
      <c r="J166" s="126" t="s">
        <v>851</v>
      </c>
      <c r="K166" s="126" t="s">
        <v>617</v>
      </c>
      <c r="L166" s="126" t="s">
        <v>612</v>
      </c>
      <c r="M166" s="123">
        <f>SUMIF(SaldoAnno1!A$12:A$4902,D166,SaldoAnno1!D$12:D$4902)</f>
        <v>0</v>
      </c>
      <c r="N166" s="123">
        <f>SUMIF(SaldoAnno1!A$12:A$4902,D166,SaldoAnno1!E$12:E$4902)</f>
        <v>0</v>
      </c>
      <c r="O166" s="123">
        <f>SUMIF(SaldoAnno1!A$12:A$4902,D166,SaldoAnno1!G$12:G$4902)</f>
        <v>0</v>
      </c>
      <c r="P166" s="123">
        <f>SUMIF(SaldoAnno2!A$12:A$5000,D166,SaldoAnno2!D$12:D$5000)</f>
        <v>2840490.64</v>
      </c>
      <c r="Q166" s="123">
        <f>SUMIF(SaldoAnno2!A$12:A$5000,D166,SaldoAnno2!E$12:E$5000)</f>
        <v>19610649.739999998</v>
      </c>
      <c r="R166" s="123">
        <f>SUMIF(SaldoAnno2!A$12:A$5000,D166,SaldoAnno2!G$12:G$5000)</f>
        <v>-16770159.099999998</v>
      </c>
      <c r="S166" s="123">
        <f>SUMIF(SaldoAnno3!A$12:A$5000,D166,SaldoAnno3!D$12:G$5000)</f>
        <v>1231545.52</v>
      </c>
      <c r="T166" s="123">
        <f>SUMIF(SaldoAnno3!A$12:A$5000,D166,SaldoAnno3!E$12:H$5000)</f>
        <v>18386704.82</v>
      </c>
      <c r="U166" s="123">
        <f>SUMIF(SaldoAnno3!A$12:A$5000,D166,SaldoAnno3!G$12:G$5000)</f>
        <v>-17155159.300000001</v>
      </c>
      <c r="V166" s="123">
        <f>SUMIF(SaldoAnno4!A$12:A$4602,$D166,SaldoAnno4!D$12:D$4602)</f>
        <v>1094307.69</v>
      </c>
      <c r="W166" s="123">
        <f>SUMIF(SaldoAnno4!A$12:A$4602,$D166,SaldoAnno4!E$12:E$4602)</f>
        <v>18358012.359999999</v>
      </c>
      <c r="X166" s="123">
        <f>SUMIF(SaldoAnno4!A$12:A$4602,$D166,SaldoAnno4!G$12:G$4602)</f>
        <v>-17263704.669999998</v>
      </c>
      <c r="Y166" s="123">
        <f>SUMIF(SaldoAnno5!A$12:A$4602,$D166,SaldoAnno5!D$12:D$4602)</f>
        <v>956320.74</v>
      </c>
      <c r="Z166" s="123">
        <f>SUMIF(SaldoAnno5!A$12:A$4602,$D166,SaldoAnno5!E$12:E$4602)</f>
        <v>18487698.609999999</v>
      </c>
      <c r="AA166" s="123">
        <f>SUMIF(SaldoAnno5!A$12:A$4602,$D166,SaldoAnno5!G$12:G$4602)</f>
        <v>-17531377.870000001</v>
      </c>
      <c r="AB166" s="123">
        <f>SUMIF(SaldoAnno6!A$12:A$5000,$D166,SaldoAnno6!D$12:D$5000)</f>
        <v>992694.33</v>
      </c>
      <c r="AC166" s="123">
        <f>SUMIF(SaldoAnno6!A$12:A$5000,$D166,SaldoAnno6!E$12:E$5000)</f>
        <v>20332549.079999998</v>
      </c>
      <c r="AD166" s="123">
        <f>SUMIF(SaldoAnno6!A$12:A$5000,$D166,SaldoAnno6!G$12:G$5000)</f>
        <v>-19339854.75</v>
      </c>
    </row>
    <row r="167" spans="1:30">
      <c r="A167" s="124">
        <v>20</v>
      </c>
      <c r="B167" s="124">
        <v>2003</v>
      </c>
      <c r="C167" s="124">
        <v>200302</v>
      </c>
      <c r="D167" s="124">
        <v>20030202</v>
      </c>
      <c r="E167" s="125" t="s">
        <v>618</v>
      </c>
      <c r="F167" s="124">
        <v>4</v>
      </c>
      <c r="G167" s="126" t="s">
        <v>462</v>
      </c>
      <c r="H167" s="126" t="s">
        <v>455</v>
      </c>
      <c r="I167" s="126" t="s">
        <v>455</v>
      </c>
      <c r="J167" s="126" t="s">
        <v>851</v>
      </c>
      <c r="K167" s="126" t="s">
        <v>617</v>
      </c>
      <c r="L167" s="126" t="s">
        <v>612</v>
      </c>
      <c r="M167" s="123">
        <f>SUMIF(SaldoAnno1!A$12:A$4902,D167,SaldoAnno1!D$12:D$4902)</f>
        <v>0</v>
      </c>
      <c r="N167" s="123">
        <f>SUMIF(SaldoAnno1!A$12:A$4902,D167,SaldoAnno1!E$12:E$4902)</f>
        <v>0</v>
      </c>
      <c r="O167" s="123">
        <f>SUMIF(SaldoAnno1!A$12:A$4902,D167,SaldoAnno1!G$12:G$4902)</f>
        <v>0</v>
      </c>
      <c r="P167" s="123">
        <f>SUMIF(SaldoAnno2!A$12:A$5000,D167,SaldoAnno2!D$12:D$5000)</f>
        <v>460585.95</v>
      </c>
      <c r="Q167" s="123">
        <f>SUMIF(SaldoAnno2!A$12:A$5000,D167,SaldoAnno2!E$12:E$5000)</f>
        <v>9508217.5299999993</v>
      </c>
      <c r="R167" s="123">
        <f>SUMIF(SaldoAnno2!A$12:A$5000,D167,SaldoAnno2!G$12:G$5000)</f>
        <v>-9047631.5800000001</v>
      </c>
      <c r="S167" s="123">
        <f>SUMIF(SaldoAnno3!A$12:A$5000,D167,SaldoAnno3!D$12:G$5000)</f>
        <v>2237206.02</v>
      </c>
      <c r="T167" s="123">
        <f>SUMIF(SaldoAnno3!A$12:A$5000,D167,SaldoAnno3!E$12:H$5000)</f>
        <v>14677396.74</v>
      </c>
      <c r="U167" s="123">
        <f>SUMIF(SaldoAnno3!A$12:A$5000,D167,SaldoAnno3!G$12:G$5000)</f>
        <v>-12440190.720000001</v>
      </c>
      <c r="V167" s="123">
        <f>SUMIF(SaldoAnno4!A$12:A$4602,$D167,SaldoAnno4!D$12:D$4602)</f>
        <v>937206.74</v>
      </c>
      <c r="W167" s="123">
        <f>SUMIF(SaldoAnno4!A$12:A$4602,$D167,SaldoAnno4!E$12:E$4602)</f>
        <v>13602488.75</v>
      </c>
      <c r="X167" s="123">
        <f>SUMIF(SaldoAnno4!A$12:A$4602,$D167,SaldoAnno4!G$12:G$4602)</f>
        <v>-12665282.01</v>
      </c>
      <c r="Y167" s="123">
        <f>SUMIF(SaldoAnno5!A$12:A$4602,$D167,SaldoAnno5!D$12:D$4602)</f>
        <v>1085448.77</v>
      </c>
      <c r="Z167" s="123">
        <f>SUMIF(SaldoAnno5!A$12:A$4602,$D167,SaldoAnno5!E$12:E$4602)</f>
        <v>12817705.57</v>
      </c>
      <c r="AA167" s="123">
        <f>SUMIF(SaldoAnno5!A$12:A$4602,$D167,SaldoAnno5!G$12:G$4602)</f>
        <v>-11732256.800000001</v>
      </c>
      <c r="AB167" s="123">
        <f>SUMIF(SaldoAnno6!A$12:A$5000,$D167,SaldoAnno6!D$12:D$5000)</f>
        <v>2662626.04</v>
      </c>
      <c r="AC167" s="123">
        <f>SUMIF(SaldoAnno6!A$12:A$5000,$D167,SaldoAnno6!E$12:E$5000)</f>
        <v>12463458.33</v>
      </c>
      <c r="AD167" s="123">
        <f>SUMIF(SaldoAnno6!A$12:A$5000,$D167,SaldoAnno6!G$12:G$5000)</f>
        <v>-9800832.2899999991</v>
      </c>
    </row>
    <row r="168" spans="1:30">
      <c r="A168" s="124">
        <v>20</v>
      </c>
      <c r="B168" s="124">
        <v>2003</v>
      </c>
      <c r="C168" s="124">
        <v>200302</v>
      </c>
      <c r="D168" s="124">
        <v>20030203</v>
      </c>
      <c r="E168" s="125" t="s">
        <v>32</v>
      </c>
      <c r="F168" s="124">
        <v>4</v>
      </c>
      <c r="G168" s="126" t="s">
        <v>462</v>
      </c>
      <c r="H168" s="126" t="s">
        <v>455</v>
      </c>
      <c r="I168" s="126" t="s">
        <v>455</v>
      </c>
      <c r="J168" s="126" t="s">
        <v>851</v>
      </c>
      <c r="K168" s="126" t="s">
        <v>617</v>
      </c>
      <c r="L168" s="126" t="s">
        <v>612</v>
      </c>
      <c r="M168" s="123">
        <f>SUMIF(SaldoAnno1!A$12:A$4902,D168,SaldoAnno1!D$12:D$4902)</f>
        <v>0</v>
      </c>
      <c r="N168" s="123">
        <f>SUMIF(SaldoAnno1!A$12:A$4902,D168,SaldoAnno1!E$12:E$4902)</f>
        <v>0</v>
      </c>
      <c r="O168" s="123">
        <f>SUMIF(SaldoAnno1!A$12:A$4902,D168,SaldoAnno1!G$12:G$4902)</f>
        <v>0</v>
      </c>
      <c r="P168" s="123">
        <f>SUMIF(SaldoAnno2!A$12:A$5000,D168,SaldoAnno2!D$12:D$5000)</f>
        <v>1876243</v>
      </c>
      <c r="Q168" s="123">
        <f>SUMIF(SaldoAnno2!A$12:A$5000,D168,SaldoAnno2!E$12:E$5000)</f>
        <v>1880078.02</v>
      </c>
      <c r="R168" s="123">
        <f>SUMIF(SaldoAnno2!A$12:A$5000,D168,SaldoAnno2!G$12:G$5000)</f>
        <v>-3835.0200000000186</v>
      </c>
      <c r="S168" s="123">
        <f>SUMIF(SaldoAnno3!A$12:A$5000,D168,SaldoAnno3!D$12:G$5000)</f>
        <v>0</v>
      </c>
      <c r="T168" s="123">
        <f>SUMIF(SaldoAnno3!A$12:A$5000,D168,SaldoAnno3!E$12:H$5000)</f>
        <v>13800.02</v>
      </c>
      <c r="U168" s="123">
        <f>SUMIF(SaldoAnno3!A$12:A$5000,D168,SaldoAnno3!G$12:G$5000)</f>
        <v>-13800.02</v>
      </c>
      <c r="V168" s="123">
        <f>SUMIF(SaldoAnno4!A$12:A$4602,$D168,SaldoAnno4!D$12:D$4602)</f>
        <v>13800.02</v>
      </c>
      <c r="W168" s="123">
        <f>SUMIF(SaldoAnno4!A$12:A$4602,$D168,SaldoAnno4!E$12:E$4602)</f>
        <v>13800.02</v>
      </c>
      <c r="X168" s="123">
        <f>SUMIF(SaldoAnno4!A$12:A$4602,$D168,SaldoAnno4!G$12:G$4602)</f>
        <v>0</v>
      </c>
      <c r="Y168" s="123">
        <f>SUMIF(SaldoAnno5!A$12:A$4602,$D168,SaldoAnno5!D$12:D$4602)</f>
        <v>0</v>
      </c>
      <c r="Z168" s="123">
        <f>SUMIF(SaldoAnno5!A$12:A$4602,$D168,SaldoAnno5!E$12:E$4602)</f>
        <v>0</v>
      </c>
      <c r="AA168" s="123">
        <f>SUMIF(SaldoAnno5!A$12:A$4602,$D168,SaldoAnno5!G$12:G$4602)</f>
        <v>0</v>
      </c>
      <c r="AB168" s="123">
        <f>SUMIF(SaldoAnno6!A$12:A$5000,$D168,SaldoAnno6!D$12:D$5000)</f>
        <v>0</v>
      </c>
      <c r="AC168" s="123">
        <f>SUMIF(SaldoAnno6!A$12:A$5000,$D168,SaldoAnno6!E$12:E$5000)</f>
        <v>0</v>
      </c>
      <c r="AD168" s="123">
        <f>SUMIF(SaldoAnno6!A$12:A$5000,$D168,SaldoAnno6!G$12:G$5000)</f>
        <v>0</v>
      </c>
    </row>
    <row r="169" spans="1:30">
      <c r="A169" s="124">
        <v>20</v>
      </c>
      <c r="B169" s="124">
        <v>2004</v>
      </c>
      <c r="C169" s="124">
        <v>200401</v>
      </c>
      <c r="D169" s="124">
        <v>20040101</v>
      </c>
      <c r="E169" s="125" t="s">
        <v>619</v>
      </c>
      <c r="F169" s="124">
        <v>4</v>
      </c>
      <c r="G169" s="126" t="s">
        <v>462</v>
      </c>
      <c r="H169" s="126" t="s">
        <v>455</v>
      </c>
      <c r="I169" s="126" t="s">
        <v>455</v>
      </c>
      <c r="J169" s="126" t="s">
        <v>851</v>
      </c>
      <c r="K169" s="126" t="s">
        <v>620</v>
      </c>
      <c r="L169" s="126" t="s">
        <v>620</v>
      </c>
      <c r="M169" s="123">
        <f>SUMIF(SaldoAnno1!A$12:A$4902,D169,SaldoAnno1!D$12:D$4902)</f>
        <v>0</v>
      </c>
      <c r="N169" s="123">
        <f>SUMIF(SaldoAnno1!A$12:A$4902,D169,SaldoAnno1!E$12:E$4902)</f>
        <v>0</v>
      </c>
      <c r="O169" s="123">
        <f>SUMIF(SaldoAnno1!A$12:A$4902,D169,SaldoAnno1!G$12:G$4902)</f>
        <v>0</v>
      </c>
      <c r="P169" s="123">
        <f>SUMIF(SaldoAnno2!A$12:A$5000,D169,SaldoAnno2!D$12:D$5000)</f>
        <v>25349.11</v>
      </c>
      <c r="Q169" s="123">
        <f>SUMIF(SaldoAnno2!A$12:A$5000,D169,SaldoAnno2!E$12:E$5000)</f>
        <v>136343.51999999999</v>
      </c>
      <c r="R169" s="123">
        <f>SUMIF(SaldoAnno2!A$12:A$5000,D169,SaldoAnno2!G$12:G$5000)</f>
        <v>-110994.40999999999</v>
      </c>
      <c r="S169" s="123">
        <f>SUMIF(SaldoAnno3!A$12:A$5000,D169,SaldoAnno3!D$12:G$5000)</f>
        <v>24968.05</v>
      </c>
      <c r="T169" s="123">
        <f>SUMIF(SaldoAnno3!A$12:A$5000,D169,SaldoAnno3!E$12:H$5000)</f>
        <v>114882.85</v>
      </c>
      <c r="U169" s="123">
        <f>SUMIF(SaldoAnno3!A$12:A$5000,D169,SaldoAnno3!G$12:G$5000)</f>
        <v>-89914.8</v>
      </c>
      <c r="V169" s="123">
        <f>SUMIF(SaldoAnno4!A$12:A$4602,$D169,SaldoAnno4!D$12:D$4602)</f>
        <v>25451.08</v>
      </c>
      <c r="W169" s="123">
        <f>SUMIF(SaldoAnno4!A$12:A$4602,$D169,SaldoAnno4!E$12:E$4602)</f>
        <v>102090.61</v>
      </c>
      <c r="X169" s="123">
        <f>SUMIF(SaldoAnno4!A$12:A$4602,$D169,SaldoAnno4!G$12:G$4602)</f>
        <v>-76639.53</v>
      </c>
      <c r="Y169" s="123">
        <f>SUMIF(SaldoAnno5!A$12:A$4602,$D169,SaldoAnno5!D$12:D$4602)</f>
        <v>14390.72</v>
      </c>
      <c r="Z169" s="123">
        <f>SUMIF(SaldoAnno5!A$12:A$4602,$D169,SaldoAnno5!E$12:E$4602)</f>
        <v>78586.240000000005</v>
      </c>
      <c r="AA169" s="123">
        <f>SUMIF(SaldoAnno5!A$12:A$4602,$D169,SaldoAnno5!G$12:G$4602)</f>
        <v>-64195.520000000004</v>
      </c>
      <c r="AB169" s="123">
        <f>SUMIF(SaldoAnno6!A$12:A$5000,$D169,SaldoAnno6!D$12:D$5000)</f>
        <v>15347.1</v>
      </c>
      <c r="AC169" s="123">
        <f>SUMIF(SaldoAnno6!A$12:A$5000,$D169,SaldoAnno6!E$12:E$5000)</f>
        <v>1008611.39</v>
      </c>
      <c r="AD169" s="123">
        <f>SUMIF(SaldoAnno6!A$12:A$5000,$D169,SaldoAnno6!G$12:G$5000)</f>
        <v>-993264.29</v>
      </c>
    </row>
    <row r="170" spans="1:30">
      <c r="A170" s="124">
        <v>20</v>
      </c>
      <c r="B170" s="124">
        <v>2004</v>
      </c>
      <c r="C170" s="124">
        <v>200401</v>
      </c>
      <c r="D170" s="124">
        <v>20040102</v>
      </c>
      <c r="E170" s="125" t="s">
        <v>621</v>
      </c>
      <c r="F170" s="124">
        <v>4</v>
      </c>
      <c r="G170" s="126" t="s">
        <v>462</v>
      </c>
      <c r="H170" s="126" t="s">
        <v>455</v>
      </c>
      <c r="I170" s="126" t="s">
        <v>455</v>
      </c>
      <c r="J170" s="126" t="s">
        <v>851</v>
      </c>
      <c r="K170" s="126" t="s">
        <v>620</v>
      </c>
      <c r="L170" s="126" t="s">
        <v>620</v>
      </c>
      <c r="M170" s="123">
        <f>SUMIF(SaldoAnno1!A$12:A$4902,D170,SaldoAnno1!D$12:D$4902)</f>
        <v>0</v>
      </c>
      <c r="N170" s="123">
        <f>SUMIF(SaldoAnno1!A$12:A$4902,D170,SaldoAnno1!E$12:E$4902)</f>
        <v>0</v>
      </c>
      <c r="O170" s="123">
        <f>SUMIF(SaldoAnno1!A$12:A$4902,D170,SaldoAnno1!G$12:G$4902)</f>
        <v>0</v>
      </c>
      <c r="P170" s="123">
        <f>SUMIF(SaldoAnno2!A$12:A$5000,D170,SaldoAnno2!D$12:D$5000)</f>
        <v>0</v>
      </c>
      <c r="Q170" s="123">
        <f>SUMIF(SaldoAnno2!A$12:A$5000,D170,SaldoAnno2!E$12:E$5000)</f>
        <v>997835.14</v>
      </c>
      <c r="R170" s="123">
        <f>SUMIF(SaldoAnno2!A$12:A$5000,D170,SaldoAnno2!G$12:G$5000)</f>
        <v>-997835.14</v>
      </c>
      <c r="S170" s="123">
        <f>SUMIF(SaldoAnno3!A$12:A$5000,D170,SaldoAnno3!D$12:G$5000)</f>
        <v>3888.44</v>
      </c>
      <c r="T170" s="123">
        <f>SUMIF(SaldoAnno3!A$12:A$5000,D170,SaldoAnno3!E$12:H$5000)</f>
        <v>997835.14</v>
      </c>
      <c r="U170" s="123">
        <f>SUMIF(SaldoAnno3!A$12:A$5000,D170,SaldoAnno3!G$12:G$5000)</f>
        <v>-993946.70000000007</v>
      </c>
      <c r="V170" s="123">
        <f>SUMIF(SaldoAnno4!A$12:A$4602,$D170,SaldoAnno4!D$12:D$4602)</f>
        <v>12175.81</v>
      </c>
      <c r="W170" s="123">
        <f>SUMIF(SaldoAnno4!A$12:A$4602,$D170,SaldoAnno4!E$12:E$4602)</f>
        <v>1000594.32</v>
      </c>
      <c r="X170" s="123">
        <f>SUMIF(SaldoAnno4!A$12:A$4602,$D170,SaldoAnno4!G$12:G$4602)</f>
        <v>-988418.50999999989</v>
      </c>
      <c r="Y170" s="123">
        <f>SUMIF(SaldoAnno5!A$12:A$4602,$D170,SaldoAnno5!D$12:D$4602)</f>
        <v>1946.71</v>
      </c>
      <c r="Z170" s="123">
        <f>SUMIF(SaldoAnno5!A$12:A$4602,$D170,SaldoAnno5!E$12:E$4602)</f>
        <v>1294784.2</v>
      </c>
      <c r="AA170" s="123">
        <f>SUMIF(SaldoAnno5!A$12:A$4602,$D170,SaldoAnno5!G$12:G$4602)</f>
        <v>-1292837.49</v>
      </c>
      <c r="AB170" s="123">
        <f>SUMIF(SaldoAnno6!A$12:A$5000,$D170,SaldoAnno6!D$12:D$5000)</f>
        <v>944415.87</v>
      </c>
      <c r="AC170" s="123">
        <f>SUMIF(SaldoAnno6!A$12:A$5000,$D170,SaldoAnno6!E$12:E$5000)</f>
        <v>1292837.49</v>
      </c>
      <c r="AD170" s="123">
        <f>SUMIF(SaldoAnno6!A$12:A$5000,$D170,SaldoAnno6!G$12:G$5000)</f>
        <v>-348421.62</v>
      </c>
    </row>
    <row r="171" spans="1:30">
      <c r="A171" s="124">
        <v>20</v>
      </c>
      <c r="B171" s="124">
        <v>2004</v>
      </c>
      <c r="C171" s="124">
        <v>200401</v>
      </c>
      <c r="D171" s="124">
        <v>20040103</v>
      </c>
      <c r="E171" s="125" t="s">
        <v>33</v>
      </c>
      <c r="F171" s="124">
        <v>4</v>
      </c>
      <c r="G171" s="126" t="s">
        <v>462</v>
      </c>
      <c r="H171" s="126" t="s">
        <v>455</v>
      </c>
      <c r="I171" s="126" t="s">
        <v>455</v>
      </c>
      <c r="J171" s="126" t="s">
        <v>851</v>
      </c>
      <c r="K171" s="126" t="s">
        <v>620</v>
      </c>
      <c r="L171" s="126" t="s">
        <v>620</v>
      </c>
      <c r="M171" s="123">
        <f>SUMIF(SaldoAnno1!A$12:A$4902,D171,SaldoAnno1!D$12:D$4902)</f>
        <v>0</v>
      </c>
      <c r="N171" s="123">
        <f>SUMIF(SaldoAnno1!A$12:A$4902,D171,SaldoAnno1!E$12:E$4902)</f>
        <v>0</v>
      </c>
      <c r="O171" s="123">
        <f>SUMIF(SaldoAnno1!A$12:A$4902,D171,SaldoAnno1!G$12:G$4902)</f>
        <v>0</v>
      </c>
      <c r="P171" s="123">
        <f>SUMIF(SaldoAnno2!A$12:A$5000,D171,SaldoAnno2!D$12:D$5000)</f>
        <v>810.89</v>
      </c>
      <c r="Q171" s="123">
        <f>SUMIF(SaldoAnno2!A$12:A$5000,D171,SaldoAnno2!E$12:E$5000)</f>
        <v>7815.18</v>
      </c>
      <c r="R171" s="123">
        <f>SUMIF(SaldoAnno2!A$12:A$5000,D171,SaldoAnno2!G$12:G$5000)</f>
        <v>-7004.29</v>
      </c>
      <c r="S171" s="123">
        <f>SUMIF(SaldoAnno3!A$12:A$5000,D171,SaldoAnno3!D$12:G$5000)</f>
        <v>0</v>
      </c>
      <c r="T171" s="123">
        <f>SUMIF(SaldoAnno3!A$12:A$5000,D171,SaldoAnno3!E$12:H$5000)</f>
        <v>7004.29</v>
      </c>
      <c r="U171" s="123">
        <f>SUMIF(SaldoAnno3!A$12:A$5000,D171,SaldoAnno3!G$12:G$5000)</f>
        <v>-7004.29</v>
      </c>
      <c r="V171" s="123">
        <f>SUMIF(SaldoAnno4!A$12:A$4602,$D171,SaldoAnno4!D$12:D$4602)</f>
        <v>0</v>
      </c>
      <c r="W171" s="123">
        <f>SUMIF(SaldoAnno4!A$12:A$4602,$D171,SaldoAnno4!E$12:E$4602)</f>
        <v>7004.29</v>
      </c>
      <c r="X171" s="123">
        <f>SUMIF(SaldoAnno4!A$12:A$4602,$D171,SaldoAnno4!G$12:G$4602)</f>
        <v>-7004.29</v>
      </c>
      <c r="Y171" s="123">
        <f>SUMIF(SaldoAnno5!A$12:A$4602,$D171,SaldoAnno5!D$12:D$4602)</f>
        <v>7004.29</v>
      </c>
      <c r="Z171" s="123">
        <f>SUMIF(SaldoAnno5!A$12:A$4602,$D171,SaldoAnno5!E$12:E$4602)</f>
        <v>7004.29</v>
      </c>
      <c r="AA171" s="123">
        <f>SUMIF(SaldoAnno5!A$12:A$4602,$D171,SaldoAnno5!G$12:G$4602)</f>
        <v>0</v>
      </c>
      <c r="AB171" s="123">
        <f>SUMIF(SaldoAnno6!A$12:A$5000,$D171,SaldoAnno6!D$12:D$5000)</f>
        <v>0</v>
      </c>
      <c r="AC171" s="123">
        <f>SUMIF(SaldoAnno6!A$12:A$5000,$D171,SaldoAnno6!E$12:E$5000)</f>
        <v>0</v>
      </c>
      <c r="AD171" s="123">
        <f>SUMIF(SaldoAnno6!A$12:A$5000,$D171,SaldoAnno6!G$12:G$5000)</f>
        <v>0</v>
      </c>
    </row>
    <row r="172" spans="1:30">
      <c r="A172" s="124">
        <v>20</v>
      </c>
      <c r="B172" s="124">
        <v>2005</v>
      </c>
      <c r="C172" s="124">
        <v>200501</v>
      </c>
      <c r="D172" s="124">
        <v>20050101</v>
      </c>
      <c r="E172" s="125" t="s">
        <v>622</v>
      </c>
      <c r="F172" s="124">
        <v>4</v>
      </c>
      <c r="G172" s="126" t="s">
        <v>462</v>
      </c>
      <c r="H172" s="126" t="s">
        <v>455</v>
      </c>
      <c r="I172" s="126" t="s">
        <v>455</v>
      </c>
      <c r="J172" s="126" t="s">
        <v>851</v>
      </c>
      <c r="K172" s="126" t="s">
        <v>622</v>
      </c>
      <c r="L172" s="126" t="s">
        <v>622</v>
      </c>
      <c r="M172" s="123">
        <f>SUMIF(SaldoAnno1!A$12:A$4902,D172,SaldoAnno1!D$12:D$4902)</f>
        <v>0</v>
      </c>
      <c r="N172" s="123">
        <f>SUMIF(SaldoAnno1!A$12:A$4902,D172,SaldoAnno1!E$12:E$4902)</f>
        <v>0</v>
      </c>
      <c r="O172" s="123">
        <f>SUMIF(SaldoAnno1!A$12:A$4902,D172,SaldoAnno1!G$12:G$4902)</f>
        <v>0</v>
      </c>
      <c r="P172" s="123">
        <f>SUMIF(SaldoAnno2!A$12:A$5000,D172,SaldoAnno2!D$12:D$5000)</f>
        <v>59400</v>
      </c>
      <c r="Q172" s="123">
        <f>SUMIF(SaldoAnno2!A$12:A$5000,D172,SaldoAnno2!E$12:E$5000)</f>
        <v>172722.41</v>
      </c>
      <c r="R172" s="123">
        <f>SUMIF(SaldoAnno2!A$12:A$5000,D172,SaldoAnno2!G$12:G$5000)</f>
        <v>-113322.41</v>
      </c>
      <c r="S172" s="123">
        <f>SUMIF(SaldoAnno3!A$12:A$5000,D172,SaldoAnno3!D$12:G$5000)</f>
        <v>4408.1400000000003</v>
      </c>
      <c r="T172" s="123">
        <f>SUMIF(SaldoAnno3!A$12:A$5000,D172,SaldoAnno3!E$12:H$5000)</f>
        <v>113981.21</v>
      </c>
      <c r="U172" s="123">
        <f>SUMIF(SaldoAnno3!A$12:A$5000,D172,SaldoAnno3!G$12:G$5000)</f>
        <v>-109573.07</v>
      </c>
      <c r="V172" s="123">
        <f>SUMIF(SaldoAnno4!A$12:A$4602,$D172,SaldoAnno4!D$12:D$4602)</f>
        <v>3878.71</v>
      </c>
      <c r="W172" s="123">
        <f>SUMIF(SaldoAnno4!A$12:A$4602,$D172,SaldoAnno4!E$12:E$4602)</f>
        <v>111323.07</v>
      </c>
      <c r="X172" s="123">
        <f>SUMIF(SaldoAnno4!A$12:A$4602,$D172,SaldoAnno4!G$12:G$4602)</f>
        <v>-107444.36</v>
      </c>
      <c r="Y172" s="123">
        <f>SUMIF(SaldoAnno5!A$12:A$4602,$D172,SaldoAnno5!D$12:D$4602)</f>
        <v>4435.67</v>
      </c>
      <c r="Z172" s="123">
        <f>SUMIF(SaldoAnno5!A$12:A$4602,$D172,SaldoAnno5!E$12:E$4602)</f>
        <v>130111.02</v>
      </c>
      <c r="AA172" s="123">
        <f>SUMIF(SaldoAnno5!A$12:A$4602,$D172,SaldoAnno5!G$12:G$4602)</f>
        <v>-125675.35</v>
      </c>
      <c r="AB172" s="123">
        <f>SUMIF(SaldoAnno6!A$12:A$5000,$D172,SaldoAnno6!D$12:D$5000)</f>
        <v>4565.51</v>
      </c>
      <c r="AC172" s="123">
        <f>SUMIF(SaldoAnno6!A$12:A$5000,$D172,SaldoAnno6!E$12:E$5000)</f>
        <v>683627.63</v>
      </c>
      <c r="AD172" s="123">
        <f>SUMIF(SaldoAnno6!A$12:A$5000,$D172,SaldoAnno6!G$12:G$5000)</f>
        <v>-679062.12</v>
      </c>
    </row>
    <row r="173" spans="1:30">
      <c r="A173" s="124">
        <v>20</v>
      </c>
      <c r="B173" s="124">
        <v>2006</v>
      </c>
      <c r="C173" s="124">
        <v>200601</v>
      </c>
      <c r="D173" s="124">
        <v>20060101</v>
      </c>
      <c r="E173" s="125" t="s">
        <v>623</v>
      </c>
      <c r="F173" s="124">
        <v>4</v>
      </c>
      <c r="G173" s="126" t="s">
        <v>462</v>
      </c>
      <c r="H173" s="126" t="s">
        <v>455</v>
      </c>
      <c r="I173" s="126" t="s">
        <v>455</v>
      </c>
      <c r="J173" s="126" t="s">
        <v>851</v>
      </c>
      <c r="K173" s="126" t="s">
        <v>623</v>
      </c>
      <c r="L173" s="126" t="s">
        <v>623</v>
      </c>
      <c r="M173" s="123">
        <f>SUMIF(SaldoAnno1!A$12:A$4902,D173,SaldoAnno1!D$12:D$4902)</f>
        <v>0</v>
      </c>
      <c r="N173" s="123">
        <f>SUMIF(SaldoAnno1!A$12:A$4902,D173,SaldoAnno1!E$12:E$4902)</f>
        <v>0</v>
      </c>
      <c r="O173" s="123">
        <f>SUMIF(SaldoAnno1!A$12:A$4902,D173,SaldoAnno1!G$12:G$4902)</f>
        <v>0</v>
      </c>
      <c r="P173" s="123">
        <f>SUMIF(SaldoAnno2!A$12:A$5000,D173,SaldoAnno2!D$12:D$5000)</f>
        <v>0</v>
      </c>
      <c r="Q173" s="123">
        <f>SUMIF(SaldoAnno2!A$12:A$5000,D173,SaldoAnno2!E$12:E$5000)</f>
        <v>0</v>
      </c>
      <c r="R173" s="123">
        <f>SUMIF(SaldoAnno2!A$12:A$5000,D173,SaldoAnno2!G$12:G$5000)</f>
        <v>0</v>
      </c>
      <c r="S173" s="123">
        <f>SUMIF(SaldoAnno3!A$12:A$5000,D173,SaldoAnno3!D$12:G$5000)</f>
        <v>0</v>
      </c>
      <c r="T173" s="123">
        <f>SUMIF(SaldoAnno3!A$12:A$5000,D173,SaldoAnno3!E$12:H$5000)</f>
        <v>0</v>
      </c>
      <c r="U173" s="123">
        <f>SUMIF(SaldoAnno3!A$12:A$5000,D173,SaldoAnno3!G$12:G$5000)</f>
        <v>0</v>
      </c>
      <c r="V173" s="123">
        <f>SUMIF(SaldoAnno4!A$12:A$4602,$D173,SaldoAnno4!D$12:D$4602)</f>
        <v>0</v>
      </c>
      <c r="W173" s="123">
        <f>SUMIF(SaldoAnno4!A$12:A$4602,$D173,SaldoAnno4!E$12:E$4602)</f>
        <v>0</v>
      </c>
      <c r="X173" s="123">
        <f>SUMIF(SaldoAnno4!A$12:A$4602,$D173,SaldoAnno4!G$12:G$4602)</f>
        <v>0</v>
      </c>
      <c r="Y173" s="123">
        <f>SUMIF(SaldoAnno5!A$12:A$4602,$D173,SaldoAnno5!D$12:D$4602)</f>
        <v>0</v>
      </c>
      <c r="Z173" s="123">
        <f>SUMIF(SaldoAnno5!A$12:A$4602,$D173,SaldoAnno5!E$12:E$4602)</f>
        <v>0</v>
      </c>
      <c r="AA173" s="123">
        <f>SUMIF(SaldoAnno5!A$12:A$4602,$D173,SaldoAnno5!G$12:G$4602)</f>
        <v>0</v>
      </c>
      <c r="AB173" s="123">
        <f>SUMIF(SaldoAnno6!A$12:A$5000,$D173,SaldoAnno6!D$12:D$5000)</f>
        <v>0</v>
      </c>
      <c r="AC173" s="123">
        <f>SUMIF(SaldoAnno6!A$12:A$5000,$D173,SaldoAnno6!E$12:E$5000)</f>
        <v>0</v>
      </c>
      <c r="AD173" s="123">
        <f>SUMIF(SaldoAnno6!A$12:A$5000,$D173,SaldoAnno6!G$12:G$5000)</f>
        <v>0</v>
      </c>
    </row>
    <row r="174" spans="1:30">
      <c r="A174" s="124">
        <v>20</v>
      </c>
      <c r="B174" s="124">
        <v>2007</v>
      </c>
      <c r="C174" s="124">
        <v>200701</v>
      </c>
      <c r="D174" s="124">
        <v>20070101</v>
      </c>
      <c r="E174" s="125" t="s">
        <v>624</v>
      </c>
      <c r="F174" s="124">
        <v>4</v>
      </c>
      <c r="G174" s="126" t="s">
        <v>462</v>
      </c>
      <c r="H174" s="126" t="s">
        <v>455</v>
      </c>
      <c r="I174" s="126" t="s">
        <v>455</v>
      </c>
      <c r="J174" s="126" t="s">
        <v>851</v>
      </c>
      <c r="K174" s="126" t="s">
        <v>625</v>
      </c>
      <c r="L174" s="126" t="s">
        <v>625</v>
      </c>
      <c r="M174" s="123">
        <f>SUMIF(SaldoAnno1!A$12:A$4902,D174,SaldoAnno1!D$12:D$4902)</f>
        <v>0</v>
      </c>
      <c r="N174" s="123">
        <f>SUMIF(SaldoAnno1!A$12:A$4902,D174,SaldoAnno1!E$12:E$4902)</f>
        <v>0</v>
      </c>
      <c r="O174" s="123">
        <f>SUMIF(SaldoAnno1!A$12:A$4902,D174,SaldoAnno1!G$12:G$4902)</f>
        <v>0</v>
      </c>
      <c r="P174" s="123">
        <f>SUMIF(SaldoAnno2!A$12:A$5000,D174,SaldoAnno2!D$12:D$5000)</f>
        <v>99403.53</v>
      </c>
      <c r="Q174" s="123">
        <f>SUMIF(SaldoAnno2!A$12:A$5000,D174,SaldoAnno2!E$12:E$5000)</f>
        <v>99403.53</v>
      </c>
      <c r="R174" s="123">
        <f>SUMIF(SaldoAnno2!A$12:A$5000,D174,SaldoAnno2!G$12:G$5000)</f>
        <v>0</v>
      </c>
      <c r="S174" s="123">
        <f>SUMIF(SaldoAnno3!A$12:A$5000,D174,SaldoAnno3!D$12:G$5000)</f>
        <v>99403.53</v>
      </c>
      <c r="T174" s="123">
        <f>SUMIF(SaldoAnno3!A$12:A$5000,D174,SaldoAnno3!E$12:H$5000)</f>
        <v>155914.20000000001</v>
      </c>
      <c r="U174" s="123">
        <f>SUMIF(SaldoAnno3!A$12:A$5000,D174,SaldoAnno3!G$12:G$5000)</f>
        <v>-56510.670000000013</v>
      </c>
      <c r="V174" s="123">
        <f>SUMIF(SaldoAnno4!A$12:A$4602,$D174,SaldoAnno4!D$12:D$4602)</f>
        <v>99403.53</v>
      </c>
      <c r="W174" s="123">
        <f>SUMIF(SaldoAnno4!A$12:A$4602,$D174,SaldoAnno4!E$12:E$4602)</f>
        <v>99403.53</v>
      </c>
      <c r="X174" s="123">
        <f>SUMIF(SaldoAnno4!A$12:A$4602,$D174,SaldoAnno4!G$12:G$4602)</f>
        <v>0</v>
      </c>
      <c r="Y174" s="123">
        <f>SUMIF(SaldoAnno5!A$12:A$4602,$D174,SaldoAnno5!D$12:D$4602)</f>
        <v>260308.47</v>
      </c>
      <c r="Z174" s="123">
        <f>SUMIF(SaldoAnno5!A$12:A$4602,$D174,SaldoAnno5!E$12:E$4602)</f>
        <v>260308.47</v>
      </c>
      <c r="AA174" s="123">
        <f>SUMIF(SaldoAnno5!A$12:A$4602,$D174,SaldoAnno5!G$12:G$4602)</f>
        <v>0</v>
      </c>
      <c r="AB174" s="123">
        <f>SUMIF(SaldoAnno6!A$12:A$5000,$D174,SaldoAnno6!D$12:D$5000)</f>
        <v>0</v>
      </c>
      <c r="AC174" s="123">
        <f>SUMIF(SaldoAnno6!A$12:A$5000,$D174,SaldoAnno6!E$12:E$5000)</f>
        <v>0</v>
      </c>
      <c r="AD174" s="123">
        <f>SUMIF(SaldoAnno6!A$12:A$5000,$D174,SaldoAnno6!G$12:G$5000)</f>
        <v>0</v>
      </c>
    </row>
    <row r="175" spans="1:30">
      <c r="A175" s="124">
        <v>20</v>
      </c>
      <c r="B175" s="124">
        <v>2007</v>
      </c>
      <c r="C175" s="124">
        <v>200701</v>
      </c>
      <c r="D175" s="128">
        <v>20070108</v>
      </c>
      <c r="E175" s="129" t="s">
        <v>555</v>
      </c>
      <c r="F175" s="124">
        <v>4</v>
      </c>
      <c r="G175" s="126" t="s">
        <v>462</v>
      </c>
      <c r="H175" s="126" t="s">
        <v>455</v>
      </c>
      <c r="I175" s="126" t="s">
        <v>455</v>
      </c>
      <c r="J175" s="126" t="s">
        <v>851</v>
      </c>
      <c r="K175" s="126" t="s">
        <v>625</v>
      </c>
      <c r="L175" s="126" t="s">
        <v>625</v>
      </c>
      <c r="M175" s="123">
        <f>SUMIF(SaldoAnno1!A$12:A$4902,D175,SaldoAnno1!D$12:D$4902)</f>
        <v>0</v>
      </c>
      <c r="N175" s="123">
        <f>SUMIF(SaldoAnno1!A$12:A$4902,D175,SaldoAnno1!E$12:E$4902)</f>
        <v>0</v>
      </c>
      <c r="O175" s="123">
        <f>SUMIF(SaldoAnno1!A$12:A$4902,D175,SaldoAnno1!G$12:G$4902)</f>
        <v>0</v>
      </c>
      <c r="P175" s="123">
        <f>SUMIF(SaldoAnno2!A$12:A$5000,D175,SaldoAnno2!D$12:D$5000)</f>
        <v>188125.58</v>
      </c>
      <c r="Q175" s="123">
        <f>SUMIF(SaldoAnno2!A$12:A$5000,D175,SaldoAnno2!E$12:E$5000)</f>
        <v>188125.58</v>
      </c>
      <c r="R175" s="123">
        <f>SUMIF(SaldoAnno2!A$12:A$5000,D175,SaldoAnno2!G$12:G$5000)</f>
        <v>0</v>
      </c>
      <c r="S175" s="123">
        <f>SUMIF(SaldoAnno3!A$12:A$5000,D175,SaldoAnno3!D$12:G$5000)</f>
        <v>0</v>
      </c>
      <c r="T175" s="123">
        <f>SUMIF(SaldoAnno3!A$12:A$5000,D175,SaldoAnno3!E$12:H$5000)</f>
        <v>0</v>
      </c>
      <c r="U175" s="123">
        <f>SUMIF(SaldoAnno3!A$12:A$5000,D175,SaldoAnno3!G$12:G$5000)</f>
        <v>0</v>
      </c>
      <c r="V175" s="123">
        <f>SUMIF(SaldoAnno4!A$12:A$4602,$D175,SaldoAnno4!D$12:D$4602)</f>
        <v>0</v>
      </c>
      <c r="W175" s="123">
        <f>SUMIF(SaldoAnno4!A$12:A$4602,$D175,SaldoAnno4!E$12:E$4602)</f>
        <v>0</v>
      </c>
      <c r="X175" s="123">
        <f>SUMIF(SaldoAnno4!A$12:A$4602,$D175,SaldoAnno4!G$12:G$4602)</f>
        <v>0</v>
      </c>
      <c r="Y175" s="123">
        <f>SUMIF(SaldoAnno5!A$12:A$4602,$D175,SaldoAnno5!D$12:D$4602)</f>
        <v>0</v>
      </c>
      <c r="Z175" s="123">
        <f>SUMIF(SaldoAnno5!A$12:A$4602,$D175,SaldoAnno5!E$12:E$4602)</f>
        <v>0</v>
      </c>
      <c r="AA175" s="123">
        <f>SUMIF(SaldoAnno5!A$12:A$4602,$D175,SaldoAnno5!G$12:G$4602)</f>
        <v>0</v>
      </c>
      <c r="AB175" s="123">
        <f>SUMIF(SaldoAnno6!A$12:A$5000,$D175,SaldoAnno6!D$12:D$5000)</f>
        <v>0</v>
      </c>
      <c r="AC175" s="123">
        <f>SUMIF(SaldoAnno6!A$12:A$5000,$D175,SaldoAnno6!E$12:E$5000)</f>
        <v>0</v>
      </c>
      <c r="AD175" s="123">
        <f>SUMIF(SaldoAnno6!A$12:A$5000,$D175,SaldoAnno6!G$12:G$5000)</f>
        <v>0</v>
      </c>
    </row>
    <row r="176" spans="1:30">
      <c r="A176" s="124">
        <v>20</v>
      </c>
      <c r="B176" s="124">
        <v>2007</v>
      </c>
      <c r="C176" s="124">
        <v>200701</v>
      </c>
      <c r="D176" s="128">
        <v>20070109</v>
      </c>
      <c r="E176" s="129" t="s">
        <v>556</v>
      </c>
      <c r="F176" s="124">
        <v>4</v>
      </c>
      <c r="G176" s="126" t="s">
        <v>462</v>
      </c>
      <c r="H176" s="126" t="s">
        <v>455</v>
      </c>
      <c r="I176" s="126" t="s">
        <v>455</v>
      </c>
      <c r="J176" s="126" t="s">
        <v>851</v>
      </c>
      <c r="K176" s="126" t="s">
        <v>625</v>
      </c>
      <c r="L176" s="126" t="s">
        <v>625</v>
      </c>
      <c r="M176" s="123">
        <f>SUMIF(SaldoAnno1!A$12:A$4902,D176,SaldoAnno1!D$12:D$4902)</f>
        <v>0</v>
      </c>
      <c r="N176" s="123">
        <f>SUMIF(SaldoAnno1!A$12:A$4902,D176,SaldoAnno1!E$12:E$4902)</f>
        <v>0</v>
      </c>
      <c r="O176" s="123">
        <f>SUMIF(SaldoAnno1!A$12:A$4902,D176,SaldoAnno1!G$12:G$4902)</f>
        <v>0</v>
      </c>
      <c r="P176" s="123">
        <f>SUMIF(SaldoAnno2!A$12:A$5000,D176,SaldoAnno2!D$12:D$5000)</f>
        <v>4566.5</v>
      </c>
      <c r="Q176" s="123">
        <f>SUMIF(SaldoAnno2!A$12:A$5000,D176,SaldoAnno2!E$12:E$5000)</f>
        <v>4566.5</v>
      </c>
      <c r="R176" s="123">
        <f>SUMIF(SaldoAnno2!A$12:A$5000,D176,SaldoAnno2!G$12:G$5000)</f>
        <v>0</v>
      </c>
      <c r="S176" s="123">
        <f>SUMIF(SaldoAnno3!A$12:A$5000,D176,SaldoAnno3!D$12:G$5000)</f>
        <v>0</v>
      </c>
      <c r="T176" s="123">
        <f>SUMIF(SaldoAnno3!A$12:A$5000,D176,SaldoAnno3!E$12:H$5000)</f>
        <v>0</v>
      </c>
      <c r="U176" s="123">
        <f>SUMIF(SaldoAnno3!A$12:A$5000,D176,SaldoAnno3!G$12:G$5000)</f>
        <v>0</v>
      </c>
      <c r="V176" s="123">
        <f>SUMIF(SaldoAnno4!A$12:A$4602,$D176,SaldoAnno4!D$12:D$4602)</f>
        <v>0</v>
      </c>
      <c r="W176" s="123">
        <f>SUMIF(SaldoAnno4!A$12:A$4602,$D176,SaldoAnno4!E$12:E$4602)</f>
        <v>0</v>
      </c>
      <c r="X176" s="123">
        <f>SUMIF(SaldoAnno4!A$12:A$4602,$D176,SaldoAnno4!G$12:G$4602)</f>
        <v>0</v>
      </c>
      <c r="Y176" s="123">
        <f>SUMIF(SaldoAnno5!A$12:A$4602,$D176,SaldoAnno5!D$12:D$4602)</f>
        <v>0</v>
      </c>
      <c r="Z176" s="123">
        <f>SUMIF(SaldoAnno5!A$12:A$4602,$D176,SaldoAnno5!E$12:E$4602)</f>
        <v>0</v>
      </c>
      <c r="AA176" s="123">
        <f>SUMIF(SaldoAnno5!A$12:A$4602,$D176,SaldoAnno5!G$12:G$4602)</f>
        <v>0</v>
      </c>
      <c r="AB176" s="123">
        <f>SUMIF(SaldoAnno6!A$12:A$5000,$D176,SaldoAnno6!D$12:D$5000)</f>
        <v>0</v>
      </c>
      <c r="AC176" s="123">
        <f>SUMIF(SaldoAnno6!A$12:A$5000,$D176,SaldoAnno6!E$12:E$5000)</f>
        <v>0</v>
      </c>
      <c r="AD176" s="123">
        <f>SUMIF(SaldoAnno6!A$12:A$5000,$D176,SaldoAnno6!G$12:G$5000)</f>
        <v>0</v>
      </c>
    </row>
    <row r="177" spans="1:30">
      <c r="A177" s="124">
        <v>20</v>
      </c>
      <c r="B177" s="124">
        <v>2007</v>
      </c>
      <c r="C177" s="124">
        <v>200701</v>
      </c>
      <c r="D177" s="128">
        <v>20070110</v>
      </c>
      <c r="E177" s="129" t="s">
        <v>557</v>
      </c>
      <c r="F177" s="124">
        <v>4</v>
      </c>
      <c r="G177" s="126" t="s">
        <v>462</v>
      </c>
      <c r="H177" s="126" t="s">
        <v>455</v>
      </c>
      <c r="I177" s="126" t="s">
        <v>455</v>
      </c>
      <c r="J177" s="126" t="s">
        <v>851</v>
      </c>
      <c r="K177" s="126" t="s">
        <v>625</v>
      </c>
      <c r="L177" s="126" t="s">
        <v>625</v>
      </c>
      <c r="M177" s="123">
        <f>SUMIF(SaldoAnno1!A$12:A$4902,D177,SaldoAnno1!D$12:D$4902)</f>
        <v>0</v>
      </c>
      <c r="N177" s="123">
        <f>SUMIF(SaldoAnno1!A$12:A$4902,D177,SaldoAnno1!E$12:E$4902)</f>
        <v>0</v>
      </c>
      <c r="O177" s="123">
        <f>SUMIF(SaldoAnno1!A$12:A$4902,D177,SaldoAnno1!G$12:G$4902)</f>
        <v>0</v>
      </c>
      <c r="P177" s="123">
        <f>SUMIF(SaldoAnno2!A$12:A$5000,D177,SaldoAnno2!D$12:D$5000)</f>
        <v>118950.8</v>
      </c>
      <c r="Q177" s="123">
        <f>SUMIF(SaldoAnno2!A$12:A$5000,D177,SaldoAnno2!E$12:E$5000)</f>
        <v>118950.8</v>
      </c>
      <c r="R177" s="123">
        <f>SUMIF(SaldoAnno2!A$12:A$5000,D177,SaldoAnno2!G$12:G$5000)</f>
        <v>0</v>
      </c>
      <c r="S177" s="123">
        <f>SUMIF(SaldoAnno3!A$12:A$5000,D177,SaldoAnno3!D$12:G$5000)</f>
        <v>15369.6</v>
      </c>
      <c r="T177" s="123">
        <f>SUMIF(SaldoAnno3!A$12:A$5000,D177,SaldoAnno3!E$12:H$5000)</f>
        <v>15369.6</v>
      </c>
      <c r="U177" s="123">
        <f>SUMIF(SaldoAnno3!A$12:A$5000,D177,SaldoAnno3!G$12:G$5000)</f>
        <v>0</v>
      </c>
      <c r="V177" s="123">
        <f>SUMIF(SaldoAnno4!A$12:A$4602,$D177,SaldoAnno4!D$12:D$4602)</f>
        <v>15369.6</v>
      </c>
      <c r="W177" s="123">
        <f>SUMIF(SaldoAnno4!A$12:A$4602,$D177,SaldoAnno4!E$12:E$4602)</f>
        <v>15369.6</v>
      </c>
      <c r="X177" s="123">
        <f>SUMIF(SaldoAnno4!A$12:A$4602,$D177,SaldoAnno4!G$12:G$4602)</f>
        <v>0</v>
      </c>
      <c r="Y177" s="123">
        <f>SUMIF(SaldoAnno5!A$12:A$4602,$D177,SaldoAnno5!D$12:D$4602)</f>
        <v>15369.6</v>
      </c>
      <c r="Z177" s="123">
        <f>SUMIF(SaldoAnno5!A$12:A$4602,$D177,SaldoAnno5!E$12:E$4602)</f>
        <v>15369.6</v>
      </c>
      <c r="AA177" s="123">
        <f>SUMIF(SaldoAnno5!A$12:A$4602,$D177,SaldoAnno5!G$12:G$4602)</f>
        <v>0</v>
      </c>
      <c r="AB177" s="123">
        <f>SUMIF(SaldoAnno6!A$12:A$5000,$D177,SaldoAnno6!D$12:D$5000)</f>
        <v>0</v>
      </c>
      <c r="AC177" s="123">
        <f>SUMIF(SaldoAnno6!A$12:A$5000,$D177,SaldoAnno6!E$12:E$5000)</f>
        <v>0</v>
      </c>
      <c r="AD177" s="123">
        <f>SUMIF(SaldoAnno6!A$12:A$5000,$D177,SaldoAnno6!G$12:G$5000)</f>
        <v>0</v>
      </c>
    </row>
    <row r="178" spans="1:30">
      <c r="A178" s="124">
        <v>20</v>
      </c>
      <c r="B178" s="124">
        <v>2007</v>
      </c>
      <c r="C178" s="124">
        <v>200701</v>
      </c>
      <c r="D178" s="128">
        <v>20070111</v>
      </c>
      <c r="E178" s="129" t="s">
        <v>558</v>
      </c>
      <c r="F178" s="124">
        <v>4</v>
      </c>
      <c r="G178" s="126" t="s">
        <v>462</v>
      </c>
      <c r="H178" s="126" t="s">
        <v>455</v>
      </c>
      <c r="I178" s="126" t="s">
        <v>455</v>
      </c>
      <c r="J178" s="126" t="s">
        <v>851</v>
      </c>
      <c r="K178" s="126" t="s">
        <v>625</v>
      </c>
      <c r="L178" s="126" t="s">
        <v>625</v>
      </c>
      <c r="M178" s="123">
        <f>SUMIF(SaldoAnno1!A$12:A$4902,D178,SaldoAnno1!D$12:D$4902)</f>
        <v>0</v>
      </c>
      <c r="N178" s="123">
        <f>SUMIF(SaldoAnno1!A$12:A$4902,D178,SaldoAnno1!E$12:E$4902)</f>
        <v>0</v>
      </c>
      <c r="O178" s="123">
        <f>SUMIF(SaldoAnno1!A$12:A$4902,D178,SaldoAnno1!G$12:G$4902)</f>
        <v>0</v>
      </c>
      <c r="P178" s="123">
        <f>SUMIF(SaldoAnno2!A$12:A$5000,D178,SaldoAnno2!D$12:D$5000)</f>
        <v>87534.31</v>
      </c>
      <c r="Q178" s="123">
        <f>SUMIF(SaldoAnno2!A$12:A$5000,D178,SaldoAnno2!E$12:E$5000)</f>
        <v>87534.31</v>
      </c>
      <c r="R178" s="123">
        <f>SUMIF(SaldoAnno2!A$12:A$5000,D178,SaldoAnno2!G$12:G$5000)</f>
        <v>0</v>
      </c>
      <c r="S178" s="123">
        <f>SUMIF(SaldoAnno3!A$12:A$5000,D178,SaldoAnno3!D$12:G$5000)</f>
        <v>48165.37</v>
      </c>
      <c r="T178" s="123">
        <f>SUMIF(SaldoAnno3!A$12:A$5000,D178,SaldoAnno3!E$12:H$5000)</f>
        <v>48165.37</v>
      </c>
      <c r="U178" s="123">
        <f>SUMIF(SaldoAnno3!A$12:A$5000,D178,SaldoAnno3!G$12:G$5000)</f>
        <v>0</v>
      </c>
      <c r="V178" s="123">
        <f>SUMIF(SaldoAnno4!A$12:A$4602,$D178,SaldoAnno4!D$12:D$4602)</f>
        <v>48165.37</v>
      </c>
      <c r="W178" s="123">
        <f>SUMIF(SaldoAnno4!A$12:A$4602,$D178,SaldoAnno4!E$12:E$4602)</f>
        <v>48165.37</v>
      </c>
      <c r="X178" s="123">
        <f>SUMIF(SaldoAnno4!A$12:A$4602,$D178,SaldoAnno4!G$12:G$4602)</f>
        <v>0</v>
      </c>
      <c r="Y178" s="123">
        <f>SUMIF(SaldoAnno5!A$12:A$4602,$D178,SaldoAnno5!D$12:D$4602)</f>
        <v>48165.37</v>
      </c>
      <c r="Z178" s="123">
        <f>SUMIF(SaldoAnno5!A$12:A$4602,$D178,SaldoAnno5!E$12:E$4602)</f>
        <v>48165.37</v>
      </c>
      <c r="AA178" s="123">
        <f>SUMIF(SaldoAnno5!A$12:A$4602,$D178,SaldoAnno5!G$12:G$4602)</f>
        <v>0</v>
      </c>
      <c r="AB178" s="123">
        <f>SUMIF(SaldoAnno6!A$12:A$5000,$D178,SaldoAnno6!D$12:D$5000)</f>
        <v>0</v>
      </c>
      <c r="AC178" s="123">
        <f>SUMIF(SaldoAnno6!A$12:A$5000,$D178,SaldoAnno6!E$12:E$5000)</f>
        <v>0</v>
      </c>
      <c r="AD178" s="123">
        <f>SUMIF(SaldoAnno6!A$12:A$5000,$D178,SaldoAnno6!G$12:G$5000)</f>
        <v>0</v>
      </c>
    </row>
    <row r="179" spans="1:30">
      <c r="A179" s="124">
        <v>20</v>
      </c>
      <c r="B179" s="124">
        <v>2007</v>
      </c>
      <c r="C179" s="124">
        <v>200701</v>
      </c>
      <c r="D179" s="128">
        <v>20070112</v>
      </c>
      <c r="E179" s="129" t="s">
        <v>559</v>
      </c>
      <c r="F179" s="124">
        <v>4</v>
      </c>
      <c r="G179" s="126" t="s">
        <v>462</v>
      </c>
      <c r="H179" s="126" t="s">
        <v>455</v>
      </c>
      <c r="I179" s="126" t="s">
        <v>455</v>
      </c>
      <c r="J179" s="126" t="s">
        <v>851</v>
      </c>
      <c r="K179" s="126" t="s">
        <v>625</v>
      </c>
      <c r="L179" s="126" t="s">
        <v>625</v>
      </c>
      <c r="M179" s="123">
        <f>SUMIF(SaldoAnno1!A$12:A$4902,D179,SaldoAnno1!D$12:D$4902)</f>
        <v>0</v>
      </c>
      <c r="N179" s="123">
        <f>SUMIF(SaldoAnno1!A$12:A$4902,D179,SaldoAnno1!E$12:E$4902)</f>
        <v>0</v>
      </c>
      <c r="O179" s="123">
        <f>SUMIF(SaldoAnno1!A$12:A$4902,D179,SaldoAnno1!G$12:G$4902)</f>
        <v>0</v>
      </c>
      <c r="P179" s="123">
        <f>SUMIF(SaldoAnno2!A$12:A$5000,D179,SaldoAnno2!D$12:D$5000)</f>
        <v>89300.34</v>
      </c>
      <c r="Q179" s="123">
        <f>SUMIF(SaldoAnno2!A$12:A$5000,D179,SaldoAnno2!E$12:E$5000)</f>
        <v>89300.34</v>
      </c>
      <c r="R179" s="123">
        <f>SUMIF(SaldoAnno2!A$12:A$5000,D179,SaldoAnno2!G$12:G$5000)</f>
        <v>0</v>
      </c>
      <c r="S179" s="123">
        <f>SUMIF(SaldoAnno3!A$12:A$5000,D179,SaldoAnno3!D$12:G$5000)</f>
        <v>77898.23</v>
      </c>
      <c r="T179" s="123">
        <f>SUMIF(SaldoAnno3!A$12:A$5000,D179,SaldoAnno3!E$12:H$5000)</f>
        <v>77898.23</v>
      </c>
      <c r="U179" s="123">
        <f>SUMIF(SaldoAnno3!A$12:A$5000,D179,SaldoAnno3!G$12:G$5000)</f>
        <v>0</v>
      </c>
      <c r="V179" s="123">
        <f>SUMIF(SaldoAnno4!A$12:A$4602,$D179,SaldoAnno4!D$12:D$4602)</f>
        <v>77898.23</v>
      </c>
      <c r="W179" s="123">
        <f>SUMIF(SaldoAnno4!A$12:A$4602,$D179,SaldoAnno4!E$12:E$4602)</f>
        <v>77898.23</v>
      </c>
      <c r="X179" s="123">
        <f>SUMIF(SaldoAnno4!A$12:A$4602,$D179,SaldoAnno4!G$12:G$4602)</f>
        <v>0</v>
      </c>
      <c r="Y179" s="123">
        <f>SUMIF(SaldoAnno5!A$12:A$4602,$D179,SaldoAnno5!D$12:D$4602)</f>
        <v>77898.23</v>
      </c>
      <c r="Z179" s="123">
        <f>SUMIF(SaldoAnno5!A$12:A$4602,$D179,SaldoAnno5!E$12:E$4602)</f>
        <v>77898.23</v>
      </c>
      <c r="AA179" s="123">
        <f>SUMIF(SaldoAnno5!A$12:A$4602,$D179,SaldoAnno5!G$12:G$4602)</f>
        <v>0</v>
      </c>
      <c r="AB179" s="123">
        <f>SUMIF(SaldoAnno6!A$12:A$5000,$D179,SaldoAnno6!D$12:D$5000)</f>
        <v>0</v>
      </c>
      <c r="AC179" s="123">
        <f>SUMIF(SaldoAnno6!A$12:A$5000,$D179,SaldoAnno6!E$12:E$5000)</f>
        <v>0</v>
      </c>
      <c r="AD179" s="123">
        <f>SUMIF(SaldoAnno6!A$12:A$5000,$D179,SaldoAnno6!G$12:G$5000)</f>
        <v>0</v>
      </c>
    </row>
    <row r="180" spans="1:30">
      <c r="A180" s="124">
        <v>20</v>
      </c>
      <c r="B180" s="124">
        <v>2007</v>
      </c>
      <c r="C180" s="124">
        <v>200701</v>
      </c>
      <c r="D180" s="128">
        <v>20070113</v>
      </c>
      <c r="E180" s="129" t="s">
        <v>560</v>
      </c>
      <c r="F180" s="124">
        <v>4</v>
      </c>
      <c r="G180" s="126" t="s">
        <v>462</v>
      </c>
      <c r="H180" s="126" t="s">
        <v>455</v>
      </c>
      <c r="I180" s="126" t="s">
        <v>455</v>
      </c>
      <c r="J180" s="126" t="s">
        <v>851</v>
      </c>
      <c r="K180" s="126" t="s">
        <v>625</v>
      </c>
      <c r="L180" s="126" t="s">
        <v>625</v>
      </c>
      <c r="M180" s="123">
        <f>SUMIF(SaldoAnno1!A$12:A$4902,D180,SaldoAnno1!D$12:D$4902)</f>
        <v>0</v>
      </c>
      <c r="N180" s="123">
        <f>SUMIF(SaldoAnno1!A$12:A$4902,D180,SaldoAnno1!E$12:E$4902)</f>
        <v>0</v>
      </c>
      <c r="O180" s="123">
        <f>SUMIF(SaldoAnno1!A$12:A$4902,D180,SaldoAnno1!G$12:G$4902)</f>
        <v>0</v>
      </c>
      <c r="P180" s="123">
        <f>SUMIF(SaldoAnno2!A$12:A$5000,D180,SaldoAnno2!D$12:D$5000)</f>
        <v>0</v>
      </c>
      <c r="Q180" s="123">
        <f>SUMIF(SaldoAnno2!A$12:A$5000,D180,SaldoAnno2!E$12:E$5000)</f>
        <v>9963.36</v>
      </c>
      <c r="R180" s="123">
        <f>SUMIF(SaldoAnno2!A$12:A$5000,D180,SaldoAnno2!G$12:G$5000)</f>
        <v>-9963.36</v>
      </c>
      <c r="S180" s="123">
        <f>SUMIF(SaldoAnno3!A$12:A$5000,D180,SaldoAnno3!D$12:G$5000)</f>
        <v>0</v>
      </c>
      <c r="T180" s="123">
        <f>SUMIF(SaldoAnno3!A$12:A$5000,D180,SaldoAnno3!E$12:H$5000)</f>
        <v>9963.36</v>
      </c>
      <c r="U180" s="123">
        <f>SUMIF(SaldoAnno3!A$12:A$5000,D180,SaldoAnno3!G$12:G$5000)</f>
        <v>-9963.36</v>
      </c>
      <c r="V180" s="123">
        <f>SUMIF(SaldoAnno4!A$12:A$4602,$D180,SaldoAnno4!D$12:D$4602)</f>
        <v>9963.36</v>
      </c>
      <c r="W180" s="123">
        <f>SUMIF(SaldoAnno4!A$12:A$4602,$D180,SaldoAnno4!E$12:E$4602)</f>
        <v>9963.36</v>
      </c>
      <c r="X180" s="123">
        <f>SUMIF(SaldoAnno4!A$12:A$4602,$D180,SaldoAnno4!G$12:G$4602)</f>
        <v>0</v>
      </c>
      <c r="Y180" s="123">
        <f>SUMIF(SaldoAnno5!A$12:A$4602,$D180,SaldoAnno5!D$12:D$4602)</f>
        <v>0</v>
      </c>
      <c r="Z180" s="123">
        <f>SUMIF(SaldoAnno5!A$12:A$4602,$D180,SaldoAnno5!E$12:E$4602)</f>
        <v>0</v>
      </c>
      <c r="AA180" s="123">
        <f>SUMIF(SaldoAnno5!A$12:A$4602,$D180,SaldoAnno5!G$12:G$4602)</f>
        <v>0</v>
      </c>
      <c r="AB180" s="123">
        <f>SUMIF(SaldoAnno6!A$12:A$5000,$D180,SaldoAnno6!D$12:D$5000)</f>
        <v>0</v>
      </c>
      <c r="AC180" s="123">
        <f>SUMIF(SaldoAnno6!A$12:A$5000,$D180,SaldoAnno6!E$12:E$5000)</f>
        <v>0</v>
      </c>
      <c r="AD180" s="123">
        <f>SUMIF(SaldoAnno6!A$12:A$5000,$D180,SaldoAnno6!G$12:G$5000)</f>
        <v>0</v>
      </c>
    </row>
    <row r="181" spans="1:30">
      <c r="A181" s="124">
        <v>20</v>
      </c>
      <c r="B181" s="124">
        <v>2007</v>
      </c>
      <c r="C181" s="124">
        <v>200701</v>
      </c>
      <c r="D181" s="128">
        <v>20070114</v>
      </c>
      <c r="E181" s="129" t="s">
        <v>561</v>
      </c>
      <c r="F181" s="124">
        <v>4</v>
      </c>
      <c r="G181" s="126" t="s">
        <v>462</v>
      </c>
      <c r="H181" s="126" t="s">
        <v>455</v>
      </c>
      <c r="I181" s="126" t="s">
        <v>455</v>
      </c>
      <c r="J181" s="126" t="s">
        <v>851</v>
      </c>
      <c r="K181" s="126" t="s">
        <v>625</v>
      </c>
      <c r="L181" s="126" t="s">
        <v>625</v>
      </c>
      <c r="M181" s="123">
        <f>SUMIF(SaldoAnno1!A$12:A$4902,D181,SaldoAnno1!D$12:D$4902)</f>
        <v>0</v>
      </c>
      <c r="N181" s="123">
        <f>SUMIF(SaldoAnno1!A$12:A$4902,D181,SaldoAnno1!E$12:E$4902)</f>
        <v>0</v>
      </c>
      <c r="O181" s="123">
        <f>SUMIF(SaldoAnno1!A$12:A$4902,D181,SaldoAnno1!G$12:G$4902)</f>
        <v>0</v>
      </c>
      <c r="P181" s="123">
        <f>SUMIF(SaldoAnno2!A$12:A$5000,D181,SaldoAnno2!D$12:D$5000)</f>
        <v>0</v>
      </c>
      <c r="Q181" s="123">
        <f>SUMIF(SaldoAnno2!A$12:A$5000,D181,SaldoAnno2!E$12:E$5000)</f>
        <v>0</v>
      </c>
      <c r="R181" s="123">
        <f>SUMIF(SaldoAnno2!A$12:A$5000,D181,SaldoAnno2!G$12:G$5000)</f>
        <v>0</v>
      </c>
      <c r="S181" s="123">
        <f>SUMIF(SaldoAnno3!A$12:A$5000,D181,SaldoAnno3!D$12:G$5000)</f>
        <v>0</v>
      </c>
      <c r="T181" s="123">
        <f>SUMIF(SaldoAnno3!A$12:A$5000,D181,SaldoAnno3!E$12:H$5000)</f>
        <v>0</v>
      </c>
      <c r="U181" s="123">
        <f>SUMIF(SaldoAnno3!A$12:A$5000,D181,SaldoAnno3!G$12:G$5000)</f>
        <v>0</v>
      </c>
      <c r="V181" s="123">
        <f>SUMIF(SaldoAnno4!A$12:A$4602,$D181,SaldoAnno4!D$12:D$4602)</f>
        <v>0</v>
      </c>
      <c r="W181" s="123">
        <f>SUMIF(SaldoAnno4!A$12:A$4602,$D181,SaldoAnno4!E$12:E$4602)</f>
        <v>0</v>
      </c>
      <c r="X181" s="123">
        <f>SUMIF(SaldoAnno4!A$12:A$4602,$D181,SaldoAnno4!G$12:G$4602)</f>
        <v>0</v>
      </c>
      <c r="Y181" s="123">
        <f>SUMIF(SaldoAnno5!A$12:A$4602,$D181,SaldoAnno5!D$12:D$4602)</f>
        <v>0</v>
      </c>
      <c r="Z181" s="123">
        <f>SUMIF(SaldoAnno5!A$12:A$4602,$D181,SaldoAnno5!E$12:E$4602)</f>
        <v>0</v>
      </c>
      <c r="AA181" s="123">
        <f>SUMIF(SaldoAnno5!A$12:A$4602,$D181,SaldoAnno5!G$12:G$4602)</f>
        <v>0</v>
      </c>
      <c r="AB181" s="123">
        <f>SUMIF(SaldoAnno6!A$12:A$5000,$D181,SaldoAnno6!D$12:D$5000)</f>
        <v>0</v>
      </c>
      <c r="AC181" s="123">
        <f>SUMIF(SaldoAnno6!A$12:A$5000,$D181,SaldoAnno6!E$12:E$5000)</f>
        <v>0</v>
      </c>
      <c r="AD181" s="123">
        <f>SUMIF(SaldoAnno6!A$12:A$5000,$D181,SaldoAnno6!G$12:G$5000)</f>
        <v>0</v>
      </c>
    </row>
    <row r="182" spans="1:30">
      <c r="A182" s="124">
        <v>20</v>
      </c>
      <c r="B182" s="124">
        <v>2007</v>
      </c>
      <c r="C182" s="124">
        <v>200701</v>
      </c>
      <c r="D182" s="128">
        <v>20070115</v>
      </c>
      <c r="E182" s="129" t="s">
        <v>562</v>
      </c>
      <c r="F182" s="124">
        <v>4</v>
      </c>
      <c r="G182" s="126" t="s">
        <v>462</v>
      </c>
      <c r="H182" s="126" t="s">
        <v>455</v>
      </c>
      <c r="I182" s="126" t="s">
        <v>455</v>
      </c>
      <c r="J182" s="126" t="s">
        <v>851</v>
      </c>
      <c r="K182" s="126" t="s">
        <v>625</v>
      </c>
      <c r="L182" s="126" t="s">
        <v>625</v>
      </c>
      <c r="M182" s="123">
        <f>SUMIF(SaldoAnno1!A$12:A$4902,D182,SaldoAnno1!D$12:D$4902)</f>
        <v>0</v>
      </c>
      <c r="N182" s="123">
        <f>SUMIF(SaldoAnno1!A$12:A$4902,D182,SaldoAnno1!E$12:E$4902)</f>
        <v>0</v>
      </c>
      <c r="O182" s="123">
        <f>SUMIF(SaldoAnno1!A$12:A$4902,D182,SaldoAnno1!G$12:G$4902)</f>
        <v>0</v>
      </c>
      <c r="P182" s="123">
        <f>SUMIF(SaldoAnno2!A$12:A$5000,D182,SaldoAnno2!D$12:D$5000)</f>
        <v>0</v>
      </c>
      <c r="Q182" s="123">
        <f>SUMIF(SaldoAnno2!A$12:A$5000,D182,SaldoAnno2!E$12:E$5000)</f>
        <v>0</v>
      </c>
      <c r="R182" s="123">
        <f>SUMIF(SaldoAnno2!A$12:A$5000,D182,SaldoAnno2!G$12:G$5000)</f>
        <v>0</v>
      </c>
      <c r="S182" s="123">
        <f>SUMIF(SaldoAnno3!A$12:A$5000,D182,SaldoAnno3!D$12:G$5000)</f>
        <v>0</v>
      </c>
      <c r="T182" s="123">
        <f>SUMIF(SaldoAnno3!A$12:A$5000,D182,SaldoAnno3!E$12:H$5000)</f>
        <v>0</v>
      </c>
      <c r="U182" s="123">
        <f>SUMIF(SaldoAnno3!A$12:A$5000,D182,SaldoAnno3!G$12:G$5000)</f>
        <v>0</v>
      </c>
      <c r="V182" s="123">
        <f>SUMIF(SaldoAnno4!A$12:A$4602,$D182,SaldoAnno4!D$12:D$4602)</f>
        <v>465807.75</v>
      </c>
      <c r="W182" s="123">
        <f>SUMIF(SaldoAnno4!A$12:A$4602,$D182,SaldoAnno4!E$12:E$4602)</f>
        <v>465807.75</v>
      </c>
      <c r="X182" s="123">
        <f>SUMIF(SaldoAnno4!A$12:A$4602,$D182,SaldoAnno4!G$12:G$4602)</f>
        <v>0</v>
      </c>
      <c r="Y182" s="123">
        <f>SUMIF(SaldoAnno5!A$12:A$4602,$D182,SaldoAnno5!D$12:D$4602)</f>
        <v>297567.95</v>
      </c>
      <c r="Z182" s="123">
        <f>SUMIF(SaldoAnno5!A$12:A$4602,$D182,SaldoAnno5!E$12:E$4602)</f>
        <v>297567.95</v>
      </c>
      <c r="AA182" s="123">
        <f>SUMIF(SaldoAnno5!A$12:A$4602,$D182,SaldoAnno5!G$12:G$4602)</f>
        <v>0</v>
      </c>
      <c r="AB182" s="123">
        <f>SUMIF(SaldoAnno6!A$12:A$5000,$D182,SaldoAnno6!D$12:D$5000)</f>
        <v>0</v>
      </c>
      <c r="AC182" s="123">
        <f>SUMIF(SaldoAnno6!A$12:A$5000,$D182,SaldoAnno6!E$12:E$5000)</f>
        <v>0</v>
      </c>
      <c r="AD182" s="123">
        <f>SUMIF(SaldoAnno6!A$12:A$5000,$D182,SaldoAnno6!G$12:G$5000)</f>
        <v>0</v>
      </c>
    </row>
    <row r="183" spans="1:30">
      <c r="A183" s="124">
        <v>20</v>
      </c>
      <c r="B183" s="124">
        <v>2007</v>
      </c>
      <c r="C183" s="124">
        <v>200701</v>
      </c>
      <c r="D183" s="128">
        <v>20070116</v>
      </c>
      <c r="E183" s="129" t="s">
        <v>563</v>
      </c>
      <c r="F183" s="124">
        <v>4</v>
      </c>
      <c r="G183" s="126" t="s">
        <v>462</v>
      </c>
      <c r="H183" s="126" t="s">
        <v>455</v>
      </c>
      <c r="I183" s="126" t="s">
        <v>455</v>
      </c>
      <c r="J183" s="126" t="s">
        <v>851</v>
      </c>
      <c r="K183" s="126" t="s">
        <v>625</v>
      </c>
      <c r="L183" s="126" t="s">
        <v>625</v>
      </c>
      <c r="M183" s="123">
        <f>SUMIF(SaldoAnno1!A$12:A$4902,D183,SaldoAnno1!D$12:D$4902)</f>
        <v>0</v>
      </c>
      <c r="N183" s="123">
        <f>SUMIF(SaldoAnno1!A$12:A$4902,D183,SaldoAnno1!E$12:E$4902)</f>
        <v>0</v>
      </c>
      <c r="O183" s="123">
        <f>SUMIF(SaldoAnno1!A$12:A$4902,D183,SaldoAnno1!G$12:G$4902)</f>
        <v>0</v>
      </c>
      <c r="P183" s="123">
        <f>SUMIF(SaldoAnno2!A$12:A$5000,D183,SaldoAnno2!D$12:D$5000)</f>
        <v>0</v>
      </c>
      <c r="Q183" s="123">
        <f>SUMIF(SaldoAnno2!A$12:A$5000,D183,SaldoAnno2!E$12:E$5000)</f>
        <v>0</v>
      </c>
      <c r="R183" s="123">
        <f>SUMIF(SaldoAnno2!A$12:A$5000,D183,SaldoAnno2!G$12:G$5000)</f>
        <v>0</v>
      </c>
      <c r="S183" s="123">
        <f>SUMIF(SaldoAnno3!A$12:A$5000,D183,SaldoAnno3!D$12:G$5000)</f>
        <v>0</v>
      </c>
      <c r="T183" s="123">
        <f>SUMIF(SaldoAnno3!A$12:A$5000,D183,SaldoAnno3!E$12:H$5000)</f>
        <v>0</v>
      </c>
      <c r="U183" s="123">
        <f>SUMIF(SaldoAnno3!A$12:A$5000,D183,SaldoAnno3!G$12:G$5000)</f>
        <v>0</v>
      </c>
      <c r="V183" s="123">
        <f>SUMIF(SaldoAnno4!A$12:A$4602,$D183,SaldoAnno4!D$12:D$4602)</f>
        <v>0</v>
      </c>
      <c r="W183" s="123">
        <f>SUMIF(SaldoAnno4!A$12:A$4602,$D183,SaldoAnno4!E$12:E$4602)</f>
        <v>0</v>
      </c>
      <c r="X183" s="123">
        <f>SUMIF(SaldoAnno4!A$12:A$4602,$D183,SaldoAnno4!G$12:G$4602)</f>
        <v>0</v>
      </c>
      <c r="Y183" s="123">
        <f>SUMIF(SaldoAnno5!A$12:A$4602,$D183,SaldoAnno5!D$12:D$4602)</f>
        <v>0</v>
      </c>
      <c r="Z183" s="123">
        <f>SUMIF(SaldoAnno5!A$12:A$4602,$D183,SaldoAnno5!E$12:E$4602)</f>
        <v>0</v>
      </c>
      <c r="AA183" s="123">
        <f>SUMIF(SaldoAnno5!A$12:A$4602,$D183,SaldoAnno5!G$12:G$4602)</f>
        <v>0</v>
      </c>
      <c r="AB183" s="123">
        <f>SUMIF(SaldoAnno6!A$12:A$5000,$D183,SaldoAnno6!D$12:D$5000)</f>
        <v>0</v>
      </c>
      <c r="AC183" s="123">
        <f>SUMIF(SaldoAnno6!A$12:A$5000,$D183,SaldoAnno6!E$12:E$5000)</f>
        <v>0</v>
      </c>
      <c r="AD183" s="123">
        <f>SUMIF(SaldoAnno6!A$12:A$5000,$D183,SaldoAnno6!G$12:G$5000)</f>
        <v>0</v>
      </c>
    </row>
    <row r="184" spans="1:30">
      <c r="A184" s="124">
        <v>20</v>
      </c>
      <c r="B184" s="124">
        <v>2007</v>
      </c>
      <c r="C184" s="124">
        <v>200702</v>
      </c>
      <c r="D184" s="124">
        <v>20070102</v>
      </c>
      <c r="E184" s="125" t="s">
        <v>554</v>
      </c>
      <c r="F184" s="124">
        <v>4</v>
      </c>
      <c r="G184" s="126" t="s">
        <v>462</v>
      </c>
      <c r="H184" s="126" t="s">
        <v>455</v>
      </c>
      <c r="I184" s="126" t="s">
        <v>455</v>
      </c>
      <c r="J184" s="126" t="s">
        <v>851</v>
      </c>
      <c r="K184" s="126" t="s">
        <v>625</v>
      </c>
      <c r="L184" s="126" t="s">
        <v>625</v>
      </c>
      <c r="M184" s="123">
        <f>SUMIF(SaldoAnno1!A$12:A$4902,D184,SaldoAnno1!D$12:D$4902)</f>
        <v>0</v>
      </c>
      <c r="N184" s="123">
        <f>SUMIF(SaldoAnno1!A$12:A$4902,D184,SaldoAnno1!E$12:E$4902)</f>
        <v>0</v>
      </c>
      <c r="O184" s="123">
        <f>SUMIF(SaldoAnno1!A$12:A$4902,D184,SaldoAnno1!G$12:G$4902)</f>
        <v>0</v>
      </c>
      <c r="P184" s="123">
        <f>SUMIF(SaldoAnno2!A$12:A$5000,D184,SaldoAnno2!D$12:D$5000)</f>
        <v>2277992.61</v>
      </c>
      <c r="Q184" s="123">
        <f>SUMIF(SaldoAnno2!A$12:A$5000,D184,SaldoAnno2!E$12:E$5000)</f>
        <v>2277992.61</v>
      </c>
      <c r="R184" s="123">
        <f>SUMIF(SaldoAnno2!A$12:A$5000,D184,SaldoAnno2!G$12:G$5000)</f>
        <v>0</v>
      </c>
      <c r="S184" s="123">
        <f>SUMIF(SaldoAnno3!A$12:A$5000,D184,SaldoAnno3!D$12:G$5000)</f>
        <v>1525853.25</v>
      </c>
      <c r="T184" s="123">
        <f>SUMIF(SaldoAnno3!A$12:A$5000,D184,SaldoAnno3!E$12:H$5000)</f>
        <v>138357.1</v>
      </c>
      <c r="U184" s="123">
        <f>SUMIF(SaldoAnno3!A$12:A$5000,D184,SaldoAnno3!G$12:G$5000)</f>
        <v>1387496.15</v>
      </c>
      <c r="V184" s="123">
        <f>SUMIF(SaldoAnno4!A$12:A$4602,$D184,SaldoAnno4!D$12:D$4602)</f>
        <v>1387496.15</v>
      </c>
      <c r="W184" s="123">
        <f>SUMIF(SaldoAnno4!A$12:A$4602,$D184,SaldoAnno4!E$12:E$4602)</f>
        <v>532281.78</v>
      </c>
      <c r="X184" s="123">
        <f>SUMIF(SaldoAnno4!A$12:A$4602,$D184,SaldoAnno4!G$12:G$4602)</f>
        <v>855214.36999999988</v>
      </c>
      <c r="Y184" s="123">
        <f>SUMIF(SaldoAnno5!A$12:A$4602,$D184,SaldoAnno5!D$12:D$4602)</f>
        <v>855214.37</v>
      </c>
      <c r="Z184" s="123">
        <f>SUMIF(SaldoAnno5!A$12:A$4602,$D184,SaldoAnno5!E$12:E$4602)</f>
        <v>160904.94</v>
      </c>
      <c r="AA184" s="123">
        <f>SUMIF(SaldoAnno5!A$12:A$4602,$D184,SaldoAnno5!G$12:G$4602)</f>
        <v>694309.42999999993</v>
      </c>
      <c r="AB184" s="123">
        <f>SUMIF(SaldoAnno6!A$12:A$5000,$D184,SaldoAnno6!D$12:D$5000)</f>
        <v>1455690.99</v>
      </c>
      <c r="AC184" s="123">
        <f>SUMIF(SaldoAnno6!A$12:A$5000,$D184,SaldoAnno6!E$12:E$5000)</f>
        <v>50000</v>
      </c>
      <c r="AD184" s="123">
        <f>SUMIF(SaldoAnno6!A$12:A$5000,$D184,SaldoAnno6!G$12:G$5000)</f>
        <v>1405690.99</v>
      </c>
    </row>
    <row r="185" spans="1:30">
      <c r="A185" s="124">
        <v>20</v>
      </c>
      <c r="B185" s="124">
        <v>2007</v>
      </c>
      <c r="C185" s="124">
        <v>200702</v>
      </c>
      <c r="D185" s="124">
        <v>20070103</v>
      </c>
      <c r="E185" s="125" t="s">
        <v>569</v>
      </c>
      <c r="F185" s="124">
        <v>4</v>
      </c>
      <c r="G185" s="126" t="s">
        <v>462</v>
      </c>
      <c r="H185" s="126" t="s">
        <v>455</v>
      </c>
      <c r="I185" s="126" t="s">
        <v>455</v>
      </c>
      <c r="J185" s="126" t="s">
        <v>851</v>
      </c>
      <c r="K185" s="126" t="s">
        <v>625</v>
      </c>
      <c r="L185" s="126" t="s">
        <v>625</v>
      </c>
      <c r="M185" s="123">
        <f>SUMIF(SaldoAnno1!A$12:A$4902,D185,SaldoAnno1!D$12:D$4902)</f>
        <v>0</v>
      </c>
      <c r="N185" s="123">
        <f>SUMIF(SaldoAnno1!A$12:A$4902,D185,SaldoAnno1!E$12:E$4902)</f>
        <v>0</v>
      </c>
      <c r="O185" s="123">
        <f>SUMIF(SaldoAnno1!A$12:A$4902,D185,SaldoAnno1!G$12:G$4902)</f>
        <v>0</v>
      </c>
      <c r="P185" s="123">
        <f>SUMIF(SaldoAnno2!A$12:A$5000,D185,SaldoAnno2!D$12:D$5000)</f>
        <v>761381.56</v>
      </c>
      <c r="Q185" s="123">
        <f>SUMIF(SaldoAnno2!A$12:A$5000,D185,SaldoAnno2!E$12:E$5000)</f>
        <v>0</v>
      </c>
      <c r="R185" s="123">
        <f>SUMIF(SaldoAnno2!A$12:A$5000,D185,SaldoAnno2!G$12:G$5000)</f>
        <v>761381.56</v>
      </c>
      <c r="S185" s="123">
        <f>SUMIF(SaldoAnno3!A$12:A$5000,D185,SaldoAnno3!D$12:G$5000)</f>
        <v>761381.56</v>
      </c>
      <c r="T185" s="123">
        <f>SUMIF(SaldoAnno3!A$12:A$5000,D185,SaldoAnno3!E$12:H$5000)</f>
        <v>0</v>
      </c>
      <c r="U185" s="123">
        <f>SUMIF(SaldoAnno3!A$12:A$5000,D185,SaldoAnno3!G$12:G$5000)</f>
        <v>761381.56</v>
      </c>
      <c r="V185" s="123">
        <f>SUMIF(SaldoAnno4!A$12:A$4602,$D185,SaldoAnno4!D$12:D$4602)</f>
        <v>761381.56</v>
      </c>
      <c r="W185" s="123">
        <f>SUMIF(SaldoAnno4!A$12:A$4602,$D185,SaldoAnno4!E$12:E$4602)</f>
        <v>0</v>
      </c>
      <c r="X185" s="123">
        <f>SUMIF(SaldoAnno4!A$12:A$4602,$D185,SaldoAnno4!G$12:G$4602)</f>
        <v>761381.56</v>
      </c>
      <c r="Y185" s="123">
        <f>SUMIF(SaldoAnno5!A$12:A$4602,$D185,SaldoAnno5!D$12:D$4602)</f>
        <v>761381.56</v>
      </c>
      <c r="Z185" s="123">
        <f>SUMIF(SaldoAnno5!A$12:A$4602,$D185,SaldoAnno5!E$12:E$4602)</f>
        <v>0</v>
      </c>
      <c r="AA185" s="123">
        <f>SUMIF(SaldoAnno5!A$12:A$4602,$D185,SaldoAnno5!G$12:G$4602)</f>
        <v>761381.56</v>
      </c>
      <c r="AB185" s="123">
        <f>SUMIF(SaldoAnno6!A$12:A$5000,$D185,SaldoAnno6!D$12:D$5000)</f>
        <v>761381.56</v>
      </c>
      <c r="AC185" s="123">
        <f>SUMIF(SaldoAnno6!A$12:A$5000,$D185,SaldoAnno6!E$12:E$5000)</f>
        <v>761381.56</v>
      </c>
      <c r="AD185" s="123">
        <f>SUMIF(SaldoAnno6!A$12:A$5000,$D185,SaldoAnno6!G$12:G$5000)</f>
        <v>0</v>
      </c>
    </row>
    <row r="186" spans="1:30">
      <c r="A186" s="124">
        <v>20</v>
      </c>
      <c r="B186" s="124">
        <v>2007</v>
      </c>
      <c r="C186" s="124">
        <v>200702</v>
      </c>
      <c r="D186" s="128">
        <v>20070208</v>
      </c>
      <c r="E186" s="129" t="s">
        <v>564</v>
      </c>
      <c r="F186" s="124">
        <v>4</v>
      </c>
      <c r="G186" s="126" t="s">
        <v>462</v>
      </c>
      <c r="H186" s="126" t="s">
        <v>455</v>
      </c>
      <c r="I186" s="126" t="s">
        <v>455</v>
      </c>
      <c r="J186" s="126" t="s">
        <v>851</v>
      </c>
      <c r="K186" s="126" t="s">
        <v>625</v>
      </c>
      <c r="L186" s="126" t="s">
        <v>625</v>
      </c>
      <c r="M186" s="123">
        <f>SUMIF(SaldoAnno1!A$12:A$4902,D186,SaldoAnno1!D$12:D$4902)</f>
        <v>0</v>
      </c>
      <c r="N186" s="123">
        <f>SUMIF(SaldoAnno1!A$12:A$4902,D186,SaldoAnno1!E$12:E$4902)</f>
        <v>0</v>
      </c>
      <c r="O186" s="123">
        <f>SUMIF(SaldoAnno1!A$12:A$4902,D186,SaldoAnno1!G$12:G$4902)</f>
        <v>0</v>
      </c>
      <c r="P186" s="123">
        <f>SUMIF(SaldoAnno2!A$12:A$5000,D186,SaldoAnno2!D$12:D$5000)</f>
        <v>0</v>
      </c>
      <c r="Q186" s="123">
        <f>SUMIF(SaldoAnno2!A$12:A$5000,D186,SaldoAnno2!E$12:E$5000)</f>
        <v>0</v>
      </c>
      <c r="R186" s="123">
        <f>SUMIF(SaldoAnno2!A$12:A$5000,D186,SaldoAnno2!G$12:G$5000)</f>
        <v>0</v>
      </c>
      <c r="S186" s="123">
        <f>SUMIF(SaldoAnno3!A$12:A$5000,D186,SaldoAnno3!D$12:G$5000)</f>
        <v>0</v>
      </c>
      <c r="T186" s="123">
        <f>SUMIF(SaldoAnno3!A$12:A$5000,D186,SaldoAnno3!E$12:H$5000)</f>
        <v>0</v>
      </c>
      <c r="U186" s="123">
        <f>SUMIF(SaldoAnno3!A$12:A$5000,D186,SaldoAnno3!G$12:G$5000)</f>
        <v>0</v>
      </c>
      <c r="V186" s="123">
        <f>SUMIF(SaldoAnno4!A$12:A$4602,$D186,SaldoAnno4!D$12:D$4602)</f>
        <v>0</v>
      </c>
      <c r="W186" s="123">
        <f>SUMIF(SaldoAnno4!A$12:A$4602,$D186,SaldoAnno4!E$12:E$4602)</f>
        <v>0</v>
      </c>
      <c r="X186" s="123">
        <f>SUMIF(SaldoAnno4!A$12:A$4602,$D186,SaldoAnno4!G$12:G$4602)</f>
        <v>0</v>
      </c>
      <c r="Y186" s="123">
        <f>SUMIF(SaldoAnno5!A$12:A$4602,$D186,SaldoAnno5!D$12:D$4602)</f>
        <v>0</v>
      </c>
      <c r="Z186" s="123">
        <f>SUMIF(SaldoAnno5!A$12:A$4602,$D186,SaldoAnno5!E$12:E$4602)</f>
        <v>0</v>
      </c>
      <c r="AA186" s="123">
        <f>SUMIF(SaldoAnno5!A$12:A$4602,$D186,SaldoAnno5!G$12:G$4602)</f>
        <v>0</v>
      </c>
      <c r="AB186" s="123">
        <f>SUMIF(SaldoAnno6!A$12:A$5000,$D186,SaldoAnno6!D$12:D$5000)</f>
        <v>0</v>
      </c>
      <c r="AC186" s="123">
        <f>SUMIF(SaldoAnno6!A$12:A$5000,$D186,SaldoAnno6!E$12:E$5000)</f>
        <v>0</v>
      </c>
      <c r="AD186" s="123">
        <f>SUMIF(SaldoAnno6!A$12:A$5000,$D186,SaldoAnno6!G$12:G$5000)</f>
        <v>0</v>
      </c>
    </row>
    <row r="187" spans="1:30">
      <c r="A187" s="124">
        <v>20</v>
      </c>
      <c r="B187" s="124">
        <v>2007</v>
      </c>
      <c r="C187" s="124">
        <v>200702</v>
      </c>
      <c r="D187" s="128">
        <v>20070209</v>
      </c>
      <c r="E187" s="129" t="s">
        <v>565</v>
      </c>
      <c r="F187" s="124">
        <v>4</v>
      </c>
      <c r="G187" s="126" t="s">
        <v>462</v>
      </c>
      <c r="H187" s="126" t="s">
        <v>455</v>
      </c>
      <c r="I187" s="126" t="s">
        <v>455</v>
      </c>
      <c r="J187" s="126" t="s">
        <v>851</v>
      </c>
      <c r="K187" s="126" t="s">
        <v>625</v>
      </c>
      <c r="L187" s="126" t="s">
        <v>625</v>
      </c>
      <c r="M187" s="123">
        <f>SUMIF(SaldoAnno1!A$12:A$4902,D187,SaldoAnno1!D$12:D$4902)</f>
        <v>0</v>
      </c>
      <c r="N187" s="123">
        <f>SUMIF(SaldoAnno1!A$12:A$4902,D187,SaldoAnno1!E$12:E$4902)</f>
        <v>0</v>
      </c>
      <c r="O187" s="123">
        <f>SUMIF(SaldoAnno1!A$12:A$4902,D187,SaldoAnno1!G$12:G$4902)</f>
        <v>0</v>
      </c>
      <c r="P187" s="123">
        <f>SUMIF(SaldoAnno2!A$12:A$5000,D187,SaldoAnno2!D$12:D$5000)</f>
        <v>0</v>
      </c>
      <c r="Q187" s="123">
        <f>SUMIF(SaldoAnno2!A$12:A$5000,D187,SaldoAnno2!E$12:E$5000)</f>
        <v>0</v>
      </c>
      <c r="R187" s="123">
        <f>SUMIF(SaldoAnno2!A$12:A$5000,D187,SaldoAnno2!G$12:G$5000)</f>
        <v>0</v>
      </c>
      <c r="S187" s="123">
        <f>SUMIF(SaldoAnno3!A$12:A$5000,D187,SaldoAnno3!D$12:G$5000)</f>
        <v>0</v>
      </c>
      <c r="T187" s="123">
        <f>SUMIF(SaldoAnno3!A$12:A$5000,D187,SaldoAnno3!E$12:H$5000)</f>
        <v>0</v>
      </c>
      <c r="U187" s="123">
        <f>SUMIF(SaldoAnno3!A$12:A$5000,D187,SaldoAnno3!G$12:G$5000)</f>
        <v>0</v>
      </c>
      <c r="V187" s="123">
        <f>SUMIF(SaldoAnno4!A$12:A$4602,$D187,SaldoAnno4!D$12:D$4602)</f>
        <v>0</v>
      </c>
      <c r="W187" s="123">
        <f>SUMIF(SaldoAnno4!A$12:A$4602,$D187,SaldoAnno4!E$12:E$4602)</f>
        <v>0</v>
      </c>
      <c r="X187" s="123">
        <f>SUMIF(SaldoAnno4!A$12:A$4602,$D187,SaldoAnno4!G$12:G$4602)</f>
        <v>0</v>
      </c>
      <c r="Y187" s="123">
        <f>SUMIF(SaldoAnno5!A$12:A$4602,$D187,SaldoAnno5!D$12:D$4602)</f>
        <v>0</v>
      </c>
      <c r="Z187" s="123">
        <f>SUMIF(SaldoAnno5!A$12:A$4602,$D187,SaldoAnno5!E$12:E$4602)</f>
        <v>0</v>
      </c>
      <c r="AA187" s="123">
        <f>SUMIF(SaldoAnno5!A$12:A$4602,$D187,SaldoAnno5!G$12:G$4602)</f>
        <v>0</v>
      </c>
      <c r="AB187" s="123">
        <f>SUMIF(SaldoAnno6!A$12:A$5000,$D187,SaldoAnno6!D$12:D$5000)</f>
        <v>0</v>
      </c>
      <c r="AC187" s="123">
        <f>SUMIF(SaldoAnno6!A$12:A$5000,$D187,SaldoAnno6!E$12:E$5000)</f>
        <v>0</v>
      </c>
      <c r="AD187" s="123">
        <f>SUMIF(SaldoAnno6!A$12:A$5000,$D187,SaldoAnno6!G$12:G$5000)</f>
        <v>0</v>
      </c>
    </row>
    <row r="188" spans="1:30">
      <c r="A188" s="124">
        <v>20</v>
      </c>
      <c r="B188" s="124">
        <v>2007</v>
      </c>
      <c r="C188" s="124">
        <v>200702</v>
      </c>
      <c r="D188" s="128">
        <v>20070210</v>
      </c>
      <c r="E188" s="129" t="s">
        <v>566</v>
      </c>
      <c r="F188" s="124">
        <v>4</v>
      </c>
      <c r="G188" s="126" t="s">
        <v>462</v>
      </c>
      <c r="H188" s="126" t="s">
        <v>455</v>
      </c>
      <c r="I188" s="126" t="s">
        <v>455</v>
      </c>
      <c r="J188" s="126" t="s">
        <v>851</v>
      </c>
      <c r="K188" s="126" t="s">
        <v>625</v>
      </c>
      <c r="L188" s="126" t="s">
        <v>625</v>
      </c>
      <c r="M188" s="123">
        <f>SUMIF(SaldoAnno1!A$12:A$4902,D188,SaldoAnno1!D$12:D$4902)</f>
        <v>0</v>
      </c>
      <c r="N188" s="123">
        <f>SUMIF(SaldoAnno1!A$12:A$4902,D188,SaldoAnno1!E$12:E$4902)</f>
        <v>0</v>
      </c>
      <c r="O188" s="123">
        <f>SUMIF(SaldoAnno1!A$12:A$4902,D188,SaldoAnno1!G$12:G$4902)</f>
        <v>0</v>
      </c>
      <c r="P188" s="123">
        <f>SUMIF(SaldoAnno2!A$12:A$5000,D188,SaldoAnno2!D$12:D$5000)</f>
        <v>0</v>
      </c>
      <c r="Q188" s="123">
        <f>SUMIF(SaldoAnno2!A$12:A$5000,D188,SaldoAnno2!E$12:E$5000)</f>
        <v>0</v>
      </c>
      <c r="R188" s="123">
        <f>SUMIF(SaldoAnno2!A$12:A$5000,D188,SaldoAnno2!G$12:G$5000)</f>
        <v>0</v>
      </c>
      <c r="S188" s="123">
        <f>SUMIF(SaldoAnno3!A$12:A$5000,D188,SaldoAnno3!D$12:G$5000)</f>
        <v>0</v>
      </c>
      <c r="T188" s="123">
        <f>SUMIF(SaldoAnno3!A$12:A$5000,D188,SaldoAnno3!E$12:H$5000)</f>
        <v>0</v>
      </c>
      <c r="U188" s="123">
        <f>SUMIF(SaldoAnno3!A$12:A$5000,D188,SaldoAnno3!G$12:G$5000)</f>
        <v>0</v>
      </c>
      <c r="V188" s="123">
        <f>SUMIF(SaldoAnno4!A$12:A$4602,$D188,SaldoAnno4!D$12:D$4602)</f>
        <v>0</v>
      </c>
      <c r="W188" s="123">
        <f>SUMIF(SaldoAnno4!A$12:A$4602,$D188,SaldoAnno4!E$12:E$4602)</f>
        <v>0</v>
      </c>
      <c r="X188" s="123">
        <f>SUMIF(SaldoAnno4!A$12:A$4602,$D188,SaldoAnno4!G$12:G$4602)</f>
        <v>0</v>
      </c>
      <c r="Y188" s="123">
        <f>SUMIF(SaldoAnno5!A$12:A$4602,$D188,SaldoAnno5!D$12:D$4602)</f>
        <v>0</v>
      </c>
      <c r="Z188" s="123">
        <f>SUMIF(SaldoAnno5!A$12:A$4602,$D188,SaldoAnno5!E$12:E$4602)</f>
        <v>0</v>
      </c>
      <c r="AA188" s="123">
        <f>SUMIF(SaldoAnno5!A$12:A$4602,$D188,SaldoAnno5!G$12:G$4602)</f>
        <v>0</v>
      </c>
      <c r="AB188" s="123">
        <f>SUMIF(SaldoAnno6!A$12:A$5000,$D188,SaldoAnno6!D$12:D$5000)</f>
        <v>0</v>
      </c>
      <c r="AC188" s="123">
        <f>SUMIF(SaldoAnno6!A$12:A$5000,$D188,SaldoAnno6!E$12:E$5000)</f>
        <v>0</v>
      </c>
      <c r="AD188" s="123">
        <f>SUMIF(SaldoAnno6!A$12:A$5000,$D188,SaldoAnno6!G$12:G$5000)</f>
        <v>0</v>
      </c>
    </row>
    <row r="189" spans="1:30">
      <c r="A189" s="124">
        <v>20</v>
      </c>
      <c r="B189" s="124">
        <v>2007</v>
      </c>
      <c r="C189" s="124">
        <v>200702</v>
      </c>
      <c r="D189" s="128">
        <v>20070211</v>
      </c>
      <c r="E189" s="129" t="s">
        <v>567</v>
      </c>
      <c r="F189" s="124">
        <v>4</v>
      </c>
      <c r="G189" s="126" t="s">
        <v>462</v>
      </c>
      <c r="H189" s="126" t="s">
        <v>455</v>
      </c>
      <c r="I189" s="126" t="s">
        <v>455</v>
      </c>
      <c r="J189" s="126" t="s">
        <v>851</v>
      </c>
      <c r="K189" s="126" t="s">
        <v>625</v>
      </c>
      <c r="L189" s="126" t="s">
        <v>625</v>
      </c>
      <c r="M189" s="123">
        <f>SUMIF(SaldoAnno1!A$12:A$4902,D189,SaldoAnno1!D$12:D$4902)</f>
        <v>0</v>
      </c>
      <c r="N189" s="123">
        <f>SUMIF(SaldoAnno1!A$12:A$4902,D189,SaldoAnno1!E$12:E$4902)</f>
        <v>0</v>
      </c>
      <c r="O189" s="123">
        <f>SUMIF(SaldoAnno1!A$12:A$4902,D189,SaldoAnno1!G$12:G$4902)</f>
        <v>0</v>
      </c>
      <c r="P189" s="123">
        <f>SUMIF(SaldoAnno2!A$12:A$5000,D189,SaldoAnno2!D$12:D$5000)</f>
        <v>0</v>
      </c>
      <c r="Q189" s="123">
        <f>SUMIF(SaldoAnno2!A$12:A$5000,D189,SaldoAnno2!E$12:E$5000)</f>
        <v>0</v>
      </c>
      <c r="R189" s="123">
        <f>SUMIF(SaldoAnno2!A$12:A$5000,D189,SaldoAnno2!G$12:G$5000)</f>
        <v>0</v>
      </c>
      <c r="S189" s="123">
        <f>SUMIF(SaldoAnno3!A$12:A$5000,D189,SaldoAnno3!D$12:G$5000)</f>
        <v>0</v>
      </c>
      <c r="T189" s="123">
        <f>SUMIF(SaldoAnno3!A$12:A$5000,D189,SaldoAnno3!E$12:H$5000)</f>
        <v>0</v>
      </c>
      <c r="U189" s="123">
        <f>SUMIF(SaldoAnno3!A$12:A$5000,D189,SaldoAnno3!G$12:G$5000)</f>
        <v>0</v>
      </c>
      <c r="V189" s="123">
        <f>SUMIF(SaldoAnno4!A$12:A$4602,$D189,SaldoAnno4!D$12:D$4602)</f>
        <v>0</v>
      </c>
      <c r="W189" s="123">
        <f>SUMIF(SaldoAnno4!A$12:A$4602,$D189,SaldoAnno4!E$12:E$4602)</f>
        <v>0</v>
      </c>
      <c r="X189" s="123">
        <f>SUMIF(SaldoAnno4!A$12:A$4602,$D189,SaldoAnno4!G$12:G$4602)</f>
        <v>0</v>
      </c>
      <c r="Y189" s="123">
        <f>SUMIF(SaldoAnno5!A$12:A$4602,$D189,SaldoAnno5!D$12:D$4602)</f>
        <v>0</v>
      </c>
      <c r="Z189" s="123">
        <f>SUMIF(SaldoAnno5!A$12:A$4602,$D189,SaldoAnno5!E$12:E$4602)</f>
        <v>0</v>
      </c>
      <c r="AA189" s="123">
        <f>SUMIF(SaldoAnno5!A$12:A$4602,$D189,SaldoAnno5!G$12:G$4602)</f>
        <v>0</v>
      </c>
      <c r="AB189" s="123">
        <f>SUMIF(SaldoAnno6!A$12:A$5000,$D189,SaldoAnno6!D$12:D$5000)</f>
        <v>0</v>
      </c>
      <c r="AC189" s="123">
        <f>SUMIF(SaldoAnno6!A$12:A$5000,$D189,SaldoAnno6!E$12:E$5000)</f>
        <v>0</v>
      </c>
      <c r="AD189" s="123">
        <f>SUMIF(SaldoAnno6!A$12:A$5000,$D189,SaldoAnno6!G$12:G$5000)</f>
        <v>0</v>
      </c>
    </row>
    <row r="190" spans="1:30">
      <c r="A190" s="124">
        <v>20</v>
      </c>
      <c r="B190" s="124">
        <v>2007</v>
      </c>
      <c r="C190" s="124">
        <v>200702</v>
      </c>
      <c r="D190" s="128">
        <v>20070212</v>
      </c>
      <c r="E190" s="129" t="s">
        <v>568</v>
      </c>
      <c r="F190" s="124">
        <v>4</v>
      </c>
      <c r="G190" s="126" t="s">
        <v>462</v>
      </c>
      <c r="H190" s="126" t="s">
        <v>455</v>
      </c>
      <c r="I190" s="126" t="s">
        <v>455</v>
      </c>
      <c r="J190" s="126" t="s">
        <v>851</v>
      </c>
      <c r="K190" s="126" t="s">
        <v>625</v>
      </c>
      <c r="L190" s="126" t="s">
        <v>625</v>
      </c>
      <c r="M190" s="123">
        <f>SUMIF(SaldoAnno1!A$12:A$4902,D190,SaldoAnno1!D$12:D$4902)</f>
        <v>0</v>
      </c>
      <c r="N190" s="123">
        <f>SUMIF(SaldoAnno1!A$12:A$4902,D190,SaldoAnno1!E$12:E$4902)</f>
        <v>0</v>
      </c>
      <c r="O190" s="123">
        <f>SUMIF(SaldoAnno1!A$12:A$4902,D190,SaldoAnno1!G$12:G$4902)</f>
        <v>0</v>
      </c>
      <c r="P190" s="123">
        <f>SUMIF(SaldoAnno2!A$12:A$5000,D190,SaldoAnno2!D$12:D$5000)</f>
        <v>0</v>
      </c>
      <c r="Q190" s="123">
        <f>SUMIF(SaldoAnno2!A$12:A$5000,D190,SaldoAnno2!E$12:E$5000)</f>
        <v>0</v>
      </c>
      <c r="R190" s="123">
        <f>SUMIF(SaldoAnno2!A$12:A$5000,D190,SaldoAnno2!G$12:G$5000)</f>
        <v>0</v>
      </c>
      <c r="S190" s="123">
        <f>SUMIF(SaldoAnno3!A$12:A$5000,D190,SaldoAnno3!D$12:G$5000)</f>
        <v>0</v>
      </c>
      <c r="T190" s="123">
        <f>SUMIF(SaldoAnno3!A$12:A$5000,D190,SaldoAnno3!E$12:H$5000)</f>
        <v>0</v>
      </c>
      <c r="U190" s="123">
        <f>SUMIF(SaldoAnno3!A$12:A$5000,D190,SaldoAnno3!G$12:G$5000)</f>
        <v>0</v>
      </c>
      <c r="V190" s="123">
        <f>SUMIF(SaldoAnno4!A$12:A$4602,$D190,SaldoAnno4!D$12:D$4602)</f>
        <v>0</v>
      </c>
      <c r="W190" s="123">
        <f>SUMIF(SaldoAnno4!A$12:A$4602,$D190,SaldoAnno4!E$12:E$4602)</f>
        <v>0</v>
      </c>
      <c r="X190" s="123">
        <f>SUMIF(SaldoAnno4!A$12:A$4602,$D190,SaldoAnno4!G$12:G$4602)</f>
        <v>0</v>
      </c>
      <c r="Y190" s="123">
        <f>SUMIF(SaldoAnno5!A$12:A$4602,$D190,SaldoAnno5!D$12:D$4602)</f>
        <v>0</v>
      </c>
      <c r="Z190" s="123">
        <f>SUMIF(SaldoAnno5!A$12:A$4602,$D190,SaldoAnno5!E$12:E$4602)</f>
        <v>0</v>
      </c>
      <c r="AA190" s="123">
        <f>SUMIF(SaldoAnno5!A$12:A$4602,$D190,SaldoAnno5!G$12:G$4602)</f>
        <v>0</v>
      </c>
      <c r="AB190" s="123">
        <f>SUMIF(SaldoAnno6!A$12:A$5000,$D190,SaldoAnno6!D$12:D$5000)</f>
        <v>0</v>
      </c>
      <c r="AC190" s="123">
        <f>SUMIF(SaldoAnno6!A$12:A$5000,$D190,SaldoAnno6!E$12:E$5000)</f>
        <v>0</v>
      </c>
      <c r="AD190" s="123">
        <f>SUMIF(SaldoAnno6!A$12:A$5000,$D190,SaldoAnno6!G$12:G$5000)</f>
        <v>0</v>
      </c>
    </row>
    <row r="191" spans="1:30">
      <c r="A191" s="124">
        <v>20</v>
      </c>
      <c r="B191" s="124">
        <v>2007</v>
      </c>
      <c r="C191" s="124">
        <v>200702</v>
      </c>
      <c r="D191" s="128">
        <v>20070213</v>
      </c>
      <c r="E191" s="129" t="s">
        <v>569</v>
      </c>
      <c r="F191" s="124">
        <v>4</v>
      </c>
      <c r="G191" s="126" t="s">
        <v>462</v>
      </c>
      <c r="H191" s="126" t="s">
        <v>455</v>
      </c>
      <c r="I191" s="126" t="s">
        <v>455</v>
      </c>
      <c r="J191" s="126" t="s">
        <v>851</v>
      </c>
      <c r="K191" s="126" t="s">
        <v>625</v>
      </c>
      <c r="L191" s="126" t="s">
        <v>625</v>
      </c>
      <c r="M191" s="123">
        <f>SUMIF(SaldoAnno1!A$12:A$4902,D191,SaldoAnno1!D$12:D$4902)</f>
        <v>0</v>
      </c>
      <c r="N191" s="123">
        <f>SUMIF(SaldoAnno1!A$12:A$4902,D191,SaldoAnno1!E$12:E$4902)</f>
        <v>0</v>
      </c>
      <c r="O191" s="123">
        <f>SUMIF(SaldoAnno1!A$12:A$4902,D191,SaldoAnno1!G$12:G$4902)</f>
        <v>0</v>
      </c>
      <c r="P191" s="123">
        <f>SUMIF(SaldoAnno2!A$12:A$5000,D191,SaldoAnno2!D$12:D$5000)</f>
        <v>0</v>
      </c>
      <c r="Q191" s="123">
        <f>SUMIF(SaldoAnno2!A$12:A$5000,D191,SaldoAnno2!E$12:E$5000)</f>
        <v>0</v>
      </c>
      <c r="R191" s="123">
        <f>SUMIF(SaldoAnno2!A$12:A$5000,D191,SaldoAnno2!G$12:G$5000)</f>
        <v>0</v>
      </c>
      <c r="S191" s="123">
        <f>SUMIF(SaldoAnno3!A$12:A$5000,D191,SaldoAnno3!D$12:G$5000)</f>
        <v>0</v>
      </c>
      <c r="T191" s="123">
        <f>SUMIF(SaldoAnno3!A$12:A$5000,D191,SaldoAnno3!E$12:H$5000)</f>
        <v>0</v>
      </c>
      <c r="U191" s="123">
        <f>SUMIF(SaldoAnno3!A$12:A$5000,D191,SaldoAnno3!G$12:G$5000)</f>
        <v>0</v>
      </c>
      <c r="V191" s="123">
        <f>SUMIF(SaldoAnno4!A$12:A$4602,$D191,SaldoAnno4!D$12:D$4602)</f>
        <v>0</v>
      </c>
      <c r="W191" s="123">
        <f>SUMIF(SaldoAnno4!A$12:A$4602,$D191,SaldoAnno4!E$12:E$4602)</f>
        <v>0</v>
      </c>
      <c r="X191" s="123">
        <f>SUMIF(SaldoAnno4!A$12:A$4602,$D191,SaldoAnno4!G$12:G$4602)</f>
        <v>0</v>
      </c>
      <c r="Y191" s="123">
        <f>SUMIF(SaldoAnno5!A$12:A$4602,$D191,SaldoAnno5!D$12:D$4602)</f>
        <v>0</v>
      </c>
      <c r="Z191" s="123">
        <f>SUMIF(SaldoAnno5!A$12:A$4602,$D191,SaldoAnno5!E$12:E$4602)</f>
        <v>0</v>
      </c>
      <c r="AA191" s="123">
        <f>SUMIF(SaldoAnno5!A$12:A$4602,$D191,SaldoAnno5!G$12:G$4602)</f>
        <v>0</v>
      </c>
      <c r="AB191" s="123">
        <f>SUMIF(SaldoAnno6!A$12:A$5000,$D191,SaldoAnno6!D$12:D$5000)</f>
        <v>0</v>
      </c>
      <c r="AC191" s="123">
        <f>SUMIF(SaldoAnno6!A$12:A$5000,$D191,SaldoAnno6!E$12:E$5000)</f>
        <v>0</v>
      </c>
      <c r="AD191" s="123">
        <f>SUMIF(SaldoAnno6!A$12:A$5000,$D191,SaldoAnno6!G$12:G$5000)</f>
        <v>0</v>
      </c>
    </row>
    <row r="192" spans="1:30">
      <c r="A192" s="124">
        <v>20</v>
      </c>
      <c r="B192" s="124">
        <v>2007</v>
      </c>
      <c r="C192" s="124">
        <v>200702</v>
      </c>
      <c r="D192" s="128">
        <v>20070214</v>
      </c>
      <c r="E192" s="129" t="s">
        <v>570</v>
      </c>
      <c r="F192" s="124">
        <v>4</v>
      </c>
      <c r="G192" s="126" t="s">
        <v>462</v>
      </c>
      <c r="H192" s="126" t="s">
        <v>455</v>
      </c>
      <c r="I192" s="126" t="s">
        <v>455</v>
      </c>
      <c r="J192" s="126" t="s">
        <v>851</v>
      </c>
      <c r="K192" s="126" t="s">
        <v>625</v>
      </c>
      <c r="L192" s="126" t="s">
        <v>625</v>
      </c>
      <c r="M192" s="123">
        <f>SUMIF(SaldoAnno1!A$12:A$4902,D192,SaldoAnno1!D$12:D$4902)</f>
        <v>0</v>
      </c>
      <c r="N192" s="123">
        <f>SUMIF(SaldoAnno1!A$12:A$4902,D192,SaldoAnno1!E$12:E$4902)</f>
        <v>0</v>
      </c>
      <c r="O192" s="123">
        <f>SUMIF(SaldoAnno1!A$12:A$4902,D192,SaldoAnno1!G$12:G$4902)</f>
        <v>0</v>
      </c>
      <c r="P192" s="123">
        <f>SUMIF(SaldoAnno2!A$12:A$5000,D192,SaldoAnno2!D$12:D$5000)</f>
        <v>0</v>
      </c>
      <c r="Q192" s="123">
        <f>SUMIF(SaldoAnno2!A$12:A$5000,D192,SaldoAnno2!E$12:E$5000)</f>
        <v>0</v>
      </c>
      <c r="R192" s="123">
        <f>SUMIF(SaldoAnno2!A$12:A$5000,D192,SaldoAnno2!G$12:G$5000)</f>
        <v>0</v>
      </c>
      <c r="S192" s="123">
        <f>SUMIF(SaldoAnno3!A$12:A$5000,D192,SaldoAnno3!D$12:G$5000)</f>
        <v>0</v>
      </c>
      <c r="T192" s="123">
        <f>SUMIF(SaldoAnno3!A$12:A$5000,D192,SaldoAnno3!E$12:H$5000)</f>
        <v>0</v>
      </c>
      <c r="U192" s="123">
        <f>SUMIF(SaldoAnno3!A$12:A$5000,D192,SaldoAnno3!G$12:G$5000)</f>
        <v>0</v>
      </c>
      <c r="V192" s="123">
        <f>SUMIF(SaldoAnno4!A$12:A$4602,$D192,SaldoAnno4!D$12:D$4602)</f>
        <v>0</v>
      </c>
      <c r="W192" s="123">
        <f>SUMIF(SaldoAnno4!A$12:A$4602,$D192,SaldoAnno4!E$12:E$4602)</f>
        <v>0</v>
      </c>
      <c r="X192" s="123">
        <f>SUMIF(SaldoAnno4!A$12:A$4602,$D192,SaldoAnno4!G$12:G$4602)</f>
        <v>0</v>
      </c>
      <c r="Y192" s="123">
        <f>SUMIF(SaldoAnno5!A$12:A$4602,$D192,SaldoAnno5!D$12:D$4602)</f>
        <v>0</v>
      </c>
      <c r="Z192" s="123">
        <f>SUMIF(SaldoAnno5!A$12:A$4602,$D192,SaldoAnno5!E$12:E$4602)</f>
        <v>0</v>
      </c>
      <c r="AA192" s="123">
        <f>SUMIF(SaldoAnno5!A$12:A$4602,$D192,SaldoAnno5!G$12:G$4602)</f>
        <v>0</v>
      </c>
      <c r="AB192" s="123">
        <f>SUMIF(SaldoAnno6!A$12:A$5000,$D192,SaldoAnno6!D$12:D$5000)</f>
        <v>0</v>
      </c>
      <c r="AC192" s="123">
        <f>SUMIF(SaldoAnno6!A$12:A$5000,$D192,SaldoAnno6!E$12:E$5000)</f>
        <v>0</v>
      </c>
      <c r="AD192" s="123">
        <f>SUMIF(SaldoAnno6!A$12:A$5000,$D192,SaldoAnno6!G$12:G$5000)</f>
        <v>0</v>
      </c>
    </row>
    <row r="193" spans="1:30">
      <c r="A193" s="124">
        <v>20</v>
      </c>
      <c r="B193" s="124">
        <v>2007</v>
      </c>
      <c r="C193" s="124">
        <v>200702</v>
      </c>
      <c r="D193" s="128">
        <v>20070215</v>
      </c>
      <c r="E193" s="129" t="s">
        <v>571</v>
      </c>
      <c r="F193" s="124">
        <v>4</v>
      </c>
      <c r="G193" s="126" t="s">
        <v>462</v>
      </c>
      <c r="H193" s="126" t="s">
        <v>455</v>
      </c>
      <c r="I193" s="126" t="s">
        <v>455</v>
      </c>
      <c r="J193" s="126" t="s">
        <v>851</v>
      </c>
      <c r="K193" s="126" t="s">
        <v>625</v>
      </c>
      <c r="L193" s="126" t="s">
        <v>625</v>
      </c>
      <c r="M193" s="123">
        <f>SUMIF(SaldoAnno1!A$12:A$4902,D193,SaldoAnno1!D$12:D$4902)</f>
        <v>0</v>
      </c>
      <c r="N193" s="123">
        <f>SUMIF(SaldoAnno1!A$12:A$4902,D193,SaldoAnno1!E$12:E$4902)</f>
        <v>0</v>
      </c>
      <c r="O193" s="123">
        <f>SUMIF(SaldoAnno1!A$12:A$4902,D193,SaldoAnno1!G$12:G$4902)</f>
        <v>0</v>
      </c>
      <c r="P193" s="123">
        <f>SUMIF(SaldoAnno2!A$12:A$5000,D193,SaldoAnno2!D$12:D$5000)</f>
        <v>0</v>
      </c>
      <c r="Q193" s="123">
        <f>SUMIF(SaldoAnno2!A$12:A$5000,D193,SaldoAnno2!E$12:E$5000)</f>
        <v>0</v>
      </c>
      <c r="R193" s="123">
        <f>SUMIF(SaldoAnno2!A$12:A$5000,D193,SaldoAnno2!G$12:G$5000)</f>
        <v>0</v>
      </c>
      <c r="S193" s="123">
        <f>SUMIF(SaldoAnno3!A$12:A$5000,D193,SaldoAnno3!D$12:G$5000)</f>
        <v>0</v>
      </c>
      <c r="T193" s="123">
        <f>SUMIF(SaldoAnno3!A$12:A$5000,D193,SaldoAnno3!E$12:H$5000)</f>
        <v>0</v>
      </c>
      <c r="U193" s="123">
        <f>SUMIF(SaldoAnno3!A$12:A$5000,D193,SaldoAnno3!G$12:G$5000)</f>
        <v>0</v>
      </c>
      <c r="V193" s="123">
        <f>SUMIF(SaldoAnno4!A$12:A$4602,$D193,SaldoAnno4!D$12:D$4602)</f>
        <v>0</v>
      </c>
      <c r="W193" s="123">
        <f>SUMIF(SaldoAnno4!A$12:A$4602,$D193,SaldoAnno4!E$12:E$4602)</f>
        <v>0</v>
      </c>
      <c r="X193" s="123">
        <f>SUMIF(SaldoAnno4!A$12:A$4602,$D193,SaldoAnno4!G$12:G$4602)</f>
        <v>0</v>
      </c>
      <c r="Y193" s="123">
        <f>SUMIF(SaldoAnno5!A$12:A$4602,$D193,SaldoAnno5!D$12:D$4602)</f>
        <v>0</v>
      </c>
      <c r="Z193" s="123">
        <f>SUMIF(SaldoAnno5!A$12:A$4602,$D193,SaldoAnno5!E$12:E$4602)</f>
        <v>0</v>
      </c>
      <c r="AA193" s="123">
        <f>SUMIF(SaldoAnno5!A$12:A$4602,$D193,SaldoAnno5!G$12:G$4602)</f>
        <v>0</v>
      </c>
      <c r="AB193" s="123">
        <f>SUMIF(SaldoAnno6!A$12:A$5000,$D193,SaldoAnno6!D$12:D$5000)</f>
        <v>0</v>
      </c>
      <c r="AC193" s="123">
        <f>SUMIF(SaldoAnno6!A$12:A$5000,$D193,SaldoAnno6!E$12:E$5000)</f>
        <v>0</v>
      </c>
      <c r="AD193" s="123">
        <f>SUMIF(SaldoAnno6!A$12:A$5000,$D193,SaldoAnno6!G$12:G$5000)</f>
        <v>0</v>
      </c>
    </row>
    <row r="194" spans="1:30">
      <c r="A194" s="124">
        <v>20</v>
      </c>
      <c r="B194" s="124">
        <v>2007</v>
      </c>
      <c r="C194" s="124">
        <v>200702</v>
      </c>
      <c r="D194" s="128">
        <v>20070216</v>
      </c>
      <c r="E194" s="129" t="s">
        <v>572</v>
      </c>
      <c r="F194" s="124">
        <v>4</v>
      </c>
      <c r="G194" s="126" t="s">
        <v>462</v>
      </c>
      <c r="H194" s="126" t="s">
        <v>455</v>
      </c>
      <c r="I194" s="126" t="s">
        <v>455</v>
      </c>
      <c r="J194" s="126" t="s">
        <v>851</v>
      </c>
      <c r="K194" s="126" t="s">
        <v>625</v>
      </c>
      <c r="L194" s="126" t="s">
        <v>625</v>
      </c>
      <c r="M194" s="123">
        <f>SUMIF(SaldoAnno1!A$12:A$4902,D194,SaldoAnno1!D$12:D$4902)</f>
        <v>0</v>
      </c>
      <c r="N194" s="123">
        <f>SUMIF(SaldoAnno1!A$12:A$4902,D194,SaldoAnno1!E$12:E$4902)</f>
        <v>0</v>
      </c>
      <c r="O194" s="123">
        <f>SUMIF(SaldoAnno1!A$12:A$4902,D194,SaldoAnno1!G$12:G$4902)</f>
        <v>0</v>
      </c>
      <c r="P194" s="123">
        <f>SUMIF(SaldoAnno2!A$12:A$5000,D194,SaldoAnno2!D$12:D$5000)</f>
        <v>0</v>
      </c>
      <c r="Q194" s="123">
        <f>SUMIF(SaldoAnno2!A$12:A$5000,D194,SaldoAnno2!E$12:E$5000)</f>
        <v>0</v>
      </c>
      <c r="R194" s="123">
        <f>SUMIF(SaldoAnno2!A$12:A$5000,D194,SaldoAnno2!G$12:G$5000)</f>
        <v>0</v>
      </c>
      <c r="S194" s="123">
        <f>SUMIF(SaldoAnno3!A$12:A$5000,D194,SaldoAnno3!D$12:G$5000)</f>
        <v>0</v>
      </c>
      <c r="T194" s="123">
        <f>SUMIF(SaldoAnno3!A$12:A$5000,D194,SaldoAnno3!E$12:H$5000)</f>
        <v>0</v>
      </c>
      <c r="U194" s="123">
        <f>SUMIF(SaldoAnno3!A$12:A$5000,D194,SaldoAnno3!G$12:G$5000)</f>
        <v>0</v>
      </c>
      <c r="V194" s="123">
        <f>SUMIF(SaldoAnno4!A$12:A$4602,$D194,SaldoAnno4!D$12:D$4602)</f>
        <v>0</v>
      </c>
      <c r="W194" s="123">
        <f>SUMIF(SaldoAnno4!A$12:A$4602,$D194,SaldoAnno4!E$12:E$4602)</f>
        <v>0</v>
      </c>
      <c r="X194" s="123">
        <f>SUMIF(SaldoAnno4!A$12:A$4602,$D194,SaldoAnno4!G$12:G$4602)</f>
        <v>0</v>
      </c>
      <c r="Y194" s="123">
        <f>SUMIF(SaldoAnno5!A$12:A$4602,$D194,SaldoAnno5!D$12:D$4602)</f>
        <v>0</v>
      </c>
      <c r="Z194" s="123">
        <f>SUMIF(SaldoAnno5!A$12:A$4602,$D194,SaldoAnno5!E$12:E$4602)</f>
        <v>0</v>
      </c>
      <c r="AA194" s="123">
        <f>SUMIF(SaldoAnno5!A$12:A$4602,$D194,SaldoAnno5!G$12:G$4602)</f>
        <v>0</v>
      </c>
      <c r="AB194" s="123">
        <f>SUMIF(SaldoAnno6!A$12:A$5000,$D194,SaldoAnno6!D$12:D$5000)</f>
        <v>0</v>
      </c>
      <c r="AC194" s="123">
        <f>SUMIF(SaldoAnno6!A$12:A$5000,$D194,SaldoAnno6!E$12:E$5000)</f>
        <v>0</v>
      </c>
      <c r="AD194" s="123">
        <f>SUMIF(SaldoAnno6!A$12:A$5000,$D194,SaldoAnno6!G$12:G$5000)</f>
        <v>0</v>
      </c>
    </row>
    <row r="195" spans="1:30">
      <c r="A195" s="124">
        <v>20</v>
      </c>
      <c r="B195" s="124">
        <v>2008</v>
      </c>
      <c r="C195" s="124">
        <v>200801</v>
      </c>
      <c r="D195" s="124">
        <v>20080101</v>
      </c>
      <c r="E195" s="125" t="s">
        <v>626</v>
      </c>
      <c r="F195" s="124">
        <v>4</v>
      </c>
      <c r="G195" s="126" t="s">
        <v>462</v>
      </c>
      <c r="H195" s="126" t="s">
        <v>455</v>
      </c>
      <c r="I195" s="126" t="s">
        <v>455</v>
      </c>
      <c r="J195" s="126" t="s">
        <v>851</v>
      </c>
      <c r="K195" s="126" t="s">
        <v>627</v>
      </c>
      <c r="L195" s="126" t="s">
        <v>627</v>
      </c>
      <c r="M195" s="123">
        <f>SUMIF(SaldoAnno1!A$12:A$4902,D195,SaldoAnno1!D$12:D$4902)</f>
        <v>0</v>
      </c>
      <c r="N195" s="123">
        <f>SUMIF(SaldoAnno1!A$12:A$4902,D195,SaldoAnno1!E$12:E$4902)</f>
        <v>0</v>
      </c>
      <c r="O195" s="123">
        <f>SUMIF(SaldoAnno1!A$12:A$4902,D195,SaldoAnno1!G$12:G$4902)</f>
        <v>0</v>
      </c>
      <c r="P195" s="123">
        <f>SUMIF(SaldoAnno2!A$12:A$5000,D195,SaldoAnno2!D$12:D$5000)</f>
        <v>0</v>
      </c>
      <c r="Q195" s="123">
        <f>SUMIF(SaldoAnno2!A$12:A$5000,D195,SaldoAnno2!E$12:E$5000)</f>
        <v>0</v>
      </c>
      <c r="R195" s="123">
        <f>SUMIF(SaldoAnno2!A$12:A$5000,D195,SaldoAnno2!G$12:G$5000)</f>
        <v>0</v>
      </c>
      <c r="S195" s="123">
        <f>SUMIF(SaldoAnno3!A$12:A$5000,D195,SaldoAnno3!D$12:G$5000)</f>
        <v>0</v>
      </c>
      <c r="T195" s="123">
        <f>SUMIF(SaldoAnno3!A$12:A$5000,D195,SaldoAnno3!E$12:H$5000)</f>
        <v>0</v>
      </c>
      <c r="U195" s="123">
        <f>SUMIF(SaldoAnno3!A$12:A$5000,D195,SaldoAnno3!G$12:G$5000)</f>
        <v>0</v>
      </c>
      <c r="V195" s="123">
        <f>SUMIF(SaldoAnno4!A$12:A$4602,$D195,SaldoAnno4!D$12:D$4602)</f>
        <v>763375.7</v>
      </c>
      <c r="W195" s="123">
        <f>SUMIF(SaldoAnno4!A$12:A$4602,$D195,SaldoAnno4!E$12:E$4602)</f>
        <v>763375.7</v>
      </c>
      <c r="X195" s="123">
        <f>SUMIF(SaldoAnno4!A$12:A$4602,$D195,SaldoAnno4!G$12:G$4602)</f>
        <v>0</v>
      </c>
      <c r="Y195" s="123">
        <f>SUMIF(SaldoAnno5!A$12:A$4602,$D195,SaldoAnno5!D$12:D$4602)</f>
        <v>681423.92</v>
      </c>
      <c r="Z195" s="123">
        <f>SUMIF(SaldoAnno5!A$12:A$4602,$D195,SaldoAnno5!E$12:E$4602)</f>
        <v>681423.92</v>
      </c>
      <c r="AA195" s="123">
        <f>SUMIF(SaldoAnno5!A$12:A$4602,$D195,SaldoAnno5!G$12:G$4602)</f>
        <v>0</v>
      </c>
      <c r="AB195" s="123">
        <f>SUMIF(SaldoAnno6!A$12:A$5000,$D195,SaldoAnno6!D$12:D$5000)</f>
        <v>298307.5</v>
      </c>
      <c r="AC195" s="123">
        <f>SUMIF(SaldoAnno6!A$12:A$5000,$D195,SaldoAnno6!E$12:E$5000)</f>
        <v>298307.5</v>
      </c>
      <c r="AD195" s="123">
        <f>SUMIF(SaldoAnno6!A$12:A$5000,$D195,SaldoAnno6!G$12:G$5000)</f>
        <v>0</v>
      </c>
    </row>
    <row r="196" spans="1:30">
      <c r="A196" s="124">
        <v>20</v>
      </c>
      <c r="B196" s="124">
        <v>2008</v>
      </c>
      <c r="C196" s="124">
        <v>200801</v>
      </c>
      <c r="D196" s="124">
        <v>20080102</v>
      </c>
      <c r="E196" s="125" t="s">
        <v>628</v>
      </c>
      <c r="F196" s="124">
        <v>4</v>
      </c>
      <c r="G196" s="126" t="s">
        <v>462</v>
      </c>
      <c r="H196" s="126" t="s">
        <v>455</v>
      </c>
      <c r="I196" s="126" t="s">
        <v>455</v>
      </c>
      <c r="J196" s="126" t="s">
        <v>851</v>
      </c>
      <c r="K196" s="126" t="s">
        <v>627</v>
      </c>
      <c r="L196" s="126" t="s">
        <v>627</v>
      </c>
      <c r="M196" s="123">
        <f>SUMIF(SaldoAnno1!A$12:A$4902,D196,SaldoAnno1!D$12:D$4902)</f>
        <v>0</v>
      </c>
      <c r="N196" s="123">
        <f>SUMIF(SaldoAnno1!A$12:A$4902,D196,SaldoAnno1!E$12:E$4902)</f>
        <v>0</v>
      </c>
      <c r="O196" s="123">
        <f>SUMIF(SaldoAnno1!A$12:A$4902,D196,SaldoAnno1!G$12:G$4902)</f>
        <v>0</v>
      </c>
      <c r="P196" s="123">
        <f>SUMIF(SaldoAnno2!A$12:A$5000,D196,SaldoAnno2!D$12:D$5000)</f>
        <v>0</v>
      </c>
      <c r="Q196" s="123">
        <f>SUMIF(SaldoAnno2!A$12:A$5000,D196,SaldoAnno2!E$12:E$5000)</f>
        <v>0</v>
      </c>
      <c r="R196" s="123">
        <f>SUMIF(SaldoAnno2!A$12:A$5000,D196,SaldoAnno2!G$12:G$5000)</f>
        <v>0</v>
      </c>
      <c r="S196" s="123">
        <f>SUMIF(SaldoAnno3!A$12:A$5000,D196,SaldoAnno3!D$12:G$5000)</f>
        <v>1813069.75</v>
      </c>
      <c r="T196" s="123">
        <f>SUMIF(SaldoAnno3!A$12:A$5000,D196,SaldoAnno3!E$12:H$5000)</f>
        <v>1813069.75</v>
      </c>
      <c r="U196" s="123">
        <f>SUMIF(SaldoAnno3!A$12:A$5000,D196,SaldoAnno3!G$12:G$5000)</f>
        <v>0</v>
      </c>
      <c r="V196" s="123">
        <f>SUMIF(SaldoAnno4!A$12:A$4602,$D196,SaldoAnno4!D$12:D$4602)</f>
        <v>297567.95</v>
      </c>
      <c r="W196" s="123">
        <f>SUMIF(SaldoAnno4!A$12:A$4602,$D196,SaldoAnno4!E$12:E$4602)</f>
        <v>297567.95</v>
      </c>
      <c r="X196" s="123">
        <f>SUMIF(SaldoAnno4!A$12:A$4602,$D196,SaldoAnno4!G$12:G$4602)</f>
        <v>0</v>
      </c>
      <c r="Y196" s="123">
        <f>SUMIF(SaldoAnno5!A$12:A$4602,$D196,SaldoAnno5!D$12:D$4602)</f>
        <v>46594.3</v>
      </c>
      <c r="Z196" s="123">
        <f>SUMIF(SaldoAnno5!A$12:A$4602,$D196,SaldoAnno5!E$12:E$4602)</f>
        <v>46594.3</v>
      </c>
      <c r="AA196" s="123">
        <f>SUMIF(SaldoAnno5!A$12:A$4602,$D196,SaldoAnno5!G$12:G$4602)</f>
        <v>0</v>
      </c>
      <c r="AB196" s="123">
        <f>SUMIF(SaldoAnno6!A$12:A$5000,$D196,SaldoAnno6!D$12:D$5000)</f>
        <v>0</v>
      </c>
      <c r="AC196" s="123">
        <f>SUMIF(SaldoAnno6!A$12:A$5000,$D196,SaldoAnno6!E$12:E$5000)</f>
        <v>0</v>
      </c>
      <c r="AD196" s="123">
        <f>SUMIF(SaldoAnno6!A$12:A$5000,$D196,SaldoAnno6!G$12:G$5000)</f>
        <v>0</v>
      </c>
    </row>
    <row r="197" spans="1:30">
      <c r="A197" s="124">
        <v>21</v>
      </c>
      <c r="B197" s="124">
        <v>2101</v>
      </c>
      <c r="C197" s="124">
        <v>210101</v>
      </c>
      <c r="D197" s="124">
        <v>21010101</v>
      </c>
      <c r="E197" s="125" t="s">
        <v>629</v>
      </c>
      <c r="F197" s="124">
        <v>4</v>
      </c>
      <c r="G197" s="126" t="s">
        <v>462</v>
      </c>
      <c r="H197" s="126" t="s">
        <v>455</v>
      </c>
      <c r="I197" s="126" t="s">
        <v>455</v>
      </c>
      <c r="J197" s="126" t="s">
        <v>852</v>
      </c>
      <c r="K197" s="126" t="s">
        <v>630</v>
      </c>
      <c r="L197" s="126" t="s">
        <v>630</v>
      </c>
      <c r="M197" s="123">
        <f>SUMIF(SaldoAnno1!A$12:A$4902,D197,SaldoAnno1!D$12:D$4902)</f>
        <v>1589.16</v>
      </c>
      <c r="N197" s="123">
        <f>SUMIF(SaldoAnno1!A$12:A$4902,D197,SaldoAnno1!E$12:E$4902)</f>
        <v>0</v>
      </c>
      <c r="O197" s="123">
        <f>SUMIF(SaldoAnno1!A$12:A$4902,D197,SaldoAnno1!G$12:G$4902)</f>
        <v>1589.16</v>
      </c>
      <c r="P197" s="123">
        <f>SUMIF(SaldoAnno2!A$12:A$5000,D197,SaldoAnno2!D$12:D$5000)</f>
        <v>0</v>
      </c>
      <c r="Q197" s="123">
        <f>SUMIF(SaldoAnno2!A$12:A$5000,D197,SaldoAnno2!E$12:E$5000)</f>
        <v>65792.990000000005</v>
      </c>
      <c r="R197" s="123">
        <f>SUMIF(SaldoAnno2!A$12:A$5000,D197,SaldoAnno2!G$12:G$5000)</f>
        <v>-65792.990000000005</v>
      </c>
      <c r="S197" s="123">
        <f>SUMIF(SaldoAnno3!A$12:A$5000,D197,SaldoAnno3!D$12:G$5000)</f>
        <v>9594.1200000000008</v>
      </c>
      <c r="T197" s="123">
        <f>SUMIF(SaldoAnno3!A$12:A$5000,D197,SaldoAnno3!E$12:H$5000)</f>
        <v>65792.990000000005</v>
      </c>
      <c r="U197" s="123">
        <f>SUMIF(SaldoAnno3!A$12:A$5000,D197,SaldoAnno3!G$12:G$5000)</f>
        <v>-56198.87</v>
      </c>
      <c r="V197" s="123">
        <f>SUMIF(SaldoAnno4!A$12:A$4602,$D197,SaldoAnno4!D$12:D$4602)</f>
        <v>0</v>
      </c>
      <c r="W197" s="123">
        <f>SUMIF(SaldoAnno4!A$12:A$4602,$D197,SaldoAnno4!E$12:E$4602)</f>
        <v>96198.87</v>
      </c>
      <c r="X197" s="123">
        <f>SUMIF(SaldoAnno4!A$12:A$4602,$D197,SaldoAnno4!G$12:G$4602)</f>
        <v>-96198.87</v>
      </c>
      <c r="Y197" s="123">
        <f>SUMIF(SaldoAnno5!A$12:A$4602,$D197,SaldoAnno5!D$12:D$4602)</f>
        <v>0</v>
      </c>
      <c r="Z197" s="123">
        <f>SUMIF(SaldoAnno5!A$12:A$4602,$D197,SaldoAnno5!E$12:E$4602)</f>
        <v>110198.87</v>
      </c>
      <c r="AA197" s="123">
        <f>SUMIF(SaldoAnno5!A$12:A$4602,$D197,SaldoAnno5!G$12:G$4602)</f>
        <v>-110198.87</v>
      </c>
      <c r="AB197" s="123">
        <f>SUMIF(SaldoAnno6!A$12:A$5000,$D197,SaldoAnno6!D$12:D$5000)</f>
        <v>7241.88</v>
      </c>
      <c r="AC197" s="123">
        <f>SUMIF(SaldoAnno6!A$12:A$5000,$D197,SaldoAnno6!E$12:E$5000)</f>
        <v>131762.87</v>
      </c>
      <c r="AD197" s="123">
        <f>SUMIF(SaldoAnno6!A$12:A$5000,$D197,SaldoAnno6!G$12:G$5000)</f>
        <v>-124520.98999999999</v>
      </c>
    </row>
    <row r="198" spans="1:30">
      <c r="A198" s="124">
        <v>21</v>
      </c>
      <c r="B198" s="124">
        <v>2101</v>
      </c>
      <c r="C198" s="124">
        <v>210101</v>
      </c>
      <c r="D198" s="124">
        <v>21010102</v>
      </c>
      <c r="E198" s="125" t="s">
        <v>631</v>
      </c>
      <c r="F198" s="124">
        <v>4</v>
      </c>
      <c r="G198" s="126" t="s">
        <v>462</v>
      </c>
      <c r="H198" s="126" t="s">
        <v>455</v>
      </c>
      <c r="I198" s="126" t="s">
        <v>455</v>
      </c>
      <c r="J198" s="126" t="s">
        <v>852</v>
      </c>
      <c r="K198" s="126" t="s">
        <v>630</v>
      </c>
      <c r="L198" s="126" t="s">
        <v>630</v>
      </c>
      <c r="M198" s="123">
        <f>SUMIF(SaldoAnno1!A$12:A$4902,D198,SaldoAnno1!D$12:D$4902)</f>
        <v>0</v>
      </c>
      <c r="N198" s="123">
        <f>SUMIF(SaldoAnno1!A$12:A$4902,D198,SaldoAnno1!E$12:E$4902)</f>
        <v>0</v>
      </c>
      <c r="O198" s="123">
        <f>SUMIF(SaldoAnno1!A$12:A$4902,D198,SaldoAnno1!G$12:G$4902)</f>
        <v>0</v>
      </c>
      <c r="P198" s="123">
        <f>SUMIF(SaldoAnno2!A$12:A$5000,D198,SaldoAnno2!D$12:D$5000)</f>
        <v>0</v>
      </c>
      <c r="Q198" s="123">
        <f>SUMIF(SaldoAnno2!A$12:A$5000,D198,SaldoAnno2!E$12:E$5000)</f>
        <v>0</v>
      </c>
      <c r="R198" s="123">
        <f>SUMIF(SaldoAnno2!A$12:A$5000,D198,SaldoAnno2!G$12:G$5000)</f>
        <v>0</v>
      </c>
      <c r="S198" s="123">
        <f>SUMIF(SaldoAnno3!A$12:A$5000,D198,SaldoAnno3!D$12:G$5000)</f>
        <v>0</v>
      </c>
      <c r="T198" s="123">
        <f>SUMIF(SaldoAnno3!A$12:A$5000,D198,SaldoAnno3!E$12:H$5000)</f>
        <v>0</v>
      </c>
      <c r="U198" s="123">
        <f>SUMIF(SaldoAnno3!A$12:A$5000,D198,SaldoAnno3!G$12:G$5000)</f>
        <v>0</v>
      </c>
      <c r="V198" s="123">
        <f>SUMIF(SaldoAnno4!A$12:A$4602,$D198,SaldoAnno4!D$12:D$4602)</f>
        <v>0</v>
      </c>
      <c r="W198" s="123">
        <f>SUMIF(SaldoAnno4!A$12:A$4602,$D198,SaldoAnno4!E$12:E$4602)</f>
        <v>0</v>
      </c>
      <c r="X198" s="123">
        <f>SUMIF(SaldoAnno4!A$12:A$4602,$D198,SaldoAnno4!G$12:G$4602)</f>
        <v>0</v>
      </c>
      <c r="Y198" s="123">
        <f>SUMIF(SaldoAnno5!A$12:A$4602,$D198,SaldoAnno5!D$12:D$4602)</f>
        <v>0</v>
      </c>
      <c r="Z198" s="123">
        <f>SUMIF(SaldoAnno5!A$12:A$4602,$D198,SaldoAnno5!E$12:E$4602)</f>
        <v>0</v>
      </c>
      <c r="AA198" s="123">
        <f>SUMIF(SaldoAnno5!A$12:A$4602,$D198,SaldoAnno5!G$12:G$4602)</f>
        <v>0</v>
      </c>
      <c r="AB198" s="123">
        <f>SUMIF(SaldoAnno6!A$12:A$5000,$D198,SaldoAnno6!D$12:D$5000)</f>
        <v>0</v>
      </c>
      <c r="AC198" s="123">
        <f>SUMIF(SaldoAnno6!A$12:A$5000,$D198,SaldoAnno6!E$12:E$5000)</f>
        <v>0</v>
      </c>
      <c r="AD198" s="123">
        <f>SUMIF(SaldoAnno6!A$12:A$5000,$D198,SaldoAnno6!G$12:G$5000)</f>
        <v>0</v>
      </c>
    </row>
    <row r="199" spans="1:30">
      <c r="A199" s="124">
        <v>21</v>
      </c>
      <c r="B199" s="124">
        <v>2102</v>
      </c>
      <c r="C199" s="124">
        <v>210201</v>
      </c>
      <c r="D199" s="124">
        <v>21020101</v>
      </c>
      <c r="E199" s="125" t="s">
        <v>94</v>
      </c>
      <c r="F199" s="124">
        <v>4</v>
      </c>
      <c r="G199" s="126" t="s">
        <v>462</v>
      </c>
      <c r="H199" s="126" t="s">
        <v>455</v>
      </c>
      <c r="I199" s="126" t="s">
        <v>455</v>
      </c>
      <c r="J199" s="126" t="s">
        <v>852</v>
      </c>
      <c r="K199" s="126" t="s">
        <v>632</v>
      </c>
      <c r="L199" s="126" t="s">
        <v>632</v>
      </c>
      <c r="M199" s="123">
        <f>SUMIF(SaldoAnno1!A$12:A$4902,D199,SaldoAnno1!D$12:D$4902)</f>
        <v>209058.55</v>
      </c>
      <c r="N199" s="123">
        <f>SUMIF(SaldoAnno1!A$12:A$4902,D199,SaldoAnno1!E$12:E$4902)</f>
        <v>4035.93</v>
      </c>
      <c r="O199" s="123">
        <f>SUMIF(SaldoAnno1!A$12:A$4902,D199,SaldoAnno1!G$12:G$4902)</f>
        <v>205022.62</v>
      </c>
      <c r="P199" s="123">
        <f>SUMIF(SaldoAnno2!A$12:A$5000,D199,SaldoAnno2!D$12:D$5000)</f>
        <v>177687.24</v>
      </c>
      <c r="Q199" s="123">
        <f>SUMIF(SaldoAnno2!A$12:A$5000,D199,SaldoAnno2!E$12:E$5000)</f>
        <v>1576800.03</v>
      </c>
      <c r="R199" s="123">
        <f>SUMIF(SaldoAnno2!A$12:A$5000,D199,SaldoAnno2!G$12:G$5000)</f>
        <v>-1399112.79</v>
      </c>
      <c r="S199" s="123">
        <f>SUMIF(SaldoAnno3!A$12:A$5000,D199,SaldoAnno3!D$12:G$5000)</f>
        <v>59690.16</v>
      </c>
      <c r="T199" s="123">
        <f>SUMIF(SaldoAnno3!A$12:A$5000,D199,SaldoAnno3!E$12:H$5000)</f>
        <v>1739628.69</v>
      </c>
      <c r="U199" s="123">
        <f>SUMIF(SaldoAnno3!A$12:A$5000,D199,SaldoAnno3!G$12:G$5000)</f>
        <v>-1679938.53</v>
      </c>
      <c r="V199" s="123">
        <f>SUMIF(SaldoAnno4!A$12:A$4602,$D199,SaldoAnno4!D$12:D$4602)</f>
        <v>122913.69</v>
      </c>
      <c r="W199" s="123">
        <f>SUMIF(SaldoAnno4!A$12:A$4602,$D199,SaldoAnno4!E$12:E$4602)</f>
        <v>2229465.1</v>
      </c>
      <c r="X199" s="123">
        <f>SUMIF(SaldoAnno4!A$12:A$4602,$D199,SaldoAnno4!G$12:G$4602)</f>
        <v>-2106551.41</v>
      </c>
      <c r="Y199" s="123">
        <f>SUMIF(SaldoAnno5!A$12:A$4602,$D199,SaldoAnno5!D$12:D$4602)</f>
        <v>1637066.87</v>
      </c>
      <c r="Z199" s="123">
        <f>SUMIF(SaldoAnno5!A$12:A$4602,$D199,SaldoAnno5!E$12:E$4602)</f>
        <v>2317653.8199999998</v>
      </c>
      <c r="AA199" s="123">
        <f>SUMIF(SaldoAnno5!A$12:A$4602,$D199,SaldoAnno5!G$12:G$4602)</f>
        <v>-680586.94999999972</v>
      </c>
      <c r="AB199" s="123">
        <f>SUMIF(SaldoAnno6!A$12:A$5000,$D199,SaldoAnno6!D$12:D$5000)</f>
        <v>161014.46</v>
      </c>
      <c r="AC199" s="123">
        <f>SUMIF(SaldoAnno6!A$12:A$5000,$D199,SaldoAnno6!E$12:E$5000)</f>
        <v>803152</v>
      </c>
      <c r="AD199" s="123">
        <f>SUMIF(SaldoAnno6!A$12:A$5000,$D199,SaldoAnno6!G$12:G$5000)</f>
        <v>-642137.54</v>
      </c>
    </row>
    <row r="200" spans="1:30" ht="25.5">
      <c r="A200" s="124">
        <v>21</v>
      </c>
      <c r="B200" s="124">
        <v>2102</v>
      </c>
      <c r="C200" s="124">
        <v>210201</v>
      </c>
      <c r="D200" s="124">
        <v>21020102</v>
      </c>
      <c r="E200" s="125" t="s">
        <v>633</v>
      </c>
      <c r="F200" s="124">
        <v>4</v>
      </c>
      <c r="G200" s="126" t="s">
        <v>462</v>
      </c>
      <c r="H200" s="126" t="s">
        <v>455</v>
      </c>
      <c r="I200" s="126" t="s">
        <v>455</v>
      </c>
      <c r="J200" s="126" t="s">
        <v>852</v>
      </c>
      <c r="K200" s="126" t="s">
        <v>632</v>
      </c>
      <c r="L200" s="126" t="s">
        <v>632</v>
      </c>
      <c r="M200" s="123">
        <f>SUMIF(SaldoAnno1!A$12:A$4902,D200,SaldoAnno1!D$12:D$4902)</f>
        <v>221</v>
      </c>
      <c r="N200" s="123">
        <f>SUMIF(SaldoAnno1!A$12:A$4902,D200,SaldoAnno1!E$12:E$4902)</f>
        <v>0</v>
      </c>
      <c r="O200" s="123">
        <f>SUMIF(SaldoAnno1!A$12:A$4902,D200,SaldoAnno1!G$12:G$4902)</f>
        <v>221</v>
      </c>
      <c r="P200" s="123">
        <f>SUMIF(SaldoAnno2!A$12:A$5000,D200,SaldoAnno2!D$12:D$5000)</f>
        <v>831</v>
      </c>
      <c r="Q200" s="123">
        <f>SUMIF(SaldoAnno2!A$12:A$5000,D200,SaldoAnno2!E$12:E$5000)</f>
        <v>21000</v>
      </c>
      <c r="R200" s="123">
        <f>SUMIF(SaldoAnno2!A$12:A$5000,D200,SaldoAnno2!G$12:G$5000)</f>
        <v>-20169</v>
      </c>
      <c r="S200" s="123">
        <f>SUMIF(SaldoAnno3!A$12:A$5000,D200,SaldoAnno3!D$12:G$5000)</f>
        <v>130</v>
      </c>
      <c r="T200" s="123">
        <f>SUMIF(SaldoAnno3!A$12:A$5000,D200,SaldoAnno3!E$12:H$5000)</f>
        <v>20169</v>
      </c>
      <c r="U200" s="123">
        <f>SUMIF(SaldoAnno3!A$12:A$5000,D200,SaldoAnno3!G$12:G$5000)</f>
        <v>-20039</v>
      </c>
      <c r="V200" s="123">
        <f>SUMIF(SaldoAnno4!A$12:A$4602,$D200,SaldoAnno4!D$12:D$4602)</f>
        <v>3572.5</v>
      </c>
      <c r="W200" s="123">
        <f>SUMIF(SaldoAnno4!A$12:A$4602,$D200,SaldoAnno4!E$12:E$4602)</f>
        <v>20039</v>
      </c>
      <c r="X200" s="123">
        <f>SUMIF(SaldoAnno4!A$12:A$4602,$D200,SaldoAnno4!G$12:G$4602)</f>
        <v>-16466.5</v>
      </c>
      <c r="Y200" s="123">
        <f>SUMIF(SaldoAnno5!A$12:A$4602,$D200,SaldoAnno5!D$12:D$4602)</f>
        <v>400</v>
      </c>
      <c r="Z200" s="123">
        <f>SUMIF(SaldoAnno5!A$12:A$4602,$D200,SaldoAnno5!E$12:E$4602)</f>
        <v>16466.5</v>
      </c>
      <c r="AA200" s="123">
        <f>SUMIF(SaldoAnno5!A$12:A$4602,$D200,SaldoAnno5!G$12:G$4602)</f>
        <v>-16066.5</v>
      </c>
      <c r="AB200" s="123">
        <f>SUMIF(SaldoAnno6!A$12:A$5000,$D200,SaldoAnno6!D$12:D$5000)</f>
        <v>2610</v>
      </c>
      <c r="AC200" s="123">
        <f>SUMIF(SaldoAnno6!A$12:A$5000,$D200,SaldoAnno6!E$12:E$5000)</f>
        <v>16066.5</v>
      </c>
      <c r="AD200" s="123">
        <f>SUMIF(SaldoAnno6!A$12:A$5000,$D200,SaldoAnno6!G$12:G$5000)</f>
        <v>-13456.5</v>
      </c>
    </row>
    <row r="201" spans="1:30">
      <c r="A201" s="124">
        <v>21</v>
      </c>
      <c r="B201" s="124">
        <v>2102</v>
      </c>
      <c r="C201" s="124">
        <v>210201</v>
      </c>
      <c r="D201" s="124">
        <v>21020103</v>
      </c>
      <c r="E201" s="125" t="s">
        <v>634</v>
      </c>
      <c r="F201" s="124">
        <v>4</v>
      </c>
      <c r="G201" s="126" t="s">
        <v>462</v>
      </c>
      <c r="H201" s="126" t="s">
        <v>455</v>
      </c>
      <c r="I201" s="126" t="s">
        <v>455</v>
      </c>
      <c r="J201" s="126" t="s">
        <v>852</v>
      </c>
      <c r="K201" s="126" t="s">
        <v>632</v>
      </c>
      <c r="L201" s="126" t="s">
        <v>632</v>
      </c>
      <c r="M201" s="123">
        <f>SUMIF(SaldoAnno1!A$12:A$4902,D201,SaldoAnno1!D$12:D$4902)</f>
        <v>0</v>
      </c>
      <c r="N201" s="123">
        <f>SUMIF(SaldoAnno1!A$12:A$4902,D201,SaldoAnno1!E$12:E$4902)</f>
        <v>0</v>
      </c>
      <c r="O201" s="123">
        <f>SUMIF(SaldoAnno1!A$12:A$4902,D201,SaldoAnno1!G$12:G$4902)</f>
        <v>0</v>
      </c>
      <c r="P201" s="123">
        <f>SUMIF(SaldoAnno2!A$12:A$5000,D201,SaldoAnno2!D$12:D$5000)</f>
        <v>20000</v>
      </c>
      <c r="Q201" s="123">
        <f>SUMIF(SaldoAnno2!A$12:A$5000,D201,SaldoAnno2!E$12:E$5000)</f>
        <v>20000</v>
      </c>
      <c r="R201" s="123">
        <f>SUMIF(SaldoAnno2!A$12:A$5000,D201,SaldoAnno2!G$12:G$5000)</f>
        <v>0</v>
      </c>
      <c r="S201" s="123">
        <f>SUMIF(SaldoAnno3!A$12:A$5000,D201,SaldoAnno3!D$12:G$5000)</f>
        <v>0</v>
      </c>
      <c r="T201" s="123">
        <f>SUMIF(SaldoAnno3!A$12:A$5000,D201,SaldoAnno3!E$12:H$5000)</f>
        <v>0</v>
      </c>
      <c r="U201" s="123">
        <f>SUMIF(SaldoAnno3!A$12:A$5000,D201,SaldoAnno3!G$12:G$5000)</f>
        <v>0</v>
      </c>
      <c r="V201" s="123">
        <f>SUMIF(SaldoAnno4!A$12:A$4602,$D201,SaldoAnno4!D$12:D$4602)</f>
        <v>0</v>
      </c>
      <c r="W201" s="123">
        <f>SUMIF(SaldoAnno4!A$12:A$4602,$D201,SaldoAnno4!E$12:E$4602)</f>
        <v>0</v>
      </c>
      <c r="X201" s="123">
        <f>SUMIF(SaldoAnno4!A$12:A$4602,$D201,SaldoAnno4!G$12:G$4602)</f>
        <v>0</v>
      </c>
      <c r="Y201" s="123">
        <f>SUMIF(SaldoAnno5!A$12:A$4602,$D201,SaldoAnno5!D$12:D$4602)</f>
        <v>0</v>
      </c>
      <c r="Z201" s="123">
        <f>SUMIF(SaldoAnno5!A$12:A$4602,$D201,SaldoAnno5!E$12:E$4602)</f>
        <v>0</v>
      </c>
      <c r="AA201" s="123">
        <f>SUMIF(SaldoAnno5!A$12:A$4602,$D201,SaldoAnno5!G$12:G$4602)</f>
        <v>0</v>
      </c>
      <c r="AB201" s="123">
        <f>SUMIF(SaldoAnno6!A$12:A$5000,$D201,SaldoAnno6!D$12:D$5000)</f>
        <v>0</v>
      </c>
      <c r="AC201" s="123">
        <f>SUMIF(SaldoAnno6!A$12:A$5000,$D201,SaldoAnno6!E$12:E$5000)</f>
        <v>0</v>
      </c>
      <c r="AD201" s="123">
        <f>SUMIF(SaldoAnno6!A$12:A$5000,$D201,SaldoAnno6!G$12:G$5000)</f>
        <v>0</v>
      </c>
    </row>
    <row r="202" spans="1:30">
      <c r="A202" s="124">
        <v>21</v>
      </c>
      <c r="B202" s="124">
        <v>2102</v>
      </c>
      <c r="C202" s="124">
        <v>210201</v>
      </c>
      <c r="D202" s="124">
        <v>21020104</v>
      </c>
      <c r="E202" s="125" t="s">
        <v>635</v>
      </c>
      <c r="F202" s="124">
        <v>4</v>
      </c>
      <c r="G202" s="126" t="s">
        <v>462</v>
      </c>
      <c r="H202" s="126" t="s">
        <v>455</v>
      </c>
      <c r="I202" s="126" t="s">
        <v>455</v>
      </c>
      <c r="J202" s="126" t="s">
        <v>852</v>
      </c>
      <c r="K202" s="126" t="s">
        <v>632</v>
      </c>
      <c r="L202" s="126" t="s">
        <v>632</v>
      </c>
      <c r="M202" s="123">
        <f>SUMIF(SaldoAnno1!A$12:A$4902,D202,SaldoAnno1!D$12:D$4902)</f>
        <v>0</v>
      </c>
      <c r="N202" s="123">
        <f>SUMIF(SaldoAnno1!A$12:A$4902,D202,SaldoAnno1!E$12:E$4902)</f>
        <v>0</v>
      </c>
      <c r="O202" s="123">
        <f>SUMIF(SaldoAnno1!A$12:A$4902,D202,SaldoAnno1!G$12:G$4902)</f>
        <v>0</v>
      </c>
      <c r="P202" s="123">
        <f>SUMIF(SaldoAnno2!A$12:A$5000,D202,SaldoAnno2!D$12:D$5000)</f>
        <v>0</v>
      </c>
      <c r="Q202" s="123">
        <f>SUMIF(SaldoAnno2!A$12:A$5000,D202,SaldoAnno2!E$12:E$5000)</f>
        <v>0</v>
      </c>
      <c r="R202" s="123">
        <f>SUMIF(SaldoAnno2!A$12:A$5000,D202,SaldoAnno2!G$12:G$5000)</f>
        <v>0</v>
      </c>
      <c r="S202" s="123">
        <f>SUMIF(SaldoAnno3!A$12:A$5000,D202,SaldoAnno3!D$12:G$5000)</f>
        <v>0</v>
      </c>
      <c r="T202" s="123">
        <f>SUMIF(SaldoAnno3!A$12:A$5000,D202,SaldoAnno3!E$12:H$5000)</f>
        <v>0</v>
      </c>
      <c r="U202" s="123">
        <f>SUMIF(SaldoAnno3!A$12:A$5000,D202,SaldoAnno3!G$12:G$5000)</f>
        <v>0</v>
      </c>
      <c r="V202" s="123">
        <f>SUMIF(SaldoAnno4!A$12:A$4602,$D202,SaldoAnno4!D$12:D$4602)</f>
        <v>0</v>
      </c>
      <c r="W202" s="123">
        <f>SUMIF(SaldoAnno4!A$12:A$4602,$D202,SaldoAnno4!E$12:E$4602)</f>
        <v>0</v>
      </c>
      <c r="X202" s="123">
        <f>SUMIF(SaldoAnno4!A$12:A$4602,$D202,SaldoAnno4!G$12:G$4602)</f>
        <v>0</v>
      </c>
      <c r="Y202" s="123">
        <f>SUMIF(SaldoAnno5!A$12:A$4602,$D202,SaldoAnno5!D$12:D$4602)</f>
        <v>0</v>
      </c>
      <c r="Z202" s="123">
        <f>SUMIF(SaldoAnno5!A$12:A$4602,$D202,SaldoAnno5!E$12:E$4602)</f>
        <v>0</v>
      </c>
      <c r="AA202" s="123">
        <f>SUMIF(SaldoAnno5!A$12:A$4602,$D202,SaldoAnno5!G$12:G$4602)</f>
        <v>0</v>
      </c>
      <c r="AB202" s="123">
        <f>SUMIF(SaldoAnno6!A$12:A$5000,$D202,SaldoAnno6!D$12:D$5000)</f>
        <v>0</v>
      </c>
      <c r="AC202" s="123">
        <f>SUMIF(SaldoAnno6!A$12:A$5000,$D202,SaldoAnno6!E$12:E$5000)</f>
        <v>0</v>
      </c>
      <c r="AD202" s="123">
        <f>SUMIF(SaldoAnno6!A$12:A$5000,$D202,SaldoAnno6!G$12:G$5000)</f>
        <v>0</v>
      </c>
    </row>
    <row r="203" spans="1:30">
      <c r="A203" s="124">
        <v>21</v>
      </c>
      <c r="B203" s="124">
        <v>2102</v>
      </c>
      <c r="C203" s="124">
        <v>210201</v>
      </c>
      <c r="D203" s="124">
        <v>21020105</v>
      </c>
      <c r="E203" s="125" t="s">
        <v>636</v>
      </c>
      <c r="F203" s="124">
        <v>4</v>
      </c>
      <c r="G203" s="126" t="s">
        <v>462</v>
      </c>
      <c r="H203" s="126" t="s">
        <v>455</v>
      </c>
      <c r="I203" s="126" t="s">
        <v>455</v>
      </c>
      <c r="J203" s="126" t="s">
        <v>852</v>
      </c>
      <c r="K203" s="126" t="s">
        <v>632</v>
      </c>
      <c r="L203" s="126" t="s">
        <v>632</v>
      </c>
      <c r="M203" s="123">
        <f>SUMIF(SaldoAnno1!A$12:A$4902,D203,SaldoAnno1!D$12:D$4902)</f>
        <v>0</v>
      </c>
      <c r="N203" s="123">
        <f>SUMIF(SaldoAnno1!A$12:A$4902,D203,SaldoAnno1!E$12:E$4902)</f>
        <v>0</v>
      </c>
      <c r="O203" s="123">
        <f>SUMIF(SaldoAnno1!A$12:A$4902,D203,SaldoAnno1!G$12:G$4902)</f>
        <v>0</v>
      </c>
      <c r="P203" s="123">
        <f>SUMIF(SaldoAnno2!A$12:A$5000,D203,SaldoAnno2!D$12:D$5000)</f>
        <v>0</v>
      </c>
      <c r="Q203" s="123">
        <f>SUMIF(SaldoAnno2!A$12:A$5000,D203,SaldoAnno2!E$12:E$5000)</f>
        <v>0</v>
      </c>
      <c r="R203" s="123">
        <f>SUMIF(SaldoAnno2!A$12:A$5000,D203,SaldoAnno2!G$12:G$5000)</f>
        <v>0</v>
      </c>
      <c r="S203" s="123">
        <f>SUMIF(SaldoAnno3!A$12:A$5000,D203,SaldoAnno3!D$12:G$5000)</f>
        <v>0</v>
      </c>
      <c r="T203" s="123">
        <f>SUMIF(SaldoAnno3!A$12:A$5000,D203,SaldoAnno3!E$12:H$5000)</f>
        <v>0</v>
      </c>
      <c r="U203" s="123">
        <f>SUMIF(SaldoAnno3!A$12:A$5000,D203,SaldoAnno3!G$12:G$5000)</f>
        <v>0</v>
      </c>
      <c r="V203" s="123">
        <f>SUMIF(SaldoAnno4!A$12:A$4602,$D203,SaldoAnno4!D$12:D$4602)</f>
        <v>0</v>
      </c>
      <c r="W203" s="123">
        <f>SUMIF(SaldoAnno4!A$12:A$4602,$D203,SaldoAnno4!E$12:E$4602)</f>
        <v>0</v>
      </c>
      <c r="X203" s="123">
        <f>SUMIF(SaldoAnno4!A$12:A$4602,$D203,SaldoAnno4!G$12:G$4602)</f>
        <v>0</v>
      </c>
      <c r="Y203" s="123">
        <f>SUMIF(SaldoAnno5!A$12:A$4602,$D203,SaldoAnno5!D$12:D$4602)</f>
        <v>0</v>
      </c>
      <c r="Z203" s="123">
        <f>SUMIF(SaldoAnno5!A$12:A$4602,$D203,SaldoAnno5!E$12:E$4602)</f>
        <v>0</v>
      </c>
      <c r="AA203" s="123">
        <f>SUMIF(SaldoAnno5!A$12:A$4602,$D203,SaldoAnno5!G$12:G$4602)</f>
        <v>0</v>
      </c>
      <c r="AB203" s="123">
        <f>SUMIF(SaldoAnno6!A$12:A$5000,$D203,SaldoAnno6!D$12:D$5000)</f>
        <v>0</v>
      </c>
      <c r="AC203" s="123">
        <f>SUMIF(SaldoAnno6!A$12:A$5000,$D203,SaldoAnno6!E$12:E$5000)</f>
        <v>0</v>
      </c>
      <c r="AD203" s="123">
        <f>SUMIF(SaldoAnno6!A$12:A$5000,$D203,SaldoAnno6!G$12:G$5000)</f>
        <v>0</v>
      </c>
    </row>
    <row r="204" spans="1:30">
      <c r="A204" s="124">
        <v>21</v>
      </c>
      <c r="B204" s="124">
        <v>2102</v>
      </c>
      <c r="C204" s="124">
        <v>210201</v>
      </c>
      <c r="D204" s="124">
        <v>21020106</v>
      </c>
      <c r="E204" s="125" t="s">
        <v>1305</v>
      </c>
      <c r="F204" s="124">
        <v>4</v>
      </c>
      <c r="G204" s="126" t="s">
        <v>462</v>
      </c>
      <c r="H204" s="126" t="s">
        <v>455</v>
      </c>
      <c r="I204" s="126" t="s">
        <v>455</v>
      </c>
      <c r="J204" s="126" t="s">
        <v>852</v>
      </c>
      <c r="K204" s="126" t="s">
        <v>632</v>
      </c>
      <c r="L204" s="126" t="s">
        <v>632</v>
      </c>
      <c r="M204" s="123">
        <f>SUMIF(SaldoAnno1!A$12:A$4902,D204,SaldoAnno1!D$12:D$4902)</f>
        <v>26858.66</v>
      </c>
      <c r="N204" s="123">
        <f>SUMIF(SaldoAnno1!A$12:A$4902,D204,SaldoAnno1!E$12:E$4902)</f>
        <v>0</v>
      </c>
      <c r="O204" s="123">
        <f>SUMIF(SaldoAnno1!A$12:A$4902,D204,SaldoAnno1!G$12:G$4902)</f>
        <v>26858.66</v>
      </c>
      <c r="P204" s="123">
        <f>SUMIF(SaldoAnno2!A$12:A$5000,D204,SaldoAnno2!D$12:D$5000)</f>
        <v>2735.88</v>
      </c>
      <c r="Q204" s="123">
        <f>SUMIF(SaldoAnno2!A$12:A$5000,D204,SaldoAnno2!E$12:E$5000)</f>
        <v>482418.29</v>
      </c>
      <c r="R204" s="123">
        <f>SUMIF(SaldoAnno2!A$12:A$5000,D204,SaldoAnno2!G$12:G$5000)</f>
        <v>-479682.41</v>
      </c>
      <c r="S204" s="123">
        <f>SUMIF(SaldoAnno3!A$12:A$5000,D204,SaldoAnno3!D$12:G$5000)</f>
        <v>50067.24</v>
      </c>
      <c r="T204" s="123">
        <f>SUMIF(SaldoAnno3!A$12:A$5000,D204,SaldoAnno3!E$12:H$5000)</f>
        <v>479682.41</v>
      </c>
      <c r="U204" s="123">
        <f>SUMIF(SaldoAnno3!A$12:A$5000,D204,SaldoAnno3!G$12:G$5000)</f>
        <v>-429615.17</v>
      </c>
      <c r="V204" s="123">
        <f>SUMIF(SaldoAnno4!A$12:A$4602,$D204,SaldoAnno4!D$12:D$4602)</f>
        <v>5234.25</v>
      </c>
      <c r="W204" s="123">
        <f>SUMIF(SaldoAnno4!A$12:A$4602,$D204,SaldoAnno4!E$12:E$4602)</f>
        <v>429615.17</v>
      </c>
      <c r="X204" s="123">
        <f>SUMIF(SaldoAnno4!A$12:A$4602,$D204,SaldoAnno4!G$12:G$4602)</f>
        <v>-424380.92</v>
      </c>
      <c r="Y204" s="123">
        <f>SUMIF(SaldoAnno5!A$12:A$4602,$D204,SaldoAnno5!D$12:D$4602)</f>
        <v>276129.21999999997</v>
      </c>
      <c r="Z204" s="123">
        <f>SUMIF(SaldoAnno5!A$12:A$4602,$D204,SaldoAnno5!E$12:E$4602)</f>
        <v>424380.92</v>
      </c>
      <c r="AA204" s="123">
        <f>SUMIF(SaldoAnno5!A$12:A$4602,$D204,SaldoAnno5!G$12:G$4602)</f>
        <v>-148251.70000000001</v>
      </c>
      <c r="AB204" s="123">
        <f>SUMIF(SaldoAnno6!A$12:A$5000,$D204,SaldoAnno6!D$12:D$5000)</f>
        <v>14254.14</v>
      </c>
      <c r="AC204" s="123">
        <f>SUMIF(SaldoAnno6!A$12:A$5000,$D204,SaldoAnno6!E$12:E$5000)</f>
        <v>148251.70000000001</v>
      </c>
      <c r="AD204" s="123">
        <f>SUMIF(SaldoAnno6!A$12:A$5000,$D204,SaldoAnno6!G$12:G$5000)</f>
        <v>-133997.56</v>
      </c>
    </row>
    <row r="205" spans="1:30" ht="25.5">
      <c r="A205" s="124">
        <v>21</v>
      </c>
      <c r="B205" s="124">
        <v>2102</v>
      </c>
      <c r="C205" s="124">
        <v>210201</v>
      </c>
      <c r="D205" s="124">
        <v>21020107</v>
      </c>
      <c r="E205" s="125" t="s">
        <v>1306</v>
      </c>
      <c r="F205" s="124">
        <v>4</v>
      </c>
      <c r="G205" s="126" t="s">
        <v>462</v>
      </c>
      <c r="H205" s="126" t="s">
        <v>455</v>
      </c>
      <c r="I205" s="126" t="s">
        <v>455</v>
      </c>
      <c r="J205" s="126" t="s">
        <v>852</v>
      </c>
      <c r="K205" s="126" t="s">
        <v>632</v>
      </c>
      <c r="L205" s="126" t="s">
        <v>632</v>
      </c>
      <c r="M205" s="123">
        <f>SUMIF(SaldoAnno1!A$12:A$4902,D205,SaldoAnno1!D$12:D$4902)</f>
        <v>0</v>
      </c>
      <c r="N205" s="123">
        <f>SUMIF(SaldoAnno1!A$12:A$4902,D205,SaldoAnno1!E$12:E$4902)</f>
        <v>0</v>
      </c>
      <c r="O205" s="123">
        <f>SUMIF(SaldoAnno1!A$12:A$4902,D205,SaldoAnno1!G$12:G$4902)</f>
        <v>0</v>
      </c>
      <c r="P205" s="123">
        <f>SUMIF(SaldoAnno2!A$12:A$5000,D205,SaldoAnno2!D$12:D$5000)</f>
        <v>0</v>
      </c>
      <c r="Q205" s="123">
        <f>SUMIF(SaldoAnno2!A$12:A$5000,D205,SaldoAnno2!E$12:E$5000)</f>
        <v>300000</v>
      </c>
      <c r="R205" s="123">
        <f>SUMIF(SaldoAnno2!A$12:A$5000,D205,SaldoAnno2!G$12:G$5000)</f>
        <v>-300000</v>
      </c>
      <c r="S205" s="123">
        <f>SUMIF(SaldoAnno3!A$12:A$5000,D205,SaldoAnno3!D$12:G$5000)</f>
        <v>1416.29</v>
      </c>
      <c r="T205" s="123">
        <f>SUMIF(SaldoAnno3!A$12:A$5000,D205,SaldoAnno3!E$12:H$5000)</f>
        <v>300000</v>
      </c>
      <c r="U205" s="123">
        <f>SUMIF(SaldoAnno3!A$12:A$5000,D205,SaldoAnno3!G$12:G$5000)</f>
        <v>-298583.71000000002</v>
      </c>
      <c r="V205" s="123">
        <f>SUMIF(SaldoAnno4!A$12:A$4602,$D205,SaldoAnno4!D$12:D$4602)</f>
        <v>2521.58</v>
      </c>
      <c r="W205" s="123">
        <f>SUMIF(SaldoAnno4!A$12:A$4602,$D205,SaldoAnno4!E$12:E$4602)</f>
        <v>298583.71000000002</v>
      </c>
      <c r="X205" s="123">
        <f>SUMIF(SaldoAnno4!A$12:A$4602,$D205,SaldoAnno4!G$12:G$4602)</f>
        <v>-296062.13</v>
      </c>
      <c r="Y205" s="123">
        <f>SUMIF(SaldoAnno5!A$12:A$4602,$D205,SaldoAnno5!D$12:D$4602)</f>
        <v>0</v>
      </c>
      <c r="Z205" s="123">
        <f>SUMIF(SaldoAnno5!A$12:A$4602,$D205,SaldoAnno5!E$12:E$4602)</f>
        <v>296062.13</v>
      </c>
      <c r="AA205" s="123">
        <f>SUMIF(SaldoAnno5!A$12:A$4602,$D205,SaldoAnno5!G$12:G$4602)</f>
        <v>-296062.13</v>
      </c>
      <c r="AB205" s="123">
        <f>SUMIF(SaldoAnno6!A$12:A$5000,$D205,SaldoAnno6!D$12:D$5000)</f>
        <v>1329.41</v>
      </c>
      <c r="AC205" s="123">
        <f>SUMIF(SaldoAnno6!A$12:A$5000,$D205,SaldoAnno6!E$12:E$5000)</f>
        <v>296062.13</v>
      </c>
      <c r="AD205" s="123">
        <f>SUMIF(SaldoAnno6!A$12:A$5000,$D205,SaldoAnno6!G$12:G$5000)</f>
        <v>-294732.72000000003</v>
      </c>
    </row>
    <row r="206" spans="1:30">
      <c r="A206" s="124">
        <v>21</v>
      </c>
      <c r="B206" s="124">
        <v>2103</v>
      </c>
      <c r="C206" s="124">
        <v>210301</v>
      </c>
      <c r="D206" s="124">
        <v>21030101</v>
      </c>
      <c r="E206" s="125" t="s">
        <v>637</v>
      </c>
      <c r="F206" s="124">
        <v>4</v>
      </c>
      <c r="G206" s="126" t="s">
        <v>462</v>
      </c>
      <c r="H206" s="126" t="s">
        <v>455</v>
      </c>
      <c r="I206" s="126" t="s">
        <v>455</v>
      </c>
      <c r="J206" s="126" t="s">
        <v>852</v>
      </c>
      <c r="K206" s="126" t="s">
        <v>638</v>
      </c>
      <c r="L206" s="126" t="s">
        <v>638</v>
      </c>
      <c r="M206" s="123">
        <f>SUMIF(SaldoAnno1!A$12:A$4902,D206,SaldoAnno1!D$12:D$4902)</f>
        <v>0</v>
      </c>
      <c r="N206" s="123">
        <f>SUMIF(SaldoAnno1!A$12:A$4902,D206,SaldoAnno1!E$12:E$4902)</f>
        <v>0</v>
      </c>
      <c r="O206" s="123">
        <f>SUMIF(SaldoAnno1!A$12:A$4902,D206,SaldoAnno1!G$12:G$4902)</f>
        <v>0</v>
      </c>
      <c r="P206" s="123">
        <f>SUMIF(SaldoAnno2!A$12:A$5000,D206,SaldoAnno2!D$12:D$5000)</f>
        <v>298570.95</v>
      </c>
      <c r="Q206" s="123">
        <f>SUMIF(SaldoAnno2!A$12:A$5000,D206,SaldoAnno2!E$12:E$5000)</f>
        <v>1155985.58</v>
      </c>
      <c r="R206" s="123">
        <f>SUMIF(SaldoAnno2!A$12:A$5000,D206,SaldoAnno2!G$12:G$5000)</f>
        <v>-857414.63000000012</v>
      </c>
      <c r="S206" s="123">
        <f>SUMIF(SaldoAnno3!A$12:A$5000,D206,SaldoAnno3!D$12:G$5000)</f>
        <v>86225.46</v>
      </c>
      <c r="T206" s="123">
        <f>SUMIF(SaldoAnno3!A$12:A$5000,D206,SaldoAnno3!E$12:H$5000)</f>
        <v>868814.63</v>
      </c>
      <c r="U206" s="123">
        <f>SUMIF(SaldoAnno3!A$12:A$5000,D206,SaldoAnno3!G$12:G$5000)</f>
        <v>-782589.17</v>
      </c>
      <c r="V206" s="123">
        <f>SUMIF(SaldoAnno4!A$12:A$4602,$D206,SaldoAnno4!D$12:D$4602)</f>
        <v>84645.2</v>
      </c>
      <c r="W206" s="123">
        <f>SUMIF(SaldoAnno4!A$12:A$4602,$D206,SaldoAnno4!E$12:E$4602)</f>
        <v>804823.53</v>
      </c>
      <c r="X206" s="123">
        <f>SUMIF(SaldoAnno4!A$12:A$4602,$D206,SaldoAnno4!G$12:G$4602)</f>
        <v>-720178.33000000007</v>
      </c>
      <c r="Y206" s="123">
        <f>SUMIF(SaldoAnno5!A$12:A$4602,$D206,SaldoAnno5!D$12:D$4602)</f>
        <v>68222.929999999993</v>
      </c>
      <c r="Z206" s="123">
        <f>SUMIF(SaldoAnno5!A$12:A$4602,$D206,SaldoAnno5!E$12:E$4602)</f>
        <v>726730.8</v>
      </c>
      <c r="AA206" s="123">
        <f>SUMIF(SaldoAnno5!A$12:A$4602,$D206,SaldoAnno5!G$12:G$4602)</f>
        <v>-658507.87000000011</v>
      </c>
      <c r="AB206" s="123">
        <f>SUMIF(SaldoAnno6!A$12:A$5000,$D206,SaldoAnno6!D$12:D$5000)</f>
        <v>156751.13</v>
      </c>
      <c r="AC206" s="123">
        <f>SUMIF(SaldoAnno6!A$12:A$5000,$D206,SaldoAnno6!E$12:E$5000)</f>
        <v>658507.87</v>
      </c>
      <c r="AD206" s="123">
        <f>SUMIF(SaldoAnno6!A$12:A$5000,$D206,SaldoAnno6!G$12:G$5000)</f>
        <v>-501756.74</v>
      </c>
    </row>
    <row r="207" spans="1:30">
      <c r="A207" s="124">
        <v>21</v>
      </c>
      <c r="B207" s="124">
        <v>2103</v>
      </c>
      <c r="C207" s="124">
        <v>210301</v>
      </c>
      <c r="D207" s="124">
        <v>21030102</v>
      </c>
      <c r="E207" s="125" t="s">
        <v>639</v>
      </c>
      <c r="F207" s="124">
        <v>4</v>
      </c>
      <c r="G207" s="126" t="s">
        <v>462</v>
      </c>
      <c r="H207" s="126" t="s">
        <v>455</v>
      </c>
      <c r="I207" s="126" t="s">
        <v>455</v>
      </c>
      <c r="J207" s="126" t="s">
        <v>852</v>
      </c>
      <c r="K207" s="126" t="s">
        <v>638</v>
      </c>
      <c r="L207" s="126" t="s">
        <v>638</v>
      </c>
      <c r="M207" s="123">
        <f>SUMIF(SaldoAnno1!A$12:A$4902,D207,SaldoAnno1!D$12:D$4902)</f>
        <v>0</v>
      </c>
      <c r="N207" s="123">
        <f>SUMIF(SaldoAnno1!A$12:A$4902,D207,SaldoAnno1!E$12:E$4902)</f>
        <v>0</v>
      </c>
      <c r="O207" s="123">
        <f>SUMIF(SaldoAnno1!A$12:A$4902,D207,SaldoAnno1!G$12:G$4902)</f>
        <v>0</v>
      </c>
      <c r="P207" s="123">
        <f>SUMIF(SaldoAnno2!A$12:A$5000,D207,SaldoAnno2!D$12:D$5000)</f>
        <v>58052.5</v>
      </c>
      <c r="Q207" s="123">
        <f>SUMIF(SaldoAnno2!A$12:A$5000,D207,SaldoAnno2!E$12:E$5000)</f>
        <v>58052.5</v>
      </c>
      <c r="R207" s="123">
        <f>SUMIF(SaldoAnno2!A$12:A$5000,D207,SaldoAnno2!G$12:G$5000)</f>
        <v>0</v>
      </c>
      <c r="S207" s="123">
        <f>SUMIF(SaldoAnno3!A$12:A$5000,D207,SaldoAnno3!D$12:G$5000)</f>
        <v>3092.83</v>
      </c>
      <c r="T207" s="123">
        <f>SUMIF(SaldoAnno3!A$12:A$5000,D207,SaldoAnno3!E$12:H$5000)</f>
        <v>6279.96</v>
      </c>
      <c r="U207" s="123">
        <f>SUMIF(SaldoAnno3!A$12:A$5000,D207,SaldoAnno3!G$12:G$5000)</f>
        <v>-3187.13</v>
      </c>
      <c r="V207" s="123">
        <f>SUMIF(SaldoAnno4!A$12:A$4602,$D207,SaldoAnno4!D$12:D$4602)</f>
        <v>3187.13</v>
      </c>
      <c r="W207" s="123">
        <f>SUMIF(SaldoAnno4!A$12:A$4602,$D207,SaldoAnno4!E$12:E$4602)</f>
        <v>389122.05</v>
      </c>
      <c r="X207" s="123">
        <f>SUMIF(SaldoAnno4!A$12:A$4602,$D207,SaldoAnno4!G$12:G$4602)</f>
        <v>-385934.92</v>
      </c>
      <c r="Y207" s="123">
        <f>SUMIF(SaldoAnno5!A$12:A$4602,$D207,SaldoAnno5!D$12:D$4602)</f>
        <v>0</v>
      </c>
      <c r="Z207" s="123">
        <f>SUMIF(SaldoAnno5!A$12:A$4602,$D207,SaldoAnno5!E$12:E$4602)</f>
        <v>547279.96</v>
      </c>
      <c r="AA207" s="123">
        <f>SUMIF(SaldoAnno5!A$12:A$4602,$D207,SaldoAnno5!G$12:G$4602)</f>
        <v>-547279.96</v>
      </c>
      <c r="AB207" s="123">
        <f>SUMIF(SaldoAnno6!A$12:A$5000,$D207,SaldoAnno6!D$12:D$5000)</f>
        <v>489880.21</v>
      </c>
      <c r="AC207" s="123">
        <f>SUMIF(SaldoAnno6!A$12:A$5000,$D207,SaldoAnno6!E$12:E$5000)</f>
        <v>547279.96</v>
      </c>
      <c r="AD207" s="123">
        <f>SUMIF(SaldoAnno6!A$12:A$5000,$D207,SaldoAnno6!G$12:G$5000)</f>
        <v>-57399.749999999942</v>
      </c>
    </row>
    <row r="208" spans="1:30">
      <c r="A208" s="124">
        <v>21</v>
      </c>
      <c r="B208" s="124">
        <v>2103</v>
      </c>
      <c r="C208" s="124">
        <v>210301</v>
      </c>
      <c r="D208" s="124">
        <v>21030103</v>
      </c>
      <c r="E208" s="125" t="s">
        <v>640</v>
      </c>
      <c r="F208" s="124">
        <v>4</v>
      </c>
      <c r="G208" s="126" t="s">
        <v>462</v>
      </c>
      <c r="H208" s="126" t="s">
        <v>455</v>
      </c>
      <c r="I208" s="126" t="s">
        <v>455</v>
      </c>
      <c r="J208" s="126" t="s">
        <v>852</v>
      </c>
      <c r="K208" s="126" t="s">
        <v>638</v>
      </c>
      <c r="L208" s="126" t="s">
        <v>638</v>
      </c>
      <c r="M208" s="123">
        <f>SUMIF(SaldoAnno1!A$12:A$4902,D208,SaldoAnno1!D$12:D$4902)</f>
        <v>0</v>
      </c>
      <c r="N208" s="123">
        <f>SUMIF(SaldoAnno1!A$12:A$4902,D208,SaldoAnno1!E$12:E$4902)</f>
        <v>0</v>
      </c>
      <c r="O208" s="123">
        <f>SUMIF(SaldoAnno1!A$12:A$4902,D208,SaldoAnno1!G$12:G$4902)</f>
        <v>0</v>
      </c>
      <c r="P208" s="123">
        <f>SUMIF(SaldoAnno2!A$12:A$5000,D208,SaldoAnno2!D$12:D$5000)</f>
        <v>0</v>
      </c>
      <c r="Q208" s="123">
        <f>SUMIF(SaldoAnno2!A$12:A$5000,D208,SaldoAnno2!E$12:E$5000)</f>
        <v>48167.83</v>
      </c>
      <c r="R208" s="123">
        <f>SUMIF(SaldoAnno2!A$12:A$5000,D208,SaldoAnno2!G$12:G$5000)</f>
        <v>-48167.83</v>
      </c>
      <c r="S208" s="123">
        <f>SUMIF(SaldoAnno3!A$12:A$5000,D208,SaldoAnno3!D$12:G$5000)</f>
        <v>1791.72</v>
      </c>
      <c r="T208" s="123">
        <f>SUMIF(SaldoAnno3!A$12:A$5000,D208,SaldoAnno3!E$12:H$5000)</f>
        <v>48167.83</v>
      </c>
      <c r="U208" s="123">
        <f>SUMIF(SaldoAnno3!A$12:A$5000,D208,SaldoAnno3!G$12:G$5000)</f>
        <v>-46376.11</v>
      </c>
      <c r="V208" s="123">
        <f>SUMIF(SaldoAnno4!A$12:A$4602,$D208,SaldoAnno4!D$12:D$4602)</f>
        <v>192.69</v>
      </c>
      <c r="W208" s="123">
        <f>SUMIF(SaldoAnno4!A$12:A$4602,$D208,SaldoAnno4!E$12:E$4602)</f>
        <v>46376.11</v>
      </c>
      <c r="X208" s="123">
        <f>SUMIF(SaldoAnno4!A$12:A$4602,$D208,SaldoAnno4!G$12:G$4602)</f>
        <v>-46183.42</v>
      </c>
      <c r="Y208" s="123">
        <f>SUMIF(SaldoAnno5!A$12:A$4602,$D208,SaldoAnno5!D$12:D$4602)</f>
        <v>74.84</v>
      </c>
      <c r="Z208" s="123">
        <f>SUMIF(SaldoAnno5!A$12:A$4602,$D208,SaldoAnno5!E$12:E$4602)</f>
        <v>46183.42</v>
      </c>
      <c r="AA208" s="123">
        <f>SUMIF(SaldoAnno5!A$12:A$4602,$D208,SaldoAnno5!G$12:G$4602)</f>
        <v>-46108.58</v>
      </c>
      <c r="AB208" s="123">
        <f>SUMIF(SaldoAnno6!A$12:A$5000,$D208,SaldoAnno6!D$12:D$5000)</f>
        <v>0</v>
      </c>
      <c r="AC208" s="123">
        <f>SUMIF(SaldoAnno6!A$12:A$5000,$D208,SaldoAnno6!E$12:E$5000)</f>
        <v>46108.58</v>
      </c>
      <c r="AD208" s="123">
        <f>SUMIF(SaldoAnno6!A$12:A$5000,$D208,SaldoAnno6!G$12:G$5000)</f>
        <v>-46108.58</v>
      </c>
    </row>
    <row r="209" spans="1:30">
      <c r="A209" s="124">
        <v>21</v>
      </c>
      <c r="B209" s="124">
        <v>2103</v>
      </c>
      <c r="C209" s="124">
        <v>210301</v>
      </c>
      <c r="D209" s="124">
        <v>21030104</v>
      </c>
      <c r="E209" s="125" t="s">
        <v>1307</v>
      </c>
      <c r="F209" s="124">
        <v>4</v>
      </c>
      <c r="G209" s="126" t="s">
        <v>462</v>
      </c>
      <c r="H209" s="126" t="s">
        <v>455</v>
      </c>
      <c r="I209" s="126" t="s">
        <v>455</v>
      </c>
      <c r="J209" s="126" t="s">
        <v>852</v>
      </c>
      <c r="K209" s="126" t="s">
        <v>638</v>
      </c>
      <c r="L209" s="126" t="s">
        <v>638</v>
      </c>
      <c r="M209" s="123">
        <f>SUMIF(SaldoAnno1!A$12:A$4902,D209,SaldoAnno1!D$12:D$4902)</f>
        <v>0</v>
      </c>
      <c r="N209" s="123">
        <f>SUMIF(SaldoAnno1!A$12:A$4902,D209,SaldoAnno1!E$12:E$4902)</f>
        <v>0</v>
      </c>
      <c r="O209" s="123">
        <f>SUMIF(SaldoAnno1!A$12:A$4902,D209,SaldoAnno1!G$12:G$4902)</f>
        <v>0</v>
      </c>
      <c r="P209" s="123">
        <f>SUMIF(SaldoAnno2!A$12:A$5000,D209,SaldoAnno2!D$12:D$5000)</f>
        <v>200797.5</v>
      </c>
      <c r="Q209" s="123">
        <f>SUMIF(SaldoAnno2!A$12:A$5000,D209,SaldoAnno2!E$12:E$5000)</f>
        <v>256514.4</v>
      </c>
      <c r="R209" s="123">
        <f>SUMIF(SaldoAnno2!A$12:A$5000,D209,SaldoAnno2!G$12:G$5000)</f>
        <v>-55716.899999999994</v>
      </c>
      <c r="S209" s="123">
        <f>SUMIF(SaldoAnno3!A$12:A$5000,D209,SaldoAnno3!D$12:G$5000)</f>
        <v>0</v>
      </c>
      <c r="T209" s="123">
        <f>SUMIF(SaldoAnno3!A$12:A$5000,D209,SaldoAnno3!E$12:H$5000)</f>
        <v>55716.9</v>
      </c>
      <c r="U209" s="123">
        <f>SUMIF(SaldoAnno3!A$12:A$5000,D209,SaldoAnno3!G$12:G$5000)</f>
        <v>-55716.9</v>
      </c>
      <c r="V209" s="123">
        <f>SUMIF(SaldoAnno4!A$12:A$4602,$D209,SaldoAnno4!D$12:D$4602)</f>
        <v>55716.9</v>
      </c>
      <c r="W209" s="123">
        <f>SUMIF(SaldoAnno4!A$12:A$4602,$D209,SaldoAnno4!E$12:E$4602)</f>
        <v>55716.9</v>
      </c>
      <c r="X209" s="123">
        <f>SUMIF(SaldoAnno4!A$12:A$4602,$D209,SaldoAnno4!G$12:G$4602)</f>
        <v>0</v>
      </c>
      <c r="Y209" s="123">
        <f>SUMIF(SaldoAnno5!A$12:A$4602,$D209,SaldoAnno5!D$12:D$4602)</f>
        <v>0</v>
      </c>
      <c r="Z209" s="123">
        <f>SUMIF(SaldoAnno5!A$12:A$4602,$D209,SaldoAnno5!E$12:E$4602)</f>
        <v>0</v>
      </c>
      <c r="AA209" s="123">
        <f>SUMIF(SaldoAnno5!A$12:A$4602,$D209,SaldoAnno5!G$12:G$4602)</f>
        <v>0</v>
      </c>
      <c r="AB209" s="123">
        <f>SUMIF(SaldoAnno6!A$12:A$5000,$D209,SaldoAnno6!D$12:D$5000)</f>
        <v>0</v>
      </c>
      <c r="AC209" s="123">
        <f>SUMIF(SaldoAnno6!A$12:A$5000,$D209,SaldoAnno6!E$12:E$5000)</f>
        <v>0</v>
      </c>
      <c r="AD209" s="123">
        <f>SUMIF(SaldoAnno6!A$12:A$5000,$D209,SaldoAnno6!G$12:G$5000)</f>
        <v>0</v>
      </c>
    </row>
    <row r="210" spans="1:30" ht="25.5">
      <c r="A210" s="124">
        <v>21</v>
      </c>
      <c r="B210" s="124">
        <v>2103</v>
      </c>
      <c r="C210" s="124">
        <v>210301</v>
      </c>
      <c r="D210" s="124">
        <v>21030105</v>
      </c>
      <c r="E210" s="125" t="s">
        <v>641</v>
      </c>
      <c r="F210" s="124">
        <v>4</v>
      </c>
      <c r="G210" s="126" t="s">
        <v>462</v>
      </c>
      <c r="H210" s="126" t="s">
        <v>455</v>
      </c>
      <c r="I210" s="126" t="s">
        <v>455</v>
      </c>
      <c r="J210" s="126" t="s">
        <v>852</v>
      </c>
      <c r="K210" s="126" t="s">
        <v>638</v>
      </c>
      <c r="L210" s="126" t="s">
        <v>638</v>
      </c>
      <c r="M210" s="123">
        <f>SUMIF(SaldoAnno1!A$12:A$4902,D210,SaldoAnno1!D$12:D$4902)</f>
        <v>4823.1099999999997</v>
      </c>
      <c r="N210" s="123">
        <f>SUMIF(SaldoAnno1!A$12:A$4902,D210,SaldoAnno1!E$12:E$4902)</f>
        <v>0</v>
      </c>
      <c r="O210" s="123">
        <f>SUMIF(SaldoAnno1!A$12:A$4902,D210,SaldoAnno1!G$12:G$4902)</f>
        <v>4823.1099999999997</v>
      </c>
      <c r="P210" s="123">
        <f>SUMIF(SaldoAnno2!A$12:A$5000,D210,SaldoAnno2!D$12:D$5000)</f>
        <v>64659.91</v>
      </c>
      <c r="Q210" s="123">
        <f>SUMIF(SaldoAnno2!A$12:A$5000,D210,SaldoAnno2!E$12:E$5000)</f>
        <v>711947.3</v>
      </c>
      <c r="R210" s="123">
        <f>SUMIF(SaldoAnno2!A$12:A$5000,D210,SaldoAnno2!G$12:G$5000)</f>
        <v>-647287.39</v>
      </c>
      <c r="S210" s="123">
        <f>SUMIF(SaldoAnno3!A$12:A$5000,D210,SaldoAnno3!D$12:G$5000)</f>
        <v>108644.71</v>
      </c>
      <c r="T210" s="123">
        <f>SUMIF(SaldoAnno3!A$12:A$5000,D210,SaldoAnno3!E$12:H$5000)</f>
        <v>669563.9</v>
      </c>
      <c r="U210" s="123">
        <f>SUMIF(SaldoAnno3!A$12:A$5000,D210,SaldoAnno3!G$12:G$5000)</f>
        <v>-560919.19000000006</v>
      </c>
      <c r="V210" s="123">
        <f>SUMIF(SaldoAnno4!A$12:A$4602,$D210,SaldoAnno4!D$12:D$4602)</f>
        <v>13504.62</v>
      </c>
      <c r="W210" s="123">
        <f>SUMIF(SaldoAnno4!A$12:A$4602,$D210,SaldoAnno4!E$12:E$4602)</f>
        <v>583021.02</v>
      </c>
      <c r="X210" s="123">
        <f>SUMIF(SaldoAnno4!A$12:A$4602,$D210,SaldoAnno4!G$12:G$4602)</f>
        <v>-569516.4</v>
      </c>
      <c r="Y210" s="123">
        <f>SUMIF(SaldoAnno5!A$12:A$4602,$D210,SaldoAnno5!D$12:D$4602)</f>
        <v>4212.13</v>
      </c>
      <c r="Z210" s="123">
        <f>SUMIF(SaldoAnno5!A$12:A$4602,$D210,SaldoAnno5!E$12:E$4602)</f>
        <v>575588.71</v>
      </c>
      <c r="AA210" s="123">
        <f>SUMIF(SaldoAnno5!A$12:A$4602,$D210,SaldoAnno5!G$12:G$4602)</f>
        <v>-571376.57999999996</v>
      </c>
      <c r="AB210" s="123">
        <f>SUMIF(SaldoAnno6!A$12:A$5000,$D210,SaldoAnno6!D$12:D$5000)</f>
        <v>16517.14</v>
      </c>
      <c r="AC210" s="123">
        <f>SUMIF(SaldoAnno6!A$12:A$5000,$D210,SaldoAnno6!E$12:E$5000)</f>
        <v>571376.57999999996</v>
      </c>
      <c r="AD210" s="123">
        <f>SUMIF(SaldoAnno6!A$12:A$5000,$D210,SaldoAnno6!G$12:G$5000)</f>
        <v>-554859.43999999994</v>
      </c>
    </row>
    <row r="211" spans="1:30">
      <c r="A211" s="124">
        <v>21</v>
      </c>
      <c r="B211" s="124">
        <v>2103</v>
      </c>
      <c r="C211" s="124">
        <v>210301</v>
      </c>
      <c r="D211" s="124">
        <v>21030106</v>
      </c>
      <c r="E211" s="125" t="s">
        <v>642</v>
      </c>
      <c r="F211" s="124">
        <v>4</v>
      </c>
      <c r="G211" s="126" t="s">
        <v>462</v>
      </c>
      <c r="H211" s="126" t="s">
        <v>455</v>
      </c>
      <c r="I211" s="126" t="s">
        <v>455</v>
      </c>
      <c r="J211" s="126" t="s">
        <v>852</v>
      </c>
      <c r="K211" s="126" t="s">
        <v>638</v>
      </c>
      <c r="L211" s="126" t="s">
        <v>638</v>
      </c>
      <c r="M211" s="123">
        <f>SUMIF(SaldoAnno1!A$12:A$4902,D211,SaldoAnno1!D$12:D$4902)</f>
        <v>34581.449999999997</v>
      </c>
      <c r="N211" s="123">
        <f>SUMIF(SaldoAnno1!A$12:A$4902,D211,SaldoAnno1!E$12:E$4902)</f>
        <v>0</v>
      </c>
      <c r="O211" s="123">
        <f>SUMIF(SaldoAnno1!A$12:A$4902,D211,SaldoAnno1!G$12:G$4902)</f>
        <v>34581.449999999997</v>
      </c>
      <c r="P211" s="123">
        <f>SUMIF(SaldoAnno2!A$12:A$5000,D211,SaldoAnno2!D$12:D$5000)</f>
        <v>18528.830000000002</v>
      </c>
      <c r="Q211" s="123">
        <f>SUMIF(SaldoAnno2!A$12:A$5000,D211,SaldoAnno2!E$12:E$5000)</f>
        <v>298928.71000000002</v>
      </c>
      <c r="R211" s="123">
        <f>SUMIF(SaldoAnno2!A$12:A$5000,D211,SaldoAnno2!G$12:G$5000)</f>
        <v>-280399.88</v>
      </c>
      <c r="S211" s="123">
        <f>SUMIF(SaldoAnno3!A$12:A$5000,D211,SaldoAnno3!D$12:G$5000)</f>
        <v>28063.99</v>
      </c>
      <c r="T211" s="123">
        <f>SUMIF(SaldoAnno3!A$12:A$5000,D211,SaldoAnno3!E$12:H$5000)</f>
        <v>408668.43</v>
      </c>
      <c r="U211" s="123">
        <f>SUMIF(SaldoAnno3!A$12:A$5000,D211,SaldoAnno3!G$12:G$5000)</f>
        <v>-380604.44</v>
      </c>
      <c r="V211" s="123">
        <f>SUMIF(SaldoAnno4!A$12:A$4602,$D211,SaldoAnno4!D$12:D$4602)</f>
        <v>67539.48</v>
      </c>
      <c r="W211" s="123">
        <f>SUMIF(SaldoAnno4!A$12:A$4602,$D211,SaldoAnno4!E$12:E$4602)</f>
        <v>473477.65</v>
      </c>
      <c r="X211" s="123">
        <f>SUMIF(SaldoAnno4!A$12:A$4602,$D211,SaldoAnno4!G$12:G$4602)</f>
        <v>-405938.17000000004</v>
      </c>
      <c r="Y211" s="123">
        <f>SUMIF(SaldoAnno5!A$12:A$4602,$D211,SaldoAnno5!D$12:D$4602)</f>
        <v>66604.460000000006</v>
      </c>
      <c r="Z211" s="123">
        <f>SUMIF(SaldoAnno5!A$12:A$4602,$D211,SaldoAnno5!E$12:E$4602)</f>
        <v>618393.36</v>
      </c>
      <c r="AA211" s="123">
        <f>SUMIF(SaldoAnno5!A$12:A$4602,$D211,SaldoAnno5!G$12:G$4602)</f>
        <v>-551788.9</v>
      </c>
      <c r="AB211" s="123">
        <f>SUMIF(SaldoAnno6!A$12:A$5000,$D211,SaldoAnno6!D$12:D$5000)</f>
        <v>118689.06</v>
      </c>
      <c r="AC211" s="123">
        <f>SUMIF(SaldoAnno6!A$12:A$5000,$D211,SaldoAnno6!E$12:E$5000)</f>
        <v>732929.09</v>
      </c>
      <c r="AD211" s="123">
        <f>SUMIF(SaldoAnno6!A$12:A$5000,$D211,SaldoAnno6!G$12:G$5000)</f>
        <v>-614240.03</v>
      </c>
    </row>
    <row r="212" spans="1:30">
      <c r="A212" s="124">
        <v>21</v>
      </c>
      <c r="B212" s="124">
        <v>2103</v>
      </c>
      <c r="C212" s="124">
        <v>210301</v>
      </c>
      <c r="D212" s="124">
        <v>21030109</v>
      </c>
      <c r="E212" s="125" t="s">
        <v>311</v>
      </c>
      <c r="F212" s="124">
        <v>4</v>
      </c>
      <c r="G212" s="126" t="s">
        <v>462</v>
      </c>
      <c r="H212" s="126" t="s">
        <v>455</v>
      </c>
      <c r="I212" s="126" t="s">
        <v>455</v>
      </c>
      <c r="J212" s="126" t="s">
        <v>852</v>
      </c>
      <c r="K212" s="126" t="s">
        <v>638</v>
      </c>
      <c r="L212" s="126" t="s">
        <v>638</v>
      </c>
      <c r="M212" s="123">
        <f>SUMIF(SaldoAnno1!A$12:A$4902,D212,SaldoAnno1!D$12:D$4902)</f>
        <v>33281.5</v>
      </c>
      <c r="N212" s="123">
        <f>SUMIF(SaldoAnno1!A$12:A$4902,D212,SaldoAnno1!E$12:E$4902)</f>
        <v>0</v>
      </c>
      <c r="O212" s="123">
        <f>SUMIF(SaldoAnno1!A$12:A$4902,D212,SaldoAnno1!G$12:G$4902)</f>
        <v>33281.5</v>
      </c>
      <c r="P212" s="123">
        <f>SUMIF(SaldoAnno2!A$12:A$5000,D212,SaldoAnno2!D$12:D$5000)</f>
        <v>66860.41</v>
      </c>
      <c r="Q212" s="123">
        <f>SUMIF(SaldoAnno2!A$12:A$5000,D212,SaldoAnno2!E$12:E$5000)</f>
        <v>207090.79</v>
      </c>
      <c r="R212" s="123">
        <f>SUMIF(SaldoAnno2!A$12:A$5000,D212,SaldoAnno2!G$12:G$5000)</f>
        <v>-140230.38</v>
      </c>
      <c r="S212" s="123">
        <f>SUMIF(SaldoAnno3!A$12:A$5000,D212,SaldoAnno3!D$12:G$5000)</f>
        <v>30912.22</v>
      </c>
      <c r="T212" s="123">
        <f>SUMIF(SaldoAnno3!A$12:A$5000,D212,SaldoAnno3!E$12:H$5000)</f>
        <v>180583.74</v>
      </c>
      <c r="U212" s="123">
        <f>SUMIF(SaldoAnno3!A$12:A$5000,D212,SaldoAnno3!G$12:G$5000)</f>
        <v>-149671.51999999999</v>
      </c>
      <c r="V212" s="123">
        <f>SUMIF(SaldoAnno4!A$12:A$4602,$D212,SaldoAnno4!D$12:D$4602)</f>
        <v>28125.17</v>
      </c>
      <c r="W212" s="123">
        <f>SUMIF(SaldoAnno4!A$12:A$4602,$D212,SaldoAnno4!E$12:E$4602)</f>
        <v>322361.78999999998</v>
      </c>
      <c r="X212" s="123">
        <f>SUMIF(SaldoAnno4!A$12:A$4602,$D212,SaldoAnno4!G$12:G$4602)</f>
        <v>-294236.62</v>
      </c>
      <c r="Y212" s="123">
        <f>SUMIF(SaldoAnno5!A$12:A$4602,$D212,SaldoAnno5!D$12:D$4602)</f>
        <v>82281.22</v>
      </c>
      <c r="Z212" s="123">
        <f>SUMIF(SaldoAnno5!A$12:A$4602,$D212,SaldoAnno5!E$12:E$4602)</f>
        <v>393155.26</v>
      </c>
      <c r="AA212" s="123">
        <f>SUMIF(SaldoAnno5!A$12:A$4602,$D212,SaldoAnno5!G$12:G$4602)</f>
        <v>-310874.04000000004</v>
      </c>
      <c r="AB212" s="123">
        <f>SUMIF(SaldoAnno6!A$12:A$5000,$D212,SaldoAnno6!D$12:D$5000)</f>
        <v>105935.29</v>
      </c>
      <c r="AC212" s="123">
        <f>SUMIF(SaldoAnno6!A$12:A$5000,$D212,SaldoAnno6!E$12:E$5000)</f>
        <v>443653.07</v>
      </c>
      <c r="AD212" s="123">
        <f>SUMIF(SaldoAnno6!A$12:A$5000,$D212,SaldoAnno6!G$12:G$5000)</f>
        <v>-337717.78</v>
      </c>
    </row>
    <row r="213" spans="1:30">
      <c r="A213" s="124">
        <v>21</v>
      </c>
      <c r="B213" s="124">
        <v>2103</v>
      </c>
      <c r="C213" s="124">
        <v>210301</v>
      </c>
      <c r="D213" s="124">
        <v>21030111</v>
      </c>
      <c r="E213" s="125" t="s">
        <v>643</v>
      </c>
      <c r="F213" s="124">
        <v>4</v>
      </c>
      <c r="G213" s="126" t="s">
        <v>462</v>
      </c>
      <c r="H213" s="126" t="s">
        <v>455</v>
      </c>
      <c r="I213" s="126" t="s">
        <v>455</v>
      </c>
      <c r="J213" s="126" t="s">
        <v>852</v>
      </c>
      <c r="K213" s="126" t="s">
        <v>638</v>
      </c>
      <c r="L213" s="126" t="s">
        <v>638</v>
      </c>
      <c r="M213" s="123">
        <f>SUMIF(SaldoAnno1!A$12:A$4902,D213,SaldoAnno1!D$12:D$4902)</f>
        <v>22196.59</v>
      </c>
      <c r="N213" s="123">
        <f>SUMIF(SaldoAnno1!A$12:A$4902,D213,SaldoAnno1!E$12:E$4902)</f>
        <v>0</v>
      </c>
      <c r="O213" s="123">
        <f>SUMIF(SaldoAnno1!A$12:A$4902,D213,SaldoAnno1!G$12:G$4902)</f>
        <v>22196.59</v>
      </c>
      <c r="P213" s="123">
        <f>SUMIF(SaldoAnno2!A$12:A$5000,D213,SaldoAnno2!D$12:D$5000)</f>
        <v>93394.54</v>
      </c>
      <c r="Q213" s="123">
        <f>SUMIF(SaldoAnno2!A$12:A$5000,D213,SaldoAnno2!E$12:E$5000)</f>
        <v>330000</v>
      </c>
      <c r="R213" s="123">
        <f>SUMIF(SaldoAnno2!A$12:A$5000,D213,SaldoAnno2!G$12:G$5000)</f>
        <v>-236605.46000000002</v>
      </c>
      <c r="S213" s="123">
        <f>SUMIF(SaldoAnno3!A$12:A$5000,D213,SaldoAnno3!D$12:G$5000)</f>
        <v>29262.91</v>
      </c>
      <c r="T213" s="123">
        <f>SUMIF(SaldoAnno3!A$12:A$5000,D213,SaldoAnno3!E$12:H$5000)</f>
        <v>412660.58</v>
      </c>
      <c r="U213" s="123">
        <f>SUMIF(SaldoAnno3!A$12:A$5000,D213,SaldoAnno3!G$12:G$5000)</f>
        <v>-383397.67000000004</v>
      </c>
      <c r="V213" s="123">
        <f>SUMIF(SaldoAnno4!A$12:A$4602,$D213,SaldoAnno4!D$12:D$4602)</f>
        <v>35558.93</v>
      </c>
      <c r="W213" s="123">
        <f>SUMIF(SaldoAnno4!A$12:A$4602,$D213,SaldoAnno4!E$12:E$4602)</f>
        <v>484387.6</v>
      </c>
      <c r="X213" s="123">
        <f>SUMIF(SaldoAnno4!A$12:A$4602,$D213,SaldoAnno4!G$12:G$4602)</f>
        <v>-448828.67</v>
      </c>
      <c r="Y213" s="123">
        <f>SUMIF(SaldoAnno5!A$12:A$4602,$D213,SaldoAnno5!D$12:D$4602)</f>
        <v>48660.23</v>
      </c>
      <c r="Z213" s="123">
        <f>SUMIF(SaldoAnno5!A$12:A$4602,$D213,SaldoAnno5!E$12:E$4602)</f>
        <v>555773.11</v>
      </c>
      <c r="AA213" s="123">
        <f>SUMIF(SaldoAnno5!A$12:A$4602,$D213,SaldoAnno5!G$12:G$4602)</f>
        <v>-507112.88</v>
      </c>
      <c r="AB213" s="123">
        <f>SUMIF(SaldoAnno6!A$12:A$5000,$D213,SaldoAnno6!D$12:D$5000)</f>
        <v>32278.35</v>
      </c>
      <c r="AC213" s="123">
        <f>SUMIF(SaldoAnno6!A$12:A$5000,$D213,SaldoAnno6!E$12:E$5000)</f>
        <v>509980.84</v>
      </c>
      <c r="AD213" s="123">
        <f>SUMIF(SaldoAnno6!A$12:A$5000,$D213,SaldoAnno6!G$12:G$5000)</f>
        <v>-477702.49000000005</v>
      </c>
    </row>
    <row r="214" spans="1:30">
      <c r="A214" s="124">
        <v>21</v>
      </c>
      <c r="B214" s="124">
        <v>2103</v>
      </c>
      <c r="C214" s="124">
        <v>210301</v>
      </c>
      <c r="D214" s="124">
        <v>21030112</v>
      </c>
      <c r="E214" s="125" t="s">
        <v>644</v>
      </c>
      <c r="F214" s="124">
        <v>4</v>
      </c>
      <c r="G214" s="126" t="s">
        <v>462</v>
      </c>
      <c r="H214" s="126" t="s">
        <v>455</v>
      </c>
      <c r="I214" s="126" t="s">
        <v>455</v>
      </c>
      <c r="J214" s="126" t="s">
        <v>852</v>
      </c>
      <c r="K214" s="126" t="s">
        <v>638</v>
      </c>
      <c r="L214" s="126" t="s">
        <v>638</v>
      </c>
      <c r="M214" s="123">
        <f>SUMIF(SaldoAnno1!A$12:A$4902,D214,SaldoAnno1!D$12:D$4902)</f>
        <v>15656.15</v>
      </c>
      <c r="N214" s="123">
        <f>SUMIF(SaldoAnno1!A$12:A$4902,D214,SaldoAnno1!E$12:E$4902)</f>
        <v>10102.450000000001</v>
      </c>
      <c r="O214" s="123">
        <f>SUMIF(SaldoAnno1!A$12:A$4902,D214,SaldoAnno1!G$12:G$4902)</f>
        <v>5553.6999999999989</v>
      </c>
      <c r="P214" s="123">
        <f>SUMIF(SaldoAnno2!A$12:A$5000,D214,SaldoAnno2!D$12:D$5000)</f>
        <v>98993.62</v>
      </c>
      <c r="Q214" s="123">
        <f>SUMIF(SaldoAnno2!A$12:A$5000,D214,SaldoAnno2!E$12:E$5000)</f>
        <v>516575</v>
      </c>
      <c r="R214" s="123">
        <f>SUMIF(SaldoAnno2!A$12:A$5000,D214,SaldoAnno2!G$12:G$5000)</f>
        <v>-417581.38</v>
      </c>
      <c r="S214" s="123">
        <f>SUMIF(SaldoAnno3!A$12:A$5000,D214,SaldoAnno3!D$12:G$5000)</f>
        <v>81457.83</v>
      </c>
      <c r="T214" s="123">
        <f>SUMIF(SaldoAnno3!A$12:A$5000,D214,SaldoAnno3!E$12:H$5000)</f>
        <v>418923.74</v>
      </c>
      <c r="U214" s="123">
        <f>SUMIF(SaldoAnno3!A$12:A$5000,D214,SaldoAnno3!G$12:G$5000)</f>
        <v>-337465.91</v>
      </c>
      <c r="V214" s="123">
        <f>SUMIF(SaldoAnno4!A$12:A$4602,$D214,SaldoAnno4!D$12:D$4602)</f>
        <v>78139.360000000001</v>
      </c>
      <c r="W214" s="123">
        <f>SUMIF(SaldoAnno4!A$12:A$4602,$D214,SaldoAnno4!E$12:E$4602)</f>
        <v>339103.59</v>
      </c>
      <c r="X214" s="123">
        <f>SUMIF(SaldoAnno4!A$12:A$4602,$D214,SaldoAnno4!G$12:G$4602)</f>
        <v>-260964.23000000004</v>
      </c>
      <c r="Y214" s="123">
        <f>SUMIF(SaldoAnno5!A$12:A$4602,$D214,SaldoAnno5!D$12:D$4602)</f>
        <v>44203.43</v>
      </c>
      <c r="Z214" s="123">
        <f>SUMIF(SaldoAnno5!A$12:A$4602,$D214,SaldoAnno5!E$12:E$4602)</f>
        <v>359601.91</v>
      </c>
      <c r="AA214" s="123">
        <f>SUMIF(SaldoAnno5!A$12:A$4602,$D214,SaldoAnno5!G$12:G$4602)</f>
        <v>-315398.48</v>
      </c>
      <c r="AB214" s="123">
        <f>SUMIF(SaldoAnno6!A$12:A$5000,$D214,SaldoAnno6!D$12:D$5000)</f>
        <v>82207.490000000005</v>
      </c>
      <c r="AC214" s="123">
        <f>SUMIF(SaldoAnno6!A$12:A$5000,$D214,SaldoAnno6!E$12:E$5000)</f>
        <v>462158.04</v>
      </c>
      <c r="AD214" s="123">
        <f>SUMIF(SaldoAnno6!A$12:A$5000,$D214,SaldoAnno6!G$12:G$5000)</f>
        <v>-379950.55</v>
      </c>
    </row>
    <row r="215" spans="1:30">
      <c r="A215" s="124">
        <v>21</v>
      </c>
      <c r="B215" s="124">
        <v>2103</v>
      </c>
      <c r="C215" s="124">
        <v>210301</v>
      </c>
      <c r="D215" s="124">
        <v>21030113</v>
      </c>
      <c r="E215" s="125" t="s">
        <v>645</v>
      </c>
      <c r="F215" s="124">
        <v>4</v>
      </c>
      <c r="G215" s="126" t="s">
        <v>462</v>
      </c>
      <c r="H215" s="126" t="s">
        <v>455</v>
      </c>
      <c r="I215" s="126" t="s">
        <v>455</v>
      </c>
      <c r="J215" s="126" t="s">
        <v>852</v>
      </c>
      <c r="K215" s="126" t="s">
        <v>638</v>
      </c>
      <c r="L215" s="126" t="s">
        <v>638</v>
      </c>
      <c r="M215" s="123">
        <f>SUMIF(SaldoAnno1!A$12:A$4902,D215,SaldoAnno1!D$12:D$4902)</f>
        <v>0</v>
      </c>
      <c r="N215" s="123">
        <f>SUMIF(SaldoAnno1!A$12:A$4902,D215,SaldoAnno1!E$12:E$4902)</f>
        <v>0</v>
      </c>
      <c r="O215" s="123">
        <f>SUMIF(SaldoAnno1!A$12:A$4902,D215,SaldoAnno1!G$12:G$4902)</f>
        <v>0</v>
      </c>
      <c r="P215" s="123">
        <f>SUMIF(SaldoAnno2!A$12:A$5000,D215,SaldoAnno2!D$12:D$5000)</f>
        <v>0</v>
      </c>
      <c r="Q215" s="123">
        <f>SUMIF(SaldoAnno2!A$12:A$5000,D215,SaldoAnno2!E$12:E$5000)</f>
        <v>0</v>
      </c>
      <c r="R215" s="123">
        <f>SUMIF(SaldoAnno2!A$12:A$5000,D215,SaldoAnno2!G$12:G$5000)</f>
        <v>0</v>
      </c>
      <c r="S215" s="123">
        <f>SUMIF(SaldoAnno3!A$12:A$5000,D215,SaldoAnno3!D$12:G$5000)</f>
        <v>0</v>
      </c>
      <c r="T215" s="123">
        <f>SUMIF(SaldoAnno3!A$12:A$5000,D215,SaldoAnno3!E$12:H$5000)</f>
        <v>0</v>
      </c>
      <c r="U215" s="123">
        <f>SUMIF(SaldoAnno3!A$12:A$5000,D215,SaldoAnno3!G$12:G$5000)</f>
        <v>0</v>
      </c>
      <c r="V215" s="123">
        <f>SUMIF(SaldoAnno4!A$12:A$4602,$D215,SaldoAnno4!D$12:D$4602)</f>
        <v>0</v>
      </c>
      <c r="W215" s="123">
        <f>SUMIF(SaldoAnno4!A$12:A$4602,$D215,SaldoAnno4!E$12:E$4602)</f>
        <v>0</v>
      </c>
      <c r="X215" s="123">
        <f>SUMIF(SaldoAnno4!A$12:A$4602,$D215,SaldoAnno4!G$12:G$4602)</f>
        <v>0</v>
      </c>
      <c r="Y215" s="123">
        <f>SUMIF(SaldoAnno5!A$12:A$4602,$D215,SaldoAnno5!D$12:D$4602)</f>
        <v>0</v>
      </c>
      <c r="Z215" s="123">
        <f>SUMIF(SaldoAnno5!A$12:A$4602,$D215,SaldoAnno5!E$12:E$4602)</f>
        <v>0</v>
      </c>
      <c r="AA215" s="123">
        <f>SUMIF(SaldoAnno5!A$12:A$4602,$D215,SaldoAnno5!G$12:G$4602)</f>
        <v>0</v>
      </c>
      <c r="AB215" s="123">
        <f>SUMIF(SaldoAnno6!A$12:A$5000,$D215,SaldoAnno6!D$12:D$5000)</f>
        <v>0</v>
      </c>
      <c r="AC215" s="123">
        <f>SUMIF(SaldoAnno6!A$12:A$5000,$D215,SaldoAnno6!E$12:E$5000)</f>
        <v>0</v>
      </c>
      <c r="AD215" s="123">
        <f>SUMIF(SaldoAnno6!A$12:A$5000,$D215,SaldoAnno6!G$12:G$5000)</f>
        <v>0</v>
      </c>
    </row>
    <row r="216" spans="1:30">
      <c r="A216" s="124">
        <v>21</v>
      </c>
      <c r="B216" s="124">
        <v>2103</v>
      </c>
      <c r="C216" s="124">
        <v>210301</v>
      </c>
      <c r="D216" s="124">
        <v>21030114</v>
      </c>
      <c r="E216" s="125" t="s">
        <v>34</v>
      </c>
      <c r="F216" s="124">
        <v>4</v>
      </c>
      <c r="G216" s="126" t="s">
        <v>462</v>
      </c>
      <c r="H216" s="126" t="s">
        <v>455</v>
      </c>
      <c r="I216" s="126" t="s">
        <v>455</v>
      </c>
      <c r="J216" s="126" t="s">
        <v>852</v>
      </c>
      <c r="K216" s="126" t="s">
        <v>638</v>
      </c>
      <c r="L216" s="126" t="s">
        <v>638</v>
      </c>
      <c r="M216" s="123">
        <f>SUMIF(SaldoAnno1!A$12:A$4902,D216,SaldoAnno1!D$12:D$4902)</f>
        <v>399.14</v>
      </c>
      <c r="N216" s="123">
        <f>SUMIF(SaldoAnno1!A$12:A$4902,D216,SaldoAnno1!E$12:E$4902)</f>
        <v>0</v>
      </c>
      <c r="O216" s="123">
        <f>SUMIF(SaldoAnno1!A$12:A$4902,D216,SaldoAnno1!G$12:G$4902)</f>
        <v>399.14</v>
      </c>
      <c r="P216" s="123">
        <f>SUMIF(SaldoAnno2!A$12:A$5000,D216,SaldoAnno2!D$12:D$5000)</f>
        <v>0</v>
      </c>
      <c r="Q216" s="123">
        <f>SUMIF(SaldoAnno2!A$12:A$5000,D216,SaldoAnno2!E$12:E$5000)</f>
        <v>22408.13</v>
      </c>
      <c r="R216" s="123">
        <f>SUMIF(SaldoAnno2!A$12:A$5000,D216,SaldoAnno2!G$12:G$5000)</f>
        <v>-22408.13</v>
      </c>
      <c r="S216" s="123">
        <f>SUMIF(SaldoAnno3!A$12:A$5000,D216,SaldoAnno3!D$12:G$5000)</f>
        <v>0</v>
      </c>
      <c r="T216" s="123">
        <f>SUMIF(SaldoAnno3!A$12:A$5000,D216,SaldoAnno3!E$12:H$5000)</f>
        <v>22408.13</v>
      </c>
      <c r="U216" s="123">
        <f>SUMIF(SaldoAnno3!A$12:A$5000,D216,SaldoAnno3!G$12:G$5000)</f>
        <v>-22408.13</v>
      </c>
      <c r="V216" s="123">
        <f>SUMIF(SaldoAnno4!A$12:A$4602,$D216,SaldoAnno4!D$12:D$4602)</f>
        <v>0</v>
      </c>
      <c r="W216" s="123">
        <f>SUMIF(SaldoAnno4!A$12:A$4602,$D216,SaldoAnno4!E$12:E$4602)</f>
        <v>32408.13</v>
      </c>
      <c r="X216" s="123">
        <f>SUMIF(SaldoAnno4!A$12:A$4602,$D216,SaldoAnno4!G$12:G$4602)</f>
        <v>-32408.13</v>
      </c>
      <c r="Y216" s="123">
        <f>SUMIF(SaldoAnno5!A$12:A$4602,$D216,SaldoAnno5!D$12:D$4602)</f>
        <v>2227.41</v>
      </c>
      <c r="Z216" s="123">
        <f>SUMIF(SaldoAnno5!A$12:A$4602,$D216,SaldoAnno5!E$12:E$4602)</f>
        <v>54428.13</v>
      </c>
      <c r="AA216" s="123">
        <f>SUMIF(SaldoAnno5!A$12:A$4602,$D216,SaldoAnno5!G$12:G$4602)</f>
        <v>-52200.72</v>
      </c>
      <c r="AB216" s="123">
        <f>SUMIF(SaldoAnno6!A$12:A$5000,$D216,SaldoAnno6!D$12:D$5000)</f>
        <v>13160.28</v>
      </c>
      <c r="AC216" s="123">
        <f>SUMIF(SaldoAnno6!A$12:A$5000,$D216,SaldoAnno6!E$12:E$5000)</f>
        <v>52200.72</v>
      </c>
      <c r="AD216" s="123">
        <f>SUMIF(SaldoAnno6!A$12:A$5000,$D216,SaldoAnno6!G$12:G$5000)</f>
        <v>-39040.44</v>
      </c>
    </row>
    <row r="217" spans="1:30">
      <c r="A217" s="124">
        <v>21</v>
      </c>
      <c r="B217" s="124">
        <v>2103</v>
      </c>
      <c r="C217" s="124">
        <v>210301</v>
      </c>
      <c r="D217" s="124">
        <v>21030115</v>
      </c>
      <c r="E217" s="125" t="s">
        <v>1688</v>
      </c>
      <c r="F217" s="124">
        <v>4</v>
      </c>
      <c r="G217" s="126" t="s">
        <v>462</v>
      </c>
      <c r="H217" s="126" t="s">
        <v>455</v>
      </c>
      <c r="I217" s="126" t="s">
        <v>455</v>
      </c>
      <c r="J217" s="126" t="s">
        <v>852</v>
      </c>
      <c r="K217" s="126" t="s">
        <v>638</v>
      </c>
      <c r="L217" s="126" t="s">
        <v>638</v>
      </c>
      <c r="M217" s="123">
        <f>SUMIF(SaldoAnno1!A$12:A$4902,D217,SaldoAnno1!D$12:D$4902)</f>
        <v>93702.82</v>
      </c>
      <c r="N217" s="123">
        <f>SUMIF(SaldoAnno1!A$12:A$4902,D217,SaldoAnno1!E$12:E$4902)</f>
        <v>2335.85</v>
      </c>
      <c r="O217" s="123">
        <f>SUMIF(SaldoAnno1!A$12:A$4902,D217,SaldoAnno1!G$12:G$4902)</f>
        <v>91366.97</v>
      </c>
      <c r="P217" s="123">
        <f>SUMIF(SaldoAnno2!A$12:A$5000,D217,SaldoAnno2!D$12:D$5000)</f>
        <v>0</v>
      </c>
      <c r="Q217" s="123">
        <f>SUMIF(SaldoAnno2!A$12:A$5000,D217,SaldoAnno2!E$12:E$5000)</f>
        <v>0</v>
      </c>
      <c r="R217" s="123">
        <f>SUMIF(SaldoAnno2!A$12:A$5000,D217,SaldoAnno2!G$12:G$5000)</f>
        <v>0</v>
      </c>
      <c r="S217" s="123">
        <f>SUMIF(SaldoAnno3!A$12:A$5000,D217,SaldoAnno3!D$12:G$5000)</f>
        <v>0</v>
      </c>
      <c r="T217" s="123">
        <f>SUMIF(SaldoAnno3!A$12:A$5000,D217,SaldoAnno3!E$12:H$5000)</f>
        <v>0</v>
      </c>
      <c r="U217" s="123">
        <f>SUMIF(SaldoAnno3!A$12:A$5000,D217,SaldoAnno3!G$12:G$5000)</f>
        <v>0</v>
      </c>
      <c r="V217" s="123">
        <f>SUMIF(SaldoAnno4!A$12:A$4602,$D217,SaldoAnno4!D$12:D$4602)</f>
        <v>0</v>
      </c>
      <c r="W217" s="123">
        <f>SUMIF(SaldoAnno4!A$12:A$4602,$D217,SaldoAnno4!E$12:E$4602)</f>
        <v>0</v>
      </c>
      <c r="X217" s="123">
        <f>SUMIF(SaldoAnno4!A$12:A$4602,$D217,SaldoAnno4!G$12:G$4602)</f>
        <v>0</v>
      </c>
      <c r="Y217" s="123">
        <f>SUMIF(SaldoAnno5!A$12:A$4602,$D217,SaldoAnno5!D$12:D$4602)</f>
        <v>31802.400000000001</v>
      </c>
      <c r="Z217" s="123">
        <f>SUMIF(SaldoAnno5!A$12:A$4602,$D217,SaldoAnno5!E$12:E$4602)</f>
        <v>245879.22</v>
      </c>
      <c r="AA217" s="123">
        <f>SUMIF(SaldoAnno5!A$12:A$4602,$D217,SaldoAnno5!G$12:G$4602)</f>
        <v>-214076.82</v>
      </c>
      <c r="AB217" s="123">
        <f>SUMIF(SaldoAnno6!A$12:A$5000,$D217,SaldoAnno6!D$12:D$5000)</f>
        <v>114232.13</v>
      </c>
      <c r="AC217" s="123">
        <f>SUMIF(SaldoAnno6!A$12:A$5000,$D217,SaldoAnno6!E$12:E$5000)</f>
        <v>214076.82</v>
      </c>
      <c r="AD217" s="123">
        <f>SUMIF(SaldoAnno6!A$12:A$5000,$D217,SaldoAnno6!G$12:G$5000)</f>
        <v>-99844.69</v>
      </c>
    </row>
    <row r="218" spans="1:30">
      <c r="A218" s="124">
        <v>22</v>
      </c>
      <c r="B218" s="124">
        <v>2201</v>
      </c>
      <c r="C218" s="124">
        <v>220101</v>
      </c>
      <c r="D218" s="124">
        <v>22010101</v>
      </c>
      <c r="E218" s="125" t="s">
        <v>858</v>
      </c>
      <c r="F218" s="124">
        <v>4</v>
      </c>
      <c r="G218" s="126" t="s">
        <v>462</v>
      </c>
      <c r="H218" s="126" t="s">
        <v>455</v>
      </c>
      <c r="I218" s="126" t="s">
        <v>455</v>
      </c>
      <c r="J218" s="126" t="s">
        <v>858</v>
      </c>
      <c r="K218" s="126" t="s">
        <v>858</v>
      </c>
      <c r="L218" s="126" t="s">
        <v>858</v>
      </c>
      <c r="M218" s="123">
        <f>SUMIF(SaldoAnno1!A$12:A$4902,D218,SaldoAnno1!D$12:D$4902)</f>
        <v>0</v>
      </c>
      <c r="N218" s="123">
        <f>SUMIF(SaldoAnno1!A$12:A$4902,D218,SaldoAnno1!E$12:E$4902)</f>
        <v>0</v>
      </c>
      <c r="O218" s="123">
        <f>SUMIF(SaldoAnno1!A$12:A$4902,D218,SaldoAnno1!G$12:G$4902)</f>
        <v>0</v>
      </c>
      <c r="P218" s="123">
        <f>SUMIF(SaldoAnno2!A$12:A$5000,D218,SaldoAnno2!D$12:D$5000)</f>
        <v>0</v>
      </c>
      <c r="Q218" s="123">
        <f>SUMIF(SaldoAnno2!A$12:A$5000,D218,SaldoAnno2!E$12:E$5000)</f>
        <v>33416.949999999997</v>
      </c>
      <c r="R218" s="123">
        <f>SUMIF(SaldoAnno2!A$12:A$5000,D218,SaldoAnno2!G$12:G$5000)</f>
        <v>-33416.949999999997</v>
      </c>
      <c r="S218" s="123">
        <f>SUMIF(SaldoAnno3!A$12:A$5000,D218,SaldoAnno3!D$12:G$5000)</f>
        <v>0</v>
      </c>
      <c r="T218" s="123">
        <f>SUMIF(SaldoAnno3!A$12:A$5000,D218,SaldoAnno3!E$12:H$5000)</f>
        <v>37014.129999999997</v>
      </c>
      <c r="U218" s="123">
        <f>SUMIF(SaldoAnno3!A$12:A$5000,D218,SaldoAnno3!G$12:G$5000)</f>
        <v>-37014.129999999997</v>
      </c>
      <c r="V218" s="123">
        <f>SUMIF(SaldoAnno4!A$12:A$4602,$D218,SaldoAnno4!D$12:D$4602)</f>
        <v>37014.129999999997</v>
      </c>
      <c r="W218" s="123">
        <f>SUMIF(SaldoAnno4!A$12:A$4602,$D218,SaldoAnno4!E$12:E$4602)</f>
        <v>37014.129999999997</v>
      </c>
      <c r="X218" s="123">
        <f>SUMIF(SaldoAnno4!A$12:A$4602,$D218,SaldoAnno4!G$12:G$4602)</f>
        <v>0</v>
      </c>
      <c r="Y218" s="123">
        <f>SUMIF(SaldoAnno5!A$12:A$4602,$D218,SaldoAnno5!D$12:D$4602)</f>
        <v>0</v>
      </c>
      <c r="Z218" s="123">
        <f>SUMIF(SaldoAnno5!A$12:A$4602,$D218,SaldoAnno5!E$12:E$4602)</f>
        <v>0</v>
      </c>
      <c r="AA218" s="123">
        <f>SUMIF(SaldoAnno5!A$12:A$4602,$D218,SaldoAnno5!G$12:G$4602)</f>
        <v>0</v>
      </c>
      <c r="AB218" s="123">
        <f>SUMIF(SaldoAnno6!A$12:A$5000,$D218,SaldoAnno6!D$12:D$5000)</f>
        <v>0</v>
      </c>
      <c r="AC218" s="123">
        <f>SUMIF(SaldoAnno6!A$12:A$5000,$D218,SaldoAnno6!E$12:E$5000)</f>
        <v>0</v>
      </c>
      <c r="AD218" s="123">
        <f>SUMIF(SaldoAnno6!A$12:A$5000,$D218,SaldoAnno6!G$12:G$5000)</f>
        <v>0</v>
      </c>
    </row>
    <row r="219" spans="1:30">
      <c r="A219" s="124">
        <v>23</v>
      </c>
      <c r="B219" s="124">
        <v>2301</v>
      </c>
      <c r="C219" s="124">
        <v>230101</v>
      </c>
      <c r="D219" s="124">
        <v>23010101</v>
      </c>
      <c r="E219" s="125" t="s">
        <v>646</v>
      </c>
      <c r="F219" s="124">
        <v>4</v>
      </c>
      <c r="G219" s="126" t="s">
        <v>462</v>
      </c>
      <c r="H219" s="126" t="s">
        <v>455</v>
      </c>
      <c r="I219" s="126" t="s">
        <v>455</v>
      </c>
      <c r="J219" s="126" t="s">
        <v>859</v>
      </c>
      <c r="K219" s="126" t="s">
        <v>646</v>
      </c>
      <c r="L219" s="126" t="s">
        <v>646</v>
      </c>
      <c r="M219" s="123">
        <f>SUMIF(SaldoAnno1!A$12:A$4902,D219,SaldoAnno1!D$12:D$4902)</f>
        <v>0</v>
      </c>
      <c r="N219" s="123">
        <f>SUMIF(SaldoAnno1!A$12:A$4902,D219,SaldoAnno1!E$12:E$4902)</f>
        <v>0</v>
      </c>
      <c r="O219" s="123">
        <f>SUMIF(SaldoAnno1!A$12:A$4902,D219,SaldoAnno1!G$12:G$4902)</f>
        <v>0</v>
      </c>
      <c r="P219" s="123">
        <f>SUMIF(SaldoAnno2!A$12:A$5000,D219,SaldoAnno2!D$12:D$5000)</f>
        <v>0</v>
      </c>
      <c r="Q219" s="123">
        <f>SUMIF(SaldoAnno2!A$12:A$5000,D219,SaldoAnno2!E$12:E$5000)</f>
        <v>0</v>
      </c>
      <c r="R219" s="123">
        <f>SUMIF(SaldoAnno2!A$12:A$5000,D219,SaldoAnno2!G$12:G$5000)</f>
        <v>0</v>
      </c>
      <c r="S219" s="123">
        <f>SUMIF(SaldoAnno3!A$12:A$5000,D219,SaldoAnno3!D$12:G$5000)</f>
        <v>0</v>
      </c>
      <c r="T219" s="123">
        <f>SUMIF(SaldoAnno3!A$12:A$5000,D219,SaldoAnno3!E$12:H$5000)</f>
        <v>0</v>
      </c>
      <c r="U219" s="123">
        <f>SUMIF(SaldoAnno3!A$12:A$5000,D219,SaldoAnno3!G$12:G$5000)</f>
        <v>0</v>
      </c>
      <c r="V219" s="123">
        <f>SUMIF(SaldoAnno4!A$12:A$4602,$D219,SaldoAnno4!D$12:D$4602)</f>
        <v>0</v>
      </c>
      <c r="W219" s="123">
        <f>SUMIF(SaldoAnno4!A$12:A$4602,$D219,SaldoAnno4!E$12:E$4602)</f>
        <v>0</v>
      </c>
      <c r="X219" s="123">
        <f>SUMIF(SaldoAnno4!A$12:A$4602,$D219,SaldoAnno4!G$12:G$4602)</f>
        <v>0</v>
      </c>
      <c r="Y219" s="123">
        <f>SUMIF(SaldoAnno5!A$12:A$4602,$D219,SaldoAnno5!D$12:D$4602)</f>
        <v>0</v>
      </c>
      <c r="Z219" s="123">
        <f>SUMIF(SaldoAnno5!A$12:A$4602,$D219,SaldoAnno5!E$12:E$4602)</f>
        <v>0</v>
      </c>
      <c r="AA219" s="123">
        <f>SUMIF(SaldoAnno5!A$12:A$4602,$D219,SaldoAnno5!G$12:G$4602)</f>
        <v>0</v>
      </c>
      <c r="AB219" s="123">
        <f>SUMIF(SaldoAnno6!A$12:A$5000,$D219,SaldoAnno6!D$12:D$5000)</f>
        <v>0</v>
      </c>
      <c r="AC219" s="123">
        <f>SUMIF(SaldoAnno6!A$12:A$5000,$D219,SaldoAnno6!E$12:E$5000)</f>
        <v>0</v>
      </c>
      <c r="AD219" s="123">
        <f>SUMIF(SaldoAnno6!A$12:A$5000,$D219,SaldoAnno6!G$12:G$5000)</f>
        <v>0</v>
      </c>
    </row>
    <row r="220" spans="1:30">
      <c r="A220" s="124">
        <v>23</v>
      </c>
      <c r="B220" s="124">
        <v>2302</v>
      </c>
      <c r="C220" s="124">
        <v>230201</v>
      </c>
      <c r="D220" s="124">
        <v>23020101</v>
      </c>
      <c r="E220" s="125" t="s">
        <v>1308</v>
      </c>
      <c r="F220" s="124">
        <v>4</v>
      </c>
      <c r="G220" s="126" t="s">
        <v>462</v>
      </c>
      <c r="H220" s="126" t="s">
        <v>455</v>
      </c>
      <c r="I220" s="126" t="s">
        <v>455</v>
      </c>
      <c r="J220" s="126" t="s">
        <v>859</v>
      </c>
      <c r="K220" s="126" t="s">
        <v>647</v>
      </c>
      <c r="L220" s="126" t="s">
        <v>647</v>
      </c>
      <c r="M220" s="123">
        <f>SUMIF(SaldoAnno1!A$12:A$4902,D220,SaldoAnno1!D$12:D$4902)</f>
        <v>67764.7</v>
      </c>
      <c r="N220" s="123">
        <f>SUMIF(SaldoAnno1!A$12:A$4902,D220,SaldoAnno1!E$12:E$4902)</f>
        <v>35047.42</v>
      </c>
      <c r="O220" s="123">
        <f>SUMIF(SaldoAnno1!A$12:A$4902,D220,SaldoAnno1!G$12:G$4902)</f>
        <v>32717.279999999999</v>
      </c>
      <c r="P220" s="123">
        <f>SUMIF(SaldoAnno2!A$12:A$5000,D220,SaldoAnno2!D$12:D$5000)</f>
        <v>198774.13</v>
      </c>
      <c r="Q220" s="123">
        <f>SUMIF(SaldoAnno2!A$12:A$5000,D220,SaldoAnno2!E$12:E$5000)</f>
        <v>1752470.67</v>
      </c>
      <c r="R220" s="123">
        <f>SUMIF(SaldoAnno2!A$12:A$5000,D220,SaldoAnno2!G$12:G$5000)</f>
        <v>-1553696.54</v>
      </c>
      <c r="S220" s="123">
        <f>SUMIF(SaldoAnno3!A$12:A$5000,D220,SaldoAnno3!D$12:G$5000)</f>
        <v>206087.36</v>
      </c>
      <c r="T220" s="123">
        <f>SUMIF(SaldoAnno3!A$12:A$5000,D220,SaldoAnno3!E$12:H$5000)</f>
        <v>1668231</v>
      </c>
      <c r="U220" s="123">
        <f>SUMIF(SaldoAnno3!A$12:A$5000,D220,SaldoAnno3!G$12:G$5000)</f>
        <v>-1462143.6400000001</v>
      </c>
      <c r="V220" s="123">
        <f>SUMIF(SaldoAnno4!A$12:A$4602,$D220,SaldoAnno4!D$12:D$4602)</f>
        <v>196800.79</v>
      </c>
      <c r="W220" s="123">
        <f>SUMIF(SaldoAnno4!A$12:A$4602,$D220,SaldoAnno4!E$12:E$4602)</f>
        <v>1565639.4</v>
      </c>
      <c r="X220" s="123">
        <f>SUMIF(SaldoAnno4!A$12:A$4602,$D220,SaldoAnno4!G$12:G$4602)</f>
        <v>-1368838.6099999999</v>
      </c>
      <c r="Y220" s="123">
        <f>SUMIF(SaldoAnno5!A$12:A$4602,$D220,SaldoAnno5!D$12:D$4602)</f>
        <v>198144.4</v>
      </c>
      <c r="Z220" s="123">
        <f>SUMIF(SaldoAnno5!A$12:A$4602,$D220,SaldoAnno5!E$12:E$4602)</f>
        <v>1471887.02</v>
      </c>
      <c r="AA220" s="123">
        <f>SUMIF(SaldoAnno5!A$12:A$4602,$D220,SaldoAnno5!G$12:G$4602)</f>
        <v>-1273742.6200000001</v>
      </c>
      <c r="AB220" s="123">
        <f>SUMIF(SaldoAnno6!A$12:A$5000,$D220,SaldoAnno6!D$12:D$5000)</f>
        <v>201214.13</v>
      </c>
      <c r="AC220" s="123">
        <f>SUMIF(SaldoAnno6!A$12:A$5000,$D220,SaldoAnno6!E$12:E$5000)</f>
        <v>1378038.11</v>
      </c>
      <c r="AD220" s="123">
        <f>SUMIF(SaldoAnno6!A$12:A$5000,$D220,SaldoAnno6!G$12:G$5000)</f>
        <v>-1176823.98</v>
      </c>
    </row>
    <row r="221" spans="1:30">
      <c r="A221" s="124">
        <v>23</v>
      </c>
      <c r="B221" s="124">
        <v>2302</v>
      </c>
      <c r="C221" s="124">
        <v>230201</v>
      </c>
      <c r="D221" s="124">
        <v>23020102</v>
      </c>
      <c r="E221" s="125" t="s">
        <v>1309</v>
      </c>
      <c r="F221" s="124">
        <v>4</v>
      </c>
      <c r="G221" s="126" t="s">
        <v>462</v>
      </c>
      <c r="H221" s="126" t="s">
        <v>455</v>
      </c>
      <c r="I221" s="126" t="s">
        <v>455</v>
      </c>
      <c r="J221" s="126" t="s">
        <v>859</v>
      </c>
      <c r="K221" s="126" t="s">
        <v>647</v>
      </c>
      <c r="L221" s="126" t="s">
        <v>647</v>
      </c>
      <c r="M221" s="123">
        <f>SUMIF(SaldoAnno1!A$12:A$4902,D221,SaldoAnno1!D$12:D$4902)</f>
        <v>127566.59</v>
      </c>
      <c r="N221" s="123">
        <f>SUMIF(SaldoAnno1!A$12:A$4902,D221,SaldoAnno1!E$12:E$4902)</f>
        <v>67286.95</v>
      </c>
      <c r="O221" s="123">
        <f>SUMIF(SaldoAnno1!A$12:A$4902,D221,SaldoAnno1!G$12:G$4902)</f>
        <v>60279.64</v>
      </c>
      <c r="P221" s="123">
        <f>SUMIF(SaldoAnno2!A$12:A$5000,D221,SaldoAnno2!D$12:D$5000)</f>
        <v>312762.31</v>
      </c>
      <c r="Q221" s="123">
        <f>SUMIF(SaldoAnno2!A$12:A$5000,D221,SaldoAnno2!E$12:E$5000)</f>
        <v>2754086.1</v>
      </c>
      <c r="R221" s="123">
        <f>SUMIF(SaldoAnno2!A$12:A$5000,D221,SaldoAnno2!G$12:G$5000)</f>
        <v>-2441323.79</v>
      </c>
      <c r="S221" s="123">
        <f>SUMIF(SaldoAnno3!A$12:A$5000,D221,SaldoAnno3!D$12:G$5000)</f>
        <v>309741.15999999997</v>
      </c>
      <c r="T221" s="123">
        <f>SUMIF(SaldoAnno3!A$12:A$5000,D221,SaldoAnno3!E$12:H$5000)</f>
        <v>2617223.8199999998</v>
      </c>
      <c r="U221" s="123">
        <f>SUMIF(SaldoAnno3!A$12:A$5000,D221,SaldoAnno3!G$12:G$5000)</f>
        <v>-2307482.6599999997</v>
      </c>
      <c r="V221" s="123">
        <f>SUMIF(SaldoAnno4!A$12:A$4602,$D221,SaldoAnno4!D$12:D$4602)</f>
        <v>295879.42</v>
      </c>
      <c r="W221" s="123">
        <f>SUMIF(SaldoAnno4!A$12:A$4602,$D221,SaldoAnno4!E$12:E$4602)</f>
        <v>2466677.85</v>
      </c>
      <c r="X221" s="123">
        <f>SUMIF(SaldoAnno4!A$12:A$4602,$D221,SaldoAnno4!G$12:G$4602)</f>
        <v>-2170798.4300000002</v>
      </c>
      <c r="Y221" s="123">
        <f>SUMIF(SaldoAnno5!A$12:A$4602,$D221,SaldoAnno5!D$12:D$4602)</f>
        <v>297119.09999999998</v>
      </c>
      <c r="Z221" s="123">
        <f>SUMIF(SaldoAnno5!A$12:A$4602,$D221,SaldoAnno5!E$12:E$4602)</f>
        <v>2328338.0099999998</v>
      </c>
      <c r="AA221" s="123">
        <f>SUMIF(SaldoAnno5!A$12:A$4602,$D221,SaldoAnno5!G$12:G$4602)</f>
        <v>-2031218.9099999997</v>
      </c>
      <c r="AB221" s="123">
        <f>SUMIF(SaldoAnno6!A$12:A$5000,$D221,SaldoAnno6!D$12:D$5000)</f>
        <v>300847.75</v>
      </c>
      <c r="AC221" s="123">
        <f>SUMIF(SaldoAnno6!A$12:A$5000,$D221,SaldoAnno6!E$12:E$5000)</f>
        <v>2189527.58</v>
      </c>
      <c r="AD221" s="123">
        <f>SUMIF(SaldoAnno6!A$12:A$5000,$D221,SaldoAnno6!G$12:G$5000)</f>
        <v>-1888679.83</v>
      </c>
    </row>
    <row r="222" spans="1:30">
      <c r="A222" s="124">
        <v>23</v>
      </c>
      <c r="B222" s="124">
        <v>2303</v>
      </c>
      <c r="C222" s="124">
        <v>230301</v>
      </c>
      <c r="D222" s="124">
        <v>23030101</v>
      </c>
      <c r="E222" s="125" t="s">
        <v>648</v>
      </c>
      <c r="F222" s="124">
        <v>4</v>
      </c>
      <c r="G222" s="126" t="s">
        <v>462</v>
      </c>
      <c r="H222" s="126" t="s">
        <v>455</v>
      </c>
      <c r="I222" s="126" t="s">
        <v>455</v>
      </c>
      <c r="J222" s="126" t="s">
        <v>859</v>
      </c>
      <c r="K222" s="126" t="s">
        <v>648</v>
      </c>
      <c r="L222" s="126" t="s">
        <v>648</v>
      </c>
      <c r="M222" s="123">
        <f>SUMIF(SaldoAnno1!A$12:A$4902,D222,SaldoAnno1!D$12:D$4902)</f>
        <v>33.11</v>
      </c>
      <c r="N222" s="123">
        <f>SUMIF(SaldoAnno1!A$12:A$4902,D222,SaldoAnno1!E$12:E$4902)</f>
        <v>33.11</v>
      </c>
      <c r="O222" s="123">
        <f>SUMIF(SaldoAnno1!A$12:A$4902,D222,SaldoAnno1!G$12:G$4902)</f>
        <v>0</v>
      </c>
      <c r="P222" s="123">
        <f>SUMIF(SaldoAnno2!A$12:A$5000,D222,SaldoAnno2!D$12:D$5000)</f>
        <v>1564.21</v>
      </c>
      <c r="Q222" s="123">
        <f>SUMIF(SaldoAnno2!A$12:A$5000,D222,SaldoAnno2!E$12:E$5000)</f>
        <v>1564.21</v>
      </c>
      <c r="R222" s="123">
        <f>SUMIF(SaldoAnno2!A$12:A$5000,D222,SaldoAnno2!G$12:G$5000)</f>
        <v>0</v>
      </c>
      <c r="S222" s="123">
        <f>SUMIF(SaldoAnno3!A$12:A$5000,D222,SaldoAnno3!D$12:G$5000)</f>
        <v>0</v>
      </c>
      <c r="T222" s="123">
        <f>SUMIF(SaldoAnno3!A$12:A$5000,D222,SaldoAnno3!E$12:H$5000)</f>
        <v>0</v>
      </c>
      <c r="U222" s="123">
        <f>SUMIF(SaldoAnno3!A$12:A$5000,D222,SaldoAnno3!G$12:G$5000)</f>
        <v>0</v>
      </c>
      <c r="V222" s="123">
        <f>SUMIF(SaldoAnno4!A$12:A$4602,$D222,SaldoAnno4!D$12:D$4602)</f>
        <v>65.650000000000006</v>
      </c>
      <c r="W222" s="123">
        <f>SUMIF(SaldoAnno4!A$12:A$4602,$D222,SaldoAnno4!E$12:E$4602)</f>
        <v>65.650000000000006</v>
      </c>
      <c r="X222" s="123">
        <f>SUMIF(SaldoAnno4!A$12:A$4602,$D222,SaldoAnno4!G$12:G$4602)</f>
        <v>0</v>
      </c>
      <c r="Y222" s="123">
        <f>SUMIF(SaldoAnno5!A$12:A$4602,$D222,SaldoAnno5!D$12:D$4602)</f>
        <v>99.38</v>
      </c>
      <c r="Z222" s="123">
        <f>SUMIF(SaldoAnno5!A$12:A$4602,$D222,SaldoAnno5!E$12:E$4602)</f>
        <v>99.38</v>
      </c>
      <c r="AA222" s="123">
        <f>SUMIF(SaldoAnno5!A$12:A$4602,$D222,SaldoAnno5!G$12:G$4602)</f>
        <v>0</v>
      </c>
      <c r="AB222" s="123">
        <f>SUMIF(SaldoAnno6!A$12:A$5000,$D222,SaldoAnno6!D$12:D$5000)</f>
        <v>133.37</v>
      </c>
      <c r="AC222" s="123">
        <f>SUMIF(SaldoAnno6!A$12:A$5000,$D222,SaldoAnno6!E$12:E$5000)</f>
        <v>133.37</v>
      </c>
      <c r="AD222" s="123">
        <f>SUMIF(SaldoAnno6!A$12:A$5000,$D222,SaldoAnno6!G$12:G$5000)</f>
        <v>0</v>
      </c>
    </row>
    <row r="223" spans="1:30">
      <c r="A223" s="124">
        <v>23</v>
      </c>
      <c r="B223" s="124">
        <v>2304</v>
      </c>
      <c r="C223" s="124">
        <v>230401</v>
      </c>
      <c r="D223" s="124">
        <v>23040101</v>
      </c>
      <c r="E223" s="125" t="s">
        <v>1388</v>
      </c>
      <c r="F223" s="124">
        <v>4</v>
      </c>
      <c r="G223" s="126" t="s">
        <v>462</v>
      </c>
      <c r="H223" s="126" t="s">
        <v>455</v>
      </c>
      <c r="I223" s="126" t="s">
        <v>455</v>
      </c>
      <c r="J223" s="126" t="s">
        <v>859</v>
      </c>
      <c r="K223" s="126" t="s">
        <v>649</v>
      </c>
      <c r="L223" s="126" t="s">
        <v>650</v>
      </c>
      <c r="M223" s="123">
        <f>SUMIF(SaldoAnno1!A$12:A$4902,D223,SaldoAnno1!D$12:D$4902)</f>
        <v>0</v>
      </c>
      <c r="N223" s="123">
        <f>SUMIF(SaldoAnno1!A$12:A$4902,D223,SaldoAnno1!E$12:E$4902)</f>
        <v>0</v>
      </c>
      <c r="O223" s="123">
        <f>SUMIF(SaldoAnno1!A$12:A$4902,D223,SaldoAnno1!G$12:G$4902)</f>
        <v>0</v>
      </c>
      <c r="P223" s="123">
        <f>SUMIF(SaldoAnno2!A$12:A$5000,D223,SaldoAnno2!D$12:D$5000)</f>
        <v>831290.24</v>
      </c>
      <c r="Q223" s="123">
        <f>SUMIF(SaldoAnno2!A$12:A$5000,D223,SaldoAnno2!E$12:E$5000)</f>
        <v>992580.34</v>
      </c>
      <c r="R223" s="123">
        <f>SUMIF(SaldoAnno2!A$12:A$5000,D223,SaldoAnno2!G$12:G$5000)</f>
        <v>-161290.09999999998</v>
      </c>
      <c r="S223" s="123">
        <f>SUMIF(SaldoAnno3!A$12:A$5000,D223,SaldoAnno3!D$12:G$5000)</f>
        <v>2753693</v>
      </c>
      <c r="T223" s="123">
        <f>SUMIF(SaldoAnno3!A$12:A$5000,D223,SaldoAnno3!E$12:H$5000)</f>
        <v>2889254.2</v>
      </c>
      <c r="U223" s="123">
        <f>SUMIF(SaldoAnno3!A$12:A$5000,D223,SaldoAnno3!G$12:G$5000)</f>
        <v>-135561.20000000019</v>
      </c>
      <c r="V223" s="123">
        <f>SUMIF(SaldoAnno4!A$12:A$4602,$D223,SaldoAnno4!D$12:D$4602)</f>
        <v>921000</v>
      </c>
      <c r="W223" s="123">
        <f>SUMIF(SaldoAnno4!A$12:A$4602,$D223,SaldoAnno4!E$12:E$4602)</f>
        <v>964461.2</v>
      </c>
      <c r="X223" s="123">
        <f>SUMIF(SaldoAnno4!A$12:A$4602,$D223,SaldoAnno4!G$12:G$4602)</f>
        <v>-43461.199999999953</v>
      </c>
      <c r="Y223" s="123">
        <f>SUMIF(SaldoAnno5!A$12:A$4602,$D223,SaldoAnno5!D$12:D$4602)</f>
        <v>543182.30000000005</v>
      </c>
      <c r="Z223" s="123">
        <f>SUMIF(SaldoAnno5!A$12:A$4602,$D223,SaldoAnno5!E$12:E$4602)</f>
        <v>637143.5</v>
      </c>
      <c r="AA223" s="123">
        <f>SUMIF(SaldoAnno5!A$12:A$4602,$D223,SaldoAnno5!G$12:G$4602)</f>
        <v>-93961.199999999953</v>
      </c>
      <c r="AB223" s="123">
        <f>SUMIF(SaldoAnno6!A$12:A$5000,$D223,SaldoAnno6!D$12:D$5000)</f>
        <v>11000</v>
      </c>
      <c r="AC223" s="123">
        <f>SUMIF(SaldoAnno6!A$12:A$5000,$D223,SaldoAnno6!E$12:E$5000)</f>
        <v>103961.2</v>
      </c>
      <c r="AD223" s="123">
        <f>SUMIF(SaldoAnno6!A$12:A$5000,$D223,SaldoAnno6!G$12:G$5000)</f>
        <v>-92961.2</v>
      </c>
    </row>
    <row r="224" spans="1:30">
      <c r="A224" s="124">
        <v>23</v>
      </c>
      <c r="B224" s="124">
        <v>2305</v>
      </c>
      <c r="C224" s="124">
        <v>230501</v>
      </c>
      <c r="D224" s="124">
        <v>23050101</v>
      </c>
      <c r="E224" s="125" t="s">
        <v>651</v>
      </c>
      <c r="F224" s="124">
        <v>4</v>
      </c>
      <c r="G224" s="126" t="s">
        <v>462</v>
      </c>
      <c r="H224" s="126" t="s">
        <v>455</v>
      </c>
      <c r="I224" s="126" t="s">
        <v>455</v>
      </c>
      <c r="J224" s="126" t="s">
        <v>859</v>
      </c>
      <c r="K224" s="126" t="s">
        <v>651</v>
      </c>
      <c r="L224" s="126" t="s">
        <v>651</v>
      </c>
      <c r="M224" s="123">
        <f>SUMIF(SaldoAnno1!A$12:A$4902,D224,SaldoAnno1!D$12:D$4902)</f>
        <v>20737691.300000001</v>
      </c>
      <c r="N224" s="123">
        <f>SUMIF(SaldoAnno1!A$12:A$4902,D224,SaldoAnno1!E$12:E$4902)</f>
        <v>16859246.289999999</v>
      </c>
      <c r="O224" s="123">
        <f>SUMIF(SaldoAnno1!A$12:A$4902,D224,SaldoAnno1!G$12:G$4902)</f>
        <v>3878445.0100000016</v>
      </c>
      <c r="P224" s="123">
        <f>SUMIF(SaldoAnno2!A$12:A$5000,D224,SaldoAnno2!D$12:D$5000)</f>
        <v>34497020.240000002</v>
      </c>
      <c r="Q224" s="123">
        <f>SUMIF(SaldoAnno2!A$12:A$5000,D224,SaldoAnno2!E$12:E$5000)</f>
        <v>42668699.75</v>
      </c>
      <c r="R224" s="123">
        <f>SUMIF(SaldoAnno2!A$12:A$5000,D224,SaldoAnno2!G$12:G$5000)</f>
        <v>-8171679.5099999979</v>
      </c>
      <c r="S224" s="123">
        <f>SUMIF(SaldoAnno3!A$12:A$5000,D224,SaldoAnno3!D$12:G$5000)</f>
        <v>39041427.960000001</v>
      </c>
      <c r="T224" s="123">
        <f>SUMIF(SaldoAnno3!A$12:A$5000,D224,SaldoAnno3!E$12:H$5000)</f>
        <v>47744842.829999998</v>
      </c>
      <c r="U224" s="123">
        <f>SUMIF(SaldoAnno3!A$12:A$5000,D224,SaldoAnno3!G$12:G$5000)</f>
        <v>-8703414.8699999973</v>
      </c>
      <c r="V224" s="123">
        <f>SUMIF(SaldoAnno4!A$12:A$4602,$D224,SaldoAnno4!D$12:D$4602)</f>
        <v>41100159.310000002</v>
      </c>
      <c r="W224" s="123">
        <f>SUMIF(SaldoAnno4!A$12:A$4602,$D224,SaldoAnno4!E$12:E$4602)</f>
        <v>48820640.18</v>
      </c>
      <c r="X224" s="123">
        <f>SUMIF(SaldoAnno4!A$12:A$4602,$D224,SaldoAnno4!G$12:G$4602)</f>
        <v>-7720480.8699999973</v>
      </c>
      <c r="Y224" s="123">
        <f>SUMIF(SaldoAnno5!A$12:A$4602,$D224,SaldoAnno5!D$12:D$4602)</f>
        <v>46488851.219999999</v>
      </c>
      <c r="Z224" s="123">
        <f>SUMIF(SaldoAnno5!A$12:A$4602,$D224,SaldoAnno5!E$12:E$4602)</f>
        <v>56062395.390000001</v>
      </c>
      <c r="AA224" s="123">
        <f>SUMIF(SaldoAnno5!A$12:A$4602,$D224,SaldoAnno5!G$12:G$4602)</f>
        <v>-9573544.1700000018</v>
      </c>
      <c r="AB224" s="123">
        <f>SUMIF(SaldoAnno6!A$12:A$5000,$D224,SaldoAnno6!D$12:D$5000)</f>
        <v>53689821.32</v>
      </c>
      <c r="AC224" s="123">
        <f>SUMIF(SaldoAnno6!A$12:A$5000,$D224,SaldoAnno6!E$12:E$5000)</f>
        <v>62084970.030000001</v>
      </c>
      <c r="AD224" s="123">
        <f>SUMIF(SaldoAnno6!A$12:A$5000,$D224,SaldoAnno6!G$12:G$5000)</f>
        <v>-8395148.7100000009</v>
      </c>
    </row>
    <row r="225" spans="1:30">
      <c r="A225" s="124">
        <v>23</v>
      </c>
      <c r="B225" s="124">
        <v>2305</v>
      </c>
      <c r="C225" s="124">
        <v>230501</v>
      </c>
      <c r="D225" s="124">
        <v>23050102</v>
      </c>
      <c r="E225" s="125" t="s">
        <v>1310</v>
      </c>
      <c r="F225" s="124">
        <v>4</v>
      </c>
      <c r="G225" s="126" t="s">
        <v>462</v>
      </c>
      <c r="H225" s="126" t="s">
        <v>455</v>
      </c>
      <c r="I225" s="126" t="s">
        <v>455</v>
      </c>
      <c r="J225" s="126" t="s">
        <v>859</v>
      </c>
      <c r="K225" s="126" t="s">
        <v>651</v>
      </c>
      <c r="L225" s="126" t="s">
        <v>651</v>
      </c>
      <c r="M225" s="123">
        <f>SUMIF(SaldoAnno1!A$12:A$4902,D225,SaldoAnno1!D$12:D$4902)</f>
        <v>3964.31</v>
      </c>
      <c r="N225" s="123">
        <f>SUMIF(SaldoAnno1!A$12:A$4902,D225,SaldoAnno1!E$12:E$4902)</f>
        <v>2133.69</v>
      </c>
      <c r="O225" s="123">
        <f>SUMIF(SaldoAnno1!A$12:A$4902,D225,SaldoAnno1!G$12:G$4902)</f>
        <v>1830.62</v>
      </c>
      <c r="P225" s="123">
        <f>SUMIF(SaldoAnno2!A$12:A$5000,D225,SaldoAnno2!D$12:D$5000)</f>
        <v>8562.25</v>
      </c>
      <c r="Q225" s="123">
        <f>SUMIF(SaldoAnno2!A$12:A$5000,D225,SaldoAnno2!E$12:E$5000)</f>
        <v>8562.25</v>
      </c>
      <c r="R225" s="123">
        <f>SUMIF(SaldoAnno2!A$12:A$5000,D225,SaldoAnno2!G$12:G$5000)</f>
        <v>0</v>
      </c>
      <c r="S225" s="123">
        <f>SUMIF(SaldoAnno3!A$12:A$5000,D225,SaldoAnno3!D$12:G$5000)</f>
        <v>7500</v>
      </c>
      <c r="T225" s="123">
        <f>SUMIF(SaldoAnno3!A$12:A$5000,D225,SaldoAnno3!E$12:H$5000)</f>
        <v>5912.65</v>
      </c>
      <c r="U225" s="123">
        <f>SUMIF(SaldoAnno3!A$12:A$5000,D225,SaldoAnno3!G$12:G$5000)</f>
        <v>1587.3500000000004</v>
      </c>
      <c r="V225" s="123">
        <f>SUMIF(SaldoAnno4!A$12:A$4602,$D225,SaldoAnno4!D$12:D$4602)</f>
        <v>9087.35</v>
      </c>
      <c r="W225" s="123">
        <f>SUMIF(SaldoAnno4!A$12:A$4602,$D225,SaldoAnno4!E$12:E$4602)</f>
        <v>6966.9</v>
      </c>
      <c r="X225" s="123">
        <f>SUMIF(SaldoAnno4!A$12:A$4602,$D225,SaldoAnno4!G$12:G$4602)</f>
        <v>2120.4500000000007</v>
      </c>
      <c r="Y225" s="123">
        <f>SUMIF(SaldoAnno5!A$12:A$4602,$D225,SaldoAnno5!D$12:D$4602)</f>
        <v>9620.4500000000007</v>
      </c>
      <c r="Z225" s="123">
        <f>SUMIF(SaldoAnno5!A$12:A$4602,$D225,SaldoAnno5!E$12:E$4602)</f>
        <v>5950.3</v>
      </c>
      <c r="AA225" s="123">
        <f>SUMIF(SaldoAnno5!A$12:A$4602,$D225,SaldoAnno5!G$12:G$4602)</f>
        <v>3670.1500000000005</v>
      </c>
      <c r="AB225" s="123">
        <f>SUMIF(SaldoAnno6!A$12:A$5000,$D225,SaldoAnno6!D$12:D$5000)</f>
        <v>8170.15</v>
      </c>
      <c r="AC225" s="123">
        <f>SUMIF(SaldoAnno6!A$12:A$5000,$D225,SaldoAnno6!E$12:E$5000)</f>
        <v>8170.15</v>
      </c>
      <c r="AD225" s="123">
        <f>SUMIF(SaldoAnno6!A$12:A$5000,$D225,SaldoAnno6!G$12:G$5000)</f>
        <v>0</v>
      </c>
    </row>
    <row r="226" spans="1:30">
      <c r="A226" s="124">
        <v>23</v>
      </c>
      <c r="B226" s="124">
        <v>2306</v>
      </c>
      <c r="C226" s="124">
        <v>230601</v>
      </c>
      <c r="D226" s="124">
        <v>23060101</v>
      </c>
      <c r="E226" s="125" t="s">
        <v>652</v>
      </c>
      <c r="F226" s="124">
        <v>4</v>
      </c>
      <c r="G226" s="126" t="s">
        <v>462</v>
      </c>
      <c r="H226" s="126" t="s">
        <v>455</v>
      </c>
      <c r="I226" s="126" t="s">
        <v>455</v>
      </c>
      <c r="J226" s="126" t="s">
        <v>859</v>
      </c>
      <c r="K226" s="126" t="s">
        <v>652</v>
      </c>
      <c r="L226" s="126" t="s">
        <v>652</v>
      </c>
      <c r="M226" s="123">
        <f>SUMIF(SaldoAnno1!A$12:A$4902,D226,SaldoAnno1!D$12:D$4902)</f>
        <v>0</v>
      </c>
      <c r="N226" s="123">
        <f>SUMIF(SaldoAnno1!A$12:A$4902,D226,SaldoAnno1!E$12:E$4902)</f>
        <v>0</v>
      </c>
      <c r="O226" s="123">
        <f>SUMIF(SaldoAnno1!A$12:A$4902,D226,SaldoAnno1!G$12:G$4902)</f>
        <v>0</v>
      </c>
      <c r="P226" s="123">
        <f>SUMIF(SaldoAnno2!A$12:A$5000,D226,SaldoAnno2!D$12:D$5000)</f>
        <v>14199242</v>
      </c>
      <c r="Q226" s="123">
        <f>SUMIF(SaldoAnno2!A$12:A$5000,D226,SaldoAnno2!E$12:E$5000)</f>
        <v>14546270</v>
      </c>
      <c r="R226" s="123">
        <f>SUMIF(SaldoAnno2!A$12:A$5000,D226,SaldoAnno2!G$12:G$5000)</f>
        <v>-347028</v>
      </c>
      <c r="S226" s="123">
        <f>SUMIF(SaldoAnno3!A$12:A$5000,D226,SaldoAnno3!D$12:G$5000)</f>
        <v>407028</v>
      </c>
      <c r="T226" s="123">
        <f>SUMIF(SaldoAnno3!A$12:A$5000,D226,SaldoAnno3!E$12:H$5000)</f>
        <v>407028</v>
      </c>
      <c r="U226" s="123">
        <f>SUMIF(SaldoAnno3!A$12:A$5000,D226,SaldoAnno3!G$12:G$5000)</f>
        <v>0</v>
      </c>
      <c r="V226" s="123">
        <f>SUMIF(SaldoAnno4!A$12:A$4602,$D226,SaldoAnno4!D$12:D$4602)</f>
        <v>0</v>
      </c>
      <c r="W226" s="123">
        <f>SUMIF(SaldoAnno4!A$12:A$4602,$D226,SaldoAnno4!E$12:E$4602)</f>
        <v>0</v>
      </c>
      <c r="X226" s="123">
        <f>SUMIF(SaldoAnno4!A$12:A$4602,$D226,SaldoAnno4!G$12:G$4602)</f>
        <v>0</v>
      </c>
      <c r="Y226" s="123">
        <f>SUMIF(SaldoAnno5!A$12:A$4602,$D226,SaldoAnno5!D$12:D$4602)</f>
        <v>0</v>
      </c>
      <c r="Z226" s="123">
        <f>SUMIF(SaldoAnno5!A$12:A$4602,$D226,SaldoAnno5!E$12:E$4602)</f>
        <v>0</v>
      </c>
      <c r="AA226" s="123">
        <f>SUMIF(SaldoAnno5!A$12:A$4602,$D226,SaldoAnno5!G$12:G$4602)</f>
        <v>0</v>
      </c>
      <c r="AB226" s="123">
        <f>SUMIF(SaldoAnno6!A$12:A$5000,$D226,SaldoAnno6!D$12:D$5000)</f>
        <v>0</v>
      </c>
      <c r="AC226" s="123">
        <f>SUMIF(SaldoAnno6!A$12:A$5000,$D226,SaldoAnno6!E$12:E$5000)</f>
        <v>0</v>
      </c>
      <c r="AD226" s="123">
        <f>SUMIF(SaldoAnno6!A$12:A$5000,$D226,SaldoAnno6!G$12:G$5000)</f>
        <v>0</v>
      </c>
    </row>
    <row r="227" spans="1:30">
      <c r="A227" s="124">
        <v>23</v>
      </c>
      <c r="B227" s="124">
        <v>2307</v>
      </c>
      <c r="C227" s="124">
        <v>230701</v>
      </c>
      <c r="D227" s="124">
        <v>23070101</v>
      </c>
      <c r="E227" s="125" t="s">
        <v>653</v>
      </c>
      <c r="F227" s="124">
        <v>4</v>
      </c>
      <c r="G227" s="126" t="s">
        <v>462</v>
      </c>
      <c r="H227" s="126" t="s">
        <v>455</v>
      </c>
      <c r="I227" s="126" t="s">
        <v>455</v>
      </c>
      <c r="J227" s="126" t="s">
        <v>859</v>
      </c>
      <c r="K227" s="126" t="s">
        <v>653</v>
      </c>
      <c r="L227" s="126" t="s">
        <v>654</v>
      </c>
      <c r="M227" s="123">
        <f>SUMIF(SaldoAnno1!A$12:A$4902,D227,SaldoAnno1!D$12:D$4902)</f>
        <v>52013.04</v>
      </c>
      <c r="N227" s="123">
        <f>SUMIF(SaldoAnno1!A$12:A$4902,D227,SaldoAnno1!E$12:E$4902)</f>
        <v>0</v>
      </c>
      <c r="O227" s="123">
        <f>SUMIF(SaldoAnno1!A$12:A$4902,D227,SaldoAnno1!G$12:G$4902)</f>
        <v>52013.04</v>
      </c>
      <c r="P227" s="123">
        <f>SUMIF(SaldoAnno2!A$12:A$5000,D227,SaldoAnno2!D$12:D$5000)</f>
        <v>0</v>
      </c>
      <c r="Q227" s="123">
        <f>SUMIF(SaldoAnno2!A$12:A$5000,D227,SaldoAnno2!E$12:E$5000)</f>
        <v>0</v>
      </c>
      <c r="R227" s="123">
        <f>SUMIF(SaldoAnno2!A$12:A$5000,D227,SaldoAnno2!G$12:G$5000)</f>
        <v>0</v>
      </c>
      <c r="S227" s="123">
        <f>SUMIF(SaldoAnno3!A$12:A$5000,D227,SaldoAnno3!D$12:G$5000)</f>
        <v>0</v>
      </c>
      <c r="T227" s="123">
        <f>SUMIF(SaldoAnno3!A$12:A$5000,D227,SaldoAnno3!E$12:H$5000)</f>
        <v>0</v>
      </c>
      <c r="U227" s="123">
        <f>SUMIF(SaldoAnno3!A$12:A$5000,D227,SaldoAnno3!G$12:G$5000)</f>
        <v>0</v>
      </c>
      <c r="V227" s="123">
        <f>SUMIF(SaldoAnno4!A$12:A$4602,$D227,SaldoAnno4!D$12:D$4602)</f>
        <v>0</v>
      </c>
      <c r="W227" s="123">
        <f>SUMIF(SaldoAnno4!A$12:A$4602,$D227,SaldoAnno4!E$12:E$4602)</f>
        <v>0</v>
      </c>
      <c r="X227" s="123">
        <f>SUMIF(SaldoAnno4!A$12:A$4602,$D227,SaldoAnno4!G$12:G$4602)</f>
        <v>0</v>
      </c>
      <c r="Y227" s="123">
        <f>SUMIF(SaldoAnno5!A$12:A$4602,$D227,SaldoAnno5!D$12:D$4602)</f>
        <v>0</v>
      </c>
      <c r="Z227" s="123">
        <f>SUMIF(SaldoAnno5!A$12:A$4602,$D227,SaldoAnno5!E$12:E$4602)</f>
        <v>0</v>
      </c>
      <c r="AA227" s="123">
        <f>SUMIF(SaldoAnno5!A$12:A$4602,$D227,SaldoAnno5!G$12:G$4602)</f>
        <v>0</v>
      </c>
      <c r="AB227" s="123">
        <f>SUMIF(SaldoAnno6!A$12:A$5000,$D227,SaldoAnno6!D$12:D$5000)</f>
        <v>0</v>
      </c>
      <c r="AC227" s="123">
        <f>SUMIF(SaldoAnno6!A$12:A$5000,$D227,SaldoAnno6!E$12:E$5000)</f>
        <v>52013.04</v>
      </c>
      <c r="AD227" s="123">
        <f>SUMIF(SaldoAnno6!A$12:A$5000,$D227,SaldoAnno6!G$12:G$5000)</f>
        <v>-52013.04</v>
      </c>
    </row>
    <row r="228" spans="1:30">
      <c r="A228" s="124">
        <v>23</v>
      </c>
      <c r="B228" s="124">
        <v>2308</v>
      </c>
      <c r="C228" s="124">
        <v>230801</v>
      </c>
      <c r="D228" s="124">
        <v>23080101</v>
      </c>
      <c r="E228" s="125" t="s">
        <v>655</v>
      </c>
      <c r="F228" s="124">
        <v>4</v>
      </c>
      <c r="G228" s="126" t="s">
        <v>462</v>
      </c>
      <c r="H228" s="126" t="s">
        <v>455</v>
      </c>
      <c r="I228" s="126" t="s">
        <v>455</v>
      </c>
      <c r="J228" s="126" t="s">
        <v>859</v>
      </c>
      <c r="K228" s="126" t="s">
        <v>655</v>
      </c>
      <c r="L228" s="126" t="s">
        <v>656</v>
      </c>
      <c r="M228" s="123">
        <f>SUMIF(SaldoAnno1!A$12:A$4902,D228,SaldoAnno1!D$12:D$4902)</f>
        <v>0</v>
      </c>
      <c r="N228" s="123">
        <f>SUMIF(SaldoAnno1!A$12:A$4902,D228,SaldoAnno1!E$12:E$4902)</f>
        <v>0</v>
      </c>
      <c r="O228" s="123">
        <f>SUMIF(SaldoAnno1!A$12:A$4902,D228,SaldoAnno1!G$12:G$4902)</f>
        <v>0</v>
      </c>
      <c r="P228" s="123">
        <f>SUMIF(SaldoAnno2!A$12:A$5000,D228,SaldoAnno2!D$12:D$5000)</f>
        <v>1723</v>
      </c>
      <c r="Q228" s="123">
        <f>SUMIF(SaldoAnno2!A$12:A$5000,D228,SaldoAnno2!E$12:E$5000)</f>
        <v>1723</v>
      </c>
      <c r="R228" s="123">
        <f>SUMIF(SaldoAnno2!A$12:A$5000,D228,SaldoAnno2!G$12:G$5000)</f>
        <v>0</v>
      </c>
      <c r="S228" s="123">
        <f>SUMIF(SaldoAnno3!A$12:A$5000,D228,SaldoAnno3!D$12:G$5000)</f>
        <v>0</v>
      </c>
      <c r="T228" s="123">
        <f>SUMIF(SaldoAnno3!A$12:A$5000,D228,SaldoAnno3!E$12:H$5000)</f>
        <v>0</v>
      </c>
      <c r="U228" s="123">
        <f>SUMIF(SaldoAnno3!A$12:A$5000,D228,SaldoAnno3!G$12:G$5000)</f>
        <v>0</v>
      </c>
      <c r="V228" s="123">
        <f>SUMIF(SaldoAnno4!A$12:A$4602,$D228,SaldoAnno4!D$12:D$4602)</f>
        <v>0</v>
      </c>
      <c r="W228" s="123">
        <f>SUMIF(SaldoAnno4!A$12:A$4602,$D228,SaldoAnno4!E$12:E$4602)</f>
        <v>0</v>
      </c>
      <c r="X228" s="123">
        <f>SUMIF(SaldoAnno4!A$12:A$4602,$D228,SaldoAnno4!G$12:G$4602)</f>
        <v>0</v>
      </c>
      <c r="Y228" s="123">
        <f>SUMIF(SaldoAnno5!A$12:A$4602,$D228,SaldoAnno5!D$12:D$4602)</f>
        <v>0</v>
      </c>
      <c r="Z228" s="123">
        <f>SUMIF(SaldoAnno5!A$12:A$4602,$D228,SaldoAnno5!E$12:E$4602)</f>
        <v>0</v>
      </c>
      <c r="AA228" s="123">
        <f>SUMIF(SaldoAnno5!A$12:A$4602,$D228,SaldoAnno5!G$12:G$4602)</f>
        <v>0</v>
      </c>
      <c r="AB228" s="123">
        <f>SUMIF(SaldoAnno6!A$12:A$5000,$D228,SaldoAnno6!D$12:D$5000)</f>
        <v>0</v>
      </c>
      <c r="AC228" s="123">
        <f>SUMIF(SaldoAnno6!A$12:A$5000,$D228,SaldoAnno6!E$12:E$5000)</f>
        <v>0</v>
      </c>
      <c r="AD228" s="123">
        <f>SUMIF(SaldoAnno6!A$12:A$5000,$D228,SaldoAnno6!G$12:G$5000)</f>
        <v>0</v>
      </c>
    </row>
    <row r="229" spans="1:30">
      <c r="A229" s="124">
        <v>23</v>
      </c>
      <c r="B229" s="124">
        <v>2309</v>
      </c>
      <c r="C229" s="124">
        <v>230901</v>
      </c>
      <c r="D229" s="124">
        <v>23090101</v>
      </c>
      <c r="E229" s="125" t="s">
        <v>657</v>
      </c>
      <c r="F229" s="124">
        <v>4</v>
      </c>
      <c r="G229" s="126" t="s">
        <v>462</v>
      </c>
      <c r="H229" s="126" t="s">
        <v>455</v>
      </c>
      <c r="I229" s="126" t="s">
        <v>455</v>
      </c>
      <c r="J229" s="126" t="s">
        <v>859</v>
      </c>
      <c r="K229" s="126" t="s">
        <v>657</v>
      </c>
      <c r="L229" s="126" t="s">
        <v>658</v>
      </c>
      <c r="M229" s="123">
        <f>SUMIF(SaldoAnno1!A$12:A$4902,D229,SaldoAnno1!D$12:D$4902)</f>
        <v>194845.01</v>
      </c>
      <c r="N229" s="123">
        <f>SUMIF(SaldoAnno1!A$12:A$4902,D229,SaldoAnno1!E$12:E$4902)</f>
        <v>336878.8</v>
      </c>
      <c r="O229" s="123">
        <f>SUMIF(SaldoAnno1!A$12:A$4902,D229,SaldoAnno1!G$12:G$4902)</f>
        <v>-142033.78999999998</v>
      </c>
      <c r="P229" s="123">
        <f>SUMIF(SaldoAnno2!A$12:A$5000,D229,SaldoAnno2!D$12:D$5000)</f>
        <v>612589.43999999994</v>
      </c>
      <c r="Q229" s="123">
        <f>SUMIF(SaldoAnno2!A$12:A$5000,D229,SaldoAnno2!E$12:E$5000)</f>
        <v>636798.09</v>
      </c>
      <c r="R229" s="123">
        <f>SUMIF(SaldoAnno2!A$12:A$5000,D229,SaldoAnno2!G$12:G$5000)</f>
        <v>-24208.650000000023</v>
      </c>
      <c r="S229" s="123">
        <f>SUMIF(SaldoAnno3!A$12:A$5000,D229,SaldoAnno3!D$12:G$5000)</f>
        <v>370829.11</v>
      </c>
      <c r="T229" s="123">
        <f>SUMIF(SaldoAnno3!A$12:A$5000,D229,SaldoAnno3!E$12:H$5000)</f>
        <v>848404.07</v>
      </c>
      <c r="U229" s="123">
        <f>SUMIF(SaldoAnno3!A$12:A$5000,D229,SaldoAnno3!G$12:G$5000)</f>
        <v>-477574.95999999996</v>
      </c>
      <c r="V229" s="123">
        <f>SUMIF(SaldoAnno4!A$12:A$4602,$D229,SaldoAnno4!D$12:D$4602)</f>
        <v>353632.71</v>
      </c>
      <c r="W229" s="123">
        <f>SUMIF(SaldoAnno4!A$12:A$4602,$D229,SaldoAnno4!E$12:E$4602)</f>
        <v>1077956.3799999999</v>
      </c>
      <c r="X229" s="123">
        <f>SUMIF(SaldoAnno4!A$12:A$4602,$D229,SaldoAnno4!G$12:G$4602)</f>
        <v>-724323.66999999993</v>
      </c>
      <c r="Y229" s="123">
        <f>SUMIF(SaldoAnno5!A$12:A$4602,$D229,SaldoAnno5!D$12:D$4602)</f>
        <v>679102.72</v>
      </c>
      <c r="Z229" s="123">
        <f>SUMIF(SaldoAnno5!A$12:A$4602,$D229,SaldoAnno5!E$12:E$4602)</f>
        <v>1707767.97</v>
      </c>
      <c r="AA229" s="123">
        <f>SUMIF(SaldoAnno5!A$12:A$4602,$D229,SaldoAnno5!G$12:G$4602)</f>
        <v>-1028665.25</v>
      </c>
      <c r="AB229" s="123">
        <f>SUMIF(SaldoAnno6!A$12:A$5000,$D229,SaldoAnno6!D$12:D$5000)</f>
        <v>686230.06</v>
      </c>
      <c r="AC229" s="123">
        <f>SUMIF(SaldoAnno6!A$12:A$5000,$D229,SaldoAnno6!E$12:E$5000)</f>
        <v>1951070.24</v>
      </c>
      <c r="AD229" s="123">
        <f>SUMIF(SaldoAnno6!A$12:A$5000,$D229,SaldoAnno6!G$12:G$5000)</f>
        <v>-1264840.18</v>
      </c>
    </row>
    <row r="230" spans="1:30">
      <c r="A230" s="124">
        <v>23</v>
      </c>
      <c r="B230" s="124">
        <v>2309</v>
      </c>
      <c r="C230" s="124">
        <v>230901</v>
      </c>
      <c r="D230" s="124">
        <v>23090102</v>
      </c>
      <c r="E230" s="125" t="s">
        <v>1719</v>
      </c>
      <c r="F230" s="124">
        <v>4</v>
      </c>
      <c r="G230" s="126" t="s">
        <v>462</v>
      </c>
      <c r="H230" s="126" t="s">
        <v>455</v>
      </c>
      <c r="I230" s="126" t="s">
        <v>455</v>
      </c>
      <c r="J230" s="126" t="s">
        <v>859</v>
      </c>
      <c r="K230" s="126" t="s">
        <v>657</v>
      </c>
      <c r="L230" s="126" t="s">
        <v>658</v>
      </c>
      <c r="M230" s="123">
        <f>SUMIF(SaldoAnno1!A$12:A$4902,D230,SaldoAnno1!D$12:D$4902)</f>
        <v>0</v>
      </c>
      <c r="N230" s="123">
        <f>SUMIF(SaldoAnno1!A$12:A$4902,D230,SaldoAnno1!E$12:E$4902)</f>
        <v>0</v>
      </c>
      <c r="O230" s="123">
        <f>SUMIF(SaldoAnno1!A$12:A$4902,D230,SaldoAnno1!G$12:G$4902)</f>
        <v>0</v>
      </c>
      <c r="P230" s="123">
        <f>SUMIF(SaldoAnno2!A$12:A$5000,D230,SaldoAnno2!D$12:D$5000)</f>
        <v>3026.97</v>
      </c>
      <c r="Q230" s="123">
        <f>SUMIF(SaldoAnno2!A$12:A$5000,D230,SaldoAnno2!E$12:E$5000)</f>
        <v>3026.97</v>
      </c>
      <c r="R230" s="123">
        <f>SUMIF(SaldoAnno2!A$12:A$5000,D230,SaldoAnno2!G$12:G$5000)</f>
        <v>0</v>
      </c>
      <c r="S230" s="123">
        <f>SUMIF(SaldoAnno3!A$12:A$5000,D230,SaldoAnno3!D$12:G$5000)</f>
        <v>0</v>
      </c>
      <c r="T230" s="123">
        <f>SUMIF(SaldoAnno3!A$12:A$5000,D230,SaldoAnno3!E$12:H$5000)</f>
        <v>0</v>
      </c>
      <c r="U230" s="123">
        <f>SUMIF(SaldoAnno3!A$12:A$5000,D230,SaldoAnno3!G$12:G$5000)</f>
        <v>0</v>
      </c>
      <c r="V230" s="123">
        <f>SUMIF(SaldoAnno4!A$12:A$4602,$D230,SaldoAnno4!D$12:D$4602)</f>
        <v>611.80999999999995</v>
      </c>
      <c r="W230" s="123">
        <f>SUMIF(SaldoAnno4!A$12:A$4602,$D230,SaldoAnno4!E$12:E$4602)</f>
        <v>611.80999999999995</v>
      </c>
      <c r="X230" s="123">
        <f>SUMIF(SaldoAnno4!A$12:A$4602,$D230,SaldoAnno4!G$12:G$4602)</f>
        <v>0</v>
      </c>
      <c r="Y230" s="123">
        <f>SUMIF(SaldoAnno5!A$12:A$4602,$D230,SaldoAnno5!D$12:D$4602)</f>
        <v>1078.94</v>
      </c>
      <c r="Z230" s="123">
        <f>SUMIF(SaldoAnno5!A$12:A$4602,$D230,SaldoAnno5!E$12:E$4602)</f>
        <v>1078.94</v>
      </c>
      <c r="AA230" s="123">
        <f>SUMIF(SaldoAnno5!A$12:A$4602,$D230,SaldoAnno5!G$12:G$4602)</f>
        <v>0</v>
      </c>
      <c r="AB230" s="123">
        <f>SUMIF(SaldoAnno6!A$12:A$5000,$D230,SaldoAnno6!D$12:D$5000)</f>
        <v>941.65</v>
      </c>
      <c r="AC230" s="123">
        <f>SUMIF(SaldoAnno6!A$12:A$5000,$D230,SaldoAnno6!E$12:E$5000)</f>
        <v>941.65</v>
      </c>
      <c r="AD230" s="123">
        <f>SUMIF(SaldoAnno6!A$12:A$5000,$D230,SaldoAnno6!G$12:G$5000)</f>
        <v>0</v>
      </c>
    </row>
    <row r="231" spans="1:30">
      <c r="A231" s="124">
        <v>23</v>
      </c>
      <c r="B231" s="124">
        <v>2309</v>
      </c>
      <c r="C231" s="124">
        <v>230901</v>
      </c>
      <c r="D231" s="124">
        <v>23090109</v>
      </c>
      <c r="E231" s="125" t="s">
        <v>1720</v>
      </c>
      <c r="F231" s="124">
        <v>4</v>
      </c>
      <c r="G231" s="126" t="s">
        <v>462</v>
      </c>
      <c r="H231" s="126" t="s">
        <v>455</v>
      </c>
      <c r="I231" s="126" t="s">
        <v>455</v>
      </c>
      <c r="J231" s="126" t="s">
        <v>859</v>
      </c>
      <c r="K231" s="126" t="s">
        <v>657</v>
      </c>
      <c r="L231" s="126" t="s">
        <v>658</v>
      </c>
      <c r="M231" s="123">
        <f>SUMIF(SaldoAnno1!A$12:A$4902,D231,SaldoAnno1!D$12:D$4902)</f>
        <v>480.95</v>
      </c>
      <c r="N231" s="123">
        <f>SUMIF(SaldoAnno1!A$12:A$4902,D231,SaldoAnno1!E$12:E$4902)</f>
        <v>71079.47</v>
      </c>
      <c r="O231" s="123">
        <f>SUMIF(SaldoAnno1!A$12:A$4902,D231,SaldoAnno1!G$12:G$4902)</f>
        <v>-70598.52</v>
      </c>
      <c r="P231" s="123">
        <f>SUMIF(SaldoAnno2!A$12:A$5000,D231,SaldoAnno2!D$12:D$5000)</f>
        <v>0</v>
      </c>
      <c r="Q231" s="123">
        <f>SUMIF(SaldoAnno2!A$12:A$5000,D231,SaldoAnno2!E$12:E$5000)</f>
        <v>0</v>
      </c>
      <c r="R231" s="123">
        <f>SUMIF(SaldoAnno2!A$12:A$5000,D231,SaldoAnno2!G$12:G$5000)</f>
        <v>0</v>
      </c>
      <c r="S231" s="123">
        <f>SUMIF(SaldoAnno3!A$12:A$5000,D231,SaldoAnno3!D$12:G$5000)</f>
        <v>0</v>
      </c>
      <c r="T231" s="123">
        <f>SUMIF(SaldoAnno3!A$12:A$5000,D231,SaldoAnno3!E$12:H$5000)</f>
        <v>0</v>
      </c>
      <c r="U231" s="123">
        <f>SUMIF(SaldoAnno3!A$12:A$5000,D231,SaldoAnno3!G$12:G$5000)</f>
        <v>0</v>
      </c>
      <c r="V231" s="123">
        <f>SUMIF(SaldoAnno4!A$12:A$4602,$D231,SaldoAnno4!D$12:D$4602)</f>
        <v>0</v>
      </c>
      <c r="W231" s="123">
        <f>SUMIF(SaldoAnno4!A$12:A$4602,$D231,SaldoAnno4!E$12:E$4602)</f>
        <v>0</v>
      </c>
      <c r="X231" s="123">
        <f>SUMIF(SaldoAnno4!A$12:A$4602,$D231,SaldoAnno4!G$12:G$4602)</f>
        <v>0</v>
      </c>
      <c r="Y231" s="123">
        <f>SUMIF(SaldoAnno5!A$12:A$4602,$D231,SaldoAnno5!D$12:D$4602)</f>
        <v>0</v>
      </c>
      <c r="Z231" s="123">
        <f>SUMIF(SaldoAnno5!A$12:A$4602,$D231,SaldoAnno5!E$12:E$4602)</f>
        <v>663.1</v>
      </c>
      <c r="AA231" s="123">
        <f>SUMIF(SaldoAnno5!A$12:A$4602,$D231,SaldoAnno5!G$12:G$4602)</f>
        <v>-663.1</v>
      </c>
      <c r="AB231" s="123">
        <f>SUMIF(SaldoAnno6!A$12:A$5000,$D231,SaldoAnno6!D$12:D$5000)</f>
        <v>0</v>
      </c>
      <c r="AC231" s="123">
        <f>SUMIF(SaldoAnno6!A$12:A$5000,$D231,SaldoAnno6!E$12:E$5000)</f>
        <v>663.1</v>
      </c>
      <c r="AD231" s="123">
        <f>SUMIF(SaldoAnno6!A$12:A$5000,$D231,SaldoAnno6!G$12:G$5000)</f>
        <v>-663.1</v>
      </c>
    </row>
    <row r="232" spans="1:30">
      <c r="A232" s="124">
        <v>23</v>
      </c>
      <c r="B232" s="124">
        <v>2310</v>
      </c>
      <c r="C232" s="124">
        <v>231001</v>
      </c>
      <c r="D232" s="124">
        <v>23100101</v>
      </c>
      <c r="E232" s="125" t="s">
        <v>659</v>
      </c>
      <c r="F232" s="124">
        <v>4</v>
      </c>
      <c r="G232" s="126" t="s">
        <v>462</v>
      </c>
      <c r="H232" s="126" t="s">
        <v>455</v>
      </c>
      <c r="I232" s="126" t="s">
        <v>455</v>
      </c>
      <c r="J232" s="126" t="s">
        <v>859</v>
      </c>
      <c r="K232" s="126" t="s">
        <v>659</v>
      </c>
      <c r="L232" s="126" t="s">
        <v>660</v>
      </c>
      <c r="M232" s="123">
        <f>SUMIF(SaldoAnno1!A$12:A$4902,D232,SaldoAnno1!D$12:D$4902)</f>
        <v>4306.51</v>
      </c>
      <c r="N232" s="123">
        <f>SUMIF(SaldoAnno1!A$12:A$4902,D232,SaldoAnno1!E$12:E$4902)</f>
        <v>5051.67</v>
      </c>
      <c r="O232" s="123">
        <f>SUMIF(SaldoAnno1!A$12:A$4902,D232,SaldoAnno1!G$12:G$4902)</f>
        <v>-745.15999999999985</v>
      </c>
      <c r="P232" s="123">
        <f>SUMIF(SaldoAnno2!A$12:A$5000,D232,SaldoAnno2!D$12:D$5000)</f>
        <v>122</v>
      </c>
      <c r="Q232" s="123">
        <f>SUMIF(SaldoAnno2!A$12:A$5000,D232,SaldoAnno2!E$12:E$5000)</f>
        <v>1374.95</v>
      </c>
      <c r="R232" s="123">
        <f>SUMIF(SaldoAnno2!A$12:A$5000,D232,SaldoAnno2!G$12:G$5000)</f>
        <v>-1252.95</v>
      </c>
      <c r="S232" s="123">
        <f>SUMIF(SaldoAnno3!A$12:A$5000,D232,SaldoAnno3!D$12:G$5000)</f>
        <v>0</v>
      </c>
      <c r="T232" s="123">
        <f>SUMIF(SaldoAnno3!A$12:A$5000,D232,SaldoAnno3!E$12:H$5000)</f>
        <v>0</v>
      </c>
      <c r="U232" s="123">
        <f>SUMIF(SaldoAnno3!A$12:A$5000,D232,SaldoAnno3!G$12:G$5000)</f>
        <v>0</v>
      </c>
      <c r="V232" s="123">
        <f>SUMIF(SaldoAnno4!A$12:A$4602,$D232,SaldoAnno4!D$12:D$4602)</f>
        <v>8216.6299999999992</v>
      </c>
      <c r="W232" s="123">
        <f>SUMIF(SaldoAnno4!A$12:A$4602,$D232,SaldoAnno4!E$12:E$4602)</f>
        <v>44150.75</v>
      </c>
      <c r="X232" s="123">
        <f>SUMIF(SaldoAnno4!A$12:A$4602,$D232,SaldoAnno4!G$12:G$4602)</f>
        <v>-35934.120000000003</v>
      </c>
      <c r="Y232" s="123">
        <f>SUMIF(SaldoAnno5!A$12:A$4602,$D232,SaldoAnno5!D$12:D$4602)</f>
        <v>102766.65</v>
      </c>
      <c r="Z232" s="123">
        <f>SUMIF(SaldoAnno5!A$12:A$4602,$D232,SaldoAnno5!E$12:E$4602)</f>
        <v>189459.87</v>
      </c>
      <c r="AA232" s="123">
        <f>SUMIF(SaldoAnno5!A$12:A$4602,$D232,SaldoAnno5!G$12:G$4602)</f>
        <v>-86693.22</v>
      </c>
      <c r="AB232" s="123">
        <f>SUMIF(SaldoAnno6!A$12:A$5000,$D232,SaldoAnno6!D$12:D$5000)</f>
        <v>186243.27</v>
      </c>
      <c r="AC232" s="123">
        <f>SUMIF(SaldoAnno6!A$12:A$5000,$D232,SaldoAnno6!E$12:E$5000)</f>
        <v>186266.71</v>
      </c>
      <c r="AD232" s="123">
        <f>SUMIF(SaldoAnno6!A$12:A$5000,$D232,SaldoAnno6!G$12:G$5000)</f>
        <v>-23.440000000002328</v>
      </c>
    </row>
    <row r="233" spans="1:30">
      <c r="A233" s="124">
        <v>23</v>
      </c>
      <c r="B233" s="124">
        <v>2311</v>
      </c>
      <c r="C233" s="124">
        <v>231101</v>
      </c>
      <c r="D233" s="124">
        <v>23110101</v>
      </c>
      <c r="E233" s="125" t="s">
        <v>661</v>
      </c>
      <c r="F233" s="124">
        <v>4</v>
      </c>
      <c r="G233" s="126" t="s">
        <v>462</v>
      </c>
      <c r="H233" s="126" t="s">
        <v>455</v>
      </c>
      <c r="I233" s="126" t="s">
        <v>455</v>
      </c>
      <c r="J233" s="126" t="s">
        <v>859</v>
      </c>
      <c r="K233" s="126" t="s">
        <v>661</v>
      </c>
      <c r="L233" s="126" t="s">
        <v>661</v>
      </c>
      <c r="M233" s="123">
        <f>SUMIF(SaldoAnno1!A$12:A$4902,D233,SaldoAnno1!D$12:D$4902)</f>
        <v>9455.5</v>
      </c>
      <c r="N233" s="123">
        <f>SUMIF(SaldoAnno1!A$12:A$4902,D233,SaldoAnno1!E$12:E$4902)</f>
        <v>9455.5</v>
      </c>
      <c r="O233" s="123">
        <f>SUMIF(SaldoAnno1!A$12:A$4902,D233,SaldoAnno1!G$12:G$4902)</f>
        <v>0</v>
      </c>
      <c r="P233" s="123">
        <f>SUMIF(SaldoAnno2!A$12:A$5000,D233,SaldoAnno2!D$12:D$5000)</f>
        <v>38749.15</v>
      </c>
      <c r="Q233" s="123">
        <f>SUMIF(SaldoAnno2!A$12:A$5000,D233,SaldoAnno2!E$12:E$5000)</f>
        <v>91059.21</v>
      </c>
      <c r="R233" s="123">
        <f>SUMIF(SaldoAnno2!A$12:A$5000,D233,SaldoAnno2!G$12:G$5000)</f>
        <v>-52310.060000000005</v>
      </c>
      <c r="S233" s="123">
        <f>SUMIF(SaldoAnno3!A$12:A$5000,D233,SaldoAnno3!D$12:G$5000)</f>
        <v>129865.27</v>
      </c>
      <c r="T233" s="123">
        <f>SUMIF(SaldoAnno3!A$12:A$5000,D233,SaldoAnno3!E$12:H$5000)</f>
        <v>142053.53</v>
      </c>
      <c r="U233" s="123">
        <f>SUMIF(SaldoAnno3!A$12:A$5000,D233,SaldoAnno3!G$12:G$5000)</f>
        <v>-12188.259999999995</v>
      </c>
      <c r="V233" s="123">
        <f>SUMIF(SaldoAnno4!A$12:A$4602,$D233,SaldoAnno4!D$12:D$4602)</f>
        <v>17428.900000000001</v>
      </c>
      <c r="W233" s="123">
        <f>SUMIF(SaldoAnno4!A$12:A$4602,$D233,SaldoAnno4!E$12:E$4602)</f>
        <v>32600.18</v>
      </c>
      <c r="X233" s="123">
        <f>SUMIF(SaldoAnno4!A$12:A$4602,$D233,SaldoAnno4!G$12:G$4602)</f>
        <v>-15171.279999999999</v>
      </c>
      <c r="Y233" s="123">
        <f>SUMIF(SaldoAnno5!A$12:A$4602,$D233,SaldoAnno5!D$12:D$4602)</f>
        <v>20185.64</v>
      </c>
      <c r="Z233" s="123">
        <f>SUMIF(SaldoAnno5!A$12:A$4602,$D233,SaldoAnno5!E$12:E$4602)</f>
        <v>34491.449999999997</v>
      </c>
      <c r="AA233" s="123">
        <f>SUMIF(SaldoAnno5!A$12:A$4602,$D233,SaldoAnno5!G$12:G$4602)</f>
        <v>-14305.809999999998</v>
      </c>
      <c r="AB233" s="123">
        <f>SUMIF(SaldoAnno6!A$12:A$5000,$D233,SaldoAnno6!D$12:D$5000)</f>
        <v>84851.08</v>
      </c>
      <c r="AC233" s="123">
        <f>SUMIF(SaldoAnno6!A$12:A$5000,$D233,SaldoAnno6!E$12:E$5000)</f>
        <v>99536.67</v>
      </c>
      <c r="AD233" s="123">
        <f>SUMIF(SaldoAnno6!A$12:A$5000,$D233,SaldoAnno6!G$12:G$5000)</f>
        <v>-14685.589999999997</v>
      </c>
    </row>
    <row r="234" spans="1:30">
      <c r="A234" s="124">
        <v>23</v>
      </c>
      <c r="B234" s="124">
        <v>2312</v>
      </c>
      <c r="C234" s="124">
        <v>231201</v>
      </c>
      <c r="D234" s="124">
        <v>23120101</v>
      </c>
      <c r="E234" s="125" t="s">
        <v>312</v>
      </c>
      <c r="F234" s="124">
        <v>4</v>
      </c>
      <c r="G234" s="126" t="s">
        <v>462</v>
      </c>
      <c r="H234" s="126" t="s">
        <v>455</v>
      </c>
      <c r="I234" s="126" t="s">
        <v>455</v>
      </c>
      <c r="J234" s="126" t="s">
        <v>859</v>
      </c>
      <c r="K234" s="126" t="s">
        <v>662</v>
      </c>
      <c r="L234" s="126" t="s">
        <v>662</v>
      </c>
      <c r="M234" s="123">
        <f>SUMIF(SaldoAnno1!A$12:A$4902,D234,SaldoAnno1!D$12:D$4902)</f>
        <v>3401.84</v>
      </c>
      <c r="N234" s="123">
        <f>SUMIF(SaldoAnno1!A$12:A$4902,D234,SaldoAnno1!E$12:E$4902)</f>
        <v>7413.96</v>
      </c>
      <c r="O234" s="123">
        <f>SUMIF(SaldoAnno1!A$12:A$4902,D234,SaldoAnno1!G$12:G$4902)</f>
        <v>-4012.12</v>
      </c>
      <c r="P234" s="123">
        <f>SUMIF(SaldoAnno2!A$12:A$5000,D234,SaldoAnno2!D$12:D$5000)</f>
        <v>107968.26</v>
      </c>
      <c r="Q234" s="123">
        <f>SUMIF(SaldoAnno2!A$12:A$5000,D234,SaldoAnno2!E$12:E$5000)</f>
        <v>107968.26</v>
      </c>
      <c r="R234" s="123">
        <f>SUMIF(SaldoAnno2!A$12:A$5000,D234,SaldoAnno2!G$12:G$5000)</f>
        <v>0</v>
      </c>
      <c r="S234" s="123">
        <f>SUMIF(SaldoAnno3!A$12:A$5000,D234,SaldoAnno3!D$12:G$5000)</f>
        <v>274365.28999999998</v>
      </c>
      <c r="T234" s="123">
        <f>SUMIF(SaldoAnno3!A$12:A$5000,D234,SaldoAnno3!E$12:H$5000)</f>
        <v>274365.28999999998</v>
      </c>
      <c r="U234" s="123">
        <f>SUMIF(SaldoAnno3!A$12:A$5000,D234,SaldoAnno3!G$12:G$5000)</f>
        <v>0</v>
      </c>
      <c r="V234" s="123">
        <f>SUMIF(SaldoAnno4!A$12:A$4602,$D234,SaldoAnno4!D$12:D$4602)</f>
        <v>127227.25</v>
      </c>
      <c r="W234" s="123">
        <f>SUMIF(SaldoAnno4!A$12:A$4602,$D234,SaldoAnno4!E$12:E$4602)</f>
        <v>127227.25</v>
      </c>
      <c r="X234" s="123">
        <f>SUMIF(SaldoAnno4!A$12:A$4602,$D234,SaldoAnno4!G$12:G$4602)</f>
        <v>0</v>
      </c>
      <c r="Y234" s="123">
        <f>SUMIF(SaldoAnno5!A$12:A$4602,$D234,SaldoAnno5!D$12:D$4602)</f>
        <v>90653.37</v>
      </c>
      <c r="Z234" s="123">
        <f>SUMIF(SaldoAnno5!A$12:A$4602,$D234,SaldoAnno5!E$12:E$4602)</f>
        <v>90653.37</v>
      </c>
      <c r="AA234" s="123">
        <f>SUMIF(SaldoAnno5!A$12:A$4602,$D234,SaldoAnno5!G$12:G$4602)</f>
        <v>0</v>
      </c>
      <c r="AB234" s="123">
        <f>SUMIF(SaldoAnno6!A$12:A$5000,$D234,SaldoAnno6!D$12:D$5000)</f>
        <v>60810.25</v>
      </c>
      <c r="AC234" s="123">
        <f>SUMIF(SaldoAnno6!A$12:A$5000,$D234,SaldoAnno6!E$12:E$5000)</f>
        <v>60810.25</v>
      </c>
      <c r="AD234" s="123">
        <f>SUMIF(SaldoAnno6!A$12:A$5000,$D234,SaldoAnno6!G$12:G$5000)</f>
        <v>0</v>
      </c>
    </row>
    <row r="235" spans="1:30">
      <c r="A235" s="124">
        <v>23</v>
      </c>
      <c r="B235" s="124">
        <v>2312</v>
      </c>
      <c r="C235" s="124">
        <v>231201</v>
      </c>
      <c r="D235" s="124">
        <v>23120102</v>
      </c>
      <c r="E235" s="125" t="s">
        <v>1314</v>
      </c>
      <c r="F235" s="124">
        <v>4</v>
      </c>
      <c r="G235" s="126" t="s">
        <v>462</v>
      </c>
      <c r="H235" s="126" t="s">
        <v>455</v>
      </c>
      <c r="I235" s="126" t="s">
        <v>455</v>
      </c>
      <c r="J235" s="126" t="s">
        <v>859</v>
      </c>
      <c r="K235" s="126" t="s">
        <v>662</v>
      </c>
      <c r="L235" s="126" t="s">
        <v>662</v>
      </c>
      <c r="M235" s="123">
        <f>SUMIF(SaldoAnno1!A$12:A$4902,D235,SaldoAnno1!D$12:D$4902)</f>
        <v>6406.57</v>
      </c>
      <c r="N235" s="123">
        <f>SUMIF(SaldoAnno1!A$12:A$4902,D235,SaldoAnno1!E$12:E$4902)</f>
        <v>2438.3200000000002</v>
      </c>
      <c r="O235" s="123">
        <f>SUMIF(SaldoAnno1!A$12:A$4902,D235,SaldoAnno1!G$12:G$4902)</f>
        <v>3968.2499999999995</v>
      </c>
      <c r="P235" s="123">
        <f>SUMIF(SaldoAnno2!A$12:A$5000,D235,SaldoAnno2!D$12:D$5000)</f>
        <v>497812.68</v>
      </c>
      <c r="Q235" s="123">
        <f>SUMIF(SaldoAnno2!A$12:A$5000,D235,SaldoAnno2!E$12:E$5000)</f>
        <v>497812.68</v>
      </c>
      <c r="R235" s="123">
        <f>SUMIF(SaldoAnno2!A$12:A$5000,D235,SaldoAnno2!G$12:G$5000)</f>
        <v>0</v>
      </c>
      <c r="S235" s="123">
        <f>SUMIF(SaldoAnno3!A$12:A$5000,D235,SaldoAnno3!D$12:G$5000)</f>
        <v>658497.63</v>
      </c>
      <c r="T235" s="123">
        <f>SUMIF(SaldoAnno3!A$12:A$5000,D235,SaldoAnno3!E$12:H$5000)</f>
        <v>658497.63</v>
      </c>
      <c r="U235" s="123">
        <f>SUMIF(SaldoAnno3!A$12:A$5000,D235,SaldoAnno3!G$12:G$5000)</f>
        <v>0</v>
      </c>
      <c r="V235" s="123">
        <f>SUMIF(SaldoAnno4!A$12:A$4602,$D235,SaldoAnno4!D$12:D$4602)</f>
        <v>419799.59</v>
      </c>
      <c r="W235" s="123">
        <f>SUMIF(SaldoAnno4!A$12:A$4602,$D235,SaldoAnno4!E$12:E$4602)</f>
        <v>419799.59</v>
      </c>
      <c r="X235" s="123">
        <f>SUMIF(SaldoAnno4!A$12:A$4602,$D235,SaldoAnno4!G$12:G$4602)</f>
        <v>0</v>
      </c>
      <c r="Y235" s="123">
        <f>SUMIF(SaldoAnno5!A$12:A$4602,$D235,SaldoAnno5!D$12:D$4602)</f>
        <v>382074.51</v>
      </c>
      <c r="Z235" s="123">
        <f>SUMIF(SaldoAnno5!A$12:A$4602,$D235,SaldoAnno5!E$12:E$4602)</f>
        <v>382366.34</v>
      </c>
      <c r="AA235" s="123">
        <f>SUMIF(SaldoAnno5!A$12:A$4602,$D235,SaldoAnno5!G$12:G$4602)</f>
        <v>-291.8300000000163</v>
      </c>
      <c r="AB235" s="123">
        <f>SUMIF(SaldoAnno6!A$12:A$5000,$D235,SaldoAnno6!D$12:D$5000)</f>
        <v>401361.81</v>
      </c>
      <c r="AC235" s="123">
        <f>SUMIF(SaldoAnno6!A$12:A$5000,$D235,SaldoAnno6!E$12:E$5000)</f>
        <v>405512.5</v>
      </c>
      <c r="AD235" s="123">
        <f>SUMIF(SaldoAnno6!A$12:A$5000,$D235,SaldoAnno6!G$12:G$5000)</f>
        <v>-4150.6900000000023</v>
      </c>
    </row>
    <row r="236" spans="1:30">
      <c r="A236" s="124">
        <v>23</v>
      </c>
      <c r="B236" s="124">
        <v>2312</v>
      </c>
      <c r="C236" s="124">
        <v>231201</v>
      </c>
      <c r="D236" s="124">
        <v>23120103</v>
      </c>
      <c r="E236" t="s">
        <v>1631</v>
      </c>
      <c r="F236" s="124">
        <v>4</v>
      </c>
      <c r="G236" s="126" t="s">
        <v>462</v>
      </c>
      <c r="H236" s="126" t="s">
        <v>455</v>
      </c>
      <c r="I236" s="126" t="s">
        <v>455</v>
      </c>
      <c r="J236" s="126" t="s">
        <v>859</v>
      </c>
      <c r="K236" s="126" t="s">
        <v>662</v>
      </c>
      <c r="L236" s="126" t="s">
        <v>662</v>
      </c>
      <c r="M236" s="123">
        <f>SUMIF(SaldoAnno1!A$12:A$4902,D236,SaldoAnno1!D$12:D$4902)</f>
        <v>640212.68999999994</v>
      </c>
      <c r="N236" s="123">
        <f>SUMIF(SaldoAnno1!A$12:A$4902,D236,SaldoAnno1!E$12:E$4902)</f>
        <v>890523.04</v>
      </c>
      <c r="O236" s="123">
        <f>SUMIF(SaldoAnno1!A$12:A$4902,D236,SaldoAnno1!G$12:G$4902)</f>
        <v>-250310.35000000009</v>
      </c>
      <c r="P236" s="123">
        <f>SUMIF(SaldoAnno2!A$12:A$5000,D236,SaldoAnno2!D$12:D$5000)</f>
        <v>0</v>
      </c>
      <c r="Q236" s="123">
        <f>SUMIF(SaldoAnno2!A$12:A$5000,D236,SaldoAnno2!E$12:E$5000)</f>
        <v>0</v>
      </c>
      <c r="R236" s="123">
        <f>SUMIF(SaldoAnno2!A$12:A$5000,D236,SaldoAnno2!G$12:G$5000)</f>
        <v>0</v>
      </c>
      <c r="S236" s="123">
        <f>SUMIF(SaldoAnno3!A$12:A$5000,D236,SaldoAnno3!D$12:G$5000)</f>
        <v>1185175.8600000001</v>
      </c>
      <c r="T236" s="123">
        <f>SUMIF(SaldoAnno3!A$12:A$5000,D236,SaldoAnno3!E$12:H$5000)</f>
        <v>1338424.73</v>
      </c>
      <c r="U236" s="123">
        <f>SUMIF(SaldoAnno3!A$12:A$5000,D236,SaldoAnno3!G$12:G$5000)</f>
        <v>-153248.86999999988</v>
      </c>
      <c r="V236" s="123">
        <f>SUMIF(SaldoAnno4!A$12:A$4602,$D236,SaldoAnno4!D$12:D$4602)</f>
        <v>2256216.62</v>
      </c>
      <c r="W236" s="123">
        <f>SUMIF(SaldoAnno4!A$12:A$4602,$D236,SaldoAnno4!E$12:E$4602)</f>
        <v>2363576.61</v>
      </c>
      <c r="X236" s="123">
        <f>SUMIF(SaldoAnno4!A$12:A$4602,$D236,SaldoAnno4!G$12:G$4602)</f>
        <v>-107359.98999999976</v>
      </c>
      <c r="Y236" s="123">
        <f>SUMIF(SaldoAnno5!A$12:A$4602,$D236,SaldoAnno5!D$12:D$4602)</f>
        <v>2678320.4700000002</v>
      </c>
      <c r="Z236" s="123">
        <f>SUMIF(SaldoAnno5!A$12:A$4602,$D236,SaldoAnno5!E$12:E$4602)</f>
        <v>2788424.79</v>
      </c>
      <c r="AA236" s="123">
        <f>SUMIF(SaldoAnno5!A$12:A$4602,$D236,SaldoAnno5!G$12:G$4602)</f>
        <v>-110104.31999999983</v>
      </c>
      <c r="AB236" s="123">
        <f>SUMIF(SaldoAnno6!A$12:A$5000,$D236,SaldoAnno6!D$12:D$5000)</f>
        <v>3003540.24</v>
      </c>
      <c r="AC236" s="123">
        <f>SUMIF(SaldoAnno6!A$12:A$5000,$D236,SaldoAnno6!E$12:E$5000)</f>
        <v>3192040.11</v>
      </c>
      <c r="AD236" s="123">
        <f>SUMIF(SaldoAnno6!A$12:A$5000,$D236,SaldoAnno6!G$12:G$5000)</f>
        <v>-188499.86999999965</v>
      </c>
    </row>
    <row r="237" spans="1:30">
      <c r="A237" s="124">
        <v>23</v>
      </c>
      <c r="B237" s="124">
        <v>2312</v>
      </c>
      <c r="C237" s="124">
        <v>231201</v>
      </c>
      <c r="D237" s="124">
        <v>23120104</v>
      </c>
      <c r="E237" t="s">
        <v>1638</v>
      </c>
      <c r="F237" s="124">
        <v>4</v>
      </c>
      <c r="G237" s="126" t="s">
        <v>462</v>
      </c>
      <c r="H237" s="126" t="s">
        <v>455</v>
      </c>
      <c r="I237" s="126" t="s">
        <v>455</v>
      </c>
      <c r="J237" s="126" t="s">
        <v>859</v>
      </c>
      <c r="K237" s="126" t="s">
        <v>662</v>
      </c>
      <c r="L237" s="126" t="s">
        <v>662</v>
      </c>
      <c r="M237" s="123">
        <f>SUMIF(SaldoAnno1!A$12:A$4902,D237,SaldoAnno1!D$12:D$4902)</f>
        <v>967.81</v>
      </c>
      <c r="N237" s="123">
        <f>SUMIF(SaldoAnno1!A$12:A$4902,D237,SaldoAnno1!E$12:E$4902)</f>
        <v>420.09</v>
      </c>
      <c r="O237" s="123">
        <f>SUMIF(SaldoAnno1!A$12:A$4902,D237,SaldoAnno1!G$12:G$4902)</f>
        <v>547.72</v>
      </c>
      <c r="P237" s="123">
        <f>SUMIF(SaldoAnno2!A$12:A$5000,D237,SaldoAnno2!D$12:D$5000)</f>
        <v>0</v>
      </c>
      <c r="Q237" s="123">
        <f>SUMIF(SaldoAnno2!A$12:A$5000,D237,SaldoAnno2!E$12:E$5000)</f>
        <v>0</v>
      </c>
      <c r="R237" s="123">
        <f>SUMIF(SaldoAnno2!A$12:A$5000,D237,SaldoAnno2!G$12:G$5000)</f>
        <v>0</v>
      </c>
      <c r="S237" s="123">
        <f>SUMIF(SaldoAnno3!A$12:A$5000,D237,SaldoAnno3!D$12:G$5000)</f>
        <v>47116.69</v>
      </c>
      <c r="T237" s="123">
        <f>SUMIF(SaldoAnno3!A$12:A$5000,D237,SaldoAnno3!E$12:H$5000)</f>
        <v>31560.65</v>
      </c>
      <c r="U237" s="123">
        <f>SUMIF(SaldoAnno3!A$12:A$5000,D237,SaldoAnno3!G$12:G$5000)</f>
        <v>15556.04</v>
      </c>
      <c r="V237" s="123">
        <f>SUMIF(SaldoAnno4!A$12:A$4602,$D237,SaldoAnno4!D$12:D$4602)</f>
        <v>23410.74</v>
      </c>
      <c r="W237" s="123">
        <f>SUMIF(SaldoAnno4!A$12:A$4602,$D237,SaldoAnno4!E$12:E$4602)</f>
        <v>23410.74</v>
      </c>
      <c r="X237" s="123">
        <f>SUMIF(SaldoAnno4!A$12:A$4602,$D237,SaldoAnno4!G$12:G$4602)</f>
        <v>0</v>
      </c>
      <c r="Y237" s="123">
        <f>SUMIF(SaldoAnno5!A$12:A$4602,$D237,SaldoAnno5!D$12:D$4602)</f>
        <v>1795.08</v>
      </c>
      <c r="Z237" s="123">
        <f>SUMIF(SaldoAnno5!A$12:A$4602,$D237,SaldoAnno5!E$12:E$4602)</f>
        <v>1795.08</v>
      </c>
      <c r="AA237" s="123">
        <f>SUMIF(SaldoAnno5!A$12:A$4602,$D237,SaldoAnno5!G$12:G$4602)</f>
        <v>0</v>
      </c>
      <c r="AB237" s="123">
        <f>SUMIF(SaldoAnno6!A$12:A$5000,$D237,SaldoAnno6!D$12:D$5000)</f>
        <v>1013.8</v>
      </c>
      <c r="AC237" s="123">
        <f>SUMIF(SaldoAnno6!A$12:A$5000,$D237,SaldoAnno6!E$12:E$5000)</f>
        <v>1013.8</v>
      </c>
      <c r="AD237" s="123">
        <f>SUMIF(SaldoAnno6!A$12:A$5000,$D237,SaldoAnno6!G$12:G$5000)</f>
        <v>0</v>
      </c>
    </row>
    <row r="238" spans="1:30">
      <c r="A238" s="124">
        <v>23</v>
      </c>
      <c r="B238" s="124">
        <v>2312</v>
      </c>
      <c r="C238" s="124">
        <v>231201</v>
      </c>
      <c r="D238" s="124">
        <v>23120111</v>
      </c>
      <c r="E238" s="125" t="s">
        <v>663</v>
      </c>
      <c r="F238" s="124">
        <v>4</v>
      </c>
      <c r="G238" s="126" t="s">
        <v>462</v>
      </c>
      <c r="H238" s="126" t="s">
        <v>455</v>
      </c>
      <c r="I238" s="126" t="s">
        <v>455</v>
      </c>
      <c r="J238" s="126" t="s">
        <v>859</v>
      </c>
      <c r="K238" s="126" t="s">
        <v>662</v>
      </c>
      <c r="L238" s="126" t="s">
        <v>662</v>
      </c>
      <c r="M238" s="123">
        <f>SUMIF(SaldoAnno1!A$12:A$4902,D238,SaldoAnno1!D$12:D$4902)</f>
        <v>44548.53</v>
      </c>
      <c r="N238" s="123">
        <f>SUMIF(SaldoAnno1!A$12:A$4902,D238,SaldoAnno1!E$12:E$4902)</f>
        <v>54261.16</v>
      </c>
      <c r="O238" s="123">
        <f>SUMIF(SaldoAnno1!A$12:A$4902,D238,SaldoAnno1!G$12:G$4902)</f>
        <v>-9712.6300000000047</v>
      </c>
      <c r="P238" s="123">
        <f>SUMIF(SaldoAnno2!A$12:A$5000,D238,SaldoAnno2!D$12:D$5000)</f>
        <v>444194.62</v>
      </c>
      <c r="Q238" s="123">
        <f>SUMIF(SaldoAnno2!A$12:A$5000,D238,SaldoAnno2!E$12:E$5000)</f>
        <v>476311.99</v>
      </c>
      <c r="R238" s="123">
        <f>SUMIF(SaldoAnno2!A$12:A$5000,D238,SaldoAnno2!G$12:G$5000)</f>
        <v>-32117.369999999995</v>
      </c>
      <c r="S238" s="123">
        <f>SUMIF(SaldoAnno3!A$12:A$5000,D238,SaldoAnno3!D$12:G$5000)</f>
        <v>376299.2</v>
      </c>
      <c r="T238" s="123">
        <f>SUMIF(SaldoAnno3!A$12:A$5000,D238,SaldoAnno3!E$12:H$5000)</f>
        <v>392779.9</v>
      </c>
      <c r="U238" s="123">
        <f>SUMIF(SaldoAnno3!A$12:A$5000,D238,SaldoAnno3!G$12:G$5000)</f>
        <v>-16480.700000000012</v>
      </c>
      <c r="V238" s="123">
        <f>SUMIF(SaldoAnno4!A$12:A$4602,$D238,SaldoAnno4!D$12:D$4602)</f>
        <v>353182.71999999997</v>
      </c>
      <c r="W238" s="123">
        <f>SUMIF(SaldoAnno4!A$12:A$4602,$D238,SaldoAnno4!E$12:E$4602)</f>
        <v>360520.32</v>
      </c>
      <c r="X238" s="123">
        <f>SUMIF(SaldoAnno4!A$12:A$4602,$D238,SaldoAnno4!G$12:G$4602)</f>
        <v>-7337.6000000000349</v>
      </c>
      <c r="Y238" s="123">
        <f>SUMIF(SaldoAnno5!A$12:A$4602,$D238,SaldoAnno5!D$12:D$4602)</f>
        <v>324991.40999999997</v>
      </c>
      <c r="Z238" s="123">
        <f>SUMIF(SaldoAnno5!A$12:A$4602,$D238,SaldoAnno5!E$12:E$4602)</f>
        <v>337223.23</v>
      </c>
      <c r="AA238" s="123">
        <f>SUMIF(SaldoAnno5!A$12:A$4602,$D238,SaldoAnno5!G$12:G$4602)</f>
        <v>-12231.820000000007</v>
      </c>
      <c r="AB238" s="123">
        <f>SUMIF(SaldoAnno6!A$12:A$5000,$D238,SaldoAnno6!D$12:D$5000)</f>
        <v>291752.37</v>
      </c>
      <c r="AC238" s="123">
        <f>SUMIF(SaldoAnno6!A$12:A$5000,$D238,SaldoAnno6!E$12:E$5000)</f>
        <v>297926.62</v>
      </c>
      <c r="AD238" s="123">
        <f>SUMIF(SaldoAnno6!A$12:A$5000,$D238,SaldoAnno6!G$12:G$5000)</f>
        <v>-6174.25</v>
      </c>
    </row>
    <row r="239" spans="1:30">
      <c r="A239" s="124">
        <v>23</v>
      </c>
      <c r="B239" s="124">
        <v>2312</v>
      </c>
      <c r="C239" s="124">
        <v>231201</v>
      </c>
      <c r="D239" s="124">
        <v>23120112</v>
      </c>
      <c r="E239" s="125" t="s">
        <v>664</v>
      </c>
      <c r="F239" s="124">
        <v>4</v>
      </c>
      <c r="G239" s="126" t="s">
        <v>462</v>
      </c>
      <c r="H239" s="126" t="s">
        <v>455</v>
      </c>
      <c r="I239" s="126" t="s">
        <v>455</v>
      </c>
      <c r="J239" s="126" t="s">
        <v>859</v>
      </c>
      <c r="K239" s="126" t="s">
        <v>662</v>
      </c>
      <c r="L239" s="126" t="s">
        <v>662</v>
      </c>
      <c r="M239" s="123">
        <f>SUMIF(SaldoAnno1!A$12:A$4902,D239,SaldoAnno1!D$12:D$4902)</f>
        <v>901860.68</v>
      </c>
      <c r="N239" s="123">
        <f>SUMIF(SaldoAnno1!A$12:A$4902,D239,SaldoAnno1!E$12:E$4902)</f>
        <v>885738.83</v>
      </c>
      <c r="O239" s="123">
        <f>SUMIF(SaldoAnno1!A$12:A$4902,D239,SaldoAnno1!G$12:G$4902)</f>
        <v>16121.850000000093</v>
      </c>
      <c r="P239" s="123">
        <f>SUMIF(SaldoAnno2!A$12:A$5000,D239,SaldoAnno2!D$12:D$5000)</f>
        <v>1688680.23</v>
      </c>
      <c r="Q239" s="123">
        <f>SUMIF(SaldoAnno2!A$12:A$5000,D239,SaldoAnno2!E$12:E$5000)</f>
        <v>1921441.77</v>
      </c>
      <c r="R239" s="123">
        <f>SUMIF(SaldoAnno2!A$12:A$5000,D239,SaldoAnno2!G$12:G$5000)</f>
        <v>-232761.54000000004</v>
      </c>
      <c r="S239" s="123">
        <f>SUMIF(SaldoAnno3!A$12:A$5000,D239,SaldoAnno3!D$12:G$5000)</f>
        <v>1506724.59</v>
      </c>
      <c r="T239" s="123">
        <f>SUMIF(SaldoAnno3!A$12:A$5000,D239,SaldoAnno3!E$12:H$5000)</f>
        <v>1730760.52</v>
      </c>
      <c r="U239" s="123">
        <f>SUMIF(SaldoAnno3!A$12:A$5000,D239,SaldoAnno3!G$12:G$5000)</f>
        <v>-224035.92999999993</v>
      </c>
      <c r="V239" s="123">
        <f>SUMIF(SaldoAnno4!A$12:A$4602,$D239,SaldoAnno4!D$12:D$4602)</f>
        <v>1426732.63</v>
      </c>
      <c r="W239" s="123">
        <f>SUMIF(SaldoAnno4!A$12:A$4602,$D239,SaldoAnno4!E$12:E$4602)</f>
        <v>1669674</v>
      </c>
      <c r="X239" s="123">
        <f>SUMIF(SaldoAnno4!A$12:A$4602,$D239,SaldoAnno4!G$12:G$4602)</f>
        <v>-242941.37000000011</v>
      </c>
      <c r="Y239" s="123">
        <f>SUMIF(SaldoAnno5!A$12:A$4602,$D239,SaldoAnno5!D$12:D$4602)</f>
        <v>1485148.88</v>
      </c>
      <c r="Z239" s="123">
        <f>SUMIF(SaldoAnno5!A$12:A$4602,$D239,SaldoAnno5!E$12:E$4602)</f>
        <v>1716005.1</v>
      </c>
      <c r="AA239" s="123">
        <f>SUMIF(SaldoAnno5!A$12:A$4602,$D239,SaldoAnno5!G$12:G$4602)</f>
        <v>-230856.2200000002</v>
      </c>
      <c r="AB239" s="123">
        <f>SUMIF(SaldoAnno6!A$12:A$5000,$D239,SaldoAnno6!D$12:D$5000)</f>
        <v>1594568.54</v>
      </c>
      <c r="AC239" s="123">
        <f>SUMIF(SaldoAnno6!A$12:A$5000,$D239,SaldoAnno6!E$12:E$5000)</f>
        <v>1861624.05</v>
      </c>
      <c r="AD239" s="123">
        <f>SUMIF(SaldoAnno6!A$12:A$5000,$D239,SaldoAnno6!G$12:G$5000)</f>
        <v>-267055.51</v>
      </c>
    </row>
    <row r="240" spans="1:30">
      <c r="A240" s="124">
        <v>23</v>
      </c>
      <c r="B240" s="124">
        <v>2312</v>
      </c>
      <c r="C240" s="124">
        <v>231201</v>
      </c>
      <c r="D240" s="124">
        <v>23120121</v>
      </c>
      <c r="E240" s="125" t="s">
        <v>665</v>
      </c>
      <c r="F240" s="124">
        <v>4</v>
      </c>
      <c r="G240" s="126" t="s">
        <v>462</v>
      </c>
      <c r="H240" s="126" t="s">
        <v>455</v>
      </c>
      <c r="I240" s="126" t="s">
        <v>455</v>
      </c>
      <c r="J240" s="126" t="s">
        <v>859</v>
      </c>
      <c r="K240" s="126" t="s">
        <v>662</v>
      </c>
      <c r="L240" s="126" t="s">
        <v>662</v>
      </c>
      <c r="M240" s="123">
        <f>SUMIF(SaldoAnno1!A$12:A$4902,D240,SaldoAnno1!D$12:D$4902)</f>
        <v>723334.3</v>
      </c>
      <c r="N240" s="123">
        <f>SUMIF(SaldoAnno1!A$12:A$4902,D240,SaldoAnno1!E$12:E$4902)</f>
        <v>482294.74</v>
      </c>
      <c r="O240" s="123">
        <f>SUMIF(SaldoAnno1!A$12:A$4902,D240,SaldoAnno1!G$12:G$4902)</f>
        <v>241039.56000000006</v>
      </c>
      <c r="P240" s="123">
        <f>SUMIF(SaldoAnno2!A$12:A$5000,D240,SaldoAnno2!D$12:D$5000)</f>
        <v>1117843.24</v>
      </c>
      <c r="Q240" s="123">
        <f>SUMIF(SaldoAnno2!A$12:A$5000,D240,SaldoAnno2!E$12:E$5000)</f>
        <v>1253736.7</v>
      </c>
      <c r="R240" s="123">
        <f>SUMIF(SaldoAnno2!A$12:A$5000,D240,SaldoAnno2!G$12:G$5000)</f>
        <v>-135893.45999999996</v>
      </c>
      <c r="S240" s="123">
        <f>SUMIF(SaldoAnno3!A$12:A$5000,D240,SaldoAnno3!D$12:G$5000)</f>
        <v>1242626.8</v>
      </c>
      <c r="T240" s="123">
        <f>SUMIF(SaldoAnno3!A$12:A$5000,D240,SaldoAnno3!E$12:H$5000)</f>
        <v>1420525.16</v>
      </c>
      <c r="U240" s="123">
        <f>SUMIF(SaldoAnno3!A$12:A$5000,D240,SaldoAnno3!G$12:G$5000)</f>
        <v>-177898.35999999987</v>
      </c>
      <c r="V240" s="123">
        <f>SUMIF(SaldoAnno4!A$12:A$4602,$D240,SaldoAnno4!D$12:D$4602)</f>
        <v>1255734.06</v>
      </c>
      <c r="W240" s="123">
        <f>SUMIF(SaldoAnno4!A$12:A$4602,$D240,SaldoAnno4!E$12:E$4602)</f>
        <v>1466036.79</v>
      </c>
      <c r="X240" s="123">
        <f>SUMIF(SaldoAnno4!A$12:A$4602,$D240,SaldoAnno4!G$12:G$4602)</f>
        <v>-210302.72999999998</v>
      </c>
      <c r="Y240" s="123">
        <f>SUMIF(SaldoAnno5!A$12:A$4602,$D240,SaldoAnno5!D$12:D$4602)</f>
        <v>1194829.74</v>
      </c>
      <c r="Z240" s="123">
        <f>SUMIF(SaldoAnno5!A$12:A$4602,$D240,SaldoAnno5!E$12:E$4602)</f>
        <v>1424822.03</v>
      </c>
      <c r="AA240" s="123">
        <f>SUMIF(SaldoAnno5!A$12:A$4602,$D240,SaldoAnno5!G$12:G$4602)</f>
        <v>-229992.29000000004</v>
      </c>
      <c r="AB240" s="123">
        <f>SUMIF(SaldoAnno6!A$12:A$5000,$D240,SaldoAnno6!D$12:D$5000)</f>
        <v>1346010.95</v>
      </c>
      <c r="AC240" s="123">
        <f>SUMIF(SaldoAnno6!A$12:A$5000,$D240,SaldoAnno6!E$12:E$5000)</f>
        <v>1595651.57</v>
      </c>
      <c r="AD240" s="123">
        <f>SUMIF(SaldoAnno6!A$12:A$5000,$D240,SaldoAnno6!G$12:G$5000)</f>
        <v>-249640.62000000011</v>
      </c>
    </row>
    <row r="241" spans="1:30">
      <c r="A241" s="124">
        <v>23</v>
      </c>
      <c r="B241" s="124">
        <v>2312</v>
      </c>
      <c r="C241" s="124">
        <v>231201</v>
      </c>
      <c r="D241" s="124">
        <v>23120122</v>
      </c>
      <c r="E241" s="125" t="s">
        <v>666</v>
      </c>
      <c r="F241" s="124">
        <v>4</v>
      </c>
      <c r="G241" s="126" t="s">
        <v>462</v>
      </c>
      <c r="H241" s="126" t="s">
        <v>455</v>
      </c>
      <c r="I241" s="126" t="s">
        <v>455</v>
      </c>
      <c r="J241" s="126" t="s">
        <v>859</v>
      </c>
      <c r="K241" s="126" t="s">
        <v>662</v>
      </c>
      <c r="L241" s="126" t="s">
        <v>662</v>
      </c>
      <c r="M241" s="123">
        <f>SUMIF(SaldoAnno1!A$12:A$4902,D241,SaldoAnno1!D$12:D$4902)</f>
        <v>0</v>
      </c>
      <c r="N241" s="123">
        <f>SUMIF(SaldoAnno1!A$12:A$4902,D241,SaldoAnno1!E$12:E$4902)</f>
        <v>0</v>
      </c>
      <c r="O241" s="123">
        <f>SUMIF(SaldoAnno1!A$12:A$4902,D241,SaldoAnno1!G$12:G$4902)</f>
        <v>0</v>
      </c>
      <c r="P241" s="123">
        <f>SUMIF(SaldoAnno2!A$12:A$5000,D241,SaldoAnno2!D$12:D$5000)</f>
        <v>7165</v>
      </c>
      <c r="Q241" s="123">
        <f>SUMIF(SaldoAnno2!A$12:A$5000,D241,SaldoAnno2!E$12:E$5000)</f>
        <v>65165</v>
      </c>
      <c r="R241" s="123">
        <f>SUMIF(SaldoAnno2!A$12:A$5000,D241,SaldoAnno2!G$12:G$5000)</f>
        <v>-58000</v>
      </c>
      <c r="S241" s="123">
        <f>SUMIF(SaldoAnno3!A$12:A$5000,D241,SaldoAnno3!D$12:G$5000)</f>
        <v>58000</v>
      </c>
      <c r="T241" s="123">
        <f>SUMIF(SaldoAnno3!A$12:A$5000,D241,SaldoAnno3!E$12:H$5000)</f>
        <v>63000</v>
      </c>
      <c r="U241" s="123">
        <f>SUMIF(SaldoAnno3!A$12:A$5000,D241,SaldoAnno3!G$12:G$5000)</f>
        <v>-5000</v>
      </c>
      <c r="V241" s="123">
        <f>SUMIF(SaldoAnno4!A$12:A$4602,$D241,SaldoAnno4!D$12:D$4602)</f>
        <v>5000</v>
      </c>
      <c r="W241" s="123">
        <f>SUMIF(SaldoAnno4!A$12:A$4602,$D241,SaldoAnno4!E$12:E$4602)</f>
        <v>5000</v>
      </c>
      <c r="X241" s="123">
        <f>SUMIF(SaldoAnno4!A$12:A$4602,$D241,SaldoAnno4!G$12:G$4602)</f>
        <v>0</v>
      </c>
      <c r="Y241" s="123">
        <f>SUMIF(SaldoAnno5!A$12:A$4602,$D241,SaldoAnno5!D$12:D$4602)</f>
        <v>0</v>
      </c>
      <c r="Z241" s="123">
        <f>SUMIF(SaldoAnno5!A$12:A$4602,$D241,SaldoAnno5!E$12:E$4602)</f>
        <v>0</v>
      </c>
      <c r="AA241" s="123">
        <f>SUMIF(SaldoAnno5!A$12:A$4602,$D241,SaldoAnno5!G$12:G$4602)</f>
        <v>0</v>
      </c>
      <c r="AB241" s="123">
        <f>SUMIF(SaldoAnno6!A$12:A$5000,$D241,SaldoAnno6!D$12:D$5000)</f>
        <v>0</v>
      </c>
      <c r="AC241" s="123">
        <f>SUMIF(SaldoAnno6!A$12:A$5000,$D241,SaldoAnno6!E$12:E$5000)</f>
        <v>31350</v>
      </c>
      <c r="AD241" s="123">
        <f>SUMIF(SaldoAnno6!A$12:A$5000,$D241,SaldoAnno6!G$12:G$5000)</f>
        <v>-31350</v>
      </c>
    </row>
    <row r="242" spans="1:30">
      <c r="A242" s="124">
        <v>23</v>
      </c>
      <c r="B242" s="124">
        <v>2312</v>
      </c>
      <c r="C242" s="124">
        <v>231201</v>
      </c>
      <c r="D242" s="124">
        <v>23120123</v>
      </c>
      <c r="E242" s="125" t="s">
        <v>1311</v>
      </c>
      <c r="F242" s="124">
        <v>4</v>
      </c>
      <c r="G242" s="126" t="s">
        <v>462</v>
      </c>
      <c r="H242" s="126" t="s">
        <v>455</v>
      </c>
      <c r="I242" s="126" t="s">
        <v>455</v>
      </c>
      <c r="J242" s="126" t="s">
        <v>859</v>
      </c>
      <c r="K242" s="126" t="s">
        <v>662</v>
      </c>
      <c r="L242" s="126" t="s">
        <v>662</v>
      </c>
      <c r="M242" s="123">
        <f>SUMIF(SaldoAnno1!A$12:A$4902,D242,SaldoAnno1!D$12:D$4902)</f>
        <v>0</v>
      </c>
      <c r="N242" s="123">
        <f>SUMIF(SaldoAnno1!A$12:A$4902,D242,SaldoAnno1!E$12:E$4902)</f>
        <v>0</v>
      </c>
      <c r="O242" s="123">
        <f>SUMIF(SaldoAnno1!A$12:A$4902,D242,SaldoAnno1!G$12:G$4902)</f>
        <v>0</v>
      </c>
      <c r="P242" s="123">
        <f>SUMIF(SaldoAnno2!A$12:A$5000,D242,SaldoAnno2!D$12:D$5000)</f>
        <v>1909.54</v>
      </c>
      <c r="Q242" s="123">
        <f>SUMIF(SaldoAnno2!A$12:A$5000,D242,SaldoAnno2!E$12:E$5000)</f>
        <v>1909.54</v>
      </c>
      <c r="R242" s="123">
        <f>SUMIF(SaldoAnno2!A$12:A$5000,D242,SaldoAnno2!G$12:G$5000)</f>
        <v>0</v>
      </c>
      <c r="S242" s="123">
        <f>SUMIF(SaldoAnno3!A$12:A$5000,D242,SaldoAnno3!D$12:G$5000)</f>
        <v>1165.04</v>
      </c>
      <c r="T242" s="123">
        <f>SUMIF(SaldoAnno3!A$12:A$5000,D242,SaldoAnno3!E$12:H$5000)</f>
        <v>1165.04</v>
      </c>
      <c r="U242" s="123">
        <f>SUMIF(SaldoAnno3!A$12:A$5000,D242,SaldoAnno3!G$12:G$5000)</f>
        <v>0</v>
      </c>
      <c r="V242" s="123">
        <f>SUMIF(SaldoAnno4!A$12:A$4602,$D242,SaldoAnno4!D$12:D$4602)</f>
        <v>1242.72</v>
      </c>
      <c r="W242" s="123">
        <f>SUMIF(SaldoAnno4!A$12:A$4602,$D242,SaldoAnno4!E$12:E$4602)</f>
        <v>1242.72</v>
      </c>
      <c r="X242" s="123">
        <f>SUMIF(SaldoAnno4!A$12:A$4602,$D242,SaldoAnno4!G$12:G$4602)</f>
        <v>0</v>
      </c>
      <c r="Y242" s="123">
        <f>SUMIF(SaldoAnno5!A$12:A$4602,$D242,SaldoAnno5!D$12:D$4602)</f>
        <v>0</v>
      </c>
      <c r="Z242" s="123">
        <f>SUMIF(SaldoAnno5!A$12:A$4602,$D242,SaldoAnno5!E$12:E$4602)</f>
        <v>0</v>
      </c>
      <c r="AA242" s="123">
        <f>SUMIF(SaldoAnno5!A$12:A$4602,$D242,SaldoAnno5!G$12:G$4602)</f>
        <v>0</v>
      </c>
      <c r="AB242" s="123">
        <f>SUMIF(SaldoAnno6!A$12:A$5000,$D242,SaldoAnno6!D$12:D$5000)</f>
        <v>0</v>
      </c>
      <c r="AC242" s="123">
        <f>SUMIF(SaldoAnno6!A$12:A$5000,$D242,SaldoAnno6!E$12:E$5000)</f>
        <v>0</v>
      </c>
      <c r="AD242" s="123">
        <f>SUMIF(SaldoAnno6!A$12:A$5000,$D242,SaldoAnno6!G$12:G$5000)</f>
        <v>0</v>
      </c>
    </row>
    <row r="243" spans="1:30">
      <c r="A243" s="124">
        <v>23</v>
      </c>
      <c r="B243" s="124">
        <v>2312</v>
      </c>
      <c r="C243" s="124">
        <v>231201</v>
      </c>
      <c r="D243" s="124">
        <v>23120124</v>
      </c>
      <c r="E243" s="125" t="s">
        <v>1312</v>
      </c>
      <c r="F243" s="124">
        <v>4</v>
      </c>
      <c r="G243" s="126" t="s">
        <v>462</v>
      </c>
      <c r="H243" s="126" t="s">
        <v>455</v>
      </c>
      <c r="I243" s="126" t="s">
        <v>455</v>
      </c>
      <c r="J243" s="126" t="s">
        <v>859</v>
      </c>
      <c r="K243" s="126" t="s">
        <v>662</v>
      </c>
      <c r="L243" s="126" t="s">
        <v>662</v>
      </c>
      <c r="M243" s="123">
        <f>SUMIF(SaldoAnno1!A$12:A$4902,D243,SaldoAnno1!D$12:D$4902)</f>
        <v>0</v>
      </c>
      <c r="N243" s="123">
        <f>SUMIF(SaldoAnno1!A$12:A$4902,D243,SaldoAnno1!E$12:E$4902)</f>
        <v>0</v>
      </c>
      <c r="O243" s="123">
        <f>SUMIF(SaldoAnno1!A$12:A$4902,D243,SaldoAnno1!G$12:G$4902)</f>
        <v>0</v>
      </c>
      <c r="P243" s="123">
        <f>SUMIF(SaldoAnno2!A$12:A$5000,D243,SaldoAnno2!D$12:D$5000)</f>
        <v>718.68</v>
      </c>
      <c r="Q243" s="123">
        <f>SUMIF(SaldoAnno2!A$12:A$5000,D243,SaldoAnno2!E$12:E$5000)</f>
        <v>718.68</v>
      </c>
      <c r="R243" s="123">
        <f>SUMIF(SaldoAnno2!A$12:A$5000,D243,SaldoAnno2!G$12:G$5000)</f>
        <v>0</v>
      </c>
      <c r="S243" s="123">
        <f>SUMIF(SaldoAnno3!A$12:A$5000,D243,SaldoAnno3!D$12:G$5000)</f>
        <v>376.1</v>
      </c>
      <c r="T243" s="123">
        <f>SUMIF(SaldoAnno3!A$12:A$5000,D243,SaldoAnno3!E$12:H$5000)</f>
        <v>376.1</v>
      </c>
      <c r="U243" s="123">
        <f>SUMIF(SaldoAnno3!A$12:A$5000,D243,SaldoAnno3!G$12:G$5000)</f>
        <v>0</v>
      </c>
      <c r="V243" s="123">
        <f>SUMIF(SaldoAnno4!A$12:A$4602,$D243,SaldoAnno4!D$12:D$4602)</f>
        <v>567.79999999999995</v>
      </c>
      <c r="W243" s="123">
        <f>SUMIF(SaldoAnno4!A$12:A$4602,$D243,SaldoAnno4!E$12:E$4602)</f>
        <v>567.79999999999995</v>
      </c>
      <c r="X243" s="123">
        <f>SUMIF(SaldoAnno4!A$12:A$4602,$D243,SaldoAnno4!G$12:G$4602)</f>
        <v>0</v>
      </c>
      <c r="Y243" s="123">
        <f>SUMIF(SaldoAnno5!A$12:A$4602,$D243,SaldoAnno5!D$12:D$4602)</f>
        <v>0</v>
      </c>
      <c r="Z243" s="123">
        <f>SUMIF(SaldoAnno5!A$12:A$4602,$D243,SaldoAnno5!E$12:E$4602)</f>
        <v>0</v>
      </c>
      <c r="AA243" s="123">
        <f>SUMIF(SaldoAnno5!A$12:A$4602,$D243,SaldoAnno5!G$12:G$4602)</f>
        <v>0</v>
      </c>
      <c r="AB243" s="123">
        <f>SUMIF(SaldoAnno6!A$12:A$5000,$D243,SaldoAnno6!D$12:D$5000)</f>
        <v>0</v>
      </c>
      <c r="AC243" s="123">
        <f>SUMIF(SaldoAnno6!A$12:A$5000,$D243,SaldoAnno6!E$12:E$5000)</f>
        <v>0</v>
      </c>
      <c r="AD243" s="123">
        <f>SUMIF(SaldoAnno6!A$12:A$5000,$D243,SaldoAnno6!G$12:G$5000)</f>
        <v>0</v>
      </c>
    </row>
    <row r="244" spans="1:30">
      <c r="A244" s="124">
        <v>23</v>
      </c>
      <c r="B244" s="124">
        <v>2312</v>
      </c>
      <c r="C244" s="124">
        <v>231201</v>
      </c>
      <c r="D244" s="124">
        <v>23120125</v>
      </c>
      <c r="E244" s="125" t="s">
        <v>1313</v>
      </c>
      <c r="F244" s="124">
        <v>4</v>
      </c>
      <c r="G244" s="126" t="s">
        <v>462</v>
      </c>
      <c r="H244" s="126" t="s">
        <v>455</v>
      </c>
      <c r="I244" s="126" t="s">
        <v>455</v>
      </c>
      <c r="J244" s="126" t="s">
        <v>859</v>
      </c>
      <c r="K244" s="126" t="s">
        <v>662</v>
      </c>
      <c r="L244" s="126" t="s">
        <v>662</v>
      </c>
      <c r="M244" s="123">
        <f>SUMIF(SaldoAnno1!A$12:A$4902,D244,SaldoAnno1!D$12:D$4902)</f>
        <v>0</v>
      </c>
      <c r="N244" s="123">
        <f>SUMIF(SaldoAnno1!A$12:A$4902,D244,SaldoAnno1!E$12:E$4902)</f>
        <v>0</v>
      </c>
      <c r="O244" s="123">
        <f>SUMIF(SaldoAnno1!A$12:A$4902,D244,SaldoAnno1!G$12:G$4902)</f>
        <v>0</v>
      </c>
      <c r="P244" s="123">
        <f>SUMIF(SaldoAnno2!A$12:A$5000,D244,SaldoAnno2!D$12:D$5000)</f>
        <v>51.28</v>
      </c>
      <c r="Q244" s="123">
        <f>SUMIF(SaldoAnno2!A$12:A$5000,D244,SaldoAnno2!E$12:E$5000)</f>
        <v>84.87</v>
      </c>
      <c r="R244" s="123">
        <f>SUMIF(SaldoAnno2!A$12:A$5000,D244,SaldoAnno2!G$12:G$5000)</f>
        <v>-33.590000000000003</v>
      </c>
      <c r="S244" s="123">
        <f>SUMIF(SaldoAnno3!A$12:A$5000,D244,SaldoAnno3!D$12:G$5000)</f>
        <v>81.36</v>
      </c>
      <c r="T244" s="123">
        <f>SUMIF(SaldoAnno3!A$12:A$5000,D244,SaldoAnno3!E$12:H$5000)</f>
        <v>95.49</v>
      </c>
      <c r="U244" s="123">
        <f>SUMIF(SaldoAnno3!A$12:A$5000,D244,SaldoAnno3!G$12:G$5000)</f>
        <v>-14.129999999999995</v>
      </c>
      <c r="V244" s="123">
        <f>SUMIF(SaldoAnno4!A$12:A$4602,$D244,SaldoAnno4!D$12:D$4602)</f>
        <v>7940.1</v>
      </c>
      <c r="W244" s="123">
        <f>SUMIF(SaldoAnno4!A$12:A$4602,$D244,SaldoAnno4!E$12:E$4602)</f>
        <v>7944.82</v>
      </c>
      <c r="X244" s="123">
        <f>SUMIF(SaldoAnno4!A$12:A$4602,$D244,SaldoAnno4!G$12:G$4602)</f>
        <v>-4.7199999999993452</v>
      </c>
      <c r="Y244" s="123">
        <f>SUMIF(SaldoAnno5!A$12:A$4602,$D244,SaldoAnno5!D$12:D$4602)</f>
        <v>4.72</v>
      </c>
      <c r="Z244" s="123">
        <f>SUMIF(SaldoAnno5!A$12:A$4602,$D244,SaldoAnno5!E$12:E$4602)</f>
        <v>4.72</v>
      </c>
      <c r="AA244" s="123">
        <f>SUMIF(SaldoAnno5!A$12:A$4602,$D244,SaldoAnno5!G$12:G$4602)</f>
        <v>0</v>
      </c>
      <c r="AB244" s="123">
        <f>SUMIF(SaldoAnno6!A$12:A$5000,$D244,SaldoAnno6!D$12:D$5000)</f>
        <v>0</v>
      </c>
      <c r="AC244" s="123">
        <f>SUMIF(SaldoAnno6!A$12:A$5000,$D244,SaldoAnno6!E$12:E$5000)</f>
        <v>0</v>
      </c>
      <c r="AD244" s="123">
        <f>SUMIF(SaldoAnno6!A$12:A$5000,$D244,SaldoAnno6!G$12:G$5000)</f>
        <v>0</v>
      </c>
    </row>
    <row r="245" spans="1:30">
      <c r="A245" s="124">
        <v>23</v>
      </c>
      <c r="B245" s="124">
        <v>2312</v>
      </c>
      <c r="C245" s="124">
        <v>231201</v>
      </c>
      <c r="D245" s="124">
        <v>23120131</v>
      </c>
      <c r="E245" s="125" t="s">
        <v>1678</v>
      </c>
      <c r="F245" s="124">
        <v>4</v>
      </c>
      <c r="G245" s="126" t="s">
        <v>462</v>
      </c>
      <c r="H245" s="126" t="s">
        <v>455</v>
      </c>
      <c r="I245" s="126" t="s">
        <v>455</v>
      </c>
      <c r="J245" s="126" t="s">
        <v>859</v>
      </c>
      <c r="K245" s="126" t="s">
        <v>662</v>
      </c>
      <c r="L245" s="126" t="s">
        <v>662</v>
      </c>
      <c r="M245" s="123">
        <f>SUMIF(SaldoAnno1!A$12:A$4902,D245,SaldoAnno1!D$12:D$4902)</f>
        <v>1816</v>
      </c>
      <c r="N245" s="123">
        <f>SUMIF(SaldoAnno1!A$12:A$4902,D245,SaldoAnno1!E$12:E$4902)</f>
        <v>204</v>
      </c>
      <c r="O245" s="123">
        <f>SUMIF(SaldoAnno1!A$12:A$4902,D245,SaldoAnno1!G$12:G$4902)</f>
        <v>1612</v>
      </c>
      <c r="P245" s="123">
        <f>SUMIF(SaldoAnno2!A$12:A$5000,D245,SaldoAnno2!D$12:D$5000)</f>
        <v>0</v>
      </c>
      <c r="Q245" s="123">
        <f>SUMIF(SaldoAnno2!A$12:A$5000,D245,SaldoAnno2!E$12:E$5000)</f>
        <v>0</v>
      </c>
      <c r="R245" s="123">
        <f>SUMIF(SaldoAnno2!A$12:A$5000,D245,SaldoAnno2!G$12:G$5000)</f>
        <v>0</v>
      </c>
      <c r="S245" s="123">
        <f>SUMIF(SaldoAnno3!A$12:A$5000,D245,SaldoAnno3!D$12:G$5000)</f>
        <v>0</v>
      </c>
      <c r="T245" s="123">
        <f>SUMIF(SaldoAnno3!A$12:A$5000,D245,SaldoAnno3!E$12:H$5000)</f>
        <v>0</v>
      </c>
      <c r="U245" s="123">
        <f>SUMIF(SaldoAnno3!A$12:A$5000,D245,SaldoAnno3!G$12:G$5000)</f>
        <v>0</v>
      </c>
      <c r="V245" s="123">
        <f>SUMIF(SaldoAnno4!A$12:A$4602,$D245,SaldoAnno4!D$12:D$4602)</f>
        <v>371.43</v>
      </c>
      <c r="W245" s="123">
        <f>SUMIF(SaldoAnno4!A$12:A$4602,$D245,SaldoAnno4!E$12:E$4602)</f>
        <v>1429.43</v>
      </c>
      <c r="X245" s="123">
        <f>SUMIF(SaldoAnno4!A$12:A$4602,$D245,SaldoAnno4!G$12:G$4602)</f>
        <v>-1058</v>
      </c>
      <c r="Y245" s="123">
        <f>SUMIF(SaldoAnno5!A$12:A$4602,$D245,SaldoAnno5!D$12:D$4602)</f>
        <v>1058</v>
      </c>
      <c r="Z245" s="123">
        <f>SUMIF(SaldoAnno5!A$12:A$4602,$D245,SaldoAnno5!E$12:E$4602)</f>
        <v>2226</v>
      </c>
      <c r="AA245" s="123">
        <f>SUMIF(SaldoAnno5!A$12:A$4602,$D245,SaldoAnno5!G$12:G$4602)</f>
        <v>-1168</v>
      </c>
      <c r="AB245" s="123">
        <f>SUMIF(SaldoAnno6!A$12:A$5000,$D245,SaldoAnno6!D$12:D$5000)</f>
        <v>1168</v>
      </c>
      <c r="AC245" s="123">
        <f>SUMIF(SaldoAnno6!A$12:A$5000,$D245,SaldoAnno6!E$12:E$5000)</f>
        <v>2780</v>
      </c>
      <c r="AD245" s="123">
        <f>SUMIF(SaldoAnno6!A$12:A$5000,$D245,SaldoAnno6!G$12:G$5000)</f>
        <v>-1612</v>
      </c>
    </row>
    <row r="246" spans="1:30">
      <c r="A246" s="124">
        <v>23</v>
      </c>
      <c r="B246" s="124">
        <v>2312</v>
      </c>
      <c r="C246" s="124">
        <v>231201</v>
      </c>
      <c r="D246" s="124">
        <v>23120188</v>
      </c>
      <c r="E246" s="125" t="s">
        <v>667</v>
      </c>
      <c r="F246" s="124">
        <v>4</v>
      </c>
      <c r="G246" s="126" t="s">
        <v>462</v>
      </c>
      <c r="H246" s="126" t="s">
        <v>455</v>
      </c>
      <c r="I246" s="126" t="s">
        <v>455</v>
      </c>
      <c r="J246" s="126" t="s">
        <v>859</v>
      </c>
      <c r="K246" s="126" t="s">
        <v>662</v>
      </c>
      <c r="L246" s="126" t="s">
        <v>662</v>
      </c>
      <c r="M246" s="123">
        <f>SUMIF(SaldoAnno1!A$12:A$4902,D246,SaldoAnno1!D$12:D$4902)</f>
        <v>96549.98</v>
      </c>
      <c r="N246" s="123">
        <f>SUMIF(SaldoAnno1!A$12:A$4902,D246,SaldoAnno1!E$12:E$4902)</f>
        <v>150944.4</v>
      </c>
      <c r="O246" s="123">
        <f>SUMIF(SaldoAnno1!A$12:A$4902,D246,SaldoAnno1!G$12:G$4902)</f>
        <v>-54394.42</v>
      </c>
      <c r="P246" s="123">
        <f>SUMIF(SaldoAnno2!A$12:A$5000,D246,SaldoAnno2!D$12:D$5000)</f>
        <v>1914815.33</v>
      </c>
      <c r="Q246" s="123">
        <f>SUMIF(SaldoAnno2!A$12:A$5000,D246,SaldoAnno2!E$12:E$5000)</f>
        <v>1915224.08</v>
      </c>
      <c r="R246" s="123">
        <f>SUMIF(SaldoAnno2!A$12:A$5000,D246,SaldoAnno2!G$12:G$5000)</f>
        <v>-408.75</v>
      </c>
      <c r="S246" s="123">
        <f>SUMIF(SaldoAnno3!A$12:A$5000,D246,SaldoAnno3!D$12:G$5000)</f>
        <v>2800377.16</v>
      </c>
      <c r="T246" s="123">
        <f>SUMIF(SaldoAnno3!A$12:A$5000,D246,SaldoAnno3!E$12:H$5000)</f>
        <v>2800982.56</v>
      </c>
      <c r="U246" s="123">
        <f>SUMIF(SaldoAnno3!A$12:A$5000,D246,SaldoAnno3!G$12:G$5000)</f>
        <v>-605.39999999990687</v>
      </c>
      <c r="V246" s="123">
        <f>SUMIF(SaldoAnno4!A$12:A$4602,$D246,SaldoAnno4!D$12:D$4602)</f>
        <v>2855173.32</v>
      </c>
      <c r="W246" s="123">
        <f>SUMIF(SaldoAnno4!A$12:A$4602,$D246,SaldoAnno4!E$12:E$4602)</f>
        <v>2870149.05</v>
      </c>
      <c r="X246" s="123">
        <f>SUMIF(SaldoAnno4!A$12:A$4602,$D246,SaldoAnno4!G$12:G$4602)</f>
        <v>-14975.729999999981</v>
      </c>
      <c r="Y246" s="123">
        <f>SUMIF(SaldoAnno5!A$12:A$4602,$D246,SaldoAnno5!D$12:D$4602)</f>
        <v>2682014.44</v>
      </c>
      <c r="Z246" s="123">
        <f>SUMIF(SaldoAnno5!A$12:A$4602,$D246,SaldoAnno5!E$12:E$4602)</f>
        <v>2707733.13</v>
      </c>
      <c r="AA246" s="123">
        <f>SUMIF(SaldoAnno5!A$12:A$4602,$D246,SaldoAnno5!G$12:G$4602)</f>
        <v>-25718.689999999944</v>
      </c>
      <c r="AB246" s="123">
        <f>SUMIF(SaldoAnno6!A$12:A$5000,$D246,SaldoAnno6!D$12:D$5000)</f>
        <v>2790335.14</v>
      </c>
      <c r="AC246" s="123">
        <f>SUMIF(SaldoAnno6!A$12:A$5000,$D246,SaldoAnno6!E$12:E$5000)</f>
        <v>2803207.21</v>
      </c>
      <c r="AD246" s="123">
        <f>SUMIF(SaldoAnno6!A$12:A$5000,$D246,SaldoAnno6!G$12:G$5000)</f>
        <v>-12872.069999999832</v>
      </c>
    </row>
    <row r="247" spans="1:30">
      <c r="A247" s="124">
        <v>23</v>
      </c>
      <c r="B247" s="124">
        <v>2313</v>
      </c>
      <c r="C247" s="124">
        <v>231301</v>
      </c>
      <c r="D247" s="124">
        <v>23130101</v>
      </c>
      <c r="E247" s="125" t="s">
        <v>668</v>
      </c>
      <c r="F247" s="124">
        <v>4</v>
      </c>
      <c r="G247" s="126" t="s">
        <v>462</v>
      </c>
      <c r="H247" s="126" t="s">
        <v>455</v>
      </c>
      <c r="I247" s="126" t="s">
        <v>455</v>
      </c>
      <c r="J247" s="126" t="s">
        <v>859</v>
      </c>
      <c r="K247" s="126" t="s">
        <v>669</v>
      </c>
      <c r="L247" s="126" t="s">
        <v>669</v>
      </c>
      <c r="M247" s="123">
        <f>SUMIF(SaldoAnno1!A$12:A$4902,D247,SaldoAnno1!D$12:D$4902)</f>
        <v>9217</v>
      </c>
      <c r="N247" s="123">
        <f>SUMIF(SaldoAnno1!A$12:A$4902,D247,SaldoAnno1!E$12:E$4902)</f>
        <v>8105</v>
      </c>
      <c r="O247" s="123">
        <f>SUMIF(SaldoAnno1!A$12:A$4902,D247,SaldoAnno1!G$12:G$4902)</f>
        <v>1112</v>
      </c>
      <c r="P247" s="123">
        <f>SUMIF(SaldoAnno2!A$12:A$5000,D247,SaldoAnno2!D$12:D$5000)</f>
        <v>49369.18</v>
      </c>
      <c r="Q247" s="123">
        <f>SUMIF(SaldoAnno2!A$12:A$5000,D247,SaldoAnno2!E$12:E$5000)</f>
        <v>64064.5</v>
      </c>
      <c r="R247" s="123">
        <f>SUMIF(SaldoAnno2!A$12:A$5000,D247,SaldoAnno2!G$12:G$5000)</f>
        <v>-14695.32</v>
      </c>
      <c r="S247" s="123">
        <f>SUMIF(SaldoAnno3!A$12:A$5000,D247,SaldoAnno3!D$12:G$5000)</f>
        <v>66023.399999999994</v>
      </c>
      <c r="T247" s="123">
        <f>SUMIF(SaldoAnno3!A$12:A$5000,D247,SaldoAnno3!E$12:H$5000)</f>
        <v>77816.87</v>
      </c>
      <c r="U247" s="123">
        <f>SUMIF(SaldoAnno3!A$12:A$5000,D247,SaldoAnno3!G$12:G$5000)</f>
        <v>-11793.470000000001</v>
      </c>
      <c r="V247" s="123">
        <f>SUMIF(SaldoAnno4!A$12:A$4602,$D247,SaldoAnno4!D$12:D$4602)</f>
        <v>40444.410000000003</v>
      </c>
      <c r="W247" s="123">
        <f>SUMIF(SaldoAnno4!A$12:A$4602,$D247,SaldoAnno4!E$12:E$4602)</f>
        <v>45341.84</v>
      </c>
      <c r="X247" s="123">
        <f>SUMIF(SaldoAnno4!A$12:A$4602,$D247,SaldoAnno4!G$12:G$4602)</f>
        <v>-4897.429999999993</v>
      </c>
      <c r="Y247" s="123">
        <f>SUMIF(SaldoAnno5!A$12:A$4602,$D247,SaldoAnno5!D$12:D$4602)</f>
        <v>30528.2</v>
      </c>
      <c r="Z247" s="123">
        <f>SUMIF(SaldoAnno5!A$12:A$4602,$D247,SaldoAnno5!E$12:E$4602)</f>
        <v>33665.620000000003</v>
      </c>
      <c r="AA247" s="123">
        <f>SUMIF(SaldoAnno5!A$12:A$4602,$D247,SaldoAnno5!G$12:G$4602)</f>
        <v>-3137.4200000000019</v>
      </c>
      <c r="AB247" s="123">
        <f>SUMIF(SaldoAnno6!A$12:A$5000,$D247,SaldoAnno6!D$12:D$5000)</f>
        <v>28431.42</v>
      </c>
      <c r="AC247" s="123">
        <f>SUMIF(SaldoAnno6!A$12:A$5000,$D247,SaldoAnno6!E$12:E$5000)</f>
        <v>32461.46</v>
      </c>
      <c r="AD247" s="123">
        <f>SUMIF(SaldoAnno6!A$12:A$5000,$D247,SaldoAnno6!G$12:G$5000)</f>
        <v>-4030.0400000000009</v>
      </c>
    </row>
    <row r="248" spans="1:30">
      <c r="A248" s="124">
        <v>23</v>
      </c>
      <c r="B248" s="124">
        <v>2313</v>
      </c>
      <c r="C248" s="124">
        <v>231301</v>
      </c>
      <c r="D248" s="124">
        <v>23130102</v>
      </c>
      <c r="E248" s="125" t="s">
        <v>670</v>
      </c>
      <c r="F248" s="124">
        <v>4</v>
      </c>
      <c r="G248" s="126" t="s">
        <v>462</v>
      </c>
      <c r="H248" s="126" t="s">
        <v>455</v>
      </c>
      <c r="I248" s="126" t="s">
        <v>455</v>
      </c>
      <c r="J248" s="126" t="s">
        <v>859</v>
      </c>
      <c r="K248" s="126" t="s">
        <v>669</v>
      </c>
      <c r="L248" s="126" t="s">
        <v>669</v>
      </c>
      <c r="M248" s="123">
        <f>SUMIF(SaldoAnno1!A$12:A$4902,D248,SaldoAnno1!D$12:D$4902)</f>
        <v>1888951.94</v>
      </c>
      <c r="N248" s="123">
        <f>SUMIF(SaldoAnno1!A$12:A$4902,D248,SaldoAnno1!E$12:E$4902)</f>
        <v>1934885.26</v>
      </c>
      <c r="O248" s="123">
        <f>SUMIF(SaldoAnno1!A$12:A$4902,D248,SaldoAnno1!G$12:G$4902)</f>
        <v>-45933.320000000065</v>
      </c>
      <c r="P248" s="123">
        <f>SUMIF(SaldoAnno2!A$12:A$5000,D248,SaldoAnno2!D$12:D$5000)</f>
        <v>4253770.53</v>
      </c>
      <c r="Q248" s="123">
        <f>SUMIF(SaldoAnno2!A$12:A$5000,D248,SaldoAnno2!E$12:E$5000)</f>
        <v>4824412.49</v>
      </c>
      <c r="R248" s="123">
        <f>SUMIF(SaldoAnno2!A$12:A$5000,D248,SaldoAnno2!G$12:G$5000)</f>
        <v>-570641.96</v>
      </c>
      <c r="S248" s="123">
        <f>SUMIF(SaldoAnno3!A$12:A$5000,D248,SaldoAnno3!D$12:G$5000)</f>
        <v>4055109.85</v>
      </c>
      <c r="T248" s="123">
        <f>SUMIF(SaldoAnno3!A$12:A$5000,D248,SaldoAnno3!E$12:H$5000)</f>
        <v>4621975.96</v>
      </c>
      <c r="U248" s="123">
        <f>SUMIF(SaldoAnno3!A$12:A$5000,D248,SaldoAnno3!G$12:G$5000)</f>
        <v>-566866.10999999987</v>
      </c>
      <c r="V248" s="123">
        <f>SUMIF(SaldoAnno4!A$12:A$4602,$D248,SaldoAnno4!D$12:D$4602)</f>
        <v>4036758.92</v>
      </c>
      <c r="W248" s="123">
        <f>SUMIF(SaldoAnno4!A$12:A$4602,$D248,SaldoAnno4!E$12:E$4602)</f>
        <v>4625295.34</v>
      </c>
      <c r="X248" s="123">
        <f>SUMIF(SaldoAnno4!A$12:A$4602,$D248,SaldoAnno4!G$12:G$4602)</f>
        <v>-588536.41999999993</v>
      </c>
      <c r="Y248" s="123">
        <f>SUMIF(SaldoAnno5!A$12:A$4602,$D248,SaldoAnno5!D$12:D$4602)</f>
        <v>4107249.24</v>
      </c>
      <c r="Z248" s="123">
        <f>SUMIF(SaldoAnno5!A$12:A$4602,$D248,SaldoAnno5!E$12:E$4602)</f>
        <v>4678656.79</v>
      </c>
      <c r="AA248" s="123">
        <f>SUMIF(SaldoAnno5!A$12:A$4602,$D248,SaldoAnno5!G$12:G$4602)</f>
        <v>-571407.54999999981</v>
      </c>
      <c r="AB248" s="123">
        <f>SUMIF(SaldoAnno6!A$12:A$5000,$D248,SaldoAnno6!D$12:D$5000)</f>
        <v>4492480.82</v>
      </c>
      <c r="AC248" s="123">
        <f>SUMIF(SaldoAnno6!A$12:A$5000,$D248,SaldoAnno6!E$12:E$5000)</f>
        <v>5124706.7699999996</v>
      </c>
      <c r="AD248" s="123">
        <f>SUMIF(SaldoAnno6!A$12:A$5000,$D248,SaldoAnno6!G$12:G$5000)</f>
        <v>-632225.94999999925</v>
      </c>
    </row>
    <row r="249" spans="1:30">
      <c r="A249" s="124">
        <v>23</v>
      </c>
      <c r="B249" s="124">
        <v>2313</v>
      </c>
      <c r="C249" s="124">
        <v>231301</v>
      </c>
      <c r="D249" s="124">
        <v>23130103</v>
      </c>
      <c r="E249" s="125" t="s">
        <v>671</v>
      </c>
      <c r="F249" s="124">
        <v>4</v>
      </c>
      <c r="G249" s="126" t="s">
        <v>462</v>
      </c>
      <c r="H249" s="126" t="s">
        <v>455</v>
      </c>
      <c r="I249" s="126" t="s">
        <v>455</v>
      </c>
      <c r="J249" s="126" t="s">
        <v>859</v>
      </c>
      <c r="K249" s="126" t="s">
        <v>669</v>
      </c>
      <c r="L249" s="126" t="s">
        <v>669</v>
      </c>
      <c r="M249" s="123">
        <f>SUMIF(SaldoAnno1!A$12:A$4902,D249,SaldoAnno1!D$12:D$4902)</f>
        <v>6998.77</v>
      </c>
      <c r="N249" s="123">
        <f>SUMIF(SaldoAnno1!A$12:A$4902,D249,SaldoAnno1!E$12:E$4902)</f>
        <v>112669.16</v>
      </c>
      <c r="O249" s="123">
        <f>SUMIF(SaldoAnno1!A$12:A$4902,D249,SaldoAnno1!G$12:G$4902)</f>
        <v>-105670.39</v>
      </c>
      <c r="P249" s="123">
        <f>SUMIF(SaldoAnno2!A$12:A$5000,D249,SaldoAnno2!D$12:D$5000)</f>
        <v>134958.12</v>
      </c>
      <c r="Q249" s="123">
        <f>SUMIF(SaldoAnno2!A$12:A$5000,D249,SaldoAnno2!E$12:E$5000)</f>
        <v>135008.04</v>
      </c>
      <c r="R249" s="123">
        <f>SUMIF(SaldoAnno2!A$12:A$5000,D249,SaldoAnno2!G$12:G$5000)</f>
        <v>-49.920000000012806</v>
      </c>
      <c r="S249" s="123">
        <f>SUMIF(SaldoAnno3!A$12:A$5000,D249,SaldoAnno3!D$12:G$5000)</f>
        <v>130757.99</v>
      </c>
      <c r="T249" s="123">
        <f>SUMIF(SaldoAnno3!A$12:A$5000,D249,SaldoAnno3!E$12:H$5000)</f>
        <v>130757.99</v>
      </c>
      <c r="U249" s="123">
        <f>SUMIF(SaldoAnno3!A$12:A$5000,D249,SaldoAnno3!G$12:G$5000)</f>
        <v>0</v>
      </c>
      <c r="V249" s="123">
        <f>SUMIF(SaldoAnno4!A$12:A$4602,$D249,SaldoAnno4!D$12:D$4602)</f>
        <v>92175.57</v>
      </c>
      <c r="W249" s="123">
        <f>SUMIF(SaldoAnno4!A$12:A$4602,$D249,SaldoAnno4!E$12:E$4602)</f>
        <v>92175.57</v>
      </c>
      <c r="X249" s="123">
        <f>SUMIF(SaldoAnno4!A$12:A$4602,$D249,SaldoAnno4!G$12:G$4602)</f>
        <v>0</v>
      </c>
      <c r="Y249" s="123">
        <f>SUMIF(SaldoAnno5!A$12:A$4602,$D249,SaldoAnno5!D$12:D$4602)</f>
        <v>191912.71</v>
      </c>
      <c r="Z249" s="123">
        <f>SUMIF(SaldoAnno5!A$12:A$4602,$D249,SaldoAnno5!E$12:E$4602)</f>
        <v>196626.23</v>
      </c>
      <c r="AA249" s="123">
        <f>SUMIF(SaldoAnno5!A$12:A$4602,$D249,SaldoAnno5!G$12:G$4602)</f>
        <v>-4713.5200000000186</v>
      </c>
      <c r="AB249" s="123">
        <f>SUMIF(SaldoAnno6!A$12:A$5000,$D249,SaldoAnno6!D$12:D$5000)</f>
        <v>206334.7</v>
      </c>
      <c r="AC249" s="123">
        <f>SUMIF(SaldoAnno6!A$12:A$5000,$D249,SaldoAnno6!E$12:E$5000)</f>
        <v>215262.61</v>
      </c>
      <c r="AD249" s="123">
        <f>SUMIF(SaldoAnno6!A$12:A$5000,$D249,SaldoAnno6!G$12:G$5000)</f>
        <v>-8927.9099999999744</v>
      </c>
    </row>
    <row r="250" spans="1:30">
      <c r="A250" s="124">
        <v>23</v>
      </c>
      <c r="B250" s="124">
        <v>2313</v>
      </c>
      <c r="C250" s="124">
        <v>231301</v>
      </c>
      <c r="D250" s="124">
        <v>23130104</v>
      </c>
      <c r="E250" s="125" t="s">
        <v>1315</v>
      </c>
      <c r="F250" s="124">
        <v>4</v>
      </c>
      <c r="G250" s="126" t="s">
        <v>462</v>
      </c>
      <c r="H250" s="126" t="s">
        <v>455</v>
      </c>
      <c r="I250" s="126" t="s">
        <v>455</v>
      </c>
      <c r="J250" s="126" t="s">
        <v>859</v>
      </c>
      <c r="K250" s="126" t="s">
        <v>669</v>
      </c>
      <c r="L250" s="126" t="s">
        <v>669</v>
      </c>
      <c r="M250" s="123">
        <f>SUMIF(SaldoAnno1!A$12:A$4902,D250,SaldoAnno1!D$12:D$4902)</f>
        <v>0</v>
      </c>
      <c r="N250" s="123">
        <f>SUMIF(SaldoAnno1!A$12:A$4902,D250,SaldoAnno1!E$12:E$4902)</f>
        <v>0</v>
      </c>
      <c r="O250" s="123">
        <f>SUMIF(SaldoAnno1!A$12:A$4902,D250,SaldoAnno1!G$12:G$4902)</f>
        <v>0</v>
      </c>
      <c r="P250" s="123">
        <f>SUMIF(SaldoAnno2!A$12:A$5000,D250,SaldoAnno2!D$12:D$5000)</f>
        <v>6262.2</v>
      </c>
      <c r="Q250" s="123">
        <f>SUMIF(SaldoAnno2!A$12:A$5000,D250,SaldoAnno2!E$12:E$5000)</f>
        <v>6262.2</v>
      </c>
      <c r="R250" s="123">
        <f>SUMIF(SaldoAnno2!A$12:A$5000,D250,SaldoAnno2!G$12:G$5000)</f>
        <v>0</v>
      </c>
      <c r="S250" s="123">
        <f>SUMIF(SaldoAnno3!A$12:A$5000,D250,SaldoAnno3!D$12:G$5000)</f>
        <v>0</v>
      </c>
      <c r="T250" s="123">
        <f>SUMIF(SaldoAnno3!A$12:A$5000,D250,SaldoAnno3!E$12:H$5000)</f>
        <v>0</v>
      </c>
      <c r="U250" s="123">
        <f>SUMIF(SaldoAnno3!A$12:A$5000,D250,SaldoAnno3!G$12:G$5000)</f>
        <v>0</v>
      </c>
      <c r="V250" s="123">
        <f>SUMIF(SaldoAnno4!A$12:A$4602,$D250,SaldoAnno4!D$12:D$4602)</f>
        <v>0</v>
      </c>
      <c r="W250" s="123">
        <f>SUMIF(SaldoAnno4!A$12:A$4602,$D250,SaldoAnno4!E$12:E$4602)</f>
        <v>0</v>
      </c>
      <c r="X250" s="123">
        <f>SUMIF(SaldoAnno4!A$12:A$4602,$D250,SaldoAnno4!G$12:G$4602)</f>
        <v>0</v>
      </c>
      <c r="Y250" s="123">
        <f>SUMIF(SaldoAnno5!A$12:A$4602,$D250,SaldoAnno5!D$12:D$4602)</f>
        <v>0</v>
      </c>
      <c r="Z250" s="123">
        <f>SUMIF(SaldoAnno5!A$12:A$4602,$D250,SaldoAnno5!E$12:E$4602)</f>
        <v>0</v>
      </c>
      <c r="AA250" s="123">
        <f>SUMIF(SaldoAnno5!A$12:A$4602,$D250,SaldoAnno5!G$12:G$4602)</f>
        <v>0</v>
      </c>
      <c r="AB250" s="123">
        <f>SUMIF(SaldoAnno6!A$12:A$5000,$D250,SaldoAnno6!D$12:D$5000)</f>
        <v>0</v>
      </c>
      <c r="AC250" s="123">
        <f>SUMIF(SaldoAnno6!A$12:A$5000,$D250,SaldoAnno6!E$12:E$5000)</f>
        <v>0</v>
      </c>
      <c r="AD250" s="123">
        <f>SUMIF(SaldoAnno6!A$12:A$5000,$D250,SaldoAnno6!G$12:G$5000)</f>
        <v>0</v>
      </c>
    </row>
    <row r="251" spans="1:30">
      <c r="A251" s="124">
        <v>23</v>
      </c>
      <c r="B251" s="124">
        <v>2313</v>
      </c>
      <c r="C251" s="124">
        <v>231301</v>
      </c>
      <c r="D251" s="124">
        <v>23130105</v>
      </c>
      <c r="E251" s="125" t="s">
        <v>1316</v>
      </c>
      <c r="F251" s="124">
        <v>4</v>
      </c>
      <c r="G251" s="126" t="s">
        <v>462</v>
      </c>
      <c r="H251" s="126" t="s">
        <v>455</v>
      </c>
      <c r="I251" s="126" t="s">
        <v>455</v>
      </c>
      <c r="J251" s="126" t="s">
        <v>859</v>
      </c>
      <c r="K251" s="126" t="s">
        <v>669</v>
      </c>
      <c r="L251" s="126" t="s">
        <v>669</v>
      </c>
      <c r="M251" s="123">
        <f>SUMIF(SaldoAnno1!A$12:A$4902,D251,SaldoAnno1!D$12:D$4902)</f>
        <v>10292.81</v>
      </c>
      <c r="N251" s="123">
        <f>SUMIF(SaldoAnno1!A$12:A$4902,D251,SaldoAnno1!E$12:E$4902)</f>
        <v>8718.26</v>
      </c>
      <c r="O251" s="123">
        <f>SUMIF(SaldoAnno1!A$12:A$4902,D251,SaldoAnno1!G$12:G$4902)</f>
        <v>1574.5499999999993</v>
      </c>
      <c r="P251" s="123">
        <f>SUMIF(SaldoAnno2!A$12:A$5000,D251,SaldoAnno2!D$12:D$5000)</f>
        <v>9444.17</v>
      </c>
      <c r="Q251" s="123">
        <f>SUMIF(SaldoAnno2!A$12:A$5000,D251,SaldoAnno2!E$12:E$5000)</f>
        <v>11611.55</v>
      </c>
      <c r="R251" s="123">
        <f>SUMIF(SaldoAnno2!A$12:A$5000,D251,SaldoAnno2!G$12:G$5000)</f>
        <v>-2167.3799999999992</v>
      </c>
      <c r="S251" s="123">
        <f>SUMIF(SaldoAnno3!A$12:A$5000,D251,SaldoAnno3!D$12:G$5000)</f>
        <v>14741.3</v>
      </c>
      <c r="T251" s="123">
        <f>SUMIF(SaldoAnno3!A$12:A$5000,D251,SaldoAnno3!E$12:H$5000)</f>
        <v>17061.349999999999</v>
      </c>
      <c r="U251" s="123">
        <f>SUMIF(SaldoAnno3!A$12:A$5000,D251,SaldoAnno3!G$12:G$5000)</f>
        <v>-2320.0499999999993</v>
      </c>
      <c r="V251" s="123">
        <f>SUMIF(SaldoAnno4!A$12:A$4602,$D251,SaldoAnno4!D$12:D$4602)</f>
        <v>15288.73</v>
      </c>
      <c r="W251" s="123">
        <f>SUMIF(SaldoAnno4!A$12:A$4602,$D251,SaldoAnno4!E$12:E$4602)</f>
        <v>17517.63</v>
      </c>
      <c r="X251" s="123">
        <f>SUMIF(SaldoAnno4!A$12:A$4602,$D251,SaldoAnno4!G$12:G$4602)</f>
        <v>-2228.9000000000015</v>
      </c>
      <c r="Y251" s="123">
        <f>SUMIF(SaldoAnno5!A$12:A$4602,$D251,SaldoAnno5!D$12:D$4602)</f>
        <v>15900.15</v>
      </c>
      <c r="Z251" s="123">
        <f>SUMIF(SaldoAnno5!A$12:A$4602,$D251,SaldoAnno5!E$12:E$4602)</f>
        <v>18447.95</v>
      </c>
      <c r="AA251" s="123">
        <f>SUMIF(SaldoAnno5!A$12:A$4602,$D251,SaldoAnno5!G$12:G$4602)</f>
        <v>-2547.8000000000011</v>
      </c>
      <c r="AB251" s="123">
        <f>SUMIF(SaldoAnno6!A$12:A$5000,$D251,SaldoAnno6!D$12:D$5000)</f>
        <v>20654.66</v>
      </c>
      <c r="AC251" s="123">
        <f>SUMIF(SaldoAnno6!A$12:A$5000,$D251,SaldoAnno6!E$12:E$5000)</f>
        <v>23596.89</v>
      </c>
      <c r="AD251" s="123">
        <f>SUMIF(SaldoAnno6!A$12:A$5000,$D251,SaldoAnno6!G$12:G$5000)</f>
        <v>-2942.2299999999996</v>
      </c>
    </row>
    <row r="252" spans="1:30">
      <c r="A252" s="124">
        <v>23</v>
      </c>
      <c r="B252" s="124">
        <v>2314</v>
      </c>
      <c r="C252" s="124">
        <v>231401</v>
      </c>
      <c r="D252" s="124">
        <v>23140100</v>
      </c>
      <c r="E252" s="125" t="s">
        <v>672</v>
      </c>
      <c r="F252" s="124">
        <v>4</v>
      </c>
      <c r="G252" s="126" t="s">
        <v>462</v>
      </c>
      <c r="H252" s="126" t="s">
        <v>455</v>
      </c>
      <c r="I252" s="126" t="s">
        <v>455</v>
      </c>
      <c r="J252" s="126" t="s">
        <v>859</v>
      </c>
      <c r="K252" s="126" t="s">
        <v>675</v>
      </c>
      <c r="L252" s="126" t="s">
        <v>675</v>
      </c>
      <c r="M252" s="123">
        <f>SUMIF(SaldoAnno1!A$12:A$4902,D252,SaldoAnno1!D$12:D$4902)</f>
        <v>101988.83</v>
      </c>
      <c r="N252" s="123">
        <f>SUMIF(SaldoAnno1!A$12:A$4902,D252,SaldoAnno1!E$12:E$4902)</f>
        <v>608.77</v>
      </c>
      <c r="O252" s="123">
        <f>SUMIF(SaldoAnno1!A$12:A$4902,D252,SaldoAnno1!G$12:G$4902)</f>
        <v>101380.06</v>
      </c>
      <c r="P252" s="123">
        <f>SUMIF(SaldoAnno2!A$12:A$5000,D252,SaldoAnno2!D$12:D$5000)</f>
        <v>111003.63</v>
      </c>
      <c r="Q252" s="123">
        <f>SUMIF(SaldoAnno2!A$12:A$5000,D252,SaldoAnno2!E$12:E$5000)</f>
        <v>245865.35</v>
      </c>
      <c r="R252" s="123">
        <f>SUMIF(SaldoAnno2!A$12:A$5000,D252,SaldoAnno2!G$12:G$5000)</f>
        <v>-134861.72</v>
      </c>
      <c r="S252" s="123">
        <f>SUMIF(SaldoAnno3!A$12:A$5000,D252,SaldoAnno3!D$12:G$5000)</f>
        <v>184892.19</v>
      </c>
      <c r="T252" s="123">
        <f>SUMIF(SaldoAnno3!A$12:A$5000,D252,SaldoAnno3!E$12:H$5000)</f>
        <v>275787.36</v>
      </c>
      <c r="U252" s="123">
        <f>SUMIF(SaldoAnno3!A$12:A$5000,D252,SaldoAnno3!G$12:G$5000)</f>
        <v>-90895.169999999984</v>
      </c>
      <c r="V252" s="123">
        <f>SUMIF(SaldoAnno4!A$12:A$4602,$D252,SaldoAnno4!D$12:D$4602)</f>
        <v>95638.26</v>
      </c>
      <c r="W252" s="123">
        <f>SUMIF(SaldoAnno4!A$12:A$4602,$D252,SaldoAnno4!E$12:E$4602)</f>
        <v>166646.82</v>
      </c>
      <c r="X252" s="123">
        <f>SUMIF(SaldoAnno4!A$12:A$4602,$D252,SaldoAnno4!G$12:G$4602)</f>
        <v>-71008.560000000012</v>
      </c>
      <c r="Y252" s="123">
        <f>SUMIF(SaldoAnno5!A$12:A$4602,$D252,SaldoAnno5!D$12:D$4602)</f>
        <v>72452.710000000006</v>
      </c>
      <c r="Z252" s="123">
        <f>SUMIF(SaldoAnno5!A$12:A$4602,$D252,SaldoAnno5!E$12:E$4602)</f>
        <v>125396.83</v>
      </c>
      <c r="AA252" s="123">
        <f>SUMIF(SaldoAnno5!A$12:A$4602,$D252,SaldoAnno5!G$12:G$4602)</f>
        <v>-52944.119999999995</v>
      </c>
      <c r="AB252" s="123">
        <f>SUMIF(SaldoAnno6!A$12:A$5000,$D252,SaldoAnno6!D$12:D$5000)</f>
        <v>54405.25</v>
      </c>
      <c r="AC252" s="123">
        <f>SUMIF(SaldoAnno6!A$12:A$5000,$D252,SaldoAnno6!E$12:E$5000)</f>
        <v>155785.31</v>
      </c>
      <c r="AD252" s="123">
        <f>SUMIF(SaldoAnno6!A$12:A$5000,$D252,SaldoAnno6!G$12:G$5000)</f>
        <v>-101380.06</v>
      </c>
    </row>
    <row r="253" spans="1:30">
      <c r="A253" s="124">
        <v>23</v>
      </c>
      <c r="B253" s="124">
        <v>2314</v>
      </c>
      <c r="C253" s="124">
        <v>231401</v>
      </c>
      <c r="D253" s="124">
        <v>23140101</v>
      </c>
      <c r="E253" s="125" t="s">
        <v>676</v>
      </c>
      <c r="F253" s="124">
        <v>4</v>
      </c>
      <c r="G253" s="126" t="s">
        <v>462</v>
      </c>
      <c r="H253" s="126" t="s">
        <v>455</v>
      </c>
      <c r="I253" s="126" t="s">
        <v>455</v>
      </c>
      <c r="J253" s="126" t="s">
        <v>859</v>
      </c>
      <c r="K253" s="126" t="s">
        <v>675</v>
      </c>
      <c r="L253" s="126" t="s">
        <v>675</v>
      </c>
      <c r="M253" s="123">
        <f>SUMIF(SaldoAnno1!A$12:A$4902,D253,SaldoAnno1!D$12:D$4902)</f>
        <v>6413724.6500000004</v>
      </c>
      <c r="N253" s="123">
        <f>SUMIF(SaldoAnno1!A$12:A$4902,D253,SaldoAnno1!E$12:E$4902)</f>
        <v>6454783.5</v>
      </c>
      <c r="O253" s="123">
        <f>SUMIF(SaldoAnno1!A$12:A$4902,D253,SaldoAnno1!G$12:G$4902)</f>
        <v>-41058.849999999627</v>
      </c>
      <c r="P253" s="123">
        <f>SUMIF(SaldoAnno2!A$12:A$5000,D253,SaldoAnno2!D$12:D$5000)</f>
        <v>12285894.48</v>
      </c>
      <c r="Q253" s="123">
        <f>SUMIF(SaldoAnno2!A$12:A$5000,D253,SaldoAnno2!E$12:E$5000)</f>
        <v>12322403.779999999</v>
      </c>
      <c r="R253" s="123">
        <f>SUMIF(SaldoAnno2!A$12:A$5000,D253,SaldoAnno2!G$12:G$5000)</f>
        <v>-36509.299999998882</v>
      </c>
      <c r="S253" s="123">
        <f>SUMIF(SaldoAnno3!A$12:A$5000,D253,SaldoAnno3!D$12:G$5000)</f>
        <v>10820505.289999999</v>
      </c>
      <c r="T253" s="123">
        <f>SUMIF(SaldoAnno3!A$12:A$5000,D253,SaldoAnno3!E$12:H$5000)</f>
        <v>10823704.49</v>
      </c>
      <c r="U253" s="123">
        <f>SUMIF(SaldoAnno3!A$12:A$5000,D253,SaldoAnno3!G$12:G$5000)</f>
        <v>-3199.2000000011176</v>
      </c>
      <c r="V253" s="123">
        <f>SUMIF(SaldoAnno4!A$12:A$4602,$D253,SaldoAnno4!D$12:D$4602)</f>
        <v>10911488.82</v>
      </c>
      <c r="W253" s="123">
        <f>SUMIF(SaldoAnno4!A$12:A$4602,$D253,SaldoAnno4!E$12:E$4602)</f>
        <v>10911521.02</v>
      </c>
      <c r="X253" s="123">
        <f>SUMIF(SaldoAnno4!A$12:A$4602,$D253,SaldoAnno4!G$12:G$4602)</f>
        <v>-32.199999999254942</v>
      </c>
      <c r="Y253" s="123">
        <f>SUMIF(SaldoAnno5!A$12:A$4602,$D253,SaldoAnno5!D$12:D$4602)</f>
        <v>11722174.65</v>
      </c>
      <c r="Z253" s="123">
        <f>SUMIF(SaldoAnno5!A$12:A$4602,$D253,SaldoAnno5!E$12:E$4602)</f>
        <v>11722810.24</v>
      </c>
      <c r="AA253" s="123">
        <f>SUMIF(SaldoAnno5!A$12:A$4602,$D253,SaldoAnno5!G$12:G$4602)</f>
        <v>-635.58999999985099</v>
      </c>
      <c r="AB253" s="123">
        <f>SUMIF(SaldoAnno6!A$12:A$5000,$D253,SaldoAnno6!D$12:D$5000)</f>
        <v>11556961.09</v>
      </c>
      <c r="AC253" s="123">
        <f>SUMIF(SaldoAnno6!A$12:A$5000,$D253,SaldoAnno6!E$12:E$5000)</f>
        <v>11566514.59</v>
      </c>
      <c r="AD253" s="123">
        <f>SUMIF(SaldoAnno6!A$12:A$5000,$D253,SaldoAnno6!G$12:G$5000)</f>
        <v>-9553.5</v>
      </c>
    </row>
    <row r="254" spans="1:30">
      <c r="A254" s="124">
        <v>23</v>
      </c>
      <c r="B254" s="124">
        <v>2314</v>
      </c>
      <c r="C254" s="124">
        <v>231401</v>
      </c>
      <c r="D254" s="124">
        <v>23140102</v>
      </c>
      <c r="E254" s="125" t="s">
        <v>677</v>
      </c>
      <c r="F254" s="124">
        <v>4</v>
      </c>
      <c r="G254" s="126" t="s">
        <v>462</v>
      </c>
      <c r="H254" s="126" t="s">
        <v>455</v>
      </c>
      <c r="I254" s="126" t="s">
        <v>455</v>
      </c>
      <c r="J254" s="126" t="s">
        <v>859</v>
      </c>
      <c r="K254" s="126" t="s">
        <v>675</v>
      </c>
      <c r="L254" s="126" t="s">
        <v>675</v>
      </c>
      <c r="M254" s="123">
        <f>SUMIF(SaldoAnno1!A$12:A$4902,D254,SaldoAnno1!D$12:D$4902)</f>
        <v>2109.8200000000002</v>
      </c>
      <c r="N254" s="123">
        <f>SUMIF(SaldoAnno1!A$12:A$4902,D254,SaldoAnno1!E$12:E$4902)</f>
        <v>0</v>
      </c>
      <c r="O254" s="123">
        <f>SUMIF(SaldoAnno1!A$12:A$4902,D254,SaldoAnno1!G$12:G$4902)</f>
        <v>2109.8200000000002</v>
      </c>
      <c r="P254" s="123">
        <f>SUMIF(SaldoAnno2!A$12:A$5000,D254,SaldoAnno2!D$12:D$5000)</f>
        <v>309215.81</v>
      </c>
      <c r="Q254" s="123">
        <f>SUMIF(SaldoAnno2!A$12:A$5000,D254,SaldoAnno2!E$12:E$5000)</f>
        <v>872547.27</v>
      </c>
      <c r="R254" s="123">
        <f>SUMIF(SaldoAnno2!A$12:A$5000,D254,SaldoAnno2!G$12:G$5000)</f>
        <v>-563331.46</v>
      </c>
      <c r="S254" s="123">
        <f>SUMIF(SaldoAnno3!A$12:A$5000,D254,SaldoAnno3!D$12:G$5000)</f>
        <v>548950.21</v>
      </c>
      <c r="T254" s="123">
        <f>SUMIF(SaldoAnno3!A$12:A$5000,D254,SaldoAnno3!E$12:H$5000)</f>
        <v>1134803.5900000001</v>
      </c>
      <c r="U254" s="123">
        <f>SUMIF(SaldoAnno3!A$12:A$5000,D254,SaldoAnno3!G$12:G$5000)</f>
        <v>-585853.38000000012</v>
      </c>
      <c r="V254" s="123">
        <f>SUMIF(SaldoAnno4!A$12:A$4602,$D254,SaldoAnno4!D$12:D$4602)</f>
        <v>616658.05000000005</v>
      </c>
      <c r="W254" s="123">
        <f>SUMIF(SaldoAnno4!A$12:A$4602,$D254,SaldoAnno4!E$12:E$4602)</f>
        <v>1285289.3899999999</v>
      </c>
      <c r="X254" s="123">
        <f>SUMIF(SaldoAnno4!A$12:A$4602,$D254,SaldoAnno4!G$12:G$4602)</f>
        <v>-668631.33999999985</v>
      </c>
      <c r="Y254" s="123">
        <f>SUMIF(SaldoAnno5!A$12:A$4602,$D254,SaldoAnno5!D$12:D$4602)</f>
        <v>606556.19999999995</v>
      </c>
      <c r="Z254" s="123">
        <f>SUMIF(SaldoAnno5!A$12:A$4602,$D254,SaldoAnno5!E$12:E$4602)</f>
        <v>1278507.3600000001</v>
      </c>
      <c r="AA254" s="123">
        <f>SUMIF(SaldoAnno5!A$12:A$4602,$D254,SaldoAnno5!G$12:G$4602)</f>
        <v>-671951.16000000015</v>
      </c>
      <c r="AB254" s="123">
        <f>SUMIF(SaldoAnno6!A$12:A$5000,$D254,SaldoAnno6!D$12:D$5000)</f>
        <v>649956.09</v>
      </c>
      <c r="AC254" s="123">
        <f>SUMIF(SaldoAnno6!A$12:A$5000,$D254,SaldoAnno6!E$12:E$5000)</f>
        <v>1186200.54</v>
      </c>
      <c r="AD254" s="123">
        <f>SUMIF(SaldoAnno6!A$12:A$5000,$D254,SaldoAnno6!G$12:G$5000)</f>
        <v>-536244.45000000007</v>
      </c>
    </row>
    <row r="255" spans="1:30">
      <c r="A255" s="124">
        <v>23</v>
      </c>
      <c r="B255" s="124">
        <v>2315</v>
      </c>
      <c r="C255" s="124">
        <v>231501</v>
      </c>
      <c r="D255" s="124">
        <v>23150101</v>
      </c>
      <c r="E255" s="125" t="s">
        <v>678</v>
      </c>
      <c r="F255" s="124">
        <v>4</v>
      </c>
      <c r="G255" s="126" t="s">
        <v>462</v>
      </c>
      <c r="H255" s="126" t="s">
        <v>455</v>
      </c>
      <c r="I255" s="126" t="s">
        <v>455</v>
      </c>
      <c r="J255" s="126" t="s">
        <v>859</v>
      </c>
      <c r="K255" s="126" t="s">
        <v>679</v>
      </c>
      <c r="L255" s="126" t="s">
        <v>679</v>
      </c>
      <c r="M255" s="123">
        <f>SUMIF(SaldoAnno1!A$12:A$4902,D255,SaldoAnno1!D$12:D$4902)</f>
        <v>88969.7</v>
      </c>
      <c r="N255" s="123">
        <f>SUMIF(SaldoAnno1!A$12:A$4902,D255,SaldoAnno1!E$12:E$4902)</f>
        <v>89995.93</v>
      </c>
      <c r="O255" s="123">
        <f>SUMIF(SaldoAnno1!A$12:A$4902,D255,SaldoAnno1!G$12:G$4902)</f>
        <v>-1026.2299999999959</v>
      </c>
      <c r="P255" s="123">
        <f>SUMIF(SaldoAnno2!A$12:A$5000,D255,SaldoAnno2!D$12:D$5000)</f>
        <v>644617.71</v>
      </c>
      <c r="Q255" s="123">
        <f>SUMIF(SaldoAnno2!A$12:A$5000,D255,SaldoAnno2!E$12:E$5000)</f>
        <v>1317459.47</v>
      </c>
      <c r="R255" s="123">
        <f>SUMIF(SaldoAnno2!A$12:A$5000,D255,SaldoAnno2!G$12:G$5000)</f>
        <v>-672841.76</v>
      </c>
      <c r="S255" s="123">
        <f>SUMIF(SaldoAnno3!A$12:A$5000,D255,SaldoAnno3!D$12:G$5000)</f>
        <v>280335.52</v>
      </c>
      <c r="T255" s="123">
        <f>SUMIF(SaldoAnno3!A$12:A$5000,D255,SaldoAnno3!E$12:H$5000)</f>
        <v>926840.31</v>
      </c>
      <c r="U255" s="123">
        <f>SUMIF(SaldoAnno3!A$12:A$5000,D255,SaldoAnno3!G$12:G$5000)</f>
        <v>-646504.79</v>
      </c>
      <c r="V255" s="123">
        <f>SUMIF(SaldoAnno4!A$12:A$4602,$D255,SaldoAnno4!D$12:D$4602)</f>
        <v>220754.34</v>
      </c>
      <c r="W255" s="123">
        <f>SUMIF(SaldoAnno4!A$12:A$4602,$D255,SaldoAnno4!E$12:E$4602)</f>
        <v>826537.5</v>
      </c>
      <c r="X255" s="123">
        <f>SUMIF(SaldoAnno4!A$12:A$4602,$D255,SaldoAnno4!G$12:G$4602)</f>
        <v>-605783.16</v>
      </c>
      <c r="Y255" s="123">
        <f>SUMIF(SaldoAnno5!A$12:A$4602,$D255,SaldoAnno5!D$12:D$4602)</f>
        <v>233238.1</v>
      </c>
      <c r="Z255" s="123">
        <f>SUMIF(SaldoAnno5!A$12:A$4602,$D255,SaldoAnno5!E$12:E$4602)</f>
        <v>843854.72</v>
      </c>
      <c r="AA255" s="123">
        <f>SUMIF(SaldoAnno5!A$12:A$4602,$D255,SaldoAnno5!G$12:G$4602)</f>
        <v>-610616.62</v>
      </c>
      <c r="AB255" s="123">
        <f>SUMIF(SaldoAnno6!A$12:A$5000,$D255,SaldoAnno6!D$12:D$5000)</f>
        <v>215866.07</v>
      </c>
      <c r="AC255" s="123">
        <f>SUMIF(SaldoAnno6!A$12:A$5000,$D255,SaldoAnno6!E$12:E$5000)</f>
        <v>794876.96</v>
      </c>
      <c r="AD255" s="123">
        <f>SUMIF(SaldoAnno6!A$12:A$5000,$D255,SaldoAnno6!G$12:G$5000)</f>
        <v>-579010.8899999999</v>
      </c>
    </row>
    <row r="256" spans="1:30">
      <c r="A256" s="124">
        <v>23</v>
      </c>
      <c r="B256" s="124">
        <v>2315</v>
      </c>
      <c r="C256" s="124">
        <v>231501</v>
      </c>
      <c r="D256" s="124">
        <v>23150102</v>
      </c>
      <c r="E256" s="125" t="s">
        <v>1319</v>
      </c>
      <c r="F256" s="124">
        <v>4</v>
      </c>
      <c r="G256" s="126" t="s">
        <v>462</v>
      </c>
      <c r="H256" s="126" t="s">
        <v>455</v>
      </c>
      <c r="I256" s="126" t="s">
        <v>455</v>
      </c>
      <c r="J256" s="126" t="s">
        <v>859</v>
      </c>
      <c r="K256" s="126" t="s">
        <v>679</v>
      </c>
      <c r="L256" s="126" t="s">
        <v>679</v>
      </c>
      <c r="M256" s="123">
        <f>SUMIF(SaldoAnno1!A$12:A$4902,D256,SaldoAnno1!D$12:D$4902)</f>
        <v>53250.96</v>
      </c>
      <c r="N256" s="123">
        <f>SUMIF(SaldoAnno1!A$12:A$4902,D256,SaldoAnno1!E$12:E$4902)</f>
        <v>152449.21</v>
      </c>
      <c r="O256" s="123">
        <f>SUMIF(SaldoAnno1!A$12:A$4902,D256,SaldoAnno1!G$12:G$4902)</f>
        <v>-99198.25</v>
      </c>
      <c r="P256" s="123">
        <f>SUMIF(SaldoAnno2!A$12:A$5000,D256,SaldoAnno2!D$12:D$5000)</f>
        <v>117402.5</v>
      </c>
      <c r="Q256" s="123">
        <f>SUMIF(SaldoAnno2!A$12:A$5000,D256,SaldoAnno2!E$12:E$5000)</f>
        <v>361326.82</v>
      </c>
      <c r="R256" s="123">
        <f>SUMIF(SaldoAnno2!A$12:A$5000,D256,SaldoAnno2!G$12:G$5000)</f>
        <v>-243924.32</v>
      </c>
      <c r="S256" s="123">
        <f>SUMIF(SaldoAnno3!A$12:A$5000,D256,SaldoAnno3!D$12:G$5000)</f>
        <v>1749326.29</v>
      </c>
      <c r="T256" s="123">
        <f>SUMIF(SaldoAnno3!A$12:A$5000,D256,SaldoAnno3!E$12:H$5000)</f>
        <v>2025028.98</v>
      </c>
      <c r="U256" s="123">
        <f>SUMIF(SaldoAnno3!A$12:A$5000,D256,SaldoAnno3!G$12:G$5000)</f>
        <v>-275702.68999999994</v>
      </c>
      <c r="V256" s="123">
        <f>SUMIF(SaldoAnno4!A$12:A$4602,$D256,SaldoAnno4!D$12:D$4602)</f>
        <v>2242861.46</v>
      </c>
      <c r="W256" s="123">
        <f>SUMIF(SaldoAnno4!A$12:A$4602,$D256,SaldoAnno4!E$12:E$4602)</f>
        <v>2623738.5499999998</v>
      </c>
      <c r="X256" s="123">
        <f>SUMIF(SaldoAnno4!A$12:A$4602,$D256,SaldoAnno4!G$12:G$4602)</f>
        <v>-380877.08999999985</v>
      </c>
      <c r="Y256" s="123">
        <f>SUMIF(SaldoAnno5!A$12:A$4602,$D256,SaldoAnno5!D$12:D$4602)</f>
        <v>1604873.94</v>
      </c>
      <c r="Z256" s="123">
        <f>SUMIF(SaldoAnno5!A$12:A$4602,$D256,SaldoAnno5!E$12:E$4602)</f>
        <v>1662426.69</v>
      </c>
      <c r="AA256" s="123">
        <f>SUMIF(SaldoAnno5!A$12:A$4602,$D256,SaldoAnno5!G$12:G$4602)</f>
        <v>-57552.75</v>
      </c>
      <c r="AB256" s="123">
        <f>SUMIF(SaldoAnno6!A$12:A$5000,$D256,SaldoAnno6!D$12:D$5000)</f>
        <v>602589.84</v>
      </c>
      <c r="AC256" s="123">
        <f>SUMIF(SaldoAnno6!A$12:A$5000,$D256,SaldoAnno6!E$12:E$5000)</f>
        <v>683357.04</v>
      </c>
      <c r="AD256" s="123">
        <f>SUMIF(SaldoAnno6!A$12:A$5000,$D256,SaldoAnno6!G$12:G$5000)</f>
        <v>-80767.20000000007</v>
      </c>
    </row>
    <row r="257" spans="1:30">
      <c r="A257" s="124">
        <v>23</v>
      </c>
      <c r="B257" s="124">
        <v>2315</v>
      </c>
      <c r="C257" s="124">
        <v>231501</v>
      </c>
      <c r="D257" s="124">
        <v>23150103</v>
      </c>
      <c r="E257" s="125" t="s">
        <v>1320</v>
      </c>
      <c r="F257" s="124">
        <v>4</v>
      </c>
      <c r="G257" s="126" t="s">
        <v>462</v>
      </c>
      <c r="H257" s="126" t="s">
        <v>455</v>
      </c>
      <c r="I257" s="126" t="s">
        <v>455</v>
      </c>
      <c r="J257" s="126" t="s">
        <v>859</v>
      </c>
      <c r="K257" s="126" t="s">
        <v>679</v>
      </c>
      <c r="L257" s="126" t="s">
        <v>679</v>
      </c>
      <c r="M257" s="123">
        <f>SUMIF(SaldoAnno1!A$12:A$4902,D257,SaldoAnno1!D$12:D$4902)</f>
        <v>0</v>
      </c>
      <c r="N257" s="123">
        <f>SUMIF(SaldoAnno1!A$12:A$4902,D257,SaldoAnno1!E$12:E$4902)</f>
        <v>0</v>
      </c>
      <c r="O257" s="123">
        <f>SUMIF(SaldoAnno1!A$12:A$4902,D257,SaldoAnno1!G$12:G$4902)</f>
        <v>0</v>
      </c>
      <c r="P257" s="123">
        <f>SUMIF(SaldoAnno2!A$12:A$5000,D257,SaldoAnno2!D$12:D$5000)</f>
        <v>9712.76</v>
      </c>
      <c r="Q257" s="123">
        <f>SUMIF(SaldoAnno2!A$12:A$5000,D257,SaldoAnno2!E$12:E$5000)</f>
        <v>10575.26</v>
      </c>
      <c r="R257" s="123">
        <f>SUMIF(SaldoAnno2!A$12:A$5000,D257,SaldoAnno2!G$12:G$5000)</f>
        <v>-862.5</v>
      </c>
      <c r="S257" s="123">
        <f>SUMIF(SaldoAnno3!A$12:A$5000,D257,SaldoAnno3!D$12:G$5000)</f>
        <v>0</v>
      </c>
      <c r="T257" s="123">
        <f>SUMIF(SaldoAnno3!A$12:A$5000,D257,SaldoAnno3!E$12:H$5000)</f>
        <v>3225</v>
      </c>
      <c r="U257" s="123">
        <f>SUMIF(SaldoAnno3!A$12:A$5000,D257,SaldoAnno3!G$12:G$5000)</f>
        <v>-3225</v>
      </c>
      <c r="V257" s="123">
        <f>SUMIF(SaldoAnno4!A$12:A$4602,$D257,SaldoAnno4!D$12:D$4602)</f>
        <v>75</v>
      </c>
      <c r="W257" s="123">
        <f>SUMIF(SaldoAnno4!A$12:A$4602,$D257,SaldoAnno4!E$12:E$4602)</f>
        <v>3262.5</v>
      </c>
      <c r="X257" s="123">
        <f>SUMIF(SaldoAnno4!A$12:A$4602,$D257,SaldoAnno4!G$12:G$4602)</f>
        <v>-3187.5</v>
      </c>
      <c r="Y257" s="123">
        <f>SUMIF(SaldoAnno5!A$12:A$4602,$D257,SaldoAnno5!D$12:D$4602)</f>
        <v>1087.5</v>
      </c>
      <c r="Z257" s="123">
        <f>SUMIF(SaldoAnno5!A$12:A$4602,$D257,SaldoAnno5!E$12:E$4602)</f>
        <v>3187.5</v>
      </c>
      <c r="AA257" s="123">
        <f>SUMIF(SaldoAnno5!A$12:A$4602,$D257,SaldoAnno5!G$12:G$4602)</f>
        <v>-2100</v>
      </c>
      <c r="AB257" s="123">
        <f>SUMIF(SaldoAnno6!A$12:A$5000,$D257,SaldoAnno6!D$12:D$5000)</f>
        <v>0</v>
      </c>
      <c r="AC257" s="123">
        <f>SUMIF(SaldoAnno6!A$12:A$5000,$D257,SaldoAnno6!E$12:E$5000)</f>
        <v>2100</v>
      </c>
      <c r="AD257" s="123">
        <f>SUMIF(SaldoAnno6!A$12:A$5000,$D257,SaldoAnno6!G$12:G$5000)</f>
        <v>-2100</v>
      </c>
    </row>
    <row r="258" spans="1:30">
      <c r="A258" s="124">
        <v>23</v>
      </c>
      <c r="B258" s="124">
        <v>2315</v>
      </c>
      <c r="C258" s="124">
        <v>231501</v>
      </c>
      <c r="D258" s="124">
        <v>23150104</v>
      </c>
      <c r="E258" s="125" t="s">
        <v>1318</v>
      </c>
      <c r="F258" s="124">
        <v>4</v>
      </c>
      <c r="G258" s="126" t="s">
        <v>462</v>
      </c>
      <c r="H258" s="126" t="s">
        <v>455</v>
      </c>
      <c r="I258" s="126" t="s">
        <v>455</v>
      </c>
      <c r="J258" s="126" t="s">
        <v>859</v>
      </c>
      <c r="K258" s="126" t="s">
        <v>679</v>
      </c>
      <c r="L258" s="126" t="s">
        <v>679</v>
      </c>
      <c r="M258" s="123">
        <f>SUMIF(SaldoAnno1!A$12:A$4902,D258,SaldoAnno1!D$12:D$4902)</f>
        <v>119065.87</v>
      </c>
      <c r="N258" s="123">
        <f>SUMIF(SaldoAnno1!A$12:A$4902,D258,SaldoAnno1!E$12:E$4902)</f>
        <v>131721.75</v>
      </c>
      <c r="O258" s="123">
        <f>SUMIF(SaldoAnno1!A$12:A$4902,D258,SaldoAnno1!G$12:G$4902)</f>
        <v>-12655.880000000005</v>
      </c>
      <c r="P258" s="123">
        <f>SUMIF(SaldoAnno2!A$12:A$5000,D258,SaldoAnno2!D$12:D$5000)</f>
        <v>424755.55</v>
      </c>
      <c r="Q258" s="123">
        <f>SUMIF(SaldoAnno2!A$12:A$5000,D258,SaldoAnno2!E$12:E$5000)</f>
        <v>1319169.07</v>
      </c>
      <c r="R258" s="123">
        <f>SUMIF(SaldoAnno2!A$12:A$5000,D258,SaldoAnno2!G$12:G$5000)</f>
        <v>-894413.52</v>
      </c>
      <c r="S258" s="123">
        <f>SUMIF(SaldoAnno3!A$12:A$5000,D258,SaldoAnno3!D$12:G$5000)</f>
        <v>285394.95</v>
      </c>
      <c r="T258" s="123">
        <f>SUMIF(SaldoAnno3!A$12:A$5000,D258,SaldoAnno3!E$12:H$5000)</f>
        <v>1116143.76</v>
      </c>
      <c r="U258" s="123">
        <f>SUMIF(SaldoAnno3!A$12:A$5000,D258,SaldoAnno3!G$12:G$5000)</f>
        <v>-830748.81</v>
      </c>
      <c r="V258" s="123">
        <f>SUMIF(SaldoAnno4!A$12:A$4602,$D258,SaldoAnno4!D$12:D$4602)</f>
        <v>154265.22</v>
      </c>
      <c r="W258" s="123">
        <f>SUMIF(SaldoAnno4!A$12:A$4602,$D258,SaldoAnno4!E$12:E$4602)</f>
        <v>1011933.07</v>
      </c>
      <c r="X258" s="123">
        <f>SUMIF(SaldoAnno4!A$12:A$4602,$D258,SaldoAnno4!G$12:G$4602)</f>
        <v>-857667.85</v>
      </c>
      <c r="Y258" s="123">
        <f>SUMIF(SaldoAnno5!A$12:A$4602,$D258,SaldoAnno5!D$12:D$4602)</f>
        <v>278160.55</v>
      </c>
      <c r="Z258" s="123">
        <f>SUMIF(SaldoAnno5!A$12:A$4602,$D258,SaldoAnno5!E$12:E$4602)</f>
        <v>1067629.3700000001</v>
      </c>
      <c r="AA258" s="123">
        <f>SUMIF(SaldoAnno5!A$12:A$4602,$D258,SaldoAnno5!G$12:G$4602)</f>
        <v>-789468.82000000007</v>
      </c>
      <c r="AB258" s="123">
        <f>SUMIF(SaldoAnno6!A$12:A$5000,$D258,SaldoAnno6!D$12:D$5000)</f>
        <v>191593.05</v>
      </c>
      <c r="AC258" s="123">
        <f>SUMIF(SaldoAnno6!A$12:A$5000,$D258,SaldoAnno6!E$12:E$5000)</f>
        <v>1040768.77</v>
      </c>
      <c r="AD258" s="123">
        <f>SUMIF(SaldoAnno6!A$12:A$5000,$D258,SaldoAnno6!G$12:G$5000)</f>
        <v>-849175.72</v>
      </c>
    </row>
    <row r="259" spans="1:30">
      <c r="A259" s="124">
        <v>23</v>
      </c>
      <c r="B259" s="124">
        <v>2315</v>
      </c>
      <c r="C259" s="124">
        <v>231501</v>
      </c>
      <c r="D259" s="124">
        <v>23150105</v>
      </c>
      <c r="E259" s="125" t="s">
        <v>683</v>
      </c>
      <c r="F259" s="124">
        <v>4</v>
      </c>
      <c r="G259" s="126" t="s">
        <v>462</v>
      </c>
      <c r="H259" s="126" t="s">
        <v>455</v>
      </c>
      <c r="I259" s="126" t="s">
        <v>455</v>
      </c>
      <c r="J259" s="126" t="s">
        <v>859</v>
      </c>
      <c r="K259" s="126" t="s">
        <v>679</v>
      </c>
      <c r="L259" s="126" t="s">
        <v>679</v>
      </c>
      <c r="M259" s="123">
        <f>SUMIF(SaldoAnno1!A$12:A$4902,D259,SaldoAnno1!D$12:D$4902)</f>
        <v>22847.87</v>
      </c>
      <c r="N259" s="123">
        <f>SUMIF(SaldoAnno1!A$12:A$4902,D259,SaldoAnno1!E$12:E$4902)</f>
        <v>22850.87</v>
      </c>
      <c r="O259" s="123">
        <f>SUMIF(SaldoAnno1!A$12:A$4902,D259,SaldoAnno1!G$12:G$4902)</f>
        <v>-3</v>
      </c>
      <c r="P259" s="123">
        <f>SUMIF(SaldoAnno2!A$12:A$5000,D259,SaldoAnno2!D$12:D$5000)</f>
        <v>56500.46</v>
      </c>
      <c r="Q259" s="123">
        <f>SUMIF(SaldoAnno2!A$12:A$5000,D259,SaldoAnno2!E$12:E$5000)</f>
        <v>56500.46</v>
      </c>
      <c r="R259" s="123">
        <f>SUMIF(SaldoAnno2!A$12:A$5000,D259,SaldoAnno2!G$12:G$5000)</f>
        <v>0</v>
      </c>
      <c r="S259" s="123">
        <f>SUMIF(SaldoAnno3!A$12:A$5000,D259,SaldoAnno3!D$12:G$5000)</f>
        <v>43993.34</v>
      </c>
      <c r="T259" s="123">
        <f>SUMIF(SaldoAnno3!A$12:A$5000,D259,SaldoAnno3!E$12:H$5000)</f>
        <v>43993.34</v>
      </c>
      <c r="U259" s="123">
        <f>SUMIF(SaldoAnno3!A$12:A$5000,D259,SaldoAnno3!G$12:G$5000)</f>
        <v>0</v>
      </c>
      <c r="V259" s="123">
        <f>SUMIF(SaldoAnno4!A$12:A$4602,$D259,SaldoAnno4!D$12:D$4602)</f>
        <v>46513.36</v>
      </c>
      <c r="W259" s="123">
        <f>SUMIF(SaldoAnno4!A$12:A$4602,$D259,SaldoAnno4!E$12:E$4602)</f>
        <v>46513.36</v>
      </c>
      <c r="X259" s="123">
        <f>SUMIF(SaldoAnno4!A$12:A$4602,$D259,SaldoAnno4!G$12:G$4602)</f>
        <v>0</v>
      </c>
      <c r="Y259" s="123">
        <f>SUMIF(SaldoAnno5!A$12:A$4602,$D259,SaldoAnno5!D$12:D$4602)</f>
        <v>69189.5</v>
      </c>
      <c r="Z259" s="123">
        <f>SUMIF(SaldoAnno5!A$12:A$4602,$D259,SaldoAnno5!E$12:E$4602)</f>
        <v>69189.5</v>
      </c>
      <c r="AA259" s="123">
        <f>SUMIF(SaldoAnno5!A$12:A$4602,$D259,SaldoAnno5!G$12:G$4602)</f>
        <v>0</v>
      </c>
      <c r="AB259" s="123">
        <f>SUMIF(SaldoAnno6!A$12:A$5000,$D259,SaldoAnno6!D$12:D$5000)</f>
        <v>90382.2</v>
      </c>
      <c r="AC259" s="123">
        <f>SUMIF(SaldoAnno6!A$12:A$5000,$D259,SaldoAnno6!E$12:E$5000)</f>
        <v>90382.2</v>
      </c>
      <c r="AD259" s="123">
        <f>SUMIF(SaldoAnno6!A$12:A$5000,$D259,SaldoAnno6!G$12:G$5000)</f>
        <v>0</v>
      </c>
    </row>
    <row r="260" spans="1:30">
      <c r="A260" s="124">
        <v>23</v>
      </c>
      <c r="B260" s="124">
        <v>2315</v>
      </c>
      <c r="C260" s="124">
        <v>231501</v>
      </c>
      <c r="D260" s="124">
        <v>23150106</v>
      </c>
      <c r="E260" s="125" t="s">
        <v>684</v>
      </c>
      <c r="F260" s="124">
        <v>4</v>
      </c>
      <c r="G260" s="126" t="s">
        <v>462</v>
      </c>
      <c r="H260" s="126" t="s">
        <v>455</v>
      </c>
      <c r="I260" s="126" t="s">
        <v>455</v>
      </c>
      <c r="J260" s="126" t="s">
        <v>859</v>
      </c>
      <c r="K260" s="126" t="s">
        <v>679</v>
      </c>
      <c r="L260" s="126" t="s">
        <v>679</v>
      </c>
      <c r="M260" s="123">
        <f>SUMIF(SaldoAnno1!A$12:A$4902,D260,SaldoAnno1!D$12:D$4902)</f>
        <v>26488.91</v>
      </c>
      <c r="N260" s="123">
        <f>SUMIF(SaldoAnno1!A$12:A$4902,D260,SaldoAnno1!E$12:E$4902)</f>
        <v>26754.94</v>
      </c>
      <c r="O260" s="123">
        <f>SUMIF(SaldoAnno1!A$12:A$4902,D260,SaldoAnno1!G$12:G$4902)</f>
        <v>-266.02999999999884</v>
      </c>
      <c r="P260" s="123">
        <f>SUMIF(SaldoAnno2!A$12:A$5000,D260,SaldoAnno2!D$12:D$5000)</f>
        <v>40816.29</v>
      </c>
      <c r="Q260" s="123">
        <f>SUMIF(SaldoAnno2!A$12:A$5000,D260,SaldoAnno2!E$12:E$5000)</f>
        <v>43696.33</v>
      </c>
      <c r="R260" s="123">
        <f>SUMIF(SaldoAnno2!A$12:A$5000,D260,SaldoAnno2!G$12:G$5000)</f>
        <v>-2880.0400000000009</v>
      </c>
      <c r="S260" s="123">
        <f>SUMIF(SaldoAnno3!A$12:A$5000,D260,SaldoAnno3!D$12:G$5000)</f>
        <v>35062.03</v>
      </c>
      <c r="T260" s="123">
        <f>SUMIF(SaldoAnno3!A$12:A$5000,D260,SaldoAnno3!E$12:H$5000)</f>
        <v>38042.42</v>
      </c>
      <c r="U260" s="123">
        <f>SUMIF(SaldoAnno3!A$12:A$5000,D260,SaldoAnno3!G$12:G$5000)</f>
        <v>-2980.3899999999994</v>
      </c>
      <c r="V260" s="123">
        <f>SUMIF(SaldoAnno4!A$12:A$4602,$D260,SaldoAnno4!D$12:D$4602)</f>
        <v>34418.839999999997</v>
      </c>
      <c r="W260" s="123">
        <f>SUMIF(SaldoAnno4!A$12:A$4602,$D260,SaldoAnno4!E$12:E$4602)</f>
        <v>37166.79</v>
      </c>
      <c r="X260" s="123">
        <f>SUMIF(SaldoAnno4!A$12:A$4602,$D260,SaldoAnno4!G$12:G$4602)</f>
        <v>-2747.9500000000044</v>
      </c>
      <c r="Y260" s="123">
        <f>SUMIF(SaldoAnno5!A$12:A$4602,$D260,SaldoAnno5!D$12:D$4602)</f>
        <v>37264.53</v>
      </c>
      <c r="Z260" s="123">
        <f>SUMIF(SaldoAnno5!A$12:A$4602,$D260,SaldoAnno5!E$12:E$4602)</f>
        <v>39937.08</v>
      </c>
      <c r="AA260" s="123">
        <f>SUMIF(SaldoAnno5!A$12:A$4602,$D260,SaldoAnno5!G$12:G$4602)</f>
        <v>-2672.5500000000029</v>
      </c>
      <c r="AB260" s="123">
        <f>SUMIF(SaldoAnno6!A$12:A$5000,$D260,SaldoAnno6!D$12:D$5000)</f>
        <v>36948.370000000003</v>
      </c>
      <c r="AC260" s="123">
        <f>SUMIF(SaldoAnno6!A$12:A$5000,$D260,SaldoAnno6!E$12:E$5000)</f>
        <v>40010.35</v>
      </c>
      <c r="AD260" s="123">
        <f>SUMIF(SaldoAnno6!A$12:A$5000,$D260,SaldoAnno6!G$12:G$5000)</f>
        <v>-3061.9799999999959</v>
      </c>
    </row>
    <row r="261" spans="1:30">
      <c r="A261" s="124">
        <v>23</v>
      </c>
      <c r="B261" s="124">
        <v>2315</v>
      </c>
      <c r="C261" s="124">
        <v>231501</v>
      </c>
      <c r="D261" s="124">
        <v>23150107</v>
      </c>
      <c r="E261" s="125" t="s">
        <v>685</v>
      </c>
      <c r="F261" s="124">
        <v>4</v>
      </c>
      <c r="G261" s="126" t="s">
        <v>462</v>
      </c>
      <c r="H261" s="126" t="s">
        <v>455</v>
      </c>
      <c r="I261" s="126" t="s">
        <v>455</v>
      </c>
      <c r="J261" s="126" t="s">
        <v>859</v>
      </c>
      <c r="K261" s="126" t="s">
        <v>679</v>
      </c>
      <c r="L261" s="126" t="s">
        <v>679</v>
      </c>
      <c r="M261" s="123">
        <f>SUMIF(SaldoAnno1!A$12:A$4902,D261,SaldoAnno1!D$12:D$4902)</f>
        <v>405262.04</v>
      </c>
      <c r="N261" s="123">
        <f>SUMIF(SaldoAnno1!A$12:A$4902,D261,SaldoAnno1!E$12:E$4902)</f>
        <v>367952.79</v>
      </c>
      <c r="O261" s="123">
        <f>SUMIF(SaldoAnno1!A$12:A$4902,D261,SaldoAnno1!G$12:G$4902)</f>
        <v>37309.25</v>
      </c>
      <c r="P261" s="123">
        <f>SUMIF(SaldoAnno2!A$12:A$5000,D261,SaldoAnno2!D$12:D$5000)</f>
        <v>1708347.18</v>
      </c>
      <c r="Q261" s="123">
        <f>SUMIF(SaldoAnno2!A$12:A$5000,D261,SaldoAnno2!E$12:E$5000)</f>
        <v>1790457.44</v>
      </c>
      <c r="R261" s="123">
        <f>SUMIF(SaldoAnno2!A$12:A$5000,D261,SaldoAnno2!G$12:G$5000)</f>
        <v>-82110.260000000009</v>
      </c>
      <c r="S261" s="123">
        <f>SUMIF(SaldoAnno3!A$12:A$5000,D261,SaldoAnno3!D$12:G$5000)</f>
        <v>1361079.03</v>
      </c>
      <c r="T261" s="123">
        <f>SUMIF(SaldoAnno3!A$12:A$5000,D261,SaldoAnno3!E$12:H$5000)</f>
        <v>1460936.14</v>
      </c>
      <c r="U261" s="123">
        <f>SUMIF(SaldoAnno3!A$12:A$5000,D261,SaldoAnno3!G$12:G$5000)</f>
        <v>-99857.10999999987</v>
      </c>
      <c r="V261" s="123">
        <f>SUMIF(SaldoAnno4!A$12:A$4602,$D261,SaldoAnno4!D$12:D$4602)</f>
        <v>1108458.1399999999</v>
      </c>
      <c r="W261" s="123">
        <f>SUMIF(SaldoAnno4!A$12:A$4602,$D261,SaldoAnno4!E$12:E$4602)</f>
        <v>1207742.77</v>
      </c>
      <c r="X261" s="123">
        <f>SUMIF(SaldoAnno4!A$12:A$4602,$D261,SaldoAnno4!G$12:G$4602)</f>
        <v>-99284.630000000121</v>
      </c>
      <c r="Y261" s="123">
        <f>SUMIF(SaldoAnno5!A$12:A$4602,$D261,SaldoAnno5!D$12:D$4602)</f>
        <v>1111702.2</v>
      </c>
      <c r="Z261" s="123">
        <f>SUMIF(SaldoAnno5!A$12:A$4602,$D261,SaldoAnno5!E$12:E$4602)</f>
        <v>1210946.28</v>
      </c>
      <c r="AA261" s="123">
        <f>SUMIF(SaldoAnno5!A$12:A$4602,$D261,SaldoAnno5!G$12:G$4602)</f>
        <v>-99244.080000000075</v>
      </c>
      <c r="AB261" s="123">
        <f>SUMIF(SaldoAnno6!A$12:A$5000,$D261,SaldoAnno6!D$12:D$5000)</f>
        <v>1161899.08</v>
      </c>
      <c r="AC261" s="123">
        <f>SUMIF(SaldoAnno6!A$12:A$5000,$D261,SaldoAnno6!E$12:E$5000)</f>
        <v>1274792.94</v>
      </c>
      <c r="AD261" s="123">
        <f>SUMIF(SaldoAnno6!A$12:A$5000,$D261,SaldoAnno6!G$12:G$5000)</f>
        <v>-112893.85999999987</v>
      </c>
    </row>
    <row r="262" spans="1:30">
      <c r="A262" s="124">
        <v>23</v>
      </c>
      <c r="B262" s="124">
        <v>2315</v>
      </c>
      <c r="C262" s="124">
        <v>231501</v>
      </c>
      <c r="D262" s="124">
        <v>23150108</v>
      </c>
      <c r="E262" s="125" t="s">
        <v>1317</v>
      </c>
      <c r="F262" s="124">
        <v>4</v>
      </c>
      <c r="G262" s="126" t="s">
        <v>462</v>
      </c>
      <c r="H262" s="126" t="s">
        <v>455</v>
      </c>
      <c r="I262" s="126" t="s">
        <v>455</v>
      </c>
      <c r="J262" s="126" t="s">
        <v>859</v>
      </c>
      <c r="K262" s="126" t="s">
        <v>679</v>
      </c>
      <c r="L262" s="126" t="s">
        <v>679</v>
      </c>
      <c r="M262" s="123">
        <f>SUMIF(SaldoAnno1!A$12:A$4902,D262,SaldoAnno1!D$12:D$4902)</f>
        <v>2294.27</v>
      </c>
      <c r="N262" s="123">
        <f>SUMIF(SaldoAnno1!A$12:A$4902,D262,SaldoAnno1!E$12:E$4902)</f>
        <v>170</v>
      </c>
      <c r="O262" s="123">
        <f>SUMIF(SaldoAnno1!A$12:A$4902,D262,SaldoAnno1!G$12:G$4902)</f>
        <v>2124.27</v>
      </c>
      <c r="P262" s="123">
        <f>SUMIF(SaldoAnno2!A$12:A$5000,D262,SaldoAnno2!D$12:D$5000)</f>
        <v>35288.57</v>
      </c>
      <c r="Q262" s="123">
        <f>SUMIF(SaldoAnno2!A$12:A$5000,D262,SaldoAnno2!E$12:E$5000)</f>
        <v>358038.36</v>
      </c>
      <c r="R262" s="123">
        <f>SUMIF(SaldoAnno2!A$12:A$5000,D262,SaldoAnno2!G$12:G$5000)</f>
        <v>-322749.78999999998</v>
      </c>
      <c r="S262" s="123">
        <f>SUMIF(SaldoAnno3!A$12:A$5000,D262,SaldoAnno3!D$12:G$5000)</f>
        <v>9866.93</v>
      </c>
      <c r="T262" s="123">
        <f>SUMIF(SaldoAnno3!A$12:A$5000,D262,SaldoAnno3!E$12:H$5000)</f>
        <v>494210.03</v>
      </c>
      <c r="U262" s="123">
        <f>SUMIF(SaldoAnno3!A$12:A$5000,D262,SaldoAnno3!G$12:G$5000)</f>
        <v>-484343.10000000003</v>
      </c>
      <c r="V262" s="123">
        <f>SUMIF(SaldoAnno4!A$12:A$4602,$D262,SaldoAnno4!D$12:D$4602)</f>
        <v>31472.94</v>
      </c>
      <c r="W262" s="123">
        <f>SUMIF(SaldoAnno4!A$12:A$4602,$D262,SaldoAnno4!E$12:E$4602)</f>
        <v>522726.68</v>
      </c>
      <c r="X262" s="123">
        <f>SUMIF(SaldoAnno4!A$12:A$4602,$D262,SaldoAnno4!G$12:G$4602)</f>
        <v>-491253.74</v>
      </c>
      <c r="Y262" s="123">
        <f>SUMIF(SaldoAnno5!A$12:A$4602,$D262,SaldoAnno5!D$12:D$4602)</f>
        <v>23838.18</v>
      </c>
      <c r="Z262" s="123">
        <f>SUMIF(SaldoAnno5!A$12:A$4602,$D262,SaldoAnno5!E$12:E$4602)</f>
        <v>497851.05</v>
      </c>
      <c r="AA262" s="123">
        <f>SUMIF(SaldoAnno5!A$12:A$4602,$D262,SaldoAnno5!G$12:G$4602)</f>
        <v>-474012.87</v>
      </c>
      <c r="AB262" s="123">
        <f>SUMIF(SaldoAnno6!A$12:A$5000,$D262,SaldoAnno6!D$12:D$5000)</f>
        <v>23387.29</v>
      </c>
      <c r="AC262" s="123">
        <f>SUMIF(SaldoAnno6!A$12:A$5000,$D262,SaldoAnno6!E$12:E$5000)</f>
        <v>476716.45</v>
      </c>
      <c r="AD262" s="123">
        <f>SUMIF(SaldoAnno6!A$12:A$5000,$D262,SaldoAnno6!G$12:G$5000)</f>
        <v>-453329.16000000003</v>
      </c>
    </row>
    <row r="263" spans="1:30" ht="25.5">
      <c r="A263" s="124">
        <v>23</v>
      </c>
      <c r="B263" s="124">
        <v>2315</v>
      </c>
      <c r="C263" s="124">
        <v>231501</v>
      </c>
      <c r="D263" s="124">
        <v>23150109</v>
      </c>
      <c r="E263" s="125" t="s">
        <v>682</v>
      </c>
      <c r="F263" s="124">
        <v>4</v>
      </c>
      <c r="G263" s="126" t="s">
        <v>462</v>
      </c>
      <c r="H263" s="126" t="s">
        <v>455</v>
      </c>
      <c r="I263" s="126" t="s">
        <v>455</v>
      </c>
      <c r="J263" s="126" t="s">
        <v>859</v>
      </c>
      <c r="K263" s="126" t="s">
        <v>679</v>
      </c>
      <c r="L263" s="126" t="s">
        <v>679</v>
      </c>
      <c r="M263" s="123">
        <f>SUMIF(SaldoAnno1!A$12:A$4902,D263,SaldoAnno1!D$12:D$4902)</f>
        <v>146826.26</v>
      </c>
      <c r="N263" s="123">
        <f>SUMIF(SaldoAnno1!A$12:A$4902,D263,SaldoAnno1!E$12:E$4902)</f>
        <v>146312.04999999999</v>
      </c>
      <c r="O263" s="123">
        <f>SUMIF(SaldoAnno1!A$12:A$4902,D263,SaldoAnno1!G$12:G$4902)</f>
        <v>514.21000000002095</v>
      </c>
      <c r="P263" s="123">
        <f>SUMIF(SaldoAnno2!A$12:A$5000,D263,SaldoAnno2!D$12:D$5000)</f>
        <v>303693.58</v>
      </c>
      <c r="Q263" s="123">
        <f>SUMIF(SaldoAnno2!A$12:A$5000,D263,SaldoAnno2!E$12:E$5000)</f>
        <v>326145.28999999998</v>
      </c>
      <c r="R263" s="123">
        <f>SUMIF(SaldoAnno2!A$12:A$5000,D263,SaldoAnno2!G$12:G$5000)</f>
        <v>-22451.709999999963</v>
      </c>
      <c r="S263" s="123">
        <f>SUMIF(SaldoAnno3!A$12:A$5000,D263,SaldoAnno3!D$12:G$5000)</f>
        <v>265945.64</v>
      </c>
      <c r="T263" s="123">
        <f>SUMIF(SaldoAnno3!A$12:A$5000,D263,SaldoAnno3!E$12:H$5000)</f>
        <v>288113.75</v>
      </c>
      <c r="U263" s="123">
        <f>SUMIF(SaldoAnno3!A$12:A$5000,D263,SaldoAnno3!G$12:G$5000)</f>
        <v>-22168.109999999986</v>
      </c>
      <c r="V263" s="123">
        <f>SUMIF(SaldoAnno4!A$12:A$4602,$D263,SaldoAnno4!D$12:D$4602)</f>
        <v>273695.32</v>
      </c>
      <c r="W263" s="123">
        <f>SUMIF(SaldoAnno4!A$12:A$4602,$D263,SaldoAnno4!E$12:E$4602)</f>
        <v>296794.53000000003</v>
      </c>
      <c r="X263" s="123">
        <f>SUMIF(SaldoAnno4!A$12:A$4602,$D263,SaldoAnno4!G$12:G$4602)</f>
        <v>-23099.210000000021</v>
      </c>
      <c r="Y263" s="123">
        <f>SUMIF(SaldoAnno5!A$12:A$4602,$D263,SaldoAnno5!D$12:D$4602)</f>
        <v>303758.23</v>
      </c>
      <c r="Z263" s="123">
        <f>SUMIF(SaldoAnno5!A$12:A$4602,$D263,SaldoAnno5!E$12:E$4602)</f>
        <v>325585.06</v>
      </c>
      <c r="AA263" s="123">
        <f>SUMIF(SaldoAnno5!A$12:A$4602,$D263,SaldoAnno5!G$12:G$4602)</f>
        <v>-21826.830000000016</v>
      </c>
      <c r="AB263" s="123">
        <f>SUMIF(SaldoAnno6!A$12:A$5000,$D263,SaldoAnno6!D$12:D$5000)</f>
        <v>265281.28000000003</v>
      </c>
      <c r="AC263" s="123">
        <f>SUMIF(SaldoAnno6!A$12:A$5000,$D263,SaldoAnno6!E$12:E$5000)</f>
        <v>286011.27</v>
      </c>
      <c r="AD263" s="123">
        <f>SUMIF(SaldoAnno6!A$12:A$5000,$D263,SaldoAnno6!G$12:G$5000)</f>
        <v>-20729.989999999991</v>
      </c>
    </row>
    <row r="264" spans="1:30">
      <c r="A264" s="124">
        <v>23</v>
      </c>
      <c r="B264" s="124">
        <v>2315</v>
      </c>
      <c r="C264" s="124">
        <v>231501</v>
      </c>
      <c r="D264" s="124">
        <v>23150110</v>
      </c>
      <c r="E264" s="125" t="s">
        <v>1322</v>
      </c>
      <c r="F264" s="124">
        <v>4</v>
      </c>
      <c r="G264" s="126" t="s">
        <v>462</v>
      </c>
      <c r="H264" s="126" t="s">
        <v>455</v>
      </c>
      <c r="I264" s="126" t="s">
        <v>455</v>
      </c>
      <c r="J264" s="126" t="s">
        <v>859</v>
      </c>
      <c r="K264" s="126" t="s">
        <v>679</v>
      </c>
      <c r="L264" s="126" t="s">
        <v>679</v>
      </c>
      <c r="M264" s="123">
        <f>SUMIF(SaldoAnno1!A$12:A$4902,D264,SaldoAnno1!D$12:D$4902)</f>
        <v>0</v>
      </c>
      <c r="N264" s="123">
        <f>SUMIF(SaldoAnno1!A$12:A$4902,D264,SaldoAnno1!E$12:E$4902)</f>
        <v>0</v>
      </c>
      <c r="O264" s="123">
        <f>SUMIF(SaldoAnno1!A$12:A$4902,D264,SaldoAnno1!G$12:G$4902)</f>
        <v>0</v>
      </c>
      <c r="P264" s="123">
        <f>SUMIF(SaldoAnno2!A$12:A$5000,D264,SaldoAnno2!D$12:D$5000)</f>
        <v>1242.19</v>
      </c>
      <c r="Q264" s="123">
        <f>SUMIF(SaldoAnno2!A$12:A$5000,D264,SaldoAnno2!E$12:E$5000)</f>
        <v>2136.77</v>
      </c>
      <c r="R264" s="123">
        <f>SUMIF(SaldoAnno2!A$12:A$5000,D264,SaldoAnno2!G$12:G$5000)</f>
        <v>-894.57999999999993</v>
      </c>
      <c r="S264" s="123">
        <f>SUMIF(SaldoAnno3!A$12:A$5000,D264,SaldoAnno3!D$12:G$5000)</f>
        <v>1545.02</v>
      </c>
      <c r="T264" s="123">
        <f>SUMIF(SaldoAnno3!A$12:A$5000,D264,SaldoAnno3!E$12:H$5000)</f>
        <v>2207.63</v>
      </c>
      <c r="U264" s="123">
        <f>SUMIF(SaldoAnno3!A$12:A$5000,D264,SaldoAnno3!G$12:G$5000)</f>
        <v>-662.61000000000013</v>
      </c>
      <c r="V264" s="123">
        <f>SUMIF(SaldoAnno4!A$12:A$4602,$D264,SaldoAnno4!D$12:D$4602)</f>
        <v>788.22</v>
      </c>
      <c r="W264" s="123">
        <f>SUMIF(SaldoAnno4!A$12:A$4602,$D264,SaldoAnno4!E$12:E$4602)</f>
        <v>1117.8900000000001</v>
      </c>
      <c r="X264" s="123">
        <f>SUMIF(SaldoAnno4!A$12:A$4602,$D264,SaldoAnno4!G$12:G$4602)</f>
        <v>-329.67000000000007</v>
      </c>
      <c r="Y264" s="123">
        <f>SUMIF(SaldoAnno5!A$12:A$4602,$D264,SaldoAnno5!D$12:D$4602)</f>
        <v>413.34</v>
      </c>
      <c r="Z264" s="123">
        <f>SUMIF(SaldoAnno5!A$12:A$4602,$D264,SaldoAnno5!E$12:E$4602)</f>
        <v>413.34</v>
      </c>
      <c r="AA264" s="123">
        <f>SUMIF(SaldoAnno5!A$12:A$4602,$D264,SaldoAnno5!G$12:G$4602)</f>
        <v>0</v>
      </c>
      <c r="AB264" s="123">
        <f>SUMIF(SaldoAnno6!A$12:A$5000,$D264,SaldoAnno6!D$12:D$5000)</f>
        <v>0</v>
      </c>
      <c r="AC264" s="123">
        <f>SUMIF(SaldoAnno6!A$12:A$5000,$D264,SaldoAnno6!E$12:E$5000)</f>
        <v>0</v>
      </c>
      <c r="AD264" s="123">
        <f>SUMIF(SaldoAnno6!A$12:A$5000,$D264,SaldoAnno6!G$12:G$5000)</f>
        <v>0</v>
      </c>
    </row>
    <row r="265" spans="1:30">
      <c r="A265" s="124">
        <v>23</v>
      </c>
      <c r="B265" s="124">
        <v>2315</v>
      </c>
      <c r="C265" s="124">
        <v>231501</v>
      </c>
      <c r="D265" s="124">
        <v>23150111</v>
      </c>
      <c r="E265" s="125" t="s">
        <v>1726</v>
      </c>
      <c r="F265" s="124">
        <v>4</v>
      </c>
      <c r="G265" s="126" t="s">
        <v>462</v>
      </c>
      <c r="H265" s="126" t="s">
        <v>455</v>
      </c>
      <c r="I265" s="126" t="s">
        <v>455</v>
      </c>
      <c r="J265" s="126" t="s">
        <v>859</v>
      </c>
      <c r="K265" s="126" t="s">
        <v>679</v>
      </c>
      <c r="L265" s="126" t="s">
        <v>679</v>
      </c>
      <c r="M265" s="123">
        <f>SUMIF(SaldoAnno1!A$12:A$4902,D265,SaldoAnno1!D$12:D$4902)</f>
        <v>0</v>
      </c>
      <c r="N265" s="123">
        <f>SUMIF(SaldoAnno1!A$12:A$4902,D265,SaldoAnno1!E$12:E$4902)</f>
        <v>0</v>
      </c>
      <c r="O265" s="123">
        <f>SUMIF(SaldoAnno1!A$12:A$4902,D265,SaldoAnno1!G$12:G$4902)</f>
        <v>0</v>
      </c>
      <c r="P265" s="123">
        <f>SUMIF(SaldoAnno2!A$12:A$5000,D265,SaldoAnno2!D$12:D$5000)</f>
        <v>0</v>
      </c>
      <c r="Q265" s="123">
        <f>SUMIF(SaldoAnno2!A$12:A$5000,D265,SaldoAnno2!E$12:E$5000)</f>
        <v>0</v>
      </c>
      <c r="R265" s="123">
        <f>SUMIF(SaldoAnno2!A$12:A$5000,D265,SaldoAnno2!G$12:G$5000)</f>
        <v>0</v>
      </c>
      <c r="S265" s="123">
        <f>SUMIF(SaldoAnno3!A$12:A$5000,D265,SaldoAnno3!D$12:G$5000)</f>
        <v>0</v>
      </c>
      <c r="T265" s="123">
        <f>SUMIF(SaldoAnno3!A$12:A$5000,D265,SaldoAnno3!E$12:H$5000)</f>
        <v>0</v>
      </c>
      <c r="U265" s="123">
        <f>SUMIF(SaldoAnno3!A$12:A$5000,D265,SaldoAnno3!G$12:G$5000)</f>
        <v>0</v>
      </c>
      <c r="V265" s="123">
        <f>SUMIF(SaldoAnno4!A$12:A$4602,$D265,SaldoAnno4!D$12:D$4602)</f>
        <v>0</v>
      </c>
      <c r="W265" s="123">
        <f>SUMIF(SaldoAnno4!A$12:A$4602,$D265,SaldoAnno4!E$12:E$4602)</f>
        <v>0</v>
      </c>
      <c r="X265" s="123">
        <f>SUMIF(SaldoAnno4!A$12:A$4602,$D265,SaldoAnno4!G$12:G$4602)</f>
        <v>0</v>
      </c>
      <c r="Y265" s="123">
        <f>SUMIF(SaldoAnno5!A$12:A$4602,$D265,SaldoAnno5!D$12:D$4602)</f>
        <v>0</v>
      </c>
      <c r="Z265" s="123">
        <f>SUMIF(SaldoAnno5!A$12:A$4602,$D265,SaldoAnno5!E$12:E$4602)</f>
        <v>3010.55</v>
      </c>
      <c r="AA265" s="123">
        <f>SUMIF(SaldoAnno5!A$12:A$4602,$D265,SaldoAnno5!G$12:G$4602)</f>
        <v>-3010.55</v>
      </c>
      <c r="AB265" s="123">
        <f>SUMIF(SaldoAnno6!A$12:A$5000,$D265,SaldoAnno6!D$12:D$5000)</f>
        <v>0</v>
      </c>
      <c r="AC265" s="123">
        <f>SUMIF(SaldoAnno6!A$12:A$5000,$D265,SaldoAnno6!E$12:E$5000)</f>
        <v>3010.55</v>
      </c>
      <c r="AD265" s="123">
        <f>SUMIF(SaldoAnno6!A$12:A$5000,$D265,SaldoAnno6!G$12:G$5000)</f>
        <v>-3010.55</v>
      </c>
    </row>
    <row r="266" spans="1:30">
      <c r="A266" s="124">
        <v>23</v>
      </c>
      <c r="B266" s="124">
        <v>2315</v>
      </c>
      <c r="C266" s="124">
        <v>231501</v>
      </c>
      <c r="D266" s="124">
        <v>23150120</v>
      </c>
      <c r="E266" s="125" t="s">
        <v>1321</v>
      </c>
      <c r="F266" s="124">
        <v>4</v>
      </c>
      <c r="G266" s="126" t="s">
        <v>462</v>
      </c>
      <c r="H266" s="126" t="s">
        <v>455</v>
      </c>
      <c r="I266" s="126" t="s">
        <v>455</v>
      </c>
      <c r="J266" s="126" t="s">
        <v>859</v>
      </c>
      <c r="K266" s="126" t="s">
        <v>679</v>
      </c>
      <c r="L266" s="126" t="s">
        <v>679</v>
      </c>
      <c r="M266" s="123">
        <f>SUMIF(SaldoAnno1!A$12:A$4902,D266,SaldoAnno1!D$12:D$4902)</f>
        <v>0</v>
      </c>
      <c r="N266" s="123">
        <f>SUMIF(SaldoAnno1!A$12:A$4902,D266,SaldoAnno1!E$12:E$4902)</f>
        <v>0</v>
      </c>
      <c r="O266" s="123">
        <f>SUMIF(SaldoAnno1!A$12:A$4902,D266,SaldoAnno1!G$12:G$4902)</f>
        <v>0</v>
      </c>
      <c r="P266" s="123">
        <f>SUMIF(SaldoAnno2!A$12:A$5000,D266,SaldoAnno2!D$12:D$5000)</f>
        <v>0</v>
      </c>
      <c r="Q266" s="123">
        <f>SUMIF(SaldoAnno2!A$12:A$5000,D266,SaldoAnno2!E$12:E$5000)</f>
        <v>7069.41</v>
      </c>
      <c r="R266" s="123">
        <f>SUMIF(SaldoAnno2!A$12:A$5000,D266,SaldoAnno2!G$12:G$5000)</f>
        <v>-7069.41</v>
      </c>
      <c r="S266" s="123">
        <f>SUMIF(SaldoAnno3!A$12:A$5000,D266,SaldoAnno3!D$12:G$5000)</f>
        <v>3478.34</v>
      </c>
      <c r="T266" s="123">
        <f>SUMIF(SaldoAnno3!A$12:A$5000,D266,SaldoAnno3!E$12:H$5000)</f>
        <v>7069.41</v>
      </c>
      <c r="U266" s="123">
        <f>SUMIF(SaldoAnno3!A$12:A$5000,D266,SaldoAnno3!G$12:G$5000)</f>
        <v>-3591.0699999999997</v>
      </c>
      <c r="V266" s="123">
        <f>SUMIF(SaldoAnno4!A$12:A$4602,$D266,SaldoAnno4!D$12:D$4602)</f>
        <v>2289.2600000000002</v>
      </c>
      <c r="W266" s="123">
        <f>SUMIF(SaldoAnno4!A$12:A$4602,$D266,SaldoAnno4!E$12:E$4602)</f>
        <v>3591.07</v>
      </c>
      <c r="X266" s="123">
        <f>SUMIF(SaldoAnno4!A$12:A$4602,$D266,SaldoAnno4!G$12:G$4602)</f>
        <v>-1301.81</v>
      </c>
      <c r="Y266" s="123">
        <f>SUMIF(SaldoAnno5!A$12:A$4602,$D266,SaldoAnno5!D$12:D$4602)</f>
        <v>0</v>
      </c>
      <c r="Z266" s="123">
        <f>SUMIF(SaldoAnno5!A$12:A$4602,$D266,SaldoAnno5!E$12:E$4602)</f>
        <v>1301.81</v>
      </c>
      <c r="AA266" s="123">
        <f>SUMIF(SaldoAnno5!A$12:A$4602,$D266,SaldoAnno5!G$12:G$4602)</f>
        <v>-1301.81</v>
      </c>
      <c r="AB266" s="123">
        <f>SUMIF(SaldoAnno6!A$12:A$5000,$D266,SaldoAnno6!D$12:D$5000)</f>
        <v>0</v>
      </c>
      <c r="AC266" s="123">
        <f>SUMIF(SaldoAnno6!A$12:A$5000,$D266,SaldoAnno6!E$12:E$5000)</f>
        <v>1301.81</v>
      </c>
      <c r="AD266" s="123">
        <f>SUMIF(SaldoAnno6!A$12:A$5000,$D266,SaldoAnno6!G$12:G$5000)</f>
        <v>-1301.81</v>
      </c>
    </row>
    <row r="267" spans="1:30">
      <c r="A267" s="124">
        <v>23</v>
      </c>
      <c r="B267" s="124">
        <v>2315</v>
      </c>
      <c r="C267" s="124">
        <v>231501</v>
      </c>
      <c r="D267" s="124">
        <v>23150151</v>
      </c>
      <c r="E267" s="125" t="s">
        <v>686</v>
      </c>
      <c r="F267" s="124">
        <v>4</v>
      </c>
      <c r="G267" s="126" t="s">
        <v>462</v>
      </c>
      <c r="H267" s="126" t="s">
        <v>455</v>
      </c>
      <c r="I267" s="126" t="s">
        <v>455</v>
      </c>
      <c r="J267" s="126" t="s">
        <v>859</v>
      </c>
      <c r="K267" s="126" t="s">
        <v>679</v>
      </c>
      <c r="L267" s="126" t="s">
        <v>679</v>
      </c>
      <c r="M267" s="123">
        <f>SUMIF(SaldoAnno1!A$12:A$4902,D267,SaldoAnno1!D$12:D$4902)</f>
        <v>169443.84</v>
      </c>
      <c r="N267" s="123">
        <f>SUMIF(SaldoAnno1!A$12:A$4902,D267,SaldoAnno1!E$12:E$4902)</f>
        <v>179165.8</v>
      </c>
      <c r="O267" s="123">
        <f>SUMIF(SaldoAnno1!A$12:A$4902,D267,SaldoAnno1!G$12:G$4902)</f>
        <v>-9721.9599999999919</v>
      </c>
      <c r="P267" s="123">
        <f>SUMIF(SaldoAnno2!A$12:A$5000,D267,SaldoAnno2!D$12:D$5000)</f>
        <v>227177.36</v>
      </c>
      <c r="Q267" s="123">
        <f>SUMIF(SaldoAnno2!A$12:A$5000,D267,SaldoAnno2!E$12:E$5000)</f>
        <v>232213.27</v>
      </c>
      <c r="R267" s="123">
        <f>SUMIF(SaldoAnno2!A$12:A$5000,D267,SaldoAnno2!G$12:G$5000)</f>
        <v>-5035.9100000000035</v>
      </c>
      <c r="S267" s="123">
        <f>SUMIF(SaldoAnno3!A$12:A$5000,D267,SaldoAnno3!D$12:G$5000)</f>
        <v>214657.61</v>
      </c>
      <c r="T267" s="123">
        <f>SUMIF(SaldoAnno3!A$12:A$5000,D267,SaldoAnno3!E$12:H$5000)</f>
        <v>217152.76</v>
      </c>
      <c r="U267" s="123">
        <f>SUMIF(SaldoAnno3!A$12:A$5000,D267,SaldoAnno3!G$12:G$5000)</f>
        <v>-2495.1500000000233</v>
      </c>
      <c r="V267" s="123">
        <f>SUMIF(SaldoAnno4!A$12:A$4602,$D267,SaldoAnno4!D$12:D$4602)</f>
        <v>205557.92</v>
      </c>
      <c r="W267" s="123">
        <f>SUMIF(SaldoAnno4!A$12:A$4602,$D267,SaldoAnno4!E$12:E$4602)</f>
        <v>208409.01</v>
      </c>
      <c r="X267" s="123">
        <f>SUMIF(SaldoAnno4!A$12:A$4602,$D267,SaldoAnno4!G$12:G$4602)</f>
        <v>-2851.0899999999965</v>
      </c>
      <c r="Y267" s="123">
        <f>SUMIF(SaldoAnno5!A$12:A$4602,$D267,SaldoAnno5!D$12:D$4602)</f>
        <v>481287.96</v>
      </c>
      <c r="Z267" s="123">
        <f>SUMIF(SaldoAnno5!A$12:A$4602,$D267,SaldoAnno5!E$12:E$4602)</f>
        <v>488282.37</v>
      </c>
      <c r="AA267" s="123">
        <f>SUMIF(SaldoAnno5!A$12:A$4602,$D267,SaldoAnno5!G$12:G$4602)</f>
        <v>-6994.4099999999744</v>
      </c>
      <c r="AB267" s="123">
        <f>SUMIF(SaldoAnno6!A$12:A$5000,$D267,SaldoAnno6!D$12:D$5000)</f>
        <v>409578.79</v>
      </c>
      <c r="AC267" s="123">
        <f>SUMIF(SaldoAnno6!A$12:A$5000,$D267,SaldoAnno6!E$12:E$5000)</f>
        <v>416466.69</v>
      </c>
      <c r="AD267" s="123">
        <f>SUMIF(SaldoAnno6!A$12:A$5000,$D267,SaldoAnno6!G$12:G$5000)</f>
        <v>-6887.9000000000233</v>
      </c>
    </row>
    <row r="268" spans="1:30">
      <c r="A268" s="124">
        <v>23</v>
      </c>
      <c r="B268" s="124">
        <v>2315</v>
      </c>
      <c r="C268" s="124">
        <v>231501</v>
      </c>
      <c r="D268" s="124">
        <v>23150188</v>
      </c>
      <c r="E268" s="125" t="s">
        <v>679</v>
      </c>
      <c r="F268" s="124">
        <v>4</v>
      </c>
      <c r="G268" s="126" t="s">
        <v>462</v>
      </c>
      <c r="H268" s="126" t="s">
        <v>455</v>
      </c>
      <c r="I268" s="126" t="s">
        <v>455</v>
      </c>
      <c r="J268" s="126" t="s">
        <v>859</v>
      </c>
      <c r="K268" s="126" t="s">
        <v>679</v>
      </c>
      <c r="L268" s="126" t="s">
        <v>679</v>
      </c>
      <c r="M268" s="123">
        <f>SUMIF(SaldoAnno1!A$12:A$4902,D268,SaldoAnno1!D$12:D$4902)</f>
        <v>664071.36</v>
      </c>
      <c r="N268" s="123">
        <f>SUMIF(SaldoAnno1!A$12:A$4902,D268,SaldoAnno1!E$12:E$4902)</f>
        <v>704210.98</v>
      </c>
      <c r="O268" s="123">
        <f>SUMIF(SaldoAnno1!A$12:A$4902,D268,SaldoAnno1!G$12:G$4902)</f>
        <v>-40139.619999999995</v>
      </c>
      <c r="P268" s="123">
        <f>SUMIF(SaldoAnno2!A$12:A$5000,D268,SaldoAnno2!D$12:D$5000)</f>
        <v>1063186.23</v>
      </c>
      <c r="Q268" s="123">
        <f>SUMIF(SaldoAnno2!A$12:A$5000,D268,SaldoAnno2!E$12:E$5000)</f>
        <v>1078849.56</v>
      </c>
      <c r="R268" s="123">
        <f>SUMIF(SaldoAnno2!A$12:A$5000,D268,SaldoAnno2!G$12:G$5000)</f>
        <v>-15663.330000000075</v>
      </c>
      <c r="S268" s="123">
        <f>SUMIF(SaldoAnno3!A$12:A$5000,D268,SaldoAnno3!D$12:G$5000)</f>
        <v>1408239.27</v>
      </c>
      <c r="T268" s="123">
        <f>SUMIF(SaldoAnno3!A$12:A$5000,D268,SaldoAnno3!E$12:H$5000)</f>
        <v>1447519.08</v>
      </c>
      <c r="U268" s="123">
        <f>SUMIF(SaldoAnno3!A$12:A$5000,D268,SaldoAnno3!G$12:G$5000)</f>
        <v>-39279.810000000056</v>
      </c>
      <c r="V268" s="123">
        <f>SUMIF(SaldoAnno4!A$12:A$4602,$D268,SaldoAnno4!D$12:D$4602)</f>
        <v>1325530.1200000001</v>
      </c>
      <c r="W268" s="123">
        <f>SUMIF(SaldoAnno4!A$12:A$4602,$D268,SaldoAnno4!E$12:E$4602)</f>
        <v>1366582.85</v>
      </c>
      <c r="X268" s="123">
        <f>SUMIF(SaldoAnno4!A$12:A$4602,$D268,SaldoAnno4!G$12:G$4602)</f>
        <v>-41052.729999999981</v>
      </c>
      <c r="Y268" s="123">
        <f>SUMIF(SaldoAnno5!A$12:A$4602,$D268,SaldoAnno5!D$12:D$4602)</f>
        <v>1540754.33</v>
      </c>
      <c r="Z268" s="123">
        <f>SUMIF(SaldoAnno5!A$12:A$4602,$D268,SaldoAnno5!E$12:E$4602)</f>
        <v>1576880.01</v>
      </c>
      <c r="AA268" s="123">
        <f>SUMIF(SaldoAnno5!A$12:A$4602,$D268,SaldoAnno5!G$12:G$4602)</f>
        <v>-36125.679999999935</v>
      </c>
      <c r="AB268" s="123">
        <f>SUMIF(SaldoAnno6!A$12:A$5000,$D268,SaldoAnno6!D$12:D$5000)</f>
        <v>1447253.16</v>
      </c>
      <c r="AC268" s="123">
        <f>SUMIF(SaldoAnno6!A$12:A$5000,$D268,SaldoAnno6!E$12:E$5000)</f>
        <v>1494648.08</v>
      </c>
      <c r="AD268" s="123">
        <f>SUMIF(SaldoAnno6!A$12:A$5000,$D268,SaldoAnno6!G$12:G$5000)</f>
        <v>-47394.920000000158</v>
      </c>
    </row>
    <row r="269" spans="1:30">
      <c r="A269" s="124">
        <v>23</v>
      </c>
      <c r="B269" s="124">
        <v>2316</v>
      </c>
      <c r="C269" s="124">
        <v>231601</v>
      </c>
      <c r="D269" s="124">
        <v>23160109</v>
      </c>
      <c r="E269" s="125" t="s">
        <v>689</v>
      </c>
      <c r="F269" s="124">
        <v>4</v>
      </c>
      <c r="G269" s="126" t="s">
        <v>462</v>
      </c>
      <c r="H269" s="126" t="s">
        <v>455</v>
      </c>
      <c r="I269" s="126" t="s">
        <v>455</v>
      </c>
      <c r="J269" s="126" t="s">
        <v>859</v>
      </c>
      <c r="K269" s="126" t="s">
        <v>687</v>
      </c>
      <c r="L269" s="126" t="s">
        <v>688</v>
      </c>
      <c r="M269" s="123">
        <f>SUMIF(SaldoAnno1!A$12:A$4902,D269,SaldoAnno1!D$12:D$4902)</f>
        <v>0</v>
      </c>
      <c r="N269" s="123">
        <f>SUMIF(SaldoAnno1!A$12:A$4902,D269,SaldoAnno1!E$12:E$4902)</f>
        <v>0</v>
      </c>
      <c r="O269" s="123">
        <f>SUMIF(SaldoAnno1!A$12:A$4902,D269,SaldoAnno1!G$12:G$4902)</f>
        <v>0</v>
      </c>
      <c r="P269" s="123">
        <f>SUMIF(SaldoAnno2!A$12:A$5000,D269,SaldoAnno2!D$12:D$5000)</f>
        <v>0</v>
      </c>
      <c r="Q269" s="123">
        <f>SUMIF(SaldoAnno2!A$12:A$5000,D269,SaldoAnno2!E$12:E$5000)</f>
        <v>0</v>
      </c>
      <c r="R269" s="123">
        <f>SUMIF(SaldoAnno2!A$12:A$5000,D269,SaldoAnno2!G$12:G$5000)</f>
        <v>0</v>
      </c>
      <c r="S269" s="123">
        <f>SUMIF(SaldoAnno3!A$12:A$5000,D269,SaldoAnno3!D$12:G$5000)</f>
        <v>0</v>
      </c>
      <c r="T269" s="123">
        <f>SUMIF(SaldoAnno3!A$12:A$5000,D269,SaldoAnno3!E$12:H$5000)</f>
        <v>0</v>
      </c>
      <c r="U269" s="123">
        <f>SUMIF(SaldoAnno3!A$12:A$5000,D269,SaldoAnno3!G$12:G$5000)</f>
        <v>0</v>
      </c>
      <c r="V269" s="123">
        <f>SUMIF(SaldoAnno4!A$12:A$4602,$D269,SaldoAnno4!D$12:D$4602)</f>
        <v>0</v>
      </c>
      <c r="W269" s="123">
        <f>SUMIF(SaldoAnno4!A$12:A$4602,$D269,SaldoAnno4!E$12:E$4602)</f>
        <v>0</v>
      </c>
      <c r="X269" s="123">
        <f>SUMIF(SaldoAnno4!A$12:A$4602,$D269,SaldoAnno4!G$12:G$4602)</f>
        <v>0</v>
      </c>
      <c r="Y269" s="123">
        <f>SUMIF(SaldoAnno5!A$12:A$4602,$D269,SaldoAnno5!D$12:D$4602)</f>
        <v>0</v>
      </c>
      <c r="Z269" s="123">
        <f>SUMIF(SaldoAnno5!A$12:A$4602,$D269,SaldoAnno5!E$12:E$4602)</f>
        <v>0</v>
      </c>
      <c r="AA269" s="123">
        <f>SUMIF(SaldoAnno5!A$12:A$4602,$D269,SaldoAnno5!G$12:G$4602)</f>
        <v>0</v>
      </c>
      <c r="AB269" s="123">
        <f>SUMIF(SaldoAnno6!A$12:A$5000,$D269,SaldoAnno6!D$12:D$5000)</f>
        <v>0</v>
      </c>
      <c r="AC269" s="123">
        <f>SUMIF(SaldoAnno6!A$12:A$5000,$D269,SaldoAnno6!E$12:E$5000)</f>
        <v>0</v>
      </c>
      <c r="AD269" s="123">
        <f>SUMIF(SaldoAnno6!A$12:A$5000,$D269,SaldoAnno6!G$12:G$5000)</f>
        <v>0</v>
      </c>
    </row>
    <row r="270" spans="1:30">
      <c r="A270" s="124">
        <v>23</v>
      </c>
      <c r="B270" s="124">
        <v>2316</v>
      </c>
      <c r="C270" s="124">
        <v>231601</v>
      </c>
      <c r="D270" s="124">
        <v>23160112</v>
      </c>
      <c r="E270" s="125" t="s">
        <v>690</v>
      </c>
      <c r="F270" s="124">
        <v>4</v>
      </c>
      <c r="G270" s="126" t="s">
        <v>462</v>
      </c>
      <c r="H270" s="126" t="s">
        <v>455</v>
      </c>
      <c r="I270" s="126" t="s">
        <v>455</v>
      </c>
      <c r="J270" s="126" t="s">
        <v>859</v>
      </c>
      <c r="K270" s="126" t="s">
        <v>687</v>
      </c>
      <c r="L270" s="126" t="s">
        <v>688</v>
      </c>
      <c r="M270" s="123">
        <f>SUMIF(SaldoAnno1!A$12:A$4902,D270,SaldoAnno1!D$12:D$4902)</f>
        <v>0</v>
      </c>
      <c r="N270" s="123">
        <f>SUMIF(SaldoAnno1!A$12:A$4902,D270,SaldoAnno1!E$12:E$4902)</f>
        <v>0</v>
      </c>
      <c r="O270" s="123">
        <f>SUMIF(SaldoAnno1!A$12:A$4902,D270,SaldoAnno1!G$12:G$4902)</f>
        <v>0</v>
      </c>
      <c r="P270" s="123">
        <f>SUMIF(SaldoAnno2!A$12:A$5000,D270,SaldoAnno2!D$12:D$5000)</f>
        <v>0</v>
      </c>
      <c r="Q270" s="123">
        <f>SUMIF(SaldoAnno2!A$12:A$5000,D270,SaldoAnno2!E$12:E$5000)</f>
        <v>0</v>
      </c>
      <c r="R270" s="123">
        <f>SUMIF(SaldoAnno2!A$12:A$5000,D270,SaldoAnno2!G$12:G$5000)</f>
        <v>0</v>
      </c>
      <c r="S270" s="123">
        <f>SUMIF(SaldoAnno3!A$12:A$5000,D270,SaldoAnno3!D$12:G$5000)</f>
        <v>0</v>
      </c>
      <c r="T270" s="123">
        <f>SUMIF(SaldoAnno3!A$12:A$5000,D270,SaldoAnno3!E$12:H$5000)</f>
        <v>0</v>
      </c>
      <c r="U270" s="123">
        <f>SUMIF(SaldoAnno3!A$12:A$5000,D270,SaldoAnno3!G$12:G$5000)</f>
        <v>0</v>
      </c>
      <c r="V270" s="123">
        <f>SUMIF(SaldoAnno4!A$12:A$4602,$D270,SaldoAnno4!D$12:D$4602)</f>
        <v>0</v>
      </c>
      <c r="W270" s="123">
        <f>SUMIF(SaldoAnno4!A$12:A$4602,$D270,SaldoAnno4!E$12:E$4602)</f>
        <v>0</v>
      </c>
      <c r="X270" s="123">
        <f>SUMIF(SaldoAnno4!A$12:A$4602,$D270,SaldoAnno4!G$12:G$4602)</f>
        <v>0</v>
      </c>
      <c r="Y270" s="123">
        <f>SUMIF(SaldoAnno5!A$12:A$4602,$D270,SaldoAnno5!D$12:D$4602)</f>
        <v>0</v>
      </c>
      <c r="Z270" s="123">
        <f>SUMIF(SaldoAnno5!A$12:A$4602,$D270,SaldoAnno5!E$12:E$4602)</f>
        <v>0</v>
      </c>
      <c r="AA270" s="123">
        <f>SUMIF(SaldoAnno5!A$12:A$4602,$D270,SaldoAnno5!G$12:G$4602)</f>
        <v>0</v>
      </c>
      <c r="AB270" s="123">
        <f>SUMIF(SaldoAnno6!A$12:A$5000,$D270,SaldoAnno6!D$12:D$5000)</f>
        <v>0</v>
      </c>
      <c r="AC270" s="123">
        <f>SUMIF(SaldoAnno6!A$12:A$5000,$D270,SaldoAnno6!E$12:E$5000)</f>
        <v>0</v>
      </c>
      <c r="AD270" s="123">
        <f>SUMIF(SaldoAnno6!A$12:A$5000,$D270,SaldoAnno6!G$12:G$5000)</f>
        <v>0</v>
      </c>
    </row>
    <row r="271" spans="1:30">
      <c r="A271" s="124">
        <v>23</v>
      </c>
      <c r="B271" s="124">
        <v>2316</v>
      </c>
      <c r="C271" s="124">
        <v>231601</v>
      </c>
      <c r="D271" s="124">
        <v>23160113</v>
      </c>
      <c r="E271" s="125" t="s">
        <v>691</v>
      </c>
      <c r="F271" s="124">
        <v>4</v>
      </c>
      <c r="G271" s="126" t="s">
        <v>462</v>
      </c>
      <c r="H271" s="126" t="s">
        <v>455</v>
      </c>
      <c r="I271" s="126" t="s">
        <v>455</v>
      </c>
      <c r="J271" s="126" t="s">
        <v>859</v>
      </c>
      <c r="K271" s="126" t="s">
        <v>687</v>
      </c>
      <c r="L271" s="126" t="s">
        <v>688</v>
      </c>
      <c r="M271" s="123">
        <f>SUMIF(SaldoAnno1!A$12:A$4902,D271,SaldoAnno1!D$12:D$4902)</f>
        <v>0</v>
      </c>
      <c r="N271" s="123">
        <f>SUMIF(SaldoAnno1!A$12:A$4902,D271,SaldoAnno1!E$12:E$4902)</f>
        <v>0</v>
      </c>
      <c r="O271" s="123">
        <f>SUMIF(SaldoAnno1!A$12:A$4902,D271,SaldoAnno1!G$12:G$4902)</f>
        <v>0</v>
      </c>
      <c r="P271" s="123">
        <f>SUMIF(SaldoAnno2!A$12:A$5000,D271,SaldoAnno2!D$12:D$5000)</f>
        <v>0</v>
      </c>
      <c r="Q271" s="123">
        <f>SUMIF(SaldoAnno2!A$12:A$5000,D271,SaldoAnno2!E$12:E$5000)</f>
        <v>0</v>
      </c>
      <c r="R271" s="123">
        <f>SUMIF(SaldoAnno2!A$12:A$5000,D271,SaldoAnno2!G$12:G$5000)</f>
        <v>0</v>
      </c>
      <c r="S271" s="123">
        <f>SUMIF(SaldoAnno3!A$12:A$5000,D271,SaldoAnno3!D$12:G$5000)</f>
        <v>0</v>
      </c>
      <c r="T271" s="123">
        <f>SUMIF(SaldoAnno3!A$12:A$5000,D271,SaldoAnno3!E$12:H$5000)</f>
        <v>0</v>
      </c>
      <c r="U271" s="123">
        <f>SUMIF(SaldoAnno3!A$12:A$5000,D271,SaldoAnno3!G$12:G$5000)</f>
        <v>0</v>
      </c>
      <c r="V271" s="123">
        <f>SUMIF(SaldoAnno4!A$12:A$4602,$D271,SaldoAnno4!D$12:D$4602)</f>
        <v>0</v>
      </c>
      <c r="W271" s="123">
        <f>SUMIF(SaldoAnno4!A$12:A$4602,$D271,SaldoAnno4!E$12:E$4602)</f>
        <v>0</v>
      </c>
      <c r="X271" s="123">
        <f>SUMIF(SaldoAnno4!A$12:A$4602,$D271,SaldoAnno4!G$12:G$4602)</f>
        <v>0</v>
      </c>
      <c r="Y271" s="123">
        <f>SUMIF(SaldoAnno5!A$12:A$4602,$D271,SaldoAnno5!D$12:D$4602)</f>
        <v>0</v>
      </c>
      <c r="Z271" s="123">
        <f>SUMIF(SaldoAnno5!A$12:A$4602,$D271,SaldoAnno5!E$12:E$4602)</f>
        <v>0</v>
      </c>
      <c r="AA271" s="123">
        <f>SUMIF(SaldoAnno5!A$12:A$4602,$D271,SaldoAnno5!G$12:G$4602)</f>
        <v>0</v>
      </c>
      <c r="AB271" s="123">
        <f>SUMIF(SaldoAnno6!A$12:A$5000,$D271,SaldoAnno6!D$12:D$5000)</f>
        <v>0</v>
      </c>
      <c r="AC271" s="123">
        <f>SUMIF(SaldoAnno6!A$12:A$5000,$D271,SaldoAnno6!E$12:E$5000)</f>
        <v>0</v>
      </c>
      <c r="AD271" s="123">
        <f>SUMIF(SaldoAnno6!A$12:A$5000,$D271,SaldoAnno6!G$12:G$5000)</f>
        <v>0</v>
      </c>
    </row>
    <row r="272" spans="1:30">
      <c r="A272" s="124">
        <v>23</v>
      </c>
      <c r="B272" s="124">
        <v>2316</v>
      </c>
      <c r="C272" s="124">
        <v>231601</v>
      </c>
      <c r="D272" s="124">
        <v>23160114</v>
      </c>
      <c r="E272" s="125" t="s">
        <v>692</v>
      </c>
      <c r="F272" s="124">
        <v>4</v>
      </c>
      <c r="G272" s="126" t="s">
        <v>462</v>
      </c>
      <c r="H272" s="126" t="s">
        <v>455</v>
      </c>
      <c r="I272" s="126" t="s">
        <v>455</v>
      </c>
      <c r="J272" s="126" t="s">
        <v>859</v>
      </c>
      <c r="K272" s="126" t="s">
        <v>687</v>
      </c>
      <c r="L272" s="126" t="s">
        <v>688</v>
      </c>
      <c r="M272" s="123">
        <f>SUMIF(SaldoAnno1!A$12:A$4902,D272,SaldoAnno1!D$12:D$4902)</f>
        <v>0</v>
      </c>
      <c r="N272" s="123">
        <f>SUMIF(SaldoAnno1!A$12:A$4902,D272,SaldoAnno1!E$12:E$4902)</f>
        <v>0</v>
      </c>
      <c r="O272" s="123">
        <f>SUMIF(SaldoAnno1!A$12:A$4902,D272,SaldoAnno1!G$12:G$4902)</f>
        <v>0</v>
      </c>
      <c r="P272" s="123">
        <f>SUMIF(SaldoAnno2!A$12:A$5000,D272,SaldoAnno2!D$12:D$5000)</f>
        <v>1983.6</v>
      </c>
      <c r="Q272" s="123">
        <f>SUMIF(SaldoAnno2!A$12:A$5000,D272,SaldoAnno2!E$12:E$5000)</f>
        <v>1983.6</v>
      </c>
      <c r="R272" s="123">
        <f>SUMIF(SaldoAnno2!A$12:A$5000,D272,SaldoAnno2!G$12:G$5000)</f>
        <v>0</v>
      </c>
      <c r="S272" s="123">
        <f>SUMIF(SaldoAnno3!A$12:A$5000,D272,SaldoAnno3!D$12:G$5000)</f>
        <v>0</v>
      </c>
      <c r="T272" s="123">
        <f>SUMIF(SaldoAnno3!A$12:A$5000,D272,SaldoAnno3!E$12:H$5000)</f>
        <v>0</v>
      </c>
      <c r="U272" s="123">
        <f>SUMIF(SaldoAnno3!A$12:A$5000,D272,SaldoAnno3!G$12:G$5000)</f>
        <v>0</v>
      </c>
      <c r="V272" s="123">
        <f>SUMIF(SaldoAnno4!A$12:A$4602,$D272,SaldoAnno4!D$12:D$4602)</f>
        <v>0</v>
      </c>
      <c r="W272" s="123">
        <f>SUMIF(SaldoAnno4!A$12:A$4602,$D272,SaldoAnno4!E$12:E$4602)</f>
        <v>0</v>
      </c>
      <c r="X272" s="123">
        <f>SUMIF(SaldoAnno4!A$12:A$4602,$D272,SaldoAnno4!G$12:G$4602)</f>
        <v>0</v>
      </c>
      <c r="Y272" s="123">
        <f>SUMIF(SaldoAnno5!A$12:A$4602,$D272,SaldoAnno5!D$12:D$4602)</f>
        <v>0</v>
      </c>
      <c r="Z272" s="123">
        <f>SUMIF(SaldoAnno5!A$12:A$4602,$D272,SaldoAnno5!E$12:E$4602)</f>
        <v>0</v>
      </c>
      <c r="AA272" s="123">
        <f>SUMIF(SaldoAnno5!A$12:A$4602,$D272,SaldoAnno5!G$12:G$4602)</f>
        <v>0</v>
      </c>
      <c r="AB272" s="123">
        <f>SUMIF(SaldoAnno6!A$12:A$5000,$D272,SaldoAnno6!D$12:D$5000)</f>
        <v>0</v>
      </c>
      <c r="AC272" s="123">
        <f>SUMIF(SaldoAnno6!A$12:A$5000,$D272,SaldoAnno6!E$12:E$5000)</f>
        <v>0</v>
      </c>
      <c r="AD272" s="123">
        <f>SUMIF(SaldoAnno6!A$12:A$5000,$D272,SaldoAnno6!G$12:G$5000)</f>
        <v>0</v>
      </c>
    </row>
    <row r="273" spans="1:30">
      <c r="A273" s="124">
        <v>23</v>
      </c>
      <c r="B273" s="124">
        <v>2316</v>
      </c>
      <c r="C273" s="124">
        <v>231601</v>
      </c>
      <c r="D273" s="124">
        <v>23160115</v>
      </c>
      <c r="E273" s="125" t="s">
        <v>693</v>
      </c>
      <c r="F273" s="124">
        <v>4</v>
      </c>
      <c r="G273" s="126" t="s">
        <v>462</v>
      </c>
      <c r="H273" s="126" t="s">
        <v>455</v>
      </c>
      <c r="I273" s="126" t="s">
        <v>455</v>
      </c>
      <c r="J273" s="126" t="s">
        <v>859</v>
      </c>
      <c r="K273" s="126" t="s">
        <v>687</v>
      </c>
      <c r="L273" s="126" t="s">
        <v>688</v>
      </c>
      <c r="M273" s="123">
        <f>SUMIF(SaldoAnno1!A$12:A$4902,D273,SaldoAnno1!D$12:D$4902)</f>
        <v>0</v>
      </c>
      <c r="N273" s="123">
        <f>SUMIF(SaldoAnno1!A$12:A$4902,D273,SaldoAnno1!E$12:E$4902)</f>
        <v>0</v>
      </c>
      <c r="O273" s="123">
        <f>SUMIF(SaldoAnno1!A$12:A$4902,D273,SaldoAnno1!G$12:G$4902)</f>
        <v>0</v>
      </c>
      <c r="P273" s="123">
        <f>SUMIF(SaldoAnno2!A$12:A$5000,D273,SaldoAnno2!D$12:D$5000)</f>
        <v>0</v>
      </c>
      <c r="Q273" s="123">
        <f>SUMIF(SaldoAnno2!A$12:A$5000,D273,SaldoAnno2!E$12:E$5000)</f>
        <v>0</v>
      </c>
      <c r="R273" s="123">
        <f>SUMIF(SaldoAnno2!A$12:A$5000,D273,SaldoAnno2!G$12:G$5000)</f>
        <v>0</v>
      </c>
      <c r="S273" s="123">
        <f>SUMIF(SaldoAnno3!A$12:A$5000,D273,SaldoAnno3!D$12:G$5000)</f>
        <v>0</v>
      </c>
      <c r="T273" s="123">
        <f>SUMIF(SaldoAnno3!A$12:A$5000,D273,SaldoAnno3!E$12:H$5000)</f>
        <v>0</v>
      </c>
      <c r="U273" s="123">
        <f>SUMIF(SaldoAnno3!A$12:A$5000,D273,SaldoAnno3!G$12:G$5000)</f>
        <v>0</v>
      </c>
      <c r="V273" s="123">
        <f>SUMIF(SaldoAnno4!A$12:A$4602,$D273,SaldoAnno4!D$12:D$4602)</f>
        <v>0</v>
      </c>
      <c r="W273" s="123">
        <f>SUMIF(SaldoAnno4!A$12:A$4602,$D273,SaldoAnno4!E$12:E$4602)</f>
        <v>0</v>
      </c>
      <c r="X273" s="123">
        <f>SUMIF(SaldoAnno4!A$12:A$4602,$D273,SaldoAnno4!G$12:G$4602)</f>
        <v>0</v>
      </c>
      <c r="Y273" s="123">
        <f>SUMIF(SaldoAnno5!A$12:A$4602,$D273,SaldoAnno5!D$12:D$4602)</f>
        <v>0</v>
      </c>
      <c r="Z273" s="123">
        <f>SUMIF(SaldoAnno5!A$12:A$4602,$D273,SaldoAnno5!E$12:E$4602)</f>
        <v>0</v>
      </c>
      <c r="AA273" s="123">
        <f>SUMIF(SaldoAnno5!A$12:A$4602,$D273,SaldoAnno5!G$12:G$4602)</f>
        <v>0</v>
      </c>
      <c r="AB273" s="123">
        <f>SUMIF(SaldoAnno6!A$12:A$5000,$D273,SaldoAnno6!D$12:D$5000)</f>
        <v>0</v>
      </c>
      <c r="AC273" s="123">
        <f>SUMIF(SaldoAnno6!A$12:A$5000,$D273,SaldoAnno6!E$12:E$5000)</f>
        <v>0</v>
      </c>
      <c r="AD273" s="123">
        <f>SUMIF(SaldoAnno6!A$12:A$5000,$D273,SaldoAnno6!G$12:G$5000)</f>
        <v>0</v>
      </c>
    </row>
    <row r="274" spans="1:30">
      <c r="A274" s="124">
        <v>23</v>
      </c>
      <c r="B274" s="124">
        <v>2316</v>
      </c>
      <c r="C274" s="124">
        <v>231601</v>
      </c>
      <c r="D274" s="124">
        <v>23160116</v>
      </c>
      <c r="E274" s="125" t="s">
        <v>694</v>
      </c>
      <c r="F274" s="124">
        <v>4</v>
      </c>
      <c r="G274" s="126" t="s">
        <v>462</v>
      </c>
      <c r="H274" s="126" t="s">
        <v>455</v>
      </c>
      <c r="I274" s="126" t="s">
        <v>455</v>
      </c>
      <c r="J274" s="126" t="s">
        <v>859</v>
      </c>
      <c r="K274" s="126" t="s">
        <v>687</v>
      </c>
      <c r="L274" s="126" t="s">
        <v>688</v>
      </c>
      <c r="M274" s="123">
        <f>SUMIF(SaldoAnno1!A$12:A$4902,D274,SaldoAnno1!D$12:D$4902)</f>
        <v>0</v>
      </c>
      <c r="N274" s="123">
        <f>SUMIF(SaldoAnno1!A$12:A$4902,D274,SaldoAnno1!E$12:E$4902)</f>
        <v>0</v>
      </c>
      <c r="O274" s="123">
        <f>SUMIF(SaldoAnno1!A$12:A$4902,D274,SaldoAnno1!G$12:G$4902)</f>
        <v>0</v>
      </c>
      <c r="P274" s="123">
        <f>SUMIF(SaldoAnno2!A$12:A$5000,D274,SaldoAnno2!D$12:D$5000)</f>
        <v>3598.4</v>
      </c>
      <c r="Q274" s="123">
        <f>SUMIF(SaldoAnno2!A$12:A$5000,D274,SaldoAnno2!E$12:E$5000)</f>
        <v>4001.24</v>
      </c>
      <c r="R274" s="123">
        <f>SUMIF(SaldoAnno2!A$12:A$5000,D274,SaldoAnno2!G$12:G$5000)</f>
        <v>-402.83999999999969</v>
      </c>
      <c r="S274" s="123">
        <f>SUMIF(SaldoAnno3!A$12:A$5000,D274,SaldoAnno3!D$12:G$5000)</f>
        <v>3598.4</v>
      </c>
      <c r="T274" s="123">
        <f>SUMIF(SaldoAnno3!A$12:A$5000,D274,SaldoAnno3!E$12:H$5000)</f>
        <v>4001.24</v>
      </c>
      <c r="U274" s="123">
        <f>SUMIF(SaldoAnno3!A$12:A$5000,D274,SaldoAnno3!G$12:G$5000)</f>
        <v>-402.83999999999969</v>
      </c>
      <c r="V274" s="123">
        <f>SUMIF(SaldoAnno4!A$12:A$4602,$D274,SaldoAnno4!D$12:D$4602)</f>
        <v>4001.24</v>
      </c>
      <c r="W274" s="123">
        <f>SUMIF(SaldoAnno4!A$12:A$4602,$D274,SaldoAnno4!E$12:E$4602)</f>
        <v>4001.24</v>
      </c>
      <c r="X274" s="123">
        <f>SUMIF(SaldoAnno4!A$12:A$4602,$D274,SaldoAnno4!G$12:G$4602)</f>
        <v>0</v>
      </c>
      <c r="Y274" s="123">
        <f>SUMIF(SaldoAnno5!A$12:A$4602,$D274,SaldoAnno5!D$12:D$4602)</f>
        <v>3598.4</v>
      </c>
      <c r="Z274" s="123">
        <f>SUMIF(SaldoAnno5!A$12:A$4602,$D274,SaldoAnno5!E$12:E$4602)</f>
        <v>3598.4</v>
      </c>
      <c r="AA274" s="123">
        <f>SUMIF(SaldoAnno5!A$12:A$4602,$D274,SaldoAnno5!G$12:G$4602)</f>
        <v>0</v>
      </c>
      <c r="AB274" s="123">
        <f>SUMIF(SaldoAnno6!A$12:A$5000,$D274,SaldoAnno6!D$12:D$5000)</f>
        <v>3598.4</v>
      </c>
      <c r="AC274" s="123">
        <f>SUMIF(SaldoAnno6!A$12:A$5000,$D274,SaldoAnno6!E$12:E$5000)</f>
        <v>3598.4</v>
      </c>
      <c r="AD274" s="123">
        <f>SUMIF(SaldoAnno6!A$12:A$5000,$D274,SaldoAnno6!G$12:G$5000)</f>
        <v>0</v>
      </c>
    </row>
    <row r="275" spans="1:30">
      <c r="A275" s="124">
        <v>23</v>
      </c>
      <c r="B275" s="124">
        <v>2316</v>
      </c>
      <c r="C275" s="124">
        <v>231601</v>
      </c>
      <c r="D275" s="124">
        <v>23160117</v>
      </c>
      <c r="E275" s="125" t="s">
        <v>35</v>
      </c>
      <c r="F275" s="124">
        <v>4</v>
      </c>
      <c r="G275" s="126" t="s">
        <v>462</v>
      </c>
      <c r="H275" s="126" t="s">
        <v>455</v>
      </c>
      <c r="I275" s="126" t="s">
        <v>455</v>
      </c>
      <c r="J275" s="126" t="s">
        <v>859</v>
      </c>
      <c r="K275" s="126" t="s">
        <v>687</v>
      </c>
      <c r="L275" s="126" t="s">
        <v>688</v>
      </c>
      <c r="M275" s="123">
        <f>SUMIF(SaldoAnno1!A$12:A$4902,D275,SaldoAnno1!D$12:D$4902)</f>
        <v>0</v>
      </c>
      <c r="N275" s="123">
        <f>SUMIF(SaldoAnno1!A$12:A$4902,D275,SaldoAnno1!E$12:E$4902)</f>
        <v>0</v>
      </c>
      <c r="O275" s="123">
        <f>SUMIF(SaldoAnno1!A$12:A$4902,D275,SaldoAnno1!G$12:G$4902)</f>
        <v>0</v>
      </c>
      <c r="P275" s="123">
        <f>SUMIF(SaldoAnno2!A$12:A$5000,D275,SaldoAnno2!D$12:D$5000)</f>
        <v>30897.95</v>
      </c>
      <c r="Q275" s="123">
        <f>SUMIF(SaldoAnno2!A$12:A$5000,D275,SaldoAnno2!E$12:E$5000)</f>
        <v>32210.17</v>
      </c>
      <c r="R275" s="123">
        <f>SUMIF(SaldoAnno2!A$12:A$5000,D275,SaldoAnno2!G$12:G$5000)</f>
        <v>-1312.2199999999975</v>
      </c>
      <c r="S275" s="123">
        <f>SUMIF(SaldoAnno3!A$12:A$5000,D275,SaldoAnno3!D$12:G$5000)</f>
        <v>31470.65</v>
      </c>
      <c r="T275" s="123">
        <f>SUMIF(SaldoAnno3!A$12:A$5000,D275,SaldoAnno3!E$12:H$5000)</f>
        <v>32210.17</v>
      </c>
      <c r="U275" s="123">
        <f>SUMIF(SaldoAnno3!A$12:A$5000,D275,SaldoAnno3!G$12:G$5000)</f>
        <v>-739.5199999999968</v>
      </c>
      <c r="V275" s="123">
        <f>SUMIF(SaldoAnno4!A$12:A$4602,$D275,SaldoAnno4!D$12:D$4602)</f>
        <v>31637.47</v>
      </c>
      <c r="W275" s="123">
        <f>SUMIF(SaldoAnno4!A$12:A$4602,$D275,SaldoAnno4!E$12:E$4602)</f>
        <v>31637.47</v>
      </c>
      <c r="X275" s="123">
        <f>SUMIF(SaldoAnno4!A$12:A$4602,$D275,SaldoAnno4!G$12:G$4602)</f>
        <v>0</v>
      </c>
      <c r="Y275" s="123">
        <f>SUMIF(SaldoAnno5!A$12:A$4602,$D275,SaldoAnno5!D$12:D$4602)</f>
        <v>30897.95</v>
      </c>
      <c r="Z275" s="123">
        <f>SUMIF(SaldoAnno5!A$12:A$4602,$D275,SaldoAnno5!E$12:E$4602)</f>
        <v>30897.95</v>
      </c>
      <c r="AA275" s="123">
        <f>SUMIF(SaldoAnno5!A$12:A$4602,$D275,SaldoAnno5!G$12:G$4602)</f>
        <v>0</v>
      </c>
      <c r="AB275" s="123">
        <f>SUMIF(SaldoAnno6!A$12:A$5000,$D275,SaldoAnno6!D$12:D$5000)</f>
        <v>30897.95</v>
      </c>
      <c r="AC275" s="123">
        <f>SUMIF(SaldoAnno6!A$12:A$5000,$D275,SaldoAnno6!E$12:E$5000)</f>
        <v>30897.95</v>
      </c>
      <c r="AD275" s="123">
        <f>SUMIF(SaldoAnno6!A$12:A$5000,$D275,SaldoAnno6!G$12:G$5000)</f>
        <v>0</v>
      </c>
    </row>
    <row r="276" spans="1:30">
      <c r="A276" s="124">
        <v>23</v>
      </c>
      <c r="B276" s="124">
        <v>2316</v>
      </c>
      <c r="C276" s="124">
        <v>231601</v>
      </c>
      <c r="D276" s="124">
        <v>23160118</v>
      </c>
      <c r="E276" s="125" t="s">
        <v>36</v>
      </c>
      <c r="F276" s="124">
        <v>4</v>
      </c>
      <c r="G276" s="126" t="s">
        <v>462</v>
      </c>
      <c r="H276" s="126" t="s">
        <v>455</v>
      </c>
      <c r="I276" s="126" t="s">
        <v>455</v>
      </c>
      <c r="J276" s="126" t="s">
        <v>859</v>
      </c>
      <c r="K276" s="126" t="s">
        <v>687</v>
      </c>
      <c r="L276" s="126" t="s">
        <v>688</v>
      </c>
      <c r="M276" s="123">
        <f>SUMIF(SaldoAnno1!A$12:A$4902,D276,SaldoAnno1!D$12:D$4902)</f>
        <v>0</v>
      </c>
      <c r="N276" s="123">
        <f>SUMIF(SaldoAnno1!A$12:A$4902,D276,SaldoAnno1!E$12:E$4902)</f>
        <v>0</v>
      </c>
      <c r="O276" s="123">
        <f>SUMIF(SaldoAnno1!A$12:A$4902,D276,SaldoAnno1!G$12:G$4902)</f>
        <v>0</v>
      </c>
      <c r="P276" s="123">
        <f>SUMIF(SaldoAnno2!A$12:A$5000,D276,SaldoAnno2!D$12:D$5000)</f>
        <v>651.03</v>
      </c>
      <c r="Q276" s="123">
        <f>SUMIF(SaldoAnno2!A$12:A$5000,D276,SaldoAnno2!E$12:E$5000)</f>
        <v>19634.61</v>
      </c>
      <c r="R276" s="123">
        <f>SUMIF(SaldoAnno2!A$12:A$5000,D276,SaldoAnno2!G$12:G$5000)</f>
        <v>-18983.580000000002</v>
      </c>
      <c r="S276" s="123">
        <f>SUMIF(SaldoAnno3!A$12:A$5000,D276,SaldoAnno3!D$12:G$5000)</f>
        <v>480</v>
      </c>
      <c r="T276" s="123">
        <f>SUMIF(SaldoAnno3!A$12:A$5000,D276,SaldoAnno3!E$12:H$5000)</f>
        <v>18983.580000000002</v>
      </c>
      <c r="U276" s="123">
        <f>SUMIF(SaldoAnno3!A$12:A$5000,D276,SaldoAnno3!G$12:G$5000)</f>
        <v>-18503.580000000002</v>
      </c>
      <c r="V276" s="123">
        <f>SUMIF(SaldoAnno4!A$12:A$4602,$D276,SaldoAnno4!D$12:D$4602)</f>
        <v>600</v>
      </c>
      <c r="W276" s="123">
        <f>SUMIF(SaldoAnno4!A$12:A$4602,$D276,SaldoAnno4!E$12:E$4602)</f>
        <v>18503.580000000002</v>
      </c>
      <c r="X276" s="123">
        <f>SUMIF(SaldoAnno4!A$12:A$4602,$D276,SaldoAnno4!G$12:G$4602)</f>
        <v>-17903.580000000002</v>
      </c>
      <c r="Y276" s="123">
        <f>SUMIF(SaldoAnno5!A$12:A$4602,$D276,SaldoAnno5!D$12:D$4602)</f>
        <v>0</v>
      </c>
      <c r="Z276" s="123">
        <f>SUMIF(SaldoAnno5!A$12:A$4602,$D276,SaldoAnno5!E$12:E$4602)</f>
        <v>17903.580000000002</v>
      </c>
      <c r="AA276" s="123">
        <f>SUMIF(SaldoAnno5!A$12:A$4602,$D276,SaldoAnno5!G$12:G$4602)</f>
        <v>-17903.580000000002</v>
      </c>
      <c r="AB276" s="123">
        <f>SUMIF(SaldoAnno6!A$12:A$5000,$D276,SaldoAnno6!D$12:D$5000)</f>
        <v>17903.580000000002</v>
      </c>
      <c r="AC276" s="123">
        <f>SUMIF(SaldoAnno6!A$12:A$5000,$D276,SaldoAnno6!E$12:E$5000)</f>
        <v>17903.580000000002</v>
      </c>
      <c r="AD276" s="123">
        <f>SUMIF(SaldoAnno6!A$12:A$5000,$D276,SaldoAnno6!G$12:G$5000)</f>
        <v>0</v>
      </c>
    </row>
    <row r="277" spans="1:30">
      <c r="A277" s="124">
        <v>23</v>
      </c>
      <c r="B277" s="124">
        <v>2316</v>
      </c>
      <c r="C277" s="124">
        <v>231601</v>
      </c>
      <c r="D277" s="124">
        <v>23160119</v>
      </c>
      <c r="E277" s="125" t="s">
        <v>37</v>
      </c>
      <c r="F277" s="124">
        <v>4</v>
      </c>
      <c r="G277" s="126" t="s">
        <v>462</v>
      </c>
      <c r="H277" s="126" t="s">
        <v>455</v>
      </c>
      <c r="I277" s="126" t="s">
        <v>455</v>
      </c>
      <c r="J277" s="126" t="s">
        <v>859</v>
      </c>
      <c r="K277" s="126" t="s">
        <v>687</v>
      </c>
      <c r="L277" s="126" t="s">
        <v>688</v>
      </c>
      <c r="M277" s="123">
        <f>SUMIF(SaldoAnno1!A$12:A$4902,D277,SaldoAnno1!D$12:D$4902)</f>
        <v>0</v>
      </c>
      <c r="N277" s="123">
        <f>SUMIF(SaldoAnno1!A$12:A$4902,D277,SaldoAnno1!E$12:E$4902)</f>
        <v>0</v>
      </c>
      <c r="O277" s="123">
        <f>SUMIF(SaldoAnno1!A$12:A$4902,D277,SaldoAnno1!G$12:G$4902)</f>
        <v>0</v>
      </c>
      <c r="P277" s="123">
        <f>SUMIF(SaldoAnno2!A$12:A$5000,D277,SaldoAnno2!D$12:D$5000)</f>
        <v>0</v>
      </c>
      <c r="Q277" s="123">
        <f>SUMIF(SaldoAnno2!A$12:A$5000,D277,SaldoAnno2!E$12:E$5000)</f>
        <v>47445.55</v>
      </c>
      <c r="R277" s="123">
        <f>SUMIF(SaldoAnno2!A$12:A$5000,D277,SaldoAnno2!G$12:G$5000)</f>
        <v>-47445.55</v>
      </c>
      <c r="S277" s="123">
        <f>SUMIF(SaldoAnno3!A$12:A$5000,D277,SaldoAnno3!D$12:G$5000)</f>
        <v>0</v>
      </c>
      <c r="T277" s="123">
        <f>SUMIF(SaldoAnno3!A$12:A$5000,D277,SaldoAnno3!E$12:H$5000)</f>
        <v>47445.55</v>
      </c>
      <c r="U277" s="123">
        <f>SUMIF(SaldoAnno3!A$12:A$5000,D277,SaldoAnno3!G$12:G$5000)</f>
        <v>-47445.55</v>
      </c>
      <c r="V277" s="123">
        <f>SUMIF(SaldoAnno4!A$12:A$4602,$D277,SaldoAnno4!D$12:D$4602)</f>
        <v>2399.5500000000002</v>
      </c>
      <c r="W277" s="123">
        <f>SUMIF(SaldoAnno4!A$12:A$4602,$D277,SaldoAnno4!E$12:E$4602)</f>
        <v>47445.55</v>
      </c>
      <c r="X277" s="123">
        <f>SUMIF(SaldoAnno4!A$12:A$4602,$D277,SaldoAnno4!G$12:G$4602)</f>
        <v>-45046</v>
      </c>
      <c r="Y277" s="123">
        <f>SUMIF(SaldoAnno5!A$12:A$4602,$D277,SaldoAnno5!D$12:D$4602)</f>
        <v>0</v>
      </c>
      <c r="Z277" s="123">
        <f>SUMIF(SaldoAnno5!A$12:A$4602,$D277,SaldoAnno5!E$12:E$4602)</f>
        <v>45046</v>
      </c>
      <c r="AA277" s="123">
        <f>SUMIF(SaldoAnno5!A$12:A$4602,$D277,SaldoAnno5!G$12:G$4602)</f>
        <v>-45046</v>
      </c>
      <c r="AB277" s="123">
        <f>SUMIF(SaldoAnno6!A$12:A$5000,$D277,SaldoAnno6!D$12:D$5000)</f>
        <v>0</v>
      </c>
      <c r="AC277" s="123">
        <f>SUMIF(SaldoAnno6!A$12:A$5000,$D277,SaldoAnno6!E$12:E$5000)</f>
        <v>45046</v>
      </c>
      <c r="AD277" s="123">
        <f>SUMIF(SaldoAnno6!A$12:A$5000,$D277,SaldoAnno6!G$12:G$5000)</f>
        <v>-45046</v>
      </c>
    </row>
    <row r="278" spans="1:30">
      <c r="A278" s="124">
        <v>23</v>
      </c>
      <c r="B278" s="124">
        <v>2316</v>
      </c>
      <c r="C278" s="124">
        <v>231601</v>
      </c>
      <c r="D278" s="124">
        <v>23160120</v>
      </c>
      <c r="E278" s="125" t="s">
        <v>38</v>
      </c>
      <c r="F278" s="124">
        <v>4</v>
      </c>
      <c r="G278" s="126" t="s">
        <v>462</v>
      </c>
      <c r="H278" s="126" t="s">
        <v>455</v>
      </c>
      <c r="I278" s="126" t="s">
        <v>455</v>
      </c>
      <c r="J278" s="126" t="s">
        <v>859</v>
      </c>
      <c r="K278" s="126" t="s">
        <v>687</v>
      </c>
      <c r="L278" s="126" t="s">
        <v>688</v>
      </c>
      <c r="M278" s="123">
        <f>SUMIF(SaldoAnno1!A$12:A$4902,D278,SaldoAnno1!D$12:D$4902)</f>
        <v>0</v>
      </c>
      <c r="N278" s="123">
        <f>SUMIF(SaldoAnno1!A$12:A$4902,D278,SaldoAnno1!E$12:E$4902)</f>
        <v>0</v>
      </c>
      <c r="O278" s="123">
        <f>SUMIF(SaldoAnno1!A$12:A$4902,D278,SaldoAnno1!G$12:G$4902)</f>
        <v>0</v>
      </c>
      <c r="P278" s="123">
        <f>SUMIF(SaldoAnno2!A$12:A$5000,D278,SaldoAnno2!D$12:D$5000)</f>
        <v>8220</v>
      </c>
      <c r="Q278" s="123">
        <f>SUMIF(SaldoAnno2!A$12:A$5000,D278,SaldoAnno2!E$12:E$5000)</f>
        <v>58686.81</v>
      </c>
      <c r="R278" s="123">
        <f>SUMIF(SaldoAnno2!A$12:A$5000,D278,SaldoAnno2!G$12:G$5000)</f>
        <v>-50466.81</v>
      </c>
      <c r="S278" s="123">
        <f>SUMIF(SaldoAnno3!A$12:A$5000,D278,SaldoAnno3!D$12:G$5000)</f>
        <v>14536.58</v>
      </c>
      <c r="T278" s="123">
        <f>SUMIF(SaldoAnno3!A$12:A$5000,D278,SaldoAnno3!E$12:H$5000)</f>
        <v>58686.81</v>
      </c>
      <c r="U278" s="123">
        <f>SUMIF(SaldoAnno3!A$12:A$5000,D278,SaldoAnno3!G$12:G$5000)</f>
        <v>-44150.229999999996</v>
      </c>
      <c r="V278" s="123">
        <f>SUMIF(SaldoAnno4!A$12:A$4602,$D278,SaldoAnno4!D$12:D$4602)</f>
        <v>2418.4299999999998</v>
      </c>
      <c r="W278" s="123">
        <f>SUMIF(SaldoAnno4!A$12:A$4602,$D278,SaldoAnno4!E$12:E$4602)</f>
        <v>44150.23</v>
      </c>
      <c r="X278" s="123">
        <f>SUMIF(SaldoAnno4!A$12:A$4602,$D278,SaldoAnno4!G$12:G$4602)</f>
        <v>-41731.800000000003</v>
      </c>
      <c r="Y278" s="123">
        <f>SUMIF(SaldoAnno5!A$12:A$4602,$D278,SaldoAnno5!D$12:D$4602)</f>
        <v>9515.7999999999993</v>
      </c>
      <c r="Z278" s="123">
        <f>SUMIF(SaldoAnno5!A$12:A$4602,$D278,SaldoAnno5!E$12:E$4602)</f>
        <v>41731.800000000003</v>
      </c>
      <c r="AA278" s="123">
        <f>SUMIF(SaldoAnno5!A$12:A$4602,$D278,SaldoAnno5!G$12:G$4602)</f>
        <v>-32216.000000000004</v>
      </c>
      <c r="AB278" s="123">
        <f>SUMIF(SaldoAnno6!A$12:A$5000,$D278,SaldoAnno6!D$12:D$5000)</f>
        <v>0</v>
      </c>
      <c r="AC278" s="123">
        <f>SUMIF(SaldoAnno6!A$12:A$5000,$D278,SaldoAnno6!E$12:E$5000)</f>
        <v>32216</v>
      </c>
      <c r="AD278" s="123">
        <f>SUMIF(SaldoAnno6!A$12:A$5000,$D278,SaldoAnno6!G$12:G$5000)</f>
        <v>-32216</v>
      </c>
    </row>
    <row r="279" spans="1:30">
      <c r="A279" s="124">
        <v>23</v>
      </c>
      <c r="B279" s="124">
        <v>2316</v>
      </c>
      <c r="C279" s="124">
        <v>231601</v>
      </c>
      <c r="D279" s="124">
        <v>23160121</v>
      </c>
      <c r="E279" s="125" t="s">
        <v>39</v>
      </c>
      <c r="F279" s="124">
        <v>4</v>
      </c>
      <c r="G279" s="126" t="s">
        <v>462</v>
      </c>
      <c r="H279" s="126" t="s">
        <v>455</v>
      </c>
      <c r="I279" s="126" t="s">
        <v>455</v>
      </c>
      <c r="J279" s="126" t="s">
        <v>859</v>
      </c>
      <c r="K279" s="126" t="s">
        <v>687</v>
      </c>
      <c r="L279" s="126" t="s">
        <v>688</v>
      </c>
      <c r="M279" s="123">
        <f>SUMIF(SaldoAnno1!A$12:A$4902,D279,SaldoAnno1!D$12:D$4902)</f>
        <v>0</v>
      </c>
      <c r="N279" s="123">
        <f>SUMIF(SaldoAnno1!A$12:A$4902,D279,SaldoAnno1!E$12:E$4902)</f>
        <v>0</v>
      </c>
      <c r="O279" s="123">
        <f>SUMIF(SaldoAnno1!A$12:A$4902,D279,SaldoAnno1!G$12:G$4902)</f>
        <v>0</v>
      </c>
      <c r="P279" s="123">
        <f>SUMIF(SaldoAnno2!A$12:A$5000,D279,SaldoAnno2!D$12:D$5000)</f>
        <v>100141.57</v>
      </c>
      <c r="Q279" s="123">
        <f>SUMIF(SaldoAnno2!A$12:A$5000,D279,SaldoAnno2!E$12:E$5000)</f>
        <v>141640.38</v>
      </c>
      <c r="R279" s="123">
        <f>SUMIF(SaldoAnno2!A$12:A$5000,D279,SaldoAnno2!G$12:G$5000)</f>
        <v>-41498.81</v>
      </c>
      <c r="S279" s="123">
        <f>SUMIF(SaldoAnno3!A$12:A$5000,D279,SaldoAnno3!D$12:G$5000)</f>
        <v>1056.08</v>
      </c>
      <c r="T279" s="123">
        <f>SUMIF(SaldoAnno3!A$12:A$5000,D279,SaldoAnno3!E$12:H$5000)</f>
        <v>41640.379999999997</v>
      </c>
      <c r="U279" s="123">
        <f>SUMIF(SaldoAnno3!A$12:A$5000,D279,SaldoAnno3!G$12:G$5000)</f>
        <v>-40584.299999999996</v>
      </c>
      <c r="V279" s="123">
        <f>SUMIF(SaldoAnno4!A$12:A$4602,$D279,SaldoAnno4!D$12:D$4602)</f>
        <v>15917.73</v>
      </c>
      <c r="W279" s="123">
        <f>SUMIF(SaldoAnno4!A$12:A$4602,$D279,SaldoAnno4!E$12:E$4602)</f>
        <v>40725.870000000003</v>
      </c>
      <c r="X279" s="123">
        <f>SUMIF(SaldoAnno4!A$12:A$4602,$D279,SaldoAnno4!G$12:G$4602)</f>
        <v>-24808.140000000003</v>
      </c>
      <c r="Y279" s="123">
        <f>SUMIF(SaldoAnno5!A$12:A$4602,$D279,SaldoAnno5!D$12:D$4602)</f>
        <v>18009.41</v>
      </c>
      <c r="Z279" s="123">
        <f>SUMIF(SaldoAnno5!A$12:A$4602,$D279,SaldoAnno5!E$12:E$4602)</f>
        <v>24949.71</v>
      </c>
      <c r="AA279" s="123">
        <f>SUMIF(SaldoAnno5!A$12:A$4602,$D279,SaldoAnno5!G$12:G$4602)</f>
        <v>-6940.2999999999993</v>
      </c>
      <c r="AB279" s="123">
        <f>SUMIF(SaldoAnno6!A$12:A$5000,$D279,SaldoAnno6!D$12:D$5000)</f>
        <v>141.57</v>
      </c>
      <c r="AC279" s="123">
        <f>SUMIF(SaldoAnno6!A$12:A$5000,$D279,SaldoAnno6!E$12:E$5000)</f>
        <v>7081.87</v>
      </c>
      <c r="AD279" s="123">
        <f>SUMIF(SaldoAnno6!A$12:A$5000,$D279,SaldoAnno6!G$12:G$5000)</f>
        <v>-6940.3</v>
      </c>
    </row>
    <row r="280" spans="1:30">
      <c r="A280" s="124">
        <v>23</v>
      </c>
      <c r="B280" s="124">
        <v>2316</v>
      </c>
      <c r="C280" s="124">
        <v>231601</v>
      </c>
      <c r="D280" s="124">
        <v>23160122</v>
      </c>
      <c r="E280" s="125" t="s">
        <v>40</v>
      </c>
      <c r="F280" s="124">
        <v>4</v>
      </c>
      <c r="G280" s="126" t="s">
        <v>462</v>
      </c>
      <c r="H280" s="126" t="s">
        <v>455</v>
      </c>
      <c r="I280" s="126" t="s">
        <v>455</v>
      </c>
      <c r="J280" s="126" t="s">
        <v>859</v>
      </c>
      <c r="K280" s="126" t="s">
        <v>687</v>
      </c>
      <c r="L280" s="126" t="s">
        <v>688</v>
      </c>
      <c r="M280" s="123">
        <f>SUMIF(SaldoAnno1!A$12:A$4902,D280,SaldoAnno1!D$12:D$4902)</f>
        <v>0</v>
      </c>
      <c r="N280" s="123">
        <f>SUMIF(SaldoAnno1!A$12:A$4902,D280,SaldoAnno1!E$12:E$4902)</f>
        <v>0</v>
      </c>
      <c r="O280" s="123">
        <f>SUMIF(SaldoAnno1!A$12:A$4902,D280,SaldoAnno1!G$12:G$4902)</f>
        <v>0</v>
      </c>
      <c r="P280" s="123">
        <f>SUMIF(SaldoAnno2!A$12:A$5000,D280,SaldoAnno2!D$12:D$5000)</f>
        <v>0</v>
      </c>
      <c r="Q280" s="123">
        <f>SUMIF(SaldoAnno2!A$12:A$5000,D280,SaldoAnno2!E$12:E$5000)</f>
        <v>145109.51</v>
      </c>
      <c r="R280" s="123">
        <f>SUMIF(SaldoAnno2!A$12:A$5000,D280,SaldoAnno2!G$12:G$5000)</f>
        <v>-145109.51</v>
      </c>
      <c r="S280" s="123">
        <f>SUMIF(SaldoAnno3!A$12:A$5000,D280,SaldoAnno3!D$12:G$5000)</f>
        <v>5973.72</v>
      </c>
      <c r="T280" s="123">
        <f>SUMIF(SaldoAnno3!A$12:A$5000,D280,SaldoAnno3!E$12:H$5000)</f>
        <v>145109.51</v>
      </c>
      <c r="U280" s="123">
        <f>SUMIF(SaldoAnno3!A$12:A$5000,D280,SaldoAnno3!G$12:G$5000)</f>
        <v>-139135.79</v>
      </c>
      <c r="V280" s="123">
        <f>SUMIF(SaldoAnno4!A$12:A$4602,$D280,SaldoAnno4!D$12:D$4602)</f>
        <v>43274.49</v>
      </c>
      <c r="W280" s="123">
        <f>SUMIF(SaldoAnno4!A$12:A$4602,$D280,SaldoAnno4!E$12:E$4602)</f>
        <v>139135.79</v>
      </c>
      <c r="X280" s="123">
        <f>SUMIF(SaldoAnno4!A$12:A$4602,$D280,SaldoAnno4!G$12:G$4602)</f>
        <v>-95861.300000000017</v>
      </c>
      <c r="Y280" s="123">
        <f>SUMIF(SaldoAnno5!A$12:A$4602,$D280,SaldoAnno5!D$12:D$4602)</f>
        <v>81978.929999999993</v>
      </c>
      <c r="Z280" s="123">
        <f>SUMIF(SaldoAnno5!A$12:A$4602,$D280,SaldoAnno5!E$12:E$4602)</f>
        <v>95861.32</v>
      </c>
      <c r="AA280" s="123">
        <f>SUMIF(SaldoAnno5!A$12:A$4602,$D280,SaldoAnno5!G$12:G$4602)</f>
        <v>-13882.390000000014</v>
      </c>
      <c r="AB280" s="123">
        <f>SUMIF(SaldoAnno6!A$12:A$5000,$D280,SaldoAnno6!D$12:D$5000)</f>
        <v>0</v>
      </c>
      <c r="AC280" s="123">
        <f>SUMIF(SaldoAnno6!A$12:A$5000,$D280,SaldoAnno6!E$12:E$5000)</f>
        <v>13882.39</v>
      </c>
      <c r="AD280" s="123">
        <f>SUMIF(SaldoAnno6!A$12:A$5000,$D280,SaldoAnno6!G$12:G$5000)</f>
        <v>-13882.39</v>
      </c>
    </row>
    <row r="281" spans="1:30">
      <c r="A281" s="124">
        <v>23</v>
      </c>
      <c r="B281" s="124">
        <v>2316</v>
      </c>
      <c r="C281" s="124">
        <v>231601</v>
      </c>
      <c r="D281" s="124">
        <v>23160123</v>
      </c>
      <c r="E281" s="125" t="s">
        <v>41</v>
      </c>
      <c r="F281" s="124">
        <v>4</v>
      </c>
      <c r="G281" s="126" t="s">
        <v>462</v>
      </c>
      <c r="H281" s="126" t="s">
        <v>455</v>
      </c>
      <c r="I281" s="126" t="s">
        <v>455</v>
      </c>
      <c r="J281" s="126" t="s">
        <v>859</v>
      </c>
      <c r="K281" s="126" t="s">
        <v>687</v>
      </c>
      <c r="L281" s="126" t="s">
        <v>688</v>
      </c>
      <c r="M281" s="123">
        <f>SUMIF(SaldoAnno1!A$12:A$4902,D281,SaldoAnno1!D$12:D$4902)</f>
        <v>0</v>
      </c>
      <c r="N281" s="123">
        <f>SUMIF(SaldoAnno1!A$12:A$4902,D281,SaldoAnno1!E$12:E$4902)</f>
        <v>0</v>
      </c>
      <c r="O281" s="123">
        <f>SUMIF(SaldoAnno1!A$12:A$4902,D281,SaldoAnno1!G$12:G$4902)</f>
        <v>0</v>
      </c>
      <c r="P281" s="123">
        <f>SUMIF(SaldoAnno2!A$12:A$5000,D281,SaldoAnno2!D$12:D$5000)</f>
        <v>668625.07999999996</v>
      </c>
      <c r="Q281" s="123">
        <f>SUMIF(SaldoAnno2!A$12:A$5000,D281,SaldoAnno2!E$12:E$5000)</f>
        <v>1023603.63</v>
      </c>
      <c r="R281" s="123">
        <f>SUMIF(SaldoAnno2!A$12:A$5000,D281,SaldoAnno2!G$12:G$5000)</f>
        <v>-354978.55000000005</v>
      </c>
      <c r="S281" s="123">
        <f>SUMIF(SaldoAnno3!A$12:A$5000,D281,SaldoAnno3!D$12:G$5000)</f>
        <v>238595.58</v>
      </c>
      <c r="T281" s="123">
        <f>SUMIF(SaldoAnno3!A$12:A$5000,D281,SaldoAnno3!E$12:H$5000)</f>
        <v>355244.56</v>
      </c>
      <c r="U281" s="123">
        <f>SUMIF(SaldoAnno3!A$12:A$5000,D281,SaldoAnno3!G$12:G$5000)</f>
        <v>-116648.98000000001</v>
      </c>
      <c r="V281" s="123">
        <f>SUMIF(SaldoAnno4!A$12:A$4602,$D281,SaldoAnno4!D$12:D$4602)</f>
        <v>13036.82</v>
      </c>
      <c r="W281" s="123">
        <f>SUMIF(SaldoAnno4!A$12:A$4602,$D281,SaldoAnno4!E$12:E$4602)</f>
        <v>117000.07</v>
      </c>
      <c r="X281" s="123">
        <f>SUMIF(SaldoAnno4!A$12:A$4602,$D281,SaldoAnno4!G$12:G$4602)</f>
        <v>-103963.25</v>
      </c>
      <c r="Y281" s="123">
        <f>SUMIF(SaldoAnno5!A$12:A$4602,$D281,SaldoAnno5!D$12:D$4602)</f>
        <v>67282.12</v>
      </c>
      <c r="Z281" s="123">
        <f>SUMIF(SaldoAnno5!A$12:A$4602,$D281,SaldoAnno5!E$12:E$4602)</f>
        <v>104314.34</v>
      </c>
      <c r="AA281" s="123">
        <f>SUMIF(SaldoAnno5!A$12:A$4602,$D281,SaldoAnno5!G$12:G$4602)</f>
        <v>-37032.22</v>
      </c>
      <c r="AB281" s="123">
        <f>SUMIF(SaldoAnno6!A$12:A$5000,$D281,SaldoAnno6!D$12:D$5000)</f>
        <v>14072.41</v>
      </c>
      <c r="AC281" s="123">
        <f>SUMIF(SaldoAnno6!A$12:A$5000,$D281,SaldoAnno6!E$12:E$5000)</f>
        <v>37383.31</v>
      </c>
      <c r="AD281" s="123">
        <f>SUMIF(SaldoAnno6!A$12:A$5000,$D281,SaldoAnno6!G$12:G$5000)</f>
        <v>-23310.899999999998</v>
      </c>
    </row>
    <row r="282" spans="1:30">
      <c r="A282" s="124">
        <v>23</v>
      </c>
      <c r="B282" s="124">
        <v>2316</v>
      </c>
      <c r="C282" s="124">
        <v>231601</v>
      </c>
      <c r="D282" s="124">
        <v>23160124</v>
      </c>
      <c r="E282" s="125" t="s">
        <v>42</v>
      </c>
      <c r="F282" s="124">
        <v>4</v>
      </c>
      <c r="G282" s="126" t="s">
        <v>462</v>
      </c>
      <c r="H282" s="126" t="s">
        <v>455</v>
      </c>
      <c r="I282" s="126" t="s">
        <v>455</v>
      </c>
      <c r="J282" s="126" t="s">
        <v>859</v>
      </c>
      <c r="K282" s="126" t="s">
        <v>687</v>
      </c>
      <c r="L282" s="126" t="s">
        <v>688</v>
      </c>
      <c r="M282" s="123">
        <f>SUMIF(SaldoAnno1!A$12:A$4902,D282,SaldoAnno1!D$12:D$4902)</f>
        <v>0</v>
      </c>
      <c r="N282" s="123">
        <f>SUMIF(SaldoAnno1!A$12:A$4902,D282,SaldoAnno1!E$12:E$4902)</f>
        <v>0</v>
      </c>
      <c r="O282" s="123">
        <f>SUMIF(SaldoAnno1!A$12:A$4902,D282,SaldoAnno1!G$12:G$4902)</f>
        <v>0</v>
      </c>
      <c r="P282" s="123">
        <f>SUMIF(SaldoAnno2!A$12:A$5000,D282,SaldoAnno2!D$12:D$5000)</f>
        <v>412.72</v>
      </c>
      <c r="Q282" s="123">
        <f>SUMIF(SaldoAnno2!A$12:A$5000,D282,SaldoAnno2!E$12:E$5000)</f>
        <v>2945242.89</v>
      </c>
      <c r="R282" s="123">
        <f>SUMIF(SaldoAnno2!A$12:A$5000,D282,SaldoAnno2!G$12:G$5000)</f>
        <v>-2944830.17</v>
      </c>
      <c r="S282" s="123">
        <f>SUMIF(SaldoAnno3!A$12:A$5000,D282,SaldoAnno3!D$12:G$5000)</f>
        <v>2995387.51</v>
      </c>
      <c r="T282" s="123">
        <f>SUMIF(SaldoAnno3!A$12:A$5000,D282,SaldoAnno3!E$12:H$5000)</f>
        <v>3610023.17</v>
      </c>
      <c r="U282" s="123">
        <f>SUMIF(SaldoAnno3!A$12:A$5000,D282,SaldoAnno3!G$12:G$5000)</f>
        <v>-614635.66000000015</v>
      </c>
      <c r="V282" s="123">
        <f>SUMIF(SaldoAnno4!A$12:A$4602,$D282,SaldoAnno4!D$12:D$4602)</f>
        <v>484510.62</v>
      </c>
      <c r="W282" s="123">
        <f>SUMIF(SaldoAnno4!A$12:A$4602,$D282,SaldoAnno4!E$12:E$4602)</f>
        <v>617495.13</v>
      </c>
      <c r="X282" s="123">
        <f>SUMIF(SaldoAnno4!A$12:A$4602,$D282,SaldoAnno4!G$12:G$4602)</f>
        <v>-132984.51</v>
      </c>
      <c r="Y282" s="123">
        <f>SUMIF(SaldoAnno5!A$12:A$4602,$D282,SaldoAnno5!D$12:D$4602)</f>
        <v>56484.77</v>
      </c>
      <c r="Z282" s="123">
        <f>SUMIF(SaldoAnno5!A$12:A$4602,$D282,SaldoAnno5!E$12:E$4602)</f>
        <v>135843.98000000001</v>
      </c>
      <c r="AA282" s="123">
        <f>SUMIF(SaldoAnno5!A$12:A$4602,$D282,SaldoAnno5!G$12:G$4602)</f>
        <v>-79359.210000000021</v>
      </c>
      <c r="AB282" s="123">
        <f>SUMIF(SaldoAnno6!A$12:A$5000,$D282,SaldoAnno6!D$12:D$5000)</f>
        <v>80381.75</v>
      </c>
      <c r="AC282" s="123">
        <f>SUMIF(SaldoAnno6!A$12:A$5000,$D282,SaldoAnno6!E$12:E$5000)</f>
        <v>82218.679999999993</v>
      </c>
      <c r="AD282" s="123">
        <f>SUMIF(SaldoAnno6!A$12:A$5000,$D282,SaldoAnno6!G$12:G$5000)</f>
        <v>-1836.929999999993</v>
      </c>
    </row>
    <row r="283" spans="1:30">
      <c r="A283" s="124">
        <v>23</v>
      </c>
      <c r="B283" s="124">
        <v>2316</v>
      </c>
      <c r="C283" s="124">
        <v>231601</v>
      </c>
      <c r="D283" s="124">
        <v>23160125</v>
      </c>
      <c r="E283" s="125" t="s">
        <v>43</v>
      </c>
      <c r="F283" s="124">
        <v>4</v>
      </c>
      <c r="G283" s="126" t="s">
        <v>462</v>
      </c>
      <c r="H283" s="126" t="s">
        <v>455</v>
      </c>
      <c r="I283" s="126" t="s">
        <v>455</v>
      </c>
      <c r="J283" s="126" t="s">
        <v>859</v>
      </c>
      <c r="K283" s="126" t="s">
        <v>687</v>
      </c>
      <c r="L283" s="126" t="s">
        <v>688</v>
      </c>
      <c r="M283" s="123">
        <f>SUMIF(SaldoAnno1!A$12:A$4902,D283,SaldoAnno1!D$12:D$4902)</f>
        <v>0</v>
      </c>
      <c r="N283" s="123">
        <f>SUMIF(SaldoAnno1!A$12:A$4902,D283,SaldoAnno1!E$12:E$4902)</f>
        <v>0</v>
      </c>
      <c r="O283" s="123">
        <f>SUMIF(SaldoAnno1!A$12:A$4902,D283,SaldoAnno1!G$12:G$4902)</f>
        <v>0</v>
      </c>
      <c r="P283" s="123">
        <f>SUMIF(SaldoAnno2!A$12:A$5000,D283,SaldoAnno2!D$12:D$5000)</f>
        <v>0</v>
      </c>
      <c r="Q283" s="123">
        <f>SUMIF(SaldoAnno2!A$12:A$5000,D283,SaldoAnno2!E$12:E$5000)</f>
        <v>0</v>
      </c>
      <c r="R283" s="123">
        <f>SUMIF(SaldoAnno2!A$12:A$5000,D283,SaldoAnno2!G$12:G$5000)</f>
        <v>0</v>
      </c>
      <c r="S283" s="123">
        <f>SUMIF(SaldoAnno3!A$12:A$5000,D283,SaldoAnno3!D$12:G$5000)</f>
        <v>461.81</v>
      </c>
      <c r="T283" s="123">
        <f>SUMIF(SaldoAnno3!A$12:A$5000,D283,SaldoAnno3!E$12:H$5000)</f>
        <v>4953013.47</v>
      </c>
      <c r="U283" s="123">
        <f>SUMIF(SaldoAnno3!A$12:A$5000,D283,SaldoAnno3!G$12:G$5000)</f>
        <v>-4952551.66</v>
      </c>
      <c r="V283" s="123">
        <f>SUMIF(SaldoAnno4!A$12:A$4602,$D283,SaldoAnno4!D$12:D$4602)</f>
        <v>4899166.99</v>
      </c>
      <c r="W283" s="123">
        <f>SUMIF(SaldoAnno4!A$12:A$4602,$D283,SaldoAnno4!E$12:E$4602)</f>
        <v>4977328.76</v>
      </c>
      <c r="X283" s="123">
        <f>SUMIF(SaldoAnno4!A$12:A$4602,$D283,SaldoAnno4!G$12:G$4602)</f>
        <v>-78161.769999999553</v>
      </c>
      <c r="Y283" s="123">
        <f>SUMIF(SaldoAnno5!A$12:A$4602,$D283,SaldoAnno5!D$12:D$4602)</f>
        <v>78266.740000000005</v>
      </c>
      <c r="Z283" s="123">
        <f>SUMIF(SaldoAnno5!A$12:A$4602,$D283,SaldoAnno5!E$12:E$4602)</f>
        <v>78266.740000000005</v>
      </c>
      <c r="AA283" s="123">
        <f>SUMIF(SaldoAnno5!A$12:A$4602,$D283,SaldoAnno5!G$12:G$4602)</f>
        <v>0</v>
      </c>
      <c r="AB283" s="123">
        <f>SUMIF(SaldoAnno6!A$12:A$5000,$D283,SaldoAnno6!D$12:D$5000)</f>
        <v>104.97</v>
      </c>
      <c r="AC283" s="123">
        <f>SUMIF(SaldoAnno6!A$12:A$5000,$D283,SaldoAnno6!E$12:E$5000)</f>
        <v>104.97</v>
      </c>
      <c r="AD283" s="123">
        <f>SUMIF(SaldoAnno6!A$12:A$5000,$D283,SaldoAnno6!G$12:G$5000)</f>
        <v>0</v>
      </c>
    </row>
    <row r="284" spans="1:30">
      <c r="A284" s="124">
        <v>23</v>
      </c>
      <c r="B284" s="124">
        <v>2316</v>
      </c>
      <c r="C284" s="124">
        <v>231601</v>
      </c>
      <c r="D284" s="124">
        <v>23160126</v>
      </c>
      <c r="E284" s="125" t="s">
        <v>44</v>
      </c>
      <c r="F284" s="124">
        <v>4</v>
      </c>
      <c r="G284" s="126" t="s">
        <v>462</v>
      </c>
      <c r="H284" s="126" t="s">
        <v>455</v>
      </c>
      <c r="I284" s="126" t="s">
        <v>455</v>
      </c>
      <c r="J284" s="126" t="s">
        <v>859</v>
      </c>
      <c r="K284" s="126" t="s">
        <v>687</v>
      </c>
      <c r="L284" s="126" t="s">
        <v>688</v>
      </c>
      <c r="M284" s="123">
        <f>SUMIF(SaldoAnno1!A$12:A$4902,D284,SaldoAnno1!D$12:D$4902)</f>
        <v>0</v>
      </c>
      <c r="N284" s="123">
        <f>SUMIF(SaldoAnno1!A$12:A$4902,D284,SaldoAnno1!E$12:E$4902)</f>
        <v>0</v>
      </c>
      <c r="O284" s="123">
        <f>SUMIF(SaldoAnno1!A$12:A$4902,D284,SaldoAnno1!G$12:G$4902)</f>
        <v>0</v>
      </c>
      <c r="P284" s="123">
        <f>SUMIF(SaldoAnno2!A$12:A$5000,D284,SaldoAnno2!D$12:D$5000)</f>
        <v>0</v>
      </c>
      <c r="Q284" s="123">
        <f>SUMIF(SaldoAnno2!A$12:A$5000,D284,SaldoAnno2!E$12:E$5000)</f>
        <v>0</v>
      </c>
      <c r="R284" s="123">
        <f>SUMIF(SaldoAnno2!A$12:A$5000,D284,SaldoAnno2!G$12:G$5000)</f>
        <v>0</v>
      </c>
      <c r="S284" s="123">
        <f>SUMIF(SaldoAnno3!A$12:A$5000,D284,SaldoAnno3!D$12:G$5000)</f>
        <v>0</v>
      </c>
      <c r="T284" s="123">
        <f>SUMIF(SaldoAnno3!A$12:A$5000,D284,SaldoAnno3!E$12:H$5000)</f>
        <v>0</v>
      </c>
      <c r="U284" s="123">
        <f>SUMIF(SaldoAnno3!A$12:A$5000,D284,SaldoAnno3!G$12:G$5000)</f>
        <v>0</v>
      </c>
      <c r="V284" s="123">
        <f>SUMIF(SaldoAnno4!A$12:A$4602,$D284,SaldoAnno4!D$12:D$4602)</f>
        <v>92.25</v>
      </c>
      <c r="W284" s="123">
        <f>SUMIF(SaldoAnno4!A$12:A$4602,$D284,SaldoAnno4!E$12:E$4602)</f>
        <v>5985211.4400000004</v>
      </c>
      <c r="X284" s="123">
        <f>SUMIF(SaldoAnno4!A$12:A$4602,$D284,SaldoAnno4!G$12:G$4602)</f>
        <v>-5985119.1900000004</v>
      </c>
      <c r="Y284" s="123">
        <f>SUMIF(SaldoAnno5!A$12:A$4602,$D284,SaldoAnno5!D$12:D$4602)</f>
        <v>5730237.2800000003</v>
      </c>
      <c r="Z284" s="123">
        <f>SUMIF(SaldoAnno5!A$12:A$4602,$D284,SaldoAnno5!E$12:E$4602)</f>
        <v>6006201.1900000004</v>
      </c>
      <c r="AA284" s="123">
        <f>SUMIF(SaldoAnno5!A$12:A$4602,$D284,SaldoAnno5!G$12:G$4602)</f>
        <v>-275963.91000000015</v>
      </c>
      <c r="AB284" s="123">
        <f>SUMIF(SaldoAnno6!A$12:A$5000,$D284,SaldoAnno6!D$12:D$5000)</f>
        <v>190227.18</v>
      </c>
      <c r="AC284" s="123">
        <f>SUMIF(SaldoAnno6!A$12:A$5000,$D284,SaldoAnno6!E$12:E$5000)</f>
        <v>276040.90999999997</v>
      </c>
      <c r="AD284" s="123">
        <f>SUMIF(SaldoAnno6!A$12:A$5000,$D284,SaldoAnno6!G$12:G$5000)</f>
        <v>-85813.729999999981</v>
      </c>
    </row>
    <row r="285" spans="1:30">
      <c r="A285" s="124">
        <v>23</v>
      </c>
      <c r="B285" s="124">
        <v>2316</v>
      </c>
      <c r="C285" s="124">
        <v>231601</v>
      </c>
      <c r="D285" s="124">
        <v>23160127</v>
      </c>
      <c r="E285" s="125" t="s">
        <v>1694</v>
      </c>
      <c r="F285" s="124">
        <v>4</v>
      </c>
      <c r="G285" s="126" t="s">
        <v>462</v>
      </c>
      <c r="H285" s="126" t="s">
        <v>455</v>
      </c>
      <c r="I285" s="126" t="s">
        <v>455</v>
      </c>
      <c r="J285" s="126" t="s">
        <v>859</v>
      </c>
      <c r="K285" s="126" t="s">
        <v>687</v>
      </c>
      <c r="L285" s="126" t="s">
        <v>688</v>
      </c>
      <c r="M285" s="123">
        <f>SUMIF(SaldoAnno1!A$12:A$4902,D285,SaldoAnno1!D$12:D$4902)</f>
        <v>39210.43</v>
      </c>
      <c r="N285" s="123">
        <f>SUMIF(SaldoAnno1!A$12:A$4902,D285,SaldoAnno1!E$12:E$4902)</f>
        <v>0</v>
      </c>
      <c r="O285" s="123">
        <f>SUMIF(SaldoAnno1!A$12:A$4902,D285,SaldoAnno1!G$12:G$4902)</f>
        <v>39210.43</v>
      </c>
      <c r="P285" s="123">
        <f>SUMIF(SaldoAnno2!A$12:A$5000,D285,SaldoAnno2!D$12:D$5000)</f>
        <v>0</v>
      </c>
      <c r="Q285" s="123">
        <f>SUMIF(SaldoAnno2!A$12:A$5000,D285,SaldoAnno2!E$12:E$5000)</f>
        <v>0</v>
      </c>
      <c r="R285" s="123">
        <f>SUMIF(SaldoAnno2!A$12:A$5000,D285,SaldoAnno2!G$12:G$5000)</f>
        <v>0</v>
      </c>
      <c r="S285" s="123">
        <f>SUMIF(SaldoAnno3!A$12:A$5000,D285,SaldoAnno3!D$12:G$5000)</f>
        <v>0</v>
      </c>
      <c r="T285" s="123">
        <f>SUMIF(SaldoAnno3!A$12:A$5000,D285,SaldoAnno3!E$12:H$5000)</f>
        <v>0</v>
      </c>
      <c r="U285" s="123">
        <f>SUMIF(SaldoAnno3!A$12:A$5000,D285,SaldoAnno3!G$12:G$5000)</f>
        <v>0</v>
      </c>
      <c r="V285" s="123">
        <f>SUMIF(SaldoAnno4!A$12:A$4602,$D285,SaldoAnno4!D$12:D$4602)</f>
        <v>0</v>
      </c>
      <c r="W285" s="123">
        <f>SUMIF(SaldoAnno4!A$12:A$4602,$D285,SaldoAnno4!E$12:E$4602)</f>
        <v>0</v>
      </c>
      <c r="X285" s="123">
        <f>SUMIF(SaldoAnno4!A$12:A$4602,$D285,SaldoAnno4!G$12:G$4602)</f>
        <v>0</v>
      </c>
      <c r="Y285" s="123">
        <f>SUMIF(SaldoAnno5!A$12:A$4602,$D285,SaldoAnno5!D$12:D$4602)</f>
        <v>0</v>
      </c>
      <c r="Z285" s="123">
        <f>SUMIF(SaldoAnno5!A$12:A$4602,$D285,SaldoAnno5!E$12:E$4602)</f>
        <v>7748173.7999999998</v>
      </c>
      <c r="AA285" s="123">
        <f>SUMIF(SaldoAnno5!A$12:A$4602,$D285,SaldoAnno5!G$12:G$4602)</f>
        <v>-7748173.7999999998</v>
      </c>
      <c r="AB285" s="123">
        <f>SUMIF(SaldoAnno6!A$12:A$5000,$D285,SaldoAnno6!D$12:D$5000)</f>
        <v>7548784.1900000004</v>
      </c>
      <c r="AC285" s="123">
        <f>SUMIF(SaldoAnno6!A$12:A$5000,$D285,SaldoAnno6!E$12:E$5000)</f>
        <v>7752023.8099999996</v>
      </c>
      <c r="AD285" s="123">
        <f>SUMIF(SaldoAnno6!A$12:A$5000,$D285,SaldoAnno6!G$12:G$5000)</f>
        <v>-203239.61999999918</v>
      </c>
    </row>
    <row r="286" spans="1:30">
      <c r="A286" s="124">
        <v>23</v>
      </c>
      <c r="B286" s="124">
        <v>2316</v>
      </c>
      <c r="C286" s="124">
        <v>231601</v>
      </c>
      <c r="D286" s="124">
        <v>23160128</v>
      </c>
      <c r="E286" s="125" t="s">
        <v>1757</v>
      </c>
      <c r="F286" s="124">
        <v>4</v>
      </c>
      <c r="G286" s="126" t="s">
        <v>462</v>
      </c>
      <c r="H286" s="126" t="s">
        <v>455</v>
      </c>
      <c r="I286" s="126" t="s">
        <v>455</v>
      </c>
      <c r="J286" s="126" t="s">
        <v>859</v>
      </c>
      <c r="K286" s="126" t="s">
        <v>687</v>
      </c>
      <c r="L286" s="126" t="s">
        <v>688</v>
      </c>
      <c r="M286" s="123">
        <f>SUMIF(SaldoAnno1!A$12:A$4902,D286,SaldoAnno1!D$12:D$4902)</f>
        <v>9173611.2799999993</v>
      </c>
      <c r="N286" s="123">
        <f>SUMIF(SaldoAnno1!A$12:A$4902,D286,SaldoAnno1!E$12:E$4902)</f>
        <v>1810.53</v>
      </c>
      <c r="O286" s="123">
        <f>SUMIF(SaldoAnno1!A$12:A$4902,D286,SaldoAnno1!G$12:G$4902)</f>
        <v>9171800.75</v>
      </c>
      <c r="P286" s="123">
        <f>SUMIF(SaldoAnno2!A$12:A$5000,D286,SaldoAnno2!D$12:D$5000)</f>
        <v>0</v>
      </c>
      <c r="Q286" s="123">
        <f>SUMIF(SaldoAnno2!A$12:A$5000,D286,SaldoAnno2!E$12:E$5000)</f>
        <v>0</v>
      </c>
      <c r="R286" s="123">
        <f>SUMIF(SaldoAnno2!A$12:A$5000,D286,SaldoAnno2!G$12:G$5000)</f>
        <v>0</v>
      </c>
      <c r="S286" s="123">
        <f>SUMIF(SaldoAnno3!A$12:A$5000,D286,SaldoAnno3!D$12:G$5000)</f>
        <v>0</v>
      </c>
      <c r="T286" s="123">
        <f>SUMIF(SaldoAnno3!A$12:A$5000,D286,SaldoAnno3!E$12:H$5000)</f>
        <v>0</v>
      </c>
      <c r="U286" s="123">
        <f>SUMIF(SaldoAnno3!A$12:A$5000,D286,SaldoAnno3!G$12:G$5000)</f>
        <v>0</v>
      </c>
      <c r="V286" s="123">
        <f>SUMIF(SaldoAnno4!A$12:A$4602,$D286,SaldoAnno4!D$12:D$4602)</f>
        <v>0</v>
      </c>
      <c r="W286" s="123">
        <f>SUMIF(SaldoAnno4!A$12:A$4602,$D286,SaldoAnno4!E$12:E$4602)</f>
        <v>0</v>
      </c>
      <c r="X286" s="123">
        <f>SUMIF(SaldoAnno4!A$12:A$4602,$D286,SaldoAnno4!G$12:G$4602)</f>
        <v>0</v>
      </c>
      <c r="Y286" s="123">
        <f>SUMIF(SaldoAnno5!A$12:A$4602,$D286,SaldoAnno5!D$12:D$4602)</f>
        <v>0</v>
      </c>
      <c r="Z286" s="123">
        <f>SUMIF(SaldoAnno5!A$12:A$4602,$D286,SaldoAnno5!E$12:E$4602)</f>
        <v>0</v>
      </c>
      <c r="AA286" s="123">
        <f>SUMIF(SaldoAnno5!A$12:A$4602,$D286,SaldoAnno5!G$12:G$4602)</f>
        <v>0</v>
      </c>
      <c r="AB286" s="123">
        <f>SUMIF(SaldoAnno6!A$12:A$5000,$D286,SaldoAnno6!D$12:D$5000)</f>
        <v>555.77</v>
      </c>
      <c r="AC286" s="123">
        <f>SUMIF(SaldoAnno6!A$12:A$5000,$D286,SaldoAnno6!E$12:E$5000)</f>
        <v>10532833.49</v>
      </c>
      <c r="AD286" s="123">
        <f>SUMIF(SaldoAnno6!A$12:A$5000,$D286,SaldoAnno6!G$12:G$5000)</f>
        <v>-10532277.720000001</v>
      </c>
    </row>
    <row r="287" spans="1:30">
      <c r="A287" s="124">
        <v>23</v>
      </c>
      <c r="B287" s="124">
        <v>2316</v>
      </c>
      <c r="C287" s="124">
        <v>231602</v>
      </c>
      <c r="D287" s="124">
        <v>23160201</v>
      </c>
      <c r="E287" s="125" t="s">
        <v>695</v>
      </c>
      <c r="F287" s="124">
        <v>4</v>
      </c>
      <c r="G287" s="126" t="s">
        <v>462</v>
      </c>
      <c r="H287" s="126" t="s">
        <v>455</v>
      </c>
      <c r="I287" s="126" t="s">
        <v>455</v>
      </c>
      <c r="J287" s="126" t="s">
        <v>859</v>
      </c>
      <c r="K287" s="126" t="s">
        <v>696</v>
      </c>
      <c r="L287" s="126" t="s">
        <v>688</v>
      </c>
      <c r="M287" s="123">
        <f>SUMIF(SaldoAnno1!A$12:A$4902,D287,SaldoAnno1!D$12:D$4902)</f>
        <v>70284.09</v>
      </c>
      <c r="N287" s="123">
        <f>SUMIF(SaldoAnno1!A$12:A$4902,D287,SaldoAnno1!E$12:E$4902)</f>
        <v>8489.86</v>
      </c>
      <c r="O287" s="123">
        <f>SUMIF(SaldoAnno1!A$12:A$4902,D287,SaldoAnno1!G$12:G$4902)</f>
        <v>61794.229999999996</v>
      </c>
      <c r="P287" s="123">
        <f>SUMIF(SaldoAnno2!A$12:A$5000,D287,SaldoAnno2!D$12:D$5000)</f>
        <v>337705.52</v>
      </c>
      <c r="Q287" s="123">
        <f>SUMIF(SaldoAnno2!A$12:A$5000,D287,SaldoAnno2!E$12:E$5000)</f>
        <v>431666.24</v>
      </c>
      <c r="R287" s="123">
        <f>SUMIF(SaldoAnno2!A$12:A$5000,D287,SaldoAnno2!G$12:G$5000)</f>
        <v>-93960.719999999972</v>
      </c>
      <c r="S287" s="123">
        <f>SUMIF(SaldoAnno3!A$12:A$5000,D287,SaldoAnno3!D$12:G$5000)</f>
        <v>180054.75</v>
      </c>
      <c r="T287" s="123">
        <f>SUMIF(SaldoAnno3!A$12:A$5000,D287,SaldoAnno3!E$12:H$5000)</f>
        <v>278497.42</v>
      </c>
      <c r="U287" s="123">
        <f>SUMIF(SaldoAnno3!A$12:A$5000,D287,SaldoAnno3!G$12:G$5000)</f>
        <v>-98442.669999999984</v>
      </c>
      <c r="V287" s="123">
        <f>SUMIF(SaldoAnno4!A$12:A$4602,$D287,SaldoAnno4!D$12:D$4602)</f>
        <v>143568.47</v>
      </c>
      <c r="W287" s="123">
        <f>SUMIF(SaldoAnno4!A$12:A$4602,$D287,SaldoAnno4!E$12:E$4602)</f>
        <v>220082.6</v>
      </c>
      <c r="X287" s="123">
        <f>SUMIF(SaldoAnno4!A$12:A$4602,$D287,SaldoAnno4!G$12:G$4602)</f>
        <v>-76514.13</v>
      </c>
      <c r="Y287" s="123">
        <f>SUMIF(SaldoAnno5!A$12:A$4602,$D287,SaldoAnno5!D$12:D$4602)</f>
        <v>93782.399999999994</v>
      </c>
      <c r="Z287" s="123">
        <f>SUMIF(SaldoAnno5!A$12:A$4602,$D287,SaldoAnno5!E$12:E$4602)</f>
        <v>229740.41</v>
      </c>
      <c r="AA287" s="123">
        <f>SUMIF(SaldoAnno5!A$12:A$4602,$D287,SaldoAnno5!G$12:G$4602)</f>
        <v>-135958.01</v>
      </c>
      <c r="AB287" s="123">
        <f>SUMIF(SaldoAnno6!A$12:A$5000,$D287,SaldoAnno6!D$12:D$5000)</f>
        <v>108289.29</v>
      </c>
      <c r="AC287" s="123">
        <f>SUMIF(SaldoAnno6!A$12:A$5000,$D287,SaldoAnno6!E$12:E$5000)</f>
        <v>226206.71</v>
      </c>
      <c r="AD287" s="123">
        <f>SUMIF(SaldoAnno6!A$12:A$5000,$D287,SaldoAnno6!G$12:G$5000)</f>
        <v>-117917.42</v>
      </c>
    </row>
    <row r="288" spans="1:30">
      <c r="A288" s="124">
        <v>24</v>
      </c>
      <c r="B288" s="124">
        <v>2401</v>
      </c>
      <c r="C288" s="124">
        <v>240101</v>
      </c>
      <c r="D288" s="124">
        <v>24010101</v>
      </c>
      <c r="E288" s="125" t="s">
        <v>697</v>
      </c>
      <c r="F288" s="124">
        <v>4</v>
      </c>
      <c r="G288" s="126" t="s">
        <v>462</v>
      </c>
      <c r="H288" s="126" t="s">
        <v>455</v>
      </c>
      <c r="I288" s="126" t="s">
        <v>455</v>
      </c>
      <c r="J288" s="126" t="s">
        <v>698</v>
      </c>
      <c r="K288" s="126" t="s">
        <v>697</v>
      </c>
      <c r="L288" s="126" t="s">
        <v>697</v>
      </c>
      <c r="M288" s="123">
        <f>SUMIF(SaldoAnno1!A$12:A$4902,D288,SaldoAnno1!D$12:D$4902)</f>
        <v>4447.2</v>
      </c>
      <c r="N288" s="123">
        <f>SUMIF(SaldoAnno1!A$12:A$4902,D288,SaldoAnno1!E$12:E$4902)</f>
        <v>0</v>
      </c>
      <c r="O288" s="123">
        <f>SUMIF(SaldoAnno1!A$12:A$4902,D288,SaldoAnno1!G$12:G$4902)</f>
        <v>4447.2</v>
      </c>
      <c r="P288" s="123">
        <f>SUMIF(SaldoAnno2!A$12:A$5000,D288,SaldoAnno2!D$12:D$5000)</f>
        <v>1401.29</v>
      </c>
      <c r="Q288" s="123">
        <f>SUMIF(SaldoAnno2!A$12:A$5000,D288,SaldoAnno2!E$12:E$5000)</f>
        <v>3252.94</v>
      </c>
      <c r="R288" s="123">
        <f>SUMIF(SaldoAnno2!A$12:A$5000,D288,SaldoAnno2!G$12:G$5000)</f>
        <v>-1851.65</v>
      </c>
      <c r="S288" s="123">
        <f>SUMIF(SaldoAnno3!A$12:A$5000,D288,SaldoAnno3!D$12:G$5000)</f>
        <v>74317.53</v>
      </c>
      <c r="T288" s="123">
        <f>SUMIF(SaldoAnno3!A$12:A$5000,D288,SaldoAnno3!E$12:H$5000)</f>
        <v>75764</v>
      </c>
      <c r="U288" s="123">
        <f>SUMIF(SaldoAnno3!A$12:A$5000,D288,SaldoAnno3!G$12:G$5000)</f>
        <v>-1446.4700000000012</v>
      </c>
      <c r="V288" s="123">
        <f>SUMIF(SaldoAnno4!A$12:A$4602,$D288,SaldoAnno4!D$12:D$4602)</f>
        <v>1446.47</v>
      </c>
      <c r="W288" s="123">
        <f>SUMIF(SaldoAnno4!A$12:A$4602,$D288,SaldoAnno4!E$12:E$4602)</f>
        <v>3010.58</v>
      </c>
      <c r="X288" s="123">
        <f>SUMIF(SaldoAnno4!A$12:A$4602,$D288,SaldoAnno4!G$12:G$4602)</f>
        <v>-1564.11</v>
      </c>
      <c r="Y288" s="123">
        <f>SUMIF(SaldoAnno5!A$12:A$4602,$D288,SaldoAnno5!D$12:D$4602)</f>
        <v>1564.11</v>
      </c>
      <c r="Z288" s="123">
        <f>SUMIF(SaldoAnno5!A$12:A$4602,$D288,SaldoAnno5!E$12:E$4602)</f>
        <v>1784.1</v>
      </c>
      <c r="AA288" s="123">
        <f>SUMIF(SaldoAnno5!A$12:A$4602,$D288,SaldoAnno5!G$12:G$4602)</f>
        <v>-219.99</v>
      </c>
      <c r="AB288" s="123">
        <f>SUMIF(SaldoAnno6!A$12:A$5000,$D288,SaldoAnno6!D$12:D$5000)</f>
        <v>219.99</v>
      </c>
      <c r="AC288" s="123">
        <f>SUMIF(SaldoAnno6!A$12:A$5000,$D288,SaldoAnno6!E$12:E$5000)</f>
        <v>4667.1899999999996</v>
      </c>
      <c r="AD288" s="123">
        <f>SUMIF(SaldoAnno6!A$12:A$5000,$D288,SaldoAnno6!G$12:G$5000)</f>
        <v>-4447.2</v>
      </c>
    </row>
    <row r="289" spans="1:30">
      <c r="A289" s="124">
        <v>24</v>
      </c>
      <c r="B289" s="124">
        <v>2402</v>
      </c>
      <c r="C289" s="124">
        <v>240201</v>
      </c>
      <c r="D289" s="124">
        <v>24020101</v>
      </c>
      <c r="E289" s="125" t="s">
        <v>699</v>
      </c>
      <c r="F289" s="124">
        <v>4</v>
      </c>
      <c r="G289" s="126" t="s">
        <v>462</v>
      </c>
      <c r="H289" s="126" t="s">
        <v>455</v>
      </c>
      <c r="I289" s="126" t="s">
        <v>455</v>
      </c>
      <c r="J289" s="126" t="s">
        <v>698</v>
      </c>
      <c r="K289" s="126" t="s">
        <v>699</v>
      </c>
      <c r="L289" s="126" t="s">
        <v>699</v>
      </c>
      <c r="M289" s="123">
        <f>SUMIF(SaldoAnno1!A$12:A$4902,D289,SaldoAnno1!D$12:D$4902)</f>
        <v>157342.57</v>
      </c>
      <c r="N289" s="123">
        <f>SUMIF(SaldoAnno1!A$12:A$4902,D289,SaldoAnno1!E$12:E$4902)</f>
        <v>0</v>
      </c>
      <c r="O289" s="123">
        <f>SUMIF(SaldoAnno1!A$12:A$4902,D289,SaldoAnno1!G$12:G$4902)</f>
        <v>157342.57</v>
      </c>
      <c r="P289" s="123">
        <f>SUMIF(SaldoAnno2!A$12:A$5000,D289,SaldoAnno2!D$12:D$5000)</f>
        <v>290925.98</v>
      </c>
      <c r="Q289" s="123">
        <f>SUMIF(SaldoAnno2!A$12:A$5000,D289,SaldoAnno2!E$12:E$5000)</f>
        <v>518621.68</v>
      </c>
      <c r="R289" s="123">
        <f>SUMIF(SaldoAnno2!A$12:A$5000,D289,SaldoAnno2!G$12:G$5000)</f>
        <v>-227695.7</v>
      </c>
      <c r="S289" s="123">
        <f>SUMIF(SaldoAnno3!A$12:A$5000,D289,SaldoAnno3!D$12:G$5000)</f>
        <v>241133.57</v>
      </c>
      <c r="T289" s="123">
        <f>SUMIF(SaldoAnno3!A$12:A$5000,D289,SaldoAnno3!E$12:H$5000)</f>
        <v>522397.86</v>
      </c>
      <c r="U289" s="123">
        <f>SUMIF(SaldoAnno3!A$12:A$5000,D289,SaldoAnno3!G$12:G$5000)</f>
        <v>-281264.28999999998</v>
      </c>
      <c r="V289" s="123">
        <f>SUMIF(SaldoAnno4!A$12:A$4602,$D289,SaldoAnno4!D$12:D$4602)</f>
        <v>281264.28999999998</v>
      </c>
      <c r="W289" s="123">
        <f>SUMIF(SaldoAnno4!A$12:A$4602,$D289,SaldoAnno4!E$12:E$4602)</f>
        <v>547740.5</v>
      </c>
      <c r="X289" s="123">
        <f>SUMIF(SaldoAnno4!A$12:A$4602,$D289,SaldoAnno4!G$12:G$4602)</f>
        <v>-266476.21000000002</v>
      </c>
      <c r="Y289" s="123">
        <f>SUMIF(SaldoAnno5!A$12:A$4602,$D289,SaldoAnno5!D$12:D$4602)</f>
        <v>266476.21000000002</v>
      </c>
      <c r="Z289" s="123">
        <f>SUMIF(SaldoAnno5!A$12:A$4602,$D289,SaldoAnno5!E$12:E$4602)</f>
        <v>516390.08</v>
      </c>
      <c r="AA289" s="123">
        <f>SUMIF(SaldoAnno5!A$12:A$4602,$D289,SaldoAnno5!G$12:G$4602)</f>
        <v>-249913.87</v>
      </c>
      <c r="AB289" s="123">
        <f>SUMIF(SaldoAnno6!A$12:A$5000,$D289,SaldoAnno6!D$12:D$5000)</f>
        <v>249913.87</v>
      </c>
      <c r="AC289" s="123">
        <f>SUMIF(SaldoAnno6!A$12:A$5000,$D289,SaldoAnno6!E$12:E$5000)</f>
        <v>407256.44</v>
      </c>
      <c r="AD289" s="123">
        <f>SUMIF(SaldoAnno6!A$12:A$5000,$D289,SaldoAnno6!G$12:G$5000)</f>
        <v>-157342.57</v>
      </c>
    </row>
    <row r="290" spans="1:30">
      <c r="A290" s="124">
        <v>30</v>
      </c>
      <c r="B290" s="124">
        <v>3001</v>
      </c>
      <c r="C290" s="124">
        <v>300101</v>
      </c>
      <c r="D290" s="124">
        <v>30010101</v>
      </c>
      <c r="E290" s="125" t="s">
        <v>700</v>
      </c>
      <c r="F290" s="124">
        <v>2</v>
      </c>
      <c r="G290" s="126" t="s">
        <v>701</v>
      </c>
      <c r="H290" s="126" t="s">
        <v>702</v>
      </c>
      <c r="I290" s="126" t="s">
        <v>703</v>
      </c>
      <c r="J290" s="126" t="s">
        <v>862</v>
      </c>
      <c r="K290" s="126" t="s">
        <v>704</v>
      </c>
      <c r="L290" s="126" t="s">
        <v>705</v>
      </c>
      <c r="M290" s="123">
        <f>SUMIF(SaldoAnno1!A$12:A$4902,D290,SaldoAnno1!D$12:D$4902)</f>
        <v>3.1</v>
      </c>
      <c r="N290" s="123">
        <f>SUMIF(SaldoAnno1!A$12:A$4902,D290,SaldoAnno1!E$12:E$4902)</f>
        <v>2707696.55</v>
      </c>
      <c r="O290" s="123">
        <f>SUMIF(SaldoAnno1!A$12:A$4902,D290,SaldoAnno1!G$12:G$4902)</f>
        <v>-2707693.4499999997</v>
      </c>
      <c r="P290" s="123">
        <f>SUMIF(SaldoAnno2!A$12:A$5000,D290,SaldoAnno2!D$12:D$5000)</f>
        <v>782295.05</v>
      </c>
      <c r="Q290" s="123">
        <f>SUMIF(SaldoAnno2!A$12:A$5000,D290,SaldoAnno2!E$12:E$5000)</f>
        <v>11612193.07</v>
      </c>
      <c r="R290" s="123">
        <f>SUMIF(SaldoAnno2!A$12:A$5000,D290,SaldoAnno2!G$12:G$5000)</f>
        <v>-10829898.02</v>
      </c>
      <c r="S290" s="123">
        <f>SUMIF(SaldoAnno3!A$12:A$5000,D290,SaldoAnno3!D$12:G$5000)</f>
        <v>27716.639999999999</v>
      </c>
      <c r="T290" s="123">
        <f>SUMIF(SaldoAnno3!A$12:A$5000,D290,SaldoAnno3!E$12:H$5000)</f>
        <v>8386687.3499999996</v>
      </c>
      <c r="U290" s="123">
        <f>SUMIF(SaldoAnno3!A$12:A$5000,D290,SaldoAnno3!G$12:G$5000)</f>
        <v>-8358970.71</v>
      </c>
      <c r="V290" s="123">
        <f>SUMIF(SaldoAnno4!A$12:A$4602,$D290,SaldoAnno4!D$12:D$4602)</f>
        <v>15585.84</v>
      </c>
      <c r="W290" s="123">
        <f>SUMIF(SaldoAnno4!A$12:A$4602,$D290,SaldoAnno4!E$12:E$4602)</f>
        <v>8425415.3499999996</v>
      </c>
      <c r="X290" s="123">
        <f>SUMIF(SaldoAnno4!A$12:A$4602,$D290,SaldoAnno4!G$12:G$4602)</f>
        <v>-8409829.5099999998</v>
      </c>
      <c r="Y290" s="123">
        <f>SUMIF(SaldoAnno5!A$12:A$4602,$D290,SaldoAnno5!D$12:D$4602)</f>
        <v>452601.57</v>
      </c>
      <c r="Z290" s="123">
        <f>SUMIF(SaldoAnno5!A$12:A$4602,$D290,SaldoAnno5!E$12:E$4602)</f>
        <v>8741546.4199999999</v>
      </c>
      <c r="AA290" s="123">
        <f>SUMIF(SaldoAnno5!A$12:A$4602,$D290,SaldoAnno5!G$12:G$4602)</f>
        <v>-8288944.8499999996</v>
      </c>
      <c r="AB290" s="123">
        <f>SUMIF(SaldoAnno6!A$12:A$5000,$D290,SaldoAnno6!D$12:D$5000)</f>
        <v>57238.06</v>
      </c>
      <c r="AC290" s="123">
        <f>SUMIF(SaldoAnno6!A$12:A$5000,$D290,SaldoAnno6!E$12:E$5000)</f>
        <v>8341006.7800000003</v>
      </c>
      <c r="AD290" s="123">
        <f>SUMIF(SaldoAnno6!A$12:A$5000,$D290,SaldoAnno6!G$12:G$5000)</f>
        <v>-8283768.7200000007</v>
      </c>
    </row>
    <row r="291" spans="1:30">
      <c r="A291" s="124">
        <v>30</v>
      </c>
      <c r="B291" s="124">
        <v>3001</v>
      </c>
      <c r="C291" s="124">
        <v>300101</v>
      </c>
      <c r="D291" s="124">
        <v>30010102</v>
      </c>
      <c r="E291" s="125" t="s">
        <v>706</v>
      </c>
      <c r="F291" s="124">
        <v>2</v>
      </c>
      <c r="G291" s="126" t="s">
        <v>701</v>
      </c>
      <c r="H291" s="126" t="s">
        <v>702</v>
      </c>
      <c r="I291" s="126" t="s">
        <v>703</v>
      </c>
      <c r="J291" s="126" t="s">
        <v>862</v>
      </c>
      <c r="K291" s="126" t="s">
        <v>704</v>
      </c>
      <c r="L291" s="126" t="s">
        <v>705</v>
      </c>
      <c r="M291" s="123">
        <f>SUMIF(SaldoAnno1!A$12:A$4902,D291,SaldoAnno1!D$12:D$4902)</f>
        <v>0</v>
      </c>
      <c r="N291" s="123">
        <f>SUMIF(SaldoAnno1!A$12:A$4902,D291,SaldoAnno1!E$12:E$4902)</f>
        <v>208328.36</v>
      </c>
      <c r="O291" s="123">
        <f>SUMIF(SaldoAnno1!A$12:A$4902,D291,SaldoAnno1!G$12:G$4902)</f>
        <v>-208328.36</v>
      </c>
      <c r="P291" s="123">
        <f>SUMIF(SaldoAnno2!A$12:A$5000,D291,SaldoAnno2!D$12:D$5000)</f>
        <v>137494.74</v>
      </c>
      <c r="Q291" s="123">
        <f>SUMIF(SaldoAnno2!A$12:A$5000,D291,SaldoAnno2!E$12:E$5000)</f>
        <v>1119284.1399999999</v>
      </c>
      <c r="R291" s="123">
        <f>SUMIF(SaldoAnno2!A$12:A$5000,D291,SaldoAnno2!G$12:G$5000)</f>
        <v>-981789.39999999991</v>
      </c>
      <c r="S291" s="123">
        <f>SUMIF(SaldoAnno3!A$12:A$5000,D291,SaldoAnno3!D$12:G$5000)</f>
        <v>8830.6</v>
      </c>
      <c r="T291" s="123">
        <f>SUMIF(SaldoAnno3!A$12:A$5000,D291,SaldoAnno3!E$12:H$5000)</f>
        <v>893871.87</v>
      </c>
      <c r="U291" s="123">
        <f>SUMIF(SaldoAnno3!A$12:A$5000,D291,SaldoAnno3!G$12:G$5000)</f>
        <v>-885041.27</v>
      </c>
      <c r="V291" s="123">
        <f>SUMIF(SaldoAnno4!A$12:A$4602,$D291,SaldoAnno4!D$12:D$4602)</f>
        <v>10837.68</v>
      </c>
      <c r="W291" s="123">
        <f>SUMIF(SaldoAnno4!A$12:A$4602,$D291,SaldoAnno4!E$12:E$4602)</f>
        <v>924086.56</v>
      </c>
      <c r="X291" s="123">
        <f>SUMIF(SaldoAnno4!A$12:A$4602,$D291,SaldoAnno4!G$12:G$4602)</f>
        <v>-913248.88</v>
      </c>
      <c r="Y291" s="123">
        <f>SUMIF(SaldoAnno5!A$12:A$4602,$D291,SaldoAnno5!D$12:D$4602)</f>
        <v>91411.71</v>
      </c>
      <c r="Z291" s="123">
        <f>SUMIF(SaldoAnno5!A$12:A$4602,$D291,SaldoAnno5!E$12:E$4602)</f>
        <v>999082.71</v>
      </c>
      <c r="AA291" s="123">
        <f>SUMIF(SaldoAnno5!A$12:A$4602,$D291,SaldoAnno5!G$12:G$4602)</f>
        <v>-907671</v>
      </c>
      <c r="AB291" s="123">
        <f>SUMIF(SaldoAnno6!A$12:A$5000,$D291,SaldoAnno6!D$12:D$5000)</f>
        <v>183137.29</v>
      </c>
      <c r="AC291" s="123">
        <f>SUMIF(SaldoAnno6!A$12:A$5000,$D291,SaldoAnno6!E$12:E$5000)</f>
        <v>1076597.99</v>
      </c>
      <c r="AD291" s="123">
        <f>SUMIF(SaldoAnno6!A$12:A$5000,$D291,SaldoAnno6!G$12:G$5000)</f>
        <v>-893460.7</v>
      </c>
    </row>
    <row r="292" spans="1:30">
      <c r="A292" s="124">
        <v>30</v>
      </c>
      <c r="B292" s="124">
        <v>3001</v>
      </c>
      <c r="C292" s="124">
        <v>300101</v>
      </c>
      <c r="D292" s="124">
        <v>30010103</v>
      </c>
      <c r="E292" s="125" t="s">
        <v>1218</v>
      </c>
      <c r="F292" s="124">
        <v>2</v>
      </c>
      <c r="G292" s="126" t="s">
        <v>701</v>
      </c>
      <c r="H292" s="126" t="s">
        <v>702</v>
      </c>
      <c r="I292" s="126" t="s">
        <v>703</v>
      </c>
      <c r="J292" s="126" t="s">
        <v>862</v>
      </c>
      <c r="K292" s="126" t="s">
        <v>704</v>
      </c>
      <c r="L292" s="126" t="s">
        <v>705</v>
      </c>
      <c r="M292" s="123">
        <f>SUMIF(SaldoAnno1!A$12:A$4902,D292,SaldoAnno1!D$12:D$4902)</f>
        <v>0</v>
      </c>
      <c r="N292" s="123">
        <f>SUMIF(SaldoAnno1!A$12:A$4902,D292,SaldoAnno1!E$12:E$4902)</f>
        <v>282446.64</v>
      </c>
      <c r="O292" s="123">
        <f>SUMIF(SaldoAnno1!A$12:A$4902,D292,SaldoAnno1!G$12:G$4902)</f>
        <v>-282446.64</v>
      </c>
      <c r="P292" s="123">
        <f>SUMIF(SaldoAnno2!A$12:A$5000,D292,SaldoAnno2!D$12:D$5000)</f>
        <v>13047.47</v>
      </c>
      <c r="Q292" s="123">
        <f>SUMIF(SaldoAnno2!A$12:A$5000,D292,SaldoAnno2!E$12:E$5000)</f>
        <v>912510.52</v>
      </c>
      <c r="R292" s="123">
        <f>SUMIF(SaldoAnno2!A$12:A$5000,D292,SaldoAnno2!G$12:G$5000)</f>
        <v>-899463.05</v>
      </c>
      <c r="S292" s="123">
        <f>SUMIF(SaldoAnno3!A$12:A$5000,D292,SaldoAnno3!D$12:G$5000)</f>
        <v>7362.69</v>
      </c>
      <c r="T292" s="123">
        <f>SUMIF(SaldoAnno3!A$12:A$5000,D292,SaldoAnno3!E$12:H$5000)</f>
        <v>906520.8</v>
      </c>
      <c r="U292" s="123">
        <f>SUMIF(SaldoAnno3!A$12:A$5000,D292,SaldoAnno3!G$12:G$5000)</f>
        <v>-899158.1100000001</v>
      </c>
      <c r="V292" s="123">
        <f>SUMIF(SaldoAnno4!A$12:A$4602,$D292,SaldoAnno4!D$12:D$4602)</f>
        <v>32270.13</v>
      </c>
      <c r="W292" s="123">
        <f>SUMIF(SaldoAnno4!A$12:A$4602,$D292,SaldoAnno4!E$12:E$4602)</f>
        <v>923984.28</v>
      </c>
      <c r="X292" s="123">
        <f>SUMIF(SaldoAnno4!A$12:A$4602,$D292,SaldoAnno4!G$12:G$4602)</f>
        <v>-891714.15</v>
      </c>
      <c r="Y292" s="123">
        <f>SUMIF(SaldoAnno5!A$12:A$4602,$D292,SaldoAnno5!D$12:D$4602)</f>
        <v>51924.94</v>
      </c>
      <c r="Z292" s="123">
        <f>SUMIF(SaldoAnno5!A$12:A$4602,$D292,SaldoAnno5!E$12:E$4602)</f>
        <v>941598.81</v>
      </c>
      <c r="AA292" s="123">
        <f>SUMIF(SaldoAnno5!A$12:A$4602,$D292,SaldoAnno5!G$12:G$4602)</f>
        <v>-889673.87000000011</v>
      </c>
      <c r="AB292" s="123">
        <f>SUMIF(SaldoAnno6!A$12:A$5000,$D292,SaldoAnno6!D$12:D$5000)</f>
        <v>16615.27</v>
      </c>
      <c r="AC292" s="123">
        <f>SUMIF(SaldoAnno6!A$12:A$5000,$D292,SaldoAnno6!E$12:E$5000)</f>
        <v>894970.73</v>
      </c>
      <c r="AD292" s="123">
        <f>SUMIF(SaldoAnno6!A$12:A$5000,$D292,SaldoAnno6!G$12:G$5000)</f>
        <v>-878355.46</v>
      </c>
    </row>
    <row r="293" spans="1:30">
      <c r="A293" s="124">
        <v>30</v>
      </c>
      <c r="B293" s="124">
        <v>3001</v>
      </c>
      <c r="C293" s="124">
        <v>300101</v>
      </c>
      <c r="D293" s="124">
        <v>30010104</v>
      </c>
      <c r="E293" s="125" t="s">
        <v>1272</v>
      </c>
      <c r="F293" s="124">
        <v>2</v>
      </c>
      <c r="G293" s="126" t="s">
        <v>701</v>
      </c>
      <c r="H293" s="126" t="s">
        <v>702</v>
      </c>
      <c r="I293" s="126" t="s">
        <v>703</v>
      </c>
      <c r="J293" s="126" t="s">
        <v>862</v>
      </c>
      <c r="K293" s="126" t="s">
        <v>704</v>
      </c>
      <c r="L293" s="126" t="s">
        <v>705</v>
      </c>
      <c r="M293" s="123">
        <f>SUMIF(SaldoAnno1!A$12:A$4902,D293,SaldoAnno1!D$12:D$4902)</f>
        <v>0</v>
      </c>
      <c r="N293" s="123">
        <f>SUMIF(SaldoAnno1!A$12:A$4902,D293,SaldoAnno1!E$12:E$4902)</f>
        <v>17129.97</v>
      </c>
      <c r="O293" s="123">
        <f>SUMIF(SaldoAnno1!A$12:A$4902,D293,SaldoAnno1!G$12:G$4902)</f>
        <v>-17129.97</v>
      </c>
      <c r="P293" s="123">
        <f>SUMIF(SaldoAnno2!A$12:A$5000,D293,SaldoAnno2!D$12:D$5000)</f>
        <v>873.6</v>
      </c>
      <c r="Q293" s="123">
        <f>SUMIF(SaldoAnno2!A$12:A$5000,D293,SaldoAnno2!E$12:E$5000)</f>
        <v>9477.57</v>
      </c>
      <c r="R293" s="123">
        <f>SUMIF(SaldoAnno2!A$12:A$5000,D293,SaldoAnno2!G$12:G$5000)</f>
        <v>-8603.9699999999993</v>
      </c>
      <c r="S293" s="123">
        <f>SUMIF(SaldoAnno3!A$12:A$5000,D293,SaldoAnno3!D$12:G$5000)</f>
        <v>100</v>
      </c>
      <c r="T293" s="123">
        <f>SUMIF(SaldoAnno3!A$12:A$5000,D293,SaldoAnno3!E$12:H$5000)</f>
        <v>52265.85</v>
      </c>
      <c r="U293" s="123">
        <f>SUMIF(SaldoAnno3!A$12:A$5000,D293,SaldoAnno3!G$12:G$5000)</f>
        <v>-52165.85</v>
      </c>
      <c r="V293" s="123">
        <f>SUMIF(SaldoAnno4!A$12:A$4602,$D293,SaldoAnno4!D$12:D$4602)</f>
        <v>1100.8599999999999</v>
      </c>
      <c r="W293" s="123">
        <f>SUMIF(SaldoAnno4!A$12:A$4602,$D293,SaldoAnno4!E$12:E$4602)</f>
        <v>206937.77</v>
      </c>
      <c r="X293" s="123">
        <f>SUMIF(SaldoAnno4!A$12:A$4602,$D293,SaldoAnno4!G$12:G$4602)</f>
        <v>-205836.91</v>
      </c>
      <c r="Y293" s="123">
        <f>SUMIF(SaldoAnno5!A$12:A$4602,$D293,SaldoAnno5!D$12:D$4602)</f>
        <v>6245.7</v>
      </c>
      <c r="Z293" s="123">
        <f>SUMIF(SaldoAnno5!A$12:A$4602,$D293,SaldoAnno5!E$12:E$4602)</f>
        <v>172621.12</v>
      </c>
      <c r="AA293" s="123">
        <f>SUMIF(SaldoAnno5!A$12:A$4602,$D293,SaldoAnno5!G$12:G$4602)</f>
        <v>-166375.41999999998</v>
      </c>
      <c r="AB293" s="123">
        <f>SUMIF(SaldoAnno6!A$12:A$5000,$D293,SaldoAnno6!D$12:D$5000)</f>
        <v>50076.06</v>
      </c>
      <c r="AC293" s="123">
        <f>SUMIF(SaldoAnno6!A$12:A$5000,$D293,SaldoAnno6!E$12:E$5000)</f>
        <v>50076.06</v>
      </c>
      <c r="AD293" s="123">
        <f>SUMIF(SaldoAnno6!A$12:A$5000,$D293,SaldoAnno6!G$12:G$5000)</f>
        <v>0</v>
      </c>
    </row>
    <row r="294" spans="1:30">
      <c r="A294" s="124">
        <v>30</v>
      </c>
      <c r="B294" s="124">
        <v>3001</v>
      </c>
      <c r="C294" s="124">
        <v>300101</v>
      </c>
      <c r="D294" s="124">
        <v>30010105</v>
      </c>
      <c r="E294" s="125" t="s">
        <v>1690</v>
      </c>
      <c r="F294" s="124">
        <v>2</v>
      </c>
      <c r="G294" s="126" t="s">
        <v>701</v>
      </c>
      <c r="H294" s="126" t="s">
        <v>702</v>
      </c>
      <c r="I294" s="126" t="s">
        <v>703</v>
      </c>
      <c r="J294" s="126" t="s">
        <v>862</v>
      </c>
      <c r="K294" s="126" t="s">
        <v>704</v>
      </c>
      <c r="L294" s="126" t="s">
        <v>705</v>
      </c>
      <c r="M294" s="123">
        <f>SUMIF(SaldoAnno1!A$12:A$4902,D294,SaldoAnno1!D$12:D$4902)</f>
        <v>0</v>
      </c>
      <c r="N294" s="123">
        <f>SUMIF(SaldoAnno1!A$12:A$4902,D294,SaldoAnno1!E$12:E$4902)</f>
        <v>0</v>
      </c>
      <c r="O294" s="123">
        <f>SUMIF(SaldoAnno1!A$12:A$4902,D294,SaldoAnno1!G$12:G$4902)</f>
        <v>0</v>
      </c>
      <c r="P294" s="123">
        <f>SUMIF(SaldoAnno2!A$12:A$5000,D294,SaldoAnno2!D$12:D$5000)</f>
        <v>0</v>
      </c>
      <c r="Q294" s="123">
        <f>SUMIF(SaldoAnno2!A$12:A$5000,D294,SaldoAnno2!E$12:E$5000)</f>
        <v>0</v>
      </c>
      <c r="R294" s="123">
        <f>SUMIF(SaldoAnno2!A$12:A$5000,D294,SaldoAnno2!G$12:G$5000)</f>
        <v>0</v>
      </c>
      <c r="S294" s="123">
        <f>SUMIF(SaldoAnno3!A$12:A$5000,D294,SaldoAnno3!D$12:G$5000)</f>
        <v>0</v>
      </c>
      <c r="T294" s="123">
        <f>SUMIF(SaldoAnno3!A$12:A$5000,D294,SaldoAnno3!E$12:H$5000)</f>
        <v>0</v>
      </c>
      <c r="U294" s="123">
        <f>SUMIF(SaldoAnno3!A$12:A$5000,D294,SaldoAnno3!G$12:G$5000)</f>
        <v>0</v>
      </c>
      <c r="V294" s="123">
        <f>SUMIF(SaldoAnno4!A$12:A$4602,$D294,SaldoAnno4!D$12:D$4602)</f>
        <v>0</v>
      </c>
      <c r="W294" s="123">
        <f>SUMIF(SaldoAnno4!A$12:A$4602,$D294,SaldoAnno4!E$12:E$4602)</f>
        <v>0</v>
      </c>
      <c r="X294" s="123">
        <f>SUMIF(SaldoAnno4!A$12:A$4602,$D294,SaldoAnno4!G$12:G$4602)</f>
        <v>0</v>
      </c>
      <c r="Y294" s="123">
        <f>SUMIF(SaldoAnno5!A$12:A$4602,$D294,SaldoAnno5!D$12:D$4602)</f>
        <v>0</v>
      </c>
      <c r="Z294" s="123">
        <f>SUMIF(SaldoAnno5!A$12:A$4602,$D294,SaldoAnno5!E$12:E$4602)</f>
        <v>0</v>
      </c>
      <c r="AA294" s="123">
        <f>SUMIF(SaldoAnno5!A$12:A$4602,$D294,SaldoAnno5!G$12:G$4602)</f>
        <v>0</v>
      </c>
      <c r="AB294" s="123">
        <f>SUMIF(SaldoAnno6!A$12:A$5000,$D294,SaldoAnno6!D$12:D$5000)</f>
        <v>0</v>
      </c>
      <c r="AC294" s="123">
        <f>SUMIF(SaldoAnno6!A$12:A$5000,$D294,SaldoAnno6!E$12:E$5000)</f>
        <v>0</v>
      </c>
      <c r="AD294" s="123">
        <f>SUMIF(SaldoAnno6!A$12:A$5000,$D294,SaldoAnno6!G$12:G$5000)</f>
        <v>0</v>
      </c>
    </row>
    <row r="295" spans="1:30">
      <c r="A295" s="124">
        <v>30</v>
      </c>
      <c r="B295" s="124">
        <v>3001</v>
      </c>
      <c r="C295" s="124">
        <v>300101</v>
      </c>
      <c r="D295" s="124">
        <v>30010106</v>
      </c>
      <c r="E295" s="125" t="s">
        <v>1691</v>
      </c>
      <c r="F295" s="124">
        <v>2</v>
      </c>
      <c r="G295" s="126" t="s">
        <v>701</v>
      </c>
      <c r="H295" s="126" t="s">
        <v>702</v>
      </c>
      <c r="I295" s="126" t="s">
        <v>703</v>
      </c>
      <c r="J295" s="126" t="s">
        <v>862</v>
      </c>
      <c r="K295" s="126" t="s">
        <v>704</v>
      </c>
      <c r="L295" s="126" t="s">
        <v>705</v>
      </c>
      <c r="M295" s="123">
        <f>SUMIF(SaldoAnno1!A$12:A$4902,D295,SaldoAnno1!D$12:D$4902)</f>
        <v>0</v>
      </c>
      <c r="N295" s="123">
        <f>SUMIF(SaldoAnno1!A$12:A$4902,D295,SaldoAnno1!E$12:E$4902)</f>
        <v>33716.400000000001</v>
      </c>
      <c r="O295" s="123">
        <f>SUMIF(SaldoAnno1!A$12:A$4902,D295,SaldoAnno1!G$12:G$4902)</f>
        <v>-33716.400000000001</v>
      </c>
      <c r="P295" s="123">
        <f>SUMIF(SaldoAnno2!A$12:A$5000,D295,SaldoAnno2!D$12:D$5000)</f>
        <v>0</v>
      </c>
      <c r="Q295" s="123">
        <f>SUMIF(SaldoAnno2!A$12:A$5000,D295,SaldoAnno2!E$12:E$5000)</f>
        <v>0</v>
      </c>
      <c r="R295" s="123">
        <f>SUMIF(SaldoAnno2!A$12:A$5000,D295,SaldoAnno2!G$12:G$5000)</f>
        <v>0</v>
      </c>
      <c r="S295" s="123">
        <f>SUMIF(SaldoAnno3!A$12:A$5000,D295,SaldoAnno3!D$12:G$5000)</f>
        <v>0</v>
      </c>
      <c r="T295" s="123">
        <f>SUMIF(SaldoAnno3!A$12:A$5000,D295,SaldoAnno3!E$12:H$5000)</f>
        <v>0</v>
      </c>
      <c r="U295" s="123">
        <f>SUMIF(SaldoAnno3!A$12:A$5000,D295,SaldoAnno3!G$12:G$5000)</f>
        <v>0</v>
      </c>
      <c r="V295" s="123">
        <f>SUMIF(SaldoAnno4!A$12:A$4602,$D295,SaldoAnno4!D$12:D$4602)</f>
        <v>0</v>
      </c>
      <c r="W295" s="123">
        <f>SUMIF(SaldoAnno4!A$12:A$4602,$D295,SaldoAnno4!E$12:E$4602)</f>
        <v>0</v>
      </c>
      <c r="X295" s="123">
        <f>SUMIF(SaldoAnno4!A$12:A$4602,$D295,SaldoAnno4!G$12:G$4602)</f>
        <v>0</v>
      </c>
      <c r="Y295" s="123">
        <f>SUMIF(SaldoAnno5!A$12:A$4602,$D295,SaldoAnno5!D$12:D$4602)</f>
        <v>0</v>
      </c>
      <c r="Z295" s="123">
        <f>SUMIF(SaldoAnno5!A$12:A$4602,$D295,SaldoAnno5!E$12:E$4602)</f>
        <v>5338.43</v>
      </c>
      <c r="AA295" s="123">
        <f>SUMIF(SaldoAnno5!A$12:A$4602,$D295,SaldoAnno5!G$12:G$4602)</f>
        <v>-5338.43</v>
      </c>
      <c r="AB295" s="123">
        <f>SUMIF(SaldoAnno6!A$12:A$5000,$D295,SaldoAnno6!D$12:D$5000)</f>
        <v>0</v>
      </c>
      <c r="AC295" s="123">
        <f>SUMIF(SaldoAnno6!A$12:A$5000,$D295,SaldoAnno6!E$12:E$5000)</f>
        <v>127377.60000000001</v>
      </c>
      <c r="AD295" s="123">
        <f>SUMIF(SaldoAnno6!A$12:A$5000,$D295,SaldoAnno6!G$12:G$5000)</f>
        <v>-127377.60000000001</v>
      </c>
    </row>
    <row r="296" spans="1:30">
      <c r="A296" s="124">
        <v>30</v>
      </c>
      <c r="B296" s="124">
        <v>3001</v>
      </c>
      <c r="C296" s="124">
        <v>300101</v>
      </c>
      <c r="D296" s="124">
        <v>30010107</v>
      </c>
      <c r="E296" s="125" t="s">
        <v>1692</v>
      </c>
      <c r="F296" s="124">
        <v>2</v>
      </c>
      <c r="G296" s="126" t="s">
        <v>701</v>
      </c>
      <c r="H296" s="126" t="s">
        <v>702</v>
      </c>
      <c r="I296" s="126" t="s">
        <v>703</v>
      </c>
      <c r="J296" s="126" t="s">
        <v>862</v>
      </c>
      <c r="K296" s="126" t="s">
        <v>704</v>
      </c>
      <c r="L296" s="126" t="s">
        <v>705</v>
      </c>
      <c r="M296" s="123">
        <f>SUMIF(SaldoAnno1!A$12:A$4902,D296,SaldoAnno1!D$12:D$4902)</f>
        <v>0</v>
      </c>
      <c r="N296" s="123">
        <f>SUMIF(SaldoAnno1!A$12:A$4902,D296,SaldoAnno1!E$12:E$4902)</f>
        <v>88759.8</v>
      </c>
      <c r="O296" s="123">
        <f>SUMIF(SaldoAnno1!A$12:A$4902,D296,SaldoAnno1!G$12:G$4902)</f>
        <v>-88759.8</v>
      </c>
      <c r="P296" s="123">
        <f>SUMIF(SaldoAnno2!A$12:A$5000,D296,SaldoAnno2!D$12:D$5000)</f>
        <v>0</v>
      </c>
      <c r="Q296" s="123">
        <f>SUMIF(SaldoAnno2!A$12:A$5000,D296,SaldoAnno2!E$12:E$5000)</f>
        <v>0</v>
      </c>
      <c r="R296" s="123">
        <f>SUMIF(SaldoAnno2!A$12:A$5000,D296,SaldoAnno2!G$12:G$5000)</f>
        <v>0</v>
      </c>
      <c r="S296" s="123">
        <f>SUMIF(SaldoAnno3!A$12:A$5000,D296,SaldoAnno3!D$12:G$5000)</f>
        <v>0</v>
      </c>
      <c r="T296" s="123">
        <f>SUMIF(SaldoAnno3!A$12:A$5000,D296,SaldoAnno3!E$12:H$5000)</f>
        <v>0</v>
      </c>
      <c r="U296" s="123">
        <f>SUMIF(SaldoAnno3!A$12:A$5000,D296,SaldoAnno3!G$12:G$5000)</f>
        <v>0</v>
      </c>
      <c r="V296" s="123">
        <f>SUMIF(SaldoAnno4!A$12:A$4602,$D296,SaldoAnno4!D$12:D$4602)</f>
        <v>0</v>
      </c>
      <c r="W296" s="123">
        <f>SUMIF(SaldoAnno4!A$12:A$4602,$D296,SaldoAnno4!E$12:E$4602)</f>
        <v>0</v>
      </c>
      <c r="X296" s="123">
        <f>SUMIF(SaldoAnno4!A$12:A$4602,$D296,SaldoAnno4!G$12:G$4602)</f>
        <v>0</v>
      </c>
      <c r="Y296" s="123">
        <f>SUMIF(SaldoAnno5!A$12:A$4602,$D296,SaldoAnno5!D$12:D$4602)</f>
        <v>0</v>
      </c>
      <c r="Z296" s="123">
        <f>SUMIF(SaldoAnno5!A$12:A$4602,$D296,SaldoAnno5!E$12:E$4602)</f>
        <v>0</v>
      </c>
      <c r="AA296" s="123">
        <f>SUMIF(SaldoAnno5!A$12:A$4602,$D296,SaldoAnno5!G$12:G$4602)</f>
        <v>0</v>
      </c>
      <c r="AB296" s="123">
        <f>SUMIF(SaldoAnno6!A$12:A$5000,$D296,SaldoAnno6!D$12:D$5000)</f>
        <v>0</v>
      </c>
      <c r="AC296" s="123">
        <f>SUMIF(SaldoAnno6!A$12:A$5000,$D296,SaldoAnno6!E$12:E$5000)</f>
        <v>31010</v>
      </c>
      <c r="AD296" s="123">
        <f>SUMIF(SaldoAnno6!A$12:A$5000,$D296,SaldoAnno6!G$12:G$5000)</f>
        <v>-31010</v>
      </c>
    </row>
    <row r="297" spans="1:30">
      <c r="A297" s="124">
        <v>30</v>
      </c>
      <c r="B297" s="124">
        <v>3001</v>
      </c>
      <c r="C297" s="124">
        <v>300101</v>
      </c>
      <c r="D297" s="124">
        <v>30010188</v>
      </c>
      <c r="E297" s="125" t="s">
        <v>707</v>
      </c>
      <c r="F297" s="124">
        <v>2</v>
      </c>
      <c r="G297" s="126" t="s">
        <v>701</v>
      </c>
      <c r="H297" s="126" t="s">
        <v>702</v>
      </c>
      <c r="I297" s="126" t="s">
        <v>703</v>
      </c>
      <c r="J297" s="126" t="s">
        <v>862</v>
      </c>
      <c r="K297" s="126" t="s">
        <v>704</v>
      </c>
      <c r="L297" s="126" t="s">
        <v>705</v>
      </c>
      <c r="M297" s="123">
        <f>SUMIF(SaldoAnno1!A$12:A$4902,D297,SaldoAnno1!D$12:D$4902)</f>
        <v>0</v>
      </c>
      <c r="N297" s="123">
        <f>SUMIF(SaldoAnno1!A$12:A$4902,D297,SaldoAnno1!E$12:E$4902)</f>
        <v>7535</v>
      </c>
      <c r="O297" s="123">
        <f>SUMIF(SaldoAnno1!A$12:A$4902,D297,SaldoAnno1!G$12:G$4902)</f>
        <v>-7535</v>
      </c>
      <c r="P297" s="123">
        <f>SUMIF(SaldoAnno2!A$12:A$5000,D297,SaldoAnno2!D$12:D$5000)</f>
        <v>11578.57</v>
      </c>
      <c r="Q297" s="123">
        <f>SUMIF(SaldoAnno2!A$12:A$5000,D297,SaldoAnno2!E$12:E$5000)</f>
        <v>11578.57</v>
      </c>
      <c r="R297" s="123">
        <f>SUMIF(SaldoAnno2!A$12:A$5000,D297,SaldoAnno2!G$12:G$5000)</f>
        <v>0</v>
      </c>
      <c r="S297" s="123">
        <f>SUMIF(SaldoAnno3!A$12:A$5000,D297,SaldoAnno3!D$12:G$5000)</f>
        <v>0</v>
      </c>
      <c r="T297" s="123">
        <f>SUMIF(SaldoAnno3!A$12:A$5000,D297,SaldoAnno3!E$12:H$5000)</f>
        <v>5402</v>
      </c>
      <c r="U297" s="123">
        <f>SUMIF(SaldoAnno3!A$12:A$5000,D297,SaldoAnno3!G$12:G$5000)</f>
        <v>-5402</v>
      </c>
      <c r="V297" s="123">
        <f>SUMIF(SaldoAnno4!A$12:A$4602,$D297,SaldoAnno4!D$12:D$4602)</f>
        <v>0</v>
      </c>
      <c r="W297" s="123">
        <f>SUMIF(SaldoAnno4!A$12:A$4602,$D297,SaldoAnno4!E$12:E$4602)</f>
        <v>11570</v>
      </c>
      <c r="X297" s="123">
        <f>SUMIF(SaldoAnno4!A$12:A$4602,$D297,SaldoAnno4!G$12:G$4602)</f>
        <v>-11570</v>
      </c>
      <c r="Y297" s="123">
        <f>SUMIF(SaldoAnno5!A$12:A$4602,$D297,SaldoAnno5!D$12:D$4602)</f>
        <v>1150</v>
      </c>
      <c r="Z297" s="123">
        <f>SUMIF(SaldoAnno5!A$12:A$4602,$D297,SaldoAnno5!E$12:E$4602)</f>
        <v>27615</v>
      </c>
      <c r="AA297" s="123">
        <f>SUMIF(SaldoAnno5!A$12:A$4602,$D297,SaldoAnno5!G$12:G$4602)</f>
        <v>-26465</v>
      </c>
      <c r="AB297" s="123">
        <f>SUMIF(SaldoAnno6!A$12:A$5000,$D297,SaldoAnno6!D$12:D$5000)</f>
        <v>143</v>
      </c>
      <c r="AC297" s="123">
        <f>SUMIF(SaldoAnno6!A$12:A$5000,$D297,SaldoAnno6!E$12:E$5000)</f>
        <v>21555</v>
      </c>
      <c r="AD297" s="123">
        <f>SUMIF(SaldoAnno6!A$12:A$5000,$D297,SaldoAnno6!G$12:G$5000)</f>
        <v>-21412</v>
      </c>
    </row>
    <row r="298" spans="1:30">
      <c r="A298" s="124">
        <v>30</v>
      </c>
      <c r="B298" s="124">
        <v>3001</v>
      </c>
      <c r="C298" s="124">
        <v>300102</v>
      </c>
      <c r="D298" s="124">
        <v>30010201</v>
      </c>
      <c r="E298" s="125" t="s">
        <v>708</v>
      </c>
      <c r="F298" s="124">
        <v>2</v>
      </c>
      <c r="G298" s="126" t="s">
        <v>701</v>
      </c>
      <c r="H298" s="126" t="s">
        <v>702</v>
      </c>
      <c r="I298" s="126" t="s">
        <v>709</v>
      </c>
      <c r="J298" s="126" t="s">
        <v>862</v>
      </c>
      <c r="K298" s="126" t="s">
        <v>710</v>
      </c>
      <c r="L298" s="126" t="s">
        <v>705</v>
      </c>
      <c r="M298" s="123">
        <f>SUMIF(SaldoAnno1!A$12:A$4902,D298,SaldoAnno1!D$12:D$4902)</f>
        <v>0</v>
      </c>
      <c r="N298" s="123">
        <f>SUMIF(SaldoAnno1!A$12:A$4902,D298,SaldoAnno1!E$12:E$4902)</f>
        <v>1871817.42</v>
      </c>
      <c r="O298" s="123">
        <f>SUMIF(SaldoAnno1!A$12:A$4902,D298,SaldoAnno1!G$12:G$4902)</f>
        <v>-1871817.42</v>
      </c>
      <c r="P298" s="123">
        <f>SUMIF(SaldoAnno2!A$12:A$5000,D298,SaldoAnno2!D$12:D$5000)</f>
        <v>2581.35</v>
      </c>
      <c r="Q298" s="123">
        <f>SUMIF(SaldoAnno2!A$12:A$5000,D298,SaldoAnno2!E$12:E$5000)</f>
        <v>8671870.4199999999</v>
      </c>
      <c r="R298" s="123">
        <f>SUMIF(SaldoAnno2!A$12:A$5000,D298,SaldoAnno2!G$12:G$5000)</f>
        <v>-8669289.0700000003</v>
      </c>
      <c r="S298" s="123">
        <f>SUMIF(SaldoAnno3!A$12:A$5000,D298,SaldoAnno3!D$12:G$5000)</f>
        <v>106165.21</v>
      </c>
      <c r="T298" s="123">
        <f>SUMIF(SaldoAnno3!A$12:A$5000,D298,SaldoAnno3!E$12:H$5000)</f>
        <v>6866606.3799999999</v>
      </c>
      <c r="U298" s="123">
        <f>SUMIF(SaldoAnno3!A$12:A$5000,D298,SaldoAnno3!G$12:G$5000)</f>
        <v>-6760441.1699999999</v>
      </c>
      <c r="V298" s="123">
        <f>SUMIF(SaldoAnno4!A$12:A$4602,$D298,SaldoAnno4!D$12:D$4602)</f>
        <v>0</v>
      </c>
      <c r="W298" s="123">
        <f>SUMIF(SaldoAnno4!A$12:A$4602,$D298,SaldoAnno4!E$12:E$4602)</f>
        <v>7143611.0499999998</v>
      </c>
      <c r="X298" s="123">
        <f>SUMIF(SaldoAnno4!A$12:A$4602,$D298,SaldoAnno4!G$12:G$4602)</f>
        <v>-7143611.0499999998</v>
      </c>
      <c r="Y298" s="123">
        <f>SUMIF(SaldoAnno5!A$12:A$4602,$D298,SaldoAnno5!D$12:D$4602)</f>
        <v>707967.83</v>
      </c>
      <c r="Z298" s="123">
        <f>SUMIF(SaldoAnno5!A$12:A$4602,$D298,SaldoAnno5!E$12:E$4602)</f>
        <v>8097745.79</v>
      </c>
      <c r="AA298" s="123">
        <f>SUMIF(SaldoAnno5!A$12:A$4602,$D298,SaldoAnno5!G$12:G$4602)</f>
        <v>-7389777.96</v>
      </c>
      <c r="AB298" s="123">
        <f>SUMIF(SaldoAnno6!A$12:A$5000,$D298,SaldoAnno6!D$12:D$5000)</f>
        <v>2217.5</v>
      </c>
      <c r="AC298" s="123">
        <f>SUMIF(SaldoAnno6!A$12:A$5000,$D298,SaldoAnno6!E$12:E$5000)</f>
        <v>7553036.79</v>
      </c>
      <c r="AD298" s="123">
        <f>SUMIF(SaldoAnno6!A$12:A$5000,$D298,SaldoAnno6!G$12:G$5000)</f>
        <v>-7550819.29</v>
      </c>
    </row>
    <row r="299" spans="1:30" ht="25.5">
      <c r="A299" s="124">
        <v>30</v>
      </c>
      <c r="B299" s="124">
        <v>3001</v>
      </c>
      <c r="C299" s="124">
        <v>300103</v>
      </c>
      <c r="D299" s="124">
        <v>30010301</v>
      </c>
      <c r="E299" s="125" t="s">
        <v>711</v>
      </c>
      <c r="F299" s="124">
        <v>2</v>
      </c>
      <c r="G299" s="126" t="s">
        <v>701</v>
      </c>
      <c r="H299" s="126" t="s">
        <v>702</v>
      </c>
      <c r="I299" s="126" t="s">
        <v>712</v>
      </c>
      <c r="J299" s="126" t="s">
        <v>862</v>
      </c>
      <c r="K299" s="126" t="s">
        <v>713</v>
      </c>
      <c r="L299" s="126" t="s">
        <v>705</v>
      </c>
      <c r="M299" s="123">
        <f>SUMIF(SaldoAnno1!A$12:A$4902,D299,SaldoAnno1!D$12:D$4902)</f>
        <v>0</v>
      </c>
      <c r="N299" s="123">
        <f>SUMIF(SaldoAnno1!A$12:A$4902,D299,SaldoAnno1!E$12:E$4902)</f>
        <v>746329.28</v>
      </c>
      <c r="O299" s="123">
        <f>SUMIF(SaldoAnno1!A$12:A$4902,D299,SaldoAnno1!G$12:G$4902)</f>
        <v>-746329.28</v>
      </c>
      <c r="P299" s="123">
        <f>SUMIF(SaldoAnno2!A$12:A$5000,D299,SaldoAnno2!D$12:D$5000)</f>
        <v>0</v>
      </c>
      <c r="Q299" s="123">
        <f>SUMIF(SaldoAnno2!A$12:A$5000,D299,SaldoAnno2!E$12:E$5000)</f>
        <v>4569817.05</v>
      </c>
      <c r="R299" s="123">
        <f>SUMIF(SaldoAnno2!A$12:A$5000,D299,SaldoAnno2!G$12:G$5000)</f>
        <v>-4569817.05</v>
      </c>
      <c r="S299" s="123">
        <f>SUMIF(SaldoAnno3!A$12:A$5000,D299,SaldoAnno3!D$12:G$5000)</f>
        <v>0</v>
      </c>
      <c r="T299" s="123">
        <f>SUMIF(SaldoAnno3!A$12:A$5000,D299,SaldoAnno3!E$12:H$5000)</f>
        <v>3375670.71</v>
      </c>
      <c r="U299" s="123">
        <f>SUMIF(SaldoAnno3!A$12:A$5000,D299,SaldoAnno3!G$12:G$5000)</f>
        <v>-3375670.71</v>
      </c>
      <c r="V299" s="123">
        <f>SUMIF(SaldoAnno4!A$12:A$4602,$D299,SaldoAnno4!D$12:D$4602)</f>
        <v>91.25</v>
      </c>
      <c r="W299" s="123">
        <f>SUMIF(SaldoAnno4!A$12:A$4602,$D299,SaldoAnno4!E$12:E$4602)</f>
        <v>3278611.08</v>
      </c>
      <c r="X299" s="123">
        <f>SUMIF(SaldoAnno4!A$12:A$4602,$D299,SaldoAnno4!G$12:G$4602)</f>
        <v>-3278519.83</v>
      </c>
      <c r="Y299" s="123">
        <f>SUMIF(SaldoAnno5!A$12:A$4602,$D299,SaldoAnno5!D$12:D$4602)</f>
        <v>277424.03000000003</v>
      </c>
      <c r="Z299" s="123">
        <f>SUMIF(SaldoAnno5!A$12:A$4602,$D299,SaldoAnno5!E$12:E$4602)</f>
        <v>3369917.62</v>
      </c>
      <c r="AA299" s="123">
        <f>SUMIF(SaldoAnno5!A$12:A$4602,$D299,SaldoAnno5!G$12:G$4602)</f>
        <v>-3092493.59</v>
      </c>
      <c r="AB299" s="123">
        <f>SUMIF(SaldoAnno6!A$12:A$5000,$D299,SaldoAnno6!D$12:D$5000)</f>
        <v>30672.12</v>
      </c>
      <c r="AC299" s="123">
        <f>SUMIF(SaldoAnno6!A$12:A$5000,$D299,SaldoAnno6!E$12:E$5000)</f>
        <v>3098769.29</v>
      </c>
      <c r="AD299" s="123">
        <f>SUMIF(SaldoAnno6!A$12:A$5000,$D299,SaldoAnno6!G$12:G$5000)</f>
        <v>-3068097.17</v>
      </c>
    </row>
    <row r="300" spans="1:30">
      <c r="A300" s="124">
        <v>30</v>
      </c>
      <c r="B300" s="124">
        <v>3001</v>
      </c>
      <c r="C300" s="124">
        <v>300103</v>
      </c>
      <c r="D300" s="124">
        <v>30010302</v>
      </c>
      <c r="E300" s="125" t="s">
        <v>714</v>
      </c>
      <c r="F300" s="124">
        <v>2</v>
      </c>
      <c r="G300" s="126" t="s">
        <v>701</v>
      </c>
      <c r="H300" s="126" t="s">
        <v>702</v>
      </c>
      <c r="I300" s="126" t="s">
        <v>712</v>
      </c>
      <c r="J300" s="126" t="s">
        <v>862</v>
      </c>
      <c r="K300" s="126" t="s">
        <v>713</v>
      </c>
      <c r="L300" s="126" t="s">
        <v>705</v>
      </c>
      <c r="M300" s="123">
        <f>SUMIF(SaldoAnno1!A$12:A$4902,D300,SaldoAnno1!D$12:D$4902)</f>
        <v>0</v>
      </c>
      <c r="N300" s="123">
        <f>SUMIF(SaldoAnno1!A$12:A$4902,D300,SaldoAnno1!E$12:E$4902)</f>
        <v>0</v>
      </c>
      <c r="O300" s="123">
        <f>SUMIF(SaldoAnno1!A$12:A$4902,D300,SaldoAnno1!G$12:G$4902)</f>
        <v>0</v>
      </c>
      <c r="P300" s="123">
        <f>SUMIF(SaldoAnno2!A$12:A$5000,D300,SaldoAnno2!D$12:D$5000)</f>
        <v>0</v>
      </c>
      <c r="Q300" s="123">
        <f>SUMIF(SaldoAnno2!A$12:A$5000,D300,SaldoAnno2!E$12:E$5000)</f>
        <v>0</v>
      </c>
      <c r="R300" s="123">
        <f>SUMIF(SaldoAnno2!A$12:A$5000,D300,SaldoAnno2!G$12:G$5000)</f>
        <v>0</v>
      </c>
      <c r="S300" s="123">
        <f>SUMIF(SaldoAnno3!A$12:A$5000,D300,SaldoAnno3!D$12:G$5000)</f>
        <v>0</v>
      </c>
      <c r="T300" s="123">
        <f>SUMIF(SaldoAnno3!A$12:A$5000,D300,SaldoAnno3!E$12:H$5000)</f>
        <v>0</v>
      </c>
      <c r="U300" s="123">
        <f>SUMIF(SaldoAnno3!A$12:A$5000,D300,SaldoAnno3!G$12:G$5000)</f>
        <v>0</v>
      </c>
      <c r="V300" s="123">
        <f>SUMIF(SaldoAnno4!A$12:A$4602,$D300,SaldoAnno4!D$12:D$4602)</f>
        <v>0</v>
      </c>
      <c r="W300" s="123">
        <f>SUMIF(SaldoAnno4!A$12:A$4602,$D300,SaldoAnno4!E$12:E$4602)</f>
        <v>0</v>
      </c>
      <c r="X300" s="123">
        <f>SUMIF(SaldoAnno4!A$12:A$4602,$D300,SaldoAnno4!G$12:G$4602)</f>
        <v>0</v>
      </c>
      <c r="Y300" s="123">
        <f>SUMIF(SaldoAnno5!A$12:A$4602,$D300,SaldoAnno5!D$12:D$4602)</f>
        <v>0</v>
      </c>
      <c r="Z300" s="123">
        <f>SUMIF(SaldoAnno5!A$12:A$4602,$D300,SaldoAnno5!E$12:E$4602)</f>
        <v>0</v>
      </c>
      <c r="AA300" s="123">
        <f>SUMIF(SaldoAnno5!A$12:A$4602,$D300,SaldoAnno5!G$12:G$4602)</f>
        <v>0</v>
      </c>
      <c r="AB300" s="123">
        <f>SUMIF(SaldoAnno6!A$12:A$5000,$D300,SaldoAnno6!D$12:D$5000)</f>
        <v>0</v>
      </c>
      <c r="AC300" s="123">
        <f>SUMIF(SaldoAnno6!A$12:A$5000,$D300,SaldoAnno6!E$12:E$5000)</f>
        <v>0</v>
      </c>
      <c r="AD300" s="123">
        <f>SUMIF(SaldoAnno6!A$12:A$5000,$D300,SaldoAnno6!G$12:G$5000)</f>
        <v>0</v>
      </c>
    </row>
    <row r="301" spans="1:30">
      <c r="A301" s="124">
        <v>30</v>
      </c>
      <c r="B301" s="124">
        <v>3001</v>
      </c>
      <c r="C301" s="124">
        <v>300103</v>
      </c>
      <c r="D301" s="124">
        <v>30010303</v>
      </c>
      <c r="E301" s="125" t="s">
        <v>715</v>
      </c>
      <c r="F301" s="124">
        <v>2</v>
      </c>
      <c r="G301" s="126" t="s">
        <v>701</v>
      </c>
      <c r="H301" s="126" t="s">
        <v>702</v>
      </c>
      <c r="I301" s="126" t="s">
        <v>712</v>
      </c>
      <c r="J301" s="126" t="s">
        <v>862</v>
      </c>
      <c r="K301" s="126" t="s">
        <v>713</v>
      </c>
      <c r="L301" s="126" t="s">
        <v>705</v>
      </c>
      <c r="M301" s="123">
        <f>SUMIF(SaldoAnno1!A$12:A$4902,D301,SaldoAnno1!D$12:D$4902)</f>
        <v>0</v>
      </c>
      <c r="N301" s="123">
        <f>SUMIF(SaldoAnno1!A$12:A$4902,D301,SaldoAnno1!E$12:E$4902)</f>
        <v>4524.63</v>
      </c>
      <c r="O301" s="123">
        <f>SUMIF(SaldoAnno1!A$12:A$4902,D301,SaldoAnno1!G$12:G$4902)</f>
        <v>-4524.63</v>
      </c>
      <c r="P301" s="123">
        <f>SUMIF(SaldoAnno2!A$12:A$5000,D301,SaldoAnno2!D$12:D$5000)</f>
        <v>1423.89</v>
      </c>
      <c r="Q301" s="123">
        <f>SUMIF(SaldoAnno2!A$12:A$5000,D301,SaldoAnno2!E$12:E$5000)</f>
        <v>23141.119999999999</v>
      </c>
      <c r="R301" s="123">
        <f>SUMIF(SaldoAnno2!A$12:A$5000,D301,SaldoAnno2!G$12:G$5000)</f>
        <v>-21717.23</v>
      </c>
      <c r="S301" s="123">
        <f>SUMIF(SaldoAnno3!A$12:A$5000,D301,SaldoAnno3!D$12:G$5000)</f>
        <v>42.21</v>
      </c>
      <c r="T301" s="123">
        <f>SUMIF(SaldoAnno3!A$12:A$5000,D301,SaldoAnno3!E$12:H$5000)</f>
        <v>16136.65</v>
      </c>
      <c r="U301" s="123">
        <f>SUMIF(SaldoAnno3!A$12:A$5000,D301,SaldoAnno3!G$12:G$5000)</f>
        <v>-16094.44</v>
      </c>
      <c r="V301" s="123">
        <f>SUMIF(SaldoAnno4!A$12:A$4602,$D301,SaldoAnno4!D$12:D$4602)</f>
        <v>9.23</v>
      </c>
      <c r="W301" s="123">
        <f>SUMIF(SaldoAnno4!A$12:A$4602,$D301,SaldoAnno4!E$12:E$4602)</f>
        <v>16091.05</v>
      </c>
      <c r="X301" s="123">
        <f>SUMIF(SaldoAnno4!A$12:A$4602,$D301,SaldoAnno4!G$12:G$4602)</f>
        <v>-16081.82</v>
      </c>
      <c r="Y301" s="123">
        <f>SUMIF(SaldoAnno5!A$12:A$4602,$D301,SaldoAnno5!D$12:D$4602)</f>
        <v>580.45000000000005</v>
      </c>
      <c r="Z301" s="123">
        <f>SUMIF(SaldoAnno5!A$12:A$4602,$D301,SaldoAnno5!E$12:E$4602)</f>
        <v>15342.01</v>
      </c>
      <c r="AA301" s="123">
        <f>SUMIF(SaldoAnno5!A$12:A$4602,$D301,SaldoAnno5!G$12:G$4602)</f>
        <v>-14761.56</v>
      </c>
      <c r="AB301" s="123">
        <f>SUMIF(SaldoAnno6!A$12:A$5000,$D301,SaldoAnno6!D$12:D$5000)</f>
        <v>36.409999999999997</v>
      </c>
      <c r="AC301" s="123">
        <f>SUMIF(SaldoAnno6!A$12:A$5000,$D301,SaldoAnno6!E$12:E$5000)</f>
        <v>13120.43</v>
      </c>
      <c r="AD301" s="123">
        <f>SUMIF(SaldoAnno6!A$12:A$5000,$D301,SaldoAnno6!G$12:G$5000)</f>
        <v>-13084.02</v>
      </c>
    </row>
    <row r="302" spans="1:30">
      <c r="A302" s="124">
        <v>30</v>
      </c>
      <c r="B302" s="124">
        <v>3001</v>
      </c>
      <c r="C302" s="124">
        <v>300103</v>
      </c>
      <c r="D302" s="130">
        <v>30010304</v>
      </c>
      <c r="E302" s="131" t="s">
        <v>573</v>
      </c>
      <c r="F302" s="124">
        <v>2</v>
      </c>
      <c r="G302" s="126" t="s">
        <v>701</v>
      </c>
      <c r="H302" s="126" t="s">
        <v>702</v>
      </c>
      <c r="I302" s="126" t="s">
        <v>712</v>
      </c>
      <c r="J302" s="126" t="s">
        <v>862</v>
      </c>
      <c r="K302" s="126" t="s">
        <v>713</v>
      </c>
      <c r="L302" s="126" t="s">
        <v>705</v>
      </c>
      <c r="M302" s="123">
        <f>SUMIF(SaldoAnno1!A$12:A$4902,D302,SaldoAnno1!D$12:D$4902)</f>
        <v>0</v>
      </c>
      <c r="N302" s="123">
        <f>SUMIF(SaldoAnno1!A$12:A$4902,D302,SaldoAnno1!E$12:E$4902)</f>
        <v>0</v>
      </c>
      <c r="O302" s="123">
        <f>SUMIF(SaldoAnno1!A$12:A$4902,D302,SaldoAnno1!G$12:G$4902)</f>
        <v>0</v>
      </c>
      <c r="P302" s="123">
        <f>SUMIF(SaldoAnno2!A$12:A$5000,D302,SaldoAnno2!D$12:D$5000)</f>
        <v>29605.69</v>
      </c>
      <c r="Q302" s="123">
        <f>SUMIF(SaldoAnno2!A$12:A$5000,D302,SaldoAnno2!E$12:E$5000)</f>
        <v>29605.69</v>
      </c>
      <c r="R302" s="123">
        <f>SUMIF(SaldoAnno2!A$12:A$5000,D302,SaldoAnno2!G$12:G$5000)</f>
        <v>0</v>
      </c>
      <c r="S302" s="123">
        <f>SUMIF(SaldoAnno3!A$12:A$5000,D302,SaldoAnno3!D$12:G$5000)</f>
        <v>0</v>
      </c>
      <c r="T302" s="123">
        <f>SUMIF(SaldoAnno3!A$12:A$5000,D302,SaldoAnno3!E$12:H$5000)</f>
        <v>0</v>
      </c>
      <c r="U302" s="123">
        <f>SUMIF(SaldoAnno3!A$12:A$5000,D302,SaldoAnno3!G$12:G$5000)</f>
        <v>0</v>
      </c>
      <c r="V302" s="123">
        <f>SUMIF(SaldoAnno4!A$12:A$4602,$D302,SaldoAnno4!D$12:D$4602)</f>
        <v>0</v>
      </c>
      <c r="W302" s="123">
        <f>SUMIF(SaldoAnno4!A$12:A$4602,$D302,SaldoAnno4!E$12:E$4602)</f>
        <v>0</v>
      </c>
      <c r="X302" s="123">
        <f>SUMIF(SaldoAnno4!A$12:A$4602,$D302,SaldoAnno4!G$12:G$4602)</f>
        <v>0</v>
      </c>
      <c r="Y302" s="123">
        <f>SUMIF(SaldoAnno5!A$12:A$4602,$D302,SaldoAnno5!D$12:D$4602)</f>
        <v>0</v>
      </c>
      <c r="Z302" s="123">
        <f>SUMIF(SaldoAnno5!A$12:A$4602,$D302,SaldoAnno5!E$12:E$4602)</f>
        <v>0</v>
      </c>
      <c r="AA302" s="123">
        <f>SUMIF(SaldoAnno5!A$12:A$4602,$D302,SaldoAnno5!G$12:G$4602)</f>
        <v>0</v>
      </c>
      <c r="AB302" s="123">
        <f>SUMIF(SaldoAnno6!A$12:A$5000,$D302,SaldoAnno6!D$12:D$5000)</f>
        <v>0</v>
      </c>
      <c r="AC302" s="123">
        <f>SUMIF(SaldoAnno6!A$12:A$5000,$D302,SaldoAnno6!E$12:E$5000)</f>
        <v>0</v>
      </c>
      <c r="AD302" s="123">
        <f>SUMIF(SaldoAnno6!A$12:A$5000,$D302,SaldoAnno6!G$12:G$5000)</f>
        <v>0</v>
      </c>
    </row>
    <row r="303" spans="1:30">
      <c r="A303" s="124">
        <v>30</v>
      </c>
      <c r="B303" s="124">
        <v>3001</v>
      </c>
      <c r="C303" s="124">
        <v>300103</v>
      </c>
      <c r="D303" s="130">
        <v>30010305</v>
      </c>
      <c r="E303" s="131" t="s">
        <v>574</v>
      </c>
      <c r="F303" s="124">
        <v>2</v>
      </c>
      <c r="G303" s="126" t="s">
        <v>701</v>
      </c>
      <c r="H303" s="126" t="s">
        <v>702</v>
      </c>
      <c r="I303" s="126" t="s">
        <v>712</v>
      </c>
      <c r="J303" s="126" t="s">
        <v>862</v>
      </c>
      <c r="K303" s="126" t="s">
        <v>713</v>
      </c>
      <c r="L303" s="126" t="s">
        <v>705</v>
      </c>
      <c r="M303" s="123">
        <f>SUMIF(SaldoAnno1!A$12:A$4902,D303,SaldoAnno1!D$12:D$4902)</f>
        <v>0</v>
      </c>
      <c r="N303" s="123">
        <f>SUMIF(SaldoAnno1!A$12:A$4902,D303,SaldoAnno1!E$12:E$4902)</f>
        <v>0</v>
      </c>
      <c r="O303" s="123">
        <f>SUMIF(SaldoAnno1!A$12:A$4902,D303,SaldoAnno1!G$12:G$4902)</f>
        <v>0</v>
      </c>
      <c r="P303" s="123">
        <f>SUMIF(SaldoAnno2!A$12:A$5000,D303,SaldoAnno2!D$12:D$5000)</f>
        <v>0</v>
      </c>
      <c r="Q303" s="123">
        <f>SUMIF(SaldoAnno2!A$12:A$5000,D303,SaldoAnno2!E$12:E$5000)</f>
        <v>0</v>
      </c>
      <c r="R303" s="123">
        <f>SUMIF(SaldoAnno2!A$12:A$5000,D303,SaldoAnno2!G$12:G$5000)</f>
        <v>0</v>
      </c>
      <c r="S303" s="123">
        <f>SUMIF(SaldoAnno3!A$12:A$5000,D303,SaldoAnno3!D$12:G$5000)</f>
        <v>0</v>
      </c>
      <c r="T303" s="123">
        <f>SUMIF(SaldoAnno3!A$12:A$5000,D303,SaldoAnno3!E$12:H$5000)</f>
        <v>0</v>
      </c>
      <c r="U303" s="123">
        <f>SUMIF(SaldoAnno3!A$12:A$5000,D303,SaldoAnno3!G$12:G$5000)</f>
        <v>0</v>
      </c>
      <c r="V303" s="123">
        <f>SUMIF(SaldoAnno4!A$12:A$4602,$D303,SaldoAnno4!D$12:D$4602)</f>
        <v>0</v>
      </c>
      <c r="W303" s="123">
        <f>SUMIF(SaldoAnno4!A$12:A$4602,$D303,SaldoAnno4!E$12:E$4602)</f>
        <v>0</v>
      </c>
      <c r="X303" s="123">
        <f>SUMIF(SaldoAnno4!A$12:A$4602,$D303,SaldoAnno4!G$12:G$4602)</f>
        <v>0</v>
      </c>
      <c r="Y303" s="123">
        <f>SUMIF(SaldoAnno5!A$12:A$4602,$D303,SaldoAnno5!D$12:D$4602)</f>
        <v>0</v>
      </c>
      <c r="Z303" s="123">
        <f>SUMIF(SaldoAnno5!A$12:A$4602,$D303,SaldoAnno5!E$12:E$4602)</f>
        <v>0</v>
      </c>
      <c r="AA303" s="123">
        <f>SUMIF(SaldoAnno5!A$12:A$4602,$D303,SaldoAnno5!G$12:G$4602)</f>
        <v>0</v>
      </c>
      <c r="AB303" s="123">
        <f>SUMIF(SaldoAnno6!A$12:A$5000,$D303,SaldoAnno6!D$12:D$5000)</f>
        <v>0</v>
      </c>
      <c r="AC303" s="123">
        <f>SUMIF(SaldoAnno6!A$12:A$5000,$D303,SaldoAnno6!E$12:E$5000)</f>
        <v>0</v>
      </c>
      <c r="AD303" s="123">
        <f>SUMIF(SaldoAnno6!A$12:A$5000,$D303,SaldoAnno6!G$12:G$5000)</f>
        <v>0</v>
      </c>
    </row>
    <row r="304" spans="1:30">
      <c r="A304" s="124">
        <v>30</v>
      </c>
      <c r="B304" s="124">
        <v>3001</v>
      </c>
      <c r="C304" s="124">
        <v>300103</v>
      </c>
      <c r="D304" s="130">
        <v>30010306</v>
      </c>
      <c r="E304" s="131" t="s">
        <v>575</v>
      </c>
      <c r="F304" s="124">
        <v>2</v>
      </c>
      <c r="G304" s="126" t="s">
        <v>701</v>
      </c>
      <c r="H304" s="126" t="s">
        <v>702</v>
      </c>
      <c r="I304" s="126" t="s">
        <v>712</v>
      </c>
      <c r="J304" s="126" t="s">
        <v>862</v>
      </c>
      <c r="K304" s="126" t="s">
        <v>713</v>
      </c>
      <c r="L304" s="126" t="s">
        <v>705</v>
      </c>
      <c r="M304" s="123">
        <f>SUMIF(SaldoAnno1!A$12:A$4902,D304,SaldoAnno1!D$12:D$4902)</f>
        <v>0</v>
      </c>
      <c r="N304" s="123">
        <f>SUMIF(SaldoAnno1!A$12:A$4902,D304,SaldoAnno1!E$12:E$4902)</f>
        <v>0</v>
      </c>
      <c r="O304" s="123">
        <f>SUMIF(SaldoAnno1!A$12:A$4902,D304,SaldoAnno1!G$12:G$4902)</f>
        <v>0</v>
      </c>
      <c r="P304" s="123">
        <f>SUMIF(SaldoAnno2!A$12:A$5000,D304,SaldoAnno2!D$12:D$5000)</f>
        <v>0</v>
      </c>
      <c r="Q304" s="123">
        <f>SUMIF(SaldoAnno2!A$12:A$5000,D304,SaldoAnno2!E$12:E$5000)</f>
        <v>0</v>
      </c>
      <c r="R304" s="123">
        <f>SUMIF(SaldoAnno2!A$12:A$5000,D304,SaldoAnno2!G$12:G$5000)</f>
        <v>0</v>
      </c>
      <c r="S304" s="123">
        <f>SUMIF(SaldoAnno3!A$12:A$5000,D304,SaldoAnno3!D$12:G$5000)</f>
        <v>0</v>
      </c>
      <c r="T304" s="123">
        <f>SUMIF(SaldoAnno3!A$12:A$5000,D304,SaldoAnno3!E$12:H$5000)</f>
        <v>0</v>
      </c>
      <c r="U304" s="123">
        <f>SUMIF(SaldoAnno3!A$12:A$5000,D304,SaldoAnno3!G$12:G$5000)</f>
        <v>0</v>
      </c>
      <c r="V304" s="123">
        <f>SUMIF(SaldoAnno4!A$12:A$4602,$D304,SaldoAnno4!D$12:D$4602)</f>
        <v>0</v>
      </c>
      <c r="W304" s="123">
        <f>SUMIF(SaldoAnno4!A$12:A$4602,$D304,SaldoAnno4!E$12:E$4602)</f>
        <v>0</v>
      </c>
      <c r="X304" s="123">
        <f>SUMIF(SaldoAnno4!A$12:A$4602,$D304,SaldoAnno4!G$12:G$4602)</f>
        <v>0</v>
      </c>
      <c r="Y304" s="123">
        <f>SUMIF(SaldoAnno5!A$12:A$4602,$D304,SaldoAnno5!D$12:D$4602)</f>
        <v>0</v>
      </c>
      <c r="Z304" s="123">
        <f>SUMIF(SaldoAnno5!A$12:A$4602,$D304,SaldoAnno5!E$12:E$4602)</f>
        <v>0</v>
      </c>
      <c r="AA304" s="123">
        <f>SUMIF(SaldoAnno5!A$12:A$4602,$D304,SaldoAnno5!G$12:G$4602)</f>
        <v>0</v>
      </c>
      <c r="AB304" s="123">
        <f>SUMIF(SaldoAnno6!A$12:A$5000,$D304,SaldoAnno6!D$12:D$5000)</f>
        <v>0</v>
      </c>
      <c r="AC304" s="123">
        <f>SUMIF(SaldoAnno6!A$12:A$5000,$D304,SaldoAnno6!E$12:E$5000)</f>
        <v>0</v>
      </c>
      <c r="AD304" s="123">
        <f>SUMIF(SaldoAnno6!A$12:A$5000,$D304,SaldoAnno6!G$12:G$5000)</f>
        <v>0</v>
      </c>
    </row>
    <row r="305" spans="1:30">
      <c r="A305" s="124">
        <v>30</v>
      </c>
      <c r="B305" s="124">
        <v>3001</v>
      </c>
      <c r="C305" s="124">
        <v>300103</v>
      </c>
      <c r="D305" s="130">
        <v>30010307</v>
      </c>
      <c r="E305" s="131" t="s">
        <v>576</v>
      </c>
      <c r="F305" s="124">
        <v>2</v>
      </c>
      <c r="G305" s="126" t="s">
        <v>701</v>
      </c>
      <c r="H305" s="126" t="s">
        <v>702</v>
      </c>
      <c r="I305" s="126" t="s">
        <v>712</v>
      </c>
      <c r="J305" s="126" t="s">
        <v>862</v>
      </c>
      <c r="K305" s="126" t="s">
        <v>713</v>
      </c>
      <c r="L305" s="126" t="s">
        <v>705</v>
      </c>
      <c r="M305" s="123">
        <f>SUMIF(SaldoAnno1!A$12:A$4902,D305,SaldoAnno1!D$12:D$4902)</f>
        <v>0</v>
      </c>
      <c r="N305" s="123">
        <f>SUMIF(SaldoAnno1!A$12:A$4902,D305,SaldoAnno1!E$12:E$4902)</f>
        <v>0</v>
      </c>
      <c r="O305" s="123">
        <f>SUMIF(SaldoAnno1!A$12:A$4902,D305,SaldoAnno1!G$12:G$4902)</f>
        <v>0</v>
      </c>
      <c r="P305" s="123">
        <f>SUMIF(SaldoAnno2!A$12:A$5000,D305,SaldoAnno2!D$12:D$5000)</f>
        <v>0</v>
      </c>
      <c r="Q305" s="123">
        <f>SUMIF(SaldoAnno2!A$12:A$5000,D305,SaldoAnno2!E$12:E$5000)</f>
        <v>0</v>
      </c>
      <c r="R305" s="123">
        <f>SUMIF(SaldoAnno2!A$12:A$5000,D305,SaldoAnno2!G$12:G$5000)</f>
        <v>0</v>
      </c>
      <c r="S305" s="123">
        <f>SUMIF(SaldoAnno3!A$12:A$5000,D305,SaldoAnno3!D$12:G$5000)</f>
        <v>0</v>
      </c>
      <c r="T305" s="123">
        <f>SUMIF(SaldoAnno3!A$12:A$5000,D305,SaldoAnno3!E$12:H$5000)</f>
        <v>0</v>
      </c>
      <c r="U305" s="123">
        <f>SUMIF(SaldoAnno3!A$12:A$5000,D305,SaldoAnno3!G$12:G$5000)</f>
        <v>0</v>
      </c>
      <c r="V305" s="123">
        <f>SUMIF(SaldoAnno4!A$12:A$4602,$D305,SaldoAnno4!D$12:D$4602)</f>
        <v>0</v>
      </c>
      <c r="W305" s="123">
        <f>SUMIF(SaldoAnno4!A$12:A$4602,$D305,SaldoAnno4!E$12:E$4602)</f>
        <v>0</v>
      </c>
      <c r="X305" s="123">
        <f>SUMIF(SaldoAnno4!A$12:A$4602,$D305,SaldoAnno4!G$12:G$4602)</f>
        <v>0</v>
      </c>
      <c r="Y305" s="123">
        <f>SUMIF(SaldoAnno5!A$12:A$4602,$D305,SaldoAnno5!D$12:D$4602)</f>
        <v>0</v>
      </c>
      <c r="Z305" s="123">
        <f>SUMIF(SaldoAnno5!A$12:A$4602,$D305,SaldoAnno5!E$12:E$4602)</f>
        <v>0</v>
      </c>
      <c r="AA305" s="123">
        <f>SUMIF(SaldoAnno5!A$12:A$4602,$D305,SaldoAnno5!G$12:G$4602)</f>
        <v>0</v>
      </c>
      <c r="AB305" s="123">
        <f>SUMIF(SaldoAnno6!A$12:A$5000,$D305,SaldoAnno6!D$12:D$5000)</f>
        <v>0</v>
      </c>
      <c r="AC305" s="123">
        <f>SUMIF(SaldoAnno6!A$12:A$5000,$D305,SaldoAnno6!E$12:E$5000)</f>
        <v>0</v>
      </c>
      <c r="AD305" s="123">
        <f>SUMIF(SaldoAnno6!A$12:A$5000,$D305,SaldoAnno6!G$12:G$5000)</f>
        <v>0</v>
      </c>
    </row>
    <row r="306" spans="1:30">
      <c r="A306" s="124">
        <v>30</v>
      </c>
      <c r="B306" s="124">
        <v>3001</v>
      </c>
      <c r="C306" s="124">
        <v>300103</v>
      </c>
      <c r="D306" s="130">
        <v>30010308</v>
      </c>
      <c r="E306" s="131" t="s">
        <v>1759</v>
      </c>
      <c r="F306" s="124">
        <v>2</v>
      </c>
      <c r="G306" s="126" t="s">
        <v>701</v>
      </c>
      <c r="H306" s="126" t="s">
        <v>702</v>
      </c>
      <c r="I306" s="126" t="s">
        <v>712</v>
      </c>
      <c r="J306" s="126" t="s">
        <v>862</v>
      </c>
      <c r="K306" s="126" t="s">
        <v>713</v>
      </c>
      <c r="L306" s="126" t="s">
        <v>705</v>
      </c>
      <c r="M306" s="123">
        <f>SUMIF(SaldoAnno1!A$12:A$4902,D306,SaldoAnno1!D$12:D$4902)</f>
        <v>0</v>
      </c>
      <c r="N306" s="123">
        <f>SUMIF(SaldoAnno1!A$12:A$4902,D306,SaldoAnno1!E$12:E$4902)</f>
        <v>0</v>
      </c>
      <c r="O306" s="123">
        <f>SUMIF(SaldoAnno1!A$12:A$4902,D306,SaldoAnno1!G$12:G$4902)</f>
        <v>0</v>
      </c>
      <c r="P306" s="123">
        <f>SUMIF(SaldoAnno2!A$12:A$5000,D306,SaldoAnno2!D$12:D$5000)</f>
        <v>313327.46999999997</v>
      </c>
      <c r="Q306" s="123">
        <f>SUMIF(SaldoAnno2!A$12:A$5000,D306,SaldoAnno2!E$12:E$5000)</f>
        <v>5226637.66</v>
      </c>
      <c r="R306" s="123">
        <f>SUMIF(SaldoAnno2!A$12:A$5000,D306,SaldoAnno2!G$12:G$5000)</f>
        <v>-4913310.1900000004</v>
      </c>
      <c r="S306" s="123">
        <f>SUMIF(SaldoAnno3!A$12:A$5000,D306,SaldoAnno3!D$12:G$5000)</f>
        <v>0</v>
      </c>
      <c r="T306" s="123">
        <f>SUMIF(SaldoAnno3!A$12:A$5000,D306,SaldoAnno3!E$12:H$5000)</f>
        <v>3182431.96</v>
      </c>
      <c r="U306" s="123">
        <f>SUMIF(SaldoAnno3!A$12:A$5000,D306,SaldoAnno3!G$12:G$5000)</f>
        <v>-3182431.96</v>
      </c>
      <c r="V306" s="123">
        <f>SUMIF(SaldoAnno4!A$12:A$4602,$D306,SaldoAnno4!D$12:D$4602)</f>
        <v>0</v>
      </c>
      <c r="W306" s="123">
        <f>SUMIF(SaldoAnno4!A$12:A$4602,$D306,SaldoAnno4!E$12:E$4602)</f>
        <v>3014512.97</v>
      </c>
      <c r="X306" s="123">
        <f>SUMIF(SaldoAnno4!A$12:A$4602,$D306,SaldoAnno4!G$12:G$4602)</f>
        <v>-3014512.97</v>
      </c>
      <c r="Y306" s="123">
        <f>SUMIF(SaldoAnno5!A$12:A$4602,$D306,SaldoAnno5!D$12:D$4602)</f>
        <v>0</v>
      </c>
      <c r="Z306" s="123">
        <f>SUMIF(SaldoAnno5!A$12:A$4602,$D306,SaldoAnno5!E$12:E$4602)</f>
        <v>2171266.9700000002</v>
      </c>
      <c r="AA306" s="123">
        <f>SUMIF(SaldoAnno5!A$12:A$4602,$D306,SaldoAnno5!G$12:G$4602)</f>
        <v>-2171266.9700000002</v>
      </c>
      <c r="AB306" s="123">
        <f>SUMIF(SaldoAnno6!A$12:A$5000,$D306,SaldoAnno6!D$12:D$5000)</f>
        <v>0</v>
      </c>
      <c r="AC306" s="123">
        <f>SUMIF(SaldoAnno6!A$12:A$5000,$D306,SaldoAnno6!E$12:E$5000)</f>
        <v>2275230.2799999998</v>
      </c>
      <c r="AD306" s="123">
        <f>SUMIF(SaldoAnno6!A$12:A$5000,$D306,SaldoAnno6!G$12:G$5000)</f>
        <v>-2275230.2799999998</v>
      </c>
    </row>
    <row r="307" spans="1:30">
      <c r="A307" s="124">
        <v>30</v>
      </c>
      <c r="B307" s="124">
        <v>3001</v>
      </c>
      <c r="C307" s="124">
        <v>300103</v>
      </c>
      <c r="D307" s="130">
        <v>30010309</v>
      </c>
      <c r="E307" s="131" t="s">
        <v>1760</v>
      </c>
      <c r="F307" s="124">
        <v>2</v>
      </c>
      <c r="G307" s="126" t="s">
        <v>701</v>
      </c>
      <c r="H307" s="126" t="s">
        <v>702</v>
      </c>
      <c r="I307" s="126" t="s">
        <v>712</v>
      </c>
      <c r="J307" s="126" t="s">
        <v>862</v>
      </c>
      <c r="K307" s="126" t="s">
        <v>713</v>
      </c>
      <c r="L307" s="126" t="s">
        <v>705</v>
      </c>
      <c r="M307" s="123">
        <f>SUMIF(SaldoAnno1!A$12:A$4902,D307,SaldoAnno1!D$12:D$4902)</f>
        <v>0</v>
      </c>
      <c r="N307" s="123">
        <f>SUMIF(SaldoAnno1!A$12:A$4902,D307,SaldoAnno1!E$12:E$4902)</f>
        <v>0</v>
      </c>
      <c r="O307" s="123">
        <f>SUMIF(SaldoAnno1!A$12:A$4902,D307,SaldoAnno1!G$12:G$4902)</f>
        <v>0</v>
      </c>
      <c r="P307" s="123">
        <f>SUMIF(SaldoAnno2!A$12:A$5000,D307,SaldoAnno2!D$12:D$5000)</f>
        <v>0</v>
      </c>
      <c r="Q307" s="123">
        <f>SUMIF(SaldoAnno2!A$12:A$5000,D307,SaldoAnno2!E$12:E$5000)</f>
        <v>600714.29</v>
      </c>
      <c r="R307" s="123">
        <f>SUMIF(SaldoAnno2!A$12:A$5000,D307,SaldoAnno2!G$12:G$5000)</f>
        <v>-600714.29</v>
      </c>
      <c r="S307" s="123">
        <f>SUMIF(SaldoAnno3!A$12:A$5000,D307,SaldoAnno3!D$12:G$5000)</f>
        <v>0</v>
      </c>
      <c r="T307" s="123">
        <f>SUMIF(SaldoAnno3!A$12:A$5000,D307,SaldoAnno3!E$12:H$5000)</f>
        <v>652994</v>
      </c>
      <c r="U307" s="123">
        <f>SUMIF(SaldoAnno3!A$12:A$5000,D307,SaldoAnno3!G$12:G$5000)</f>
        <v>-652994</v>
      </c>
      <c r="V307" s="123">
        <f>SUMIF(SaldoAnno4!A$12:A$4602,$D307,SaldoAnno4!D$12:D$4602)</f>
        <v>0</v>
      </c>
      <c r="W307" s="123">
        <f>SUMIF(SaldoAnno4!A$12:A$4602,$D307,SaldoAnno4!E$12:E$4602)</f>
        <v>675761.63</v>
      </c>
      <c r="X307" s="123">
        <f>SUMIF(SaldoAnno4!A$12:A$4602,$D307,SaldoAnno4!G$12:G$4602)</f>
        <v>-675761.63</v>
      </c>
      <c r="Y307" s="123">
        <f>SUMIF(SaldoAnno5!A$12:A$4602,$D307,SaldoAnno5!D$12:D$4602)</f>
        <v>0</v>
      </c>
      <c r="Z307" s="123">
        <f>SUMIF(SaldoAnno5!A$12:A$4602,$D307,SaldoAnno5!E$12:E$4602)</f>
        <v>840145.7</v>
      </c>
      <c r="AA307" s="123">
        <f>SUMIF(SaldoAnno5!A$12:A$4602,$D307,SaldoAnno5!G$12:G$4602)</f>
        <v>-840145.7</v>
      </c>
      <c r="AB307" s="123">
        <f>SUMIF(SaldoAnno6!A$12:A$5000,$D307,SaldoAnno6!D$12:D$5000)</f>
        <v>0</v>
      </c>
      <c r="AC307" s="123">
        <f>SUMIF(SaldoAnno6!A$12:A$5000,$D307,SaldoAnno6!E$12:E$5000)</f>
        <v>988270.38</v>
      </c>
      <c r="AD307" s="123">
        <f>SUMIF(SaldoAnno6!A$12:A$5000,$D307,SaldoAnno6!G$12:G$5000)</f>
        <v>-988270.38</v>
      </c>
    </row>
    <row r="308" spans="1:30">
      <c r="A308" s="124">
        <v>30</v>
      </c>
      <c r="B308" s="124">
        <v>3001</v>
      </c>
      <c r="C308" s="124">
        <v>300103</v>
      </c>
      <c r="D308" s="130">
        <v>30010310</v>
      </c>
      <c r="E308" s="131" t="s">
        <v>1246</v>
      </c>
      <c r="F308" s="124">
        <v>2</v>
      </c>
      <c r="G308" s="126" t="s">
        <v>701</v>
      </c>
      <c r="H308" s="126" t="s">
        <v>702</v>
      </c>
      <c r="I308" s="126" t="s">
        <v>712</v>
      </c>
      <c r="J308" s="126" t="s">
        <v>862</v>
      </c>
      <c r="K308" s="126" t="s">
        <v>713</v>
      </c>
      <c r="L308" s="126" t="s">
        <v>705</v>
      </c>
      <c r="M308" s="123">
        <f>SUMIF(SaldoAnno1!A$12:A$4902,D308,SaldoAnno1!D$12:D$4902)</f>
        <v>0</v>
      </c>
      <c r="N308" s="123">
        <f>SUMIF(SaldoAnno1!A$12:A$4902,D308,SaldoAnno1!E$12:E$4902)</f>
        <v>0</v>
      </c>
      <c r="O308" s="123">
        <f>SUMIF(SaldoAnno1!A$12:A$4902,D308,SaldoAnno1!G$12:G$4902)</f>
        <v>0</v>
      </c>
      <c r="P308" s="123">
        <f>SUMIF(SaldoAnno2!A$12:A$5000,D308,SaldoAnno2!D$12:D$5000)</f>
        <v>0</v>
      </c>
      <c r="Q308" s="123">
        <f>SUMIF(SaldoAnno2!A$12:A$5000,D308,SaldoAnno2!E$12:E$5000)</f>
        <v>0</v>
      </c>
      <c r="R308" s="123">
        <f>SUMIF(SaldoAnno2!A$12:A$5000,D308,SaldoAnno2!G$12:G$5000)</f>
        <v>0</v>
      </c>
      <c r="S308" s="123">
        <f>SUMIF(SaldoAnno3!A$12:A$5000,D308,SaldoAnno3!D$12:G$5000)</f>
        <v>0</v>
      </c>
      <c r="T308" s="123">
        <f>SUMIF(SaldoAnno3!A$12:A$5000,D308,SaldoAnno3!E$12:H$5000)</f>
        <v>11846415.630000001</v>
      </c>
      <c r="U308" s="123">
        <f>SUMIF(SaldoAnno3!A$12:A$5000,D308,SaldoAnno3!G$12:G$5000)</f>
        <v>-11846415.630000001</v>
      </c>
      <c r="V308" s="123">
        <f>SUMIF(SaldoAnno4!A$12:A$4602,$D308,SaldoAnno4!D$12:D$4602)</f>
        <v>0</v>
      </c>
      <c r="W308" s="123">
        <f>SUMIF(SaldoAnno4!A$12:A$4602,$D308,SaldoAnno4!E$12:E$4602)</f>
        <v>13750818.439999999</v>
      </c>
      <c r="X308" s="123">
        <f>SUMIF(SaldoAnno4!A$12:A$4602,$D308,SaldoAnno4!G$12:G$4602)</f>
        <v>-13750818.439999999</v>
      </c>
      <c r="Y308" s="123">
        <f>SUMIF(SaldoAnno5!A$12:A$4602,$D308,SaldoAnno5!D$12:D$4602)</f>
        <v>0</v>
      </c>
      <c r="Z308" s="123">
        <f>SUMIF(SaldoAnno5!A$12:A$4602,$D308,SaldoAnno5!E$12:E$4602)</f>
        <v>11138591.57</v>
      </c>
      <c r="AA308" s="123">
        <f>SUMIF(SaldoAnno5!A$12:A$4602,$D308,SaldoAnno5!G$12:G$4602)</f>
        <v>-11138591.57</v>
      </c>
      <c r="AB308" s="123">
        <f>SUMIF(SaldoAnno6!A$12:A$5000,$D308,SaldoAnno6!D$12:D$5000)</f>
        <v>0</v>
      </c>
      <c r="AC308" s="123">
        <f>SUMIF(SaldoAnno6!A$12:A$5000,$D308,SaldoAnno6!E$12:E$5000)</f>
        <v>9837991.8300000001</v>
      </c>
      <c r="AD308" s="123">
        <f>SUMIF(SaldoAnno6!A$12:A$5000,$D308,SaldoAnno6!G$12:G$5000)</f>
        <v>-9837991.8300000001</v>
      </c>
    </row>
    <row r="309" spans="1:30">
      <c r="A309" s="124">
        <v>30</v>
      </c>
      <c r="B309" s="124">
        <v>3001</v>
      </c>
      <c r="C309" s="124">
        <v>300103</v>
      </c>
      <c r="D309" s="130">
        <v>30010311</v>
      </c>
      <c r="E309" s="131" t="s">
        <v>1247</v>
      </c>
      <c r="F309" s="124">
        <v>2</v>
      </c>
      <c r="G309" s="126" t="s">
        <v>701</v>
      </c>
      <c r="H309" s="126" t="s">
        <v>702</v>
      </c>
      <c r="I309" s="126" t="s">
        <v>712</v>
      </c>
      <c r="J309" s="126" t="s">
        <v>862</v>
      </c>
      <c r="K309" s="126" t="s">
        <v>713</v>
      </c>
      <c r="L309" s="126" t="s">
        <v>705</v>
      </c>
      <c r="M309" s="123">
        <f>SUMIF(SaldoAnno1!A$12:A$4902,D309,SaldoAnno1!D$12:D$4902)</f>
        <v>0</v>
      </c>
      <c r="N309" s="123">
        <f>SUMIF(SaldoAnno1!A$12:A$4902,D309,SaldoAnno1!E$12:E$4902)</f>
        <v>0</v>
      </c>
      <c r="O309" s="123">
        <f>SUMIF(SaldoAnno1!A$12:A$4902,D309,SaldoAnno1!G$12:G$4902)</f>
        <v>0</v>
      </c>
      <c r="P309" s="123">
        <f>SUMIF(SaldoAnno2!A$12:A$5000,D309,SaldoAnno2!D$12:D$5000)</f>
        <v>0</v>
      </c>
      <c r="Q309" s="123">
        <f>SUMIF(SaldoAnno2!A$12:A$5000,D309,SaldoAnno2!E$12:E$5000)</f>
        <v>6699.66</v>
      </c>
      <c r="R309" s="123">
        <f>SUMIF(SaldoAnno2!A$12:A$5000,D309,SaldoAnno2!G$12:G$5000)</f>
        <v>-6699.66</v>
      </c>
      <c r="S309" s="123">
        <f>SUMIF(SaldoAnno3!A$12:A$5000,D309,SaldoAnno3!D$12:G$5000)</f>
        <v>0</v>
      </c>
      <c r="T309" s="123">
        <f>SUMIF(SaldoAnno3!A$12:A$5000,D309,SaldoAnno3!E$12:H$5000)</f>
        <v>0</v>
      </c>
      <c r="U309" s="123">
        <f>SUMIF(SaldoAnno3!A$12:A$5000,D309,SaldoAnno3!G$12:G$5000)</f>
        <v>0</v>
      </c>
      <c r="V309" s="123">
        <f>SUMIF(SaldoAnno4!A$12:A$4602,$D309,SaldoAnno4!D$12:D$4602)</f>
        <v>0</v>
      </c>
      <c r="W309" s="123">
        <f>SUMIF(SaldoAnno4!A$12:A$4602,$D309,SaldoAnno4!E$12:E$4602)</f>
        <v>0</v>
      </c>
      <c r="X309" s="123">
        <f>SUMIF(SaldoAnno4!A$12:A$4602,$D309,SaldoAnno4!G$12:G$4602)</f>
        <v>0</v>
      </c>
      <c r="Y309" s="123">
        <f>SUMIF(SaldoAnno5!A$12:A$4602,$D309,SaldoAnno5!D$12:D$4602)</f>
        <v>0</v>
      </c>
      <c r="Z309" s="123">
        <f>SUMIF(SaldoAnno5!A$12:A$4602,$D309,SaldoAnno5!E$12:E$4602)</f>
        <v>0</v>
      </c>
      <c r="AA309" s="123">
        <f>SUMIF(SaldoAnno5!A$12:A$4602,$D309,SaldoAnno5!G$12:G$4602)</f>
        <v>0</v>
      </c>
      <c r="AB309" s="123">
        <f>SUMIF(SaldoAnno6!A$12:A$5000,$D309,SaldoAnno6!D$12:D$5000)</f>
        <v>0</v>
      </c>
      <c r="AC309" s="123">
        <f>SUMIF(SaldoAnno6!A$12:A$5000,$D309,SaldoAnno6!E$12:E$5000)</f>
        <v>0</v>
      </c>
      <c r="AD309" s="123">
        <f>SUMIF(SaldoAnno6!A$12:A$5000,$D309,SaldoAnno6!G$12:G$5000)</f>
        <v>0</v>
      </c>
    </row>
    <row r="310" spans="1:30">
      <c r="A310" s="124">
        <v>30</v>
      </c>
      <c r="B310" s="124">
        <v>3001</v>
      </c>
      <c r="C310" s="124">
        <v>300103</v>
      </c>
      <c r="D310" s="130">
        <v>30010312</v>
      </c>
      <c r="E310" s="131" t="s">
        <v>1219</v>
      </c>
      <c r="F310" s="124">
        <v>2</v>
      </c>
      <c r="G310" s="126" t="s">
        <v>701</v>
      </c>
      <c r="H310" s="126" t="s">
        <v>702</v>
      </c>
      <c r="I310" s="126" t="s">
        <v>712</v>
      </c>
      <c r="J310" s="126" t="s">
        <v>862</v>
      </c>
      <c r="K310" s="126" t="s">
        <v>713</v>
      </c>
      <c r="L310" s="126" t="s">
        <v>705</v>
      </c>
      <c r="M310" s="123">
        <f>SUMIF(SaldoAnno1!A$12:A$4902,D310,SaldoAnno1!D$12:D$4902)</f>
        <v>0</v>
      </c>
      <c r="N310" s="123">
        <f>SUMIF(SaldoAnno1!A$12:A$4902,D310,SaldoAnno1!E$12:E$4902)</f>
        <v>8333.36</v>
      </c>
      <c r="O310" s="123">
        <f>SUMIF(SaldoAnno1!A$12:A$4902,D310,SaldoAnno1!G$12:G$4902)</f>
        <v>-8333.36</v>
      </c>
      <c r="P310" s="123">
        <f>SUMIF(SaldoAnno2!A$12:A$5000,D310,SaldoAnno2!D$12:D$5000)</f>
        <v>0</v>
      </c>
      <c r="Q310" s="123">
        <f>SUMIF(SaldoAnno2!A$12:A$5000,D310,SaldoAnno2!E$12:E$5000)</f>
        <v>3363481.14</v>
      </c>
      <c r="R310" s="123">
        <f>SUMIF(SaldoAnno2!A$12:A$5000,D310,SaldoAnno2!G$12:G$5000)</f>
        <v>-3363481.14</v>
      </c>
      <c r="S310" s="123">
        <f>SUMIF(SaldoAnno3!A$12:A$5000,D310,SaldoAnno3!D$12:G$5000)</f>
        <v>50</v>
      </c>
      <c r="T310" s="123">
        <f>SUMIF(SaldoAnno3!A$12:A$5000,D310,SaldoAnno3!E$12:H$5000)</f>
        <v>3511049.62</v>
      </c>
      <c r="U310" s="123">
        <f>SUMIF(SaldoAnno3!A$12:A$5000,D310,SaldoAnno3!G$12:G$5000)</f>
        <v>-3510999.62</v>
      </c>
      <c r="V310" s="123">
        <f>SUMIF(SaldoAnno4!A$12:A$4602,$D310,SaldoAnno4!D$12:D$4602)</f>
        <v>159407.76</v>
      </c>
      <c r="W310" s="123">
        <f>SUMIF(SaldoAnno4!A$12:A$4602,$D310,SaldoAnno4!E$12:E$4602)</f>
        <v>4840640.93</v>
      </c>
      <c r="X310" s="123">
        <f>SUMIF(SaldoAnno4!A$12:A$4602,$D310,SaldoAnno4!G$12:G$4602)</f>
        <v>-4681233.17</v>
      </c>
      <c r="Y310" s="123">
        <f>SUMIF(SaldoAnno5!A$12:A$4602,$D310,SaldoAnno5!D$12:D$4602)</f>
        <v>560.01</v>
      </c>
      <c r="Z310" s="123">
        <f>SUMIF(SaldoAnno5!A$12:A$4602,$D310,SaldoAnno5!E$12:E$4602)</f>
        <v>4315344.58</v>
      </c>
      <c r="AA310" s="123">
        <f>SUMIF(SaldoAnno5!A$12:A$4602,$D310,SaldoAnno5!G$12:G$4602)</f>
        <v>-4314784.57</v>
      </c>
      <c r="AB310" s="123">
        <f>SUMIF(SaldoAnno6!A$12:A$5000,$D310,SaldoAnno6!D$12:D$5000)</f>
        <v>7816.99</v>
      </c>
      <c r="AC310" s="123">
        <f>SUMIF(SaldoAnno6!A$12:A$5000,$D310,SaldoAnno6!E$12:E$5000)</f>
        <v>4754894.37</v>
      </c>
      <c r="AD310" s="123">
        <f>SUMIF(SaldoAnno6!A$12:A$5000,$D310,SaldoAnno6!G$12:G$5000)</f>
        <v>-4747077.38</v>
      </c>
    </row>
    <row r="311" spans="1:30">
      <c r="A311" s="124">
        <v>30</v>
      </c>
      <c r="B311" s="124">
        <v>3001</v>
      </c>
      <c r="C311" s="124">
        <v>300103</v>
      </c>
      <c r="D311" s="130">
        <v>30010313</v>
      </c>
      <c r="E311" s="131" t="s">
        <v>1220</v>
      </c>
      <c r="F311" s="124">
        <v>2</v>
      </c>
      <c r="G311" s="126" t="s">
        <v>701</v>
      </c>
      <c r="H311" s="126" t="s">
        <v>702</v>
      </c>
      <c r="I311" s="126" t="s">
        <v>712</v>
      </c>
      <c r="J311" s="126" t="s">
        <v>862</v>
      </c>
      <c r="K311" s="126" t="s">
        <v>713</v>
      </c>
      <c r="L311" s="126" t="s">
        <v>705</v>
      </c>
      <c r="M311" s="123">
        <f>SUMIF(SaldoAnno1!A$12:A$4902,D311,SaldoAnno1!D$12:D$4902)</f>
        <v>0</v>
      </c>
      <c r="N311" s="123">
        <f>SUMIF(SaldoAnno1!A$12:A$4902,D311,SaldoAnno1!E$12:E$4902)</f>
        <v>0</v>
      </c>
      <c r="O311" s="123">
        <f>SUMIF(SaldoAnno1!A$12:A$4902,D311,SaldoAnno1!G$12:G$4902)</f>
        <v>0</v>
      </c>
      <c r="P311" s="123">
        <f>SUMIF(SaldoAnno2!A$12:A$5000,D311,SaldoAnno2!D$12:D$5000)</f>
        <v>0</v>
      </c>
      <c r="Q311" s="123">
        <f>SUMIF(SaldoAnno2!A$12:A$5000,D311,SaldoAnno2!E$12:E$5000)</f>
        <v>1330189.1200000001</v>
      </c>
      <c r="R311" s="123">
        <f>SUMIF(SaldoAnno2!A$12:A$5000,D311,SaldoAnno2!G$12:G$5000)</f>
        <v>-1330189.1200000001</v>
      </c>
      <c r="S311" s="123">
        <f>SUMIF(SaldoAnno3!A$12:A$5000,D311,SaldoAnno3!D$12:G$5000)</f>
        <v>45132.5</v>
      </c>
      <c r="T311" s="123">
        <f>SUMIF(SaldoAnno3!A$12:A$5000,D311,SaldoAnno3!E$12:H$5000)</f>
        <v>2713853.19</v>
      </c>
      <c r="U311" s="123">
        <f>SUMIF(SaldoAnno3!A$12:A$5000,D311,SaldoAnno3!G$12:G$5000)</f>
        <v>-2668720.69</v>
      </c>
      <c r="V311" s="123">
        <f>SUMIF(SaldoAnno4!A$12:A$4602,$D311,SaldoAnno4!D$12:D$4602)</f>
        <v>382310.86</v>
      </c>
      <c r="W311" s="123">
        <f>SUMIF(SaldoAnno4!A$12:A$4602,$D311,SaldoAnno4!E$12:E$4602)</f>
        <v>3442024.79</v>
      </c>
      <c r="X311" s="123">
        <f>SUMIF(SaldoAnno4!A$12:A$4602,$D311,SaldoAnno4!G$12:G$4602)</f>
        <v>-3059713.93</v>
      </c>
      <c r="Y311" s="123">
        <f>SUMIF(SaldoAnno5!A$12:A$4602,$D311,SaldoAnno5!D$12:D$4602)</f>
        <v>0</v>
      </c>
      <c r="Z311" s="123">
        <f>SUMIF(SaldoAnno5!A$12:A$4602,$D311,SaldoAnno5!E$12:E$4602)</f>
        <v>60289.7</v>
      </c>
      <c r="AA311" s="123">
        <f>SUMIF(SaldoAnno5!A$12:A$4602,$D311,SaldoAnno5!G$12:G$4602)</f>
        <v>-60289.7</v>
      </c>
      <c r="AB311" s="123">
        <f>SUMIF(SaldoAnno6!A$12:A$5000,$D311,SaldoAnno6!D$12:D$5000)</f>
        <v>0</v>
      </c>
      <c r="AC311" s="123">
        <f>SUMIF(SaldoAnno6!A$12:A$5000,$D311,SaldoAnno6!E$12:E$5000)</f>
        <v>0</v>
      </c>
      <c r="AD311" s="123">
        <f>SUMIF(SaldoAnno6!A$12:A$5000,$D311,SaldoAnno6!G$12:G$5000)</f>
        <v>0</v>
      </c>
    </row>
    <row r="312" spans="1:30">
      <c r="A312" s="124">
        <v>30</v>
      </c>
      <c r="B312" s="124">
        <v>3001</v>
      </c>
      <c r="C312" s="124">
        <v>300103</v>
      </c>
      <c r="D312" s="130">
        <v>30010314</v>
      </c>
      <c r="E312" s="131" t="s">
        <v>1685</v>
      </c>
      <c r="F312" s="124">
        <v>2</v>
      </c>
      <c r="G312" s="126" t="s">
        <v>701</v>
      </c>
      <c r="H312" s="126" t="s">
        <v>702</v>
      </c>
      <c r="I312" s="126" t="s">
        <v>712</v>
      </c>
      <c r="J312" s="126" t="s">
        <v>862</v>
      </c>
      <c r="K312" s="126" t="s">
        <v>713</v>
      </c>
      <c r="L312" s="126" t="s">
        <v>705</v>
      </c>
      <c r="M312" s="123">
        <f>SUMIF(SaldoAnno1!A$12:A$4902,D312,SaldoAnno1!D$12:D$4902)</f>
        <v>0</v>
      </c>
      <c r="N312" s="123">
        <f>SUMIF(SaldoAnno1!A$12:A$4902,D312,SaldoAnno1!E$12:E$4902)</f>
        <v>0</v>
      </c>
      <c r="O312" s="123">
        <f>SUMIF(SaldoAnno1!A$12:A$4902,D312,SaldoAnno1!G$12:G$4902)</f>
        <v>0</v>
      </c>
      <c r="P312" s="123">
        <f>SUMIF(SaldoAnno2!A$12:A$5000,D312,SaldoAnno2!D$12:D$5000)</f>
        <v>0</v>
      </c>
      <c r="Q312" s="123">
        <f>SUMIF(SaldoAnno2!A$12:A$5000,D312,SaldoAnno2!E$12:E$5000)</f>
        <v>0</v>
      </c>
      <c r="R312" s="123">
        <f>SUMIF(SaldoAnno2!A$12:A$5000,D312,SaldoAnno2!G$12:G$5000)</f>
        <v>0</v>
      </c>
      <c r="S312" s="123">
        <f>SUMIF(SaldoAnno3!A$12:A$5000,D312,SaldoAnno3!D$12:G$5000)</f>
        <v>0</v>
      </c>
      <c r="T312" s="123">
        <f>SUMIF(SaldoAnno3!A$12:A$5000,D312,SaldoAnno3!E$12:H$5000)</f>
        <v>0</v>
      </c>
      <c r="U312" s="123">
        <f>SUMIF(SaldoAnno3!A$12:A$5000,D312,SaldoAnno3!G$12:G$5000)</f>
        <v>0</v>
      </c>
      <c r="V312" s="123">
        <f>SUMIF(SaldoAnno4!A$12:A$4602,$D312,SaldoAnno4!D$12:D$4602)</f>
        <v>0</v>
      </c>
      <c r="W312" s="123">
        <f>SUMIF(SaldoAnno4!A$12:A$4602,$D312,SaldoAnno4!E$12:E$4602)</f>
        <v>0</v>
      </c>
      <c r="X312" s="123">
        <f>SUMIF(SaldoAnno4!A$12:A$4602,$D312,SaldoAnno4!G$12:G$4602)</f>
        <v>0</v>
      </c>
      <c r="Y312" s="123">
        <f>SUMIF(SaldoAnno5!A$12:A$4602,$D312,SaldoAnno5!D$12:D$4602)</f>
        <v>129459</v>
      </c>
      <c r="Z312" s="123">
        <f>SUMIF(SaldoAnno5!A$12:A$4602,$D312,SaldoAnno5!E$12:E$4602)</f>
        <v>12140681.83</v>
      </c>
      <c r="AA312" s="123">
        <f>SUMIF(SaldoAnno5!A$12:A$4602,$D312,SaldoAnno5!G$12:G$4602)</f>
        <v>-12011222.83</v>
      </c>
      <c r="AB312" s="123">
        <f>SUMIF(SaldoAnno6!A$12:A$5000,$D312,SaldoAnno6!D$12:D$5000)</f>
        <v>488934.2</v>
      </c>
      <c r="AC312" s="123">
        <f>SUMIF(SaldoAnno6!A$12:A$5000,$D312,SaldoAnno6!E$12:E$5000)</f>
        <v>17564432.289999999</v>
      </c>
      <c r="AD312" s="123">
        <f>SUMIF(SaldoAnno6!A$12:A$5000,$D312,SaldoAnno6!G$12:G$5000)</f>
        <v>-17075498.09</v>
      </c>
    </row>
    <row r="313" spans="1:30">
      <c r="A313" s="124">
        <v>30</v>
      </c>
      <c r="B313" s="124">
        <v>3001</v>
      </c>
      <c r="C313" s="124">
        <v>300103</v>
      </c>
      <c r="D313" s="130">
        <v>30010315</v>
      </c>
      <c r="E313" s="131" t="s">
        <v>1686</v>
      </c>
      <c r="F313" s="124">
        <v>2</v>
      </c>
      <c r="G313" s="126" t="s">
        <v>701</v>
      </c>
      <c r="H313" s="126" t="s">
        <v>702</v>
      </c>
      <c r="I313" s="126" t="s">
        <v>712</v>
      </c>
      <c r="J313" s="126" t="s">
        <v>862</v>
      </c>
      <c r="K313" s="126" t="s">
        <v>713</v>
      </c>
      <c r="L313" s="126" t="s">
        <v>705</v>
      </c>
      <c r="M313" s="123">
        <f>SUMIF(SaldoAnno1!A$12:A$4902,D313,SaldoAnno1!D$12:D$4902)</f>
        <v>463744.99</v>
      </c>
      <c r="N313" s="123">
        <f>SUMIF(SaldoAnno1!A$12:A$4902,D313,SaldoAnno1!E$12:E$4902)</f>
        <v>5978150.9000000004</v>
      </c>
      <c r="O313" s="123">
        <f>SUMIF(SaldoAnno1!A$12:A$4902,D313,SaldoAnno1!G$12:G$4902)</f>
        <v>-5514405.9100000001</v>
      </c>
      <c r="P313" s="123">
        <f>SUMIF(SaldoAnno2!A$12:A$5000,D313,SaldoAnno2!D$12:D$5000)</f>
        <v>0</v>
      </c>
      <c r="Q313" s="123">
        <f>SUMIF(SaldoAnno2!A$12:A$5000,D313,SaldoAnno2!E$12:E$5000)</f>
        <v>0</v>
      </c>
      <c r="R313" s="123">
        <f>SUMIF(SaldoAnno2!A$12:A$5000,D313,SaldoAnno2!G$12:G$5000)</f>
        <v>0</v>
      </c>
      <c r="S313" s="123">
        <f>SUMIF(SaldoAnno3!A$12:A$5000,D313,SaldoAnno3!D$12:G$5000)</f>
        <v>0</v>
      </c>
      <c r="T313" s="123">
        <f>SUMIF(SaldoAnno3!A$12:A$5000,D313,SaldoAnno3!E$12:H$5000)</f>
        <v>0</v>
      </c>
      <c r="U313" s="123">
        <f>SUMIF(SaldoAnno3!A$12:A$5000,D313,SaldoAnno3!G$12:G$5000)</f>
        <v>0</v>
      </c>
      <c r="V313" s="123">
        <f>SUMIF(SaldoAnno4!A$12:A$4602,$D313,SaldoAnno4!D$12:D$4602)</f>
        <v>0</v>
      </c>
      <c r="W313" s="123">
        <f>SUMIF(SaldoAnno4!A$12:A$4602,$D313,SaldoAnno4!E$12:E$4602)</f>
        <v>0</v>
      </c>
      <c r="X313" s="123">
        <f>SUMIF(SaldoAnno4!A$12:A$4602,$D313,SaldoAnno4!G$12:G$4602)</f>
        <v>0</v>
      </c>
      <c r="Y313" s="123">
        <f>SUMIF(SaldoAnno5!A$12:A$4602,$D313,SaldoAnno5!D$12:D$4602)</f>
        <v>42426.61</v>
      </c>
      <c r="Z313" s="123">
        <f>SUMIF(SaldoAnno5!A$12:A$4602,$D313,SaldoAnno5!E$12:E$4602)</f>
        <v>1069886.32</v>
      </c>
      <c r="AA313" s="123">
        <f>SUMIF(SaldoAnno5!A$12:A$4602,$D313,SaldoAnno5!G$12:G$4602)</f>
        <v>-1027459.7100000001</v>
      </c>
      <c r="AB313" s="123">
        <f>SUMIF(SaldoAnno6!A$12:A$5000,$D313,SaldoAnno6!D$12:D$5000)</f>
        <v>371732.71</v>
      </c>
      <c r="AC313" s="123">
        <f>SUMIF(SaldoAnno6!A$12:A$5000,$D313,SaldoAnno6!E$12:E$5000)</f>
        <v>1803166.57</v>
      </c>
      <c r="AD313" s="123">
        <f>SUMIF(SaldoAnno6!A$12:A$5000,$D313,SaldoAnno6!G$12:G$5000)</f>
        <v>-1431433.86</v>
      </c>
    </row>
    <row r="314" spans="1:30">
      <c r="A314" s="124">
        <v>30</v>
      </c>
      <c r="B314" s="124">
        <v>3001</v>
      </c>
      <c r="C314" s="124">
        <v>300103</v>
      </c>
      <c r="D314" s="130">
        <v>30010316</v>
      </c>
      <c r="E314" s="131" t="s">
        <v>1687</v>
      </c>
      <c r="F314" s="124">
        <v>2</v>
      </c>
      <c r="G314" s="126" t="s">
        <v>701</v>
      </c>
      <c r="H314" s="126" t="s">
        <v>702</v>
      </c>
      <c r="I314" s="126" t="s">
        <v>712</v>
      </c>
      <c r="J314" s="126" t="s">
        <v>862</v>
      </c>
      <c r="K314" s="126" t="s">
        <v>713</v>
      </c>
      <c r="L314" s="126" t="s">
        <v>705</v>
      </c>
      <c r="M314" s="123">
        <f>SUMIF(SaldoAnno1!A$12:A$4902,D314,SaldoAnno1!D$12:D$4902)</f>
        <v>0</v>
      </c>
      <c r="N314" s="123">
        <f>SUMIF(SaldoAnno1!A$12:A$4902,D314,SaldoAnno1!E$12:E$4902)</f>
        <v>0</v>
      </c>
      <c r="O314" s="123">
        <f>SUMIF(SaldoAnno1!A$12:A$4902,D314,SaldoAnno1!G$12:G$4902)</f>
        <v>0</v>
      </c>
      <c r="P314" s="123">
        <f>SUMIF(SaldoAnno2!A$12:A$5000,D314,SaldoAnno2!D$12:D$5000)</f>
        <v>0</v>
      </c>
      <c r="Q314" s="123">
        <f>SUMIF(SaldoAnno2!A$12:A$5000,D314,SaldoAnno2!E$12:E$5000)</f>
        <v>0</v>
      </c>
      <c r="R314" s="123">
        <f>SUMIF(SaldoAnno2!A$12:A$5000,D314,SaldoAnno2!G$12:G$5000)</f>
        <v>0</v>
      </c>
      <c r="S314" s="123">
        <f>SUMIF(SaldoAnno3!A$12:A$5000,D314,SaldoAnno3!D$12:G$5000)</f>
        <v>0</v>
      </c>
      <c r="T314" s="123">
        <f>SUMIF(SaldoAnno3!A$12:A$5000,D314,SaldoAnno3!E$12:H$5000)</f>
        <v>0</v>
      </c>
      <c r="U314" s="123">
        <f>SUMIF(SaldoAnno3!A$12:A$5000,D314,SaldoAnno3!G$12:G$5000)</f>
        <v>0</v>
      </c>
      <c r="V314" s="123">
        <f>SUMIF(SaldoAnno4!A$12:A$4602,$D314,SaldoAnno4!D$12:D$4602)</f>
        <v>0</v>
      </c>
      <c r="W314" s="123">
        <f>SUMIF(SaldoAnno4!A$12:A$4602,$D314,SaldoAnno4!E$12:E$4602)</f>
        <v>0</v>
      </c>
      <c r="X314" s="123">
        <f>SUMIF(SaldoAnno4!A$12:A$4602,$D314,SaldoAnno4!G$12:G$4602)</f>
        <v>0</v>
      </c>
      <c r="Y314" s="123">
        <f>SUMIF(SaldoAnno5!A$12:A$4602,$D314,SaldoAnno5!D$12:D$4602)</f>
        <v>0</v>
      </c>
      <c r="Z314" s="123">
        <f>SUMIF(SaldoAnno5!A$12:A$4602,$D314,SaldoAnno5!E$12:E$4602)</f>
        <v>0</v>
      </c>
      <c r="AA314" s="123">
        <f>SUMIF(SaldoAnno5!A$12:A$4602,$D314,SaldoAnno5!G$12:G$4602)</f>
        <v>0</v>
      </c>
      <c r="AB314" s="123">
        <f>SUMIF(SaldoAnno6!A$12:A$5000,$D314,SaldoAnno6!D$12:D$5000)</f>
        <v>42396.54</v>
      </c>
      <c r="AC314" s="123">
        <f>SUMIF(SaldoAnno6!A$12:A$5000,$D314,SaldoAnno6!E$12:E$5000)</f>
        <v>1591378.94</v>
      </c>
      <c r="AD314" s="123">
        <f>SUMIF(SaldoAnno6!A$12:A$5000,$D314,SaldoAnno6!G$12:G$5000)</f>
        <v>-1548982.4</v>
      </c>
    </row>
    <row r="315" spans="1:30">
      <c r="A315" s="124">
        <v>30</v>
      </c>
      <c r="B315" s="124">
        <v>3001</v>
      </c>
      <c r="C315" s="124">
        <v>300103</v>
      </c>
      <c r="D315" s="124">
        <v>30010388</v>
      </c>
      <c r="E315" s="125" t="s">
        <v>716</v>
      </c>
      <c r="F315" s="124">
        <v>2</v>
      </c>
      <c r="G315" s="126" t="s">
        <v>701</v>
      </c>
      <c r="H315" s="126" t="s">
        <v>702</v>
      </c>
      <c r="I315" s="126" t="s">
        <v>712</v>
      </c>
      <c r="J315" s="126" t="s">
        <v>862</v>
      </c>
      <c r="K315" s="126" t="s">
        <v>713</v>
      </c>
      <c r="L315" s="126" t="s">
        <v>705</v>
      </c>
      <c r="M315" s="123">
        <f>SUMIF(SaldoAnno1!A$12:A$4902,D315,SaldoAnno1!D$12:D$4902)</f>
        <v>0</v>
      </c>
      <c r="N315" s="123">
        <f>SUMIF(SaldoAnno1!A$12:A$4902,D315,SaldoAnno1!E$12:E$4902)</f>
        <v>4740</v>
      </c>
      <c r="O315" s="123">
        <f>SUMIF(SaldoAnno1!A$12:A$4902,D315,SaldoAnno1!G$12:G$4902)</f>
        <v>-4740</v>
      </c>
      <c r="P315" s="123">
        <f>SUMIF(SaldoAnno2!A$12:A$5000,D315,SaldoAnno2!D$12:D$5000)</f>
        <v>6569.49</v>
      </c>
      <c r="Q315" s="123">
        <f>SUMIF(SaldoAnno2!A$12:A$5000,D315,SaldoAnno2!E$12:E$5000)</f>
        <v>119121.69</v>
      </c>
      <c r="R315" s="123">
        <f>SUMIF(SaldoAnno2!A$12:A$5000,D315,SaldoAnno2!G$12:G$5000)</f>
        <v>-112552.2</v>
      </c>
      <c r="S315" s="123">
        <f>SUMIF(SaldoAnno3!A$12:A$5000,D315,SaldoAnno3!D$12:G$5000)</f>
        <v>0</v>
      </c>
      <c r="T315" s="123">
        <f>SUMIF(SaldoAnno3!A$12:A$5000,D315,SaldoAnno3!E$12:H$5000)</f>
        <v>18330.52</v>
      </c>
      <c r="U315" s="123">
        <f>SUMIF(SaldoAnno3!A$12:A$5000,D315,SaldoAnno3!G$12:G$5000)</f>
        <v>-18330.52</v>
      </c>
      <c r="V315" s="123">
        <f>SUMIF(SaldoAnno4!A$12:A$4602,$D315,SaldoAnno4!D$12:D$4602)</f>
        <v>19.55</v>
      </c>
      <c r="W315" s="123">
        <f>SUMIF(SaldoAnno4!A$12:A$4602,$D315,SaldoAnno4!E$12:E$4602)</f>
        <v>13271.9</v>
      </c>
      <c r="X315" s="123">
        <f>SUMIF(SaldoAnno4!A$12:A$4602,$D315,SaldoAnno4!G$12:G$4602)</f>
        <v>-13252.35</v>
      </c>
      <c r="Y315" s="123">
        <f>SUMIF(SaldoAnno5!A$12:A$4602,$D315,SaldoAnno5!D$12:D$4602)</f>
        <v>692.6</v>
      </c>
      <c r="Z315" s="123">
        <f>SUMIF(SaldoAnno5!A$12:A$4602,$D315,SaldoAnno5!E$12:E$4602)</f>
        <v>17679.53</v>
      </c>
      <c r="AA315" s="123">
        <f>SUMIF(SaldoAnno5!A$12:A$4602,$D315,SaldoAnno5!G$12:G$4602)</f>
        <v>-16986.93</v>
      </c>
      <c r="AB315" s="123">
        <f>SUMIF(SaldoAnno6!A$12:A$5000,$D315,SaldoAnno6!D$12:D$5000)</f>
        <v>48</v>
      </c>
      <c r="AC315" s="123">
        <f>SUMIF(SaldoAnno6!A$12:A$5000,$D315,SaldoAnno6!E$12:E$5000)</f>
        <v>12739.19</v>
      </c>
      <c r="AD315" s="123">
        <f>SUMIF(SaldoAnno6!A$12:A$5000,$D315,SaldoAnno6!G$12:G$5000)</f>
        <v>-12691.19</v>
      </c>
    </row>
    <row r="316" spans="1:30">
      <c r="A316" s="124">
        <v>30</v>
      </c>
      <c r="B316" s="124">
        <v>3001</v>
      </c>
      <c r="C316" s="124">
        <v>300104</v>
      </c>
      <c r="D316" s="124">
        <v>30010401</v>
      </c>
      <c r="E316" s="125" t="s">
        <v>717</v>
      </c>
      <c r="F316" s="124">
        <v>2</v>
      </c>
      <c r="G316" s="126" t="s">
        <v>701</v>
      </c>
      <c r="H316" s="126" t="s">
        <v>702</v>
      </c>
      <c r="I316" s="126" t="s">
        <v>718</v>
      </c>
      <c r="J316" s="126" t="s">
        <v>862</v>
      </c>
      <c r="K316" s="126" t="s">
        <v>719</v>
      </c>
      <c r="L316" s="126" t="s">
        <v>705</v>
      </c>
      <c r="M316" s="123">
        <f>SUMIF(SaldoAnno1!A$12:A$4902,D316,SaldoAnno1!D$12:D$4902)</f>
        <v>0</v>
      </c>
      <c r="N316" s="123">
        <f>SUMIF(SaldoAnno1!A$12:A$4902,D316,SaldoAnno1!E$12:E$4902)</f>
        <v>0</v>
      </c>
      <c r="O316" s="123">
        <f>SUMIF(SaldoAnno1!A$12:A$4902,D316,SaldoAnno1!G$12:G$4902)</f>
        <v>0</v>
      </c>
      <c r="P316" s="123">
        <f>SUMIF(SaldoAnno2!A$12:A$5000,D316,SaldoAnno2!D$12:D$5000)</f>
        <v>0</v>
      </c>
      <c r="Q316" s="123">
        <f>SUMIF(SaldoAnno2!A$12:A$5000,D316,SaldoAnno2!E$12:E$5000)</f>
        <v>19000</v>
      </c>
      <c r="R316" s="123">
        <f>SUMIF(SaldoAnno2!A$12:A$5000,D316,SaldoAnno2!G$12:G$5000)</f>
        <v>-19000</v>
      </c>
      <c r="S316" s="123">
        <f>SUMIF(SaldoAnno3!A$12:A$5000,D316,SaldoAnno3!D$12:G$5000)</f>
        <v>0</v>
      </c>
      <c r="T316" s="123">
        <f>SUMIF(SaldoAnno3!A$12:A$5000,D316,SaldoAnno3!E$12:H$5000)</f>
        <v>165609.76999999999</v>
      </c>
      <c r="U316" s="123">
        <f>SUMIF(SaldoAnno3!A$12:A$5000,D316,SaldoAnno3!G$12:G$5000)</f>
        <v>-165609.76999999999</v>
      </c>
      <c r="V316" s="123">
        <f>SUMIF(SaldoAnno4!A$12:A$4602,$D316,SaldoAnno4!D$12:D$4602)</f>
        <v>40000</v>
      </c>
      <c r="W316" s="123">
        <f>SUMIF(SaldoAnno4!A$12:A$4602,$D316,SaldoAnno4!E$12:E$4602)</f>
        <v>164561</v>
      </c>
      <c r="X316" s="123">
        <f>SUMIF(SaldoAnno4!A$12:A$4602,$D316,SaldoAnno4!G$12:G$4602)</f>
        <v>-124561</v>
      </c>
      <c r="Y316" s="123">
        <f>SUMIF(SaldoAnno5!A$12:A$4602,$D316,SaldoAnno5!D$12:D$4602)</f>
        <v>0</v>
      </c>
      <c r="Z316" s="123">
        <f>SUMIF(SaldoAnno5!A$12:A$4602,$D316,SaldoAnno5!E$12:E$4602)</f>
        <v>150000</v>
      </c>
      <c r="AA316" s="123">
        <f>SUMIF(SaldoAnno5!A$12:A$4602,$D316,SaldoAnno5!G$12:G$4602)</f>
        <v>-150000</v>
      </c>
      <c r="AB316" s="123">
        <f>SUMIF(SaldoAnno6!A$12:A$5000,$D316,SaldoAnno6!D$12:D$5000)</f>
        <v>0</v>
      </c>
      <c r="AC316" s="123">
        <f>SUMIF(SaldoAnno6!A$12:A$5000,$D316,SaldoAnno6!E$12:E$5000)</f>
        <v>150000</v>
      </c>
      <c r="AD316" s="123">
        <f>SUMIF(SaldoAnno6!A$12:A$5000,$D316,SaldoAnno6!G$12:G$5000)</f>
        <v>-150000</v>
      </c>
    </row>
    <row r="317" spans="1:30">
      <c r="A317" s="124">
        <v>30</v>
      </c>
      <c r="B317" s="124">
        <v>3001</v>
      </c>
      <c r="C317" s="124">
        <v>300104</v>
      </c>
      <c r="D317" s="124">
        <v>30010488</v>
      </c>
      <c r="E317" s="125" t="s">
        <v>720</v>
      </c>
      <c r="F317" s="124">
        <v>2</v>
      </c>
      <c r="G317" s="126" t="s">
        <v>701</v>
      </c>
      <c r="H317" s="126" t="s">
        <v>702</v>
      </c>
      <c r="I317" s="126" t="s">
        <v>718</v>
      </c>
      <c r="J317" s="126" t="s">
        <v>862</v>
      </c>
      <c r="K317" s="126" t="s">
        <v>719</v>
      </c>
      <c r="L317" s="126" t="s">
        <v>705</v>
      </c>
      <c r="M317" s="123">
        <f>SUMIF(SaldoAnno1!A$12:A$4902,D317,SaldoAnno1!D$12:D$4902)</f>
        <v>42.5</v>
      </c>
      <c r="N317" s="123">
        <f>SUMIF(SaldoAnno1!A$12:A$4902,D317,SaldoAnno1!E$12:E$4902)</f>
        <v>20088.599999999999</v>
      </c>
      <c r="O317" s="123">
        <f>SUMIF(SaldoAnno1!A$12:A$4902,D317,SaldoAnno1!G$12:G$4902)</f>
        <v>-20046.099999999999</v>
      </c>
      <c r="P317" s="123">
        <f>SUMIF(SaldoAnno2!A$12:A$5000,D317,SaldoAnno2!D$12:D$5000)</f>
        <v>2898.73</v>
      </c>
      <c r="Q317" s="123">
        <f>SUMIF(SaldoAnno2!A$12:A$5000,D317,SaldoAnno2!E$12:E$5000)</f>
        <v>108728.73</v>
      </c>
      <c r="R317" s="123">
        <f>SUMIF(SaldoAnno2!A$12:A$5000,D317,SaldoAnno2!G$12:G$5000)</f>
        <v>-105830</v>
      </c>
      <c r="S317" s="123">
        <f>SUMIF(SaldoAnno3!A$12:A$5000,D317,SaldoAnno3!D$12:G$5000)</f>
        <v>99.5</v>
      </c>
      <c r="T317" s="123">
        <f>SUMIF(SaldoAnno3!A$12:A$5000,D317,SaldoAnno3!E$12:H$5000)</f>
        <v>84896.92</v>
      </c>
      <c r="U317" s="123">
        <f>SUMIF(SaldoAnno3!A$12:A$5000,D317,SaldoAnno3!G$12:G$5000)</f>
        <v>-84797.42</v>
      </c>
      <c r="V317" s="123">
        <f>SUMIF(SaldoAnno4!A$12:A$4602,$D317,SaldoAnno4!D$12:D$4602)</f>
        <v>2571.5</v>
      </c>
      <c r="W317" s="123">
        <f>SUMIF(SaldoAnno4!A$12:A$4602,$D317,SaldoAnno4!E$12:E$4602)</f>
        <v>85530.45</v>
      </c>
      <c r="X317" s="123">
        <f>SUMIF(SaldoAnno4!A$12:A$4602,$D317,SaldoAnno4!G$12:G$4602)</f>
        <v>-82958.95</v>
      </c>
      <c r="Y317" s="123">
        <f>SUMIF(SaldoAnno5!A$12:A$4602,$D317,SaldoAnno5!D$12:D$4602)</f>
        <v>4562</v>
      </c>
      <c r="Z317" s="123">
        <f>SUMIF(SaldoAnno5!A$12:A$4602,$D317,SaldoAnno5!E$12:E$4602)</f>
        <v>78069.37</v>
      </c>
      <c r="AA317" s="123">
        <f>SUMIF(SaldoAnno5!A$12:A$4602,$D317,SaldoAnno5!G$12:G$4602)</f>
        <v>-73507.37</v>
      </c>
      <c r="AB317" s="123">
        <f>SUMIF(SaldoAnno6!A$12:A$5000,$D317,SaldoAnno6!D$12:D$5000)</f>
        <v>1835.5</v>
      </c>
      <c r="AC317" s="123">
        <f>SUMIF(SaldoAnno6!A$12:A$5000,$D317,SaldoAnno6!E$12:E$5000)</f>
        <v>67981.350000000006</v>
      </c>
      <c r="AD317" s="123">
        <f>SUMIF(SaldoAnno6!A$12:A$5000,$D317,SaldoAnno6!G$12:G$5000)</f>
        <v>-66145.850000000006</v>
      </c>
    </row>
    <row r="318" spans="1:30">
      <c r="A318" s="124">
        <v>30</v>
      </c>
      <c r="B318" s="124">
        <v>3001</v>
      </c>
      <c r="C318" s="124">
        <v>300104</v>
      </c>
      <c r="D318" s="124">
        <v>30010489</v>
      </c>
      <c r="E318" s="125" t="s">
        <v>1378</v>
      </c>
      <c r="F318" s="124">
        <v>2</v>
      </c>
      <c r="G318" s="126" t="s">
        <v>701</v>
      </c>
      <c r="H318" s="126" t="s">
        <v>702</v>
      </c>
      <c r="I318" s="126" t="s">
        <v>718</v>
      </c>
      <c r="J318" s="126" t="s">
        <v>862</v>
      </c>
      <c r="K318" s="126" t="s">
        <v>719</v>
      </c>
      <c r="L318" s="126" t="s">
        <v>705</v>
      </c>
      <c r="M318" s="123">
        <f>SUMIF(SaldoAnno1!A$12:A$4902,D318,SaldoAnno1!D$12:D$4902)</f>
        <v>0</v>
      </c>
      <c r="N318" s="123">
        <f>SUMIF(SaldoAnno1!A$12:A$4902,D318,SaldoAnno1!E$12:E$4902)</f>
        <v>0</v>
      </c>
      <c r="O318" s="123">
        <f>SUMIF(SaldoAnno1!A$12:A$4902,D318,SaldoAnno1!G$12:G$4902)</f>
        <v>0</v>
      </c>
      <c r="P318" s="123">
        <f>SUMIF(SaldoAnno2!A$12:A$5000,D318,SaldoAnno2!D$12:D$5000)</f>
        <v>0</v>
      </c>
      <c r="Q318" s="123">
        <f>SUMIF(SaldoAnno2!A$12:A$5000,D318,SaldoAnno2!E$12:E$5000)</f>
        <v>0</v>
      </c>
      <c r="R318" s="123">
        <f>SUMIF(SaldoAnno2!A$12:A$5000,D318,SaldoAnno2!G$12:G$5000)</f>
        <v>0</v>
      </c>
      <c r="S318" s="123">
        <f>SUMIF(SaldoAnno3!A$12:A$5000,D318,SaldoAnno3!D$12:G$5000)</f>
        <v>0</v>
      </c>
      <c r="T318" s="123">
        <f>SUMIF(SaldoAnno3!A$12:A$5000,D318,SaldoAnno3!E$12:H$5000)</f>
        <v>0</v>
      </c>
      <c r="U318" s="123">
        <f>SUMIF(SaldoAnno3!A$12:A$5000,D318,SaldoAnno3!G$12:G$5000)</f>
        <v>0</v>
      </c>
      <c r="V318" s="123">
        <f>SUMIF(SaldoAnno4!A$12:A$4602,$D318,SaldoAnno4!D$12:D$4602)</f>
        <v>0</v>
      </c>
      <c r="W318" s="123">
        <f>SUMIF(SaldoAnno4!A$12:A$4602,$D318,SaldoAnno4!E$12:E$4602)</f>
        <v>0</v>
      </c>
      <c r="X318" s="123">
        <f>SUMIF(SaldoAnno4!A$12:A$4602,$D318,SaldoAnno4!G$12:G$4602)</f>
        <v>0</v>
      </c>
      <c r="Y318" s="123">
        <f>SUMIF(SaldoAnno5!A$12:A$4602,$D318,SaldoAnno5!D$12:D$4602)</f>
        <v>0</v>
      </c>
      <c r="Z318" s="123">
        <f>SUMIF(SaldoAnno5!A$12:A$4602,$D318,SaldoAnno5!E$12:E$4602)</f>
        <v>0</v>
      </c>
      <c r="AA318" s="123">
        <f>SUMIF(SaldoAnno5!A$12:A$4602,$D318,SaldoAnno5!G$12:G$4602)</f>
        <v>0</v>
      </c>
      <c r="AB318" s="123">
        <f>SUMIF(SaldoAnno6!A$12:A$5000,$D318,SaldoAnno6!D$12:D$5000)</f>
        <v>0</v>
      </c>
      <c r="AC318" s="123">
        <f>SUMIF(SaldoAnno6!A$12:A$5000,$D318,SaldoAnno6!E$12:E$5000)</f>
        <v>0</v>
      </c>
      <c r="AD318" s="123">
        <f>SUMIF(SaldoAnno6!A$12:A$5000,$D318,SaldoAnno6!G$12:G$5000)</f>
        <v>0</v>
      </c>
    </row>
    <row r="319" spans="1:30">
      <c r="A319" s="124">
        <v>30</v>
      </c>
      <c r="B319" s="124">
        <v>3001</v>
      </c>
      <c r="C319" s="124">
        <v>300104</v>
      </c>
      <c r="D319" s="124">
        <v>30010499</v>
      </c>
      <c r="E319" s="125" t="s">
        <v>95</v>
      </c>
      <c r="F319" s="124">
        <v>2</v>
      </c>
      <c r="G319" s="126" t="s">
        <v>701</v>
      </c>
      <c r="H319" s="126" t="s">
        <v>702</v>
      </c>
      <c r="I319" s="126" t="s">
        <v>718</v>
      </c>
      <c r="J319" s="126" t="s">
        <v>862</v>
      </c>
      <c r="K319" s="126" t="s">
        <v>719</v>
      </c>
      <c r="L319" s="126" t="s">
        <v>705</v>
      </c>
      <c r="M319" s="123">
        <f>SUMIF(SaldoAnno1!A$12:A$4902,D319,SaldoAnno1!D$12:D$4902)</f>
        <v>0</v>
      </c>
      <c r="N319" s="123">
        <f>SUMIF(SaldoAnno1!A$12:A$4902,D319,SaldoAnno1!E$12:E$4902)</f>
        <v>1.31</v>
      </c>
      <c r="O319" s="123">
        <f>SUMIF(SaldoAnno1!A$12:A$4902,D319,SaldoAnno1!G$12:G$4902)</f>
        <v>-1.31</v>
      </c>
      <c r="P319" s="123">
        <f>SUMIF(SaldoAnno2!A$12:A$5000,D319,SaldoAnno2!D$12:D$5000)</f>
        <v>4.01</v>
      </c>
      <c r="Q319" s="123">
        <f>SUMIF(SaldoAnno2!A$12:A$5000,D319,SaldoAnno2!E$12:E$5000)</f>
        <v>88.73</v>
      </c>
      <c r="R319" s="123">
        <f>SUMIF(SaldoAnno2!A$12:A$5000,D319,SaldoAnno2!G$12:G$5000)</f>
        <v>-84.72</v>
      </c>
      <c r="S319" s="123">
        <f>SUMIF(SaldoAnno3!A$12:A$5000,D319,SaldoAnno3!D$12:G$5000)</f>
        <v>0</v>
      </c>
      <c r="T319" s="123">
        <f>SUMIF(SaldoAnno3!A$12:A$5000,D319,SaldoAnno3!E$12:H$5000)</f>
        <v>47.45</v>
      </c>
      <c r="U319" s="123">
        <f>SUMIF(SaldoAnno3!A$12:A$5000,D319,SaldoAnno3!G$12:G$5000)</f>
        <v>-47.45</v>
      </c>
      <c r="V319" s="123">
        <f>SUMIF(SaldoAnno4!A$12:A$4602,$D319,SaldoAnno4!D$12:D$4602)</f>
        <v>0</v>
      </c>
      <c r="W319" s="123">
        <f>SUMIF(SaldoAnno4!A$12:A$4602,$D319,SaldoAnno4!E$12:E$4602)</f>
        <v>12.37</v>
      </c>
      <c r="X319" s="123">
        <f>SUMIF(SaldoAnno4!A$12:A$4602,$D319,SaldoAnno4!G$12:G$4602)</f>
        <v>-12.37</v>
      </c>
      <c r="Y319" s="123">
        <f>SUMIF(SaldoAnno5!A$12:A$4602,$D319,SaldoAnno5!D$12:D$4602)</f>
        <v>10.67</v>
      </c>
      <c r="Z319" s="123">
        <f>SUMIF(SaldoAnno5!A$12:A$4602,$D319,SaldoAnno5!E$12:E$4602)</f>
        <v>28.87</v>
      </c>
      <c r="AA319" s="123">
        <f>SUMIF(SaldoAnno5!A$12:A$4602,$D319,SaldoAnno5!G$12:G$4602)</f>
        <v>-18.200000000000003</v>
      </c>
      <c r="AB319" s="123">
        <f>SUMIF(SaldoAnno6!A$12:A$5000,$D319,SaldoAnno6!D$12:D$5000)</f>
        <v>0</v>
      </c>
      <c r="AC319" s="123">
        <f>SUMIF(SaldoAnno6!A$12:A$5000,$D319,SaldoAnno6!E$12:E$5000)</f>
        <v>10.7</v>
      </c>
      <c r="AD319" s="123">
        <f>SUMIF(SaldoAnno6!A$12:A$5000,$D319,SaldoAnno6!G$12:G$5000)</f>
        <v>-10.7</v>
      </c>
    </row>
    <row r="320" spans="1:30">
      <c r="A320" s="124">
        <v>30</v>
      </c>
      <c r="B320" s="124">
        <v>3002</v>
      </c>
      <c r="C320" s="124">
        <v>300201</v>
      </c>
      <c r="D320" s="124">
        <v>30020101</v>
      </c>
      <c r="E320" s="125" t="s">
        <v>721</v>
      </c>
      <c r="F320" s="124">
        <v>2</v>
      </c>
      <c r="G320" s="126" t="s">
        <v>701</v>
      </c>
      <c r="H320" s="126" t="s">
        <v>722</v>
      </c>
      <c r="I320" s="126" t="s">
        <v>723</v>
      </c>
      <c r="J320" s="126" t="s">
        <v>862</v>
      </c>
      <c r="K320" s="126" t="s">
        <v>721</v>
      </c>
      <c r="L320" s="126" t="s">
        <v>724</v>
      </c>
      <c r="M320" s="123">
        <f>SUMIF(SaldoAnno1!A$12:A$4902,D320,SaldoAnno1!D$12:D$4902)</f>
        <v>0</v>
      </c>
      <c r="N320" s="123">
        <f>SUMIF(SaldoAnno1!A$12:A$4902,D320,SaldoAnno1!E$12:E$4902)</f>
        <v>0</v>
      </c>
      <c r="O320" s="123">
        <f>SUMIF(SaldoAnno1!A$12:A$4902,D320,SaldoAnno1!G$12:G$4902)</f>
        <v>0</v>
      </c>
      <c r="P320" s="123">
        <f>SUMIF(SaldoAnno2!A$12:A$5000,D320,SaldoAnno2!D$12:D$5000)</f>
        <v>0</v>
      </c>
      <c r="Q320" s="123">
        <f>SUMIF(SaldoAnno2!A$12:A$5000,D320,SaldoAnno2!E$12:E$5000)</f>
        <v>0</v>
      </c>
      <c r="R320" s="123">
        <f>SUMIF(SaldoAnno2!A$12:A$5000,D320,SaldoAnno2!G$12:G$5000)</f>
        <v>0</v>
      </c>
      <c r="S320" s="123">
        <f>SUMIF(SaldoAnno3!A$12:A$5000,D320,SaldoAnno3!D$12:G$5000)</f>
        <v>0</v>
      </c>
      <c r="T320" s="123">
        <f>SUMIF(SaldoAnno3!A$12:A$5000,D320,SaldoAnno3!E$12:H$5000)</f>
        <v>0</v>
      </c>
      <c r="U320" s="123">
        <f>SUMIF(SaldoAnno3!A$12:A$5000,D320,SaldoAnno3!G$12:G$5000)</f>
        <v>0</v>
      </c>
      <c r="V320" s="123">
        <f>SUMIF(SaldoAnno4!A$12:A$4602,$D320,SaldoAnno4!D$12:D$4602)</f>
        <v>0</v>
      </c>
      <c r="W320" s="123">
        <f>SUMIF(SaldoAnno4!A$12:A$4602,$D320,SaldoAnno4!E$12:E$4602)</f>
        <v>0</v>
      </c>
      <c r="X320" s="123">
        <f>SUMIF(SaldoAnno4!A$12:A$4602,$D320,SaldoAnno4!G$12:G$4602)</f>
        <v>0</v>
      </c>
      <c r="Y320" s="123">
        <f>SUMIF(SaldoAnno5!A$12:A$4602,$D320,SaldoAnno5!D$12:D$4602)</f>
        <v>0</v>
      </c>
      <c r="Z320" s="123">
        <f>SUMIF(SaldoAnno5!A$12:A$4602,$D320,SaldoAnno5!E$12:E$4602)</f>
        <v>0</v>
      </c>
      <c r="AA320" s="123">
        <f>SUMIF(SaldoAnno5!A$12:A$4602,$D320,SaldoAnno5!G$12:G$4602)</f>
        <v>0</v>
      </c>
      <c r="AB320" s="123">
        <f>SUMIF(SaldoAnno6!A$12:A$5000,$D320,SaldoAnno6!D$12:D$5000)</f>
        <v>0</v>
      </c>
      <c r="AC320" s="123">
        <f>SUMIF(SaldoAnno6!A$12:A$5000,$D320,SaldoAnno6!E$12:E$5000)</f>
        <v>0</v>
      </c>
      <c r="AD320" s="123">
        <f>SUMIF(SaldoAnno6!A$12:A$5000,$D320,SaldoAnno6!G$12:G$5000)</f>
        <v>0</v>
      </c>
    </row>
    <row r="321" spans="1:30" ht="25.5">
      <c r="A321" s="124">
        <v>30</v>
      </c>
      <c r="B321" s="124">
        <v>3002</v>
      </c>
      <c r="C321" s="124">
        <v>300202</v>
      </c>
      <c r="D321" s="124">
        <v>30020201</v>
      </c>
      <c r="E321" s="125" t="s">
        <v>725</v>
      </c>
      <c r="F321" s="124">
        <v>2</v>
      </c>
      <c r="G321" s="126" t="s">
        <v>701</v>
      </c>
      <c r="H321" s="126" t="s">
        <v>722</v>
      </c>
      <c r="I321" s="126" t="s">
        <v>726</v>
      </c>
      <c r="J321" s="126" t="s">
        <v>862</v>
      </c>
      <c r="K321" s="126" t="s">
        <v>725</v>
      </c>
      <c r="L321" s="126" t="s">
        <v>724</v>
      </c>
      <c r="M321" s="123">
        <f>SUMIF(SaldoAnno1!A$12:A$4902,D321,SaldoAnno1!D$12:D$4902)</f>
        <v>0</v>
      </c>
      <c r="N321" s="123">
        <f>SUMIF(SaldoAnno1!A$12:A$4902,D321,SaldoAnno1!E$12:E$4902)</f>
        <v>0</v>
      </c>
      <c r="O321" s="123">
        <f>SUMIF(SaldoAnno1!A$12:A$4902,D321,SaldoAnno1!G$12:G$4902)</f>
        <v>0</v>
      </c>
      <c r="P321" s="123">
        <f>SUMIF(SaldoAnno2!A$12:A$5000,D321,SaldoAnno2!D$12:D$5000)</f>
        <v>0</v>
      </c>
      <c r="Q321" s="123">
        <f>SUMIF(SaldoAnno2!A$12:A$5000,D321,SaldoAnno2!E$12:E$5000)</f>
        <v>3605483.3</v>
      </c>
      <c r="R321" s="123">
        <f>SUMIF(SaldoAnno2!A$12:A$5000,D321,SaldoAnno2!G$12:G$5000)</f>
        <v>-3605483.3</v>
      </c>
      <c r="S321" s="123">
        <f>SUMIF(SaldoAnno3!A$12:A$5000,D321,SaldoAnno3!D$12:G$5000)</f>
        <v>0</v>
      </c>
      <c r="T321" s="123">
        <f>SUMIF(SaldoAnno3!A$12:A$5000,D321,SaldoAnno3!E$12:H$5000)</f>
        <v>4860437.82</v>
      </c>
      <c r="U321" s="123">
        <f>SUMIF(SaldoAnno3!A$12:A$5000,D321,SaldoAnno3!G$12:G$5000)</f>
        <v>-4860437.82</v>
      </c>
      <c r="V321" s="123">
        <f>SUMIF(SaldoAnno4!A$12:A$4602,$D321,SaldoAnno4!D$12:D$4602)</f>
        <v>0</v>
      </c>
      <c r="W321" s="123">
        <f>SUMIF(SaldoAnno4!A$12:A$4602,$D321,SaldoAnno4!E$12:E$4602)</f>
        <v>4793882.41</v>
      </c>
      <c r="X321" s="123">
        <f>SUMIF(SaldoAnno4!A$12:A$4602,$D321,SaldoAnno4!G$12:G$4602)</f>
        <v>-4793882.41</v>
      </c>
      <c r="Y321" s="123">
        <f>SUMIF(SaldoAnno5!A$12:A$4602,$D321,SaldoAnno5!D$12:D$4602)</f>
        <v>0</v>
      </c>
      <c r="Z321" s="123">
        <f>SUMIF(SaldoAnno5!A$12:A$4602,$D321,SaldoAnno5!E$12:E$4602)</f>
        <v>4794595.8899999997</v>
      </c>
      <c r="AA321" s="123">
        <f>SUMIF(SaldoAnno5!A$12:A$4602,$D321,SaldoAnno5!G$12:G$4602)</f>
        <v>-4794595.8899999997</v>
      </c>
      <c r="AB321" s="123">
        <f>SUMIF(SaldoAnno6!A$12:A$5000,$D321,SaldoAnno6!D$12:D$5000)</f>
        <v>0</v>
      </c>
      <c r="AC321" s="123">
        <f>SUMIF(SaldoAnno6!A$12:A$5000,$D321,SaldoAnno6!E$12:E$5000)</f>
        <v>4918526.2300000004</v>
      </c>
      <c r="AD321" s="123">
        <f>SUMIF(SaldoAnno6!A$12:A$5000,$D321,SaldoAnno6!G$12:G$5000)</f>
        <v>-4918526.2300000004</v>
      </c>
    </row>
    <row r="322" spans="1:30">
      <c r="A322" s="124">
        <v>30</v>
      </c>
      <c r="B322" s="124">
        <v>3003</v>
      </c>
      <c r="C322" s="124">
        <v>300301</v>
      </c>
      <c r="D322" s="124">
        <v>30030101</v>
      </c>
      <c r="E322" s="125" t="s">
        <v>727</v>
      </c>
      <c r="F322" s="124">
        <v>2</v>
      </c>
      <c r="G322" s="126" t="s">
        <v>701</v>
      </c>
      <c r="H322" s="126" t="s">
        <v>728</v>
      </c>
      <c r="I322" s="126" t="s">
        <v>455</v>
      </c>
      <c r="J322" s="126" t="s">
        <v>862</v>
      </c>
      <c r="K322" s="126" t="s">
        <v>727</v>
      </c>
      <c r="L322" s="126" t="s">
        <v>729</v>
      </c>
      <c r="M322" s="123">
        <f>SUMIF(SaldoAnno1!A$12:A$4902,D322,SaldoAnno1!D$12:D$4902)</f>
        <v>0</v>
      </c>
      <c r="N322" s="123">
        <f>SUMIF(SaldoAnno1!A$12:A$4902,D322,SaldoAnno1!E$12:E$4902)</f>
        <v>0</v>
      </c>
      <c r="O322" s="123">
        <f>SUMIF(SaldoAnno1!A$12:A$4902,D322,SaldoAnno1!G$12:G$4902)</f>
        <v>0</v>
      </c>
      <c r="P322" s="123">
        <f>SUMIF(SaldoAnno2!A$12:A$5000,D322,SaldoAnno2!D$12:D$5000)</f>
        <v>841413.87</v>
      </c>
      <c r="Q322" s="123">
        <f>SUMIF(SaldoAnno2!A$12:A$5000,D322,SaldoAnno2!E$12:E$5000)</f>
        <v>0</v>
      </c>
      <c r="R322" s="123">
        <f>SUMIF(SaldoAnno2!A$12:A$5000,D322,SaldoAnno2!G$12:G$5000)</f>
        <v>841413.87</v>
      </c>
      <c r="S322" s="123">
        <f>SUMIF(SaldoAnno3!A$12:A$5000,D322,SaldoAnno3!D$12:G$5000)</f>
        <v>736263.68000000005</v>
      </c>
      <c r="T322" s="123">
        <f>SUMIF(SaldoAnno3!A$12:A$5000,D322,SaldoAnno3!E$12:H$5000)</f>
        <v>0</v>
      </c>
      <c r="U322" s="123">
        <f>SUMIF(SaldoAnno3!A$12:A$5000,D322,SaldoAnno3!G$12:G$5000)</f>
        <v>736263.68000000005</v>
      </c>
      <c r="V322" s="123">
        <f>SUMIF(SaldoAnno4!A$12:A$4602,$D322,SaldoAnno4!D$12:D$4602)</f>
        <v>824363.58</v>
      </c>
      <c r="W322" s="123">
        <f>SUMIF(SaldoAnno4!A$12:A$4602,$D322,SaldoAnno4!E$12:E$4602)</f>
        <v>0</v>
      </c>
      <c r="X322" s="123">
        <f>SUMIF(SaldoAnno4!A$12:A$4602,$D322,SaldoAnno4!G$12:G$4602)</f>
        <v>824363.58</v>
      </c>
      <c r="Y322" s="123">
        <f>SUMIF(SaldoAnno5!A$12:A$4602,$D322,SaldoAnno5!D$12:D$4602)</f>
        <v>0</v>
      </c>
      <c r="Z322" s="123">
        <f>SUMIF(SaldoAnno5!A$12:A$4602,$D322,SaldoAnno5!E$12:E$4602)</f>
        <v>0</v>
      </c>
      <c r="AA322" s="123">
        <f>SUMIF(SaldoAnno5!A$12:A$4602,$D322,SaldoAnno5!G$12:G$4602)</f>
        <v>0</v>
      </c>
      <c r="AB322" s="123">
        <f>SUMIF(SaldoAnno6!A$12:A$5000,$D322,SaldoAnno6!D$12:D$5000)</f>
        <v>0</v>
      </c>
      <c r="AC322" s="123">
        <f>SUMIF(SaldoAnno6!A$12:A$5000,$D322,SaldoAnno6!E$12:E$5000)</f>
        <v>0</v>
      </c>
      <c r="AD322" s="123">
        <f>SUMIF(SaldoAnno6!A$12:A$5000,$D322,SaldoAnno6!G$12:G$5000)</f>
        <v>0</v>
      </c>
    </row>
    <row r="323" spans="1:30">
      <c r="A323" s="124">
        <v>30</v>
      </c>
      <c r="B323" s="124">
        <v>3003</v>
      </c>
      <c r="C323" s="124">
        <v>300302</v>
      </c>
      <c r="D323" s="124">
        <v>30030201</v>
      </c>
      <c r="E323" s="125" t="s">
        <v>730</v>
      </c>
      <c r="F323" s="124">
        <v>2</v>
      </c>
      <c r="G323" s="126" t="s">
        <v>701</v>
      </c>
      <c r="H323" s="126" t="s">
        <v>728</v>
      </c>
      <c r="I323" s="126" t="s">
        <v>455</v>
      </c>
      <c r="J323" s="126" t="s">
        <v>862</v>
      </c>
      <c r="K323" s="126" t="s">
        <v>730</v>
      </c>
      <c r="L323" s="126" t="s">
        <v>729</v>
      </c>
      <c r="M323" s="123">
        <f>SUMIF(SaldoAnno1!A$12:A$4902,D323,SaldoAnno1!D$12:D$4902)</f>
        <v>0</v>
      </c>
      <c r="N323" s="123">
        <f>SUMIF(SaldoAnno1!A$12:A$4902,D323,SaldoAnno1!E$12:E$4902)</f>
        <v>0</v>
      </c>
      <c r="O323" s="123">
        <f>SUMIF(SaldoAnno1!A$12:A$4902,D323,SaldoAnno1!G$12:G$4902)</f>
        <v>0</v>
      </c>
      <c r="P323" s="123">
        <f>SUMIF(SaldoAnno2!A$12:A$5000,D323,SaldoAnno2!D$12:D$5000)</f>
        <v>0</v>
      </c>
      <c r="Q323" s="123">
        <f>SUMIF(SaldoAnno2!A$12:A$5000,D323,SaldoAnno2!E$12:E$5000)</f>
        <v>736263.68000000005</v>
      </c>
      <c r="R323" s="123">
        <f>SUMIF(SaldoAnno2!A$12:A$5000,D323,SaldoAnno2!G$12:G$5000)</f>
        <v>-736263.68000000005</v>
      </c>
      <c r="S323" s="123">
        <f>SUMIF(SaldoAnno3!A$12:A$5000,D323,SaldoAnno3!D$12:G$5000)</f>
        <v>0</v>
      </c>
      <c r="T323" s="123">
        <f>SUMIF(SaldoAnno3!A$12:A$5000,D323,SaldoAnno3!E$12:H$5000)</f>
        <v>824363.58</v>
      </c>
      <c r="U323" s="123">
        <f>SUMIF(SaldoAnno3!A$12:A$5000,D323,SaldoAnno3!G$12:G$5000)</f>
        <v>-824363.58</v>
      </c>
      <c r="V323" s="123">
        <f>SUMIF(SaldoAnno4!A$12:A$4602,$D323,SaldoAnno4!D$12:D$4602)</f>
        <v>0</v>
      </c>
      <c r="W323" s="123">
        <f>SUMIF(SaldoAnno4!A$12:A$4602,$D323,SaldoAnno4!E$12:E$4602)</f>
        <v>0</v>
      </c>
      <c r="X323" s="123">
        <f>SUMIF(SaldoAnno4!A$12:A$4602,$D323,SaldoAnno4!G$12:G$4602)</f>
        <v>0</v>
      </c>
      <c r="Y323" s="123">
        <f>SUMIF(SaldoAnno5!A$12:A$4602,$D323,SaldoAnno5!D$12:D$4602)</f>
        <v>0</v>
      </c>
      <c r="Z323" s="123">
        <f>SUMIF(SaldoAnno5!A$12:A$4602,$D323,SaldoAnno5!E$12:E$4602)</f>
        <v>0</v>
      </c>
      <c r="AA323" s="123">
        <f>SUMIF(SaldoAnno5!A$12:A$4602,$D323,SaldoAnno5!G$12:G$4602)</f>
        <v>0</v>
      </c>
      <c r="AB323" s="123">
        <f>SUMIF(SaldoAnno6!A$12:A$5000,$D323,SaldoAnno6!D$12:D$5000)</f>
        <v>0</v>
      </c>
      <c r="AC323" s="123">
        <f>SUMIF(SaldoAnno6!A$12:A$5000,$D323,SaldoAnno6!E$12:E$5000)</f>
        <v>0</v>
      </c>
      <c r="AD323" s="123">
        <f>SUMIF(SaldoAnno6!A$12:A$5000,$D323,SaldoAnno6!G$12:G$5000)</f>
        <v>0</v>
      </c>
    </row>
    <row r="324" spans="1:30">
      <c r="A324" s="124">
        <v>30</v>
      </c>
      <c r="B324" s="124">
        <v>3004</v>
      </c>
      <c r="C324" s="124">
        <v>300401</v>
      </c>
      <c r="D324" s="124">
        <v>30040101</v>
      </c>
      <c r="E324" s="125" t="s">
        <v>731</v>
      </c>
      <c r="F324" s="124">
        <v>2</v>
      </c>
      <c r="G324" s="126" t="s">
        <v>701</v>
      </c>
      <c r="H324" s="126" t="s">
        <v>732</v>
      </c>
      <c r="I324" s="126" t="s">
        <v>733</v>
      </c>
      <c r="J324" s="126" t="s">
        <v>862</v>
      </c>
      <c r="K324" s="126" t="s">
        <v>734</v>
      </c>
      <c r="L324" s="126" t="s">
        <v>735</v>
      </c>
      <c r="M324" s="123">
        <f>SUMIF(SaldoAnno1!A$12:A$4902,D324,SaldoAnno1!D$12:D$4902)</f>
        <v>203918.22</v>
      </c>
      <c r="N324" s="123">
        <f>SUMIF(SaldoAnno1!A$12:A$4902,D324,SaldoAnno1!E$12:E$4902)</f>
        <v>537732.85</v>
      </c>
      <c r="O324" s="123">
        <f>SUMIF(SaldoAnno1!A$12:A$4902,D324,SaldoAnno1!G$12:G$4902)</f>
        <v>-333814.63</v>
      </c>
      <c r="P324" s="123">
        <f>SUMIF(SaldoAnno2!A$12:A$5000,D324,SaldoAnno2!D$12:D$5000)</f>
        <v>4068.21</v>
      </c>
      <c r="Q324" s="123">
        <f>SUMIF(SaldoAnno2!A$12:A$5000,D324,SaldoAnno2!E$12:E$5000)</f>
        <v>428417.03</v>
      </c>
      <c r="R324" s="123">
        <f>SUMIF(SaldoAnno2!A$12:A$5000,D324,SaldoAnno2!G$12:G$5000)</f>
        <v>-424348.82</v>
      </c>
      <c r="S324" s="123">
        <f>SUMIF(SaldoAnno3!A$12:A$5000,D324,SaldoAnno3!D$12:G$5000)</f>
        <v>73304.09</v>
      </c>
      <c r="T324" s="123">
        <f>SUMIF(SaldoAnno3!A$12:A$5000,D324,SaldoAnno3!E$12:H$5000)</f>
        <v>728884.15</v>
      </c>
      <c r="U324" s="123">
        <f>SUMIF(SaldoAnno3!A$12:A$5000,D324,SaldoAnno3!G$12:G$5000)</f>
        <v>-655580.06000000006</v>
      </c>
      <c r="V324" s="123">
        <f>SUMIF(SaldoAnno4!A$12:A$4602,$D324,SaldoAnno4!D$12:D$4602)</f>
        <v>202120.24</v>
      </c>
      <c r="W324" s="123">
        <f>SUMIF(SaldoAnno4!A$12:A$4602,$D324,SaldoAnno4!E$12:E$4602)</f>
        <v>1681093.54</v>
      </c>
      <c r="X324" s="123">
        <f>SUMIF(SaldoAnno4!A$12:A$4602,$D324,SaldoAnno4!G$12:G$4602)</f>
        <v>-1478973.3</v>
      </c>
      <c r="Y324" s="123">
        <f>SUMIF(SaldoAnno5!A$12:A$4602,$D324,SaldoAnno5!D$12:D$4602)</f>
        <v>236237.6</v>
      </c>
      <c r="Z324" s="123">
        <f>SUMIF(SaldoAnno5!A$12:A$4602,$D324,SaldoAnno5!E$12:E$4602)</f>
        <v>1704053.97</v>
      </c>
      <c r="AA324" s="123">
        <f>SUMIF(SaldoAnno5!A$12:A$4602,$D324,SaldoAnno5!G$12:G$4602)</f>
        <v>-1467816.3699999999</v>
      </c>
      <c r="AB324" s="123">
        <f>SUMIF(SaldoAnno6!A$12:A$5000,$D324,SaldoAnno6!D$12:D$5000)</f>
        <v>230456.43</v>
      </c>
      <c r="AC324" s="123">
        <f>SUMIF(SaldoAnno6!A$12:A$5000,$D324,SaldoAnno6!E$12:E$5000)</f>
        <v>1708441.4</v>
      </c>
      <c r="AD324" s="123">
        <f>SUMIF(SaldoAnno6!A$12:A$5000,$D324,SaldoAnno6!G$12:G$5000)</f>
        <v>-1477984.97</v>
      </c>
    </row>
    <row r="325" spans="1:30">
      <c r="A325" s="124">
        <v>30</v>
      </c>
      <c r="B325" s="124">
        <v>3004</v>
      </c>
      <c r="C325" s="124">
        <v>300401</v>
      </c>
      <c r="D325" s="124">
        <v>30040102</v>
      </c>
      <c r="E325" t="s">
        <v>736</v>
      </c>
      <c r="F325" s="124">
        <v>2</v>
      </c>
      <c r="G325" s="126" t="s">
        <v>701</v>
      </c>
      <c r="H325" s="126" t="s">
        <v>732</v>
      </c>
      <c r="I325" s="126" t="s">
        <v>733</v>
      </c>
      <c r="J325" s="126" t="s">
        <v>862</v>
      </c>
      <c r="K325" s="126" t="s">
        <v>734</v>
      </c>
      <c r="L325" s="126" t="s">
        <v>735</v>
      </c>
      <c r="M325" s="123">
        <f>SUMIF(SaldoAnno1!A$12:A$4902,D325,SaldoAnno1!D$12:D$4902)</f>
        <v>4385.53</v>
      </c>
      <c r="N325" s="123">
        <f>SUMIF(SaldoAnno1!A$12:A$4902,D325,SaldoAnno1!E$12:E$4902)</f>
        <v>3037112.2</v>
      </c>
      <c r="O325" s="123">
        <f>SUMIF(SaldoAnno1!A$12:A$4902,D325,SaldoAnno1!G$12:G$4902)</f>
        <v>-3032726.6700000004</v>
      </c>
      <c r="P325" s="123">
        <f>SUMIF(SaldoAnno2!A$12:A$5000,D325,SaldoAnno2!D$12:D$5000)</f>
        <v>169708.83</v>
      </c>
      <c r="Q325" s="123">
        <f>SUMIF(SaldoAnno2!A$12:A$5000,D325,SaldoAnno2!E$12:E$5000)</f>
        <v>5183042.4800000004</v>
      </c>
      <c r="R325" s="123">
        <f>SUMIF(SaldoAnno2!A$12:A$5000,D325,SaldoAnno2!G$12:G$5000)</f>
        <v>-5013333.6500000004</v>
      </c>
      <c r="S325" s="123">
        <f>SUMIF(SaldoAnno3!A$12:A$5000,D325,SaldoAnno3!D$12:G$5000)</f>
        <v>71378.55</v>
      </c>
      <c r="T325" s="123">
        <f>SUMIF(SaldoAnno3!A$12:A$5000,D325,SaldoAnno3!E$12:H$5000)</f>
        <v>6780845.8499999996</v>
      </c>
      <c r="U325" s="123">
        <f>SUMIF(SaldoAnno3!A$12:A$5000,D325,SaldoAnno3!G$12:G$5000)</f>
        <v>-6709467.2999999998</v>
      </c>
      <c r="V325" s="123">
        <f>SUMIF(SaldoAnno4!A$12:A$4602,$D325,SaldoAnno4!D$12:D$4602)</f>
        <v>338947.8</v>
      </c>
      <c r="W325" s="123">
        <f>SUMIF(SaldoAnno4!A$12:A$4602,$D325,SaldoAnno4!E$12:E$4602)</f>
        <v>7112688.6699999999</v>
      </c>
      <c r="X325" s="123">
        <f>SUMIF(SaldoAnno4!A$12:A$4602,$D325,SaldoAnno4!G$12:G$4602)</f>
        <v>-6773740.8700000001</v>
      </c>
      <c r="Y325" s="123">
        <f>SUMIF(SaldoAnno5!A$12:A$4602,$D325,SaldoAnno5!D$12:D$4602)</f>
        <v>373332.7</v>
      </c>
      <c r="Z325" s="123">
        <f>SUMIF(SaldoAnno5!A$12:A$4602,$D325,SaldoAnno5!E$12:E$4602)</f>
        <v>7084806.7699999996</v>
      </c>
      <c r="AA325" s="123">
        <f>SUMIF(SaldoAnno5!A$12:A$4602,$D325,SaldoAnno5!G$12:G$4602)</f>
        <v>-6711474.0699999994</v>
      </c>
      <c r="AB325" s="123">
        <f>SUMIF(SaldoAnno6!A$12:A$5000,$D325,SaldoAnno6!D$12:D$5000)</f>
        <v>160308.45000000001</v>
      </c>
      <c r="AC325" s="123">
        <f>SUMIF(SaldoAnno6!A$12:A$5000,$D325,SaldoAnno6!E$12:E$5000)</f>
        <v>6751719.9900000002</v>
      </c>
      <c r="AD325" s="123">
        <f>SUMIF(SaldoAnno6!A$12:A$5000,$D325,SaldoAnno6!G$12:G$5000)</f>
        <v>-6591411.54</v>
      </c>
    </row>
    <row r="326" spans="1:30">
      <c r="A326" s="124">
        <v>30</v>
      </c>
      <c r="B326" s="124">
        <v>3004</v>
      </c>
      <c r="C326" s="124">
        <v>300401</v>
      </c>
      <c r="D326" s="124">
        <v>30040103</v>
      </c>
      <c r="E326" t="s">
        <v>737</v>
      </c>
      <c r="F326" s="124">
        <v>2</v>
      </c>
      <c r="G326" s="126" t="s">
        <v>701</v>
      </c>
      <c r="H326" s="126" t="s">
        <v>732</v>
      </c>
      <c r="I326" s="126" t="s">
        <v>733</v>
      </c>
      <c r="J326" s="126" t="s">
        <v>862</v>
      </c>
      <c r="K326" s="126" t="s">
        <v>734</v>
      </c>
      <c r="L326" s="126" t="s">
        <v>735</v>
      </c>
      <c r="M326" s="123">
        <f>SUMIF(SaldoAnno1!A$12:A$4902,D326,SaldoAnno1!D$12:D$4902)</f>
        <v>0</v>
      </c>
      <c r="N326" s="123">
        <f>SUMIF(SaldoAnno1!A$12:A$4902,D326,SaldoAnno1!E$12:E$4902)</f>
        <v>51496.19</v>
      </c>
      <c r="O326" s="123">
        <f>SUMIF(SaldoAnno1!A$12:A$4902,D326,SaldoAnno1!G$12:G$4902)</f>
        <v>-51496.19</v>
      </c>
      <c r="P326" s="123">
        <f>SUMIF(SaldoAnno2!A$12:A$5000,D326,SaldoAnno2!D$12:D$5000)</f>
        <v>12525.09</v>
      </c>
      <c r="Q326" s="123">
        <f>SUMIF(SaldoAnno2!A$12:A$5000,D326,SaldoAnno2!E$12:E$5000)</f>
        <v>278785.42</v>
      </c>
      <c r="R326" s="123">
        <f>SUMIF(SaldoAnno2!A$12:A$5000,D326,SaldoAnno2!G$12:G$5000)</f>
        <v>-266260.32999999996</v>
      </c>
      <c r="S326" s="123">
        <f>SUMIF(SaldoAnno3!A$12:A$5000,D326,SaldoAnno3!D$12:G$5000)</f>
        <v>194.13</v>
      </c>
      <c r="T326" s="123">
        <f>SUMIF(SaldoAnno3!A$12:A$5000,D326,SaldoAnno3!E$12:H$5000)</f>
        <v>685838.96</v>
      </c>
      <c r="U326" s="123">
        <f>SUMIF(SaldoAnno3!A$12:A$5000,D326,SaldoAnno3!G$12:G$5000)</f>
        <v>-685644.83</v>
      </c>
      <c r="V326" s="123">
        <f>SUMIF(SaldoAnno4!A$12:A$4602,$D326,SaldoAnno4!D$12:D$4602)</f>
        <v>213696.41</v>
      </c>
      <c r="W326" s="123">
        <f>SUMIF(SaldoAnno4!A$12:A$4602,$D326,SaldoAnno4!E$12:E$4602)</f>
        <v>900373.26</v>
      </c>
      <c r="X326" s="123">
        <f>SUMIF(SaldoAnno4!A$12:A$4602,$D326,SaldoAnno4!G$12:G$4602)</f>
        <v>-686676.85</v>
      </c>
      <c r="Y326" s="123">
        <f>SUMIF(SaldoAnno5!A$12:A$4602,$D326,SaldoAnno5!D$12:D$4602)</f>
        <v>26752.61</v>
      </c>
      <c r="Z326" s="123">
        <f>SUMIF(SaldoAnno5!A$12:A$4602,$D326,SaldoAnno5!E$12:E$4602)</f>
        <v>595134.61</v>
      </c>
      <c r="AA326" s="123">
        <f>SUMIF(SaldoAnno5!A$12:A$4602,$D326,SaldoAnno5!G$12:G$4602)</f>
        <v>-568382</v>
      </c>
      <c r="AB326" s="123">
        <f>SUMIF(SaldoAnno6!A$12:A$5000,$D326,SaldoAnno6!D$12:D$5000)</f>
        <v>15715.56</v>
      </c>
      <c r="AC326" s="123">
        <f>SUMIF(SaldoAnno6!A$12:A$5000,$D326,SaldoAnno6!E$12:E$5000)</f>
        <v>555404.6</v>
      </c>
      <c r="AD326" s="123">
        <f>SUMIF(SaldoAnno6!A$12:A$5000,$D326,SaldoAnno6!G$12:G$5000)</f>
        <v>-539689.03999999992</v>
      </c>
    </row>
    <row r="327" spans="1:30">
      <c r="A327" s="124">
        <v>30</v>
      </c>
      <c r="B327" s="124">
        <v>3004</v>
      </c>
      <c r="C327" s="124">
        <v>300402</v>
      </c>
      <c r="D327" s="124">
        <v>30040201</v>
      </c>
      <c r="E327" s="125" t="s">
        <v>738</v>
      </c>
      <c r="F327" s="124">
        <v>2</v>
      </c>
      <c r="G327" s="126" t="s">
        <v>701</v>
      </c>
      <c r="H327" s="126" t="s">
        <v>732</v>
      </c>
      <c r="I327" s="126" t="s">
        <v>739</v>
      </c>
      <c r="J327" s="126" t="s">
        <v>862</v>
      </c>
      <c r="K327" s="126" t="s">
        <v>740</v>
      </c>
      <c r="L327" s="126" t="s">
        <v>735</v>
      </c>
      <c r="M327" s="123">
        <f>SUMIF(SaldoAnno1!A$12:A$4902,D327,SaldoAnno1!D$12:D$4902)</f>
        <v>0</v>
      </c>
      <c r="N327" s="123">
        <f>SUMIF(SaldoAnno1!A$12:A$4902,D327,SaldoAnno1!E$12:E$4902)</f>
        <v>0</v>
      </c>
      <c r="O327" s="123">
        <f>SUMIF(SaldoAnno1!A$12:A$4902,D327,SaldoAnno1!G$12:G$4902)</f>
        <v>0</v>
      </c>
      <c r="P327" s="123">
        <f>SUMIF(SaldoAnno2!A$12:A$5000,D327,SaldoAnno2!D$12:D$5000)</f>
        <v>0</v>
      </c>
      <c r="Q327" s="123">
        <f>SUMIF(SaldoAnno2!A$12:A$5000,D327,SaldoAnno2!E$12:E$5000)</f>
        <v>0</v>
      </c>
      <c r="R327" s="123">
        <f>SUMIF(SaldoAnno2!A$12:A$5000,D327,SaldoAnno2!G$12:G$5000)</f>
        <v>0</v>
      </c>
      <c r="S327" s="123">
        <f>SUMIF(SaldoAnno3!A$12:A$5000,D327,SaldoAnno3!D$12:G$5000)</f>
        <v>0</v>
      </c>
      <c r="T327" s="123">
        <f>SUMIF(SaldoAnno3!A$12:A$5000,D327,SaldoAnno3!E$12:H$5000)</f>
        <v>0</v>
      </c>
      <c r="U327" s="123">
        <f>SUMIF(SaldoAnno3!A$12:A$5000,D327,SaldoAnno3!G$12:G$5000)</f>
        <v>0</v>
      </c>
      <c r="V327" s="123">
        <f>SUMIF(SaldoAnno4!A$12:A$4602,$D327,SaldoAnno4!D$12:D$4602)</f>
        <v>0</v>
      </c>
      <c r="W327" s="123">
        <f>SUMIF(SaldoAnno4!A$12:A$4602,$D327,SaldoAnno4!E$12:E$4602)</f>
        <v>199</v>
      </c>
      <c r="X327" s="123">
        <f>SUMIF(SaldoAnno4!A$12:A$4602,$D327,SaldoAnno4!G$12:G$4602)</f>
        <v>-199</v>
      </c>
      <c r="Y327" s="123">
        <f>SUMIF(SaldoAnno5!A$12:A$4602,$D327,SaldoAnno5!D$12:D$4602)</f>
        <v>0</v>
      </c>
      <c r="Z327" s="123">
        <f>SUMIF(SaldoAnno5!A$12:A$4602,$D327,SaldoAnno5!E$12:E$4602)</f>
        <v>0</v>
      </c>
      <c r="AA327" s="123">
        <f>SUMIF(SaldoAnno5!A$12:A$4602,$D327,SaldoAnno5!G$12:G$4602)</f>
        <v>0</v>
      </c>
      <c r="AB327" s="123">
        <f>SUMIF(SaldoAnno6!A$12:A$5000,$D327,SaldoAnno6!D$12:D$5000)</f>
        <v>0</v>
      </c>
      <c r="AC327" s="123">
        <f>SUMIF(SaldoAnno6!A$12:A$5000,$D327,SaldoAnno6!E$12:E$5000)</f>
        <v>0</v>
      </c>
      <c r="AD327" s="123">
        <f>SUMIF(SaldoAnno6!A$12:A$5000,$D327,SaldoAnno6!G$12:G$5000)</f>
        <v>0</v>
      </c>
    </row>
    <row r="328" spans="1:30">
      <c r="A328" s="124">
        <v>30</v>
      </c>
      <c r="B328" s="124">
        <v>3004</v>
      </c>
      <c r="C328" s="124">
        <v>300402</v>
      </c>
      <c r="D328" s="124">
        <v>30040202</v>
      </c>
      <c r="E328" t="s">
        <v>741</v>
      </c>
      <c r="F328" s="124">
        <v>2</v>
      </c>
      <c r="G328" s="126" t="s">
        <v>701</v>
      </c>
      <c r="H328" s="126" t="s">
        <v>732</v>
      </c>
      <c r="I328" s="126" t="s">
        <v>739</v>
      </c>
      <c r="J328" s="126" t="s">
        <v>862</v>
      </c>
      <c r="K328" s="126" t="s">
        <v>740</v>
      </c>
      <c r="L328" s="126" t="s">
        <v>735</v>
      </c>
      <c r="M328" s="123">
        <f>SUMIF(SaldoAnno1!A$12:A$4902,D328,SaldoAnno1!D$12:D$4902)</f>
        <v>16.89</v>
      </c>
      <c r="N328" s="123">
        <f>SUMIF(SaldoAnno1!A$12:A$4902,D328,SaldoAnno1!E$12:E$4902)</f>
        <v>300914.25</v>
      </c>
      <c r="O328" s="123">
        <f>SUMIF(SaldoAnno1!A$12:A$4902,D328,SaldoAnno1!G$12:G$4902)</f>
        <v>-300897.36</v>
      </c>
      <c r="P328" s="123">
        <f>SUMIF(SaldoAnno2!A$12:A$5000,D328,SaldoAnno2!D$12:D$5000)</f>
        <v>6388.27</v>
      </c>
      <c r="Q328" s="123">
        <f>SUMIF(SaldoAnno2!A$12:A$5000,D328,SaldoAnno2!E$12:E$5000)</f>
        <v>251527.01</v>
      </c>
      <c r="R328" s="123">
        <f>SUMIF(SaldoAnno2!A$12:A$5000,D328,SaldoAnno2!G$12:G$5000)</f>
        <v>-245138.74000000002</v>
      </c>
      <c r="S328" s="123">
        <f>SUMIF(SaldoAnno3!A$12:A$5000,D328,SaldoAnno3!D$12:G$5000)</f>
        <v>50</v>
      </c>
      <c r="T328" s="123">
        <f>SUMIF(SaldoAnno3!A$12:A$5000,D328,SaldoAnno3!E$12:H$5000)</f>
        <v>485275.21</v>
      </c>
      <c r="U328" s="123">
        <f>SUMIF(SaldoAnno3!A$12:A$5000,D328,SaldoAnno3!G$12:G$5000)</f>
        <v>-485225.21</v>
      </c>
      <c r="V328" s="123">
        <f>SUMIF(SaldoAnno4!A$12:A$4602,$D328,SaldoAnno4!D$12:D$4602)</f>
        <v>32157.82</v>
      </c>
      <c r="W328" s="123">
        <f>SUMIF(SaldoAnno4!A$12:A$4602,$D328,SaldoAnno4!E$12:E$4602)</f>
        <v>534319.98</v>
      </c>
      <c r="X328" s="123">
        <f>SUMIF(SaldoAnno4!A$12:A$4602,$D328,SaldoAnno4!G$12:G$4602)</f>
        <v>-502162.16</v>
      </c>
      <c r="Y328" s="123">
        <f>SUMIF(SaldoAnno5!A$12:A$4602,$D328,SaldoAnno5!D$12:D$4602)</f>
        <v>15148.73</v>
      </c>
      <c r="Z328" s="123">
        <f>SUMIF(SaldoAnno5!A$12:A$4602,$D328,SaldoAnno5!E$12:E$4602)</f>
        <v>397921.1</v>
      </c>
      <c r="AA328" s="123">
        <f>SUMIF(SaldoAnno5!A$12:A$4602,$D328,SaldoAnno5!G$12:G$4602)</f>
        <v>-382772.37</v>
      </c>
      <c r="AB328" s="123">
        <f>SUMIF(SaldoAnno6!A$12:A$5000,$D328,SaldoAnno6!D$12:D$5000)</f>
        <v>5386.34</v>
      </c>
      <c r="AC328" s="123">
        <f>SUMIF(SaldoAnno6!A$12:A$5000,$D328,SaldoAnno6!E$12:E$5000)</f>
        <v>563766.99</v>
      </c>
      <c r="AD328" s="123">
        <f>SUMIF(SaldoAnno6!A$12:A$5000,$D328,SaldoAnno6!G$12:G$5000)</f>
        <v>-558380.65</v>
      </c>
    </row>
    <row r="329" spans="1:30">
      <c r="A329" s="124">
        <v>30</v>
      </c>
      <c r="B329" s="124">
        <v>3004</v>
      </c>
      <c r="C329" s="124">
        <v>300402</v>
      </c>
      <c r="D329" s="124">
        <v>30040203</v>
      </c>
      <c r="E329" t="s">
        <v>742</v>
      </c>
      <c r="F329" s="124">
        <v>2</v>
      </c>
      <c r="G329" s="126" t="s">
        <v>701</v>
      </c>
      <c r="H329" s="126" t="s">
        <v>732</v>
      </c>
      <c r="I329" s="126" t="s">
        <v>739</v>
      </c>
      <c r="J329" s="126" t="s">
        <v>862</v>
      </c>
      <c r="K329" s="126" t="s">
        <v>740</v>
      </c>
      <c r="L329" s="126" t="s">
        <v>735</v>
      </c>
      <c r="M329" s="123">
        <f>SUMIF(SaldoAnno1!A$12:A$4902,D329,SaldoAnno1!D$12:D$4902)</f>
        <v>0</v>
      </c>
      <c r="N329" s="123">
        <f>SUMIF(SaldoAnno1!A$12:A$4902,D329,SaldoAnno1!E$12:E$4902)</f>
        <v>1301.8800000000001</v>
      </c>
      <c r="O329" s="123">
        <f>SUMIF(SaldoAnno1!A$12:A$4902,D329,SaldoAnno1!G$12:G$4902)</f>
        <v>-1301.8800000000001</v>
      </c>
      <c r="P329" s="123">
        <f>SUMIF(SaldoAnno2!A$12:A$5000,D329,SaldoAnno2!D$12:D$5000)</f>
        <v>46.2</v>
      </c>
      <c r="Q329" s="123">
        <f>SUMIF(SaldoAnno2!A$12:A$5000,D329,SaldoAnno2!E$12:E$5000)</f>
        <v>16943.310000000001</v>
      </c>
      <c r="R329" s="123">
        <f>SUMIF(SaldoAnno2!A$12:A$5000,D329,SaldoAnno2!G$12:G$5000)</f>
        <v>-16897.11</v>
      </c>
      <c r="S329" s="123">
        <f>SUMIF(SaldoAnno3!A$12:A$5000,D329,SaldoAnno3!D$12:G$5000)</f>
        <v>239.25</v>
      </c>
      <c r="T329" s="123">
        <f>SUMIF(SaldoAnno3!A$12:A$5000,D329,SaldoAnno3!E$12:H$5000)</f>
        <v>9259.64</v>
      </c>
      <c r="U329" s="123">
        <f>SUMIF(SaldoAnno3!A$12:A$5000,D329,SaldoAnno3!G$12:G$5000)</f>
        <v>-9020.39</v>
      </c>
      <c r="V329" s="123">
        <f>SUMIF(SaldoAnno4!A$12:A$4602,$D329,SaldoAnno4!D$12:D$4602)</f>
        <v>0</v>
      </c>
      <c r="W329" s="123">
        <f>SUMIF(SaldoAnno4!A$12:A$4602,$D329,SaldoAnno4!E$12:E$4602)</f>
        <v>31663.43</v>
      </c>
      <c r="X329" s="123">
        <f>SUMIF(SaldoAnno4!A$12:A$4602,$D329,SaldoAnno4!G$12:G$4602)</f>
        <v>-31663.43</v>
      </c>
      <c r="Y329" s="123">
        <f>SUMIF(SaldoAnno5!A$12:A$4602,$D329,SaldoAnno5!D$12:D$4602)</f>
        <v>697.77</v>
      </c>
      <c r="Z329" s="123">
        <f>SUMIF(SaldoAnno5!A$12:A$4602,$D329,SaldoAnno5!E$12:E$4602)</f>
        <v>8819.65</v>
      </c>
      <c r="AA329" s="123">
        <f>SUMIF(SaldoAnno5!A$12:A$4602,$D329,SaldoAnno5!G$12:G$4602)</f>
        <v>-8121.8799999999992</v>
      </c>
      <c r="AB329" s="123">
        <f>SUMIF(SaldoAnno6!A$12:A$5000,$D329,SaldoAnno6!D$12:D$5000)</f>
        <v>0</v>
      </c>
      <c r="AC329" s="123">
        <f>SUMIF(SaldoAnno6!A$12:A$5000,$D329,SaldoAnno6!E$12:E$5000)</f>
        <v>3203.76</v>
      </c>
      <c r="AD329" s="123">
        <f>SUMIF(SaldoAnno6!A$12:A$5000,$D329,SaldoAnno6!G$12:G$5000)</f>
        <v>-3203.76</v>
      </c>
    </row>
    <row r="330" spans="1:30">
      <c r="A330" s="124">
        <v>30</v>
      </c>
      <c r="B330" s="124">
        <v>3004</v>
      </c>
      <c r="C330" s="124">
        <v>300402</v>
      </c>
      <c r="D330" s="124">
        <v>30040204</v>
      </c>
      <c r="E330" s="125" t="s">
        <v>743</v>
      </c>
      <c r="F330" s="124">
        <v>2</v>
      </c>
      <c r="G330" s="126" t="s">
        <v>701</v>
      </c>
      <c r="H330" s="126" t="s">
        <v>732</v>
      </c>
      <c r="I330" s="126" t="s">
        <v>739</v>
      </c>
      <c r="J330" s="126" t="s">
        <v>862</v>
      </c>
      <c r="K330" s="126" t="s">
        <v>740</v>
      </c>
      <c r="L330" s="126" t="s">
        <v>735</v>
      </c>
      <c r="M330" s="123">
        <f>SUMIF(SaldoAnno1!A$12:A$4902,D330,SaldoAnno1!D$12:D$4902)</f>
        <v>0</v>
      </c>
      <c r="N330" s="123">
        <f>SUMIF(SaldoAnno1!A$12:A$4902,D330,SaldoAnno1!E$12:E$4902)</f>
        <v>0</v>
      </c>
      <c r="O330" s="123">
        <f>SUMIF(SaldoAnno1!A$12:A$4902,D330,SaldoAnno1!G$12:G$4902)</f>
        <v>0</v>
      </c>
      <c r="P330" s="123">
        <f>SUMIF(SaldoAnno2!A$12:A$5000,D330,SaldoAnno2!D$12:D$5000)</f>
        <v>0</v>
      </c>
      <c r="Q330" s="123">
        <f>SUMIF(SaldoAnno2!A$12:A$5000,D330,SaldoAnno2!E$12:E$5000)</f>
        <v>2185.37</v>
      </c>
      <c r="R330" s="123">
        <f>SUMIF(SaldoAnno2!A$12:A$5000,D330,SaldoAnno2!G$12:G$5000)</f>
        <v>-2185.37</v>
      </c>
      <c r="S330" s="123">
        <f>SUMIF(SaldoAnno3!A$12:A$5000,D330,SaldoAnno3!D$12:G$5000)</f>
        <v>0</v>
      </c>
      <c r="T330" s="123">
        <f>SUMIF(SaldoAnno3!A$12:A$5000,D330,SaldoAnno3!E$12:H$5000)</f>
        <v>3101.61</v>
      </c>
      <c r="U330" s="123">
        <f>SUMIF(SaldoAnno3!A$12:A$5000,D330,SaldoAnno3!G$12:G$5000)</f>
        <v>-3101.61</v>
      </c>
      <c r="V330" s="123">
        <f>SUMIF(SaldoAnno4!A$12:A$4602,$D330,SaldoAnno4!D$12:D$4602)</f>
        <v>0</v>
      </c>
      <c r="W330" s="123">
        <f>SUMIF(SaldoAnno4!A$12:A$4602,$D330,SaldoAnno4!E$12:E$4602)</f>
        <v>1004.13</v>
      </c>
      <c r="X330" s="123">
        <f>SUMIF(SaldoAnno4!A$12:A$4602,$D330,SaldoAnno4!G$12:G$4602)</f>
        <v>-1004.13</v>
      </c>
      <c r="Y330" s="123">
        <f>SUMIF(SaldoAnno5!A$12:A$4602,$D330,SaldoAnno5!D$12:D$4602)</f>
        <v>0</v>
      </c>
      <c r="Z330" s="123">
        <f>SUMIF(SaldoAnno5!A$12:A$4602,$D330,SaldoAnno5!E$12:E$4602)</f>
        <v>473.8</v>
      </c>
      <c r="AA330" s="123">
        <f>SUMIF(SaldoAnno5!A$12:A$4602,$D330,SaldoAnno5!G$12:G$4602)</f>
        <v>-473.8</v>
      </c>
      <c r="AB330" s="123">
        <f>SUMIF(SaldoAnno6!A$12:A$5000,$D330,SaldoAnno6!D$12:D$5000)</f>
        <v>0</v>
      </c>
      <c r="AC330" s="123">
        <f>SUMIF(SaldoAnno6!A$12:A$5000,$D330,SaldoAnno6!E$12:E$5000)</f>
        <v>14230.05</v>
      </c>
      <c r="AD330" s="123">
        <f>SUMIF(SaldoAnno6!A$12:A$5000,$D330,SaldoAnno6!G$12:G$5000)</f>
        <v>-14230.05</v>
      </c>
    </row>
    <row r="331" spans="1:30">
      <c r="A331" s="124">
        <v>30</v>
      </c>
      <c r="B331" s="124">
        <v>3004</v>
      </c>
      <c r="C331" s="124">
        <v>300402</v>
      </c>
      <c r="D331" s="124">
        <v>30040205</v>
      </c>
      <c r="E331" s="125" t="s">
        <v>744</v>
      </c>
      <c r="F331" s="124">
        <v>2</v>
      </c>
      <c r="G331" s="126" t="s">
        <v>701</v>
      </c>
      <c r="H331" s="126" t="s">
        <v>732</v>
      </c>
      <c r="I331" s="126" t="s">
        <v>739</v>
      </c>
      <c r="J331" s="126" t="s">
        <v>862</v>
      </c>
      <c r="K331" s="126" t="s">
        <v>740</v>
      </c>
      <c r="L331" s="126" t="s">
        <v>735</v>
      </c>
      <c r="M331" s="123">
        <f>SUMIF(SaldoAnno1!A$12:A$4902,D331,SaldoAnno1!D$12:D$4902)</f>
        <v>0</v>
      </c>
      <c r="N331" s="123">
        <f>SUMIF(SaldoAnno1!A$12:A$4902,D331,SaldoAnno1!E$12:E$4902)</f>
        <v>2643.53</v>
      </c>
      <c r="O331" s="123">
        <f>SUMIF(SaldoAnno1!A$12:A$4902,D331,SaldoAnno1!G$12:G$4902)</f>
        <v>-2643.53</v>
      </c>
      <c r="P331" s="123">
        <f>SUMIF(SaldoAnno2!A$12:A$5000,D331,SaldoAnno2!D$12:D$5000)</f>
        <v>0</v>
      </c>
      <c r="Q331" s="123">
        <f>SUMIF(SaldoAnno2!A$12:A$5000,D331,SaldoAnno2!E$12:E$5000)</f>
        <v>11029.71</v>
      </c>
      <c r="R331" s="123">
        <f>SUMIF(SaldoAnno2!A$12:A$5000,D331,SaldoAnno2!G$12:G$5000)</f>
        <v>-11029.71</v>
      </c>
      <c r="S331" s="123">
        <f>SUMIF(SaldoAnno3!A$12:A$5000,D331,SaldoAnno3!D$12:G$5000)</f>
        <v>0</v>
      </c>
      <c r="T331" s="123">
        <f>SUMIF(SaldoAnno3!A$12:A$5000,D331,SaldoAnno3!E$12:H$5000)</f>
        <v>9035.74</v>
      </c>
      <c r="U331" s="123">
        <f>SUMIF(SaldoAnno3!A$12:A$5000,D331,SaldoAnno3!G$12:G$5000)</f>
        <v>-9035.74</v>
      </c>
      <c r="V331" s="123">
        <f>SUMIF(SaldoAnno4!A$12:A$4602,$D331,SaldoAnno4!D$12:D$4602)</f>
        <v>0</v>
      </c>
      <c r="W331" s="123">
        <f>SUMIF(SaldoAnno4!A$12:A$4602,$D331,SaldoAnno4!E$12:E$4602)</f>
        <v>7895.78</v>
      </c>
      <c r="X331" s="123">
        <f>SUMIF(SaldoAnno4!A$12:A$4602,$D331,SaldoAnno4!G$12:G$4602)</f>
        <v>-7895.78</v>
      </c>
      <c r="Y331" s="123">
        <f>SUMIF(SaldoAnno5!A$12:A$4602,$D331,SaldoAnno5!D$12:D$4602)</f>
        <v>0</v>
      </c>
      <c r="Z331" s="123">
        <f>SUMIF(SaldoAnno5!A$12:A$4602,$D331,SaldoAnno5!E$12:E$4602)</f>
        <v>23408.97</v>
      </c>
      <c r="AA331" s="123">
        <f>SUMIF(SaldoAnno5!A$12:A$4602,$D331,SaldoAnno5!G$12:G$4602)</f>
        <v>-23408.97</v>
      </c>
      <c r="AB331" s="123">
        <f>SUMIF(SaldoAnno6!A$12:A$5000,$D331,SaldoAnno6!D$12:D$5000)</f>
        <v>0</v>
      </c>
      <c r="AC331" s="123">
        <f>SUMIF(SaldoAnno6!A$12:A$5000,$D331,SaldoAnno6!E$12:E$5000)</f>
        <v>27002.68</v>
      </c>
      <c r="AD331" s="123">
        <f>SUMIF(SaldoAnno6!A$12:A$5000,$D331,SaldoAnno6!G$12:G$5000)</f>
        <v>-27002.68</v>
      </c>
    </row>
    <row r="332" spans="1:30">
      <c r="A332" s="124">
        <v>30</v>
      </c>
      <c r="B332" s="124">
        <v>3004</v>
      </c>
      <c r="C332" s="124">
        <v>300402</v>
      </c>
      <c r="D332" s="124">
        <v>30040206</v>
      </c>
      <c r="E332" s="125" t="s">
        <v>745</v>
      </c>
      <c r="F332" s="124">
        <v>2</v>
      </c>
      <c r="G332" s="126" t="s">
        <v>701</v>
      </c>
      <c r="H332" s="126" t="s">
        <v>732</v>
      </c>
      <c r="I332" s="126" t="s">
        <v>739</v>
      </c>
      <c r="J332" s="126" t="s">
        <v>862</v>
      </c>
      <c r="K332" s="126" t="s">
        <v>740</v>
      </c>
      <c r="L332" s="126" t="s">
        <v>735</v>
      </c>
      <c r="M332" s="123">
        <f>SUMIF(SaldoAnno1!A$12:A$4902,D332,SaldoAnno1!D$12:D$4902)</f>
        <v>0</v>
      </c>
      <c r="N332" s="123">
        <f>SUMIF(SaldoAnno1!A$12:A$4902,D332,SaldoAnno1!E$12:E$4902)</f>
        <v>0</v>
      </c>
      <c r="O332" s="123">
        <f>SUMIF(SaldoAnno1!A$12:A$4902,D332,SaldoAnno1!G$12:G$4902)</f>
        <v>0</v>
      </c>
      <c r="P332" s="123">
        <f>SUMIF(SaldoAnno2!A$12:A$5000,D332,SaldoAnno2!D$12:D$5000)</f>
        <v>0</v>
      </c>
      <c r="Q332" s="123">
        <f>SUMIF(SaldoAnno2!A$12:A$5000,D332,SaldoAnno2!E$12:E$5000)</f>
        <v>0</v>
      </c>
      <c r="R332" s="123">
        <f>SUMIF(SaldoAnno2!A$12:A$5000,D332,SaldoAnno2!G$12:G$5000)</f>
        <v>0</v>
      </c>
      <c r="S332" s="123">
        <f>SUMIF(SaldoAnno3!A$12:A$5000,D332,SaldoAnno3!D$12:G$5000)</f>
        <v>0</v>
      </c>
      <c r="T332" s="123">
        <f>SUMIF(SaldoAnno3!A$12:A$5000,D332,SaldoAnno3!E$12:H$5000)</f>
        <v>0</v>
      </c>
      <c r="U332" s="123">
        <f>SUMIF(SaldoAnno3!A$12:A$5000,D332,SaldoAnno3!G$12:G$5000)</f>
        <v>0</v>
      </c>
      <c r="V332" s="123">
        <f>SUMIF(SaldoAnno4!A$12:A$4602,$D332,SaldoAnno4!D$12:D$4602)</f>
        <v>0</v>
      </c>
      <c r="W332" s="123">
        <f>SUMIF(SaldoAnno4!A$12:A$4602,$D332,SaldoAnno4!E$12:E$4602)</f>
        <v>0</v>
      </c>
      <c r="X332" s="123">
        <f>SUMIF(SaldoAnno4!A$12:A$4602,$D332,SaldoAnno4!G$12:G$4602)</f>
        <v>0</v>
      </c>
      <c r="Y332" s="123">
        <f>SUMIF(SaldoAnno5!A$12:A$4602,$D332,SaldoAnno5!D$12:D$4602)</f>
        <v>0</v>
      </c>
      <c r="Z332" s="123">
        <f>SUMIF(SaldoAnno5!A$12:A$4602,$D332,SaldoAnno5!E$12:E$4602)</f>
        <v>0</v>
      </c>
      <c r="AA332" s="123">
        <f>SUMIF(SaldoAnno5!A$12:A$4602,$D332,SaldoAnno5!G$12:G$4602)</f>
        <v>0</v>
      </c>
      <c r="AB332" s="123">
        <f>SUMIF(SaldoAnno6!A$12:A$5000,$D332,SaldoAnno6!D$12:D$5000)</f>
        <v>0</v>
      </c>
      <c r="AC332" s="123">
        <f>SUMIF(SaldoAnno6!A$12:A$5000,$D332,SaldoAnno6!E$12:E$5000)</f>
        <v>0</v>
      </c>
      <c r="AD332" s="123">
        <f>SUMIF(SaldoAnno6!A$12:A$5000,$D332,SaldoAnno6!G$12:G$5000)</f>
        <v>0</v>
      </c>
    </row>
    <row r="333" spans="1:30">
      <c r="A333" s="124">
        <v>30</v>
      </c>
      <c r="B333" s="124">
        <v>3004</v>
      </c>
      <c r="C333" s="124">
        <v>300402</v>
      </c>
      <c r="D333" s="124">
        <v>30040207</v>
      </c>
      <c r="E333" s="125" t="s">
        <v>746</v>
      </c>
      <c r="F333" s="124">
        <v>2</v>
      </c>
      <c r="G333" s="126" t="s">
        <v>701</v>
      </c>
      <c r="H333" s="126" t="s">
        <v>732</v>
      </c>
      <c r="I333" s="126" t="s">
        <v>739</v>
      </c>
      <c r="J333" s="126" t="s">
        <v>862</v>
      </c>
      <c r="K333" s="126" t="s">
        <v>740</v>
      </c>
      <c r="L333" s="126" t="s">
        <v>735</v>
      </c>
      <c r="M333" s="123">
        <f>SUMIF(SaldoAnno1!A$12:A$4902,D333,SaldoAnno1!D$12:D$4902)</f>
        <v>0</v>
      </c>
      <c r="N333" s="123">
        <f>SUMIF(SaldoAnno1!A$12:A$4902,D333,SaldoAnno1!E$12:E$4902)</f>
        <v>2980</v>
      </c>
      <c r="O333" s="123">
        <f>SUMIF(SaldoAnno1!A$12:A$4902,D333,SaldoAnno1!G$12:G$4902)</f>
        <v>-2980</v>
      </c>
      <c r="P333" s="123">
        <f>SUMIF(SaldoAnno2!A$12:A$5000,D333,SaldoAnno2!D$12:D$5000)</f>
        <v>0</v>
      </c>
      <c r="Q333" s="123">
        <f>SUMIF(SaldoAnno2!A$12:A$5000,D333,SaldoAnno2!E$12:E$5000)</f>
        <v>0</v>
      </c>
      <c r="R333" s="123">
        <f>SUMIF(SaldoAnno2!A$12:A$5000,D333,SaldoAnno2!G$12:G$5000)</f>
        <v>0</v>
      </c>
      <c r="S333" s="123">
        <f>SUMIF(SaldoAnno3!A$12:A$5000,D333,SaldoAnno3!D$12:G$5000)</f>
        <v>0</v>
      </c>
      <c r="T333" s="123">
        <f>SUMIF(SaldoAnno3!A$12:A$5000,D333,SaldoAnno3!E$12:H$5000)</f>
        <v>2580</v>
      </c>
      <c r="U333" s="123">
        <f>SUMIF(SaldoAnno3!A$12:A$5000,D333,SaldoAnno3!G$12:G$5000)</f>
        <v>-2580</v>
      </c>
      <c r="V333" s="123">
        <f>SUMIF(SaldoAnno4!A$12:A$4602,$D333,SaldoAnno4!D$12:D$4602)</f>
        <v>0</v>
      </c>
      <c r="W333" s="123">
        <f>SUMIF(SaldoAnno4!A$12:A$4602,$D333,SaldoAnno4!E$12:E$4602)</f>
        <v>19770</v>
      </c>
      <c r="X333" s="123">
        <f>SUMIF(SaldoAnno4!A$12:A$4602,$D333,SaldoAnno4!G$12:G$4602)</f>
        <v>-19770</v>
      </c>
      <c r="Y333" s="123">
        <f>SUMIF(SaldoAnno5!A$12:A$4602,$D333,SaldoAnno5!D$12:D$4602)</f>
        <v>0</v>
      </c>
      <c r="Z333" s="123">
        <f>SUMIF(SaldoAnno5!A$12:A$4602,$D333,SaldoAnno5!E$12:E$4602)</f>
        <v>65221.43</v>
      </c>
      <c r="AA333" s="123">
        <f>SUMIF(SaldoAnno5!A$12:A$4602,$D333,SaldoAnno5!G$12:G$4602)</f>
        <v>-65221.43</v>
      </c>
      <c r="AB333" s="123">
        <f>SUMIF(SaldoAnno6!A$12:A$5000,$D333,SaldoAnno6!D$12:D$5000)</f>
        <v>0</v>
      </c>
      <c r="AC333" s="123">
        <f>SUMIF(SaldoAnno6!A$12:A$5000,$D333,SaldoAnno6!E$12:E$5000)</f>
        <v>1270</v>
      </c>
      <c r="AD333" s="123">
        <f>SUMIF(SaldoAnno6!A$12:A$5000,$D333,SaldoAnno6!G$12:G$5000)</f>
        <v>-1270</v>
      </c>
    </row>
    <row r="334" spans="1:30">
      <c r="A334" s="124">
        <v>30</v>
      </c>
      <c r="B334" s="124">
        <v>3004</v>
      </c>
      <c r="C334" s="124">
        <v>300402</v>
      </c>
      <c r="D334" s="124">
        <v>30040208</v>
      </c>
      <c r="E334" s="125" t="s">
        <v>747</v>
      </c>
      <c r="F334" s="124">
        <v>2</v>
      </c>
      <c r="G334" s="126" t="s">
        <v>701</v>
      </c>
      <c r="H334" s="126" t="s">
        <v>732</v>
      </c>
      <c r="I334" s="126" t="s">
        <v>739</v>
      </c>
      <c r="J334" s="126" t="s">
        <v>862</v>
      </c>
      <c r="K334" s="126" t="s">
        <v>740</v>
      </c>
      <c r="L334" s="126" t="s">
        <v>735</v>
      </c>
      <c r="M334" s="123">
        <f>SUMIF(SaldoAnno1!A$12:A$4902,D334,SaldoAnno1!D$12:D$4902)</f>
        <v>2907.66</v>
      </c>
      <c r="N334" s="123">
        <f>SUMIF(SaldoAnno1!A$12:A$4902,D334,SaldoAnno1!E$12:E$4902)</f>
        <v>17624.75</v>
      </c>
      <c r="O334" s="123">
        <f>SUMIF(SaldoAnno1!A$12:A$4902,D334,SaldoAnno1!G$12:G$4902)</f>
        <v>-14717.09</v>
      </c>
      <c r="P334" s="123">
        <f>SUMIF(SaldoAnno2!A$12:A$5000,D334,SaldoAnno2!D$12:D$5000)</f>
        <v>2017.05</v>
      </c>
      <c r="Q334" s="123">
        <f>SUMIF(SaldoAnno2!A$12:A$5000,D334,SaldoAnno2!E$12:E$5000)</f>
        <v>10696.34</v>
      </c>
      <c r="R334" s="123">
        <f>SUMIF(SaldoAnno2!A$12:A$5000,D334,SaldoAnno2!G$12:G$5000)</f>
        <v>-8679.2900000000009</v>
      </c>
      <c r="S334" s="123">
        <f>SUMIF(SaldoAnno3!A$12:A$5000,D334,SaldoAnno3!D$12:G$5000)</f>
        <v>929.11</v>
      </c>
      <c r="T334" s="123">
        <f>SUMIF(SaldoAnno3!A$12:A$5000,D334,SaldoAnno3!E$12:H$5000)</f>
        <v>9950.39</v>
      </c>
      <c r="U334" s="123">
        <f>SUMIF(SaldoAnno3!A$12:A$5000,D334,SaldoAnno3!G$12:G$5000)</f>
        <v>-9021.2799999999988</v>
      </c>
      <c r="V334" s="123">
        <f>SUMIF(SaldoAnno4!A$12:A$4602,$D334,SaldoAnno4!D$12:D$4602)</f>
        <v>696.02</v>
      </c>
      <c r="W334" s="123">
        <f>SUMIF(SaldoAnno4!A$12:A$4602,$D334,SaldoAnno4!E$12:E$4602)</f>
        <v>53226.05</v>
      </c>
      <c r="X334" s="123">
        <f>SUMIF(SaldoAnno4!A$12:A$4602,$D334,SaldoAnno4!G$12:G$4602)</f>
        <v>-52530.030000000006</v>
      </c>
      <c r="Y334" s="123">
        <f>SUMIF(SaldoAnno5!A$12:A$4602,$D334,SaldoAnno5!D$12:D$4602)</f>
        <v>3475.63</v>
      </c>
      <c r="Z334" s="123">
        <f>SUMIF(SaldoAnno5!A$12:A$4602,$D334,SaldoAnno5!E$12:E$4602)</f>
        <v>42253.599999999999</v>
      </c>
      <c r="AA334" s="123">
        <f>SUMIF(SaldoAnno5!A$12:A$4602,$D334,SaldoAnno5!G$12:G$4602)</f>
        <v>-38777.97</v>
      </c>
      <c r="AB334" s="123">
        <f>SUMIF(SaldoAnno6!A$12:A$5000,$D334,SaldoAnno6!D$12:D$5000)</f>
        <v>492.96</v>
      </c>
      <c r="AC334" s="123">
        <f>SUMIF(SaldoAnno6!A$12:A$5000,$D334,SaldoAnno6!E$12:E$5000)</f>
        <v>41963.77</v>
      </c>
      <c r="AD334" s="123">
        <f>SUMIF(SaldoAnno6!A$12:A$5000,$D334,SaldoAnno6!G$12:G$5000)</f>
        <v>-41470.81</v>
      </c>
    </row>
    <row r="335" spans="1:30">
      <c r="A335" s="124">
        <v>30</v>
      </c>
      <c r="B335" s="124">
        <v>3004</v>
      </c>
      <c r="C335" s="124">
        <v>300402</v>
      </c>
      <c r="D335" s="124">
        <v>30040209</v>
      </c>
      <c r="E335" s="125" t="s">
        <v>748</v>
      </c>
      <c r="F335" s="124">
        <v>2</v>
      </c>
      <c r="G335" s="126" t="s">
        <v>701</v>
      </c>
      <c r="H335" s="126" t="s">
        <v>732</v>
      </c>
      <c r="I335" s="126" t="s">
        <v>739</v>
      </c>
      <c r="J335" s="126" t="s">
        <v>862</v>
      </c>
      <c r="K335" s="126" t="s">
        <v>740</v>
      </c>
      <c r="L335" s="126" t="s">
        <v>735</v>
      </c>
      <c r="M335" s="123">
        <f>SUMIF(SaldoAnno1!A$12:A$4902,D335,SaldoAnno1!D$12:D$4902)</f>
        <v>0</v>
      </c>
      <c r="N335" s="123">
        <f>SUMIF(SaldoAnno1!A$12:A$4902,D335,SaldoAnno1!E$12:E$4902)</f>
        <v>0</v>
      </c>
      <c r="O335" s="123">
        <f>SUMIF(SaldoAnno1!A$12:A$4902,D335,SaldoAnno1!G$12:G$4902)</f>
        <v>0</v>
      </c>
      <c r="P335" s="123">
        <f>SUMIF(SaldoAnno2!A$12:A$5000,D335,SaldoAnno2!D$12:D$5000)</f>
        <v>0</v>
      </c>
      <c r="Q335" s="123">
        <f>SUMIF(SaldoAnno2!A$12:A$5000,D335,SaldoAnno2!E$12:E$5000)</f>
        <v>124738.68</v>
      </c>
      <c r="R335" s="123">
        <f>SUMIF(SaldoAnno2!A$12:A$5000,D335,SaldoAnno2!G$12:G$5000)</f>
        <v>-124738.68</v>
      </c>
      <c r="S335" s="123">
        <f>SUMIF(SaldoAnno3!A$12:A$5000,D335,SaldoAnno3!D$12:G$5000)</f>
        <v>0</v>
      </c>
      <c r="T335" s="123">
        <f>SUMIF(SaldoAnno3!A$12:A$5000,D335,SaldoAnno3!E$12:H$5000)</f>
        <v>124736.67</v>
      </c>
      <c r="U335" s="123">
        <f>SUMIF(SaldoAnno3!A$12:A$5000,D335,SaldoAnno3!G$12:G$5000)</f>
        <v>-124736.67</v>
      </c>
      <c r="V335" s="123">
        <f>SUMIF(SaldoAnno4!A$12:A$4602,$D335,SaldoAnno4!D$12:D$4602)</f>
        <v>0</v>
      </c>
      <c r="W335" s="123">
        <f>SUMIF(SaldoAnno4!A$12:A$4602,$D335,SaldoAnno4!E$12:E$4602)</f>
        <v>0</v>
      </c>
      <c r="X335" s="123">
        <f>SUMIF(SaldoAnno4!A$12:A$4602,$D335,SaldoAnno4!G$12:G$4602)</f>
        <v>0</v>
      </c>
      <c r="Y335" s="123">
        <f>SUMIF(SaldoAnno5!A$12:A$4602,$D335,SaldoAnno5!D$12:D$4602)</f>
        <v>0</v>
      </c>
      <c r="Z335" s="123">
        <f>SUMIF(SaldoAnno5!A$12:A$4602,$D335,SaldoAnno5!E$12:E$4602)</f>
        <v>0</v>
      </c>
      <c r="AA335" s="123">
        <f>SUMIF(SaldoAnno5!A$12:A$4602,$D335,SaldoAnno5!G$12:G$4602)</f>
        <v>0</v>
      </c>
      <c r="AB335" s="123">
        <f>SUMIF(SaldoAnno6!A$12:A$5000,$D335,SaldoAnno6!D$12:D$5000)</f>
        <v>0</v>
      </c>
      <c r="AC335" s="123">
        <f>SUMIF(SaldoAnno6!A$12:A$5000,$D335,SaldoAnno6!E$12:E$5000)</f>
        <v>0</v>
      </c>
      <c r="AD335" s="123">
        <f>SUMIF(SaldoAnno6!A$12:A$5000,$D335,SaldoAnno6!G$12:G$5000)</f>
        <v>0</v>
      </c>
    </row>
    <row r="336" spans="1:30">
      <c r="A336" s="124">
        <v>30</v>
      </c>
      <c r="B336" s="124">
        <v>3004</v>
      </c>
      <c r="C336" s="124">
        <v>300402</v>
      </c>
      <c r="D336" s="124">
        <v>30040210</v>
      </c>
      <c r="E336" s="125" t="s">
        <v>749</v>
      </c>
      <c r="F336" s="124">
        <v>2</v>
      </c>
      <c r="G336" s="126" t="s">
        <v>701</v>
      </c>
      <c r="H336" s="126" t="s">
        <v>732</v>
      </c>
      <c r="I336" s="126" t="s">
        <v>739</v>
      </c>
      <c r="J336" s="126" t="s">
        <v>862</v>
      </c>
      <c r="K336" s="126" t="s">
        <v>740</v>
      </c>
      <c r="L336" s="126" t="s">
        <v>735</v>
      </c>
      <c r="M336" s="123">
        <f>SUMIF(SaldoAnno1!A$12:A$4902,D336,SaldoAnno1!D$12:D$4902)</f>
        <v>0</v>
      </c>
      <c r="N336" s="123">
        <f>SUMIF(SaldoAnno1!A$12:A$4902,D336,SaldoAnno1!E$12:E$4902)</f>
        <v>2880</v>
      </c>
      <c r="O336" s="123">
        <f>SUMIF(SaldoAnno1!A$12:A$4902,D336,SaldoAnno1!G$12:G$4902)</f>
        <v>-2880</v>
      </c>
      <c r="P336" s="123">
        <f>SUMIF(SaldoAnno2!A$12:A$5000,D336,SaldoAnno2!D$12:D$5000)</f>
        <v>0</v>
      </c>
      <c r="Q336" s="123">
        <f>SUMIF(SaldoAnno2!A$12:A$5000,D336,SaldoAnno2!E$12:E$5000)</f>
        <v>98214.64</v>
      </c>
      <c r="R336" s="123">
        <f>SUMIF(SaldoAnno2!A$12:A$5000,D336,SaldoAnno2!G$12:G$5000)</f>
        <v>-98214.64</v>
      </c>
      <c r="S336" s="123">
        <f>SUMIF(SaldoAnno3!A$12:A$5000,D336,SaldoAnno3!D$12:G$5000)</f>
        <v>0</v>
      </c>
      <c r="T336" s="123">
        <f>SUMIF(SaldoAnno3!A$12:A$5000,D336,SaldoAnno3!E$12:H$5000)</f>
        <v>23159.18</v>
      </c>
      <c r="U336" s="123">
        <f>SUMIF(SaldoAnno3!A$12:A$5000,D336,SaldoAnno3!G$12:G$5000)</f>
        <v>-23159.18</v>
      </c>
      <c r="V336" s="123">
        <f>SUMIF(SaldoAnno4!A$12:A$4602,$D336,SaldoAnno4!D$12:D$4602)</f>
        <v>0</v>
      </c>
      <c r="W336" s="123">
        <f>SUMIF(SaldoAnno4!A$12:A$4602,$D336,SaldoAnno4!E$12:E$4602)</f>
        <v>53851.66</v>
      </c>
      <c r="X336" s="123">
        <f>SUMIF(SaldoAnno4!A$12:A$4602,$D336,SaldoAnno4!G$12:G$4602)</f>
        <v>-53851.66</v>
      </c>
      <c r="Y336" s="123">
        <f>SUMIF(SaldoAnno5!A$12:A$4602,$D336,SaldoAnno5!D$12:D$4602)</f>
        <v>4050</v>
      </c>
      <c r="Z336" s="123">
        <f>SUMIF(SaldoAnno5!A$12:A$4602,$D336,SaldoAnno5!E$12:E$4602)</f>
        <v>28422.87</v>
      </c>
      <c r="AA336" s="123">
        <f>SUMIF(SaldoAnno5!A$12:A$4602,$D336,SaldoAnno5!G$12:G$4602)</f>
        <v>-24372.87</v>
      </c>
      <c r="AB336" s="123">
        <f>SUMIF(SaldoAnno6!A$12:A$5000,$D336,SaldoAnno6!D$12:D$5000)</f>
        <v>0</v>
      </c>
      <c r="AC336" s="123">
        <f>SUMIF(SaldoAnno6!A$12:A$5000,$D336,SaldoAnno6!E$12:E$5000)</f>
        <v>34844.39</v>
      </c>
      <c r="AD336" s="123">
        <f>SUMIF(SaldoAnno6!A$12:A$5000,$D336,SaldoAnno6!G$12:G$5000)</f>
        <v>-34844.39</v>
      </c>
    </row>
    <row r="337" spans="1:30">
      <c r="A337" s="124">
        <v>30</v>
      </c>
      <c r="B337" s="124">
        <v>3004</v>
      </c>
      <c r="C337" s="124">
        <v>300402</v>
      </c>
      <c r="D337" s="124">
        <v>30040211</v>
      </c>
      <c r="E337" t="s">
        <v>1221</v>
      </c>
      <c r="F337" s="124">
        <v>2</v>
      </c>
      <c r="G337" s="126" t="s">
        <v>701</v>
      </c>
      <c r="H337" s="126" t="s">
        <v>732</v>
      </c>
      <c r="I337" s="126" t="s">
        <v>739</v>
      </c>
      <c r="J337" s="126" t="s">
        <v>862</v>
      </c>
      <c r="K337" s="126" t="s">
        <v>740</v>
      </c>
      <c r="L337" s="126" t="s">
        <v>735</v>
      </c>
      <c r="M337" s="123">
        <f>SUMIF(SaldoAnno1!A$12:A$4902,D337,SaldoAnno1!D$12:D$4902)</f>
        <v>0</v>
      </c>
      <c r="N337" s="123">
        <f>SUMIF(SaldoAnno1!A$12:A$4902,D337,SaldoAnno1!E$12:E$4902)</f>
        <v>64156.08</v>
      </c>
      <c r="O337" s="123">
        <f>SUMIF(SaldoAnno1!A$12:A$4902,D337,SaldoAnno1!G$12:G$4902)</f>
        <v>-64156.08</v>
      </c>
      <c r="P337" s="123">
        <f>SUMIF(SaldoAnno2!A$12:A$5000,D337,SaldoAnno2!D$12:D$5000)</f>
        <v>28902.12</v>
      </c>
      <c r="Q337" s="123">
        <f>SUMIF(SaldoAnno2!A$12:A$5000,D337,SaldoAnno2!E$12:E$5000)</f>
        <v>61708.65</v>
      </c>
      <c r="R337" s="123">
        <f>SUMIF(SaldoAnno2!A$12:A$5000,D337,SaldoAnno2!G$12:G$5000)</f>
        <v>-32806.53</v>
      </c>
      <c r="S337" s="123">
        <f>SUMIF(SaldoAnno3!A$12:A$5000,D337,SaldoAnno3!D$12:G$5000)</f>
        <v>4851.4799999999996</v>
      </c>
      <c r="T337" s="123">
        <f>SUMIF(SaldoAnno3!A$12:A$5000,D337,SaldoAnno3!E$12:H$5000)</f>
        <v>102591.3</v>
      </c>
      <c r="U337" s="123">
        <f>SUMIF(SaldoAnno3!A$12:A$5000,D337,SaldoAnno3!G$12:G$5000)</f>
        <v>-97739.82</v>
      </c>
      <c r="V337" s="123">
        <f>SUMIF(SaldoAnno4!A$12:A$4602,$D337,SaldoAnno4!D$12:D$4602)</f>
        <v>37814.639999999999</v>
      </c>
      <c r="W337" s="123">
        <f>SUMIF(SaldoAnno4!A$12:A$4602,$D337,SaldoAnno4!E$12:E$4602)</f>
        <v>91408</v>
      </c>
      <c r="X337" s="123">
        <f>SUMIF(SaldoAnno4!A$12:A$4602,$D337,SaldoAnno4!G$12:G$4602)</f>
        <v>-53593.36</v>
      </c>
      <c r="Y337" s="123">
        <f>SUMIF(SaldoAnno5!A$12:A$4602,$D337,SaldoAnno5!D$12:D$4602)</f>
        <v>10167.709999999999</v>
      </c>
      <c r="Z337" s="123">
        <f>SUMIF(SaldoAnno5!A$12:A$4602,$D337,SaldoAnno5!E$12:E$4602)</f>
        <v>108714.68</v>
      </c>
      <c r="AA337" s="123">
        <f>SUMIF(SaldoAnno5!A$12:A$4602,$D337,SaldoAnno5!G$12:G$4602)</f>
        <v>-98546.97</v>
      </c>
      <c r="AB337" s="123">
        <f>SUMIF(SaldoAnno6!A$12:A$5000,$D337,SaldoAnno6!D$12:D$5000)</f>
        <v>33962.19</v>
      </c>
      <c r="AC337" s="123">
        <f>SUMIF(SaldoAnno6!A$12:A$5000,$D337,SaldoAnno6!E$12:E$5000)</f>
        <v>72235.47</v>
      </c>
      <c r="AD337" s="123">
        <f>SUMIF(SaldoAnno6!A$12:A$5000,$D337,SaldoAnno6!G$12:G$5000)</f>
        <v>-38273.279999999999</v>
      </c>
    </row>
    <row r="338" spans="1:30">
      <c r="A338" s="124">
        <v>30</v>
      </c>
      <c r="B338" s="124">
        <v>3004</v>
      </c>
      <c r="C338" s="124">
        <v>300402</v>
      </c>
      <c r="D338" s="124">
        <v>30040212</v>
      </c>
      <c r="E338" s="125" t="s">
        <v>1222</v>
      </c>
      <c r="F338" s="124">
        <v>2</v>
      </c>
      <c r="G338" s="126" t="s">
        <v>701</v>
      </c>
      <c r="H338" s="126" t="s">
        <v>732</v>
      </c>
      <c r="I338" s="126" t="s">
        <v>739</v>
      </c>
      <c r="J338" s="126" t="s">
        <v>862</v>
      </c>
      <c r="K338" s="126" t="s">
        <v>740</v>
      </c>
      <c r="L338" s="126" t="s">
        <v>735</v>
      </c>
      <c r="M338" s="123">
        <f>SUMIF(SaldoAnno1!A$12:A$4902,D338,SaldoAnno1!D$12:D$4902)</f>
        <v>0</v>
      </c>
      <c r="N338" s="123">
        <f>SUMIF(SaldoAnno1!A$12:A$4902,D338,SaldoAnno1!E$12:E$4902)</f>
        <v>0</v>
      </c>
      <c r="O338" s="123">
        <f>SUMIF(SaldoAnno1!A$12:A$4902,D338,SaldoAnno1!G$12:G$4902)</f>
        <v>0</v>
      </c>
      <c r="P338" s="123">
        <f>SUMIF(SaldoAnno2!A$12:A$5000,D338,SaldoAnno2!D$12:D$5000)</f>
        <v>0</v>
      </c>
      <c r="Q338" s="123">
        <f>SUMIF(SaldoAnno2!A$12:A$5000,D338,SaldoAnno2!E$12:E$5000)</f>
        <v>0</v>
      </c>
      <c r="R338" s="123">
        <f>SUMIF(SaldoAnno2!A$12:A$5000,D338,SaldoAnno2!G$12:G$5000)</f>
        <v>0</v>
      </c>
      <c r="S338" s="123">
        <f>SUMIF(SaldoAnno3!A$12:A$5000,D338,SaldoAnno3!D$12:G$5000)</f>
        <v>0</v>
      </c>
      <c r="T338" s="123">
        <f>SUMIF(SaldoAnno3!A$12:A$5000,D338,SaldoAnno3!E$12:H$5000)</f>
        <v>0</v>
      </c>
      <c r="U338" s="123">
        <f>SUMIF(SaldoAnno3!A$12:A$5000,D338,SaldoAnno3!G$12:G$5000)</f>
        <v>0</v>
      </c>
      <c r="V338" s="123">
        <f>SUMIF(SaldoAnno4!A$12:A$4602,$D338,SaldoAnno4!D$12:D$4602)</f>
        <v>0</v>
      </c>
      <c r="W338" s="123">
        <f>SUMIF(SaldoAnno4!A$12:A$4602,$D338,SaldoAnno4!E$12:E$4602)</f>
        <v>0</v>
      </c>
      <c r="X338" s="123">
        <f>SUMIF(SaldoAnno4!A$12:A$4602,$D338,SaldoAnno4!G$12:G$4602)</f>
        <v>0</v>
      </c>
      <c r="Y338" s="123">
        <f>SUMIF(SaldoAnno5!A$12:A$4602,$D338,SaldoAnno5!D$12:D$4602)</f>
        <v>0</v>
      </c>
      <c r="Z338" s="123">
        <f>SUMIF(SaldoAnno5!A$12:A$4602,$D338,SaldoAnno5!E$12:E$4602)</f>
        <v>0</v>
      </c>
      <c r="AA338" s="123">
        <f>SUMIF(SaldoAnno5!A$12:A$4602,$D338,SaldoAnno5!G$12:G$4602)</f>
        <v>0</v>
      </c>
      <c r="AB338" s="123">
        <f>SUMIF(SaldoAnno6!A$12:A$5000,$D338,SaldoAnno6!D$12:D$5000)</f>
        <v>0</v>
      </c>
      <c r="AC338" s="123">
        <f>SUMIF(SaldoAnno6!A$12:A$5000,$D338,SaldoAnno6!E$12:E$5000)</f>
        <v>0</v>
      </c>
      <c r="AD338" s="123">
        <f>SUMIF(SaldoAnno6!A$12:A$5000,$D338,SaldoAnno6!G$12:G$5000)</f>
        <v>0</v>
      </c>
    </row>
    <row r="339" spans="1:30">
      <c r="A339" s="124">
        <v>30</v>
      </c>
      <c r="B339" s="124">
        <v>3004</v>
      </c>
      <c r="C339" s="124">
        <v>300402</v>
      </c>
      <c r="D339" s="124">
        <v>30040213</v>
      </c>
      <c r="E339" s="125" t="s">
        <v>1693</v>
      </c>
      <c r="F339" s="124">
        <v>2</v>
      </c>
      <c r="G339" s="126" t="s">
        <v>701</v>
      </c>
      <c r="H339" s="126" t="s">
        <v>732</v>
      </c>
      <c r="I339" s="126" t="s">
        <v>739</v>
      </c>
      <c r="J339" s="126" t="s">
        <v>862</v>
      </c>
      <c r="K339" s="126" t="s">
        <v>740</v>
      </c>
      <c r="L339" s="126" t="s">
        <v>735</v>
      </c>
      <c r="M339" s="123">
        <f>SUMIF(SaldoAnno1!A$12:A$4902,D339,SaldoAnno1!D$12:D$4902)</f>
        <v>0</v>
      </c>
      <c r="N339" s="123">
        <f>SUMIF(SaldoAnno1!A$12:A$4902,D339,SaldoAnno1!E$12:E$4902)</f>
        <v>1021.58</v>
      </c>
      <c r="O339" s="123">
        <f>SUMIF(SaldoAnno1!A$12:A$4902,D339,SaldoAnno1!G$12:G$4902)</f>
        <v>-1021.58</v>
      </c>
      <c r="P339" s="123">
        <f>SUMIF(SaldoAnno2!A$12:A$5000,D339,SaldoAnno2!D$12:D$5000)</f>
        <v>0</v>
      </c>
      <c r="Q339" s="123">
        <f>SUMIF(SaldoAnno2!A$12:A$5000,D339,SaldoAnno2!E$12:E$5000)</f>
        <v>0</v>
      </c>
      <c r="R339" s="123">
        <f>SUMIF(SaldoAnno2!A$12:A$5000,D339,SaldoAnno2!G$12:G$5000)</f>
        <v>0</v>
      </c>
      <c r="S339" s="123">
        <f>SUMIF(SaldoAnno3!A$12:A$5000,D339,SaldoAnno3!D$12:G$5000)</f>
        <v>0</v>
      </c>
      <c r="T339" s="123">
        <f>SUMIF(SaldoAnno3!A$12:A$5000,D339,SaldoAnno3!E$12:H$5000)</f>
        <v>0</v>
      </c>
      <c r="U339" s="123">
        <f>SUMIF(SaldoAnno3!A$12:A$5000,D339,SaldoAnno3!G$12:G$5000)</f>
        <v>0</v>
      </c>
      <c r="V339" s="123">
        <f>SUMIF(SaldoAnno4!A$12:A$4602,$D339,SaldoAnno4!D$12:D$4602)</f>
        <v>0</v>
      </c>
      <c r="W339" s="123">
        <f>SUMIF(SaldoAnno4!A$12:A$4602,$D339,SaldoAnno4!E$12:E$4602)</f>
        <v>0</v>
      </c>
      <c r="X339" s="123">
        <f>SUMIF(SaldoAnno4!A$12:A$4602,$D339,SaldoAnno4!G$12:G$4602)</f>
        <v>0</v>
      </c>
      <c r="Y339" s="123">
        <f>SUMIF(SaldoAnno5!A$12:A$4602,$D339,SaldoAnno5!D$12:D$4602)</f>
        <v>0</v>
      </c>
      <c r="Z339" s="123">
        <f>SUMIF(SaldoAnno5!A$12:A$4602,$D339,SaldoAnno5!E$12:E$4602)</f>
        <v>23740</v>
      </c>
      <c r="AA339" s="123">
        <f>SUMIF(SaldoAnno5!A$12:A$4602,$D339,SaldoAnno5!G$12:G$4602)</f>
        <v>-23740</v>
      </c>
      <c r="AB339" s="123">
        <f>SUMIF(SaldoAnno6!A$12:A$5000,$D339,SaldoAnno6!D$12:D$5000)</f>
        <v>178.87</v>
      </c>
      <c r="AC339" s="123">
        <f>SUMIF(SaldoAnno6!A$12:A$5000,$D339,SaldoAnno6!E$12:E$5000)</f>
        <v>32274.01</v>
      </c>
      <c r="AD339" s="123">
        <f>SUMIF(SaldoAnno6!A$12:A$5000,$D339,SaldoAnno6!G$12:G$5000)</f>
        <v>-32095.14</v>
      </c>
    </row>
    <row r="340" spans="1:30">
      <c r="A340" s="124">
        <v>30</v>
      </c>
      <c r="B340" s="124">
        <v>3004</v>
      </c>
      <c r="C340" s="124">
        <v>300402</v>
      </c>
      <c r="D340" s="124">
        <v>30040288</v>
      </c>
      <c r="E340" t="s">
        <v>720</v>
      </c>
      <c r="F340" s="124">
        <v>2</v>
      </c>
      <c r="G340" s="126" t="s">
        <v>701</v>
      </c>
      <c r="H340" s="126" t="s">
        <v>732</v>
      </c>
      <c r="I340" s="126" t="s">
        <v>739</v>
      </c>
      <c r="J340" s="126" t="s">
        <v>862</v>
      </c>
      <c r="K340" s="126" t="s">
        <v>740</v>
      </c>
      <c r="L340" s="126" t="s">
        <v>735</v>
      </c>
      <c r="M340" s="123">
        <f>SUMIF(SaldoAnno1!A$12:A$4902,D340,SaldoAnno1!D$12:D$4902)</f>
        <v>0</v>
      </c>
      <c r="N340" s="123">
        <f>SUMIF(SaldoAnno1!A$12:A$4902,D340,SaldoAnno1!E$12:E$4902)</f>
        <v>102850.57</v>
      </c>
      <c r="O340" s="123">
        <f>SUMIF(SaldoAnno1!A$12:A$4902,D340,SaldoAnno1!G$12:G$4902)</f>
        <v>-102850.57</v>
      </c>
      <c r="P340" s="123">
        <f>SUMIF(SaldoAnno2!A$12:A$5000,D340,SaldoAnno2!D$12:D$5000)</f>
        <v>192.43</v>
      </c>
      <c r="Q340" s="123">
        <f>SUMIF(SaldoAnno2!A$12:A$5000,D340,SaldoAnno2!E$12:E$5000)</f>
        <v>245202.1</v>
      </c>
      <c r="R340" s="123">
        <f>SUMIF(SaldoAnno2!A$12:A$5000,D340,SaldoAnno2!G$12:G$5000)</f>
        <v>-245009.67</v>
      </c>
      <c r="S340" s="123">
        <f>SUMIF(SaldoAnno3!A$12:A$5000,D340,SaldoAnno3!D$12:G$5000)</f>
        <v>0</v>
      </c>
      <c r="T340" s="123">
        <f>SUMIF(SaldoAnno3!A$12:A$5000,D340,SaldoAnno3!E$12:H$5000)</f>
        <v>175101.08</v>
      </c>
      <c r="U340" s="123">
        <f>SUMIF(SaldoAnno3!A$12:A$5000,D340,SaldoAnno3!G$12:G$5000)</f>
        <v>-175101.08</v>
      </c>
      <c r="V340" s="123">
        <f>SUMIF(SaldoAnno4!A$12:A$4602,$D340,SaldoAnno4!D$12:D$4602)</f>
        <v>2</v>
      </c>
      <c r="W340" s="123">
        <f>SUMIF(SaldoAnno4!A$12:A$4602,$D340,SaldoAnno4!E$12:E$4602)</f>
        <v>288725.31</v>
      </c>
      <c r="X340" s="123">
        <f>SUMIF(SaldoAnno4!A$12:A$4602,$D340,SaldoAnno4!G$12:G$4602)</f>
        <v>-288723.31</v>
      </c>
      <c r="Y340" s="123">
        <f>SUMIF(SaldoAnno5!A$12:A$4602,$D340,SaldoAnno5!D$12:D$4602)</f>
        <v>12953.27</v>
      </c>
      <c r="Z340" s="123">
        <f>SUMIF(SaldoAnno5!A$12:A$4602,$D340,SaldoAnno5!E$12:E$4602)</f>
        <v>314340.2</v>
      </c>
      <c r="AA340" s="123">
        <f>SUMIF(SaldoAnno5!A$12:A$4602,$D340,SaldoAnno5!G$12:G$4602)</f>
        <v>-301386.93</v>
      </c>
      <c r="AB340" s="123">
        <f>SUMIF(SaldoAnno6!A$12:A$5000,$D340,SaldoAnno6!D$12:D$5000)</f>
        <v>0</v>
      </c>
      <c r="AC340" s="123">
        <f>SUMIF(SaldoAnno6!A$12:A$5000,$D340,SaldoAnno6!E$12:E$5000)</f>
        <v>267363.37</v>
      </c>
      <c r="AD340" s="123">
        <f>SUMIF(SaldoAnno6!A$12:A$5000,$D340,SaldoAnno6!G$12:G$5000)</f>
        <v>-267363.37</v>
      </c>
    </row>
    <row r="341" spans="1:30">
      <c r="A341" s="124">
        <v>30</v>
      </c>
      <c r="B341" s="124">
        <v>3004</v>
      </c>
      <c r="C341" s="124">
        <v>300402</v>
      </c>
      <c r="D341" s="124">
        <v>30040299</v>
      </c>
      <c r="E341" s="125" t="s">
        <v>750</v>
      </c>
      <c r="F341" s="124">
        <v>2</v>
      </c>
      <c r="G341" s="126" t="s">
        <v>701</v>
      </c>
      <c r="H341" s="126" t="s">
        <v>732</v>
      </c>
      <c r="I341" s="126" t="s">
        <v>739</v>
      </c>
      <c r="J341" s="126" t="s">
        <v>862</v>
      </c>
      <c r="K341" s="126" t="s">
        <v>740</v>
      </c>
      <c r="L341" s="126" t="s">
        <v>735</v>
      </c>
      <c r="M341" s="123">
        <f>SUMIF(SaldoAnno1!A$12:A$4902,D341,SaldoAnno1!D$12:D$4902)</f>
        <v>0</v>
      </c>
      <c r="N341" s="123">
        <f>SUMIF(SaldoAnno1!A$12:A$4902,D341,SaldoAnno1!E$12:E$4902)</f>
        <v>0</v>
      </c>
      <c r="O341" s="123">
        <f>SUMIF(SaldoAnno1!A$12:A$4902,D341,SaldoAnno1!G$12:G$4902)</f>
        <v>0</v>
      </c>
      <c r="P341" s="123">
        <f>SUMIF(SaldoAnno2!A$12:A$5000,D341,SaldoAnno2!D$12:D$5000)</f>
        <v>0</v>
      </c>
      <c r="Q341" s="123">
        <f>SUMIF(SaldoAnno2!A$12:A$5000,D341,SaldoAnno2!E$12:E$5000)</f>
        <v>0.09</v>
      </c>
      <c r="R341" s="123">
        <f>SUMIF(SaldoAnno2!A$12:A$5000,D341,SaldoAnno2!G$12:G$5000)</f>
        <v>-0.09</v>
      </c>
      <c r="S341" s="123">
        <f>SUMIF(SaldoAnno3!A$12:A$5000,D341,SaldoAnno3!D$12:G$5000)</f>
        <v>0</v>
      </c>
      <c r="T341" s="123">
        <f>SUMIF(SaldoAnno3!A$12:A$5000,D341,SaldoAnno3!E$12:H$5000)</f>
        <v>0.5</v>
      </c>
      <c r="U341" s="123">
        <f>SUMIF(SaldoAnno3!A$12:A$5000,D341,SaldoAnno3!G$12:G$5000)</f>
        <v>-0.5</v>
      </c>
      <c r="V341" s="123">
        <f>SUMIF(SaldoAnno4!A$12:A$4602,$D341,SaldoAnno4!D$12:D$4602)</f>
        <v>0</v>
      </c>
      <c r="W341" s="123">
        <f>SUMIF(SaldoAnno4!A$12:A$4602,$D341,SaldoAnno4!E$12:E$4602)</f>
        <v>0</v>
      </c>
      <c r="X341" s="123">
        <f>SUMIF(SaldoAnno4!A$12:A$4602,$D341,SaldoAnno4!G$12:G$4602)</f>
        <v>0</v>
      </c>
      <c r="Y341" s="123">
        <f>SUMIF(SaldoAnno5!A$12:A$4602,$D341,SaldoAnno5!D$12:D$4602)</f>
        <v>0</v>
      </c>
      <c r="Z341" s="123">
        <f>SUMIF(SaldoAnno5!A$12:A$4602,$D341,SaldoAnno5!E$12:E$4602)</f>
        <v>0</v>
      </c>
      <c r="AA341" s="123">
        <f>SUMIF(SaldoAnno5!A$12:A$4602,$D341,SaldoAnno5!G$12:G$4602)</f>
        <v>0</v>
      </c>
      <c r="AB341" s="123">
        <f>SUMIF(SaldoAnno6!A$12:A$5000,$D341,SaldoAnno6!D$12:D$5000)</f>
        <v>0</v>
      </c>
      <c r="AC341" s="123">
        <f>SUMIF(SaldoAnno6!A$12:A$5000,$D341,SaldoAnno6!E$12:E$5000)</f>
        <v>0</v>
      </c>
      <c r="AD341" s="123">
        <f>SUMIF(SaldoAnno6!A$12:A$5000,$D341,SaldoAnno6!G$12:G$5000)</f>
        <v>0</v>
      </c>
    </row>
    <row r="342" spans="1:30">
      <c r="A342" s="124">
        <v>30</v>
      </c>
      <c r="B342" s="124">
        <v>3004</v>
      </c>
      <c r="C342" s="124">
        <v>300403</v>
      </c>
      <c r="D342" s="124">
        <v>30040301</v>
      </c>
      <c r="E342" s="125" t="s">
        <v>751</v>
      </c>
      <c r="F342" s="124">
        <v>2</v>
      </c>
      <c r="G342" s="126" t="s">
        <v>701</v>
      </c>
      <c r="H342" s="126" t="s">
        <v>732</v>
      </c>
      <c r="I342" s="126" t="s">
        <v>752</v>
      </c>
      <c r="J342" s="126" t="s">
        <v>862</v>
      </c>
      <c r="K342" s="126" t="s">
        <v>751</v>
      </c>
      <c r="L342" s="126" t="s">
        <v>735</v>
      </c>
      <c r="M342" s="123">
        <f>SUMIF(SaldoAnno1!A$12:A$4902,D342,SaldoAnno1!D$12:D$4902)</f>
        <v>0</v>
      </c>
      <c r="N342" s="123">
        <f>SUMIF(SaldoAnno1!A$12:A$4902,D342,SaldoAnno1!E$12:E$4902)</f>
        <v>0</v>
      </c>
      <c r="O342" s="123">
        <f>SUMIF(SaldoAnno1!A$12:A$4902,D342,SaldoAnno1!G$12:G$4902)</f>
        <v>0</v>
      </c>
      <c r="P342" s="123">
        <f>SUMIF(SaldoAnno2!A$12:A$5000,D342,SaldoAnno2!D$12:D$5000)</f>
        <v>0</v>
      </c>
      <c r="Q342" s="123">
        <f>SUMIF(SaldoAnno2!A$12:A$5000,D342,SaldoAnno2!E$12:E$5000)</f>
        <v>0</v>
      </c>
      <c r="R342" s="123">
        <f>SUMIF(SaldoAnno2!A$12:A$5000,D342,SaldoAnno2!G$12:G$5000)</f>
        <v>0</v>
      </c>
      <c r="S342" s="123">
        <f>SUMIF(SaldoAnno3!A$12:A$5000,D342,SaldoAnno3!D$12:G$5000)</f>
        <v>0</v>
      </c>
      <c r="T342" s="123">
        <f>SUMIF(SaldoAnno3!A$12:A$5000,D342,SaldoAnno3!E$12:H$5000)</f>
        <v>0</v>
      </c>
      <c r="U342" s="123">
        <f>SUMIF(SaldoAnno3!A$12:A$5000,D342,SaldoAnno3!G$12:G$5000)</f>
        <v>0</v>
      </c>
      <c r="V342" s="123">
        <f>SUMIF(SaldoAnno4!A$12:A$4602,$D342,SaldoAnno4!D$12:D$4602)</f>
        <v>0</v>
      </c>
      <c r="W342" s="123">
        <f>SUMIF(SaldoAnno4!A$12:A$4602,$D342,SaldoAnno4!E$12:E$4602)</f>
        <v>0</v>
      </c>
      <c r="X342" s="123">
        <f>SUMIF(SaldoAnno4!A$12:A$4602,$D342,SaldoAnno4!G$12:G$4602)</f>
        <v>0</v>
      </c>
      <c r="Y342" s="123">
        <f>SUMIF(SaldoAnno5!A$12:A$4602,$D342,SaldoAnno5!D$12:D$4602)</f>
        <v>0</v>
      </c>
      <c r="Z342" s="123">
        <f>SUMIF(SaldoAnno5!A$12:A$4602,$D342,SaldoAnno5!E$12:E$4602)</f>
        <v>0</v>
      </c>
      <c r="AA342" s="123">
        <f>SUMIF(SaldoAnno5!A$12:A$4602,$D342,SaldoAnno5!G$12:G$4602)</f>
        <v>0</v>
      </c>
      <c r="AB342" s="123">
        <f>SUMIF(SaldoAnno6!A$12:A$5000,$D342,SaldoAnno6!D$12:D$5000)</f>
        <v>0</v>
      </c>
      <c r="AC342" s="123">
        <f>SUMIF(SaldoAnno6!A$12:A$5000,$D342,SaldoAnno6!E$12:E$5000)</f>
        <v>0</v>
      </c>
      <c r="AD342" s="123">
        <f>SUMIF(SaldoAnno6!A$12:A$5000,$D342,SaldoAnno6!G$12:G$5000)</f>
        <v>0</v>
      </c>
    </row>
    <row r="343" spans="1:30">
      <c r="A343" s="124">
        <v>30</v>
      </c>
      <c r="B343" s="124">
        <v>3004</v>
      </c>
      <c r="C343" s="124">
        <v>300404</v>
      </c>
      <c r="D343" s="124">
        <v>30040401</v>
      </c>
      <c r="E343" s="125" t="s">
        <v>753</v>
      </c>
      <c r="F343" s="124">
        <v>2</v>
      </c>
      <c r="G343" s="126" t="s">
        <v>701</v>
      </c>
      <c r="H343" s="126" t="s">
        <v>732</v>
      </c>
      <c r="I343" s="126" t="s">
        <v>754</v>
      </c>
      <c r="J343" s="126" t="s">
        <v>862</v>
      </c>
      <c r="K343" s="126" t="s">
        <v>755</v>
      </c>
      <c r="L343" s="126" t="s">
        <v>735</v>
      </c>
      <c r="M343" s="123">
        <f>SUMIF(SaldoAnno1!A$12:A$4902,D343,SaldoAnno1!D$12:D$4902)</f>
        <v>0</v>
      </c>
      <c r="N343" s="123">
        <f>SUMIF(SaldoAnno1!A$12:A$4902,D343,SaldoAnno1!E$12:E$4902)</f>
        <v>19.64</v>
      </c>
      <c r="O343" s="123">
        <f>SUMIF(SaldoAnno1!A$12:A$4902,D343,SaldoAnno1!G$12:G$4902)</f>
        <v>-19.64</v>
      </c>
      <c r="P343" s="123">
        <f>SUMIF(SaldoAnno2!A$12:A$5000,D343,SaldoAnno2!D$12:D$5000)</f>
        <v>0</v>
      </c>
      <c r="Q343" s="123">
        <f>SUMIF(SaldoAnno2!A$12:A$5000,D343,SaldoAnno2!E$12:E$5000)</f>
        <v>13794.47</v>
      </c>
      <c r="R343" s="123">
        <f>SUMIF(SaldoAnno2!A$12:A$5000,D343,SaldoAnno2!G$12:G$5000)</f>
        <v>-13794.47</v>
      </c>
      <c r="S343" s="123">
        <f>SUMIF(SaldoAnno3!A$12:A$5000,D343,SaldoAnno3!D$12:G$5000)</f>
        <v>0</v>
      </c>
      <c r="T343" s="123">
        <f>SUMIF(SaldoAnno3!A$12:A$5000,D343,SaldoAnno3!E$12:H$5000)</f>
        <v>35796.51</v>
      </c>
      <c r="U343" s="123">
        <f>SUMIF(SaldoAnno3!A$12:A$5000,D343,SaldoAnno3!G$12:G$5000)</f>
        <v>-35796.51</v>
      </c>
      <c r="V343" s="123">
        <f>SUMIF(SaldoAnno4!A$12:A$4602,$D343,SaldoAnno4!D$12:D$4602)</f>
        <v>0</v>
      </c>
      <c r="W343" s="123">
        <f>SUMIF(SaldoAnno4!A$12:A$4602,$D343,SaldoAnno4!E$12:E$4602)</f>
        <v>30616.27</v>
      </c>
      <c r="X343" s="123">
        <f>SUMIF(SaldoAnno4!A$12:A$4602,$D343,SaldoAnno4!G$12:G$4602)</f>
        <v>-30616.27</v>
      </c>
      <c r="Y343" s="123">
        <f>SUMIF(SaldoAnno5!A$12:A$4602,$D343,SaldoAnno5!D$12:D$4602)</f>
        <v>0</v>
      </c>
      <c r="Z343" s="123">
        <f>SUMIF(SaldoAnno5!A$12:A$4602,$D343,SaldoAnno5!E$12:E$4602)</f>
        <v>1025.27</v>
      </c>
      <c r="AA343" s="123">
        <f>SUMIF(SaldoAnno5!A$12:A$4602,$D343,SaldoAnno5!G$12:G$4602)</f>
        <v>-1025.27</v>
      </c>
      <c r="AB343" s="123">
        <f>SUMIF(SaldoAnno6!A$12:A$5000,$D343,SaldoAnno6!D$12:D$5000)</f>
        <v>0</v>
      </c>
      <c r="AC343" s="123">
        <f>SUMIF(SaldoAnno6!A$12:A$5000,$D343,SaldoAnno6!E$12:E$5000)</f>
        <v>493.87</v>
      </c>
      <c r="AD343" s="123">
        <f>SUMIF(SaldoAnno6!A$12:A$5000,$D343,SaldoAnno6!G$12:G$5000)</f>
        <v>-493.87</v>
      </c>
    </row>
    <row r="344" spans="1:30">
      <c r="A344" s="124">
        <v>30</v>
      </c>
      <c r="B344" s="124">
        <v>3004</v>
      </c>
      <c r="C344" s="124">
        <v>300404</v>
      </c>
      <c r="D344" s="124">
        <v>30040402</v>
      </c>
      <c r="E344" t="s">
        <v>756</v>
      </c>
      <c r="F344" s="124">
        <v>2</v>
      </c>
      <c r="G344" s="126" t="s">
        <v>701</v>
      </c>
      <c r="H344" s="126" t="s">
        <v>732</v>
      </c>
      <c r="I344" s="126" t="s">
        <v>754</v>
      </c>
      <c r="J344" s="126" t="s">
        <v>862</v>
      </c>
      <c r="K344" s="126" t="s">
        <v>755</v>
      </c>
      <c r="L344" s="126" t="s">
        <v>735</v>
      </c>
      <c r="M344" s="123">
        <f>SUMIF(SaldoAnno1!A$12:A$4902,D344,SaldoAnno1!D$12:D$4902)</f>
        <v>0</v>
      </c>
      <c r="N344" s="123">
        <f>SUMIF(SaldoAnno1!A$12:A$4902,D344,SaldoAnno1!E$12:E$4902)</f>
        <v>56212.91</v>
      </c>
      <c r="O344" s="123">
        <f>SUMIF(SaldoAnno1!A$12:A$4902,D344,SaldoAnno1!G$12:G$4902)</f>
        <v>-56212.91</v>
      </c>
      <c r="P344" s="123">
        <f>SUMIF(SaldoAnno2!A$12:A$5000,D344,SaldoAnno2!D$12:D$5000)</f>
        <v>0.7</v>
      </c>
      <c r="Q344" s="123">
        <f>SUMIF(SaldoAnno2!A$12:A$5000,D344,SaldoAnno2!E$12:E$5000)</f>
        <v>182040.44</v>
      </c>
      <c r="R344" s="123">
        <f>SUMIF(SaldoAnno2!A$12:A$5000,D344,SaldoAnno2!G$12:G$5000)</f>
        <v>-182039.74</v>
      </c>
      <c r="S344" s="123">
        <f>SUMIF(SaldoAnno3!A$12:A$5000,D344,SaldoAnno3!D$12:G$5000)</f>
        <v>350.37</v>
      </c>
      <c r="T344" s="123">
        <f>SUMIF(SaldoAnno3!A$12:A$5000,D344,SaldoAnno3!E$12:H$5000)</f>
        <v>426329.51</v>
      </c>
      <c r="U344" s="123">
        <f>SUMIF(SaldoAnno3!A$12:A$5000,D344,SaldoAnno3!G$12:G$5000)</f>
        <v>-425979.14</v>
      </c>
      <c r="V344" s="123">
        <f>SUMIF(SaldoAnno4!A$12:A$4602,$D344,SaldoAnno4!D$12:D$4602)</f>
        <v>24142.16</v>
      </c>
      <c r="W344" s="123">
        <f>SUMIF(SaldoAnno4!A$12:A$4602,$D344,SaldoAnno4!E$12:E$4602)</f>
        <v>952299.41</v>
      </c>
      <c r="X344" s="123">
        <f>SUMIF(SaldoAnno4!A$12:A$4602,$D344,SaldoAnno4!G$12:G$4602)</f>
        <v>-928157.25</v>
      </c>
      <c r="Y344" s="123">
        <f>SUMIF(SaldoAnno5!A$12:A$4602,$D344,SaldoAnno5!D$12:D$4602)</f>
        <v>5492.26</v>
      </c>
      <c r="Z344" s="123">
        <f>SUMIF(SaldoAnno5!A$12:A$4602,$D344,SaldoAnno5!E$12:E$4602)</f>
        <v>915636.43</v>
      </c>
      <c r="AA344" s="123">
        <f>SUMIF(SaldoAnno5!A$12:A$4602,$D344,SaldoAnno5!G$12:G$4602)</f>
        <v>-910144.17</v>
      </c>
      <c r="AB344" s="123">
        <f>SUMIF(SaldoAnno6!A$12:A$5000,$D344,SaldoAnno6!D$12:D$5000)</f>
        <v>873.39</v>
      </c>
      <c r="AC344" s="123">
        <f>SUMIF(SaldoAnno6!A$12:A$5000,$D344,SaldoAnno6!E$12:E$5000)</f>
        <v>538565.35</v>
      </c>
      <c r="AD344" s="123">
        <f>SUMIF(SaldoAnno6!A$12:A$5000,$D344,SaldoAnno6!G$12:G$5000)</f>
        <v>-537691.96</v>
      </c>
    </row>
    <row r="345" spans="1:30">
      <c r="A345" s="124">
        <v>30</v>
      </c>
      <c r="B345" s="124">
        <v>3004</v>
      </c>
      <c r="C345" s="124">
        <v>300404</v>
      </c>
      <c r="D345" s="124">
        <v>30040403</v>
      </c>
      <c r="E345" s="125" t="s">
        <v>757</v>
      </c>
      <c r="F345" s="124">
        <v>2</v>
      </c>
      <c r="G345" s="126" t="s">
        <v>701</v>
      </c>
      <c r="H345" s="126" t="s">
        <v>732</v>
      </c>
      <c r="I345" s="126" t="s">
        <v>754</v>
      </c>
      <c r="J345" s="126" t="s">
        <v>862</v>
      </c>
      <c r="K345" s="126" t="s">
        <v>755</v>
      </c>
      <c r="L345" s="126" t="s">
        <v>735</v>
      </c>
      <c r="M345" s="123">
        <f>SUMIF(SaldoAnno1!A$12:A$4902,D345,SaldoAnno1!D$12:D$4902)</f>
        <v>0</v>
      </c>
      <c r="N345" s="123">
        <f>SUMIF(SaldoAnno1!A$12:A$4902,D345,SaldoAnno1!E$12:E$4902)</f>
        <v>0</v>
      </c>
      <c r="O345" s="123">
        <f>SUMIF(SaldoAnno1!A$12:A$4902,D345,SaldoAnno1!G$12:G$4902)</f>
        <v>0</v>
      </c>
      <c r="P345" s="123">
        <f>SUMIF(SaldoAnno2!A$12:A$5000,D345,SaldoAnno2!D$12:D$5000)</f>
        <v>0</v>
      </c>
      <c r="Q345" s="123">
        <f>SUMIF(SaldoAnno2!A$12:A$5000,D345,SaldoAnno2!E$12:E$5000)</f>
        <v>99994.97</v>
      </c>
      <c r="R345" s="123">
        <f>SUMIF(SaldoAnno2!A$12:A$5000,D345,SaldoAnno2!G$12:G$5000)</f>
        <v>-99994.97</v>
      </c>
      <c r="S345" s="123">
        <f>SUMIF(SaldoAnno3!A$12:A$5000,D345,SaldoAnno3!D$12:G$5000)</f>
        <v>0</v>
      </c>
      <c r="T345" s="123">
        <f>SUMIF(SaldoAnno3!A$12:A$5000,D345,SaldoAnno3!E$12:H$5000)</f>
        <v>39096.75</v>
      </c>
      <c r="U345" s="123">
        <f>SUMIF(SaldoAnno3!A$12:A$5000,D345,SaldoAnno3!G$12:G$5000)</f>
        <v>-39096.75</v>
      </c>
      <c r="V345" s="123">
        <f>SUMIF(SaldoAnno4!A$12:A$4602,$D345,SaldoAnno4!D$12:D$4602)</f>
        <v>0</v>
      </c>
      <c r="W345" s="123">
        <f>SUMIF(SaldoAnno4!A$12:A$4602,$D345,SaldoAnno4!E$12:E$4602)</f>
        <v>48290.64</v>
      </c>
      <c r="X345" s="123">
        <f>SUMIF(SaldoAnno4!A$12:A$4602,$D345,SaldoAnno4!G$12:G$4602)</f>
        <v>-48290.64</v>
      </c>
      <c r="Y345" s="123">
        <f>SUMIF(SaldoAnno5!A$12:A$4602,$D345,SaldoAnno5!D$12:D$4602)</f>
        <v>0</v>
      </c>
      <c r="Z345" s="123">
        <f>SUMIF(SaldoAnno5!A$12:A$4602,$D345,SaldoAnno5!E$12:E$4602)</f>
        <v>7745.05</v>
      </c>
      <c r="AA345" s="123">
        <f>SUMIF(SaldoAnno5!A$12:A$4602,$D345,SaldoAnno5!G$12:G$4602)</f>
        <v>-7745.05</v>
      </c>
      <c r="AB345" s="123">
        <f>SUMIF(SaldoAnno6!A$12:A$5000,$D345,SaldoAnno6!D$12:D$5000)</f>
        <v>0</v>
      </c>
      <c r="AC345" s="123">
        <f>SUMIF(SaldoAnno6!A$12:A$5000,$D345,SaldoAnno6!E$12:E$5000)</f>
        <v>0</v>
      </c>
      <c r="AD345" s="123">
        <f>SUMIF(SaldoAnno6!A$12:A$5000,$D345,SaldoAnno6!G$12:G$5000)</f>
        <v>0</v>
      </c>
    </row>
    <row r="346" spans="1:30">
      <c r="A346" s="124">
        <v>30</v>
      </c>
      <c r="B346" s="124">
        <v>3004</v>
      </c>
      <c r="C346" s="124">
        <v>300404</v>
      </c>
      <c r="D346" s="124">
        <v>30040404</v>
      </c>
      <c r="E346" s="125" t="s">
        <v>758</v>
      </c>
      <c r="F346" s="124">
        <v>2</v>
      </c>
      <c r="G346" s="126" t="s">
        <v>701</v>
      </c>
      <c r="H346" s="126" t="s">
        <v>732</v>
      </c>
      <c r="I346" s="126" t="s">
        <v>754</v>
      </c>
      <c r="J346" s="126" t="s">
        <v>862</v>
      </c>
      <c r="K346" s="126" t="s">
        <v>755</v>
      </c>
      <c r="L346" s="126" t="s">
        <v>735</v>
      </c>
      <c r="M346" s="123">
        <f>SUMIF(SaldoAnno1!A$12:A$4902,D346,SaldoAnno1!D$12:D$4902)</f>
        <v>0</v>
      </c>
      <c r="N346" s="123">
        <f>SUMIF(SaldoAnno1!A$12:A$4902,D346,SaldoAnno1!E$12:E$4902)</f>
        <v>0</v>
      </c>
      <c r="O346" s="123">
        <f>SUMIF(SaldoAnno1!A$12:A$4902,D346,SaldoAnno1!G$12:G$4902)</f>
        <v>0</v>
      </c>
      <c r="P346" s="123">
        <f>SUMIF(SaldoAnno2!A$12:A$5000,D346,SaldoAnno2!D$12:D$5000)</f>
        <v>0</v>
      </c>
      <c r="Q346" s="123">
        <f>SUMIF(SaldoAnno2!A$12:A$5000,D346,SaldoAnno2!E$12:E$5000)</f>
        <v>152962.07999999999</v>
      </c>
      <c r="R346" s="123">
        <f>SUMIF(SaldoAnno2!A$12:A$5000,D346,SaldoAnno2!G$12:G$5000)</f>
        <v>-152962.07999999999</v>
      </c>
      <c r="S346" s="123">
        <f>SUMIF(SaldoAnno3!A$12:A$5000,D346,SaldoAnno3!D$12:G$5000)</f>
        <v>0</v>
      </c>
      <c r="T346" s="123">
        <f>SUMIF(SaldoAnno3!A$12:A$5000,D346,SaldoAnno3!E$12:H$5000)</f>
        <v>36390.910000000003</v>
      </c>
      <c r="U346" s="123">
        <f>SUMIF(SaldoAnno3!A$12:A$5000,D346,SaldoAnno3!G$12:G$5000)</f>
        <v>-36390.910000000003</v>
      </c>
      <c r="V346" s="123">
        <f>SUMIF(SaldoAnno4!A$12:A$4602,$D346,SaldoAnno4!D$12:D$4602)</f>
        <v>0</v>
      </c>
      <c r="W346" s="123">
        <f>SUMIF(SaldoAnno4!A$12:A$4602,$D346,SaldoAnno4!E$12:E$4602)</f>
        <v>0</v>
      </c>
      <c r="X346" s="123">
        <f>SUMIF(SaldoAnno4!A$12:A$4602,$D346,SaldoAnno4!G$12:G$4602)</f>
        <v>0</v>
      </c>
      <c r="Y346" s="123">
        <f>SUMIF(SaldoAnno5!A$12:A$4602,$D346,SaldoAnno5!D$12:D$4602)</f>
        <v>0</v>
      </c>
      <c r="Z346" s="123">
        <f>SUMIF(SaldoAnno5!A$12:A$4602,$D346,SaldoAnno5!E$12:E$4602)</f>
        <v>0</v>
      </c>
      <c r="AA346" s="123">
        <f>SUMIF(SaldoAnno5!A$12:A$4602,$D346,SaldoAnno5!G$12:G$4602)</f>
        <v>0</v>
      </c>
      <c r="AB346" s="123">
        <f>SUMIF(SaldoAnno6!A$12:A$5000,$D346,SaldoAnno6!D$12:D$5000)</f>
        <v>0</v>
      </c>
      <c r="AC346" s="123">
        <f>SUMIF(SaldoAnno6!A$12:A$5000,$D346,SaldoAnno6!E$12:E$5000)</f>
        <v>0</v>
      </c>
      <c r="AD346" s="123">
        <f>SUMIF(SaldoAnno6!A$12:A$5000,$D346,SaldoAnno6!G$12:G$5000)</f>
        <v>0</v>
      </c>
    </row>
    <row r="347" spans="1:30">
      <c r="A347" s="124">
        <v>30</v>
      </c>
      <c r="B347" s="124">
        <v>3004</v>
      </c>
      <c r="C347" s="124">
        <v>300404</v>
      </c>
      <c r="D347" s="124">
        <v>30040405</v>
      </c>
      <c r="E347" s="125" t="s">
        <v>759</v>
      </c>
      <c r="F347" s="124">
        <v>2</v>
      </c>
      <c r="G347" s="126" t="s">
        <v>701</v>
      </c>
      <c r="H347" s="126" t="s">
        <v>732</v>
      </c>
      <c r="I347" s="126" t="s">
        <v>754</v>
      </c>
      <c r="J347" s="126" t="s">
        <v>862</v>
      </c>
      <c r="K347" s="126" t="s">
        <v>755</v>
      </c>
      <c r="L347" s="126" t="s">
        <v>735</v>
      </c>
      <c r="M347" s="123">
        <f>SUMIF(SaldoAnno1!A$12:A$4902,D347,SaldoAnno1!D$12:D$4902)</f>
        <v>0</v>
      </c>
      <c r="N347" s="123">
        <f>SUMIF(SaldoAnno1!A$12:A$4902,D347,SaldoAnno1!E$12:E$4902)</f>
        <v>1904.05</v>
      </c>
      <c r="O347" s="123">
        <f>SUMIF(SaldoAnno1!A$12:A$4902,D347,SaldoAnno1!G$12:G$4902)</f>
        <v>-1904.05</v>
      </c>
      <c r="P347" s="123">
        <f>SUMIF(SaldoAnno2!A$12:A$5000,D347,SaldoAnno2!D$12:D$5000)</f>
        <v>0</v>
      </c>
      <c r="Q347" s="123">
        <f>SUMIF(SaldoAnno2!A$12:A$5000,D347,SaldoAnno2!E$12:E$5000)</f>
        <v>23671</v>
      </c>
      <c r="R347" s="123">
        <f>SUMIF(SaldoAnno2!A$12:A$5000,D347,SaldoAnno2!G$12:G$5000)</f>
        <v>-23671</v>
      </c>
      <c r="S347" s="123">
        <f>SUMIF(SaldoAnno3!A$12:A$5000,D347,SaldoAnno3!D$12:G$5000)</f>
        <v>0</v>
      </c>
      <c r="T347" s="123">
        <f>SUMIF(SaldoAnno3!A$12:A$5000,D347,SaldoAnno3!E$12:H$5000)</f>
        <v>245069.28</v>
      </c>
      <c r="U347" s="123">
        <f>SUMIF(SaldoAnno3!A$12:A$5000,D347,SaldoAnno3!G$12:G$5000)</f>
        <v>-245069.28</v>
      </c>
      <c r="V347" s="123">
        <f>SUMIF(SaldoAnno4!A$12:A$4602,$D347,SaldoAnno4!D$12:D$4602)</f>
        <v>0</v>
      </c>
      <c r="W347" s="123">
        <f>SUMIF(SaldoAnno4!A$12:A$4602,$D347,SaldoAnno4!E$12:E$4602)</f>
        <v>713058.8</v>
      </c>
      <c r="X347" s="123">
        <f>SUMIF(SaldoAnno4!A$12:A$4602,$D347,SaldoAnno4!G$12:G$4602)</f>
        <v>-713058.8</v>
      </c>
      <c r="Y347" s="123">
        <f>SUMIF(SaldoAnno5!A$12:A$4602,$D347,SaldoAnno5!D$12:D$4602)</f>
        <v>0</v>
      </c>
      <c r="Z347" s="123">
        <f>SUMIF(SaldoAnno5!A$12:A$4602,$D347,SaldoAnno5!E$12:E$4602)</f>
        <v>297483.34000000003</v>
      </c>
      <c r="AA347" s="123">
        <f>SUMIF(SaldoAnno5!A$12:A$4602,$D347,SaldoAnno5!G$12:G$4602)</f>
        <v>-297483.34000000003</v>
      </c>
      <c r="AB347" s="123">
        <f>SUMIF(SaldoAnno6!A$12:A$5000,$D347,SaldoAnno6!D$12:D$5000)</f>
        <v>0</v>
      </c>
      <c r="AC347" s="123">
        <f>SUMIF(SaldoAnno6!A$12:A$5000,$D347,SaldoAnno6!E$12:E$5000)</f>
        <v>541428.24</v>
      </c>
      <c r="AD347" s="123">
        <f>SUMIF(SaldoAnno6!A$12:A$5000,$D347,SaldoAnno6!G$12:G$5000)</f>
        <v>-541428.24</v>
      </c>
    </row>
    <row r="348" spans="1:30">
      <c r="A348" s="124">
        <v>30</v>
      </c>
      <c r="B348" s="124">
        <v>3004</v>
      </c>
      <c r="C348" s="124">
        <v>300404</v>
      </c>
      <c r="D348" s="124">
        <v>30040406</v>
      </c>
      <c r="E348" s="125" t="s">
        <v>760</v>
      </c>
      <c r="F348" s="124">
        <v>2</v>
      </c>
      <c r="G348" s="126" t="s">
        <v>701</v>
      </c>
      <c r="H348" s="126" t="s">
        <v>732</v>
      </c>
      <c r="I348" s="126" t="s">
        <v>754</v>
      </c>
      <c r="J348" s="126" t="s">
        <v>862</v>
      </c>
      <c r="K348" s="126" t="s">
        <v>755</v>
      </c>
      <c r="L348" s="126" t="s">
        <v>735</v>
      </c>
      <c r="M348" s="123">
        <f>SUMIF(SaldoAnno1!A$12:A$4902,D348,SaldoAnno1!D$12:D$4902)</f>
        <v>0</v>
      </c>
      <c r="N348" s="123">
        <f>SUMIF(SaldoAnno1!A$12:A$4902,D348,SaldoAnno1!E$12:E$4902)</f>
        <v>0</v>
      </c>
      <c r="O348" s="123">
        <f>SUMIF(SaldoAnno1!A$12:A$4902,D348,SaldoAnno1!G$12:G$4902)</f>
        <v>0</v>
      </c>
      <c r="P348" s="123">
        <f>SUMIF(SaldoAnno2!A$12:A$5000,D348,SaldoAnno2!D$12:D$5000)</f>
        <v>0</v>
      </c>
      <c r="Q348" s="123">
        <f>SUMIF(SaldoAnno2!A$12:A$5000,D348,SaldoAnno2!E$12:E$5000)</f>
        <v>0</v>
      </c>
      <c r="R348" s="123">
        <f>SUMIF(SaldoAnno2!A$12:A$5000,D348,SaldoAnno2!G$12:G$5000)</f>
        <v>0</v>
      </c>
      <c r="S348" s="123">
        <f>SUMIF(SaldoAnno3!A$12:A$5000,D348,SaldoAnno3!D$12:G$5000)</f>
        <v>0</v>
      </c>
      <c r="T348" s="123">
        <f>SUMIF(SaldoAnno3!A$12:A$5000,D348,SaldoAnno3!E$12:H$5000)</f>
        <v>43088.47</v>
      </c>
      <c r="U348" s="123">
        <f>SUMIF(SaldoAnno3!A$12:A$5000,D348,SaldoAnno3!G$12:G$5000)</f>
        <v>-43088.47</v>
      </c>
      <c r="V348" s="123">
        <f>SUMIF(SaldoAnno4!A$12:A$4602,$D348,SaldoAnno4!D$12:D$4602)</f>
        <v>0</v>
      </c>
      <c r="W348" s="123">
        <f>SUMIF(SaldoAnno4!A$12:A$4602,$D348,SaldoAnno4!E$12:E$4602)</f>
        <v>125.61</v>
      </c>
      <c r="X348" s="123">
        <f>SUMIF(SaldoAnno4!A$12:A$4602,$D348,SaldoAnno4!G$12:G$4602)</f>
        <v>-125.61</v>
      </c>
      <c r="Y348" s="123">
        <f>SUMIF(SaldoAnno5!A$12:A$4602,$D348,SaldoAnno5!D$12:D$4602)</f>
        <v>0</v>
      </c>
      <c r="Z348" s="123">
        <f>SUMIF(SaldoAnno5!A$12:A$4602,$D348,SaldoAnno5!E$12:E$4602)</f>
        <v>24967.07</v>
      </c>
      <c r="AA348" s="123">
        <f>SUMIF(SaldoAnno5!A$12:A$4602,$D348,SaldoAnno5!G$12:G$4602)</f>
        <v>-24967.07</v>
      </c>
      <c r="AB348" s="123">
        <f>SUMIF(SaldoAnno6!A$12:A$5000,$D348,SaldoAnno6!D$12:D$5000)</f>
        <v>0</v>
      </c>
      <c r="AC348" s="123">
        <f>SUMIF(SaldoAnno6!A$12:A$5000,$D348,SaldoAnno6!E$12:E$5000)</f>
        <v>350403.58</v>
      </c>
      <c r="AD348" s="123">
        <f>SUMIF(SaldoAnno6!A$12:A$5000,$D348,SaldoAnno6!G$12:G$5000)</f>
        <v>-350403.58</v>
      </c>
    </row>
    <row r="349" spans="1:30">
      <c r="A349" s="124">
        <v>30</v>
      </c>
      <c r="B349" s="124">
        <v>3004</v>
      </c>
      <c r="C349" s="124">
        <v>300405</v>
      </c>
      <c r="D349" s="124">
        <v>30040588</v>
      </c>
      <c r="E349" s="125" t="s">
        <v>761</v>
      </c>
      <c r="F349" s="124">
        <v>2</v>
      </c>
      <c r="G349" s="126" t="s">
        <v>701</v>
      </c>
      <c r="H349" s="126" t="s">
        <v>732</v>
      </c>
      <c r="I349" s="126" t="s">
        <v>762</v>
      </c>
      <c r="J349" s="126" t="s">
        <v>862</v>
      </c>
      <c r="K349" s="126" t="s">
        <v>761</v>
      </c>
      <c r="L349" s="126" t="s">
        <v>735</v>
      </c>
      <c r="M349" s="123">
        <f>SUMIF(SaldoAnno1!A$12:A$4902,D349,SaldoAnno1!D$12:D$4902)</f>
        <v>0</v>
      </c>
      <c r="N349" s="123">
        <f>SUMIF(SaldoAnno1!A$12:A$4902,D349,SaldoAnno1!E$12:E$4902)</f>
        <v>0</v>
      </c>
      <c r="O349" s="123">
        <f>SUMIF(SaldoAnno1!A$12:A$4902,D349,SaldoAnno1!G$12:G$4902)</f>
        <v>0</v>
      </c>
      <c r="P349" s="123">
        <f>SUMIF(SaldoAnno2!A$12:A$5000,D349,SaldoAnno2!D$12:D$5000)</f>
        <v>0</v>
      </c>
      <c r="Q349" s="123">
        <f>SUMIF(SaldoAnno2!A$12:A$5000,D349,SaldoAnno2!E$12:E$5000)</f>
        <v>515</v>
      </c>
      <c r="R349" s="123">
        <f>SUMIF(SaldoAnno2!A$12:A$5000,D349,SaldoAnno2!G$12:G$5000)</f>
        <v>-515</v>
      </c>
      <c r="S349" s="123">
        <f>SUMIF(SaldoAnno3!A$12:A$5000,D349,SaldoAnno3!D$12:G$5000)</f>
        <v>0</v>
      </c>
      <c r="T349" s="123">
        <f>SUMIF(SaldoAnno3!A$12:A$5000,D349,SaldoAnno3!E$12:H$5000)</f>
        <v>1200</v>
      </c>
      <c r="U349" s="123">
        <f>SUMIF(SaldoAnno3!A$12:A$5000,D349,SaldoAnno3!G$12:G$5000)</f>
        <v>-1200</v>
      </c>
      <c r="V349" s="123">
        <f>SUMIF(SaldoAnno4!A$12:A$4602,$D349,SaldoAnno4!D$12:D$4602)</f>
        <v>0</v>
      </c>
      <c r="W349" s="123">
        <f>SUMIF(SaldoAnno4!A$12:A$4602,$D349,SaldoAnno4!E$12:E$4602)</f>
        <v>21209.5</v>
      </c>
      <c r="X349" s="123">
        <f>SUMIF(SaldoAnno4!A$12:A$4602,$D349,SaldoAnno4!G$12:G$4602)</f>
        <v>-21209.5</v>
      </c>
      <c r="Y349" s="123">
        <f>SUMIF(SaldoAnno5!A$12:A$4602,$D349,SaldoAnno5!D$12:D$4602)</f>
        <v>0</v>
      </c>
      <c r="Z349" s="123">
        <f>SUMIF(SaldoAnno5!A$12:A$4602,$D349,SaldoAnno5!E$12:E$4602)</f>
        <v>2340.9899999999998</v>
      </c>
      <c r="AA349" s="123">
        <f>SUMIF(SaldoAnno5!A$12:A$4602,$D349,SaldoAnno5!G$12:G$4602)</f>
        <v>-2340.9899999999998</v>
      </c>
      <c r="AB349" s="123">
        <f>SUMIF(SaldoAnno6!A$12:A$5000,$D349,SaldoAnno6!D$12:D$5000)</f>
        <v>0</v>
      </c>
      <c r="AC349" s="123">
        <f>SUMIF(SaldoAnno6!A$12:A$5000,$D349,SaldoAnno6!E$12:E$5000)</f>
        <v>1470</v>
      </c>
      <c r="AD349" s="123">
        <f>SUMIF(SaldoAnno6!A$12:A$5000,$D349,SaldoAnno6!G$12:G$5000)</f>
        <v>-1470</v>
      </c>
    </row>
    <row r="350" spans="1:30">
      <c r="A350" s="124">
        <v>30</v>
      </c>
      <c r="B350" s="124">
        <v>3004</v>
      </c>
      <c r="C350" s="124">
        <v>300406</v>
      </c>
      <c r="D350" s="124">
        <v>30040601</v>
      </c>
      <c r="E350" s="125" t="s">
        <v>763</v>
      </c>
      <c r="F350" s="124">
        <v>2</v>
      </c>
      <c r="G350" s="126" t="s">
        <v>701</v>
      </c>
      <c r="H350" s="126" t="s">
        <v>732</v>
      </c>
      <c r="I350" s="126" t="s">
        <v>764</v>
      </c>
      <c r="J350" s="126" t="s">
        <v>862</v>
      </c>
      <c r="K350" s="126" t="s">
        <v>765</v>
      </c>
      <c r="L350" s="126" t="s">
        <v>735</v>
      </c>
      <c r="M350" s="123">
        <f>SUMIF(SaldoAnno1!A$12:A$4902,D350,SaldoAnno1!D$12:D$4902)</f>
        <v>219.98</v>
      </c>
      <c r="N350" s="123">
        <f>SUMIF(SaldoAnno1!A$12:A$4902,D350,SaldoAnno1!E$12:E$4902)</f>
        <v>2438</v>
      </c>
      <c r="O350" s="123">
        <f>SUMIF(SaldoAnno1!A$12:A$4902,D350,SaldoAnno1!G$12:G$4902)</f>
        <v>-2218.02</v>
      </c>
      <c r="P350" s="123">
        <f>SUMIF(SaldoAnno2!A$12:A$5000,D350,SaldoAnno2!D$12:D$5000)</f>
        <v>1009.82</v>
      </c>
      <c r="Q350" s="123">
        <f>SUMIF(SaldoAnno2!A$12:A$5000,D350,SaldoAnno2!E$12:E$5000)</f>
        <v>22205.52</v>
      </c>
      <c r="R350" s="123">
        <f>SUMIF(SaldoAnno2!A$12:A$5000,D350,SaldoAnno2!G$12:G$5000)</f>
        <v>-21195.7</v>
      </c>
      <c r="S350" s="123">
        <f>SUMIF(SaldoAnno3!A$12:A$5000,D350,SaldoAnno3!D$12:G$5000)</f>
        <v>753.73</v>
      </c>
      <c r="T350" s="123">
        <f>SUMIF(SaldoAnno3!A$12:A$5000,D350,SaldoAnno3!E$12:H$5000)</f>
        <v>15664.94</v>
      </c>
      <c r="U350" s="123">
        <f>SUMIF(SaldoAnno3!A$12:A$5000,D350,SaldoAnno3!G$12:G$5000)</f>
        <v>-14911.210000000001</v>
      </c>
      <c r="V350" s="123">
        <f>SUMIF(SaldoAnno4!A$12:A$4602,$D350,SaldoAnno4!D$12:D$4602)</f>
        <v>926.67</v>
      </c>
      <c r="W350" s="123">
        <f>SUMIF(SaldoAnno4!A$12:A$4602,$D350,SaldoAnno4!E$12:E$4602)</f>
        <v>20242.88</v>
      </c>
      <c r="X350" s="123">
        <f>SUMIF(SaldoAnno4!A$12:A$4602,$D350,SaldoAnno4!G$12:G$4602)</f>
        <v>-19316.210000000003</v>
      </c>
      <c r="Y350" s="123">
        <f>SUMIF(SaldoAnno5!A$12:A$4602,$D350,SaldoAnno5!D$12:D$4602)</f>
        <v>1438.52</v>
      </c>
      <c r="Z350" s="123">
        <f>SUMIF(SaldoAnno5!A$12:A$4602,$D350,SaldoAnno5!E$12:E$4602)</f>
        <v>21706.57</v>
      </c>
      <c r="AA350" s="123">
        <f>SUMIF(SaldoAnno5!A$12:A$4602,$D350,SaldoAnno5!G$12:G$4602)</f>
        <v>-20268.05</v>
      </c>
      <c r="AB350" s="123">
        <f>SUMIF(SaldoAnno6!A$12:A$5000,$D350,SaldoAnno6!D$12:D$5000)</f>
        <v>7615.59</v>
      </c>
      <c r="AC350" s="123">
        <f>SUMIF(SaldoAnno6!A$12:A$5000,$D350,SaldoAnno6!E$12:E$5000)</f>
        <v>23393.89</v>
      </c>
      <c r="AD350" s="123">
        <f>SUMIF(SaldoAnno6!A$12:A$5000,$D350,SaldoAnno6!G$12:G$5000)</f>
        <v>-15778.3</v>
      </c>
    </row>
    <row r="351" spans="1:30">
      <c r="A351" s="124">
        <v>30</v>
      </c>
      <c r="B351" s="124">
        <v>3004</v>
      </c>
      <c r="C351" s="124">
        <v>300406</v>
      </c>
      <c r="D351" s="124">
        <v>30040602</v>
      </c>
      <c r="E351" s="125" t="s">
        <v>766</v>
      </c>
      <c r="F351" s="124">
        <v>2</v>
      </c>
      <c r="G351" s="126" t="s">
        <v>701</v>
      </c>
      <c r="H351" s="126" t="s">
        <v>732</v>
      </c>
      <c r="I351" s="126" t="s">
        <v>764</v>
      </c>
      <c r="J351" s="126" t="s">
        <v>862</v>
      </c>
      <c r="K351" s="126" t="s">
        <v>765</v>
      </c>
      <c r="L351" s="126" t="s">
        <v>735</v>
      </c>
      <c r="M351" s="123">
        <f>SUMIF(SaldoAnno1!A$12:A$4902,D351,SaldoAnno1!D$12:D$4902)</f>
        <v>0</v>
      </c>
      <c r="N351" s="123">
        <f>SUMIF(SaldoAnno1!A$12:A$4902,D351,SaldoAnno1!E$12:E$4902)</f>
        <v>0</v>
      </c>
      <c r="O351" s="123">
        <f>SUMIF(SaldoAnno1!A$12:A$4902,D351,SaldoAnno1!G$12:G$4902)</f>
        <v>0</v>
      </c>
      <c r="P351" s="123">
        <f>SUMIF(SaldoAnno2!A$12:A$5000,D351,SaldoAnno2!D$12:D$5000)</f>
        <v>0</v>
      </c>
      <c r="Q351" s="123">
        <f>SUMIF(SaldoAnno2!A$12:A$5000,D351,SaldoAnno2!E$12:E$5000)</f>
        <v>0</v>
      </c>
      <c r="R351" s="123">
        <f>SUMIF(SaldoAnno2!A$12:A$5000,D351,SaldoAnno2!G$12:G$5000)</f>
        <v>0</v>
      </c>
      <c r="S351" s="123">
        <f>SUMIF(SaldoAnno3!A$12:A$5000,D351,SaldoAnno3!D$12:G$5000)</f>
        <v>0</v>
      </c>
      <c r="T351" s="123">
        <f>SUMIF(SaldoAnno3!A$12:A$5000,D351,SaldoAnno3!E$12:H$5000)</f>
        <v>0</v>
      </c>
      <c r="U351" s="123">
        <f>SUMIF(SaldoAnno3!A$12:A$5000,D351,SaldoAnno3!G$12:G$5000)</f>
        <v>0</v>
      </c>
      <c r="V351" s="123">
        <f>SUMIF(SaldoAnno4!A$12:A$4602,$D351,SaldoAnno4!D$12:D$4602)</f>
        <v>0</v>
      </c>
      <c r="W351" s="123">
        <f>SUMIF(SaldoAnno4!A$12:A$4602,$D351,SaldoAnno4!E$12:E$4602)</f>
        <v>0</v>
      </c>
      <c r="X351" s="123">
        <f>SUMIF(SaldoAnno4!A$12:A$4602,$D351,SaldoAnno4!G$12:G$4602)</f>
        <v>0</v>
      </c>
      <c r="Y351" s="123">
        <f>SUMIF(SaldoAnno5!A$12:A$4602,$D351,SaldoAnno5!D$12:D$4602)</f>
        <v>0</v>
      </c>
      <c r="Z351" s="123">
        <f>SUMIF(SaldoAnno5!A$12:A$4602,$D351,SaldoAnno5!E$12:E$4602)</f>
        <v>0</v>
      </c>
      <c r="AA351" s="123">
        <f>SUMIF(SaldoAnno5!A$12:A$4602,$D351,SaldoAnno5!G$12:G$4602)</f>
        <v>0</v>
      </c>
      <c r="AB351" s="123">
        <f>SUMIF(SaldoAnno6!A$12:A$5000,$D351,SaldoAnno6!D$12:D$5000)</f>
        <v>0</v>
      </c>
      <c r="AC351" s="123">
        <f>SUMIF(SaldoAnno6!A$12:A$5000,$D351,SaldoAnno6!E$12:E$5000)</f>
        <v>0</v>
      </c>
      <c r="AD351" s="123">
        <f>SUMIF(SaldoAnno6!A$12:A$5000,$D351,SaldoAnno6!G$12:G$5000)</f>
        <v>0</v>
      </c>
    </row>
    <row r="352" spans="1:30">
      <c r="A352" s="124">
        <v>30</v>
      </c>
      <c r="B352" s="124">
        <v>3004</v>
      </c>
      <c r="C352" s="124">
        <v>300406</v>
      </c>
      <c r="D352" s="124">
        <v>30040603</v>
      </c>
      <c r="E352" s="125" t="s">
        <v>767</v>
      </c>
      <c r="F352" s="124">
        <v>2</v>
      </c>
      <c r="G352" s="126" t="s">
        <v>701</v>
      </c>
      <c r="H352" s="126" t="s">
        <v>732</v>
      </c>
      <c r="I352" s="126" t="s">
        <v>764</v>
      </c>
      <c r="J352" s="126" t="s">
        <v>862</v>
      </c>
      <c r="K352" s="126" t="s">
        <v>765</v>
      </c>
      <c r="L352" s="126" t="s">
        <v>735</v>
      </c>
      <c r="M352" s="123">
        <f>SUMIF(SaldoAnno1!A$12:A$4902,D352,SaldoAnno1!D$12:D$4902)</f>
        <v>0</v>
      </c>
      <c r="N352" s="123">
        <f>SUMIF(SaldoAnno1!A$12:A$4902,D352,SaldoAnno1!E$12:E$4902)</f>
        <v>2768.88</v>
      </c>
      <c r="O352" s="123">
        <f>SUMIF(SaldoAnno1!A$12:A$4902,D352,SaldoAnno1!G$12:G$4902)</f>
        <v>-2768.88</v>
      </c>
      <c r="P352" s="123">
        <f>SUMIF(SaldoAnno2!A$12:A$5000,D352,SaldoAnno2!D$12:D$5000)</f>
        <v>0</v>
      </c>
      <c r="Q352" s="123">
        <f>SUMIF(SaldoAnno2!A$12:A$5000,D352,SaldoAnno2!E$12:E$5000)</f>
        <v>8343.11</v>
      </c>
      <c r="R352" s="123">
        <f>SUMIF(SaldoAnno2!A$12:A$5000,D352,SaldoAnno2!G$12:G$5000)</f>
        <v>-8343.11</v>
      </c>
      <c r="S352" s="123">
        <f>SUMIF(SaldoAnno3!A$12:A$5000,D352,SaldoAnno3!D$12:G$5000)</f>
        <v>0</v>
      </c>
      <c r="T352" s="123">
        <f>SUMIF(SaldoAnno3!A$12:A$5000,D352,SaldoAnno3!E$12:H$5000)</f>
        <v>3888.88</v>
      </c>
      <c r="U352" s="123">
        <f>SUMIF(SaldoAnno3!A$12:A$5000,D352,SaldoAnno3!G$12:G$5000)</f>
        <v>-3888.88</v>
      </c>
      <c r="V352" s="123">
        <f>SUMIF(SaldoAnno4!A$12:A$4602,$D352,SaldoAnno4!D$12:D$4602)</f>
        <v>0</v>
      </c>
      <c r="W352" s="123">
        <f>SUMIF(SaldoAnno4!A$12:A$4602,$D352,SaldoAnno4!E$12:E$4602)</f>
        <v>1300</v>
      </c>
      <c r="X352" s="123">
        <f>SUMIF(SaldoAnno4!A$12:A$4602,$D352,SaldoAnno4!G$12:G$4602)</f>
        <v>-1300</v>
      </c>
      <c r="Y352" s="123">
        <f>SUMIF(SaldoAnno5!A$12:A$4602,$D352,SaldoAnno5!D$12:D$4602)</f>
        <v>0</v>
      </c>
      <c r="Z352" s="123">
        <f>SUMIF(SaldoAnno5!A$12:A$4602,$D352,SaldoAnno5!E$12:E$4602)</f>
        <v>4077.89</v>
      </c>
      <c r="AA352" s="123">
        <f>SUMIF(SaldoAnno5!A$12:A$4602,$D352,SaldoAnno5!G$12:G$4602)</f>
        <v>-4077.89</v>
      </c>
      <c r="AB352" s="123">
        <f>SUMIF(SaldoAnno6!A$12:A$5000,$D352,SaldoAnno6!D$12:D$5000)</f>
        <v>878.89</v>
      </c>
      <c r="AC352" s="123">
        <f>SUMIF(SaldoAnno6!A$12:A$5000,$D352,SaldoAnno6!E$12:E$5000)</f>
        <v>16278.97</v>
      </c>
      <c r="AD352" s="123">
        <f>SUMIF(SaldoAnno6!A$12:A$5000,$D352,SaldoAnno6!G$12:G$5000)</f>
        <v>-15400.08</v>
      </c>
    </row>
    <row r="353" spans="1:30">
      <c r="A353" s="124">
        <v>30</v>
      </c>
      <c r="B353" s="124">
        <v>3004</v>
      </c>
      <c r="C353" s="124">
        <v>300406</v>
      </c>
      <c r="D353" s="130">
        <v>30040604</v>
      </c>
      <c r="E353" s="131" t="s">
        <v>577</v>
      </c>
      <c r="F353" s="124">
        <v>2</v>
      </c>
      <c r="G353" s="126" t="s">
        <v>701</v>
      </c>
      <c r="H353" s="126" t="s">
        <v>732</v>
      </c>
      <c r="I353" s="126" t="s">
        <v>764</v>
      </c>
      <c r="J353" s="126" t="s">
        <v>862</v>
      </c>
      <c r="K353" s="126" t="s">
        <v>765</v>
      </c>
      <c r="L353" s="126" t="s">
        <v>735</v>
      </c>
      <c r="M353" s="123">
        <f>SUMIF(SaldoAnno1!A$12:A$4902,D353,SaldoAnno1!D$12:D$4902)</f>
        <v>0</v>
      </c>
      <c r="N353" s="123">
        <f>SUMIF(SaldoAnno1!A$12:A$4902,D353,SaldoAnno1!E$12:E$4902)</f>
        <v>0</v>
      </c>
      <c r="O353" s="123">
        <f>SUMIF(SaldoAnno1!A$12:A$4902,D353,SaldoAnno1!G$12:G$4902)</f>
        <v>0</v>
      </c>
      <c r="P353" s="123">
        <f>SUMIF(SaldoAnno2!A$12:A$5000,D353,SaldoAnno2!D$12:D$5000)</f>
        <v>0</v>
      </c>
      <c r="Q353" s="123">
        <f>SUMIF(SaldoAnno2!A$12:A$5000,D353,SaldoAnno2!E$12:E$5000)</f>
        <v>0</v>
      </c>
      <c r="R353" s="123">
        <f>SUMIF(SaldoAnno2!A$12:A$5000,D353,SaldoAnno2!G$12:G$5000)</f>
        <v>0</v>
      </c>
      <c r="S353" s="123">
        <f>SUMIF(SaldoAnno3!A$12:A$5000,D353,SaldoAnno3!D$12:G$5000)</f>
        <v>0</v>
      </c>
      <c r="T353" s="123">
        <f>SUMIF(SaldoAnno3!A$12:A$5000,D353,SaldoAnno3!E$12:H$5000)</f>
        <v>0</v>
      </c>
      <c r="U353" s="123">
        <f>SUMIF(SaldoAnno3!A$12:A$5000,D353,SaldoAnno3!G$12:G$5000)</f>
        <v>0</v>
      </c>
      <c r="V353" s="123">
        <f>SUMIF(SaldoAnno4!A$12:A$4602,$D353,SaldoAnno4!D$12:D$4602)</f>
        <v>0</v>
      </c>
      <c r="W353" s="123">
        <f>SUMIF(SaldoAnno4!A$12:A$4602,$D353,SaldoAnno4!E$12:E$4602)</f>
        <v>0</v>
      </c>
      <c r="X353" s="123">
        <f>SUMIF(SaldoAnno4!A$12:A$4602,$D353,SaldoAnno4!G$12:G$4602)</f>
        <v>0</v>
      </c>
      <c r="Y353" s="123">
        <f>SUMIF(SaldoAnno5!A$12:A$4602,$D353,SaldoAnno5!D$12:D$4602)</f>
        <v>0</v>
      </c>
      <c r="Z353" s="123">
        <f>SUMIF(SaldoAnno5!A$12:A$4602,$D353,SaldoAnno5!E$12:E$4602)</f>
        <v>0</v>
      </c>
      <c r="AA353" s="123">
        <f>SUMIF(SaldoAnno5!A$12:A$4602,$D353,SaldoAnno5!G$12:G$4602)</f>
        <v>0</v>
      </c>
      <c r="AB353" s="123">
        <f>SUMIF(SaldoAnno6!A$12:A$5000,$D353,SaldoAnno6!D$12:D$5000)</f>
        <v>0</v>
      </c>
      <c r="AC353" s="123">
        <f>SUMIF(SaldoAnno6!A$12:A$5000,$D353,SaldoAnno6!E$12:E$5000)</f>
        <v>0</v>
      </c>
      <c r="AD353" s="123">
        <f>SUMIF(SaldoAnno6!A$12:A$5000,$D353,SaldoAnno6!G$12:G$5000)</f>
        <v>0</v>
      </c>
    </row>
    <row r="354" spans="1:30">
      <c r="A354" s="124">
        <v>30</v>
      </c>
      <c r="B354" s="124">
        <v>3004</v>
      </c>
      <c r="C354" s="124">
        <v>300406</v>
      </c>
      <c r="D354" s="130">
        <v>30040605</v>
      </c>
      <c r="E354" s="131" t="s">
        <v>578</v>
      </c>
      <c r="F354" s="124">
        <v>2</v>
      </c>
      <c r="G354" s="126" t="s">
        <v>701</v>
      </c>
      <c r="H354" s="126" t="s">
        <v>732</v>
      </c>
      <c r="I354" s="126" t="s">
        <v>764</v>
      </c>
      <c r="J354" s="126" t="s">
        <v>862</v>
      </c>
      <c r="K354" s="126" t="s">
        <v>765</v>
      </c>
      <c r="L354" s="126" t="s">
        <v>735</v>
      </c>
      <c r="M354" s="123">
        <f>SUMIF(SaldoAnno1!A$12:A$4902,D354,SaldoAnno1!D$12:D$4902)</f>
        <v>0</v>
      </c>
      <c r="N354" s="123">
        <f>SUMIF(SaldoAnno1!A$12:A$4902,D354,SaldoAnno1!E$12:E$4902)</f>
        <v>0</v>
      </c>
      <c r="O354" s="123">
        <f>SUMIF(SaldoAnno1!A$12:A$4902,D354,SaldoAnno1!G$12:G$4902)</f>
        <v>0</v>
      </c>
      <c r="P354" s="123">
        <f>SUMIF(SaldoAnno2!A$12:A$5000,D354,SaldoAnno2!D$12:D$5000)</f>
        <v>22597.56</v>
      </c>
      <c r="Q354" s="123">
        <f>SUMIF(SaldoAnno2!A$12:A$5000,D354,SaldoAnno2!E$12:E$5000)</f>
        <v>1182620.9099999999</v>
      </c>
      <c r="R354" s="123">
        <f>SUMIF(SaldoAnno2!A$12:A$5000,D354,SaldoAnno2!G$12:G$5000)</f>
        <v>-1160023.3499999999</v>
      </c>
      <c r="S354" s="123">
        <f>SUMIF(SaldoAnno3!A$12:A$5000,D354,SaldoAnno3!D$12:G$5000)</f>
        <v>36037.19</v>
      </c>
      <c r="T354" s="123">
        <f>SUMIF(SaldoAnno3!A$12:A$5000,D354,SaldoAnno3!E$12:H$5000)</f>
        <v>989290.31</v>
      </c>
      <c r="U354" s="123">
        <f>SUMIF(SaldoAnno3!A$12:A$5000,D354,SaldoAnno3!G$12:G$5000)</f>
        <v>-953253.12000000011</v>
      </c>
      <c r="V354" s="123">
        <f>SUMIF(SaldoAnno4!A$12:A$4602,$D354,SaldoAnno4!D$12:D$4602)</f>
        <v>691</v>
      </c>
      <c r="W354" s="123">
        <f>SUMIF(SaldoAnno4!A$12:A$4602,$D354,SaldoAnno4!E$12:E$4602)</f>
        <v>865107.32</v>
      </c>
      <c r="X354" s="123">
        <f>SUMIF(SaldoAnno4!A$12:A$4602,$D354,SaldoAnno4!G$12:G$4602)</f>
        <v>-864416.32</v>
      </c>
      <c r="Y354" s="123">
        <f>SUMIF(SaldoAnno5!A$12:A$4602,$D354,SaldoAnno5!D$12:D$4602)</f>
        <v>0</v>
      </c>
      <c r="Z354" s="123">
        <f>SUMIF(SaldoAnno5!A$12:A$4602,$D354,SaldoAnno5!E$12:E$4602)</f>
        <v>0</v>
      </c>
      <c r="AA354" s="123">
        <f>SUMIF(SaldoAnno5!A$12:A$4602,$D354,SaldoAnno5!G$12:G$4602)</f>
        <v>0</v>
      </c>
      <c r="AB354" s="123">
        <f>SUMIF(SaldoAnno6!A$12:A$5000,$D354,SaldoAnno6!D$12:D$5000)</f>
        <v>0</v>
      </c>
      <c r="AC354" s="123">
        <f>SUMIF(SaldoAnno6!A$12:A$5000,$D354,SaldoAnno6!E$12:E$5000)</f>
        <v>0</v>
      </c>
      <c r="AD354" s="123">
        <f>SUMIF(SaldoAnno6!A$12:A$5000,$D354,SaldoAnno6!G$12:G$5000)</f>
        <v>0</v>
      </c>
    </row>
    <row r="355" spans="1:30">
      <c r="A355" s="124">
        <v>30</v>
      </c>
      <c r="B355" s="124">
        <v>3004</v>
      </c>
      <c r="C355" s="124">
        <v>300406</v>
      </c>
      <c r="D355" s="130">
        <v>30040606</v>
      </c>
      <c r="E355" s="131" t="s">
        <v>1273</v>
      </c>
      <c r="F355" s="124">
        <v>2</v>
      </c>
      <c r="G355" s="126" t="s">
        <v>701</v>
      </c>
      <c r="H355" s="126" t="s">
        <v>732</v>
      </c>
      <c r="I355" s="126" t="s">
        <v>764</v>
      </c>
      <c r="J355" s="126" t="s">
        <v>862</v>
      </c>
      <c r="K355" s="126" t="s">
        <v>765</v>
      </c>
      <c r="L355" s="126" t="s">
        <v>735</v>
      </c>
      <c r="M355" s="123">
        <f>SUMIF(SaldoAnno1!A$12:A$4902,D355,SaldoAnno1!D$12:D$4902)</f>
        <v>0</v>
      </c>
      <c r="N355" s="123">
        <f>SUMIF(SaldoAnno1!A$12:A$4902,D355,SaldoAnno1!E$12:E$4902)</f>
        <v>2753.04</v>
      </c>
      <c r="O355" s="123">
        <f>SUMIF(SaldoAnno1!A$12:A$4902,D355,SaldoAnno1!G$12:G$4902)</f>
        <v>-2753.04</v>
      </c>
      <c r="P355" s="123">
        <f>SUMIF(SaldoAnno2!A$12:A$5000,D355,SaldoAnno2!D$12:D$5000)</f>
        <v>1408.27</v>
      </c>
      <c r="Q355" s="123">
        <f>SUMIF(SaldoAnno2!A$12:A$5000,D355,SaldoAnno2!E$12:E$5000)</f>
        <v>47204.58</v>
      </c>
      <c r="R355" s="123">
        <f>SUMIF(SaldoAnno2!A$12:A$5000,D355,SaldoAnno2!G$12:G$5000)</f>
        <v>-45796.310000000005</v>
      </c>
      <c r="S355" s="123">
        <f>SUMIF(SaldoAnno3!A$12:A$5000,D355,SaldoAnno3!D$12:G$5000)</f>
        <v>49.66</v>
      </c>
      <c r="T355" s="123">
        <f>SUMIF(SaldoAnno3!A$12:A$5000,D355,SaldoAnno3!E$12:H$5000)</f>
        <v>35319.269999999997</v>
      </c>
      <c r="U355" s="123">
        <f>SUMIF(SaldoAnno3!A$12:A$5000,D355,SaldoAnno3!G$12:G$5000)</f>
        <v>-35269.609999999993</v>
      </c>
      <c r="V355" s="123">
        <f>SUMIF(SaldoAnno4!A$12:A$4602,$D355,SaldoAnno4!D$12:D$4602)</f>
        <v>2656.32</v>
      </c>
      <c r="W355" s="123">
        <f>SUMIF(SaldoAnno4!A$12:A$4602,$D355,SaldoAnno4!E$12:E$4602)</f>
        <v>46174.01</v>
      </c>
      <c r="X355" s="123">
        <f>SUMIF(SaldoAnno4!A$12:A$4602,$D355,SaldoAnno4!G$12:G$4602)</f>
        <v>-43517.69</v>
      </c>
      <c r="Y355" s="123">
        <f>SUMIF(SaldoAnno5!A$12:A$4602,$D355,SaldoAnno5!D$12:D$4602)</f>
        <v>8127.53</v>
      </c>
      <c r="Z355" s="123">
        <f>SUMIF(SaldoAnno5!A$12:A$4602,$D355,SaldoAnno5!E$12:E$4602)</f>
        <v>40283.46</v>
      </c>
      <c r="AA355" s="123">
        <f>SUMIF(SaldoAnno5!A$12:A$4602,$D355,SaldoAnno5!G$12:G$4602)</f>
        <v>-32155.93</v>
      </c>
      <c r="AB355" s="123">
        <f>SUMIF(SaldoAnno6!A$12:A$5000,$D355,SaldoAnno6!D$12:D$5000)</f>
        <v>4813.47</v>
      </c>
      <c r="AC355" s="123">
        <f>SUMIF(SaldoAnno6!A$12:A$5000,$D355,SaldoAnno6!E$12:E$5000)</f>
        <v>23102.55</v>
      </c>
      <c r="AD355" s="123">
        <f>SUMIF(SaldoAnno6!A$12:A$5000,$D355,SaldoAnno6!G$12:G$5000)</f>
        <v>-18289.079999999998</v>
      </c>
    </row>
    <row r="356" spans="1:30">
      <c r="A356" s="124">
        <v>30</v>
      </c>
      <c r="B356" s="124">
        <v>3004</v>
      </c>
      <c r="C356" s="124">
        <v>300406</v>
      </c>
      <c r="D356" s="130">
        <v>30040607</v>
      </c>
      <c r="E356" s="131" t="s">
        <v>1379</v>
      </c>
      <c r="F356" s="124">
        <v>2</v>
      </c>
      <c r="G356" s="126" t="s">
        <v>701</v>
      </c>
      <c r="H356" s="126" t="s">
        <v>732</v>
      </c>
      <c r="I356" s="126" t="s">
        <v>764</v>
      </c>
      <c r="J356" s="126" t="s">
        <v>862</v>
      </c>
      <c r="K356" s="126" t="s">
        <v>765</v>
      </c>
      <c r="L356" s="126" t="s">
        <v>735</v>
      </c>
      <c r="M356" s="123">
        <f>SUMIF(SaldoAnno1!A$12:A$4902,D356,SaldoAnno1!D$12:D$4902)</f>
        <v>0</v>
      </c>
      <c r="N356" s="123">
        <f>SUMIF(SaldoAnno1!A$12:A$4902,D356,SaldoAnno1!E$12:E$4902)</f>
        <v>0</v>
      </c>
      <c r="O356" s="123">
        <f>SUMIF(SaldoAnno1!A$12:A$4902,D356,SaldoAnno1!G$12:G$4902)</f>
        <v>0</v>
      </c>
      <c r="P356" s="123">
        <f>SUMIF(SaldoAnno2!A$12:A$5000,D356,SaldoAnno2!D$12:D$5000)</f>
        <v>0</v>
      </c>
      <c r="Q356" s="123">
        <f>SUMIF(SaldoAnno2!A$12:A$5000,D356,SaldoAnno2!E$12:E$5000)</f>
        <v>0</v>
      </c>
      <c r="R356" s="123">
        <f>SUMIF(SaldoAnno2!A$12:A$5000,D356,SaldoAnno2!G$12:G$5000)</f>
        <v>0</v>
      </c>
      <c r="S356" s="123">
        <f>SUMIF(SaldoAnno3!A$12:A$5000,D356,SaldoAnno3!D$12:G$5000)</f>
        <v>0</v>
      </c>
      <c r="T356" s="123">
        <f>SUMIF(SaldoAnno3!A$12:A$5000,D356,SaldoAnno3!E$12:H$5000)</f>
        <v>0</v>
      </c>
      <c r="U356" s="123">
        <f>SUMIF(SaldoAnno3!A$12:A$5000,D356,SaldoAnno3!G$12:G$5000)</f>
        <v>0</v>
      </c>
      <c r="V356" s="123">
        <f>SUMIF(SaldoAnno4!A$12:A$4602,$D356,SaldoAnno4!D$12:D$4602)</f>
        <v>0</v>
      </c>
      <c r="W356" s="123">
        <f>SUMIF(SaldoAnno4!A$12:A$4602,$D356,SaldoAnno4!E$12:E$4602)</f>
        <v>0</v>
      </c>
      <c r="X356" s="123">
        <f>SUMIF(SaldoAnno4!A$12:A$4602,$D356,SaldoAnno4!G$12:G$4602)</f>
        <v>0</v>
      </c>
      <c r="Y356" s="123">
        <f>SUMIF(SaldoAnno5!A$12:A$4602,$D356,SaldoAnno5!D$12:D$4602)</f>
        <v>0</v>
      </c>
      <c r="Z356" s="123">
        <f>SUMIF(SaldoAnno5!A$12:A$4602,$D356,SaldoAnno5!E$12:E$4602)</f>
        <v>0</v>
      </c>
      <c r="AA356" s="123">
        <f>SUMIF(SaldoAnno5!A$12:A$4602,$D356,SaldoAnno5!G$12:G$4602)</f>
        <v>0</v>
      </c>
      <c r="AB356" s="123">
        <f>SUMIF(SaldoAnno6!A$12:A$5000,$D356,SaldoAnno6!D$12:D$5000)</f>
        <v>0</v>
      </c>
      <c r="AC356" s="123">
        <f>SUMIF(SaldoAnno6!A$12:A$5000,$D356,SaldoAnno6!E$12:E$5000)</f>
        <v>0</v>
      </c>
      <c r="AD356" s="123">
        <f>SUMIF(SaldoAnno6!A$12:A$5000,$D356,SaldoAnno6!G$12:G$5000)</f>
        <v>0</v>
      </c>
    </row>
    <row r="357" spans="1:30">
      <c r="A357" s="124">
        <v>30</v>
      </c>
      <c r="B357" s="124">
        <v>3004</v>
      </c>
      <c r="C357" s="124">
        <v>300406</v>
      </c>
      <c r="D357" s="124">
        <v>30040688</v>
      </c>
      <c r="E357" s="125" t="s">
        <v>768</v>
      </c>
      <c r="F357" s="124">
        <v>2</v>
      </c>
      <c r="G357" s="126" t="s">
        <v>701</v>
      </c>
      <c r="H357" s="126" t="s">
        <v>732</v>
      </c>
      <c r="I357" s="126" t="s">
        <v>764</v>
      </c>
      <c r="J357" s="126" t="s">
        <v>862</v>
      </c>
      <c r="K357" s="126" t="s">
        <v>765</v>
      </c>
      <c r="L357" s="126" t="s">
        <v>735</v>
      </c>
      <c r="M357" s="123">
        <f>SUMIF(SaldoAnno1!A$12:A$4902,D357,SaldoAnno1!D$12:D$4902)</f>
        <v>0</v>
      </c>
      <c r="N357" s="123">
        <f>SUMIF(SaldoAnno1!A$12:A$4902,D357,SaldoAnno1!E$12:E$4902)</f>
        <v>780</v>
      </c>
      <c r="O357" s="123">
        <f>SUMIF(SaldoAnno1!A$12:A$4902,D357,SaldoAnno1!G$12:G$4902)</f>
        <v>-780</v>
      </c>
      <c r="P357" s="123">
        <f>SUMIF(SaldoAnno2!A$12:A$5000,D357,SaldoAnno2!D$12:D$5000)</f>
        <v>81.96</v>
      </c>
      <c r="Q357" s="123">
        <f>SUMIF(SaldoAnno2!A$12:A$5000,D357,SaldoAnno2!E$12:E$5000)</f>
        <v>419174.19</v>
      </c>
      <c r="R357" s="123">
        <f>SUMIF(SaldoAnno2!A$12:A$5000,D357,SaldoAnno2!G$12:G$5000)</f>
        <v>-419092.23</v>
      </c>
      <c r="S357" s="123">
        <f>SUMIF(SaldoAnno3!A$12:A$5000,D357,SaldoAnno3!D$12:G$5000)</f>
        <v>192630.5</v>
      </c>
      <c r="T357" s="123">
        <f>SUMIF(SaldoAnno3!A$12:A$5000,D357,SaldoAnno3!E$12:H$5000)</f>
        <v>570196.16</v>
      </c>
      <c r="U357" s="123">
        <f>SUMIF(SaldoAnno3!A$12:A$5000,D357,SaldoAnno3!G$12:G$5000)</f>
        <v>-377565.66000000003</v>
      </c>
      <c r="V357" s="123">
        <f>SUMIF(SaldoAnno4!A$12:A$4602,$D357,SaldoAnno4!D$12:D$4602)</f>
        <v>163.93</v>
      </c>
      <c r="W357" s="123">
        <f>SUMIF(SaldoAnno4!A$12:A$4602,$D357,SaldoAnno4!E$12:E$4602)</f>
        <v>258109.51</v>
      </c>
      <c r="X357" s="123">
        <f>SUMIF(SaldoAnno4!A$12:A$4602,$D357,SaldoAnno4!G$12:G$4602)</f>
        <v>-257945.58000000002</v>
      </c>
      <c r="Y357" s="123">
        <f>SUMIF(SaldoAnno5!A$12:A$4602,$D357,SaldoAnno5!D$12:D$4602)</f>
        <v>81.96</v>
      </c>
      <c r="Z357" s="123">
        <f>SUMIF(SaldoAnno5!A$12:A$4602,$D357,SaldoAnno5!E$12:E$4602)</f>
        <v>136858.26999999999</v>
      </c>
      <c r="AA357" s="123">
        <f>SUMIF(SaldoAnno5!A$12:A$4602,$D357,SaldoAnno5!G$12:G$4602)</f>
        <v>-136776.31</v>
      </c>
      <c r="AB357" s="123">
        <f>SUMIF(SaldoAnno6!A$12:A$5000,$D357,SaldoAnno6!D$12:D$5000)</f>
        <v>8241.2999999999993</v>
      </c>
      <c r="AC357" s="123">
        <f>SUMIF(SaldoAnno6!A$12:A$5000,$D357,SaldoAnno6!E$12:E$5000)</f>
        <v>73265.19</v>
      </c>
      <c r="AD357" s="123">
        <f>SUMIF(SaldoAnno6!A$12:A$5000,$D357,SaldoAnno6!G$12:G$5000)</f>
        <v>-65023.89</v>
      </c>
    </row>
    <row r="358" spans="1:30">
      <c r="A358" s="124">
        <v>30</v>
      </c>
      <c r="B358" s="124">
        <v>3004</v>
      </c>
      <c r="C358" s="124">
        <v>300406</v>
      </c>
      <c r="D358" s="124">
        <v>30040691</v>
      </c>
      <c r="E358" s="125" t="s">
        <v>1380</v>
      </c>
      <c r="F358" s="124">
        <v>2</v>
      </c>
      <c r="G358" s="126" t="s">
        <v>701</v>
      </c>
      <c r="H358" s="126" t="s">
        <v>732</v>
      </c>
      <c r="I358" s="126" t="s">
        <v>764</v>
      </c>
      <c r="J358" s="126" t="s">
        <v>862</v>
      </c>
      <c r="K358" s="126" t="s">
        <v>765</v>
      </c>
      <c r="L358" s="126" t="s">
        <v>735</v>
      </c>
      <c r="M358" s="123">
        <f>SUMIF(SaldoAnno1!A$12:A$4902,D358,SaldoAnno1!D$12:D$4902)</f>
        <v>0</v>
      </c>
      <c r="N358" s="123">
        <f>SUMIF(SaldoAnno1!A$12:A$4902,D358,SaldoAnno1!E$12:E$4902)</f>
        <v>0</v>
      </c>
      <c r="O358" s="123">
        <f>SUMIF(SaldoAnno1!A$12:A$4902,D358,SaldoAnno1!G$12:G$4902)</f>
        <v>0</v>
      </c>
      <c r="P358" s="123">
        <f>SUMIF(SaldoAnno2!A$12:A$5000,D358,SaldoAnno2!D$12:D$5000)</f>
        <v>0</v>
      </c>
      <c r="Q358" s="123">
        <f>SUMIF(SaldoAnno2!A$12:A$5000,D358,SaldoAnno2!E$12:E$5000)</f>
        <v>0</v>
      </c>
      <c r="R358" s="123">
        <f>SUMIF(SaldoAnno2!A$12:A$5000,D358,SaldoAnno2!G$12:G$5000)</f>
        <v>0</v>
      </c>
      <c r="S358" s="123">
        <f>SUMIF(SaldoAnno3!A$12:A$5000,D358,SaldoAnno3!D$12:G$5000)</f>
        <v>0</v>
      </c>
      <c r="T358" s="123">
        <f>SUMIF(SaldoAnno3!A$12:A$5000,D358,SaldoAnno3!E$12:H$5000)</f>
        <v>0</v>
      </c>
      <c r="U358" s="123">
        <f>SUMIF(SaldoAnno3!A$12:A$5000,D358,SaldoAnno3!G$12:G$5000)</f>
        <v>0</v>
      </c>
      <c r="V358" s="123">
        <f>SUMIF(SaldoAnno4!A$12:A$4602,$D358,SaldoAnno4!D$12:D$4602)</f>
        <v>0</v>
      </c>
      <c r="W358" s="123">
        <f>SUMIF(SaldoAnno4!A$12:A$4602,$D358,SaldoAnno4!E$12:E$4602)</f>
        <v>0</v>
      </c>
      <c r="X358" s="123">
        <f>SUMIF(SaldoAnno4!A$12:A$4602,$D358,SaldoAnno4!G$12:G$4602)</f>
        <v>0</v>
      </c>
      <c r="Y358" s="123">
        <f>SUMIF(SaldoAnno5!A$12:A$4602,$D358,SaldoAnno5!D$12:D$4602)</f>
        <v>0</v>
      </c>
      <c r="Z358" s="123">
        <f>SUMIF(SaldoAnno5!A$12:A$4602,$D358,SaldoAnno5!E$12:E$4602)</f>
        <v>0</v>
      </c>
      <c r="AA358" s="123">
        <f>SUMIF(SaldoAnno5!A$12:A$4602,$D358,SaldoAnno5!G$12:G$4602)</f>
        <v>0</v>
      </c>
      <c r="AB358" s="123">
        <f>SUMIF(SaldoAnno6!A$12:A$5000,$D358,SaldoAnno6!D$12:D$5000)</f>
        <v>0</v>
      </c>
      <c r="AC358" s="123">
        <f>SUMIF(SaldoAnno6!A$12:A$5000,$D358,SaldoAnno6!E$12:E$5000)</f>
        <v>0</v>
      </c>
      <c r="AD358" s="123">
        <f>SUMIF(SaldoAnno6!A$12:A$5000,$D358,SaldoAnno6!G$12:G$5000)</f>
        <v>0</v>
      </c>
    </row>
    <row r="359" spans="1:30">
      <c r="A359" s="124">
        <v>30</v>
      </c>
      <c r="B359" s="124">
        <v>3005</v>
      </c>
      <c r="C359" s="124">
        <v>300501</v>
      </c>
      <c r="D359" s="124">
        <v>30050101</v>
      </c>
      <c r="E359" s="125" t="s">
        <v>769</v>
      </c>
      <c r="F359" s="124">
        <v>2</v>
      </c>
      <c r="G359" s="126" t="s">
        <v>701</v>
      </c>
      <c r="H359" s="126" t="s">
        <v>770</v>
      </c>
      <c r="I359" s="126" t="s">
        <v>771</v>
      </c>
      <c r="J359" s="126" t="s">
        <v>862</v>
      </c>
      <c r="K359" s="126" t="s">
        <v>772</v>
      </c>
      <c r="L359" s="126" t="s">
        <v>773</v>
      </c>
      <c r="M359" s="123">
        <f>SUMIF(SaldoAnno1!A$12:A$4902,D359,SaldoAnno1!D$12:D$4902)</f>
        <v>0</v>
      </c>
      <c r="N359" s="123">
        <f>SUMIF(SaldoAnno1!A$12:A$4902,D359,SaldoAnno1!E$12:E$4902)</f>
        <v>0</v>
      </c>
      <c r="O359" s="123">
        <f>SUMIF(SaldoAnno1!A$12:A$4902,D359,SaldoAnno1!G$12:G$4902)</f>
        <v>0</v>
      </c>
      <c r="P359" s="123">
        <f>SUMIF(SaldoAnno2!A$12:A$5000,D359,SaldoAnno2!D$12:D$5000)</f>
        <v>0</v>
      </c>
      <c r="Q359" s="123">
        <f>SUMIF(SaldoAnno2!A$12:A$5000,D359,SaldoAnno2!E$12:E$5000)</f>
        <v>0</v>
      </c>
      <c r="R359" s="123">
        <f>SUMIF(SaldoAnno2!A$12:A$5000,D359,SaldoAnno2!G$12:G$5000)</f>
        <v>0</v>
      </c>
      <c r="S359" s="123">
        <f>SUMIF(SaldoAnno3!A$12:A$5000,D359,SaldoAnno3!D$12:G$5000)</f>
        <v>0</v>
      </c>
      <c r="T359" s="123">
        <f>SUMIF(SaldoAnno3!A$12:A$5000,D359,SaldoAnno3!E$12:H$5000)</f>
        <v>9018.51</v>
      </c>
      <c r="U359" s="123">
        <f>SUMIF(SaldoAnno3!A$12:A$5000,D359,SaldoAnno3!G$12:G$5000)</f>
        <v>-9018.51</v>
      </c>
      <c r="V359" s="123">
        <f>SUMIF(SaldoAnno4!A$12:A$4602,$D359,SaldoAnno4!D$12:D$4602)</f>
        <v>0</v>
      </c>
      <c r="W359" s="123">
        <f>SUMIF(SaldoAnno4!A$12:A$4602,$D359,SaldoAnno4!E$12:E$4602)</f>
        <v>0</v>
      </c>
      <c r="X359" s="123">
        <f>SUMIF(SaldoAnno4!A$12:A$4602,$D359,SaldoAnno4!G$12:G$4602)</f>
        <v>0</v>
      </c>
      <c r="Y359" s="123">
        <f>SUMIF(SaldoAnno5!A$12:A$4602,$D359,SaldoAnno5!D$12:D$4602)</f>
        <v>0</v>
      </c>
      <c r="Z359" s="123">
        <f>SUMIF(SaldoAnno5!A$12:A$4602,$D359,SaldoAnno5!E$12:E$4602)</f>
        <v>0</v>
      </c>
      <c r="AA359" s="123">
        <f>SUMIF(SaldoAnno5!A$12:A$4602,$D359,SaldoAnno5!G$12:G$4602)</f>
        <v>0</v>
      </c>
      <c r="AB359" s="123">
        <f>SUMIF(SaldoAnno6!A$12:A$5000,$D359,SaldoAnno6!D$12:D$5000)</f>
        <v>0</v>
      </c>
      <c r="AC359" s="123">
        <f>SUMIF(SaldoAnno6!A$12:A$5000,$D359,SaldoAnno6!E$12:E$5000)</f>
        <v>0</v>
      </c>
      <c r="AD359" s="123">
        <f>SUMIF(SaldoAnno6!A$12:A$5000,$D359,SaldoAnno6!G$12:G$5000)</f>
        <v>0</v>
      </c>
    </row>
    <row r="360" spans="1:30">
      <c r="A360" s="124">
        <v>30</v>
      </c>
      <c r="B360" s="124">
        <v>3005</v>
      </c>
      <c r="C360" s="124">
        <v>300502</v>
      </c>
      <c r="D360" s="124">
        <v>30050201</v>
      </c>
      <c r="E360" s="125" t="s">
        <v>774</v>
      </c>
      <c r="F360" s="124">
        <v>2</v>
      </c>
      <c r="G360" s="126" t="s">
        <v>701</v>
      </c>
      <c r="H360" s="126" t="s">
        <v>770</v>
      </c>
      <c r="I360" s="126" t="s">
        <v>775</v>
      </c>
      <c r="J360" s="126" t="s">
        <v>862</v>
      </c>
      <c r="K360" s="126" t="s">
        <v>776</v>
      </c>
      <c r="L360" s="126" t="s">
        <v>773</v>
      </c>
      <c r="M360" s="123">
        <f>SUMIF(SaldoAnno1!A$12:A$4902,D360,SaldoAnno1!D$12:D$4902)</f>
        <v>0</v>
      </c>
      <c r="N360" s="123">
        <f>SUMIF(SaldoAnno1!A$12:A$4902,D360,SaldoAnno1!E$12:E$4902)</f>
        <v>0</v>
      </c>
      <c r="O360" s="123">
        <f>SUMIF(SaldoAnno1!A$12:A$4902,D360,SaldoAnno1!G$12:G$4902)</f>
        <v>0</v>
      </c>
      <c r="P360" s="123">
        <f>SUMIF(SaldoAnno2!A$12:A$5000,D360,SaldoAnno2!D$12:D$5000)</f>
        <v>0</v>
      </c>
      <c r="Q360" s="123">
        <f>SUMIF(SaldoAnno2!A$12:A$5000,D360,SaldoAnno2!E$12:E$5000)</f>
        <v>0</v>
      </c>
      <c r="R360" s="123">
        <f>SUMIF(SaldoAnno2!A$12:A$5000,D360,SaldoAnno2!G$12:G$5000)</f>
        <v>0</v>
      </c>
      <c r="S360" s="123">
        <f>SUMIF(SaldoAnno3!A$12:A$5000,D360,SaldoAnno3!D$12:G$5000)</f>
        <v>0</v>
      </c>
      <c r="T360" s="123">
        <f>SUMIF(SaldoAnno3!A$12:A$5000,D360,SaldoAnno3!E$12:H$5000)</f>
        <v>0</v>
      </c>
      <c r="U360" s="123">
        <f>SUMIF(SaldoAnno3!A$12:A$5000,D360,SaldoAnno3!G$12:G$5000)</f>
        <v>0</v>
      </c>
      <c r="V360" s="123">
        <f>SUMIF(SaldoAnno4!A$12:A$4602,$D360,SaldoAnno4!D$12:D$4602)</f>
        <v>0</v>
      </c>
      <c r="W360" s="123">
        <f>SUMIF(SaldoAnno4!A$12:A$4602,$D360,SaldoAnno4!E$12:E$4602)</f>
        <v>0</v>
      </c>
      <c r="X360" s="123">
        <f>SUMIF(SaldoAnno4!A$12:A$4602,$D360,SaldoAnno4!G$12:G$4602)</f>
        <v>0</v>
      </c>
      <c r="Y360" s="123">
        <f>SUMIF(SaldoAnno5!A$12:A$4602,$D360,SaldoAnno5!D$12:D$4602)</f>
        <v>0</v>
      </c>
      <c r="Z360" s="123">
        <f>SUMIF(SaldoAnno5!A$12:A$4602,$D360,SaldoAnno5!E$12:E$4602)</f>
        <v>0</v>
      </c>
      <c r="AA360" s="123">
        <f>SUMIF(SaldoAnno5!A$12:A$4602,$D360,SaldoAnno5!G$12:G$4602)</f>
        <v>0</v>
      </c>
      <c r="AB360" s="123">
        <f>SUMIF(SaldoAnno6!A$12:A$5000,$D360,SaldoAnno6!D$12:D$5000)</f>
        <v>0</v>
      </c>
      <c r="AC360" s="123">
        <f>SUMIF(SaldoAnno6!A$12:A$5000,$D360,SaldoAnno6!E$12:E$5000)</f>
        <v>0</v>
      </c>
      <c r="AD360" s="123">
        <f>SUMIF(SaldoAnno6!A$12:A$5000,$D360,SaldoAnno6!G$12:G$5000)</f>
        <v>0</v>
      </c>
    </row>
    <row r="361" spans="1:30">
      <c r="A361" s="124">
        <v>30</v>
      </c>
      <c r="B361" s="124">
        <v>3005</v>
      </c>
      <c r="C361" s="124">
        <v>300503</v>
      </c>
      <c r="D361" s="124">
        <v>30050301</v>
      </c>
      <c r="E361" s="125" t="s">
        <v>777</v>
      </c>
      <c r="F361" s="124">
        <v>2</v>
      </c>
      <c r="G361" s="126" t="s">
        <v>701</v>
      </c>
      <c r="H361" s="126" t="s">
        <v>770</v>
      </c>
      <c r="I361" s="126" t="s">
        <v>778</v>
      </c>
      <c r="J361" s="126" t="s">
        <v>862</v>
      </c>
      <c r="K361" s="126" t="s">
        <v>777</v>
      </c>
      <c r="L361" s="126" t="s">
        <v>773</v>
      </c>
      <c r="M361" s="123">
        <f>SUMIF(SaldoAnno1!A$12:A$4902,D361,SaldoAnno1!D$12:D$4902)</f>
        <v>0</v>
      </c>
      <c r="N361" s="123">
        <f>SUMIF(SaldoAnno1!A$12:A$4902,D361,SaldoAnno1!E$12:E$4902)</f>
        <v>0</v>
      </c>
      <c r="O361" s="123">
        <f>SUMIF(SaldoAnno1!A$12:A$4902,D361,SaldoAnno1!G$12:G$4902)</f>
        <v>0</v>
      </c>
      <c r="P361" s="123">
        <f>SUMIF(SaldoAnno2!A$12:A$5000,D361,SaldoAnno2!D$12:D$5000)</f>
        <v>0</v>
      </c>
      <c r="Q361" s="123">
        <f>SUMIF(SaldoAnno2!A$12:A$5000,D361,SaldoAnno2!E$12:E$5000)</f>
        <v>12824.71</v>
      </c>
      <c r="R361" s="123">
        <f>SUMIF(SaldoAnno2!A$12:A$5000,D361,SaldoAnno2!G$12:G$5000)</f>
        <v>-12824.71</v>
      </c>
      <c r="S361" s="123">
        <f>SUMIF(SaldoAnno3!A$12:A$5000,D361,SaldoAnno3!D$12:G$5000)</f>
        <v>0</v>
      </c>
      <c r="T361" s="123">
        <f>SUMIF(SaldoAnno3!A$12:A$5000,D361,SaldoAnno3!E$12:H$5000)</f>
        <v>14</v>
      </c>
      <c r="U361" s="123">
        <f>SUMIF(SaldoAnno3!A$12:A$5000,D361,SaldoAnno3!G$12:G$5000)</f>
        <v>-14</v>
      </c>
      <c r="V361" s="123">
        <f>SUMIF(SaldoAnno4!A$12:A$4602,$D361,SaldoAnno4!D$12:D$4602)</f>
        <v>0</v>
      </c>
      <c r="W361" s="123">
        <f>SUMIF(SaldoAnno4!A$12:A$4602,$D361,SaldoAnno4!E$12:E$4602)</f>
        <v>0</v>
      </c>
      <c r="X361" s="123">
        <f>SUMIF(SaldoAnno4!A$12:A$4602,$D361,SaldoAnno4!G$12:G$4602)</f>
        <v>0</v>
      </c>
      <c r="Y361" s="123">
        <f>SUMIF(SaldoAnno5!A$12:A$4602,$D361,SaldoAnno5!D$12:D$4602)</f>
        <v>0</v>
      </c>
      <c r="Z361" s="123">
        <f>SUMIF(SaldoAnno5!A$12:A$4602,$D361,SaldoAnno5!E$12:E$4602)</f>
        <v>0</v>
      </c>
      <c r="AA361" s="123">
        <f>SUMIF(SaldoAnno5!A$12:A$4602,$D361,SaldoAnno5!G$12:G$4602)</f>
        <v>0</v>
      </c>
      <c r="AB361" s="123">
        <f>SUMIF(SaldoAnno6!A$12:A$5000,$D361,SaldoAnno6!D$12:D$5000)</f>
        <v>0</v>
      </c>
      <c r="AC361" s="123">
        <f>SUMIF(SaldoAnno6!A$12:A$5000,$D361,SaldoAnno6!E$12:E$5000)</f>
        <v>0</v>
      </c>
      <c r="AD361" s="123">
        <f>SUMIF(SaldoAnno6!A$12:A$5000,$D361,SaldoAnno6!G$12:G$5000)</f>
        <v>0</v>
      </c>
    </row>
    <row r="362" spans="1:30">
      <c r="A362" s="124">
        <v>30</v>
      </c>
      <c r="B362" s="124">
        <v>3005</v>
      </c>
      <c r="C362" s="124">
        <v>300504</v>
      </c>
      <c r="D362" s="124">
        <v>30050401</v>
      </c>
      <c r="E362" s="125" t="s">
        <v>779</v>
      </c>
      <c r="F362" s="124">
        <v>2</v>
      </c>
      <c r="G362" s="126" t="s">
        <v>701</v>
      </c>
      <c r="H362" s="126" t="s">
        <v>770</v>
      </c>
      <c r="I362" s="126" t="s">
        <v>780</v>
      </c>
      <c r="J362" s="126" t="s">
        <v>862</v>
      </c>
      <c r="K362" s="126" t="s">
        <v>781</v>
      </c>
      <c r="L362" s="126" t="s">
        <v>773</v>
      </c>
      <c r="M362" s="123">
        <f>SUMIF(SaldoAnno1!A$12:A$4902,D362,SaldoAnno1!D$12:D$4902)</f>
        <v>0</v>
      </c>
      <c r="N362" s="123">
        <f>SUMIF(SaldoAnno1!A$12:A$4902,D362,SaldoAnno1!E$12:E$4902)</f>
        <v>0</v>
      </c>
      <c r="O362" s="123">
        <f>SUMIF(SaldoAnno1!A$12:A$4902,D362,SaldoAnno1!G$12:G$4902)</f>
        <v>0</v>
      </c>
      <c r="P362" s="123">
        <f>SUMIF(SaldoAnno2!A$12:A$5000,D362,SaldoAnno2!D$12:D$5000)</f>
        <v>0</v>
      </c>
      <c r="Q362" s="123">
        <f>SUMIF(SaldoAnno2!A$12:A$5000,D362,SaldoAnno2!E$12:E$5000)</f>
        <v>0</v>
      </c>
      <c r="R362" s="123">
        <f>SUMIF(SaldoAnno2!A$12:A$5000,D362,SaldoAnno2!G$12:G$5000)</f>
        <v>0</v>
      </c>
      <c r="S362" s="123">
        <f>SUMIF(SaldoAnno3!A$12:A$5000,D362,SaldoAnno3!D$12:G$5000)</f>
        <v>0</v>
      </c>
      <c r="T362" s="123">
        <f>SUMIF(SaldoAnno3!A$12:A$5000,D362,SaldoAnno3!E$12:H$5000)</f>
        <v>0</v>
      </c>
      <c r="U362" s="123">
        <f>SUMIF(SaldoAnno3!A$12:A$5000,D362,SaldoAnno3!G$12:G$5000)</f>
        <v>0</v>
      </c>
      <c r="V362" s="123">
        <f>SUMIF(SaldoAnno4!A$12:A$4602,$D362,SaldoAnno4!D$12:D$4602)</f>
        <v>0</v>
      </c>
      <c r="W362" s="123">
        <f>SUMIF(SaldoAnno4!A$12:A$4602,$D362,SaldoAnno4!E$12:E$4602)</f>
        <v>0</v>
      </c>
      <c r="X362" s="123">
        <f>SUMIF(SaldoAnno4!A$12:A$4602,$D362,SaldoAnno4!G$12:G$4602)</f>
        <v>0</v>
      </c>
      <c r="Y362" s="123">
        <f>SUMIF(SaldoAnno5!A$12:A$4602,$D362,SaldoAnno5!D$12:D$4602)</f>
        <v>0</v>
      </c>
      <c r="Z362" s="123">
        <f>SUMIF(SaldoAnno5!A$12:A$4602,$D362,SaldoAnno5!E$12:E$4602)</f>
        <v>0</v>
      </c>
      <c r="AA362" s="123">
        <f>SUMIF(SaldoAnno5!A$12:A$4602,$D362,SaldoAnno5!G$12:G$4602)</f>
        <v>0</v>
      </c>
      <c r="AB362" s="123">
        <f>SUMIF(SaldoAnno6!A$12:A$5000,$D362,SaldoAnno6!D$12:D$5000)</f>
        <v>0</v>
      </c>
      <c r="AC362" s="123">
        <f>SUMIF(SaldoAnno6!A$12:A$5000,$D362,SaldoAnno6!E$12:E$5000)</f>
        <v>0</v>
      </c>
      <c r="AD362" s="123">
        <f>SUMIF(SaldoAnno6!A$12:A$5000,$D362,SaldoAnno6!G$12:G$5000)</f>
        <v>0</v>
      </c>
    </row>
    <row r="363" spans="1:30">
      <c r="A363" s="124">
        <v>30</v>
      </c>
      <c r="B363" s="124">
        <v>3005</v>
      </c>
      <c r="C363" s="124">
        <v>300505</v>
      </c>
      <c r="D363" s="124">
        <v>30050501</v>
      </c>
      <c r="E363" s="125" t="s">
        <v>782</v>
      </c>
      <c r="F363" s="124">
        <v>2</v>
      </c>
      <c r="G363" s="126" t="s">
        <v>701</v>
      </c>
      <c r="H363" s="126" t="s">
        <v>770</v>
      </c>
      <c r="I363" s="126" t="s">
        <v>783</v>
      </c>
      <c r="J363" s="126" t="s">
        <v>862</v>
      </c>
      <c r="K363" s="126" t="s">
        <v>782</v>
      </c>
      <c r="L363" s="126" t="s">
        <v>773</v>
      </c>
      <c r="M363" s="123">
        <f>SUMIF(SaldoAnno1!A$12:A$4902,D363,SaldoAnno1!D$12:D$4902)</f>
        <v>0</v>
      </c>
      <c r="N363" s="123">
        <f>SUMIF(SaldoAnno1!A$12:A$4902,D363,SaldoAnno1!E$12:E$4902)</f>
        <v>80930.850000000006</v>
      </c>
      <c r="O363" s="123">
        <f>SUMIF(SaldoAnno1!A$12:A$4902,D363,SaldoAnno1!G$12:G$4902)</f>
        <v>-80930.850000000006</v>
      </c>
      <c r="P363" s="123">
        <f>SUMIF(SaldoAnno2!A$12:A$5000,D363,SaldoAnno2!D$12:D$5000)</f>
        <v>157321.29999999999</v>
      </c>
      <c r="Q363" s="123">
        <f>SUMIF(SaldoAnno2!A$12:A$5000,D363,SaldoAnno2!E$12:E$5000)</f>
        <v>197321.3</v>
      </c>
      <c r="R363" s="123">
        <f>SUMIF(SaldoAnno2!A$12:A$5000,D363,SaldoAnno2!G$12:G$5000)</f>
        <v>-40000</v>
      </c>
      <c r="S363" s="123">
        <f>SUMIF(SaldoAnno3!A$12:A$5000,D363,SaldoAnno3!D$12:G$5000)</f>
        <v>144532.98000000001</v>
      </c>
      <c r="T363" s="123">
        <f>SUMIF(SaldoAnno3!A$12:A$5000,D363,SaldoAnno3!E$12:H$5000)</f>
        <v>148302.79</v>
      </c>
      <c r="U363" s="123">
        <f>SUMIF(SaldoAnno3!A$12:A$5000,D363,SaldoAnno3!G$12:G$5000)</f>
        <v>-3769.8099999999977</v>
      </c>
      <c r="V363" s="123">
        <f>SUMIF(SaldoAnno4!A$12:A$4602,$D363,SaldoAnno4!D$12:D$4602)</f>
        <v>159742.28</v>
      </c>
      <c r="W363" s="123">
        <f>SUMIF(SaldoAnno4!A$12:A$4602,$D363,SaldoAnno4!E$12:E$4602)</f>
        <v>168730.9</v>
      </c>
      <c r="X363" s="123">
        <f>SUMIF(SaldoAnno4!A$12:A$4602,$D363,SaldoAnno4!G$12:G$4602)</f>
        <v>-8988.6199999999953</v>
      </c>
      <c r="Y363" s="123">
        <f>SUMIF(SaldoAnno5!A$12:A$4602,$D363,SaldoAnno5!D$12:D$4602)</f>
        <v>180221.07</v>
      </c>
      <c r="Z363" s="123">
        <f>SUMIF(SaldoAnno5!A$12:A$4602,$D363,SaldoAnno5!E$12:E$4602)</f>
        <v>202998.08</v>
      </c>
      <c r="AA363" s="123">
        <f>SUMIF(SaldoAnno5!A$12:A$4602,$D363,SaldoAnno5!G$12:G$4602)</f>
        <v>-22777.00999999998</v>
      </c>
      <c r="AB363" s="123">
        <f>SUMIF(SaldoAnno6!A$12:A$5000,$D363,SaldoAnno6!D$12:D$5000)</f>
        <v>45582.21</v>
      </c>
      <c r="AC363" s="123">
        <f>SUMIF(SaldoAnno6!A$12:A$5000,$D363,SaldoAnno6!E$12:E$5000)</f>
        <v>207164.72</v>
      </c>
      <c r="AD363" s="123">
        <f>SUMIF(SaldoAnno6!A$12:A$5000,$D363,SaldoAnno6!G$12:G$5000)</f>
        <v>-161582.51</v>
      </c>
    </row>
    <row r="364" spans="1:30">
      <c r="A364" s="124">
        <v>30</v>
      </c>
      <c r="B364" s="124">
        <v>3005</v>
      </c>
      <c r="C364" s="124">
        <v>300505</v>
      </c>
      <c r="D364" s="124">
        <v>30050502</v>
      </c>
      <c r="E364" s="125" t="s">
        <v>1248</v>
      </c>
      <c r="F364" s="124">
        <v>2</v>
      </c>
      <c r="G364" s="126" t="s">
        <v>701</v>
      </c>
      <c r="H364" s="126" t="s">
        <v>770</v>
      </c>
      <c r="I364" s="126" t="s">
        <v>783</v>
      </c>
      <c r="J364" s="126" t="s">
        <v>862</v>
      </c>
      <c r="K364" s="126" t="s">
        <v>782</v>
      </c>
      <c r="L364" s="126" t="s">
        <v>773</v>
      </c>
      <c r="M364" s="123">
        <f>SUMIF(SaldoAnno1!A$12:A$4902,D364,SaldoAnno1!D$12:D$4902)</f>
        <v>0</v>
      </c>
      <c r="N364" s="123">
        <f>SUMIF(SaldoAnno1!A$12:A$4902,D364,SaldoAnno1!E$12:E$4902)</f>
        <v>0</v>
      </c>
      <c r="O364" s="123">
        <f>SUMIF(SaldoAnno1!A$12:A$4902,D364,SaldoAnno1!G$12:G$4902)</f>
        <v>0</v>
      </c>
      <c r="P364" s="123">
        <f>SUMIF(SaldoAnno2!A$12:A$5000,D364,SaldoAnno2!D$12:D$5000)</f>
        <v>0</v>
      </c>
      <c r="Q364" s="123">
        <f>SUMIF(SaldoAnno2!A$12:A$5000,D364,SaldoAnno2!E$12:E$5000)</f>
        <v>234963.55</v>
      </c>
      <c r="R364" s="123">
        <f>SUMIF(SaldoAnno2!A$12:A$5000,D364,SaldoAnno2!G$12:G$5000)</f>
        <v>-234963.55</v>
      </c>
      <c r="S364" s="123">
        <f>SUMIF(SaldoAnno3!A$12:A$5000,D364,SaldoAnno3!D$12:G$5000)</f>
        <v>0</v>
      </c>
      <c r="T364" s="123">
        <f>SUMIF(SaldoAnno3!A$12:A$5000,D364,SaldoAnno3!E$12:H$5000)</f>
        <v>0</v>
      </c>
      <c r="U364" s="123">
        <f>SUMIF(SaldoAnno3!A$12:A$5000,D364,SaldoAnno3!G$12:G$5000)</f>
        <v>0</v>
      </c>
      <c r="V364" s="123">
        <f>SUMIF(SaldoAnno4!A$12:A$4602,$D364,SaldoAnno4!D$12:D$4602)</f>
        <v>0</v>
      </c>
      <c r="W364" s="123">
        <f>SUMIF(SaldoAnno4!A$12:A$4602,$D364,SaldoAnno4!E$12:E$4602)</f>
        <v>0</v>
      </c>
      <c r="X364" s="123">
        <f>SUMIF(SaldoAnno4!A$12:A$4602,$D364,SaldoAnno4!G$12:G$4602)</f>
        <v>0</v>
      </c>
      <c r="Y364" s="123">
        <f>SUMIF(SaldoAnno5!A$12:A$4602,$D364,SaldoAnno5!D$12:D$4602)</f>
        <v>0</v>
      </c>
      <c r="Z364" s="123">
        <f>SUMIF(SaldoAnno5!A$12:A$4602,$D364,SaldoAnno5!E$12:E$4602)</f>
        <v>0</v>
      </c>
      <c r="AA364" s="123">
        <f>SUMIF(SaldoAnno5!A$12:A$4602,$D364,SaldoAnno5!G$12:G$4602)</f>
        <v>0</v>
      </c>
      <c r="AB364" s="123">
        <f>SUMIF(SaldoAnno6!A$12:A$5000,$D364,SaldoAnno6!D$12:D$5000)</f>
        <v>0</v>
      </c>
      <c r="AC364" s="123">
        <f>SUMIF(SaldoAnno6!A$12:A$5000,$D364,SaldoAnno6!E$12:E$5000)</f>
        <v>0</v>
      </c>
      <c r="AD364" s="123">
        <f>SUMIF(SaldoAnno6!A$12:A$5000,$D364,SaldoAnno6!G$12:G$5000)</f>
        <v>0</v>
      </c>
    </row>
    <row r="365" spans="1:30">
      <c r="A365" s="124">
        <v>30</v>
      </c>
      <c r="B365" s="124">
        <v>3005</v>
      </c>
      <c r="C365" s="124">
        <v>300506</v>
      </c>
      <c r="D365" s="124">
        <v>30050601</v>
      </c>
      <c r="E365" s="125" t="s">
        <v>1381</v>
      </c>
      <c r="F365" s="124">
        <v>2</v>
      </c>
      <c r="G365" s="126" t="s">
        <v>701</v>
      </c>
      <c r="H365" s="126" t="s">
        <v>770</v>
      </c>
      <c r="I365" s="126" t="s">
        <v>785</v>
      </c>
      <c r="J365" s="126" t="s">
        <v>862</v>
      </c>
      <c r="K365" s="126" t="s">
        <v>784</v>
      </c>
      <c r="L365" s="126" t="s">
        <v>773</v>
      </c>
      <c r="M365" s="123">
        <f>SUMIF(SaldoAnno1!A$12:A$4902,D365,SaldoAnno1!D$12:D$4902)</f>
        <v>0</v>
      </c>
      <c r="N365" s="123">
        <f>SUMIF(SaldoAnno1!A$12:A$4902,D365,SaldoAnno1!E$12:E$4902)</f>
        <v>0</v>
      </c>
      <c r="O365" s="123">
        <f>SUMIF(SaldoAnno1!A$12:A$4902,D365,SaldoAnno1!G$12:G$4902)</f>
        <v>0</v>
      </c>
      <c r="P365" s="123">
        <f>SUMIF(SaldoAnno2!A$12:A$5000,D365,SaldoAnno2!D$12:D$5000)</f>
        <v>0</v>
      </c>
      <c r="Q365" s="123">
        <f>SUMIF(SaldoAnno2!A$12:A$5000,D365,SaldoAnno2!E$12:E$5000)</f>
        <v>0</v>
      </c>
      <c r="R365" s="123">
        <f>SUMIF(SaldoAnno2!A$12:A$5000,D365,SaldoAnno2!G$12:G$5000)</f>
        <v>0</v>
      </c>
      <c r="S365" s="123">
        <f>SUMIF(SaldoAnno3!A$12:A$5000,D365,SaldoAnno3!D$12:G$5000)</f>
        <v>0</v>
      </c>
      <c r="T365" s="123">
        <f>SUMIF(SaldoAnno3!A$12:A$5000,D365,SaldoAnno3!E$12:H$5000)</f>
        <v>0</v>
      </c>
      <c r="U365" s="123">
        <f>SUMIF(SaldoAnno3!A$12:A$5000,D365,SaldoAnno3!G$12:G$5000)</f>
        <v>0</v>
      </c>
      <c r="V365" s="123">
        <f>SUMIF(SaldoAnno4!A$12:A$4602,$D365,SaldoAnno4!D$12:D$4602)</f>
        <v>0</v>
      </c>
      <c r="W365" s="123">
        <f>SUMIF(SaldoAnno4!A$12:A$4602,$D365,SaldoAnno4!E$12:E$4602)</f>
        <v>0</v>
      </c>
      <c r="X365" s="123">
        <f>SUMIF(SaldoAnno4!A$12:A$4602,$D365,SaldoAnno4!G$12:G$4602)</f>
        <v>0</v>
      </c>
      <c r="Y365" s="123">
        <f>SUMIF(SaldoAnno5!A$12:A$4602,$D365,SaldoAnno5!D$12:D$4602)</f>
        <v>0</v>
      </c>
      <c r="Z365" s="123">
        <f>SUMIF(SaldoAnno5!A$12:A$4602,$D365,SaldoAnno5!E$12:E$4602)</f>
        <v>0</v>
      </c>
      <c r="AA365" s="123">
        <f>SUMIF(SaldoAnno5!A$12:A$4602,$D365,SaldoAnno5!G$12:G$4602)</f>
        <v>0</v>
      </c>
      <c r="AB365" s="123">
        <f>SUMIF(SaldoAnno6!A$12:A$5000,$D365,SaldoAnno6!D$12:D$5000)</f>
        <v>0</v>
      </c>
      <c r="AC365" s="123">
        <f>SUMIF(SaldoAnno6!A$12:A$5000,$D365,SaldoAnno6!E$12:E$5000)</f>
        <v>0</v>
      </c>
      <c r="AD365" s="123">
        <f>SUMIF(SaldoAnno6!A$12:A$5000,$D365,SaldoAnno6!G$12:G$5000)</f>
        <v>0</v>
      </c>
    </row>
    <row r="366" spans="1:30">
      <c r="A366" s="124">
        <v>30</v>
      </c>
      <c r="B366" s="124">
        <v>3005</v>
      </c>
      <c r="C366" s="124">
        <v>300506</v>
      </c>
      <c r="D366" s="124">
        <v>30050688</v>
      </c>
      <c r="E366" s="125" t="s">
        <v>784</v>
      </c>
      <c r="F366" s="124">
        <v>2</v>
      </c>
      <c r="G366" s="126" t="s">
        <v>701</v>
      </c>
      <c r="H366" s="126" t="s">
        <v>770</v>
      </c>
      <c r="I366" s="126" t="s">
        <v>785</v>
      </c>
      <c r="J366" s="126" t="s">
        <v>862</v>
      </c>
      <c r="K366" s="126" t="s">
        <v>784</v>
      </c>
      <c r="L366" s="126" t="s">
        <v>773</v>
      </c>
      <c r="M366" s="123">
        <f>SUMIF(SaldoAnno1!A$12:A$4902,D366,SaldoAnno1!D$12:D$4902)</f>
        <v>0</v>
      </c>
      <c r="N366" s="123">
        <f>SUMIF(SaldoAnno1!A$12:A$4902,D366,SaldoAnno1!E$12:E$4902)</f>
        <v>0</v>
      </c>
      <c r="O366" s="123">
        <f>SUMIF(SaldoAnno1!A$12:A$4902,D366,SaldoAnno1!G$12:G$4902)</f>
        <v>0</v>
      </c>
      <c r="P366" s="123">
        <f>SUMIF(SaldoAnno2!A$12:A$5000,D366,SaldoAnno2!D$12:D$5000)</f>
        <v>0</v>
      </c>
      <c r="Q366" s="123">
        <f>SUMIF(SaldoAnno2!A$12:A$5000,D366,SaldoAnno2!E$12:E$5000)</f>
        <v>0</v>
      </c>
      <c r="R366" s="123">
        <f>SUMIF(SaldoAnno2!A$12:A$5000,D366,SaldoAnno2!G$12:G$5000)</f>
        <v>0</v>
      </c>
      <c r="S366" s="123">
        <f>SUMIF(SaldoAnno3!A$12:A$5000,D366,SaldoAnno3!D$12:G$5000)</f>
        <v>0</v>
      </c>
      <c r="T366" s="123">
        <f>SUMIF(SaldoAnno3!A$12:A$5000,D366,SaldoAnno3!E$12:H$5000)</f>
        <v>5000</v>
      </c>
      <c r="U366" s="123">
        <f>SUMIF(SaldoAnno3!A$12:A$5000,D366,SaldoAnno3!G$12:G$5000)</f>
        <v>-5000</v>
      </c>
      <c r="V366" s="123">
        <f>SUMIF(SaldoAnno4!A$12:A$4602,$D366,SaldoAnno4!D$12:D$4602)</f>
        <v>0</v>
      </c>
      <c r="W366" s="123">
        <f>SUMIF(SaldoAnno4!A$12:A$4602,$D366,SaldoAnno4!E$12:E$4602)</f>
        <v>3000</v>
      </c>
      <c r="X366" s="123">
        <f>SUMIF(SaldoAnno4!A$12:A$4602,$D366,SaldoAnno4!G$12:G$4602)</f>
        <v>-3000</v>
      </c>
      <c r="Y366" s="123">
        <f>SUMIF(SaldoAnno5!A$12:A$4602,$D366,SaldoAnno5!D$12:D$4602)</f>
        <v>0</v>
      </c>
      <c r="Z366" s="123">
        <f>SUMIF(SaldoAnno5!A$12:A$4602,$D366,SaldoAnno5!E$12:E$4602)</f>
        <v>15235.76</v>
      </c>
      <c r="AA366" s="123">
        <f>SUMIF(SaldoAnno5!A$12:A$4602,$D366,SaldoAnno5!G$12:G$4602)</f>
        <v>-15235.76</v>
      </c>
      <c r="AB366" s="123">
        <f>SUMIF(SaldoAnno6!A$12:A$5000,$D366,SaldoAnno6!D$12:D$5000)</f>
        <v>0</v>
      </c>
      <c r="AC366" s="123">
        <f>SUMIF(SaldoAnno6!A$12:A$5000,$D366,SaldoAnno6!E$12:E$5000)</f>
        <v>9110</v>
      </c>
      <c r="AD366" s="123">
        <f>SUMIF(SaldoAnno6!A$12:A$5000,$D366,SaldoAnno6!G$12:G$5000)</f>
        <v>-9110</v>
      </c>
    </row>
    <row r="367" spans="1:30">
      <c r="A367" s="124">
        <v>40</v>
      </c>
      <c r="B367" s="124">
        <v>4006</v>
      </c>
      <c r="C367" s="124">
        <v>400601</v>
      </c>
      <c r="D367" s="124">
        <v>40060101</v>
      </c>
      <c r="E367" s="125" t="s">
        <v>786</v>
      </c>
      <c r="F367" s="124">
        <v>1</v>
      </c>
      <c r="G367" s="126" t="s">
        <v>787</v>
      </c>
      <c r="H367" s="126" t="s">
        <v>788</v>
      </c>
      <c r="I367" s="126" t="s">
        <v>789</v>
      </c>
      <c r="J367" s="126" t="s">
        <v>838</v>
      </c>
      <c r="K367" s="126" t="s">
        <v>790</v>
      </c>
      <c r="L367" s="126" t="s">
        <v>791</v>
      </c>
      <c r="M367" s="123">
        <f>SUMIF(SaldoAnno1!A$12:A$4902,D367,SaldoAnno1!D$12:D$4902)</f>
        <v>2551.1799999999998</v>
      </c>
      <c r="N367" s="123">
        <f>SUMIF(SaldoAnno1!A$12:A$4902,D367,SaldoAnno1!E$12:E$4902)</f>
        <v>0</v>
      </c>
      <c r="O367" s="123">
        <f>SUMIF(SaldoAnno1!A$12:A$4902,D367,SaldoAnno1!G$12:G$4902)</f>
        <v>2551.1799999999998</v>
      </c>
      <c r="P367" s="123">
        <f>SUMIF(SaldoAnno2!A$12:A$5000,D367,SaldoAnno2!D$12:D$5000)</f>
        <v>54980.92</v>
      </c>
      <c r="Q367" s="123">
        <f>SUMIF(SaldoAnno2!A$12:A$5000,D367,SaldoAnno2!E$12:E$5000)</f>
        <v>3617.43</v>
      </c>
      <c r="R367" s="123">
        <f>SUMIF(SaldoAnno2!A$12:A$5000,D367,SaldoAnno2!G$12:G$5000)</f>
        <v>51363.49</v>
      </c>
      <c r="S367" s="123">
        <f>SUMIF(SaldoAnno3!A$12:A$5000,D367,SaldoAnno3!D$12:G$5000)</f>
        <v>39683.360000000001</v>
      </c>
      <c r="T367" s="123">
        <f>SUMIF(SaldoAnno3!A$12:A$5000,D367,SaldoAnno3!E$12:H$5000)</f>
        <v>3085.37</v>
      </c>
      <c r="U367" s="123">
        <f>SUMIF(SaldoAnno3!A$12:A$5000,D367,SaldoAnno3!G$12:G$5000)</f>
        <v>36597.99</v>
      </c>
      <c r="V367" s="123">
        <f>SUMIF(SaldoAnno4!A$12:A$4602,$D367,SaldoAnno4!D$12:D$4602)</f>
        <v>32931.339999999997</v>
      </c>
      <c r="W367" s="123">
        <f>SUMIF(SaldoAnno4!A$12:A$4602,$D367,SaldoAnno4!E$12:E$4602)</f>
        <v>0</v>
      </c>
      <c r="X367" s="123">
        <f>SUMIF(SaldoAnno4!A$12:A$4602,$D367,SaldoAnno4!G$12:G$4602)</f>
        <v>32931.339999999997</v>
      </c>
      <c r="Y367" s="123">
        <f>SUMIF(SaldoAnno5!A$12:A$4602,$D367,SaldoAnno5!D$12:D$4602)</f>
        <v>45980.44</v>
      </c>
      <c r="Z367" s="123">
        <f>SUMIF(SaldoAnno5!A$12:A$4602,$D367,SaldoAnno5!E$12:E$4602)</f>
        <v>1044.01</v>
      </c>
      <c r="AA367" s="123">
        <f>SUMIF(SaldoAnno5!A$12:A$4602,$D367,SaldoAnno5!G$12:G$4602)</f>
        <v>44936.43</v>
      </c>
      <c r="AB367" s="123">
        <f>SUMIF(SaldoAnno6!A$12:A$5000,$D367,SaldoAnno6!D$12:D$5000)</f>
        <v>41346.589999999997</v>
      </c>
      <c r="AC367" s="123">
        <f>SUMIF(SaldoAnno6!A$12:A$5000,$D367,SaldoAnno6!E$12:E$5000)</f>
        <v>1184.5899999999999</v>
      </c>
      <c r="AD367" s="123">
        <f>SUMIF(SaldoAnno6!A$12:A$5000,$D367,SaldoAnno6!G$12:G$5000)</f>
        <v>40162</v>
      </c>
    </row>
    <row r="368" spans="1:30">
      <c r="A368" s="124">
        <v>40</v>
      </c>
      <c r="B368" s="124">
        <v>4006</v>
      </c>
      <c r="C368" s="124">
        <v>400601</v>
      </c>
      <c r="D368" s="124">
        <v>40060102</v>
      </c>
      <c r="E368" s="125" t="s">
        <v>792</v>
      </c>
      <c r="F368" s="124">
        <v>1</v>
      </c>
      <c r="G368" s="126" t="s">
        <v>787</v>
      </c>
      <c r="H368" s="126" t="s">
        <v>788</v>
      </c>
      <c r="I368" s="126" t="s">
        <v>789</v>
      </c>
      <c r="J368" s="126" t="s">
        <v>838</v>
      </c>
      <c r="K368" s="126" t="s">
        <v>790</v>
      </c>
      <c r="L368" s="126" t="s">
        <v>791</v>
      </c>
      <c r="M368" s="123">
        <f>SUMIF(SaldoAnno1!A$12:A$4902,D368,SaldoAnno1!D$12:D$4902)</f>
        <v>53957.98</v>
      </c>
      <c r="N368" s="123">
        <f>SUMIF(SaldoAnno1!A$12:A$4902,D368,SaldoAnno1!E$12:E$4902)</f>
        <v>0</v>
      </c>
      <c r="O368" s="123">
        <f>SUMIF(SaldoAnno1!A$12:A$4902,D368,SaldoAnno1!G$12:G$4902)</f>
        <v>53957.98</v>
      </c>
      <c r="P368" s="123">
        <f>SUMIF(SaldoAnno2!A$12:A$5000,D368,SaldoAnno2!D$12:D$5000)</f>
        <v>267610.03999999998</v>
      </c>
      <c r="Q368" s="123">
        <f>SUMIF(SaldoAnno2!A$12:A$5000,D368,SaldoAnno2!E$12:E$5000)</f>
        <v>26779.919999999998</v>
      </c>
      <c r="R368" s="123">
        <f>SUMIF(SaldoAnno2!A$12:A$5000,D368,SaldoAnno2!G$12:G$5000)</f>
        <v>240830.12</v>
      </c>
      <c r="S368" s="123">
        <f>SUMIF(SaldoAnno3!A$12:A$5000,D368,SaldoAnno3!D$12:G$5000)</f>
        <v>237315.62</v>
      </c>
      <c r="T368" s="123">
        <f>SUMIF(SaldoAnno3!A$12:A$5000,D368,SaldoAnno3!E$12:H$5000)</f>
        <v>42102.080000000002</v>
      </c>
      <c r="U368" s="123">
        <f>SUMIF(SaldoAnno3!A$12:A$5000,D368,SaldoAnno3!G$12:G$5000)</f>
        <v>195213.53999999998</v>
      </c>
      <c r="V368" s="123">
        <f>SUMIF(SaldoAnno4!A$12:A$4602,$D368,SaldoAnno4!D$12:D$4602)</f>
        <v>242745.81</v>
      </c>
      <c r="W368" s="123">
        <f>SUMIF(SaldoAnno4!A$12:A$4602,$D368,SaldoAnno4!E$12:E$4602)</f>
        <v>27909.67</v>
      </c>
      <c r="X368" s="123">
        <f>SUMIF(SaldoAnno4!A$12:A$4602,$D368,SaldoAnno4!G$12:G$4602)</f>
        <v>214836.14</v>
      </c>
      <c r="Y368" s="123">
        <f>SUMIF(SaldoAnno5!A$12:A$4602,$D368,SaldoAnno5!D$12:D$4602)</f>
        <v>222191.35999999999</v>
      </c>
      <c r="Z368" s="123">
        <f>SUMIF(SaldoAnno5!A$12:A$4602,$D368,SaldoAnno5!E$12:E$4602)</f>
        <v>41660.639999999999</v>
      </c>
      <c r="AA368" s="123">
        <f>SUMIF(SaldoAnno5!A$12:A$4602,$D368,SaldoAnno5!G$12:G$4602)</f>
        <v>180530.71999999997</v>
      </c>
      <c r="AB368" s="123">
        <f>SUMIF(SaldoAnno6!A$12:A$5000,$D368,SaldoAnno6!D$12:D$5000)</f>
        <v>239028.76</v>
      </c>
      <c r="AC368" s="123">
        <f>SUMIF(SaldoAnno6!A$12:A$5000,$D368,SaldoAnno6!E$12:E$5000)</f>
        <v>27876.22</v>
      </c>
      <c r="AD368" s="123">
        <f>SUMIF(SaldoAnno6!A$12:A$5000,$D368,SaldoAnno6!G$12:G$5000)</f>
        <v>211152.54</v>
      </c>
    </row>
    <row r="369" spans="1:30">
      <c r="A369" s="124">
        <v>40</v>
      </c>
      <c r="B369" s="124">
        <v>4006</v>
      </c>
      <c r="C369" s="124">
        <v>400601</v>
      </c>
      <c r="D369" s="124">
        <v>40060103</v>
      </c>
      <c r="E369" s="125" t="s">
        <v>1752</v>
      </c>
      <c r="F369" s="124">
        <v>1</v>
      </c>
      <c r="G369" s="126" t="s">
        <v>787</v>
      </c>
      <c r="H369" s="126" t="s">
        <v>788</v>
      </c>
      <c r="I369" s="126" t="s">
        <v>789</v>
      </c>
      <c r="J369" s="126" t="s">
        <v>838</v>
      </c>
      <c r="K369" s="126" t="s">
        <v>790</v>
      </c>
      <c r="L369" s="126" t="s">
        <v>791</v>
      </c>
      <c r="M369" s="123">
        <f>SUMIF(SaldoAnno1!A$12:A$4902,D369,SaldoAnno1!D$12:D$4902)</f>
        <v>4786.46</v>
      </c>
      <c r="N369" s="123">
        <f>SUMIF(SaldoAnno1!A$12:A$4902,D369,SaldoAnno1!E$12:E$4902)</f>
        <v>0</v>
      </c>
      <c r="O369" s="123">
        <f>SUMIF(SaldoAnno1!A$12:A$4902,D369,SaldoAnno1!G$12:G$4902)</f>
        <v>4786.46</v>
      </c>
      <c r="P369" s="123">
        <f>SUMIF(SaldoAnno2!A$12:A$5000,D369,SaldoAnno2!D$12:D$5000)</f>
        <v>118676.79</v>
      </c>
      <c r="Q369" s="123">
        <f>SUMIF(SaldoAnno2!A$12:A$5000,D369,SaldoAnno2!E$12:E$5000)</f>
        <v>1006.5</v>
      </c>
      <c r="R369" s="123">
        <f>SUMIF(SaldoAnno2!A$12:A$5000,D369,SaldoAnno2!G$12:G$5000)</f>
        <v>117670.29</v>
      </c>
      <c r="S369" s="123">
        <f>SUMIF(SaldoAnno3!A$12:A$5000,D369,SaldoAnno3!D$12:G$5000)</f>
        <v>92719.66</v>
      </c>
      <c r="T369" s="123">
        <f>SUMIF(SaldoAnno3!A$12:A$5000,D369,SaldoAnno3!E$12:H$5000)</f>
        <v>25.56</v>
      </c>
      <c r="U369" s="123">
        <f>SUMIF(SaldoAnno3!A$12:A$5000,D369,SaldoAnno3!G$12:G$5000)</f>
        <v>92694.1</v>
      </c>
      <c r="V369" s="123">
        <f>SUMIF(SaldoAnno4!A$12:A$4602,$D369,SaldoAnno4!D$12:D$4602)</f>
        <v>74926.86</v>
      </c>
      <c r="W369" s="123">
        <f>SUMIF(SaldoAnno4!A$12:A$4602,$D369,SaldoAnno4!E$12:E$4602)</f>
        <v>2706.04</v>
      </c>
      <c r="X369" s="123">
        <f>SUMIF(SaldoAnno4!A$12:A$4602,$D369,SaldoAnno4!G$12:G$4602)</f>
        <v>72220.820000000007</v>
      </c>
      <c r="Y369" s="123">
        <f>SUMIF(SaldoAnno5!A$12:A$4602,$D369,SaldoAnno5!D$12:D$4602)</f>
        <v>89194.32</v>
      </c>
      <c r="Z369" s="123">
        <f>SUMIF(SaldoAnno5!A$12:A$4602,$D369,SaldoAnno5!E$12:E$4602)</f>
        <v>0</v>
      </c>
      <c r="AA369" s="123">
        <f>SUMIF(SaldoAnno5!A$12:A$4602,$D369,SaldoAnno5!G$12:G$4602)</f>
        <v>89194.32</v>
      </c>
      <c r="AB369" s="123">
        <f>SUMIF(SaldoAnno6!A$12:A$5000,$D369,SaldoAnno6!D$12:D$5000)</f>
        <v>94947.55</v>
      </c>
      <c r="AC369" s="123">
        <f>SUMIF(SaldoAnno6!A$12:A$5000,$D369,SaldoAnno6!E$12:E$5000)</f>
        <v>21656.99</v>
      </c>
      <c r="AD369" s="123">
        <f>SUMIF(SaldoAnno6!A$12:A$5000,$D369,SaldoAnno6!G$12:G$5000)</f>
        <v>73290.559999999998</v>
      </c>
    </row>
    <row r="370" spans="1:30">
      <c r="A370" s="124">
        <v>40</v>
      </c>
      <c r="B370" s="124">
        <v>4006</v>
      </c>
      <c r="C370" s="124">
        <v>400601</v>
      </c>
      <c r="D370" s="124">
        <v>40060104</v>
      </c>
      <c r="E370" s="125" t="s">
        <v>1753</v>
      </c>
      <c r="F370" s="124">
        <v>1</v>
      </c>
      <c r="G370" s="126" t="s">
        <v>787</v>
      </c>
      <c r="H370" s="126" t="s">
        <v>788</v>
      </c>
      <c r="I370" s="126" t="s">
        <v>789</v>
      </c>
      <c r="J370" s="126" t="s">
        <v>838</v>
      </c>
      <c r="K370" s="126" t="s">
        <v>790</v>
      </c>
      <c r="L370" s="126" t="s">
        <v>791</v>
      </c>
      <c r="M370" s="123">
        <f>SUMIF(SaldoAnno1!A$12:A$4902,D370,SaldoAnno1!D$12:D$4902)</f>
        <v>23038.48</v>
      </c>
      <c r="N370" s="123">
        <f>SUMIF(SaldoAnno1!A$12:A$4902,D370,SaldoAnno1!E$12:E$4902)</f>
        <v>0</v>
      </c>
      <c r="O370" s="123">
        <f>SUMIF(SaldoAnno1!A$12:A$4902,D370,SaldoAnno1!G$12:G$4902)</f>
        <v>23038.48</v>
      </c>
      <c r="P370" s="123">
        <f>SUMIF(SaldoAnno2!A$12:A$5000,D370,SaldoAnno2!D$12:D$5000)</f>
        <v>0</v>
      </c>
      <c r="Q370" s="123">
        <f>SUMIF(SaldoAnno2!A$12:A$5000,D370,SaldoAnno2!E$12:E$5000)</f>
        <v>0</v>
      </c>
      <c r="R370" s="123">
        <f>SUMIF(SaldoAnno2!A$12:A$5000,D370,SaldoAnno2!G$12:G$5000)</f>
        <v>0</v>
      </c>
      <c r="S370" s="123">
        <f>SUMIF(SaldoAnno3!A$12:A$5000,D370,SaldoAnno3!D$12:G$5000)</f>
        <v>0</v>
      </c>
      <c r="T370" s="123">
        <f>SUMIF(SaldoAnno3!A$12:A$5000,D370,SaldoAnno3!E$12:H$5000)</f>
        <v>0</v>
      </c>
      <c r="U370" s="123">
        <f>SUMIF(SaldoAnno3!A$12:A$5000,D370,SaldoAnno3!G$12:G$5000)</f>
        <v>0</v>
      </c>
      <c r="V370" s="123">
        <f>SUMIF(SaldoAnno4!A$12:A$4602,$D370,SaldoAnno4!D$12:D$4602)</f>
        <v>0</v>
      </c>
      <c r="W370" s="123">
        <f>SUMIF(SaldoAnno4!A$12:A$4602,$D370,SaldoAnno4!E$12:E$4602)</f>
        <v>0</v>
      </c>
      <c r="X370" s="123">
        <f>SUMIF(SaldoAnno4!A$12:A$4602,$D370,SaldoAnno4!G$12:G$4602)</f>
        <v>0</v>
      </c>
      <c r="Y370" s="123">
        <f>SUMIF(SaldoAnno5!A$12:A$4602,$D370,SaldoAnno5!D$12:D$4602)</f>
        <v>0</v>
      </c>
      <c r="Z370" s="123">
        <f>SUMIF(SaldoAnno5!A$12:A$4602,$D370,SaldoAnno5!E$12:E$4602)</f>
        <v>0</v>
      </c>
      <c r="AA370" s="123">
        <f>SUMIF(SaldoAnno5!A$12:A$4602,$D370,SaldoAnno5!G$12:G$4602)</f>
        <v>0</v>
      </c>
      <c r="AB370" s="123">
        <f>SUMIF(SaldoAnno6!A$12:A$5000,$D370,SaldoAnno6!D$12:D$5000)</f>
        <v>0</v>
      </c>
      <c r="AC370" s="123">
        <f>SUMIF(SaldoAnno6!A$12:A$5000,$D370,SaldoAnno6!E$12:E$5000)</f>
        <v>0</v>
      </c>
      <c r="AD370" s="123">
        <f>SUMIF(SaldoAnno6!A$12:A$5000,$D370,SaldoAnno6!G$12:G$5000)</f>
        <v>0</v>
      </c>
    </row>
    <row r="371" spans="1:30">
      <c r="A371" s="124">
        <v>40</v>
      </c>
      <c r="B371" s="124">
        <v>4006</v>
      </c>
      <c r="C371" s="124">
        <v>400601</v>
      </c>
      <c r="D371" s="124">
        <v>40060188</v>
      </c>
      <c r="E371" s="125" t="s">
        <v>793</v>
      </c>
      <c r="F371" s="124">
        <v>1</v>
      </c>
      <c r="G371" s="126" t="s">
        <v>787</v>
      </c>
      <c r="H371" s="126" t="s">
        <v>788</v>
      </c>
      <c r="I371" s="126" t="s">
        <v>789</v>
      </c>
      <c r="J371" s="126" t="s">
        <v>838</v>
      </c>
      <c r="K371" s="126" t="s">
        <v>790</v>
      </c>
      <c r="L371" s="126" t="s">
        <v>791</v>
      </c>
      <c r="M371" s="123">
        <f>SUMIF(SaldoAnno1!A$12:A$4902,D371,SaldoAnno1!D$12:D$4902)</f>
        <v>871.4</v>
      </c>
      <c r="N371" s="123">
        <f>SUMIF(SaldoAnno1!A$12:A$4902,D371,SaldoAnno1!E$12:E$4902)</f>
        <v>11.59</v>
      </c>
      <c r="O371" s="123">
        <f>SUMIF(SaldoAnno1!A$12:A$4902,D371,SaldoAnno1!G$12:G$4902)</f>
        <v>859.81</v>
      </c>
      <c r="P371" s="123">
        <f>SUMIF(SaldoAnno2!A$12:A$5000,D371,SaldoAnno2!D$12:D$5000)</f>
        <v>9871.31</v>
      </c>
      <c r="Q371" s="123">
        <f>SUMIF(SaldoAnno2!A$12:A$5000,D371,SaldoAnno2!E$12:E$5000)</f>
        <v>128.1</v>
      </c>
      <c r="R371" s="123">
        <f>SUMIF(SaldoAnno2!A$12:A$5000,D371,SaldoAnno2!G$12:G$5000)</f>
        <v>9743.2099999999991</v>
      </c>
      <c r="S371" s="123">
        <f>SUMIF(SaldoAnno3!A$12:A$5000,D371,SaldoAnno3!D$12:G$5000)</f>
        <v>77222.58</v>
      </c>
      <c r="T371" s="123">
        <f>SUMIF(SaldoAnno3!A$12:A$5000,D371,SaldoAnno3!E$12:H$5000)</f>
        <v>67226.259999999995</v>
      </c>
      <c r="U371" s="123">
        <f>SUMIF(SaldoAnno3!A$12:A$5000,D371,SaldoAnno3!G$12:G$5000)</f>
        <v>9996.320000000007</v>
      </c>
      <c r="V371" s="123">
        <f>SUMIF(SaldoAnno4!A$12:A$4602,$D371,SaldoAnno4!D$12:D$4602)</f>
        <v>13031.75</v>
      </c>
      <c r="W371" s="123">
        <f>SUMIF(SaldoAnno4!A$12:A$4602,$D371,SaldoAnno4!E$12:E$4602)</f>
        <v>2</v>
      </c>
      <c r="X371" s="123">
        <f>SUMIF(SaldoAnno4!A$12:A$4602,$D371,SaldoAnno4!G$12:G$4602)</f>
        <v>13029.75</v>
      </c>
      <c r="Y371" s="123">
        <f>SUMIF(SaldoAnno5!A$12:A$4602,$D371,SaldoAnno5!D$12:D$4602)</f>
        <v>15847.11</v>
      </c>
      <c r="Z371" s="123">
        <f>SUMIF(SaldoAnno5!A$12:A$4602,$D371,SaldoAnno5!E$12:E$4602)</f>
        <v>140.4</v>
      </c>
      <c r="AA371" s="123">
        <f>SUMIF(SaldoAnno5!A$12:A$4602,$D371,SaldoAnno5!G$12:G$4602)</f>
        <v>15706.710000000001</v>
      </c>
      <c r="AB371" s="123">
        <f>SUMIF(SaldoAnno6!A$12:A$5000,$D371,SaldoAnno6!D$12:D$5000)</f>
        <v>4111.3</v>
      </c>
      <c r="AC371" s="123">
        <f>SUMIF(SaldoAnno6!A$12:A$5000,$D371,SaldoAnno6!E$12:E$5000)</f>
        <v>0</v>
      </c>
      <c r="AD371" s="123">
        <f>SUMIF(SaldoAnno6!A$12:A$5000,$D371,SaldoAnno6!G$12:G$5000)</f>
        <v>4111.3</v>
      </c>
    </row>
    <row r="372" spans="1:30">
      <c r="A372" s="124">
        <v>40</v>
      </c>
      <c r="B372" s="124">
        <v>4006</v>
      </c>
      <c r="C372" s="124">
        <v>400602</v>
      </c>
      <c r="D372" s="124">
        <v>40060201</v>
      </c>
      <c r="E372" s="125" t="s">
        <v>794</v>
      </c>
      <c r="F372" s="124">
        <v>1</v>
      </c>
      <c r="G372" s="126" t="s">
        <v>787</v>
      </c>
      <c r="H372" s="126" t="s">
        <v>788</v>
      </c>
      <c r="I372" s="126" t="s">
        <v>795</v>
      </c>
      <c r="J372" s="126" t="s">
        <v>838</v>
      </c>
      <c r="K372" s="126" t="s">
        <v>796</v>
      </c>
      <c r="L372" s="126" t="s">
        <v>791</v>
      </c>
      <c r="M372" s="123">
        <f>SUMIF(SaldoAnno1!A$12:A$4902,D372,SaldoAnno1!D$12:D$4902)</f>
        <v>87.07</v>
      </c>
      <c r="N372" s="123">
        <f>SUMIF(SaldoAnno1!A$12:A$4902,D372,SaldoAnno1!E$12:E$4902)</f>
        <v>0</v>
      </c>
      <c r="O372" s="123">
        <f>SUMIF(SaldoAnno1!A$12:A$4902,D372,SaldoAnno1!G$12:G$4902)</f>
        <v>87.07</v>
      </c>
      <c r="P372" s="123">
        <f>SUMIF(SaldoAnno2!A$12:A$5000,D372,SaldoAnno2!D$12:D$5000)</f>
        <v>1892.2</v>
      </c>
      <c r="Q372" s="123">
        <f>SUMIF(SaldoAnno2!A$12:A$5000,D372,SaldoAnno2!E$12:E$5000)</f>
        <v>0</v>
      </c>
      <c r="R372" s="123">
        <f>SUMIF(SaldoAnno2!A$12:A$5000,D372,SaldoAnno2!G$12:G$5000)</f>
        <v>1892.2</v>
      </c>
      <c r="S372" s="123">
        <f>SUMIF(SaldoAnno3!A$12:A$5000,D372,SaldoAnno3!D$12:G$5000)</f>
        <v>364.13</v>
      </c>
      <c r="T372" s="123">
        <f>SUMIF(SaldoAnno3!A$12:A$5000,D372,SaldoAnno3!E$12:H$5000)</f>
        <v>0</v>
      </c>
      <c r="U372" s="123">
        <f>SUMIF(SaldoAnno3!A$12:A$5000,D372,SaldoAnno3!G$12:G$5000)</f>
        <v>364.13</v>
      </c>
      <c r="V372" s="123">
        <f>SUMIF(SaldoAnno4!A$12:A$4602,$D372,SaldoAnno4!D$12:D$4602)</f>
        <v>18.5</v>
      </c>
      <c r="W372" s="123">
        <f>SUMIF(SaldoAnno4!A$12:A$4602,$D372,SaldoAnno4!E$12:E$4602)</f>
        <v>0</v>
      </c>
      <c r="X372" s="123">
        <f>SUMIF(SaldoAnno4!A$12:A$4602,$D372,SaldoAnno4!G$12:G$4602)</f>
        <v>18.5</v>
      </c>
      <c r="Y372" s="123">
        <f>SUMIF(SaldoAnno5!A$12:A$4602,$D372,SaldoAnno5!D$12:D$4602)</f>
        <v>220.05</v>
      </c>
      <c r="Z372" s="123">
        <f>SUMIF(SaldoAnno5!A$12:A$4602,$D372,SaldoAnno5!E$12:E$4602)</f>
        <v>0</v>
      </c>
      <c r="AA372" s="123">
        <f>SUMIF(SaldoAnno5!A$12:A$4602,$D372,SaldoAnno5!G$12:G$4602)</f>
        <v>220.05</v>
      </c>
      <c r="AB372" s="123">
        <f>SUMIF(SaldoAnno6!A$12:A$5000,$D372,SaldoAnno6!D$12:D$5000)</f>
        <v>403.33</v>
      </c>
      <c r="AC372" s="123">
        <f>SUMIF(SaldoAnno6!A$12:A$5000,$D372,SaldoAnno6!E$12:E$5000)</f>
        <v>0</v>
      </c>
      <c r="AD372" s="123">
        <f>SUMIF(SaldoAnno6!A$12:A$5000,$D372,SaldoAnno6!G$12:G$5000)</f>
        <v>403.33</v>
      </c>
    </row>
    <row r="373" spans="1:30">
      <c r="A373" s="124">
        <v>40</v>
      </c>
      <c r="B373" s="124">
        <v>4006</v>
      </c>
      <c r="C373" s="124">
        <v>400602</v>
      </c>
      <c r="D373" s="124">
        <v>40060202</v>
      </c>
      <c r="E373" s="125" t="s">
        <v>797</v>
      </c>
      <c r="F373" s="124">
        <v>1</v>
      </c>
      <c r="G373" s="126" t="s">
        <v>787</v>
      </c>
      <c r="H373" s="126" t="s">
        <v>788</v>
      </c>
      <c r="I373" s="126" t="s">
        <v>795</v>
      </c>
      <c r="J373" s="126" t="s">
        <v>838</v>
      </c>
      <c r="K373" s="126" t="s">
        <v>796</v>
      </c>
      <c r="L373" s="126" t="s">
        <v>791</v>
      </c>
      <c r="M373" s="123">
        <f>SUMIF(SaldoAnno1!A$12:A$4902,D373,SaldoAnno1!D$12:D$4902)</f>
        <v>85.4</v>
      </c>
      <c r="N373" s="123">
        <f>SUMIF(SaldoAnno1!A$12:A$4902,D373,SaldoAnno1!E$12:E$4902)</f>
        <v>0</v>
      </c>
      <c r="O373" s="123">
        <f>SUMIF(SaldoAnno1!A$12:A$4902,D373,SaldoAnno1!G$12:G$4902)</f>
        <v>85.4</v>
      </c>
      <c r="P373" s="123">
        <f>SUMIF(SaldoAnno2!A$12:A$5000,D373,SaldoAnno2!D$12:D$5000)</f>
        <v>18877.77</v>
      </c>
      <c r="Q373" s="123">
        <f>SUMIF(SaldoAnno2!A$12:A$5000,D373,SaldoAnno2!E$12:E$5000)</f>
        <v>54.89</v>
      </c>
      <c r="R373" s="123">
        <f>SUMIF(SaldoAnno2!A$12:A$5000,D373,SaldoAnno2!G$12:G$5000)</f>
        <v>18822.88</v>
      </c>
      <c r="S373" s="123">
        <f>SUMIF(SaldoAnno3!A$12:A$5000,D373,SaldoAnno3!D$12:G$5000)</f>
        <v>16167.17</v>
      </c>
      <c r="T373" s="123">
        <f>SUMIF(SaldoAnno3!A$12:A$5000,D373,SaldoAnno3!E$12:H$5000)</f>
        <v>283.25</v>
      </c>
      <c r="U373" s="123">
        <f>SUMIF(SaldoAnno3!A$12:A$5000,D373,SaldoAnno3!G$12:G$5000)</f>
        <v>15883.92</v>
      </c>
      <c r="V373" s="123">
        <f>SUMIF(SaldoAnno4!A$12:A$4602,$D373,SaldoAnno4!D$12:D$4602)</f>
        <v>22268.560000000001</v>
      </c>
      <c r="W373" s="123">
        <f>SUMIF(SaldoAnno4!A$12:A$4602,$D373,SaldoAnno4!E$12:E$4602)</f>
        <v>0</v>
      </c>
      <c r="X373" s="123">
        <f>SUMIF(SaldoAnno4!A$12:A$4602,$D373,SaldoAnno4!G$12:G$4602)</f>
        <v>22268.560000000001</v>
      </c>
      <c r="Y373" s="123">
        <f>SUMIF(SaldoAnno5!A$12:A$4602,$D373,SaldoAnno5!D$12:D$4602)</f>
        <v>19924.71</v>
      </c>
      <c r="Z373" s="123">
        <f>SUMIF(SaldoAnno5!A$12:A$4602,$D373,SaldoAnno5!E$12:E$4602)</f>
        <v>47</v>
      </c>
      <c r="AA373" s="123">
        <f>SUMIF(SaldoAnno5!A$12:A$4602,$D373,SaldoAnno5!G$12:G$4602)</f>
        <v>19877.71</v>
      </c>
      <c r="AB373" s="123">
        <f>SUMIF(SaldoAnno6!A$12:A$5000,$D373,SaldoAnno6!D$12:D$5000)</f>
        <v>10992.44</v>
      </c>
      <c r="AC373" s="123">
        <f>SUMIF(SaldoAnno6!A$12:A$5000,$D373,SaldoAnno6!E$12:E$5000)</f>
        <v>186.87</v>
      </c>
      <c r="AD373" s="123">
        <f>SUMIF(SaldoAnno6!A$12:A$5000,$D373,SaldoAnno6!G$12:G$5000)</f>
        <v>10805.57</v>
      </c>
    </row>
    <row r="374" spans="1:30">
      <c r="A374" s="124">
        <v>40</v>
      </c>
      <c r="B374" s="124">
        <v>4006</v>
      </c>
      <c r="C374" s="124">
        <v>400602</v>
      </c>
      <c r="D374" s="124">
        <v>40060203</v>
      </c>
      <c r="E374" s="125" t="s">
        <v>1223</v>
      </c>
      <c r="F374" s="124">
        <v>1</v>
      </c>
      <c r="G374" s="126" t="s">
        <v>787</v>
      </c>
      <c r="H374" s="126" t="s">
        <v>788</v>
      </c>
      <c r="I374" s="126" t="s">
        <v>795</v>
      </c>
      <c r="J374" s="126" t="s">
        <v>838</v>
      </c>
      <c r="K374" s="126" t="s">
        <v>796</v>
      </c>
      <c r="L374" s="126" t="s">
        <v>791</v>
      </c>
      <c r="M374" s="123">
        <f>SUMIF(SaldoAnno1!A$12:A$4902,D374,SaldoAnno1!D$12:D$4902)</f>
        <v>7392.23</v>
      </c>
      <c r="N374" s="123">
        <f>SUMIF(SaldoAnno1!A$12:A$4902,D374,SaldoAnno1!E$12:E$4902)</f>
        <v>592.52</v>
      </c>
      <c r="O374" s="123">
        <f>SUMIF(SaldoAnno1!A$12:A$4902,D374,SaldoAnno1!G$12:G$4902)</f>
        <v>6799.7099999999991</v>
      </c>
      <c r="P374" s="123">
        <f>SUMIF(SaldoAnno2!A$12:A$5000,D374,SaldoAnno2!D$12:D$5000)</f>
        <v>26130.94</v>
      </c>
      <c r="Q374" s="123">
        <f>SUMIF(SaldoAnno2!A$12:A$5000,D374,SaldoAnno2!E$12:E$5000)</f>
        <v>0</v>
      </c>
      <c r="R374" s="123">
        <f>SUMIF(SaldoAnno2!A$12:A$5000,D374,SaldoAnno2!G$12:G$5000)</f>
        <v>26130.94</v>
      </c>
      <c r="S374" s="123">
        <f>SUMIF(SaldoAnno3!A$12:A$5000,D374,SaldoAnno3!D$12:G$5000)</f>
        <v>39556.1</v>
      </c>
      <c r="T374" s="123">
        <f>SUMIF(SaldoAnno3!A$12:A$5000,D374,SaldoAnno3!E$12:H$5000)</f>
        <v>939.1</v>
      </c>
      <c r="U374" s="123">
        <f>SUMIF(SaldoAnno3!A$12:A$5000,D374,SaldoAnno3!G$12:G$5000)</f>
        <v>38617</v>
      </c>
      <c r="V374" s="123">
        <f>SUMIF(SaldoAnno4!A$12:A$4602,$D374,SaldoAnno4!D$12:D$4602)</f>
        <v>20111.62</v>
      </c>
      <c r="W374" s="123">
        <f>SUMIF(SaldoAnno4!A$12:A$4602,$D374,SaldoAnno4!E$12:E$4602)</f>
        <v>4567.67</v>
      </c>
      <c r="X374" s="123">
        <f>SUMIF(SaldoAnno4!A$12:A$4602,$D374,SaldoAnno4!G$12:G$4602)</f>
        <v>15543.949999999999</v>
      </c>
      <c r="Y374" s="123">
        <f>SUMIF(SaldoAnno5!A$12:A$4602,$D374,SaldoAnno5!D$12:D$4602)</f>
        <v>25393.42</v>
      </c>
      <c r="Z374" s="123">
        <f>SUMIF(SaldoAnno5!A$12:A$4602,$D374,SaldoAnno5!E$12:E$4602)</f>
        <v>9790.6</v>
      </c>
      <c r="AA374" s="123">
        <f>SUMIF(SaldoAnno5!A$12:A$4602,$D374,SaldoAnno5!G$12:G$4602)</f>
        <v>15602.819999999998</v>
      </c>
      <c r="AB374" s="123">
        <f>SUMIF(SaldoAnno6!A$12:A$5000,$D374,SaldoAnno6!D$12:D$5000)</f>
        <v>28878.05</v>
      </c>
      <c r="AC374" s="123">
        <f>SUMIF(SaldoAnno6!A$12:A$5000,$D374,SaldoAnno6!E$12:E$5000)</f>
        <v>9478.39</v>
      </c>
      <c r="AD374" s="123">
        <f>SUMIF(SaldoAnno6!A$12:A$5000,$D374,SaldoAnno6!G$12:G$5000)</f>
        <v>19399.66</v>
      </c>
    </row>
    <row r="375" spans="1:30">
      <c r="A375" s="124">
        <v>40</v>
      </c>
      <c r="B375" s="124">
        <v>4006</v>
      </c>
      <c r="C375" s="124">
        <v>400602</v>
      </c>
      <c r="D375" s="124">
        <v>40060204</v>
      </c>
      <c r="E375" s="125" t="s">
        <v>798</v>
      </c>
      <c r="F375" s="124">
        <v>1</v>
      </c>
      <c r="G375" s="126" t="s">
        <v>787</v>
      </c>
      <c r="H375" s="126" t="s">
        <v>788</v>
      </c>
      <c r="I375" s="126" t="s">
        <v>795</v>
      </c>
      <c r="J375" s="126" t="s">
        <v>838</v>
      </c>
      <c r="K375" s="126" t="s">
        <v>796</v>
      </c>
      <c r="L375" s="126" t="s">
        <v>791</v>
      </c>
      <c r="M375" s="123">
        <f>SUMIF(SaldoAnno1!A$12:A$4902,D375,SaldoAnno1!D$12:D$4902)</f>
        <v>25880</v>
      </c>
      <c r="N375" s="123">
        <f>SUMIF(SaldoAnno1!A$12:A$4902,D375,SaldoAnno1!E$12:E$4902)</f>
        <v>0</v>
      </c>
      <c r="O375" s="123">
        <f>SUMIF(SaldoAnno1!A$12:A$4902,D375,SaldoAnno1!G$12:G$4902)</f>
        <v>25880</v>
      </c>
      <c r="P375" s="123">
        <f>SUMIF(SaldoAnno2!A$12:A$5000,D375,SaldoAnno2!D$12:D$5000)</f>
        <v>80668.820000000007</v>
      </c>
      <c r="Q375" s="123">
        <f>SUMIF(SaldoAnno2!A$12:A$5000,D375,SaldoAnno2!E$12:E$5000)</f>
        <v>240.84</v>
      </c>
      <c r="R375" s="123">
        <f>SUMIF(SaldoAnno2!A$12:A$5000,D375,SaldoAnno2!G$12:G$5000)</f>
        <v>80427.98000000001</v>
      </c>
      <c r="S375" s="123">
        <f>SUMIF(SaldoAnno3!A$12:A$5000,D375,SaldoAnno3!D$12:G$5000)</f>
        <v>75720.259999999995</v>
      </c>
      <c r="T375" s="123">
        <f>SUMIF(SaldoAnno3!A$12:A$5000,D375,SaldoAnno3!E$12:H$5000)</f>
        <v>161.65</v>
      </c>
      <c r="U375" s="123">
        <f>SUMIF(SaldoAnno3!A$12:A$5000,D375,SaldoAnno3!G$12:G$5000)</f>
        <v>75558.61</v>
      </c>
      <c r="V375" s="123">
        <f>SUMIF(SaldoAnno4!A$12:A$4602,$D375,SaldoAnno4!D$12:D$4602)</f>
        <v>61730.53</v>
      </c>
      <c r="W375" s="123">
        <f>SUMIF(SaldoAnno4!A$12:A$4602,$D375,SaldoAnno4!E$12:E$4602)</f>
        <v>1092.8800000000001</v>
      </c>
      <c r="X375" s="123">
        <f>SUMIF(SaldoAnno4!A$12:A$4602,$D375,SaldoAnno4!G$12:G$4602)</f>
        <v>60637.65</v>
      </c>
      <c r="Y375" s="123">
        <f>SUMIF(SaldoAnno5!A$12:A$4602,$D375,SaldoAnno5!D$12:D$4602)</f>
        <v>43622.14</v>
      </c>
      <c r="Z375" s="123">
        <f>SUMIF(SaldoAnno5!A$12:A$4602,$D375,SaldoAnno5!E$12:E$4602)</f>
        <v>2201.06</v>
      </c>
      <c r="AA375" s="123">
        <f>SUMIF(SaldoAnno5!A$12:A$4602,$D375,SaldoAnno5!G$12:G$4602)</f>
        <v>41421.08</v>
      </c>
      <c r="AB375" s="123">
        <f>SUMIF(SaldoAnno6!A$12:A$5000,$D375,SaldoAnno6!D$12:D$5000)</f>
        <v>50189.56</v>
      </c>
      <c r="AC375" s="123">
        <f>SUMIF(SaldoAnno6!A$12:A$5000,$D375,SaldoAnno6!E$12:E$5000)</f>
        <v>916.65</v>
      </c>
      <c r="AD375" s="123">
        <f>SUMIF(SaldoAnno6!A$12:A$5000,$D375,SaldoAnno6!G$12:G$5000)</f>
        <v>49272.909999999996</v>
      </c>
    </row>
    <row r="376" spans="1:30">
      <c r="A376" s="124">
        <v>40</v>
      </c>
      <c r="B376" s="124">
        <v>4006</v>
      </c>
      <c r="C376" s="124">
        <v>400602</v>
      </c>
      <c r="D376" s="124">
        <v>40060205</v>
      </c>
      <c r="E376" s="125" t="s">
        <v>799</v>
      </c>
      <c r="F376" s="124">
        <v>1</v>
      </c>
      <c r="G376" s="126" t="s">
        <v>787</v>
      </c>
      <c r="H376" s="126" t="s">
        <v>788</v>
      </c>
      <c r="I376" s="126" t="s">
        <v>795</v>
      </c>
      <c r="J376" s="126" t="s">
        <v>838</v>
      </c>
      <c r="K376" s="126" t="s">
        <v>796</v>
      </c>
      <c r="L376" s="126" t="s">
        <v>791</v>
      </c>
      <c r="M376" s="123">
        <f>SUMIF(SaldoAnno1!A$12:A$4902,D376,SaldoAnno1!D$12:D$4902)</f>
        <v>2558.9</v>
      </c>
      <c r="N376" s="123">
        <f>SUMIF(SaldoAnno1!A$12:A$4902,D376,SaldoAnno1!E$12:E$4902)</f>
        <v>0</v>
      </c>
      <c r="O376" s="123">
        <f>SUMIF(SaldoAnno1!A$12:A$4902,D376,SaldoAnno1!G$12:G$4902)</f>
        <v>2558.9</v>
      </c>
      <c r="P376" s="123">
        <f>SUMIF(SaldoAnno2!A$12:A$5000,D376,SaldoAnno2!D$12:D$5000)</f>
        <v>21972.87</v>
      </c>
      <c r="Q376" s="123">
        <f>SUMIF(SaldoAnno2!A$12:A$5000,D376,SaldoAnno2!E$12:E$5000)</f>
        <v>270.14999999999998</v>
      </c>
      <c r="R376" s="123">
        <f>SUMIF(SaldoAnno2!A$12:A$5000,D376,SaldoAnno2!G$12:G$5000)</f>
        <v>21702.719999999998</v>
      </c>
      <c r="S376" s="123">
        <f>SUMIF(SaldoAnno3!A$12:A$5000,D376,SaldoAnno3!D$12:G$5000)</f>
        <v>31237.38</v>
      </c>
      <c r="T376" s="123">
        <f>SUMIF(SaldoAnno3!A$12:A$5000,D376,SaldoAnno3!E$12:H$5000)</f>
        <v>2871.49</v>
      </c>
      <c r="U376" s="123">
        <f>SUMIF(SaldoAnno3!A$12:A$5000,D376,SaldoAnno3!G$12:G$5000)</f>
        <v>28365.89</v>
      </c>
      <c r="V376" s="123">
        <f>SUMIF(SaldoAnno4!A$12:A$4602,$D376,SaldoAnno4!D$12:D$4602)</f>
        <v>26552.28</v>
      </c>
      <c r="W376" s="123">
        <f>SUMIF(SaldoAnno4!A$12:A$4602,$D376,SaldoAnno4!E$12:E$4602)</f>
        <v>1483.24</v>
      </c>
      <c r="X376" s="123">
        <f>SUMIF(SaldoAnno4!A$12:A$4602,$D376,SaldoAnno4!G$12:G$4602)</f>
        <v>25069.039999999997</v>
      </c>
      <c r="Y376" s="123">
        <f>SUMIF(SaldoAnno5!A$12:A$4602,$D376,SaldoAnno5!D$12:D$4602)</f>
        <v>19542.73</v>
      </c>
      <c r="Z376" s="123">
        <f>SUMIF(SaldoAnno5!A$12:A$4602,$D376,SaldoAnno5!E$12:E$4602)</f>
        <v>90.42</v>
      </c>
      <c r="AA376" s="123">
        <f>SUMIF(SaldoAnno5!A$12:A$4602,$D376,SaldoAnno5!G$12:G$4602)</f>
        <v>19452.310000000001</v>
      </c>
      <c r="AB376" s="123">
        <f>SUMIF(SaldoAnno6!A$12:A$5000,$D376,SaldoAnno6!D$12:D$5000)</f>
        <v>21034.82</v>
      </c>
      <c r="AC376" s="123">
        <f>SUMIF(SaldoAnno6!A$12:A$5000,$D376,SaldoAnno6!E$12:E$5000)</f>
        <v>1489.32</v>
      </c>
      <c r="AD376" s="123">
        <f>SUMIF(SaldoAnno6!A$12:A$5000,$D376,SaldoAnno6!G$12:G$5000)</f>
        <v>19545.5</v>
      </c>
    </row>
    <row r="377" spans="1:30">
      <c r="A377" s="124">
        <v>40</v>
      </c>
      <c r="B377" s="124">
        <v>4006</v>
      </c>
      <c r="C377" s="124">
        <v>400602</v>
      </c>
      <c r="D377" s="124">
        <v>40060206</v>
      </c>
      <c r="E377" s="125" t="s">
        <v>800</v>
      </c>
      <c r="F377" s="124">
        <v>1</v>
      </c>
      <c r="G377" s="126" t="s">
        <v>787</v>
      </c>
      <c r="H377" s="126" t="s">
        <v>788</v>
      </c>
      <c r="I377" s="126" t="s">
        <v>795</v>
      </c>
      <c r="J377" s="126" t="s">
        <v>838</v>
      </c>
      <c r="K377" s="126" t="s">
        <v>796</v>
      </c>
      <c r="L377" s="126" t="s">
        <v>791</v>
      </c>
      <c r="M377" s="123">
        <f>SUMIF(SaldoAnno1!A$12:A$4902,D377,SaldoAnno1!D$12:D$4902)</f>
        <v>0</v>
      </c>
      <c r="N377" s="123">
        <f>SUMIF(SaldoAnno1!A$12:A$4902,D377,SaldoAnno1!E$12:E$4902)</f>
        <v>0</v>
      </c>
      <c r="O377" s="123">
        <f>SUMIF(SaldoAnno1!A$12:A$4902,D377,SaldoAnno1!G$12:G$4902)</f>
        <v>0</v>
      </c>
      <c r="P377" s="123">
        <f>SUMIF(SaldoAnno2!A$12:A$5000,D377,SaldoAnno2!D$12:D$5000)</f>
        <v>0</v>
      </c>
      <c r="Q377" s="123">
        <f>SUMIF(SaldoAnno2!A$12:A$5000,D377,SaldoAnno2!E$12:E$5000)</f>
        <v>0</v>
      </c>
      <c r="R377" s="123">
        <f>SUMIF(SaldoAnno2!A$12:A$5000,D377,SaldoAnno2!G$12:G$5000)</f>
        <v>0</v>
      </c>
      <c r="S377" s="123">
        <f>SUMIF(SaldoAnno3!A$12:A$5000,D377,SaldoAnno3!D$12:G$5000)</f>
        <v>0</v>
      </c>
      <c r="T377" s="123">
        <f>SUMIF(SaldoAnno3!A$12:A$5000,D377,SaldoAnno3!E$12:H$5000)</f>
        <v>0</v>
      </c>
      <c r="U377" s="123">
        <f>SUMIF(SaldoAnno3!A$12:A$5000,D377,SaldoAnno3!G$12:G$5000)</f>
        <v>0</v>
      </c>
      <c r="V377" s="123">
        <f>SUMIF(SaldoAnno4!A$12:A$4602,$D377,SaldoAnno4!D$12:D$4602)</f>
        <v>0</v>
      </c>
      <c r="W377" s="123">
        <f>SUMIF(SaldoAnno4!A$12:A$4602,$D377,SaldoAnno4!E$12:E$4602)</f>
        <v>0</v>
      </c>
      <c r="X377" s="123">
        <f>SUMIF(SaldoAnno4!A$12:A$4602,$D377,SaldoAnno4!G$12:G$4602)</f>
        <v>0</v>
      </c>
      <c r="Y377" s="123">
        <f>SUMIF(SaldoAnno5!A$12:A$4602,$D377,SaldoAnno5!D$12:D$4602)</f>
        <v>0</v>
      </c>
      <c r="Z377" s="123">
        <f>SUMIF(SaldoAnno5!A$12:A$4602,$D377,SaldoAnno5!E$12:E$4602)</f>
        <v>0</v>
      </c>
      <c r="AA377" s="123">
        <f>SUMIF(SaldoAnno5!A$12:A$4602,$D377,SaldoAnno5!G$12:G$4602)</f>
        <v>0</v>
      </c>
      <c r="AB377" s="123">
        <f>SUMIF(SaldoAnno6!A$12:A$5000,$D377,SaldoAnno6!D$12:D$5000)</f>
        <v>0</v>
      </c>
      <c r="AC377" s="123">
        <f>SUMIF(SaldoAnno6!A$12:A$5000,$D377,SaldoAnno6!E$12:E$5000)</f>
        <v>0</v>
      </c>
      <c r="AD377" s="123">
        <f>SUMIF(SaldoAnno6!A$12:A$5000,$D377,SaldoAnno6!G$12:G$5000)</f>
        <v>0</v>
      </c>
    </row>
    <row r="378" spans="1:30">
      <c r="A378" s="124">
        <v>40</v>
      </c>
      <c r="B378" s="124">
        <v>4006</v>
      </c>
      <c r="C378" s="124">
        <v>400602</v>
      </c>
      <c r="D378" s="124">
        <v>40060207</v>
      </c>
      <c r="E378" s="125" t="s">
        <v>801</v>
      </c>
      <c r="F378" s="124">
        <v>1</v>
      </c>
      <c r="G378" s="126" t="s">
        <v>787</v>
      </c>
      <c r="H378" s="126" t="s">
        <v>788</v>
      </c>
      <c r="I378" s="126" t="s">
        <v>795</v>
      </c>
      <c r="J378" s="126" t="s">
        <v>838</v>
      </c>
      <c r="K378" s="126" t="s">
        <v>796</v>
      </c>
      <c r="L378" s="126" t="s">
        <v>791</v>
      </c>
      <c r="M378" s="123">
        <f>SUMIF(SaldoAnno1!A$12:A$4902,D378,SaldoAnno1!D$12:D$4902)</f>
        <v>0</v>
      </c>
      <c r="N378" s="123">
        <f>SUMIF(SaldoAnno1!A$12:A$4902,D378,SaldoAnno1!E$12:E$4902)</f>
        <v>0</v>
      </c>
      <c r="O378" s="123">
        <f>SUMIF(SaldoAnno1!A$12:A$4902,D378,SaldoAnno1!G$12:G$4902)</f>
        <v>0</v>
      </c>
      <c r="P378" s="123">
        <f>SUMIF(SaldoAnno2!A$12:A$5000,D378,SaldoAnno2!D$12:D$5000)</f>
        <v>588.36</v>
      </c>
      <c r="Q378" s="123">
        <f>SUMIF(SaldoAnno2!A$12:A$5000,D378,SaldoAnno2!E$12:E$5000)</f>
        <v>1.71</v>
      </c>
      <c r="R378" s="123">
        <f>SUMIF(SaldoAnno2!A$12:A$5000,D378,SaldoAnno2!G$12:G$5000)</f>
        <v>586.65</v>
      </c>
      <c r="S378" s="123">
        <f>SUMIF(SaldoAnno3!A$12:A$5000,D378,SaldoAnno3!D$12:G$5000)</f>
        <v>305.54000000000002</v>
      </c>
      <c r="T378" s="123">
        <f>SUMIF(SaldoAnno3!A$12:A$5000,D378,SaldoAnno3!E$12:H$5000)</f>
        <v>0</v>
      </c>
      <c r="U378" s="123">
        <f>SUMIF(SaldoAnno3!A$12:A$5000,D378,SaldoAnno3!G$12:G$5000)</f>
        <v>305.54000000000002</v>
      </c>
      <c r="V378" s="123">
        <f>SUMIF(SaldoAnno4!A$12:A$4602,$D378,SaldoAnno4!D$12:D$4602)</f>
        <v>85.29</v>
      </c>
      <c r="W378" s="123">
        <f>SUMIF(SaldoAnno4!A$12:A$4602,$D378,SaldoAnno4!E$12:E$4602)</f>
        <v>0</v>
      </c>
      <c r="X378" s="123">
        <f>SUMIF(SaldoAnno4!A$12:A$4602,$D378,SaldoAnno4!G$12:G$4602)</f>
        <v>85.29</v>
      </c>
      <c r="Y378" s="123">
        <f>SUMIF(SaldoAnno5!A$12:A$4602,$D378,SaldoAnno5!D$12:D$4602)</f>
        <v>19.04</v>
      </c>
      <c r="Z378" s="123">
        <f>SUMIF(SaldoAnno5!A$12:A$4602,$D378,SaldoAnno5!E$12:E$4602)</f>
        <v>0.04</v>
      </c>
      <c r="AA378" s="123">
        <f>SUMIF(SaldoAnno5!A$12:A$4602,$D378,SaldoAnno5!G$12:G$4602)</f>
        <v>19</v>
      </c>
      <c r="AB378" s="123">
        <f>SUMIF(SaldoAnno6!A$12:A$5000,$D378,SaldoAnno6!D$12:D$5000)</f>
        <v>1047.1199999999999</v>
      </c>
      <c r="AC378" s="123">
        <f>SUMIF(SaldoAnno6!A$12:A$5000,$D378,SaldoAnno6!E$12:E$5000)</f>
        <v>0</v>
      </c>
      <c r="AD378" s="123">
        <f>SUMIF(SaldoAnno6!A$12:A$5000,$D378,SaldoAnno6!G$12:G$5000)</f>
        <v>1047.1199999999999</v>
      </c>
    </row>
    <row r="379" spans="1:30">
      <c r="A379" s="124">
        <v>40</v>
      </c>
      <c r="B379" s="124">
        <v>4006</v>
      </c>
      <c r="C379" s="124">
        <v>400602</v>
      </c>
      <c r="D379" s="124">
        <v>40060208</v>
      </c>
      <c r="E379" s="125" t="s">
        <v>802</v>
      </c>
      <c r="F379" s="124">
        <v>1</v>
      </c>
      <c r="G379" s="126" t="s">
        <v>787</v>
      </c>
      <c r="H379" s="126" t="s">
        <v>788</v>
      </c>
      <c r="I379" s="126" t="s">
        <v>795</v>
      </c>
      <c r="J379" s="126" t="s">
        <v>838</v>
      </c>
      <c r="K379" s="126" t="s">
        <v>796</v>
      </c>
      <c r="L379" s="126" t="s">
        <v>791</v>
      </c>
      <c r="M379" s="123">
        <f>SUMIF(SaldoAnno1!A$12:A$4902,D379,SaldoAnno1!D$12:D$4902)</f>
        <v>2114.98</v>
      </c>
      <c r="N379" s="123">
        <f>SUMIF(SaldoAnno1!A$12:A$4902,D379,SaldoAnno1!E$12:E$4902)</f>
        <v>0</v>
      </c>
      <c r="O379" s="123">
        <f>SUMIF(SaldoAnno1!A$12:A$4902,D379,SaldoAnno1!G$12:G$4902)</f>
        <v>2114.98</v>
      </c>
      <c r="P379" s="123">
        <f>SUMIF(SaldoAnno2!A$12:A$5000,D379,SaldoAnno2!D$12:D$5000)</f>
        <v>14758.06</v>
      </c>
      <c r="Q379" s="123">
        <f>SUMIF(SaldoAnno2!A$12:A$5000,D379,SaldoAnno2!E$12:E$5000)</f>
        <v>0</v>
      </c>
      <c r="R379" s="123">
        <f>SUMIF(SaldoAnno2!A$12:A$5000,D379,SaldoAnno2!G$12:G$5000)</f>
        <v>14758.06</v>
      </c>
      <c r="S379" s="123">
        <f>SUMIF(SaldoAnno3!A$12:A$5000,D379,SaldoAnno3!D$12:G$5000)</f>
        <v>11545.1</v>
      </c>
      <c r="T379" s="123">
        <f>SUMIF(SaldoAnno3!A$12:A$5000,D379,SaldoAnno3!E$12:H$5000)</f>
        <v>0</v>
      </c>
      <c r="U379" s="123">
        <f>SUMIF(SaldoAnno3!A$12:A$5000,D379,SaldoAnno3!G$12:G$5000)</f>
        <v>11545.1</v>
      </c>
      <c r="V379" s="123">
        <f>SUMIF(SaldoAnno4!A$12:A$4602,$D379,SaldoAnno4!D$12:D$4602)</f>
        <v>8313.49</v>
      </c>
      <c r="W379" s="123">
        <f>SUMIF(SaldoAnno4!A$12:A$4602,$D379,SaldoAnno4!E$12:E$4602)</f>
        <v>0</v>
      </c>
      <c r="X379" s="123">
        <f>SUMIF(SaldoAnno4!A$12:A$4602,$D379,SaldoAnno4!G$12:G$4602)</f>
        <v>8313.49</v>
      </c>
      <c r="Y379" s="123">
        <f>SUMIF(SaldoAnno5!A$12:A$4602,$D379,SaldoAnno5!D$12:D$4602)</f>
        <v>8779.91</v>
      </c>
      <c r="Z379" s="123">
        <f>SUMIF(SaldoAnno5!A$12:A$4602,$D379,SaldoAnno5!E$12:E$4602)</f>
        <v>0</v>
      </c>
      <c r="AA379" s="123">
        <f>SUMIF(SaldoAnno5!A$12:A$4602,$D379,SaldoAnno5!G$12:G$4602)</f>
        <v>8779.91</v>
      </c>
      <c r="AB379" s="123">
        <f>SUMIF(SaldoAnno6!A$12:A$5000,$D379,SaldoAnno6!D$12:D$5000)</f>
        <v>7853.45</v>
      </c>
      <c r="AC379" s="123">
        <f>SUMIF(SaldoAnno6!A$12:A$5000,$D379,SaldoAnno6!E$12:E$5000)</f>
        <v>0</v>
      </c>
      <c r="AD379" s="123">
        <f>SUMIF(SaldoAnno6!A$12:A$5000,$D379,SaldoAnno6!G$12:G$5000)</f>
        <v>7853.45</v>
      </c>
    </row>
    <row r="380" spans="1:30">
      <c r="A380" s="124">
        <v>40</v>
      </c>
      <c r="B380" s="124">
        <v>4006</v>
      </c>
      <c r="C380" s="124">
        <v>400602</v>
      </c>
      <c r="D380" s="124">
        <v>40060209</v>
      </c>
      <c r="E380" s="125" t="s">
        <v>1754</v>
      </c>
      <c r="F380" s="124">
        <v>1</v>
      </c>
      <c r="G380" s="126" t="s">
        <v>787</v>
      </c>
      <c r="H380" s="126" t="s">
        <v>788</v>
      </c>
      <c r="I380" s="126" t="s">
        <v>795</v>
      </c>
      <c r="J380" s="126" t="s">
        <v>838</v>
      </c>
      <c r="K380" s="126" t="s">
        <v>796</v>
      </c>
      <c r="L380" s="126" t="s">
        <v>791</v>
      </c>
      <c r="M380" s="123">
        <f>SUMIF(SaldoAnno1!A$12:A$4902,D380,SaldoAnno1!D$12:D$4902)</f>
        <v>914.71</v>
      </c>
      <c r="N380" s="123">
        <f>SUMIF(SaldoAnno1!A$12:A$4902,D380,SaldoAnno1!E$12:E$4902)</f>
        <v>0</v>
      </c>
      <c r="O380" s="123">
        <f>SUMIF(SaldoAnno1!A$12:A$4902,D380,SaldoAnno1!G$12:G$4902)</f>
        <v>914.71</v>
      </c>
      <c r="P380" s="123">
        <f>SUMIF(SaldoAnno2!A$12:A$5000,D380,SaldoAnno2!D$12:D$5000)</f>
        <v>12029.34</v>
      </c>
      <c r="Q380" s="123">
        <f>SUMIF(SaldoAnno2!A$12:A$5000,D380,SaldoAnno2!E$12:E$5000)</f>
        <v>34.979999999999997</v>
      </c>
      <c r="R380" s="123">
        <f>SUMIF(SaldoAnno2!A$12:A$5000,D380,SaldoAnno2!G$12:G$5000)</f>
        <v>11994.36</v>
      </c>
      <c r="S380" s="123">
        <f>SUMIF(SaldoAnno3!A$12:A$5000,D380,SaldoAnno3!D$12:G$5000)</f>
        <v>18661.55</v>
      </c>
      <c r="T380" s="123">
        <f>SUMIF(SaldoAnno3!A$12:A$5000,D380,SaldoAnno3!E$12:H$5000)</f>
        <v>3630.72</v>
      </c>
      <c r="U380" s="123">
        <f>SUMIF(SaldoAnno3!A$12:A$5000,D380,SaldoAnno3!G$12:G$5000)</f>
        <v>15030.83</v>
      </c>
      <c r="V380" s="123">
        <f>SUMIF(SaldoAnno4!A$12:A$4602,$D380,SaldoAnno4!D$12:D$4602)</f>
        <v>4172.87</v>
      </c>
      <c r="W380" s="123">
        <f>SUMIF(SaldoAnno4!A$12:A$4602,$D380,SaldoAnno4!E$12:E$4602)</f>
        <v>0</v>
      </c>
      <c r="X380" s="123">
        <f>SUMIF(SaldoAnno4!A$12:A$4602,$D380,SaldoAnno4!G$12:G$4602)</f>
        <v>4172.87</v>
      </c>
      <c r="Y380" s="123">
        <f>SUMIF(SaldoAnno5!A$12:A$4602,$D380,SaldoAnno5!D$12:D$4602)</f>
        <v>8438.84</v>
      </c>
      <c r="Z380" s="123">
        <f>SUMIF(SaldoAnno5!A$12:A$4602,$D380,SaldoAnno5!E$12:E$4602)</f>
        <v>19.91</v>
      </c>
      <c r="AA380" s="123">
        <f>SUMIF(SaldoAnno5!A$12:A$4602,$D380,SaldoAnno5!G$12:G$4602)</f>
        <v>8418.93</v>
      </c>
      <c r="AB380" s="123">
        <f>SUMIF(SaldoAnno6!A$12:A$5000,$D380,SaldoAnno6!D$12:D$5000)</f>
        <v>9171.0499999999993</v>
      </c>
      <c r="AC380" s="123">
        <f>SUMIF(SaldoAnno6!A$12:A$5000,$D380,SaldoAnno6!E$12:E$5000)</f>
        <v>1470.56</v>
      </c>
      <c r="AD380" s="123">
        <f>SUMIF(SaldoAnno6!A$12:A$5000,$D380,SaldoAnno6!G$12:G$5000)</f>
        <v>7700.49</v>
      </c>
    </row>
    <row r="381" spans="1:30">
      <c r="A381" s="124">
        <v>40</v>
      </c>
      <c r="B381" s="124">
        <v>4006</v>
      </c>
      <c r="C381" s="124">
        <v>400602</v>
      </c>
      <c r="D381" s="124">
        <v>40060210</v>
      </c>
      <c r="E381" s="125" t="s">
        <v>803</v>
      </c>
      <c r="F381" s="124">
        <v>1</v>
      </c>
      <c r="G381" s="126" t="s">
        <v>787</v>
      </c>
      <c r="H381" s="126" t="s">
        <v>788</v>
      </c>
      <c r="I381" s="126" t="s">
        <v>795</v>
      </c>
      <c r="J381" s="126" t="s">
        <v>838</v>
      </c>
      <c r="K381" s="126" t="s">
        <v>796</v>
      </c>
      <c r="L381" s="126" t="s">
        <v>791</v>
      </c>
      <c r="M381" s="123">
        <f>SUMIF(SaldoAnno1!A$12:A$4902,D381,SaldoAnno1!D$12:D$4902)</f>
        <v>1469.38</v>
      </c>
      <c r="N381" s="123">
        <f>SUMIF(SaldoAnno1!A$12:A$4902,D381,SaldoAnno1!E$12:E$4902)</f>
        <v>0</v>
      </c>
      <c r="O381" s="123">
        <f>SUMIF(SaldoAnno1!A$12:A$4902,D381,SaldoAnno1!G$12:G$4902)</f>
        <v>1469.38</v>
      </c>
      <c r="P381" s="123">
        <f>SUMIF(SaldoAnno2!A$12:A$5000,D381,SaldoAnno2!D$12:D$5000)</f>
        <v>20944.740000000002</v>
      </c>
      <c r="Q381" s="123">
        <f>SUMIF(SaldoAnno2!A$12:A$5000,D381,SaldoAnno2!E$12:E$5000)</f>
        <v>0</v>
      </c>
      <c r="R381" s="123">
        <f>SUMIF(SaldoAnno2!A$12:A$5000,D381,SaldoAnno2!G$12:G$5000)</f>
        <v>20944.740000000002</v>
      </c>
      <c r="S381" s="123">
        <f>SUMIF(SaldoAnno3!A$12:A$5000,D381,SaldoAnno3!D$12:G$5000)</f>
        <v>18616.330000000002</v>
      </c>
      <c r="T381" s="123">
        <f>SUMIF(SaldoAnno3!A$12:A$5000,D381,SaldoAnno3!E$12:H$5000)</f>
        <v>0</v>
      </c>
      <c r="U381" s="123">
        <f>SUMIF(SaldoAnno3!A$12:A$5000,D381,SaldoAnno3!G$12:G$5000)</f>
        <v>18616.330000000002</v>
      </c>
      <c r="V381" s="123">
        <f>SUMIF(SaldoAnno4!A$12:A$4602,$D381,SaldoAnno4!D$12:D$4602)</f>
        <v>8352.1200000000008</v>
      </c>
      <c r="W381" s="123">
        <f>SUMIF(SaldoAnno4!A$12:A$4602,$D381,SaldoAnno4!E$12:E$4602)</f>
        <v>0</v>
      </c>
      <c r="X381" s="123">
        <f>SUMIF(SaldoAnno4!A$12:A$4602,$D381,SaldoAnno4!G$12:G$4602)</f>
        <v>8352.1200000000008</v>
      </c>
      <c r="Y381" s="123">
        <f>SUMIF(SaldoAnno5!A$12:A$4602,$D381,SaldoAnno5!D$12:D$4602)</f>
        <v>11743.72</v>
      </c>
      <c r="Z381" s="123">
        <f>SUMIF(SaldoAnno5!A$12:A$4602,$D381,SaldoAnno5!E$12:E$4602)</f>
        <v>0</v>
      </c>
      <c r="AA381" s="123">
        <f>SUMIF(SaldoAnno5!A$12:A$4602,$D381,SaldoAnno5!G$12:G$4602)</f>
        <v>11743.72</v>
      </c>
      <c r="AB381" s="123">
        <f>SUMIF(SaldoAnno6!A$12:A$5000,$D381,SaldoAnno6!D$12:D$5000)</f>
        <v>6955.37</v>
      </c>
      <c r="AC381" s="123">
        <f>SUMIF(SaldoAnno6!A$12:A$5000,$D381,SaldoAnno6!E$12:E$5000)</f>
        <v>1469.38</v>
      </c>
      <c r="AD381" s="123">
        <f>SUMIF(SaldoAnno6!A$12:A$5000,$D381,SaldoAnno6!G$12:G$5000)</f>
        <v>5485.99</v>
      </c>
    </row>
    <row r="382" spans="1:30">
      <c r="A382" s="124">
        <v>40</v>
      </c>
      <c r="B382" s="124">
        <v>4006</v>
      </c>
      <c r="C382" s="124">
        <v>400602</v>
      </c>
      <c r="D382" s="124">
        <v>40060211</v>
      </c>
      <c r="E382" s="125" t="s">
        <v>804</v>
      </c>
      <c r="F382" s="124">
        <v>1</v>
      </c>
      <c r="G382" s="126" t="s">
        <v>787</v>
      </c>
      <c r="H382" s="126" t="s">
        <v>788</v>
      </c>
      <c r="I382" s="126" t="s">
        <v>795</v>
      </c>
      <c r="J382" s="126" t="s">
        <v>838</v>
      </c>
      <c r="K382" s="126" t="s">
        <v>796</v>
      </c>
      <c r="L382" s="126" t="s">
        <v>791</v>
      </c>
      <c r="M382" s="123">
        <f>SUMIF(SaldoAnno1!A$12:A$4902,D382,SaldoAnno1!D$12:D$4902)</f>
        <v>8342.08</v>
      </c>
      <c r="N382" s="123">
        <f>SUMIF(SaldoAnno1!A$12:A$4902,D382,SaldoAnno1!E$12:E$4902)</f>
        <v>0</v>
      </c>
      <c r="O382" s="123">
        <f>SUMIF(SaldoAnno1!A$12:A$4902,D382,SaldoAnno1!G$12:G$4902)</f>
        <v>8342.08</v>
      </c>
      <c r="P382" s="123">
        <f>SUMIF(SaldoAnno2!A$12:A$5000,D382,SaldoAnno2!D$12:D$5000)</f>
        <v>27409.75</v>
      </c>
      <c r="Q382" s="123">
        <f>SUMIF(SaldoAnno2!A$12:A$5000,D382,SaldoAnno2!E$12:E$5000)</f>
        <v>216.72</v>
      </c>
      <c r="R382" s="123">
        <f>SUMIF(SaldoAnno2!A$12:A$5000,D382,SaldoAnno2!G$12:G$5000)</f>
        <v>27193.03</v>
      </c>
      <c r="S382" s="123">
        <f>SUMIF(SaldoAnno3!A$12:A$5000,D382,SaldoAnno3!D$12:G$5000)</f>
        <v>25036.799999999999</v>
      </c>
      <c r="T382" s="123">
        <f>SUMIF(SaldoAnno3!A$12:A$5000,D382,SaldoAnno3!E$12:H$5000)</f>
        <v>0</v>
      </c>
      <c r="U382" s="123">
        <f>SUMIF(SaldoAnno3!A$12:A$5000,D382,SaldoAnno3!G$12:G$5000)</f>
        <v>25036.799999999999</v>
      </c>
      <c r="V382" s="123">
        <f>SUMIF(SaldoAnno4!A$12:A$4602,$D382,SaldoAnno4!D$12:D$4602)</f>
        <v>22369.78</v>
      </c>
      <c r="W382" s="123">
        <f>SUMIF(SaldoAnno4!A$12:A$4602,$D382,SaldoAnno4!E$12:E$4602)</f>
        <v>126.59</v>
      </c>
      <c r="X382" s="123">
        <f>SUMIF(SaldoAnno4!A$12:A$4602,$D382,SaldoAnno4!G$12:G$4602)</f>
        <v>22243.19</v>
      </c>
      <c r="Y382" s="123">
        <f>SUMIF(SaldoAnno5!A$12:A$4602,$D382,SaldoAnno5!D$12:D$4602)</f>
        <v>27202.65</v>
      </c>
      <c r="Z382" s="123">
        <f>SUMIF(SaldoAnno5!A$12:A$4602,$D382,SaldoAnno5!E$12:E$4602)</f>
        <v>64.17</v>
      </c>
      <c r="AA382" s="123">
        <f>SUMIF(SaldoAnno5!A$12:A$4602,$D382,SaldoAnno5!G$12:G$4602)</f>
        <v>27138.480000000003</v>
      </c>
      <c r="AB382" s="123">
        <f>SUMIF(SaldoAnno6!A$12:A$5000,$D382,SaldoAnno6!D$12:D$5000)</f>
        <v>28745.06</v>
      </c>
      <c r="AC382" s="123">
        <f>SUMIF(SaldoAnno6!A$12:A$5000,$D382,SaldoAnno6!E$12:E$5000)</f>
        <v>37.19</v>
      </c>
      <c r="AD382" s="123">
        <f>SUMIF(SaldoAnno6!A$12:A$5000,$D382,SaldoAnno6!G$12:G$5000)</f>
        <v>28707.870000000003</v>
      </c>
    </row>
    <row r="383" spans="1:30">
      <c r="A383" s="124">
        <v>40</v>
      </c>
      <c r="B383" s="124">
        <v>4006</v>
      </c>
      <c r="C383" s="124">
        <v>400602</v>
      </c>
      <c r="D383" s="124">
        <v>40060212</v>
      </c>
      <c r="E383" s="125" t="s">
        <v>805</v>
      </c>
      <c r="F383" s="124">
        <v>1</v>
      </c>
      <c r="G383" s="126" t="s">
        <v>787</v>
      </c>
      <c r="H383" s="126" t="s">
        <v>788</v>
      </c>
      <c r="I383" s="126" t="s">
        <v>795</v>
      </c>
      <c r="J383" s="126" t="s">
        <v>838</v>
      </c>
      <c r="K383" s="126" t="s">
        <v>796</v>
      </c>
      <c r="L383" s="126" t="s">
        <v>791</v>
      </c>
      <c r="M383" s="123">
        <f>SUMIF(SaldoAnno1!A$12:A$4902,D383,SaldoAnno1!D$12:D$4902)</f>
        <v>23201.42</v>
      </c>
      <c r="N383" s="123">
        <f>SUMIF(SaldoAnno1!A$12:A$4902,D383,SaldoAnno1!E$12:E$4902)</f>
        <v>4502.7</v>
      </c>
      <c r="O383" s="123">
        <f>SUMIF(SaldoAnno1!A$12:A$4902,D383,SaldoAnno1!G$12:G$4902)</f>
        <v>18698.719999999998</v>
      </c>
      <c r="P383" s="123">
        <f>SUMIF(SaldoAnno2!A$12:A$5000,D383,SaldoAnno2!D$12:D$5000)</f>
        <v>93590.44</v>
      </c>
      <c r="Q383" s="123">
        <f>SUMIF(SaldoAnno2!A$12:A$5000,D383,SaldoAnno2!E$12:E$5000)</f>
        <v>76.86</v>
      </c>
      <c r="R383" s="123">
        <f>SUMIF(SaldoAnno2!A$12:A$5000,D383,SaldoAnno2!G$12:G$5000)</f>
        <v>93513.58</v>
      </c>
      <c r="S383" s="123">
        <f>SUMIF(SaldoAnno3!A$12:A$5000,D383,SaldoAnno3!D$12:G$5000)</f>
        <v>82009.17</v>
      </c>
      <c r="T383" s="123">
        <f>SUMIF(SaldoAnno3!A$12:A$5000,D383,SaldoAnno3!E$12:H$5000)</f>
        <v>7190.68</v>
      </c>
      <c r="U383" s="123">
        <f>SUMIF(SaldoAnno3!A$12:A$5000,D383,SaldoAnno3!G$12:G$5000)</f>
        <v>74818.489999999991</v>
      </c>
      <c r="V383" s="123">
        <f>SUMIF(SaldoAnno4!A$12:A$4602,$D383,SaldoAnno4!D$12:D$4602)</f>
        <v>71264.98</v>
      </c>
      <c r="W383" s="123">
        <f>SUMIF(SaldoAnno4!A$12:A$4602,$D383,SaldoAnno4!E$12:E$4602)</f>
        <v>2396.16</v>
      </c>
      <c r="X383" s="123">
        <f>SUMIF(SaldoAnno4!A$12:A$4602,$D383,SaldoAnno4!G$12:G$4602)</f>
        <v>68868.819999999992</v>
      </c>
      <c r="Y383" s="123">
        <f>SUMIF(SaldoAnno5!A$12:A$4602,$D383,SaldoAnno5!D$12:D$4602)</f>
        <v>90484.479999999996</v>
      </c>
      <c r="Z383" s="123">
        <f>SUMIF(SaldoAnno5!A$12:A$4602,$D383,SaldoAnno5!E$12:E$4602)</f>
        <v>0</v>
      </c>
      <c r="AA383" s="123">
        <f>SUMIF(SaldoAnno5!A$12:A$4602,$D383,SaldoAnno5!G$12:G$4602)</f>
        <v>90484.479999999996</v>
      </c>
      <c r="AB383" s="123">
        <f>SUMIF(SaldoAnno6!A$12:A$5000,$D383,SaldoAnno6!D$12:D$5000)</f>
        <v>92362.59</v>
      </c>
      <c r="AC383" s="123">
        <f>SUMIF(SaldoAnno6!A$12:A$5000,$D383,SaldoAnno6!E$12:E$5000)</f>
        <v>9379.48</v>
      </c>
      <c r="AD383" s="123">
        <f>SUMIF(SaldoAnno6!A$12:A$5000,$D383,SaldoAnno6!G$12:G$5000)</f>
        <v>82983.11</v>
      </c>
    </row>
    <row r="384" spans="1:30">
      <c r="A384" s="124">
        <v>40</v>
      </c>
      <c r="B384" s="124">
        <v>4006</v>
      </c>
      <c r="C384" s="124">
        <v>400602</v>
      </c>
      <c r="D384" s="124">
        <v>40060213</v>
      </c>
      <c r="E384" s="125" t="s">
        <v>806</v>
      </c>
      <c r="F384" s="124">
        <v>1</v>
      </c>
      <c r="G384" s="126" t="s">
        <v>787</v>
      </c>
      <c r="H384" s="126" t="s">
        <v>788</v>
      </c>
      <c r="I384" s="126" t="s">
        <v>795</v>
      </c>
      <c r="J384" s="126" t="s">
        <v>838</v>
      </c>
      <c r="K384" s="126" t="s">
        <v>796</v>
      </c>
      <c r="L384" s="126" t="s">
        <v>791</v>
      </c>
      <c r="M384" s="123">
        <f>SUMIF(SaldoAnno1!A$12:A$4902,D384,SaldoAnno1!D$12:D$4902)</f>
        <v>15.7</v>
      </c>
      <c r="N384" s="123">
        <f>SUMIF(SaldoAnno1!A$12:A$4902,D384,SaldoAnno1!E$12:E$4902)</f>
        <v>0</v>
      </c>
      <c r="O384" s="123">
        <f>SUMIF(SaldoAnno1!A$12:A$4902,D384,SaldoAnno1!G$12:G$4902)</f>
        <v>15.7</v>
      </c>
      <c r="P384" s="123">
        <f>SUMIF(SaldoAnno2!A$12:A$5000,D384,SaldoAnno2!D$12:D$5000)</f>
        <v>5492.36</v>
      </c>
      <c r="Q384" s="123">
        <f>SUMIF(SaldoAnno2!A$12:A$5000,D384,SaldoAnno2!E$12:E$5000)</f>
        <v>0</v>
      </c>
      <c r="R384" s="123">
        <f>SUMIF(SaldoAnno2!A$12:A$5000,D384,SaldoAnno2!G$12:G$5000)</f>
        <v>5492.36</v>
      </c>
      <c r="S384" s="123">
        <f>SUMIF(SaldoAnno3!A$12:A$5000,D384,SaldoAnno3!D$12:G$5000)</f>
        <v>14829.55</v>
      </c>
      <c r="T384" s="123">
        <f>SUMIF(SaldoAnno3!A$12:A$5000,D384,SaldoAnno3!E$12:H$5000)</f>
        <v>0</v>
      </c>
      <c r="U384" s="123">
        <f>SUMIF(SaldoAnno3!A$12:A$5000,D384,SaldoAnno3!G$12:G$5000)</f>
        <v>14829.55</v>
      </c>
      <c r="V384" s="123">
        <f>SUMIF(SaldoAnno4!A$12:A$4602,$D384,SaldoAnno4!D$12:D$4602)</f>
        <v>3154.95</v>
      </c>
      <c r="W384" s="123">
        <f>SUMIF(SaldoAnno4!A$12:A$4602,$D384,SaldoAnno4!E$12:E$4602)</f>
        <v>76.25</v>
      </c>
      <c r="X384" s="123">
        <f>SUMIF(SaldoAnno4!A$12:A$4602,$D384,SaldoAnno4!G$12:G$4602)</f>
        <v>3078.7</v>
      </c>
      <c r="Y384" s="123">
        <f>SUMIF(SaldoAnno5!A$12:A$4602,$D384,SaldoAnno5!D$12:D$4602)</f>
        <v>5595.87</v>
      </c>
      <c r="Z384" s="123">
        <f>SUMIF(SaldoAnno5!A$12:A$4602,$D384,SaldoAnno5!E$12:E$4602)</f>
        <v>0</v>
      </c>
      <c r="AA384" s="123">
        <f>SUMIF(SaldoAnno5!A$12:A$4602,$D384,SaldoAnno5!G$12:G$4602)</f>
        <v>5595.87</v>
      </c>
      <c r="AB384" s="123">
        <f>SUMIF(SaldoAnno6!A$12:A$5000,$D384,SaldoAnno6!D$12:D$5000)</f>
        <v>2031.49</v>
      </c>
      <c r="AC384" s="123">
        <f>SUMIF(SaldoAnno6!A$12:A$5000,$D384,SaldoAnno6!E$12:E$5000)</f>
        <v>0</v>
      </c>
      <c r="AD384" s="123">
        <f>SUMIF(SaldoAnno6!A$12:A$5000,$D384,SaldoAnno6!G$12:G$5000)</f>
        <v>2031.49</v>
      </c>
    </row>
    <row r="385" spans="1:30">
      <c r="A385" s="124">
        <v>40</v>
      </c>
      <c r="B385" s="124">
        <v>4006</v>
      </c>
      <c r="C385" s="124">
        <v>400602</v>
      </c>
      <c r="D385" s="130">
        <v>40060214</v>
      </c>
      <c r="E385" s="131" t="s">
        <v>1365</v>
      </c>
      <c r="F385" s="124">
        <v>1</v>
      </c>
      <c r="G385" s="126" t="s">
        <v>787</v>
      </c>
      <c r="H385" s="126" t="s">
        <v>788</v>
      </c>
      <c r="I385" s="126" t="s">
        <v>795</v>
      </c>
      <c r="J385" s="126" t="s">
        <v>838</v>
      </c>
      <c r="K385" s="126" t="s">
        <v>796</v>
      </c>
      <c r="L385" s="126" t="s">
        <v>791</v>
      </c>
      <c r="M385" s="123">
        <f>SUMIF(SaldoAnno1!A$12:A$4902,D385,SaldoAnno1!D$12:D$4902)</f>
        <v>0</v>
      </c>
      <c r="N385" s="123">
        <f>SUMIF(SaldoAnno1!A$12:A$4902,D385,SaldoAnno1!E$12:E$4902)</f>
        <v>0</v>
      </c>
      <c r="O385" s="123">
        <f>SUMIF(SaldoAnno1!A$12:A$4902,D385,SaldoAnno1!G$12:G$4902)</f>
        <v>0</v>
      </c>
      <c r="P385" s="123">
        <f>SUMIF(SaldoAnno2!A$12:A$5000,D385,SaldoAnno2!D$12:D$5000)</f>
        <v>0</v>
      </c>
      <c r="Q385" s="123">
        <f>SUMIF(SaldoAnno2!A$12:A$5000,D385,SaldoAnno2!E$12:E$5000)</f>
        <v>0</v>
      </c>
      <c r="R385" s="123">
        <f>SUMIF(SaldoAnno2!A$12:A$5000,D385,SaldoAnno2!G$12:G$5000)</f>
        <v>0</v>
      </c>
      <c r="S385" s="123">
        <f>SUMIF(SaldoAnno3!A$12:A$5000,D385,SaldoAnno3!D$12:G$5000)</f>
        <v>0</v>
      </c>
      <c r="T385" s="123">
        <f>SUMIF(SaldoAnno3!A$12:A$5000,D385,SaldoAnno3!E$12:H$5000)</f>
        <v>0</v>
      </c>
      <c r="U385" s="123">
        <f>SUMIF(SaldoAnno3!A$12:A$5000,D385,SaldoAnno3!G$12:G$5000)</f>
        <v>0</v>
      </c>
      <c r="V385" s="123">
        <f>SUMIF(SaldoAnno4!A$12:A$4602,$D385,SaldoAnno4!D$12:D$4602)</f>
        <v>13603.4</v>
      </c>
      <c r="W385" s="123">
        <f>SUMIF(SaldoAnno4!A$12:A$4602,$D385,SaldoAnno4!E$12:E$4602)</f>
        <v>0</v>
      </c>
      <c r="X385" s="123">
        <f>SUMIF(SaldoAnno4!A$12:A$4602,$D385,SaldoAnno4!G$12:G$4602)</f>
        <v>13603.4</v>
      </c>
      <c r="Y385" s="123">
        <f>SUMIF(SaldoAnno5!A$12:A$4602,$D385,SaldoAnno5!D$12:D$4602)</f>
        <v>1200</v>
      </c>
      <c r="Z385" s="123">
        <f>SUMIF(SaldoAnno5!A$12:A$4602,$D385,SaldoAnno5!E$12:E$4602)</f>
        <v>0</v>
      </c>
      <c r="AA385" s="123">
        <f>SUMIF(SaldoAnno5!A$12:A$4602,$D385,SaldoAnno5!G$12:G$4602)</f>
        <v>1200</v>
      </c>
      <c r="AB385" s="123">
        <f>SUMIF(SaldoAnno6!A$12:A$5000,$D385,SaldoAnno6!D$12:D$5000)</f>
        <v>0</v>
      </c>
      <c r="AC385" s="123">
        <f>SUMIF(SaldoAnno6!A$12:A$5000,$D385,SaldoAnno6!E$12:E$5000)</f>
        <v>0</v>
      </c>
      <c r="AD385" s="123">
        <f>SUMIF(SaldoAnno6!A$12:A$5000,$D385,SaldoAnno6!G$12:G$5000)</f>
        <v>0</v>
      </c>
    </row>
    <row r="386" spans="1:30">
      <c r="A386" s="124">
        <v>40</v>
      </c>
      <c r="B386" s="124">
        <v>4006</v>
      </c>
      <c r="C386" s="124">
        <v>400602</v>
      </c>
      <c r="D386" s="124">
        <v>40060288</v>
      </c>
      <c r="E386" s="125" t="s">
        <v>807</v>
      </c>
      <c r="F386" s="124">
        <v>1</v>
      </c>
      <c r="G386" s="126" t="s">
        <v>787</v>
      </c>
      <c r="H386" s="126" t="s">
        <v>788</v>
      </c>
      <c r="I386" s="126" t="s">
        <v>795</v>
      </c>
      <c r="J386" s="126" t="s">
        <v>838</v>
      </c>
      <c r="K386" s="126" t="s">
        <v>796</v>
      </c>
      <c r="L386" s="126" t="s">
        <v>791</v>
      </c>
      <c r="M386" s="123">
        <f>SUMIF(SaldoAnno1!A$12:A$4902,D386,SaldoAnno1!D$12:D$4902)</f>
        <v>4293.66</v>
      </c>
      <c r="N386" s="123">
        <f>SUMIF(SaldoAnno1!A$12:A$4902,D386,SaldoAnno1!E$12:E$4902)</f>
        <v>19.52</v>
      </c>
      <c r="O386" s="123">
        <f>SUMIF(SaldoAnno1!A$12:A$4902,D386,SaldoAnno1!G$12:G$4902)</f>
        <v>4274.1399999999994</v>
      </c>
      <c r="P386" s="123">
        <f>SUMIF(SaldoAnno2!A$12:A$5000,D386,SaldoAnno2!D$12:D$5000)</f>
        <v>9868.27</v>
      </c>
      <c r="Q386" s="123">
        <f>SUMIF(SaldoAnno2!A$12:A$5000,D386,SaldoAnno2!E$12:E$5000)</f>
        <v>31.68</v>
      </c>
      <c r="R386" s="123">
        <f>SUMIF(SaldoAnno2!A$12:A$5000,D386,SaldoAnno2!G$12:G$5000)</f>
        <v>9836.59</v>
      </c>
      <c r="S386" s="123">
        <f>SUMIF(SaldoAnno3!A$12:A$5000,D386,SaldoAnno3!D$12:G$5000)</f>
        <v>28649.8</v>
      </c>
      <c r="T386" s="123">
        <f>SUMIF(SaldoAnno3!A$12:A$5000,D386,SaldoAnno3!E$12:H$5000)</f>
        <v>826.91</v>
      </c>
      <c r="U386" s="123">
        <f>SUMIF(SaldoAnno3!A$12:A$5000,D386,SaldoAnno3!G$12:G$5000)</f>
        <v>27822.89</v>
      </c>
      <c r="V386" s="123">
        <f>SUMIF(SaldoAnno4!A$12:A$4602,$D386,SaldoAnno4!D$12:D$4602)</f>
        <v>22435.1</v>
      </c>
      <c r="W386" s="123">
        <f>SUMIF(SaldoAnno4!A$12:A$4602,$D386,SaldoAnno4!E$12:E$4602)</f>
        <v>1278.05</v>
      </c>
      <c r="X386" s="123">
        <f>SUMIF(SaldoAnno4!A$12:A$4602,$D386,SaldoAnno4!G$12:G$4602)</f>
        <v>21157.05</v>
      </c>
      <c r="Y386" s="123">
        <f>SUMIF(SaldoAnno5!A$12:A$4602,$D386,SaldoAnno5!D$12:D$4602)</f>
        <v>57295.21</v>
      </c>
      <c r="Z386" s="123">
        <f>SUMIF(SaldoAnno5!A$12:A$4602,$D386,SaldoAnno5!E$12:E$4602)</f>
        <v>11807.36</v>
      </c>
      <c r="AA386" s="123">
        <f>SUMIF(SaldoAnno5!A$12:A$4602,$D386,SaldoAnno5!G$12:G$4602)</f>
        <v>45487.85</v>
      </c>
      <c r="AB386" s="123">
        <f>SUMIF(SaldoAnno6!A$12:A$5000,$D386,SaldoAnno6!D$12:D$5000)</f>
        <v>38280.080000000002</v>
      </c>
      <c r="AC386" s="123">
        <f>SUMIF(SaldoAnno6!A$12:A$5000,$D386,SaldoAnno6!E$12:E$5000)</f>
        <v>3561.02</v>
      </c>
      <c r="AD386" s="123">
        <f>SUMIF(SaldoAnno6!A$12:A$5000,$D386,SaldoAnno6!G$12:G$5000)</f>
        <v>34719.060000000005</v>
      </c>
    </row>
    <row r="387" spans="1:30">
      <c r="A387" s="124">
        <v>40</v>
      </c>
      <c r="B387" s="124">
        <v>4006</v>
      </c>
      <c r="C387" s="124">
        <v>400602</v>
      </c>
      <c r="D387" s="124">
        <v>40060289</v>
      </c>
      <c r="E387" s="125" t="s">
        <v>1755</v>
      </c>
      <c r="F387" s="124">
        <v>1</v>
      </c>
      <c r="G387" s="126" t="s">
        <v>787</v>
      </c>
      <c r="H387" s="126" t="s">
        <v>788</v>
      </c>
      <c r="I387" s="126" t="s">
        <v>795</v>
      </c>
      <c r="J387" s="126" t="s">
        <v>838</v>
      </c>
      <c r="K387" s="126" t="s">
        <v>796</v>
      </c>
      <c r="L387" s="126" t="s">
        <v>791</v>
      </c>
      <c r="M387" s="123">
        <f>SUMIF(SaldoAnno1!A$12:A$4902,D387,SaldoAnno1!D$12:D$4902)</f>
        <v>0</v>
      </c>
      <c r="N387" s="123">
        <f>SUMIF(SaldoAnno1!A$12:A$4902,D387,SaldoAnno1!E$12:E$4902)</f>
        <v>0</v>
      </c>
      <c r="O387" s="123">
        <f>SUMIF(SaldoAnno1!A$12:A$4902,D387,SaldoAnno1!G$12:G$4902)</f>
        <v>0</v>
      </c>
      <c r="P387" s="123">
        <f>SUMIF(SaldoAnno2!A$12:A$5000,D387,SaldoAnno2!D$12:D$5000)</f>
        <v>0</v>
      </c>
      <c r="Q387" s="123">
        <f>SUMIF(SaldoAnno2!A$12:A$5000,D387,SaldoAnno2!E$12:E$5000)</f>
        <v>0</v>
      </c>
      <c r="R387" s="123">
        <f>SUMIF(SaldoAnno2!A$12:A$5000,D387,SaldoAnno2!G$12:G$5000)</f>
        <v>0</v>
      </c>
      <c r="S387" s="123">
        <f>SUMIF(SaldoAnno3!A$12:A$5000,D387,SaldoAnno3!D$12:G$5000)</f>
        <v>0</v>
      </c>
      <c r="T387" s="123">
        <f>SUMIF(SaldoAnno3!A$12:A$5000,D387,SaldoAnno3!E$12:H$5000)</f>
        <v>0</v>
      </c>
      <c r="U387" s="123">
        <f>SUMIF(SaldoAnno3!A$12:A$5000,D387,SaldoAnno3!G$12:G$5000)</f>
        <v>0</v>
      </c>
      <c r="V387" s="123">
        <f>SUMIF(SaldoAnno4!A$12:A$4602,$D387,SaldoAnno4!D$12:D$4602)</f>
        <v>0</v>
      </c>
      <c r="W387" s="123">
        <f>SUMIF(SaldoAnno4!A$12:A$4602,$D387,SaldoAnno4!E$12:E$4602)</f>
        <v>0</v>
      </c>
      <c r="X387" s="123">
        <f>SUMIF(SaldoAnno4!A$12:A$4602,$D387,SaldoAnno4!G$12:G$4602)</f>
        <v>0</v>
      </c>
      <c r="Y387" s="123">
        <f>SUMIF(SaldoAnno5!A$12:A$4602,$D387,SaldoAnno5!D$12:D$4602)</f>
        <v>0</v>
      </c>
      <c r="Z387" s="123">
        <f>SUMIF(SaldoAnno5!A$12:A$4602,$D387,SaldoAnno5!E$12:E$4602)</f>
        <v>0</v>
      </c>
      <c r="AA387" s="123">
        <f>SUMIF(SaldoAnno5!A$12:A$4602,$D387,SaldoAnno5!G$12:G$4602)</f>
        <v>0</v>
      </c>
      <c r="AB387" s="123">
        <f>SUMIF(SaldoAnno6!A$12:A$5000,$D387,SaldoAnno6!D$12:D$5000)</f>
        <v>0</v>
      </c>
      <c r="AC387" s="123">
        <f>SUMIF(SaldoAnno6!A$12:A$5000,$D387,SaldoAnno6!E$12:E$5000)</f>
        <v>0</v>
      </c>
      <c r="AD387" s="123">
        <f>SUMIF(SaldoAnno6!A$12:A$5000,$D387,SaldoAnno6!G$12:G$5000)</f>
        <v>0</v>
      </c>
    </row>
    <row r="388" spans="1:30">
      <c r="A388" s="124">
        <v>40</v>
      </c>
      <c r="B388" s="124">
        <v>4006</v>
      </c>
      <c r="C388" s="124">
        <v>400602</v>
      </c>
      <c r="D388" s="124">
        <v>40060290</v>
      </c>
      <c r="E388" s="125" t="s">
        <v>1249</v>
      </c>
      <c r="F388" s="124">
        <v>1</v>
      </c>
      <c r="G388" s="126" t="s">
        <v>787</v>
      </c>
      <c r="H388" s="126" t="s">
        <v>788</v>
      </c>
      <c r="I388" s="126" t="s">
        <v>795</v>
      </c>
      <c r="J388" s="126" t="s">
        <v>838</v>
      </c>
      <c r="K388" s="126" t="s">
        <v>796</v>
      </c>
      <c r="L388" s="126" t="s">
        <v>791</v>
      </c>
      <c r="M388" s="123">
        <f>SUMIF(SaldoAnno1!A$12:A$4902,D388,SaldoAnno1!D$12:D$4902)</f>
        <v>0</v>
      </c>
      <c r="N388" s="123">
        <f>SUMIF(SaldoAnno1!A$12:A$4902,D388,SaldoAnno1!E$12:E$4902)</f>
        <v>0</v>
      </c>
      <c r="O388" s="123">
        <f>SUMIF(SaldoAnno1!A$12:A$4902,D388,SaldoAnno1!G$12:G$4902)</f>
        <v>0</v>
      </c>
      <c r="P388" s="123">
        <f>SUMIF(SaldoAnno2!A$12:A$5000,D388,SaldoAnno2!D$12:D$5000)</f>
        <v>292161.11</v>
      </c>
      <c r="Q388" s="123">
        <f>SUMIF(SaldoAnno2!A$12:A$5000,D388,SaldoAnno2!E$12:E$5000)</f>
        <v>46640.29</v>
      </c>
      <c r="R388" s="123">
        <f>SUMIF(SaldoAnno2!A$12:A$5000,D388,SaldoAnno2!G$12:G$5000)</f>
        <v>245520.81999999998</v>
      </c>
      <c r="S388" s="123">
        <f>SUMIF(SaldoAnno3!A$12:A$5000,D388,SaldoAnno3!D$12:G$5000)</f>
        <v>305667.61</v>
      </c>
      <c r="T388" s="123">
        <f>SUMIF(SaldoAnno3!A$12:A$5000,D388,SaldoAnno3!E$12:H$5000)</f>
        <v>2547</v>
      </c>
      <c r="U388" s="123">
        <f>SUMIF(SaldoAnno3!A$12:A$5000,D388,SaldoAnno3!G$12:G$5000)</f>
        <v>303120.61</v>
      </c>
      <c r="V388" s="123">
        <f>SUMIF(SaldoAnno4!A$12:A$4602,$D388,SaldoAnno4!D$12:D$4602)</f>
        <v>0</v>
      </c>
      <c r="W388" s="123">
        <f>SUMIF(SaldoAnno4!A$12:A$4602,$D388,SaldoAnno4!E$12:E$4602)</f>
        <v>0</v>
      </c>
      <c r="X388" s="123">
        <f>SUMIF(SaldoAnno4!A$12:A$4602,$D388,SaldoAnno4!G$12:G$4602)</f>
        <v>0</v>
      </c>
      <c r="Y388" s="123">
        <f>SUMIF(SaldoAnno5!A$12:A$4602,$D388,SaldoAnno5!D$12:D$4602)</f>
        <v>0</v>
      </c>
      <c r="Z388" s="123">
        <f>SUMIF(SaldoAnno5!A$12:A$4602,$D388,SaldoAnno5!E$12:E$4602)</f>
        <v>0</v>
      </c>
      <c r="AA388" s="123">
        <f>SUMIF(SaldoAnno5!A$12:A$4602,$D388,SaldoAnno5!G$12:G$4602)</f>
        <v>0</v>
      </c>
      <c r="AB388" s="123">
        <f>SUMIF(SaldoAnno6!A$12:A$5000,$D388,SaldoAnno6!D$12:D$5000)</f>
        <v>0</v>
      </c>
      <c r="AC388" s="123">
        <f>SUMIF(SaldoAnno6!A$12:A$5000,$D388,SaldoAnno6!E$12:E$5000)</f>
        <v>0</v>
      </c>
      <c r="AD388" s="123">
        <f>SUMIF(SaldoAnno6!A$12:A$5000,$D388,SaldoAnno6!G$12:G$5000)</f>
        <v>0</v>
      </c>
    </row>
    <row r="389" spans="1:30">
      <c r="A389" s="124">
        <v>40</v>
      </c>
      <c r="B389" s="124">
        <v>4006</v>
      </c>
      <c r="C389" s="124">
        <v>400602</v>
      </c>
      <c r="D389" s="124">
        <v>40060291</v>
      </c>
      <c r="E389" s="125" t="s">
        <v>1250</v>
      </c>
      <c r="F389" s="124">
        <v>1</v>
      </c>
      <c r="G389" s="126" t="s">
        <v>787</v>
      </c>
      <c r="H389" s="126" t="s">
        <v>788</v>
      </c>
      <c r="I389" s="126" t="s">
        <v>795</v>
      </c>
      <c r="J389" s="126" t="s">
        <v>838</v>
      </c>
      <c r="K389" s="126" t="s">
        <v>796</v>
      </c>
      <c r="L389" s="126" t="s">
        <v>791</v>
      </c>
      <c r="M389" s="123">
        <f>SUMIF(SaldoAnno1!A$12:A$4902,D389,SaldoAnno1!D$12:D$4902)</f>
        <v>0</v>
      </c>
      <c r="N389" s="123">
        <f>SUMIF(SaldoAnno1!A$12:A$4902,D389,SaldoAnno1!E$12:E$4902)</f>
        <v>0</v>
      </c>
      <c r="O389" s="123">
        <f>SUMIF(SaldoAnno1!A$12:A$4902,D389,SaldoAnno1!G$12:G$4902)</f>
        <v>0</v>
      </c>
      <c r="P389" s="123">
        <f>SUMIF(SaldoAnno2!A$12:A$5000,D389,SaldoAnno2!D$12:D$5000)</f>
        <v>3232.6</v>
      </c>
      <c r="Q389" s="123">
        <f>SUMIF(SaldoAnno2!A$12:A$5000,D389,SaldoAnno2!E$12:E$5000)</f>
        <v>0</v>
      </c>
      <c r="R389" s="123">
        <f>SUMIF(SaldoAnno2!A$12:A$5000,D389,SaldoAnno2!G$12:G$5000)</f>
        <v>3232.6</v>
      </c>
      <c r="S389" s="123">
        <f>SUMIF(SaldoAnno3!A$12:A$5000,D389,SaldoAnno3!D$12:G$5000)</f>
        <v>3199.98</v>
      </c>
      <c r="T389" s="123">
        <f>SUMIF(SaldoAnno3!A$12:A$5000,D389,SaldoAnno3!E$12:H$5000)</f>
        <v>0</v>
      </c>
      <c r="U389" s="123">
        <f>SUMIF(SaldoAnno3!A$12:A$5000,D389,SaldoAnno3!G$12:G$5000)</f>
        <v>3199.98</v>
      </c>
      <c r="V389" s="123">
        <f>SUMIF(SaldoAnno4!A$12:A$4602,$D389,SaldoAnno4!D$12:D$4602)</f>
        <v>0</v>
      </c>
      <c r="W389" s="123">
        <f>SUMIF(SaldoAnno4!A$12:A$4602,$D389,SaldoAnno4!E$12:E$4602)</f>
        <v>0</v>
      </c>
      <c r="X389" s="123">
        <f>SUMIF(SaldoAnno4!A$12:A$4602,$D389,SaldoAnno4!G$12:G$4602)</f>
        <v>0</v>
      </c>
      <c r="Y389" s="123">
        <f>SUMIF(SaldoAnno5!A$12:A$4602,$D389,SaldoAnno5!D$12:D$4602)</f>
        <v>0</v>
      </c>
      <c r="Z389" s="123">
        <f>SUMIF(SaldoAnno5!A$12:A$4602,$D389,SaldoAnno5!E$12:E$4602)</f>
        <v>0</v>
      </c>
      <c r="AA389" s="123">
        <f>SUMIF(SaldoAnno5!A$12:A$4602,$D389,SaldoAnno5!G$12:G$4602)</f>
        <v>0</v>
      </c>
      <c r="AB389" s="123">
        <f>SUMIF(SaldoAnno6!A$12:A$5000,$D389,SaldoAnno6!D$12:D$5000)</f>
        <v>0</v>
      </c>
      <c r="AC389" s="123">
        <f>SUMIF(SaldoAnno6!A$12:A$5000,$D389,SaldoAnno6!E$12:E$5000)</f>
        <v>0</v>
      </c>
      <c r="AD389" s="123">
        <f>SUMIF(SaldoAnno6!A$12:A$5000,$D389,SaldoAnno6!G$12:G$5000)</f>
        <v>0</v>
      </c>
    </row>
    <row r="390" spans="1:30" ht="25.5">
      <c r="A390" s="124">
        <v>40</v>
      </c>
      <c r="B390" s="124">
        <v>4006</v>
      </c>
      <c r="C390" s="124">
        <v>400602</v>
      </c>
      <c r="D390" s="124">
        <v>40060292</v>
      </c>
      <c r="E390" s="125" t="s">
        <v>1366</v>
      </c>
      <c r="F390" s="124">
        <v>1</v>
      </c>
      <c r="G390" s="126" t="s">
        <v>787</v>
      </c>
      <c r="H390" s="126" t="s">
        <v>788</v>
      </c>
      <c r="I390" s="126" t="s">
        <v>795</v>
      </c>
      <c r="J390" s="126" t="s">
        <v>838</v>
      </c>
      <c r="K390" s="126" t="s">
        <v>796</v>
      </c>
      <c r="L390" s="126" t="s">
        <v>791</v>
      </c>
      <c r="M390" s="123">
        <f>SUMIF(SaldoAnno1!A$12:A$4902,D390,SaldoAnno1!D$12:D$4902)</f>
        <v>0</v>
      </c>
      <c r="N390" s="123">
        <f>SUMIF(SaldoAnno1!A$12:A$4902,D390,SaldoAnno1!E$12:E$4902)</f>
        <v>0</v>
      </c>
      <c r="O390" s="123">
        <f>SUMIF(SaldoAnno1!A$12:A$4902,D390,SaldoAnno1!G$12:G$4902)</f>
        <v>0</v>
      </c>
      <c r="P390" s="123">
        <f>SUMIF(SaldoAnno2!A$12:A$5000,D390,SaldoAnno2!D$12:D$5000)</f>
        <v>40439.81</v>
      </c>
      <c r="Q390" s="123">
        <f>SUMIF(SaldoAnno2!A$12:A$5000,D390,SaldoAnno2!E$12:E$5000)</f>
        <v>14847.84</v>
      </c>
      <c r="R390" s="123">
        <f>SUMIF(SaldoAnno2!A$12:A$5000,D390,SaldoAnno2!G$12:G$5000)</f>
        <v>25591.969999999998</v>
      </c>
      <c r="S390" s="123">
        <f>SUMIF(SaldoAnno3!A$12:A$5000,D390,SaldoAnno3!D$12:G$5000)</f>
        <v>29168.43</v>
      </c>
      <c r="T390" s="123">
        <f>SUMIF(SaldoAnno3!A$12:A$5000,D390,SaldoAnno3!E$12:H$5000)</f>
        <v>0</v>
      </c>
      <c r="U390" s="123">
        <f>SUMIF(SaldoAnno3!A$12:A$5000,D390,SaldoAnno3!G$12:G$5000)</f>
        <v>29168.43</v>
      </c>
      <c r="V390" s="123">
        <f>SUMIF(SaldoAnno4!A$12:A$4602,$D390,SaldoAnno4!D$12:D$4602)</f>
        <v>742</v>
      </c>
      <c r="W390" s="123">
        <f>SUMIF(SaldoAnno4!A$12:A$4602,$D390,SaldoAnno4!E$12:E$4602)</f>
        <v>0</v>
      </c>
      <c r="X390" s="123">
        <f>SUMIF(SaldoAnno4!A$12:A$4602,$D390,SaldoAnno4!G$12:G$4602)</f>
        <v>742</v>
      </c>
      <c r="Y390" s="123">
        <f>SUMIF(SaldoAnno5!A$12:A$4602,$D390,SaldoAnno5!D$12:D$4602)</f>
        <v>0</v>
      </c>
      <c r="Z390" s="123">
        <f>SUMIF(SaldoAnno5!A$12:A$4602,$D390,SaldoAnno5!E$12:E$4602)</f>
        <v>0</v>
      </c>
      <c r="AA390" s="123">
        <f>SUMIF(SaldoAnno5!A$12:A$4602,$D390,SaldoAnno5!G$12:G$4602)</f>
        <v>0</v>
      </c>
      <c r="AB390" s="123">
        <f>SUMIF(SaldoAnno6!A$12:A$5000,$D390,SaldoAnno6!D$12:D$5000)</f>
        <v>0</v>
      </c>
      <c r="AC390" s="123">
        <f>SUMIF(SaldoAnno6!A$12:A$5000,$D390,SaldoAnno6!E$12:E$5000)</f>
        <v>0</v>
      </c>
      <c r="AD390" s="123">
        <f>SUMIF(SaldoAnno6!A$12:A$5000,$D390,SaldoAnno6!G$12:G$5000)</f>
        <v>0</v>
      </c>
    </row>
    <row r="391" spans="1:30">
      <c r="A391" s="124">
        <v>40</v>
      </c>
      <c r="B391" s="124">
        <v>4007</v>
      </c>
      <c r="C391" s="124">
        <v>400701</v>
      </c>
      <c r="D391" s="124">
        <v>40070101</v>
      </c>
      <c r="E391" s="125" t="s">
        <v>1276</v>
      </c>
      <c r="F391" s="124">
        <v>1</v>
      </c>
      <c r="G391" s="126" t="s">
        <v>787</v>
      </c>
      <c r="H391" s="126" t="s">
        <v>808</v>
      </c>
      <c r="I391" s="126" t="s">
        <v>809</v>
      </c>
      <c r="J391" s="126" t="s">
        <v>838</v>
      </c>
      <c r="K391" s="126" t="s">
        <v>812</v>
      </c>
      <c r="L391" s="126" t="s">
        <v>813</v>
      </c>
      <c r="M391" s="123">
        <f>SUMIF(SaldoAnno1!A$12:A$4902,D391,SaldoAnno1!D$12:D$4902)</f>
        <v>20436.490000000002</v>
      </c>
      <c r="N391" s="123">
        <f>SUMIF(SaldoAnno1!A$12:A$4902,D391,SaldoAnno1!E$12:E$4902)</f>
        <v>0</v>
      </c>
      <c r="O391" s="123">
        <f>SUMIF(SaldoAnno1!A$12:A$4902,D391,SaldoAnno1!G$12:G$4902)</f>
        <v>20436.490000000002</v>
      </c>
      <c r="P391" s="123">
        <f>SUMIF(SaldoAnno2!A$12:A$5000,D391,SaldoAnno2!D$12:D$5000)</f>
        <v>2401557.98</v>
      </c>
      <c r="Q391" s="123">
        <f>SUMIF(SaldoAnno2!A$12:A$5000,D391,SaldoAnno2!E$12:E$5000)</f>
        <v>118927.41</v>
      </c>
      <c r="R391" s="123">
        <f>SUMIF(SaldoAnno2!A$12:A$5000,D391,SaldoAnno2!G$12:G$5000)</f>
        <v>2282630.5699999998</v>
      </c>
      <c r="S391" s="123">
        <f>SUMIF(SaldoAnno3!A$12:A$5000,D391,SaldoAnno3!D$12:G$5000)</f>
        <v>166959.32999999999</v>
      </c>
      <c r="T391" s="123">
        <f>SUMIF(SaldoAnno3!A$12:A$5000,D391,SaldoAnno3!E$12:H$5000)</f>
        <v>21205.89</v>
      </c>
      <c r="U391" s="123">
        <f>SUMIF(SaldoAnno3!A$12:A$5000,D391,SaldoAnno3!G$12:G$5000)</f>
        <v>145753.44</v>
      </c>
      <c r="V391" s="123">
        <f>SUMIF(SaldoAnno4!A$12:A$4602,$D391,SaldoAnno4!D$12:D$4602)</f>
        <v>124800</v>
      </c>
      <c r="W391" s="123">
        <f>SUMIF(SaldoAnno4!A$12:A$4602,$D391,SaldoAnno4!E$12:E$4602)</f>
        <v>0</v>
      </c>
      <c r="X391" s="123">
        <f>SUMIF(SaldoAnno4!A$12:A$4602,$D391,SaldoAnno4!G$12:G$4602)</f>
        <v>124800</v>
      </c>
      <c r="Y391" s="123">
        <f>SUMIF(SaldoAnno5!A$12:A$4602,$D391,SaldoAnno5!D$12:D$4602)</f>
        <v>124800</v>
      </c>
      <c r="Z391" s="123">
        <f>SUMIF(SaldoAnno5!A$12:A$4602,$D391,SaldoAnno5!E$12:E$4602)</f>
        <v>0</v>
      </c>
      <c r="AA391" s="123">
        <f>SUMIF(SaldoAnno5!A$12:A$4602,$D391,SaldoAnno5!G$12:G$4602)</f>
        <v>124800</v>
      </c>
      <c r="AB391" s="123">
        <f>SUMIF(SaldoAnno6!A$12:A$5000,$D391,SaldoAnno6!D$12:D$5000)</f>
        <v>99640.1</v>
      </c>
      <c r="AC391" s="123">
        <f>SUMIF(SaldoAnno6!A$12:A$5000,$D391,SaldoAnno6!E$12:E$5000)</f>
        <v>20900</v>
      </c>
      <c r="AD391" s="123">
        <f>SUMIF(SaldoAnno6!A$12:A$5000,$D391,SaldoAnno6!G$12:G$5000)</f>
        <v>78740.100000000006</v>
      </c>
    </row>
    <row r="392" spans="1:30">
      <c r="A392" s="124">
        <v>40</v>
      </c>
      <c r="B392" s="124">
        <v>4007</v>
      </c>
      <c r="C392" s="124">
        <v>400701</v>
      </c>
      <c r="D392" s="124">
        <v>40070102</v>
      </c>
      <c r="E392" s="125" t="s">
        <v>1224</v>
      </c>
      <c r="F392" s="124">
        <v>1</v>
      </c>
      <c r="G392" s="126" t="s">
        <v>787</v>
      </c>
      <c r="H392" s="126" t="s">
        <v>808</v>
      </c>
      <c r="I392" s="126" t="s">
        <v>809</v>
      </c>
      <c r="J392" s="126" t="s">
        <v>838</v>
      </c>
      <c r="K392" s="126" t="s">
        <v>812</v>
      </c>
      <c r="L392" s="126" t="s">
        <v>813</v>
      </c>
      <c r="M392" s="123">
        <f>SUMIF(SaldoAnno1!A$12:A$4902,D392,SaldoAnno1!D$12:D$4902)</f>
        <v>0</v>
      </c>
      <c r="N392" s="123">
        <f>SUMIF(SaldoAnno1!A$12:A$4902,D392,SaldoAnno1!E$12:E$4902)</f>
        <v>0</v>
      </c>
      <c r="O392" s="123">
        <f>SUMIF(SaldoAnno1!A$12:A$4902,D392,SaldoAnno1!G$12:G$4902)</f>
        <v>0</v>
      </c>
      <c r="P392" s="123">
        <f>SUMIF(SaldoAnno2!A$12:A$5000,D392,SaldoAnno2!D$12:D$5000)</f>
        <v>886610.58</v>
      </c>
      <c r="Q392" s="123">
        <f>SUMIF(SaldoAnno2!A$12:A$5000,D392,SaldoAnno2!E$12:E$5000)</f>
        <v>101306.4</v>
      </c>
      <c r="R392" s="123">
        <f>SUMIF(SaldoAnno2!A$12:A$5000,D392,SaldoAnno2!G$12:G$5000)</f>
        <v>785304.17999999993</v>
      </c>
      <c r="S392" s="123">
        <f>SUMIF(SaldoAnno3!A$12:A$5000,D392,SaldoAnno3!D$12:G$5000)</f>
        <v>0</v>
      </c>
      <c r="T392" s="123">
        <f>SUMIF(SaldoAnno3!A$12:A$5000,D392,SaldoAnno3!E$12:H$5000)</f>
        <v>0</v>
      </c>
      <c r="U392" s="123">
        <f>SUMIF(SaldoAnno3!A$12:A$5000,D392,SaldoAnno3!G$12:G$5000)</f>
        <v>0</v>
      </c>
      <c r="V392" s="123">
        <f>SUMIF(SaldoAnno4!A$12:A$4602,$D392,SaldoAnno4!D$12:D$4602)</f>
        <v>0</v>
      </c>
      <c r="W392" s="123">
        <f>SUMIF(SaldoAnno4!A$12:A$4602,$D392,SaldoAnno4!E$12:E$4602)</f>
        <v>0</v>
      </c>
      <c r="X392" s="123">
        <f>SUMIF(SaldoAnno4!A$12:A$4602,$D392,SaldoAnno4!G$12:G$4602)</f>
        <v>0</v>
      </c>
      <c r="Y392" s="123">
        <f>SUMIF(SaldoAnno5!A$12:A$4602,$D392,SaldoAnno5!D$12:D$4602)</f>
        <v>468.56</v>
      </c>
      <c r="Z392" s="123">
        <f>SUMIF(SaldoAnno5!A$12:A$4602,$D392,SaldoAnno5!E$12:E$4602)</f>
        <v>468.56</v>
      </c>
      <c r="AA392" s="123">
        <f>SUMIF(SaldoAnno5!A$12:A$4602,$D392,SaldoAnno5!G$12:G$4602)</f>
        <v>0</v>
      </c>
      <c r="AB392" s="123">
        <f>SUMIF(SaldoAnno6!A$12:A$5000,$D392,SaldoAnno6!D$12:D$5000)</f>
        <v>0</v>
      </c>
      <c r="AC392" s="123">
        <f>SUMIF(SaldoAnno6!A$12:A$5000,$D392,SaldoAnno6!E$12:E$5000)</f>
        <v>0</v>
      </c>
      <c r="AD392" s="123">
        <f>SUMIF(SaldoAnno6!A$12:A$5000,$D392,SaldoAnno6!G$12:G$5000)</f>
        <v>0</v>
      </c>
    </row>
    <row r="393" spans="1:30">
      <c r="A393" s="124">
        <v>40</v>
      </c>
      <c r="B393" s="124">
        <v>4007</v>
      </c>
      <c r="C393" s="124">
        <v>400701</v>
      </c>
      <c r="D393" s="124">
        <v>40070103</v>
      </c>
      <c r="E393" s="125" t="s">
        <v>1367</v>
      </c>
      <c r="F393" s="124">
        <v>1</v>
      </c>
      <c r="G393" s="126" t="s">
        <v>787</v>
      </c>
      <c r="H393" s="126" t="s">
        <v>808</v>
      </c>
      <c r="I393" s="126" t="s">
        <v>809</v>
      </c>
      <c r="J393" s="126" t="s">
        <v>838</v>
      </c>
      <c r="K393" s="126" t="s">
        <v>812</v>
      </c>
      <c r="L393" s="126" t="s">
        <v>813</v>
      </c>
      <c r="M393" s="123">
        <f>SUMIF(SaldoAnno1!A$12:A$4902,D393,SaldoAnno1!D$12:D$4902)</f>
        <v>216037.29</v>
      </c>
      <c r="N393" s="123">
        <f>SUMIF(SaldoAnno1!A$12:A$4902,D393,SaldoAnno1!E$12:E$4902)</f>
        <v>0</v>
      </c>
      <c r="O393" s="123">
        <f>SUMIF(SaldoAnno1!A$12:A$4902,D393,SaldoAnno1!G$12:G$4902)</f>
        <v>216037.29</v>
      </c>
      <c r="P393" s="123">
        <f>SUMIF(SaldoAnno2!A$12:A$5000,D393,SaldoAnno2!D$12:D$5000)</f>
        <v>2340936.16</v>
      </c>
      <c r="Q393" s="123">
        <f>SUMIF(SaldoAnno2!A$12:A$5000,D393,SaldoAnno2!E$12:E$5000)</f>
        <v>26009.86</v>
      </c>
      <c r="R393" s="123">
        <f>SUMIF(SaldoAnno2!A$12:A$5000,D393,SaldoAnno2!G$12:G$5000)</f>
        <v>2314926.3000000003</v>
      </c>
      <c r="S393" s="123">
        <f>SUMIF(SaldoAnno3!A$12:A$5000,D393,SaldoAnno3!D$12:G$5000)</f>
        <v>2510863.27</v>
      </c>
      <c r="T393" s="123">
        <f>SUMIF(SaldoAnno3!A$12:A$5000,D393,SaldoAnno3!E$12:H$5000)</f>
        <v>18324.2</v>
      </c>
      <c r="U393" s="123">
        <f>SUMIF(SaldoAnno3!A$12:A$5000,D393,SaldoAnno3!G$12:G$5000)</f>
        <v>2492539.0699999998</v>
      </c>
      <c r="V393" s="123">
        <f>SUMIF(SaldoAnno4!A$12:A$4602,$D393,SaldoAnno4!D$12:D$4602)</f>
        <v>3468295.52</v>
      </c>
      <c r="W393" s="123">
        <f>SUMIF(SaldoAnno4!A$12:A$4602,$D393,SaldoAnno4!E$12:E$4602)</f>
        <v>246324.03</v>
      </c>
      <c r="X393" s="123">
        <f>SUMIF(SaldoAnno4!A$12:A$4602,$D393,SaldoAnno4!G$12:G$4602)</f>
        <v>3221971.49</v>
      </c>
      <c r="Y393" s="123">
        <f>SUMIF(SaldoAnno5!A$12:A$4602,$D393,SaldoAnno5!D$12:D$4602)</f>
        <v>4020088.01</v>
      </c>
      <c r="Z393" s="123">
        <f>SUMIF(SaldoAnno5!A$12:A$4602,$D393,SaldoAnno5!E$12:E$4602)</f>
        <v>282972.77</v>
      </c>
      <c r="AA393" s="123">
        <f>SUMIF(SaldoAnno5!A$12:A$4602,$D393,SaldoAnno5!G$12:G$4602)</f>
        <v>3737115.2399999998</v>
      </c>
      <c r="AB393" s="123">
        <f>SUMIF(SaldoAnno6!A$12:A$5000,$D393,SaldoAnno6!D$12:D$5000)</f>
        <v>4623031.46</v>
      </c>
      <c r="AC393" s="123">
        <f>SUMIF(SaldoAnno6!A$12:A$5000,$D393,SaldoAnno6!E$12:E$5000)</f>
        <v>80552.94</v>
      </c>
      <c r="AD393" s="123">
        <f>SUMIF(SaldoAnno6!A$12:A$5000,$D393,SaldoAnno6!G$12:G$5000)</f>
        <v>4542478.5199999996</v>
      </c>
    </row>
    <row r="394" spans="1:30">
      <c r="A394" s="124">
        <v>40</v>
      </c>
      <c r="B394" s="124">
        <v>4007</v>
      </c>
      <c r="C394" s="124">
        <v>400701</v>
      </c>
      <c r="D394" s="130">
        <v>40070104</v>
      </c>
      <c r="E394" s="131" t="s">
        <v>1274</v>
      </c>
      <c r="F394" s="124">
        <v>1</v>
      </c>
      <c r="G394" s="126" t="s">
        <v>787</v>
      </c>
      <c r="H394" s="126" t="s">
        <v>808</v>
      </c>
      <c r="I394" s="126" t="s">
        <v>809</v>
      </c>
      <c r="J394" s="126" t="s">
        <v>838</v>
      </c>
      <c r="K394" s="126" t="s">
        <v>812</v>
      </c>
      <c r="L394" s="126" t="s">
        <v>813</v>
      </c>
      <c r="M394" s="123">
        <f>SUMIF(SaldoAnno1!A$12:A$4902,D394,SaldoAnno1!D$12:D$4902)</f>
        <v>0</v>
      </c>
      <c r="N394" s="123">
        <f>SUMIF(SaldoAnno1!A$12:A$4902,D394,SaldoAnno1!E$12:E$4902)</f>
        <v>0</v>
      </c>
      <c r="O394" s="123">
        <f>SUMIF(SaldoAnno1!A$12:A$4902,D394,SaldoAnno1!G$12:G$4902)</f>
        <v>0</v>
      </c>
      <c r="P394" s="123">
        <f>SUMIF(SaldoAnno2!A$12:A$5000,D394,SaldoAnno2!D$12:D$5000)</f>
        <v>1022970.4</v>
      </c>
      <c r="Q394" s="123">
        <f>SUMIF(SaldoAnno2!A$12:A$5000,D394,SaldoAnno2!E$12:E$5000)</f>
        <v>0</v>
      </c>
      <c r="R394" s="123">
        <f>SUMIF(SaldoAnno2!A$12:A$5000,D394,SaldoAnno2!G$12:G$5000)</f>
        <v>1022970.4</v>
      </c>
      <c r="S394" s="123">
        <f>SUMIF(SaldoAnno3!A$12:A$5000,D394,SaldoAnno3!D$12:G$5000)</f>
        <v>1124349.19</v>
      </c>
      <c r="T394" s="123">
        <f>SUMIF(SaldoAnno3!A$12:A$5000,D394,SaldoAnno3!E$12:H$5000)</f>
        <v>437.76</v>
      </c>
      <c r="U394" s="123">
        <f>SUMIF(SaldoAnno3!A$12:A$5000,D394,SaldoAnno3!G$12:G$5000)</f>
        <v>1123911.43</v>
      </c>
      <c r="V394" s="123">
        <f>SUMIF(SaldoAnno4!A$12:A$4602,$D394,SaldoAnno4!D$12:D$4602)</f>
        <v>1606937.42</v>
      </c>
      <c r="W394" s="123">
        <f>SUMIF(SaldoAnno4!A$12:A$4602,$D394,SaldoAnno4!E$12:E$4602)</f>
        <v>26621.279999999999</v>
      </c>
      <c r="X394" s="123">
        <f>SUMIF(SaldoAnno4!A$12:A$4602,$D394,SaldoAnno4!G$12:G$4602)</f>
        <v>1580316.14</v>
      </c>
      <c r="Y394" s="123">
        <f>SUMIF(SaldoAnno5!A$12:A$4602,$D394,SaldoAnno5!D$12:D$4602)</f>
        <v>0</v>
      </c>
      <c r="Z394" s="123">
        <f>SUMIF(SaldoAnno5!A$12:A$4602,$D394,SaldoAnno5!E$12:E$4602)</f>
        <v>0</v>
      </c>
      <c r="AA394" s="123">
        <f>SUMIF(SaldoAnno5!A$12:A$4602,$D394,SaldoAnno5!G$12:G$4602)</f>
        <v>0</v>
      </c>
      <c r="AB394" s="123">
        <f>SUMIF(SaldoAnno6!A$12:A$5000,$D394,SaldoAnno6!D$12:D$5000)</f>
        <v>0</v>
      </c>
      <c r="AC394" s="123">
        <f>SUMIF(SaldoAnno6!A$12:A$5000,$D394,SaldoAnno6!E$12:E$5000)</f>
        <v>0</v>
      </c>
      <c r="AD394" s="123">
        <f>SUMIF(SaldoAnno6!A$12:A$5000,$D394,SaldoAnno6!G$12:G$5000)</f>
        <v>0</v>
      </c>
    </row>
    <row r="395" spans="1:30">
      <c r="A395" s="124">
        <v>40</v>
      </c>
      <c r="B395" s="124">
        <v>4007</v>
      </c>
      <c r="C395" s="124">
        <v>400701</v>
      </c>
      <c r="D395" s="130">
        <v>40070105</v>
      </c>
      <c r="E395" s="131" t="s">
        <v>1275</v>
      </c>
      <c r="F395" s="124">
        <v>1</v>
      </c>
      <c r="G395" s="126" t="s">
        <v>787</v>
      </c>
      <c r="H395" s="126" t="s">
        <v>808</v>
      </c>
      <c r="I395" s="126" t="s">
        <v>809</v>
      </c>
      <c r="J395" s="126" t="s">
        <v>838</v>
      </c>
      <c r="K395" s="126" t="s">
        <v>812</v>
      </c>
      <c r="L395" s="126" t="s">
        <v>813</v>
      </c>
      <c r="M395" s="123">
        <f>SUMIF(SaldoAnno1!A$12:A$4902,D395,SaldoAnno1!D$12:D$4902)</f>
        <v>0</v>
      </c>
      <c r="N395" s="123">
        <f>SUMIF(SaldoAnno1!A$12:A$4902,D395,SaldoAnno1!E$12:E$4902)</f>
        <v>0</v>
      </c>
      <c r="O395" s="123">
        <f>SUMIF(SaldoAnno1!A$12:A$4902,D395,SaldoAnno1!G$12:G$4902)</f>
        <v>0</v>
      </c>
      <c r="P395" s="123">
        <f>SUMIF(SaldoAnno2!A$12:A$5000,D395,SaldoAnno2!D$12:D$5000)</f>
        <v>0</v>
      </c>
      <c r="Q395" s="123">
        <f>SUMIF(SaldoAnno2!A$12:A$5000,D395,SaldoAnno2!E$12:E$5000)</f>
        <v>0</v>
      </c>
      <c r="R395" s="123">
        <f>SUMIF(SaldoAnno2!A$12:A$5000,D395,SaldoAnno2!G$12:G$5000)</f>
        <v>0</v>
      </c>
      <c r="S395" s="123">
        <f>SUMIF(SaldoAnno3!A$12:A$5000,D395,SaldoAnno3!D$12:G$5000)</f>
        <v>0</v>
      </c>
      <c r="T395" s="123">
        <f>SUMIF(SaldoAnno3!A$12:A$5000,D395,SaldoAnno3!E$12:H$5000)</f>
        <v>0</v>
      </c>
      <c r="U395" s="123">
        <f>SUMIF(SaldoAnno3!A$12:A$5000,D395,SaldoAnno3!G$12:G$5000)</f>
        <v>0</v>
      </c>
      <c r="V395" s="123">
        <f>SUMIF(SaldoAnno4!A$12:A$4602,$D395,SaldoAnno4!D$12:D$4602)</f>
        <v>0</v>
      </c>
      <c r="W395" s="123">
        <f>SUMIF(SaldoAnno4!A$12:A$4602,$D395,SaldoAnno4!E$12:E$4602)</f>
        <v>0</v>
      </c>
      <c r="X395" s="123">
        <f>SUMIF(SaldoAnno4!A$12:A$4602,$D395,SaldoAnno4!G$12:G$4602)</f>
        <v>0</v>
      </c>
      <c r="Y395" s="123">
        <f>SUMIF(SaldoAnno5!A$12:A$4602,$D395,SaldoAnno5!D$12:D$4602)</f>
        <v>0</v>
      </c>
      <c r="Z395" s="123">
        <f>SUMIF(SaldoAnno5!A$12:A$4602,$D395,SaldoAnno5!E$12:E$4602)</f>
        <v>0</v>
      </c>
      <c r="AA395" s="123">
        <f>SUMIF(SaldoAnno5!A$12:A$4602,$D395,SaldoAnno5!G$12:G$4602)</f>
        <v>0</v>
      </c>
      <c r="AB395" s="123">
        <f>SUMIF(SaldoAnno6!A$12:A$5000,$D395,SaldoAnno6!D$12:D$5000)</f>
        <v>0</v>
      </c>
      <c r="AC395" s="123">
        <f>SUMIF(SaldoAnno6!A$12:A$5000,$D395,SaldoAnno6!E$12:E$5000)</f>
        <v>0</v>
      </c>
      <c r="AD395" s="123">
        <f>SUMIF(SaldoAnno6!A$12:A$5000,$D395,SaldoAnno6!G$12:G$5000)</f>
        <v>0</v>
      </c>
    </row>
    <row r="396" spans="1:30">
      <c r="A396" s="124">
        <v>40</v>
      </c>
      <c r="B396" s="124">
        <v>4007</v>
      </c>
      <c r="C396" s="124">
        <v>400701</v>
      </c>
      <c r="D396" s="130">
        <v>40070106</v>
      </c>
      <c r="E396" s="131" t="s">
        <v>579</v>
      </c>
      <c r="F396" s="124">
        <v>1</v>
      </c>
      <c r="G396" s="126" t="s">
        <v>787</v>
      </c>
      <c r="H396" s="126" t="s">
        <v>808</v>
      </c>
      <c r="I396" s="126" t="s">
        <v>809</v>
      </c>
      <c r="J396" s="126" t="s">
        <v>838</v>
      </c>
      <c r="K396" s="126" t="s">
        <v>812</v>
      </c>
      <c r="L396" s="126" t="s">
        <v>813</v>
      </c>
      <c r="M396" s="123">
        <f>SUMIF(SaldoAnno1!A$12:A$4902,D396,SaldoAnno1!D$12:D$4902)</f>
        <v>450985.24</v>
      </c>
      <c r="N396" s="123">
        <f>SUMIF(SaldoAnno1!A$12:A$4902,D396,SaldoAnno1!E$12:E$4902)</f>
        <v>0</v>
      </c>
      <c r="O396" s="123">
        <f>SUMIF(SaldoAnno1!A$12:A$4902,D396,SaldoAnno1!G$12:G$4902)</f>
        <v>450985.24</v>
      </c>
      <c r="P396" s="123">
        <f>SUMIF(SaldoAnno2!A$12:A$5000,D396,SaldoAnno2!D$12:D$5000)</f>
        <v>4879914.97</v>
      </c>
      <c r="Q396" s="123">
        <f>SUMIF(SaldoAnno2!A$12:A$5000,D396,SaldoAnno2!E$12:E$5000)</f>
        <v>199164.39</v>
      </c>
      <c r="R396" s="123">
        <f>SUMIF(SaldoAnno2!A$12:A$5000,D396,SaldoAnno2!G$12:G$5000)</f>
        <v>4680750.58</v>
      </c>
      <c r="S396" s="123">
        <f>SUMIF(SaldoAnno3!A$12:A$5000,D396,SaldoAnno3!D$12:G$5000)</f>
        <v>2969187.41</v>
      </c>
      <c r="T396" s="123">
        <f>SUMIF(SaldoAnno3!A$12:A$5000,D396,SaldoAnno3!E$12:H$5000)</f>
        <v>9286.06</v>
      </c>
      <c r="U396" s="123">
        <f>SUMIF(SaldoAnno3!A$12:A$5000,D396,SaldoAnno3!G$12:G$5000)</f>
        <v>2959901.35</v>
      </c>
      <c r="V396" s="123">
        <f>SUMIF(SaldoAnno4!A$12:A$4602,$D396,SaldoAnno4!D$12:D$4602)</f>
        <v>2925154.51</v>
      </c>
      <c r="W396" s="123">
        <f>SUMIF(SaldoAnno4!A$12:A$4602,$D396,SaldoAnno4!E$12:E$4602)</f>
        <v>44586.33</v>
      </c>
      <c r="X396" s="123">
        <f>SUMIF(SaldoAnno4!A$12:A$4602,$D396,SaldoAnno4!G$12:G$4602)</f>
        <v>2880568.1799999997</v>
      </c>
      <c r="Y396" s="123">
        <f>SUMIF(SaldoAnno5!A$12:A$4602,$D396,SaldoAnno5!D$12:D$4602)</f>
        <v>1879345.85</v>
      </c>
      <c r="Z396" s="123">
        <f>SUMIF(SaldoAnno5!A$12:A$4602,$D396,SaldoAnno5!E$12:E$4602)</f>
        <v>0</v>
      </c>
      <c r="AA396" s="123">
        <f>SUMIF(SaldoAnno5!A$12:A$4602,$D396,SaldoAnno5!G$12:G$4602)</f>
        <v>1879345.85</v>
      </c>
      <c r="AB396" s="123">
        <f>SUMIF(SaldoAnno6!A$12:A$5000,$D396,SaldoAnno6!D$12:D$5000)</f>
        <v>2000935.1</v>
      </c>
      <c r="AC396" s="123">
        <f>SUMIF(SaldoAnno6!A$12:A$5000,$D396,SaldoAnno6!E$12:E$5000)</f>
        <v>3922.13</v>
      </c>
      <c r="AD396" s="123">
        <f>SUMIF(SaldoAnno6!A$12:A$5000,$D396,SaldoAnno6!G$12:G$5000)</f>
        <v>1997012.9700000002</v>
      </c>
    </row>
    <row r="397" spans="1:30">
      <c r="A397" s="124">
        <v>40</v>
      </c>
      <c r="B397" s="124">
        <v>4007</v>
      </c>
      <c r="C397" s="124">
        <v>400701</v>
      </c>
      <c r="D397" s="130">
        <v>40070107</v>
      </c>
      <c r="E397" s="131" t="s">
        <v>580</v>
      </c>
      <c r="F397" s="124">
        <v>1</v>
      </c>
      <c r="G397" s="126" t="s">
        <v>787</v>
      </c>
      <c r="H397" s="126" t="s">
        <v>808</v>
      </c>
      <c r="I397" s="126" t="s">
        <v>809</v>
      </c>
      <c r="J397" s="126" t="s">
        <v>838</v>
      </c>
      <c r="K397" s="126" t="s">
        <v>812</v>
      </c>
      <c r="L397" s="126" t="s">
        <v>813</v>
      </c>
      <c r="M397" s="123">
        <f>SUMIF(SaldoAnno1!A$12:A$4902,D397,SaldoAnno1!D$12:D$4902)</f>
        <v>0</v>
      </c>
      <c r="N397" s="123">
        <f>SUMIF(SaldoAnno1!A$12:A$4902,D397,SaldoAnno1!E$12:E$4902)</f>
        <v>0</v>
      </c>
      <c r="O397" s="123">
        <f>SUMIF(SaldoAnno1!A$12:A$4902,D397,SaldoAnno1!G$12:G$4902)</f>
        <v>0</v>
      </c>
      <c r="P397" s="123">
        <f>SUMIF(SaldoAnno2!A$12:A$5000,D397,SaldoAnno2!D$12:D$5000)</f>
        <v>0</v>
      </c>
      <c r="Q397" s="123">
        <f>SUMIF(SaldoAnno2!A$12:A$5000,D397,SaldoAnno2!E$12:E$5000)</f>
        <v>0</v>
      </c>
      <c r="R397" s="123">
        <f>SUMIF(SaldoAnno2!A$12:A$5000,D397,SaldoAnno2!G$12:G$5000)</f>
        <v>0</v>
      </c>
      <c r="S397" s="123">
        <f>SUMIF(SaldoAnno3!A$12:A$5000,D397,SaldoAnno3!D$12:G$5000)</f>
        <v>0</v>
      </c>
      <c r="T397" s="123">
        <f>SUMIF(SaldoAnno3!A$12:A$5000,D397,SaldoAnno3!E$12:H$5000)</f>
        <v>0</v>
      </c>
      <c r="U397" s="123">
        <f>SUMIF(SaldoAnno3!A$12:A$5000,D397,SaldoAnno3!G$12:G$5000)</f>
        <v>0</v>
      </c>
      <c r="V397" s="123">
        <f>SUMIF(SaldoAnno4!A$12:A$4602,$D397,SaldoAnno4!D$12:D$4602)</f>
        <v>0</v>
      </c>
      <c r="W397" s="123">
        <f>SUMIF(SaldoAnno4!A$12:A$4602,$D397,SaldoAnno4!E$12:E$4602)</f>
        <v>0</v>
      </c>
      <c r="X397" s="123">
        <f>SUMIF(SaldoAnno4!A$12:A$4602,$D397,SaldoAnno4!G$12:G$4602)</f>
        <v>0</v>
      </c>
      <c r="Y397" s="123">
        <f>SUMIF(SaldoAnno5!A$12:A$4602,$D397,SaldoAnno5!D$12:D$4602)</f>
        <v>0</v>
      </c>
      <c r="Z397" s="123">
        <f>SUMIF(SaldoAnno5!A$12:A$4602,$D397,SaldoAnno5!E$12:E$4602)</f>
        <v>0</v>
      </c>
      <c r="AA397" s="123">
        <f>SUMIF(SaldoAnno5!A$12:A$4602,$D397,SaldoAnno5!G$12:G$4602)</f>
        <v>0</v>
      </c>
      <c r="AB397" s="123">
        <f>SUMIF(SaldoAnno6!A$12:A$5000,$D397,SaldoAnno6!D$12:D$5000)</f>
        <v>0</v>
      </c>
      <c r="AC397" s="123">
        <f>SUMIF(SaldoAnno6!A$12:A$5000,$D397,SaldoAnno6!E$12:E$5000)</f>
        <v>0</v>
      </c>
      <c r="AD397" s="123">
        <f>SUMIF(SaldoAnno6!A$12:A$5000,$D397,SaldoAnno6!G$12:G$5000)</f>
        <v>0</v>
      </c>
    </row>
    <row r="398" spans="1:30">
      <c r="A398" s="124">
        <v>40</v>
      </c>
      <c r="B398" s="124">
        <v>4007</v>
      </c>
      <c r="C398" s="124">
        <v>400701</v>
      </c>
      <c r="D398" s="130">
        <v>40070108</v>
      </c>
      <c r="E398" s="131" t="s">
        <v>581</v>
      </c>
      <c r="F398" s="124">
        <v>1</v>
      </c>
      <c r="G398" s="126" t="s">
        <v>787</v>
      </c>
      <c r="H398" s="126" t="s">
        <v>808</v>
      </c>
      <c r="I398" s="126" t="s">
        <v>809</v>
      </c>
      <c r="J398" s="126" t="s">
        <v>838</v>
      </c>
      <c r="K398" s="126" t="s">
        <v>812</v>
      </c>
      <c r="L398" s="126" t="s">
        <v>813</v>
      </c>
      <c r="M398" s="123">
        <f>SUMIF(SaldoAnno1!A$12:A$4902,D398,SaldoAnno1!D$12:D$4902)</f>
        <v>0</v>
      </c>
      <c r="N398" s="123">
        <f>SUMIF(SaldoAnno1!A$12:A$4902,D398,SaldoAnno1!E$12:E$4902)</f>
        <v>0</v>
      </c>
      <c r="O398" s="123">
        <f>SUMIF(SaldoAnno1!A$12:A$4902,D398,SaldoAnno1!G$12:G$4902)</f>
        <v>0</v>
      </c>
      <c r="P398" s="123">
        <f>SUMIF(SaldoAnno2!A$12:A$5000,D398,SaldoAnno2!D$12:D$5000)</f>
        <v>0</v>
      </c>
      <c r="Q398" s="123">
        <f>SUMIF(SaldoAnno2!A$12:A$5000,D398,SaldoAnno2!E$12:E$5000)</f>
        <v>0</v>
      </c>
      <c r="R398" s="123">
        <f>SUMIF(SaldoAnno2!A$12:A$5000,D398,SaldoAnno2!G$12:G$5000)</f>
        <v>0</v>
      </c>
      <c r="S398" s="123">
        <f>SUMIF(SaldoAnno3!A$12:A$5000,D398,SaldoAnno3!D$12:G$5000)</f>
        <v>0</v>
      </c>
      <c r="T398" s="123">
        <f>SUMIF(SaldoAnno3!A$12:A$5000,D398,SaldoAnno3!E$12:H$5000)</f>
        <v>0</v>
      </c>
      <c r="U398" s="123">
        <f>SUMIF(SaldoAnno3!A$12:A$5000,D398,SaldoAnno3!G$12:G$5000)</f>
        <v>0</v>
      </c>
      <c r="V398" s="123">
        <f>SUMIF(SaldoAnno4!A$12:A$4602,$D398,SaldoAnno4!D$12:D$4602)</f>
        <v>0</v>
      </c>
      <c r="W398" s="123">
        <f>SUMIF(SaldoAnno4!A$12:A$4602,$D398,SaldoAnno4!E$12:E$4602)</f>
        <v>0</v>
      </c>
      <c r="X398" s="123">
        <f>SUMIF(SaldoAnno4!A$12:A$4602,$D398,SaldoAnno4!G$12:G$4602)</f>
        <v>0</v>
      </c>
      <c r="Y398" s="123">
        <f>SUMIF(SaldoAnno5!A$12:A$4602,$D398,SaldoAnno5!D$12:D$4602)</f>
        <v>0</v>
      </c>
      <c r="Z398" s="123">
        <f>SUMIF(SaldoAnno5!A$12:A$4602,$D398,SaldoAnno5!E$12:E$4602)</f>
        <v>0</v>
      </c>
      <c r="AA398" s="123">
        <f>SUMIF(SaldoAnno5!A$12:A$4602,$D398,SaldoAnno5!G$12:G$4602)</f>
        <v>0</v>
      </c>
      <c r="AB398" s="123">
        <f>SUMIF(SaldoAnno6!A$12:A$5000,$D398,SaldoAnno6!D$12:D$5000)</f>
        <v>0</v>
      </c>
      <c r="AC398" s="123">
        <f>SUMIF(SaldoAnno6!A$12:A$5000,$D398,SaldoAnno6!E$12:E$5000)</f>
        <v>0</v>
      </c>
      <c r="AD398" s="123">
        <f>SUMIF(SaldoAnno6!A$12:A$5000,$D398,SaldoAnno6!G$12:G$5000)</f>
        <v>0</v>
      </c>
    </row>
    <row r="399" spans="1:30">
      <c r="A399" s="124">
        <v>40</v>
      </c>
      <c r="B399" s="124">
        <v>4007</v>
      </c>
      <c r="C399" s="124">
        <v>400701</v>
      </c>
      <c r="D399" s="124">
        <v>40070109</v>
      </c>
      <c r="E399" s="125" t="s">
        <v>1332</v>
      </c>
      <c r="F399" s="124">
        <v>1</v>
      </c>
      <c r="G399" s="126" t="s">
        <v>787</v>
      </c>
      <c r="H399" s="126" t="s">
        <v>808</v>
      </c>
      <c r="I399" s="126" t="s">
        <v>809</v>
      </c>
      <c r="J399" s="126" t="s">
        <v>838</v>
      </c>
      <c r="K399" s="126" t="s">
        <v>812</v>
      </c>
      <c r="L399" s="126" t="s">
        <v>813</v>
      </c>
      <c r="M399" s="123">
        <f>SUMIF(SaldoAnno1!A$12:A$4902,D399,SaldoAnno1!D$12:D$4902)</f>
        <v>0</v>
      </c>
      <c r="N399" s="123">
        <f>SUMIF(SaldoAnno1!A$12:A$4902,D399,SaldoAnno1!E$12:E$4902)</f>
        <v>0</v>
      </c>
      <c r="O399" s="123">
        <f>SUMIF(SaldoAnno1!A$12:A$4902,D399,SaldoAnno1!G$12:G$4902)</f>
        <v>0</v>
      </c>
      <c r="P399" s="123">
        <f>SUMIF(SaldoAnno2!A$12:A$5000,D399,SaldoAnno2!D$12:D$5000)</f>
        <v>0</v>
      </c>
      <c r="Q399" s="123">
        <f>SUMIF(SaldoAnno2!A$12:A$5000,D399,SaldoAnno2!E$12:E$5000)</f>
        <v>0</v>
      </c>
      <c r="R399" s="123">
        <f>SUMIF(SaldoAnno2!A$12:A$5000,D399,SaldoAnno2!G$12:G$5000)</f>
        <v>0</v>
      </c>
      <c r="S399" s="123">
        <f>SUMIF(SaldoAnno3!A$12:A$5000,D399,SaldoAnno3!D$12:G$5000)</f>
        <v>0</v>
      </c>
      <c r="T399" s="123">
        <f>SUMIF(SaldoAnno3!A$12:A$5000,D399,SaldoAnno3!E$12:H$5000)</f>
        <v>0</v>
      </c>
      <c r="U399" s="123">
        <f>SUMIF(SaldoAnno3!A$12:A$5000,D399,SaldoAnno3!G$12:G$5000)</f>
        <v>0</v>
      </c>
      <c r="V399" s="123">
        <f>SUMIF(SaldoAnno4!A$12:A$4602,$D399,SaldoAnno4!D$12:D$4602)</f>
        <v>0</v>
      </c>
      <c r="W399" s="123">
        <f>SUMIF(SaldoAnno4!A$12:A$4602,$D399,SaldoAnno4!E$12:E$4602)</f>
        <v>0</v>
      </c>
      <c r="X399" s="123">
        <f>SUMIF(SaldoAnno4!A$12:A$4602,$D399,SaldoAnno4!G$12:G$4602)</f>
        <v>0</v>
      </c>
      <c r="Y399" s="123">
        <f>SUMIF(SaldoAnno5!A$12:A$4602,$D399,SaldoAnno5!D$12:D$4602)</f>
        <v>0</v>
      </c>
      <c r="Z399" s="123">
        <f>SUMIF(SaldoAnno5!A$12:A$4602,$D399,SaldoAnno5!E$12:E$4602)</f>
        <v>0</v>
      </c>
      <c r="AA399" s="123">
        <f>SUMIF(SaldoAnno5!A$12:A$4602,$D399,SaldoAnno5!G$12:G$4602)</f>
        <v>0</v>
      </c>
      <c r="AB399" s="123">
        <f>SUMIF(SaldoAnno6!A$12:A$5000,$D399,SaldoAnno6!D$12:D$5000)</f>
        <v>0</v>
      </c>
      <c r="AC399" s="123">
        <f>SUMIF(SaldoAnno6!A$12:A$5000,$D399,SaldoAnno6!E$12:E$5000)</f>
        <v>0</v>
      </c>
      <c r="AD399" s="123">
        <f>SUMIF(SaldoAnno6!A$12:A$5000,$D399,SaldoAnno6!G$12:G$5000)</f>
        <v>0</v>
      </c>
    </row>
    <row r="400" spans="1:30">
      <c r="A400" s="124">
        <v>40</v>
      </c>
      <c r="B400" s="124">
        <v>4007</v>
      </c>
      <c r="C400" s="124">
        <v>400701</v>
      </c>
      <c r="D400" s="124">
        <v>40070110</v>
      </c>
      <c r="E400" s="125" t="s">
        <v>1208</v>
      </c>
      <c r="F400" s="124">
        <v>1</v>
      </c>
      <c r="G400" s="126" t="s">
        <v>787</v>
      </c>
      <c r="H400" s="126" t="s">
        <v>808</v>
      </c>
      <c r="I400" s="126" t="s">
        <v>809</v>
      </c>
      <c r="J400" s="126" t="s">
        <v>838</v>
      </c>
      <c r="K400" s="126" t="s">
        <v>812</v>
      </c>
      <c r="L400" s="126" t="s">
        <v>813</v>
      </c>
      <c r="M400" s="123">
        <f>SUMIF(SaldoAnno1!A$12:A$4902,D400,SaldoAnno1!D$12:D$4902)</f>
        <v>0</v>
      </c>
      <c r="N400" s="123">
        <f>SUMIF(SaldoAnno1!A$12:A$4902,D400,SaldoAnno1!E$12:E$4902)</f>
        <v>0</v>
      </c>
      <c r="O400" s="123">
        <f>SUMIF(SaldoAnno1!A$12:A$4902,D400,SaldoAnno1!G$12:G$4902)</f>
        <v>0</v>
      </c>
      <c r="P400" s="123">
        <f>SUMIF(SaldoAnno2!A$12:A$5000,D400,SaldoAnno2!D$12:D$5000)</f>
        <v>0</v>
      </c>
      <c r="Q400" s="123">
        <f>SUMIF(SaldoAnno2!A$12:A$5000,D400,SaldoAnno2!E$12:E$5000)</f>
        <v>0</v>
      </c>
      <c r="R400" s="123">
        <f>SUMIF(SaldoAnno2!A$12:A$5000,D400,SaldoAnno2!G$12:G$5000)</f>
        <v>0</v>
      </c>
      <c r="S400" s="123">
        <f>SUMIF(SaldoAnno3!A$12:A$5000,D400,SaldoAnno3!D$12:G$5000)</f>
        <v>0</v>
      </c>
      <c r="T400" s="123">
        <f>SUMIF(SaldoAnno3!A$12:A$5000,D400,SaldoAnno3!E$12:H$5000)</f>
        <v>0</v>
      </c>
      <c r="U400" s="123">
        <f>SUMIF(SaldoAnno3!A$12:A$5000,D400,SaldoAnno3!G$12:G$5000)</f>
        <v>0</v>
      </c>
      <c r="V400" s="123">
        <f>SUMIF(SaldoAnno4!A$12:A$4602,$D400,SaldoAnno4!D$12:D$4602)</f>
        <v>0</v>
      </c>
      <c r="W400" s="123">
        <f>SUMIF(SaldoAnno4!A$12:A$4602,$D400,SaldoAnno4!E$12:E$4602)</f>
        <v>0</v>
      </c>
      <c r="X400" s="123">
        <f>SUMIF(SaldoAnno4!A$12:A$4602,$D400,SaldoAnno4!G$12:G$4602)</f>
        <v>0</v>
      </c>
      <c r="Y400" s="123">
        <f>SUMIF(SaldoAnno5!A$12:A$4602,$D400,SaldoAnno5!D$12:D$4602)</f>
        <v>0</v>
      </c>
      <c r="Z400" s="123">
        <f>SUMIF(SaldoAnno5!A$12:A$4602,$D400,SaldoAnno5!E$12:E$4602)</f>
        <v>0</v>
      </c>
      <c r="AA400" s="123">
        <f>SUMIF(SaldoAnno5!A$12:A$4602,$D400,SaldoAnno5!G$12:G$4602)</f>
        <v>0</v>
      </c>
      <c r="AB400" s="123">
        <f>SUMIF(SaldoAnno6!A$12:A$5000,$D400,SaldoAnno6!D$12:D$5000)</f>
        <v>0</v>
      </c>
      <c r="AC400" s="123">
        <f>SUMIF(SaldoAnno6!A$12:A$5000,$D400,SaldoAnno6!E$12:E$5000)</f>
        <v>0</v>
      </c>
      <c r="AD400" s="123">
        <f>SUMIF(SaldoAnno6!A$12:A$5000,$D400,SaldoAnno6!G$12:G$5000)</f>
        <v>0</v>
      </c>
    </row>
    <row r="401" spans="1:30">
      <c r="A401" s="124">
        <v>40</v>
      </c>
      <c r="B401" s="124">
        <v>4007</v>
      </c>
      <c r="C401" s="124">
        <v>400701</v>
      </c>
      <c r="D401" s="124">
        <v>40070111</v>
      </c>
      <c r="E401" s="125" t="s">
        <v>1216</v>
      </c>
      <c r="F401" s="124">
        <v>1</v>
      </c>
      <c r="G401" s="126" t="s">
        <v>787</v>
      </c>
      <c r="H401" s="126" t="s">
        <v>808</v>
      </c>
      <c r="I401" s="126" t="s">
        <v>809</v>
      </c>
      <c r="J401" s="126" t="s">
        <v>838</v>
      </c>
      <c r="K401" s="126" t="s">
        <v>812</v>
      </c>
      <c r="L401" s="126" t="s">
        <v>813</v>
      </c>
      <c r="M401" s="123">
        <f>SUMIF(SaldoAnno1!A$12:A$4902,D401,SaldoAnno1!D$12:D$4902)</f>
        <v>17681.79</v>
      </c>
      <c r="N401" s="123">
        <f>SUMIF(SaldoAnno1!A$12:A$4902,D401,SaldoAnno1!E$12:E$4902)</f>
        <v>0</v>
      </c>
      <c r="O401" s="123">
        <f>SUMIF(SaldoAnno1!A$12:A$4902,D401,SaldoAnno1!G$12:G$4902)</f>
        <v>17681.79</v>
      </c>
      <c r="P401" s="123">
        <f>SUMIF(SaldoAnno2!A$12:A$5000,D401,SaldoAnno2!D$12:D$5000)</f>
        <v>12361.18</v>
      </c>
      <c r="Q401" s="123">
        <f>SUMIF(SaldoAnno2!A$12:A$5000,D401,SaldoAnno2!E$12:E$5000)</f>
        <v>0</v>
      </c>
      <c r="R401" s="123">
        <f>SUMIF(SaldoAnno2!A$12:A$5000,D401,SaldoAnno2!G$12:G$5000)</f>
        <v>12361.18</v>
      </c>
      <c r="S401" s="123">
        <f>SUMIF(SaldoAnno3!A$12:A$5000,D401,SaldoAnno3!D$12:G$5000)</f>
        <v>10447.77</v>
      </c>
      <c r="T401" s="123">
        <f>SUMIF(SaldoAnno3!A$12:A$5000,D401,SaldoAnno3!E$12:H$5000)</f>
        <v>0</v>
      </c>
      <c r="U401" s="123">
        <f>SUMIF(SaldoAnno3!A$12:A$5000,D401,SaldoAnno3!G$12:G$5000)</f>
        <v>10447.77</v>
      </c>
      <c r="V401" s="123">
        <f>SUMIF(SaldoAnno4!A$12:A$4602,$D401,SaldoAnno4!D$12:D$4602)</f>
        <v>8822</v>
      </c>
      <c r="W401" s="123">
        <f>SUMIF(SaldoAnno4!A$12:A$4602,$D401,SaldoAnno4!E$12:E$4602)</f>
        <v>0</v>
      </c>
      <c r="X401" s="123">
        <f>SUMIF(SaldoAnno4!A$12:A$4602,$D401,SaldoAnno4!G$12:G$4602)</f>
        <v>8822</v>
      </c>
      <c r="Y401" s="123">
        <f>SUMIF(SaldoAnno5!A$12:A$4602,$D401,SaldoAnno5!D$12:D$4602)</f>
        <v>23676.400000000001</v>
      </c>
      <c r="Z401" s="123">
        <f>SUMIF(SaldoAnno5!A$12:A$4602,$D401,SaldoAnno5!E$12:E$4602)</f>
        <v>0</v>
      </c>
      <c r="AA401" s="123">
        <f>SUMIF(SaldoAnno5!A$12:A$4602,$D401,SaldoAnno5!G$12:G$4602)</f>
        <v>23676.400000000001</v>
      </c>
      <c r="AB401" s="123">
        <f>SUMIF(SaldoAnno6!A$12:A$5000,$D401,SaldoAnno6!D$12:D$5000)</f>
        <v>36871.46</v>
      </c>
      <c r="AC401" s="123">
        <f>SUMIF(SaldoAnno6!A$12:A$5000,$D401,SaldoAnno6!E$12:E$5000)</f>
        <v>0</v>
      </c>
      <c r="AD401" s="123">
        <f>SUMIF(SaldoAnno6!A$12:A$5000,$D401,SaldoAnno6!G$12:G$5000)</f>
        <v>36871.46</v>
      </c>
    </row>
    <row r="402" spans="1:30">
      <c r="A402" s="124">
        <v>40</v>
      </c>
      <c r="B402" s="124">
        <v>4007</v>
      </c>
      <c r="C402" s="124">
        <v>400701</v>
      </c>
      <c r="D402" s="124">
        <v>40070112</v>
      </c>
      <c r="E402" t="s">
        <v>1672</v>
      </c>
      <c r="F402" s="124">
        <v>1</v>
      </c>
      <c r="G402" s="126" t="s">
        <v>787</v>
      </c>
      <c r="H402" s="126" t="s">
        <v>808</v>
      </c>
      <c r="I402" s="126" t="s">
        <v>809</v>
      </c>
      <c r="J402" s="126" t="s">
        <v>838</v>
      </c>
      <c r="K402" s="126" t="s">
        <v>812</v>
      </c>
      <c r="L402" s="126" t="s">
        <v>813</v>
      </c>
      <c r="M402" s="123">
        <f>SUMIF(SaldoAnno1!A$12:A$4902,D402,SaldoAnno1!D$12:D$4902)</f>
        <v>217296.42</v>
      </c>
      <c r="N402" s="123">
        <f>SUMIF(SaldoAnno1!A$12:A$4902,D402,SaldoAnno1!E$12:E$4902)</f>
        <v>7506</v>
      </c>
      <c r="O402" s="123">
        <f>SUMIF(SaldoAnno1!A$12:A$4902,D402,SaldoAnno1!G$12:G$4902)</f>
        <v>209790.42</v>
      </c>
      <c r="P402" s="123">
        <f>SUMIF(SaldoAnno2!A$12:A$5000,D402,SaldoAnno2!D$12:D$5000)</f>
        <v>0</v>
      </c>
      <c r="Q402" s="123">
        <f>SUMIF(SaldoAnno2!A$12:A$5000,D402,SaldoAnno2!E$12:E$5000)</f>
        <v>0</v>
      </c>
      <c r="R402" s="123">
        <f>SUMIF(SaldoAnno2!A$12:A$5000,D402,SaldoAnno2!G$12:G$5000)</f>
        <v>0</v>
      </c>
      <c r="S402" s="123">
        <f>SUMIF(SaldoAnno3!A$12:A$5000,D402,SaldoAnno3!D$12:G$5000)</f>
        <v>0</v>
      </c>
      <c r="T402" s="123">
        <f>SUMIF(SaldoAnno3!A$12:A$5000,D402,SaldoAnno3!E$12:H$5000)</f>
        <v>0</v>
      </c>
      <c r="U402" s="123">
        <f>SUMIF(SaldoAnno3!A$12:A$5000,D402,SaldoAnno3!G$12:G$5000)</f>
        <v>0</v>
      </c>
      <c r="V402" s="123">
        <f>SUMIF(SaldoAnno4!A$12:A$4602,$D402,SaldoAnno4!D$12:D$4602)</f>
        <v>0</v>
      </c>
      <c r="W402" s="123">
        <f>SUMIF(SaldoAnno4!A$12:A$4602,$D402,SaldoAnno4!E$12:E$4602)</f>
        <v>0</v>
      </c>
      <c r="X402" s="123">
        <f>SUMIF(SaldoAnno4!A$12:A$4602,$D402,SaldoAnno4!G$12:G$4602)</f>
        <v>0</v>
      </c>
      <c r="Y402" s="123">
        <f>SUMIF(SaldoAnno5!A$12:A$4602,$D402,SaldoAnno5!D$12:D$4602)</f>
        <v>10348047.289999999</v>
      </c>
      <c r="Z402" s="123">
        <f>SUMIF(SaldoAnno5!A$12:A$4602,$D402,SaldoAnno5!E$12:E$4602)</f>
        <v>49646.2</v>
      </c>
      <c r="AA402" s="123">
        <f>SUMIF(SaldoAnno5!A$12:A$4602,$D402,SaldoAnno5!G$12:G$4602)</f>
        <v>10298401.09</v>
      </c>
      <c r="AB402" s="123">
        <f>SUMIF(SaldoAnno6!A$12:A$5000,$D402,SaldoAnno6!D$12:D$5000)</f>
        <v>3236790.03</v>
      </c>
      <c r="AC402" s="123">
        <f>SUMIF(SaldoAnno6!A$12:A$5000,$D402,SaldoAnno6!E$12:E$5000)</f>
        <v>59147.85</v>
      </c>
      <c r="AD402" s="123">
        <f>SUMIF(SaldoAnno6!A$12:A$5000,$D402,SaldoAnno6!G$12:G$5000)</f>
        <v>3177642.1799999997</v>
      </c>
    </row>
    <row r="403" spans="1:30">
      <c r="A403" s="124">
        <v>40</v>
      </c>
      <c r="B403" s="124">
        <v>4007</v>
      </c>
      <c r="C403" s="124">
        <v>400701</v>
      </c>
      <c r="D403" s="124">
        <v>40070113</v>
      </c>
      <c r="E403" t="s">
        <v>1680</v>
      </c>
      <c r="F403" s="124">
        <v>1</v>
      </c>
      <c r="G403" s="126" t="s">
        <v>787</v>
      </c>
      <c r="H403" s="126" t="s">
        <v>808</v>
      </c>
      <c r="I403" s="126" t="s">
        <v>809</v>
      </c>
      <c r="J403" s="126" t="s">
        <v>838</v>
      </c>
      <c r="K403" s="126" t="s">
        <v>812</v>
      </c>
      <c r="L403" s="126" t="s">
        <v>813</v>
      </c>
      <c r="M403" s="123">
        <f>SUMIF(SaldoAnno1!A$12:A$4902,D403,SaldoAnno1!D$12:D$4902)</f>
        <v>0</v>
      </c>
      <c r="N403" s="123">
        <f>SUMIF(SaldoAnno1!A$12:A$4902,D403,SaldoAnno1!E$12:E$4902)</f>
        <v>0</v>
      </c>
      <c r="O403" s="123">
        <f>SUMIF(SaldoAnno1!A$12:A$4902,D403,SaldoAnno1!G$12:G$4902)</f>
        <v>0</v>
      </c>
      <c r="P403" s="123">
        <f>SUMIF(SaldoAnno2!A$12:A$5000,D403,SaldoAnno2!D$12:D$5000)</f>
        <v>0</v>
      </c>
      <c r="Q403" s="123">
        <f>SUMIF(SaldoAnno2!A$12:A$5000,D403,SaldoAnno2!E$12:E$5000)</f>
        <v>0</v>
      </c>
      <c r="R403" s="123">
        <f>SUMIF(SaldoAnno2!A$12:A$5000,D403,SaldoAnno2!G$12:G$5000)</f>
        <v>0</v>
      </c>
      <c r="S403" s="123">
        <f>SUMIF(SaldoAnno3!A$12:A$5000,D403,SaldoAnno3!D$12:G$5000)</f>
        <v>0</v>
      </c>
      <c r="T403" s="123">
        <f>SUMIF(SaldoAnno3!A$12:A$5000,D403,SaldoAnno3!E$12:H$5000)</f>
        <v>0</v>
      </c>
      <c r="U403" s="123">
        <f>SUMIF(SaldoAnno3!A$12:A$5000,D403,SaldoAnno3!G$12:G$5000)</f>
        <v>0</v>
      </c>
      <c r="V403" s="123">
        <f>SUMIF(SaldoAnno4!A$12:A$4602,$D403,SaldoAnno4!D$12:D$4602)</f>
        <v>0</v>
      </c>
      <c r="W403" s="123">
        <f>SUMIF(SaldoAnno4!A$12:A$4602,$D403,SaldoAnno4!E$12:E$4602)</f>
        <v>0</v>
      </c>
      <c r="X403" s="123">
        <f>SUMIF(SaldoAnno4!A$12:A$4602,$D403,SaldoAnno4!G$12:G$4602)</f>
        <v>0</v>
      </c>
      <c r="Y403" s="123">
        <f>SUMIF(SaldoAnno5!A$12:A$4602,$D403,SaldoAnno5!D$12:D$4602)</f>
        <v>0</v>
      </c>
      <c r="Z403" s="123">
        <f>SUMIF(SaldoAnno5!A$12:A$4602,$D403,SaldoAnno5!E$12:E$4602)</f>
        <v>0</v>
      </c>
      <c r="AA403" s="123">
        <f>SUMIF(SaldoAnno5!A$12:A$4602,$D403,SaldoAnno5!G$12:G$4602)</f>
        <v>0</v>
      </c>
      <c r="AB403" s="123">
        <f>SUMIF(SaldoAnno6!A$12:A$5000,$D403,SaldoAnno6!D$12:D$5000)</f>
        <v>0</v>
      </c>
      <c r="AC403" s="123">
        <f>SUMIF(SaldoAnno6!A$12:A$5000,$D403,SaldoAnno6!E$12:E$5000)</f>
        <v>0</v>
      </c>
      <c r="AD403" s="123">
        <f>SUMIF(SaldoAnno6!A$12:A$5000,$D403,SaldoAnno6!G$12:G$5000)</f>
        <v>0</v>
      </c>
    </row>
    <row r="404" spans="1:30">
      <c r="A404" s="124">
        <v>40</v>
      </c>
      <c r="B404" s="124">
        <v>4007</v>
      </c>
      <c r="C404" s="124">
        <v>400701</v>
      </c>
      <c r="D404" s="124">
        <v>40070114</v>
      </c>
      <c r="E404" t="s">
        <v>1681</v>
      </c>
      <c r="F404" s="124">
        <v>1</v>
      </c>
      <c r="G404" s="126" t="s">
        <v>787</v>
      </c>
      <c r="H404" s="126" t="s">
        <v>808</v>
      </c>
      <c r="I404" s="126" t="s">
        <v>809</v>
      </c>
      <c r="J404" s="126" t="s">
        <v>838</v>
      </c>
      <c r="K404" s="126" t="s">
        <v>812</v>
      </c>
      <c r="L404" s="126" t="s">
        <v>813</v>
      </c>
      <c r="M404" s="123">
        <f>SUMIF(SaldoAnno1!A$12:A$4902,D404,SaldoAnno1!D$12:D$4902)</f>
        <v>0</v>
      </c>
      <c r="N404" s="123">
        <f>SUMIF(SaldoAnno1!A$12:A$4902,D404,SaldoAnno1!E$12:E$4902)</f>
        <v>0</v>
      </c>
      <c r="O404" s="123">
        <f>SUMIF(SaldoAnno1!A$12:A$4902,D404,SaldoAnno1!G$12:G$4902)</f>
        <v>0</v>
      </c>
      <c r="P404" s="123">
        <f>SUMIF(SaldoAnno2!A$12:A$5000,D404,SaldoAnno2!D$12:D$5000)</f>
        <v>0</v>
      </c>
      <c r="Q404" s="123">
        <f>SUMIF(SaldoAnno2!A$12:A$5000,D404,SaldoAnno2!E$12:E$5000)</f>
        <v>0</v>
      </c>
      <c r="R404" s="123">
        <f>SUMIF(SaldoAnno2!A$12:A$5000,D404,SaldoAnno2!G$12:G$5000)</f>
        <v>0</v>
      </c>
      <c r="S404" s="123">
        <f>SUMIF(SaldoAnno3!A$12:A$5000,D404,SaldoAnno3!D$12:G$5000)</f>
        <v>0</v>
      </c>
      <c r="T404" s="123">
        <f>SUMIF(SaldoAnno3!A$12:A$5000,D404,SaldoAnno3!E$12:H$5000)</f>
        <v>0</v>
      </c>
      <c r="U404" s="123">
        <f>SUMIF(SaldoAnno3!A$12:A$5000,D404,SaldoAnno3!G$12:G$5000)</f>
        <v>0</v>
      </c>
      <c r="V404" s="123">
        <f>SUMIF(SaldoAnno4!A$12:A$4602,$D404,SaldoAnno4!D$12:D$4602)</f>
        <v>0</v>
      </c>
      <c r="W404" s="123">
        <f>SUMIF(SaldoAnno4!A$12:A$4602,$D404,SaldoAnno4!E$12:E$4602)</f>
        <v>0</v>
      </c>
      <c r="X404" s="123">
        <f>SUMIF(SaldoAnno4!A$12:A$4602,$D404,SaldoAnno4!G$12:G$4602)</f>
        <v>0</v>
      </c>
      <c r="Y404" s="123">
        <f>SUMIF(SaldoAnno5!A$12:A$4602,$D404,SaldoAnno5!D$12:D$4602)</f>
        <v>669001.49</v>
      </c>
      <c r="Z404" s="123">
        <f>SUMIF(SaldoAnno5!A$12:A$4602,$D404,SaldoAnno5!E$12:E$4602)</f>
        <v>0</v>
      </c>
      <c r="AA404" s="123">
        <f>SUMIF(SaldoAnno5!A$12:A$4602,$D404,SaldoAnno5!G$12:G$4602)</f>
        <v>669001.49</v>
      </c>
      <c r="AB404" s="123">
        <f>SUMIF(SaldoAnno6!A$12:A$5000,$D404,SaldoAnno6!D$12:D$5000)</f>
        <v>971703.04</v>
      </c>
      <c r="AC404" s="123">
        <f>SUMIF(SaldoAnno6!A$12:A$5000,$D404,SaldoAnno6!E$12:E$5000)</f>
        <v>74577.320000000007</v>
      </c>
      <c r="AD404" s="123">
        <f>SUMIF(SaldoAnno6!A$12:A$5000,$D404,SaldoAnno6!G$12:G$5000)</f>
        <v>897125.72</v>
      </c>
    </row>
    <row r="405" spans="1:30">
      <c r="A405" s="124">
        <v>40</v>
      </c>
      <c r="B405" s="124">
        <v>4007</v>
      </c>
      <c r="C405" s="124">
        <v>400701</v>
      </c>
      <c r="D405" s="124">
        <v>40070115</v>
      </c>
      <c r="E405" t="s">
        <v>1682</v>
      </c>
      <c r="F405" s="124">
        <v>1</v>
      </c>
      <c r="G405" s="126" t="s">
        <v>787</v>
      </c>
      <c r="H405" s="126" t="s">
        <v>808</v>
      </c>
      <c r="I405" s="126" t="s">
        <v>809</v>
      </c>
      <c r="J405" s="126" t="s">
        <v>838</v>
      </c>
      <c r="K405" s="126" t="s">
        <v>812</v>
      </c>
      <c r="L405" s="126" t="s">
        <v>813</v>
      </c>
      <c r="M405" s="123">
        <f>SUMIF(SaldoAnno1!A$12:A$4902,D405,SaldoAnno1!D$12:D$4902)</f>
        <v>0</v>
      </c>
      <c r="N405" s="123">
        <f>SUMIF(SaldoAnno1!A$12:A$4902,D405,SaldoAnno1!E$12:E$4902)</f>
        <v>0</v>
      </c>
      <c r="O405" s="123">
        <f>SUMIF(SaldoAnno1!A$12:A$4902,D405,SaldoAnno1!G$12:G$4902)</f>
        <v>0</v>
      </c>
      <c r="P405" s="123">
        <f>SUMIF(SaldoAnno2!A$12:A$5000,D405,SaldoAnno2!D$12:D$5000)</f>
        <v>0</v>
      </c>
      <c r="Q405" s="123">
        <f>SUMIF(SaldoAnno2!A$12:A$5000,D405,SaldoAnno2!E$12:E$5000)</f>
        <v>0</v>
      </c>
      <c r="R405" s="123">
        <f>SUMIF(SaldoAnno2!A$12:A$5000,D405,SaldoAnno2!G$12:G$5000)</f>
        <v>0</v>
      </c>
      <c r="S405" s="123">
        <f>SUMIF(SaldoAnno3!A$12:A$5000,D405,SaldoAnno3!D$12:G$5000)</f>
        <v>0</v>
      </c>
      <c r="T405" s="123">
        <f>SUMIF(SaldoAnno3!A$12:A$5000,D405,SaldoAnno3!E$12:H$5000)</f>
        <v>0</v>
      </c>
      <c r="U405" s="123">
        <f>SUMIF(SaldoAnno3!A$12:A$5000,D405,SaldoAnno3!G$12:G$5000)</f>
        <v>0</v>
      </c>
      <c r="V405" s="123">
        <f>SUMIF(SaldoAnno4!A$12:A$4602,$D405,SaldoAnno4!D$12:D$4602)</f>
        <v>0</v>
      </c>
      <c r="W405" s="123">
        <f>SUMIF(SaldoAnno4!A$12:A$4602,$D405,SaldoAnno4!E$12:E$4602)</f>
        <v>0</v>
      </c>
      <c r="X405" s="123">
        <f>SUMIF(SaldoAnno4!A$12:A$4602,$D405,SaldoAnno4!G$12:G$4602)</f>
        <v>0</v>
      </c>
      <c r="Y405" s="123">
        <f>SUMIF(SaldoAnno5!A$12:A$4602,$D405,SaldoAnno5!D$12:D$4602)</f>
        <v>1154591.98</v>
      </c>
      <c r="Z405" s="123">
        <f>SUMIF(SaldoAnno5!A$12:A$4602,$D405,SaldoAnno5!E$12:E$4602)</f>
        <v>4377.37</v>
      </c>
      <c r="AA405" s="123">
        <f>SUMIF(SaldoAnno5!A$12:A$4602,$D405,SaldoAnno5!G$12:G$4602)</f>
        <v>1150214.6099999999</v>
      </c>
      <c r="AB405" s="123">
        <f>SUMIF(SaldoAnno6!A$12:A$5000,$D405,SaldoAnno6!D$12:D$5000)</f>
        <v>8823530.2100000009</v>
      </c>
      <c r="AC405" s="123">
        <f>SUMIF(SaldoAnno6!A$12:A$5000,$D405,SaldoAnno6!E$12:E$5000)</f>
        <v>351142.02</v>
      </c>
      <c r="AD405" s="123">
        <f>SUMIF(SaldoAnno6!A$12:A$5000,$D405,SaldoAnno6!G$12:G$5000)</f>
        <v>8472388.1900000013</v>
      </c>
    </row>
    <row r="406" spans="1:30">
      <c r="A406" s="124">
        <v>40</v>
      </c>
      <c r="B406" s="124">
        <v>4007</v>
      </c>
      <c r="C406" s="124">
        <v>400701</v>
      </c>
      <c r="D406" s="124">
        <v>40070116</v>
      </c>
      <c r="E406" t="s">
        <v>1683</v>
      </c>
      <c r="F406" s="124">
        <v>1</v>
      </c>
      <c r="G406" s="126" t="s">
        <v>787</v>
      </c>
      <c r="H406" s="126" t="s">
        <v>808</v>
      </c>
      <c r="I406" s="126" t="s">
        <v>809</v>
      </c>
      <c r="J406" s="126" t="s">
        <v>838</v>
      </c>
      <c r="K406" s="126" t="s">
        <v>812</v>
      </c>
      <c r="L406" s="126" t="s">
        <v>813</v>
      </c>
      <c r="M406" s="123">
        <f>SUMIF(SaldoAnno1!A$12:A$4902,D406,SaldoAnno1!D$12:D$4902)</f>
        <v>0</v>
      </c>
      <c r="N406" s="123">
        <f>SUMIF(SaldoAnno1!A$12:A$4902,D406,SaldoAnno1!E$12:E$4902)</f>
        <v>0</v>
      </c>
      <c r="O406" s="123">
        <f>SUMIF(SaldoAnno1!A$12:A$4902,D406,SaldoAnno1!G$12:G$4902)</f>
        <v>0</v>
      </c>
      <c r="P406" s="123">
        <f>SUMIF(SaldoAnno2!A$12:A$5000,D406,SaldoAnno2!D$12:D$5000)</f>
        <v>0</v>
      </c>
      <c r="Q406" s="123">
        <f>SUMIF(SaldoAnno2!A$12:A$5000,D406,SaldoAnno2!E$12:E$5000)</f>
        <v>0</v>
      </c>
      <c r="R406" s="123">
        <f>SUMIF(SaldoAnno2!A$12:A$5000,D406,SaldoAnno2!G$12:G$5000)</f>
        <v>0</v>
      </c>
      <c r="S406" s="123">
        <f>SUMIF(SaldoAnno3!A$12:A$5000,D406,SaldoAnno3!D$12:G$5000)</f>
        <v>0</v>
      </c>
      <c r="T406" s="123">
        <f>SUMIF(SaldoAnno3!A$12:A$5000,D406,SaldoAnno3!E$12:H$5000)</f>
        <v>0</v>
      </c>
      <c r="U406" s="123">
        <f>SUMIF(SaldoAnno3!A$12:A$5000,D406,SaldoAnno3!G$12:G$5000)</f>
        <v>0</v>
      </c>
      <c r="V406" s="123">
        <f>SUMIF(SaldoAnno4!A$12:A$4602,$D406,SaldoAnno4!D$12:D$4602)</f>
        <v>0</v>
      </c>
      <c r="W406" s="123">
        <f>SUMIF(SaldoAnno4!A$12:A$4602,$D406,SaldoAnno4!E$12:E$4602)</f>
        <v>0</v>
      </c>
      <c r="X406" s="123">
        <f>SUMIF(SaldoAnno4!A$12:A$4602,$D406,SaldoAnno4!G$12:G$4602)</f>
        <v>0</v>
      </c>
      <c r="Y406" s="123">
        <f>SUMIF(SaldoAnno5!A$12:A$4602,$D406,SaldoAnno5!D$12:D$4602)</f>
        <v>0</v>
      </c>
      <c r="Z406" s="123">
        <f>SUMIF(SaldoAnno5!A$12:A$4602,$D406,SaldoAnno5!E$12:E$4602)</f>
        <v>0</v>
      </c>
      <c r="AA406" s="123">
        <f>SUMIF(SaldoAnno5!A$12:A$4602,$D406,SaldoAnno5!G$12:G$4602)</f>
        <v>0</v>
      </c>
      <c r="AB406" s="123">
        <f>SUMIF(SaldoAnno6!A$12:A$5000,$D406,SaldoAnno6!D$12:D$5000)</f>
        <v>2493688.2799999998</v>
      </c>
      <c r="AC406" s="123">
        <f>SUMIF(SaldoAnno6!A$12:A$5000,$D406,SaldoAnno6!E$12:E$5000)</f>
        <v>57866.27</v>
      </c>
      <c r="AD406" s="123">
        <f>SUMIF(SaldoAnno6!A$12:A$5000,$D406,SaldoAnno6!G$12:G$5000)</f>
        <v>2435822.0099999998</v>
      </c>
    </row>
    <row r="407" spans="1:30">
      <c r="A407" s="124">
        <v>40</v>
      </c>
      <c r="B407" s="124">
        <v>4007</v>
      </c>
      <c r="C407" s="124">
        <v>400701</v>
      </c>
      <c r="D407" s="124">
        <v>40070117</v>
      </c>
      <c r="E407" t="s">
        <v>1684</v>
      </c>
      <c r="F407" s="124">
        <v>1</v>
      </c>
      <c r="G407" s="126" t="s">
        <v>787</v>
      </c>
      <c r="H407" s="126" t="s">
        <v>808</v>
      </c>
      <c r="I407" s="126" t="s">
        <v>809</v>
      </c>
      <c r="J407" s="126" t="s">
        <v>838</v>
      </c>
      <c r="K407" s="126" t="s">
        <v>812</v>
      </c>
      <c r="L407" s="126" t="s">
        <v>813</v>
      </c>
      <c r="M407" s="123">
        <f>SUMIF(SaldoAnno1!A$12:A$4902,D407,SaldoAnno1!D$12:D$4902)</f>
        <v>0</v>
      </c>
      <c r="N407" s="123">
        <f>SUMIF(SaldoAnno1!A$12:A$4902,D407,SaldoAnno1!E$12:E$4902)</f>
        <v>0</v>
      </c>
      <c r="O407" s="123">
        <f>SUMIF(SaldoAnno1!A$12:A$4902,D407,SaldoAnno1!G$12:G$4902)</f>
        <v>0</v>
      </c>
      <c r="P407" s="123">
        <f>SUMIF(SaldoAnno2!A$12:A$5000,D407,SaldoAnno2!D$12:D$5000)</f>
        <v>0</v>
      </c>
      <c r="Q407" s="123">
        <f>SUMIF(SaldoAnno2!A$12:A$5000,D407,SaldoAnno2!E$12:E$5000)</f>
        <v>0</v>
      </c>
      <c r="R407" s="123">
        <f>SUMIF(SaldoAnno2!A$12:A$5000,D407,SaldoAnno2!G$12:G$5000)</f>
        <v>0</v>
      </c>
      <c r="S407" s="123">
        <f>SUMIF(SaldoAnno3!A$12:A$5000,D407,SaldoAnno3!D$12:G$5000)</f>
        <v>0</v>
      </c>
      <c r="T407" s="123">
        <f>SUMIF(SaldoAnno3!A$12:A$5000,D407,SaldoAnno3!E$12:H$5000)</f>
        <v>0</v>
      </c>
      <c r="U407" s="123">
        <f>SUMIF(SaldoAnno3!A$12:A$5000,D407,SaldoAnno3!G$12:G$5000)</f>
        <v>0</v>
      </c>
      <c r="V407" s="123">
        <f>SUMIF(SaldoAnno4!A$12:A$4602,$D407,SaldoAnno4!D$12:D$4602)</f>
        <v>0</v>
      </c>
      <c r="W407" s="123">
        <f>SUMIF(SaldoAnno4!A$12:A$4602,$D407,SaldoAnno4!E$12:E$4602)</f>
        <v>0</v>
      </c>
      <c r="X407" s="123">
        <f>SUMIF(SaldoAnno4!A$12:A$4602,$D407,SaldoAnno4!G$12:G$4602)</f>
        <v>0</v>
      </c>
      <c r="Y407" s="123">
        <f>SUMIF(SaldoAnno5!A$12:A$4602,$D407,SaldoAnno5!D$12:D$4602)</f>
        <v>0</v>
      </c>
      <c r="Z407" s="123">
        <f>SUMIF(SaldoAnno5!A$12:A$4602,$D407,SaldoAnno5!E$12:E$4602)</f>
        <v>0</v>
      </c>
      <c r="AA407" s="123">
        <f>SUMIF(SaldoAnno5!A$12:A$4602,$D407,SaldoAnno5!G$12:G$4602)</f>
        <v>0</v>
      </c>
      <c r="AB407" s="123">
        <f>SUMIF(SaldoAnno6!A$12:A$5000,$D407,SaldoAnno6!D$12:D$5000)</f>
        <v>1203425.1100000001</v>
      </c>
      <c r="AC407" s="123">
        <f>SUMIF(SaldoAnno6!A$12:A$5000,$D407,SaldoAnno6!E$12:E$5000)</f>
        <v>241.1</v>
      </c>
      <c r="AD407" s="123">
        <f>SUMIF(SaldoAnno6!A$12:A$5000,$D407,SaldoAnno6!G$12:G$5000)</f>
        <v>1203184.01</v>
      </c>
    </row>
    <row r="408" spans="1:30">
      <c r="A408" s="124">
        <v>40</v>
      </c>
      <c r="B408" s="124">
        <v>4007</v>
      </c>
      <c r="C408" s="124">
        <v>400701</v>
      </c>
      <c r="D408" s="124">
        <v>40070118</v>
      </c>
      <c r="E408" t="s">
        <v>1756</v>
      </c>
      <c r="F408" s="124">
        <v>1</v>
      </c>
      <c r="G408" s="126" t="s">
        <v>787</v>
      </c>
      <c r="H408" s="126" t="s">
        <v>808</v>
      </c>
      <c r="I408" s="126" t="s">
        <v>809</v>
      </c>
      <c r="J408" s="126" t="s">
        <v>838</v>
      </c>
      <c r="K408" s="126" t="s">
        <v>812</v>
      </c>
      <c r="L408" s="126" t="s">
        <v>813</v>
      </c>
      <c r="M408" s="123">
        <f>SUMIF(SaldoAnno1!A$12:A$4902,D408,SaldoAnno1!D$12:D$4902)</f>
        <v>71835.39</v>
      </c>
      <c r="N408" s="123">
        <f>SUMIF(SaldoAnno1!A$12:A$4902,D408,SaldoAnno1!E$12:E$4902)</f>
        <v>0</v>
      </c>
      <c r="O408" s="123">
        <f>SUMIF(SaldoAnno1!A$12:A$4902,D408,SaldoAnno1!G$12:G$4902)</f>
        <v>71835.39</v>
      </c>
      <c r="P408" s="123">
        <f>SUMIF(SaldoAnno2!A$12:A$5000,D408,SaldoAnno2!D$12:D$5000)</f>
        <v>0</v>
      </c>
      <c r="Q408" s="123">
        <f>SUMIF(SaldoAnno2!A$12:A$5000,D408,SaldoAnno2!E$12:E$5000)</f>
        <v>0</v>
      </c>
      <c r="R408" s="123">
        <f>SUMIF(SaldoAnno2!A$12:A$5000,D408,SaldoAnno2!G$12:G$5000)</f>
        <v>0</v>
      </c>
      <c r="S408" s="123">
        <f>SUMIF(SaldoAnno3!A$12:A$5000,D408,SaldoAnno3!D$12:G$5000)</f>
        <v>0</v>
      </c>
      <c r="T408" s="123">
        <f>SUMIF(SaldoAnno3!A$12:A$5000,D408,SaldoAnno3!E$12:H$5000)</f>
        <v>0</v>
      </c>
      <c r="U408" s="123">
        <f>SUMIF(SaldoAnno3!A$12:A$5000,D408,SaldoAnno3!G$12:G$5000)</f>
        <v>0</v>
      </c>
      <c r="V408" s="123">
        <f>SUMIF(SaldoAnno4!A$12:A$4602,$D408,SaldoAnno4!D$12:D$4602)</f>
        <v>0</v>
      </c>
      <c r="W408" s="123">
        <f>SUMIF(SaldoAnno4!A$12:A$4602,$D408,SaldoAnno4!E$12:E$4602)</f>
        <v>0</v>
      </c>
      <c r="X408" s="123">
        <f>SUMIF(SaldoAnno4!A$12:A$4602,$D408,SaldoAnno4!G$12:G$4602)</f>
        <v>0</v>
      </c>
      <c r="Y408" s="123">
        <f>SUMIF(SaldoAnno5!A$12:A$4602,$D408,SaldoAnno5!D$12:D$4602)</f>
        <v>0</v>
      </c>
      <c r="Z408" s="123">
        <f>SUMIF(SaldoAnno5!A$12:A$4602,$D408,SaldoAnno5!E$12:E$4602)</f>
        <v>0</v>
      </c>
      <c r="AA408" s="123">
        <f>SUMIF(SaldoAnno5!A$12:A$4602,$D408,SaldoAnno5!G$12:G$4602)</f>
        <v>0</v>
      </c>
      <c r="AB408" s="123">
        <f>SUMIF(SaldoAnno6!A$12:A$5000,$D408,SaldoAnno6!D$12:D$5000)</f>
        <v>0</v>
      </c>
      <c r="AC408" s="123">
        <f>SUMIF(SaldoAnno6!A$12:A$5000,$D408,SaldoAnno6!E$12:E$5000)</f>
        <v>0</v>
      </c>
      <c r="AD408" s="123">
        <f>SUMIF(SaldoAnno6!A$12:A$5000,$D408,SaldoAnno6!G$12:G$5000)</f>
        <v>0</v>
      </c>
    </row>
    <row r="409" spans="1:30">
      <c r="A409" s="124">
        <v>40</v>
      </c>
      <c r="B409" s="124">
        <v>4007</v>
      </c>
      <c r="C409" s="124">
        <v>400702</v>
      </c>
      <c r="D409" s="124">
        <v>40070201</v>
      </c>
      <c r="E409" s="125" t="s">
        <v>814</v>
      </c>
      <c r="F409" s="124">
        <v>1</v>
      </c>
      <c r="G409" s="126" t="s">
        <v>787</v>
      </c>
      <c r="H409" s="126" t="s">
        <v>808</v>
      </c>
      <c r="I409" s="126" t="s">
        <v>815</v>
      </c>
      <c r="J409" s="126" t="s">
        <v>838</v>
      </c>
      <c r="K409" s="126" t="s">
        <v>816</v>
      </c>
      <c r="L409" s="126" t="s">
        <v>813</v>
      </c>
      <c r="M409" s="123">
        <f>SUMIF(SaldoAnno1!A$12:A$4902,D409,SaldoAnno1!D$12:D$4902)</f>
        <v>4006.47</v>
      </c>
      <c r="N409" s="123">
        <f>SUMIF(SaldoAnno1!A$12:A$4902,D409,SaldoAnno1!E$12:E$4902)</f>
        <v>0</v>
      </c>
      <c r="O409" s="123">
        <f>SUMIF(SaldoAnno1!A$12:A$4902,D409,SaldoAnno1!G$12:G$4902)</f>
        <v>4006.47</v>
      </c>
      <c r="P409" s="123">
        <f>SUMIF(SaldoAnno2!A$12:A$5000,D409,SaldoAnno2!D$12:D$5000)</f>
        <v>19537.3</v>
      </c>
      <c r="Q409" s="123">
        <f>SUMIF(SaldoAnno2!A$12:A$5000,D409,SaldoAnno2!E$12:E$5000)</f>
        <v>55.66</v>
      </c>
      <c r="R409" s="123">
        <f>SUMIF(SaldoAnno2!A$12:A$5000,D409,SaldoAnno2!G$12:G$5000)</f>
        <v>19481.64</v>
      </c>
      <c r="S409" s="123">
        <f>SUMIF(SaldoAnno3!A$12:A$5000,D409,SaldoAnno3!D$12:G$5000)</f>
        <v>17527.3</v>
      </c>
      <c r="T409" s="123">
        <f>SUMIF(SaldoAnno3!A$12:A$5000,D409,SaldoAnno3!E$12:H$5000)</f>
        <v>0</v>
      </c>
      <c r="U409" s="123">
        <f>SUMIF(SaldoAnno3!A$12:A$5000,D409,SaldoAnno3!G$12:G$5000)</f>
        <v>17527.3</v>
      </c>
      <c r="V409" s="123">
        <f>SUMIF(SaldoAnno4!A$12:A$4602,$D409,SaldoAnno4!D$12:D$4602)</f>
        <v>14945.37</v>
      </c>
      <c r="W409" s="123">
        <f>SUMIF(SaldoAnno4!A$12:A$4602,$D409,SaldoAnno4!E$12:E$4602)</f>
        <v>0</v>
      </c>
      <c r="X409" s="123">
        <f>SUMIF(SaldoAnno4!A$12:A$4602,$D409,SaldoAnno4!G$12:G$4602)</f>
        <v>14945.37</v>
      </c>
      <c r="Y409" s="123">
        <f>SUMIF(SaldoAnno5!A$12:A$4602,$D409,SaldoAnno5!D$12:D$4602)</f>
        <v>15389.42</v>
      </c>
      <c r="Z409" s="123">
        <f>SUMIF(SaldoAnno5!A$12:A$4602,$D409,SaldoAnno5!E$12:E$4602)</f>
        <v>36.299999999999997</v>
      </c>
      <c r="AA409" s="123">
        <f>SUMIF(SaldoAnno5!A$12:A$4602,$D409,SaldoAnno5!G$12:G$4602)</f>
        <v>15353.12</v>
      </c>
      <c r="AB409" s="123">
        <f>SUMIF(SaldoAnno6!A$12:A$5000,$D409,SaldoAnno6!D$12:D$5000)</f>
        <v>20772.75</v>
      </c>
      <c r="AC409" s="123">
        <f>SUMIF(SaldoAnno6!A$12:A$5000,$D409,SaldoAnno6!E$12:E$5000)</f>
        <v>26.88</v>
      </c>
      <c r="AD409" s="123">
        <f>SUMIF(SaldoAnno6!A$12:A$5000,$D409,SaldoAnno6!G$12:G$5000)</f>
        <v>20745.87</v>
      </c>
    </row>
    <row r="410" spans="1:30">
      <c r="A410" s="124">
        <v>40</v>
      </c>
      <c r="B410" s="124">
        <v>4007</v>
      </c>
      <c r="C410" s="124">
        <v>400702</v>
      </c>
      <c r="D410" s="124">
        <v>40070202</v>
      </c>
      <c r="E410" s="125" t="s">
        <v>817</v>
      </c>
      <c r="F410" s="124">
        <v>1</v>
      </c>
      <c r="G410" s="126" t="s">
        <v>787</v>
      </c>
      <c r="H410" s="126" t="s">
        <v>808</v>
      </c>
      <c r="I410" s="126" t="s">
        <v>815</v>
      </c>
      <c r="J410" s="126" t="s">
        <v>838</v>
      </c>
      <c r="K410" s="126" t="s">
        <v>816</v>
      </c>
      <c r="L410" s="126" t="s">
        <v>813</v>
      </c>
      <c r="M410" s="123">
        <f>SUMIF(SaldoAnno1!A$12:A$4902,D410,SaldoAnno1!D$12:D$4902)</f>
        <v>51067.72</v>
      </c>
      <c r="N410" s="123">
        <f>SUMIF(SaldoAnno1!A$12:A$4902,D410,SaldoAnno1!E$12:E$4902)</f>
        <v>0</v>
      </c>
      <c r="O410" s="123">
        <f>SUMIF(SaldoAnno1!A$12:A$4902,D410,SaldoAnno1!G$12:G$4902)</f>
        <v>51067.72</v>
      </c>
      <c r="P410" s="123">
        <f>SUMIF(SaldoAnno2!A$12:A$5000,D410,SaldoAnno2!D$12:D$5000)</f>
        <v>647573.37</v>
      </c>
      <c r="Q410" s="123">
        <f>SUMIF(SaldoAnno2!A$12:A$5000,D410,SaldoAnno2!E$12:E$5000)</f>
        <v>451.02</v>
      </c>
      <c r="R410" s="123">
        <f>SUMIF(SaldoAnno2!A$12:A$5000,D410,SaldoAnno2!G$12:G$5000)</f>
        <v>647122.35</v>
      </c>
      <c r="S410" s="123">
        <f>SUMIF(SaldoAnno3!A$12:A$5000,D410,SaldoAnno3!D$12:G$5000)</f>
        <v>501743.71</v>
      </c>
      <c r="T410" s="123">
        <f>SUMIF(SaldoAnno3!A$12:A$5000,D410,SaldoAnno3!E$12:H$5000)</f>
        <v>0</v>
      </c>
      <c r="U410" s="123">
        <f>SUMIF(SaldoAnno3!A$12:A$5000,D410,SaldoAnno3!G$12:G$5000)</f>
        <v>501743.71</v>
      </c>
      <c r="V410" s="123">
        <f>SUMIF(SaldoAnno4!A$12:A$4602,$D410,SaldoAnno4!D$12:D$4602)</f>
        <v>515037.44</v>
      </c>
      <c r="W410" s="123">
        <f>SUMIF(SaldoAnno4!A$12:A$4602,$D410,SaldoAnno4!E$12:E$4602)</f>
        <v>2219.2199999999998</v>
      </c>
      <c r="X410" s="123">
        <f>SUMIF(SaldoAnno4!A$12:A$4602,$D410,SaldoAnno4!G$12:G$4602)</f>
        <v>512818.22000000003</v>
      </c>
      <c r="Y410" s="123">
        <f>SUMIF(SaldoAnno5!A$12:A$4602,$D410,SaldoAnno5!D$12:D$4602)</f>
        <v>496133.18</v>
      </c>
      <c r="Z410" s="123">
        <f>SUMIF(SaldoAnno5!A$12:A$4602,$D410,SaldoAnno5!E$12:E$4602)</f>
        <v>2806</v>
      </c>
      <c r="AA410" s="123">
        <f>SUMIF(SaldoAnno5!A$12:A$4602,$D410,SaldoAnno5!G$12:G$4602)</f>
        <v>493327.18</v>
      </c>
      <c r="AB410" s="123">
        <f>SUMIF(SaldoAnno6!A$12:A$5000,$D410,SaldoAnno6!D$12:D$5000)</f>
        <v>560093.39</v>
      </c>
      <c r="AC410" s="123">
        <f>SUMIF(SaldoAnno6!A$12:A$5000,$D410,SaldoAnno6!E$12:E$5000)</f>
        <v>16336.75</v>
      </c>
      <c r="AD410" s="123">
        <f>SUMIF(SaldoAnno6!A$12:A$5000,$D410,SaldoAnno6!G$12:G$5000)</f>
        <v>543756.64</v>
      </c>
    </row>
    <row r="411" spans="1:30">
      <c r="A411" s="124">
        <v>40</v>
      </c>
      <c r="B411" s="124">
        <v>4007</v>
      </c>
      <c r="C411" s="124">
        <v>400702</v>
      </c>
      <c r="D411" s="124">
        <v>40070203</v>
      </c>
      <c r="E411" s="125" t="s">
        <v>818</v>
      </c>
      <c r="F411" s="124">
        <v>1</v>
      </c>
      <c r="G411" s="126" t="s">
        <v>787</v>
      </c>
      <c r="H411" s="126" t="s">
        <v>808</v>
      </c>
      <c r="I411" s="126" t="s">
        <v>815</v>
      </c>
      <c r="J411" s="126" t="s">
        <v>838</v>
      </c>
      <c r="K411" s="126" t="s">
        <v>816</v>
      </c>
      <c r="L411" s="126" t="s">
        <v>813</v>
      </c>
      <c r="M411" s="123">
        <f>SUMIF(SaldoAnno1!A$12:A$4902,D411,SaldoAnno1!D$12:D$4902)</f>
        <v>174824.82</v>
      </c>
      <c r="N411" s="123">
        <f>SUMIF(SaldoAnno1!A$12:A$4902,D411,SaldoAnno1!E$12:E$4902)</f>
        <v>0</v>
      </c>
      <c r="O411" s="123">
        <f>SUMIF(SaldoAnno1!A$12:A$4902,D411,SaldoAnno1!G$12:G$4902)</f>
        <v>174824.82</v>
      </c>
      <c r="P411" s="123">
        <f>SUMIF(SaldoAnno2!A$12:A$5000,D411,SaldoAnno2!D$12:D$5000)</f>
        <v>1234177.4099999999</v>
      </c>
      <c r="Q411" s="123">
        <f>SUMIF(SaldoAnno2!A$12:A$5000,D411,SaldoAnno2!E$12:E$5000)</f>
        <v>54718.45</v>
      </c>
      <c r="R411" s="123">
        <f>SUMIF(SaldoAnno2!A$12:A$5000,D411,SaldoAnno2!G$12:G$5000)</f>
        <v>1179458.96</v>
      </c>
      <c r="S411" s="123">
        <f>SUMIF(SaldoAnno3!A$12:A$5000,D411,SaldoAnno3!D$12:G$5000)</f>
        <v>1078847.32</v>
      </c>
      <c r="T411" s="123">
        <f>SUMIF(SaldoAnno3!A$12:A$5000,D411,SaldoAnno3!E$12:H$5000)</f>
        <v>7034.39</v>
      </c>
      <c r="U411" s="123">
        <f>SUMIF(SaldoAnno3!A$12:A$5000,D411,SaldoAnno3!G$12:G$5000)</f>
        <v>1071812.9300000002</v>
      </c>
      <c r="V411" s="123">
        <f>SUMIF(SaldoAnno4!A$12:A$4602,$D411,SaldoAnno4!D$12:D$4602)</f>
        <v>1100979.8600000001</v>
      </c>
      <c r="W411" s="123">
        <f>SUMIF(SaldoAnno4!A$12:A$4602,$D411,SaldoAnno4!E$12:E$4602)</f>
        <v>21148.33</v>
      </c>
      <c r="X411" s="123">
        <f>SUMIF(SaldoAnno4!A$12:A$4602,$D411,SaldoAnno4!G$12:G$4602)</f>
        <v>1079831.53</v>
      </c>
      <c r="Y411" s="123">
        <f>SUMIF(SaldoAnno5!A$12:A$4602,$D411,SaldoAnno5!D$12:D$4602)</f>
        <v>984580.99</v>
      </c>
      <c r="Z411" s="123">
        <f>SUMIF(SaldoAnno5!A$12:A$4602,$D411,SaldoAnno5!E$12:E$4602)</f>
        <v>33757.33</v>
      </c>
      <c r="AA411" s="123">
        <f>SUMIF(SaldoAnno5!A$12:A$4602,$D411,SaldoAnno5!G$12:G$4602)</f>
        <v>950823.66</v>
      </c>
      <c r="AB411" s="123">
        <f>SUMIF(SaldoAnno6!A$12:A$5000,$D411,SaldoAnno6!D$12:D$5000)</f>
        <v>969633.12</v>
      </c>
      <c r="AC411" s="123">
        <f>SUMIF(SaldoAnno6!A$12:A$5000,$D411,SaldoAnno6!E$12:E$5000)</f>
        <v>9758.7000000000007</v>
      </c>
      <c r="AD411" s="123">
        <f>SUMIF(SaldoAnno6!A$12:A$5000,$D411,SaldoAnno6!G$12:G$5000)</f>
        <v>959874.42</v>
      </c>
    </row>
    <row r="412" spans="1:30">
      <c r="A412" s="124">
        <v>40</v>
      </c>
      <c r="B412" s="124">
        <v>4007</v>
      </c>
      <c r="C412" s="124">
        <v>400702</v>
      </c>
      <c r="D412" s="124">
        <v>40070204</v>
      </c>
      <c r="E412" s="125" t="s">
        <v>313</v>
      </c>
      <c r="F412" s="124">
        <v>1</v>
      </c>
      <c r="G412" s="126" t="s">
        <v>787</v>
      </c>
      <c r="H412" s="126" t="s">
        <v>808</v>
      </c>
      <c r="I412" s="126" t="s">
        <v>815</v>
      </c>
      <c r="J412" s="126" t="s">
        <v>838</v>
      </c>
      <c r="K412" s="126" t="s">
        <v>816</v>
      </c>
      <c r="L412" s="126" t="s">
        <v>813</v>
      </c>
      <c r="M412" s="123">
        <f>SUMIF(SaldoAnno1!A$12:A$4902,D412,SaldoAnno1!D$12:D$4902)</f>
        <v>279233.44</v>
      </c>
      <c r="N412" s="123">
        <f>SUMIF(SaldoAnno1!A$12:A$4902,D412,SaldoAnno1!E$12:E$4902)</f>
        <v>0</v>
      </c>
      <c r="O412" s="123">
        <f>SUMIF(SaldoAnno1!A$12:A$4902,D412,SaldoAnno1!G$12:G$4902)</f>
        <v>279233.44</v>
      </c>
      <c r="P412" s="123">
        <f>SUMIF(SaldoAnno2!A$12:A$5000,D412,SaldoAnno2!D$12:D$5000)</f>
        <v>2056187.78</v>
      </c>
      <c r="Q412" s="123">
        <f>SUMIF(SaldoAnno2!A$12:A$5000,D412,SaldoAnno2!E$12:E$5000)</f>
        <v>2392.73</v>
      </c>
      <c r="R412" s="123">
        <f>SUMIF(SaldoAnno2!A$12:A$5000,D412,SaldoAnno2!G$12:G$5000)</f>
        <v>2053795.05</v>
      </c>
      <c r="S412" s="123">
        <f>SUMIF(SaldoAnno3!A$12:A$5000,D412,SaldoAnno3!D$12:G$5000)</f>
        <v>1773614.96</v>
      </c>
      <c r="T412" s="123">
        <f>SUMIF(SaldoAnno3!A$12:A$5000,D412,SaldoAnno3!E$12:H$5000)</f>
        <v>27942.86</v>
      </c>
      <c r="U412" s="123">
        <f>SUMIF(SaldoAnno3!A$12:A$5000,D412,SaldoAnno3!G$12:G$5000)</f>
        <v>1745672.0999999999</v>
      </c>
      <c r="V412" s="123">
        <f>SUMIF(SaldoAnno4!A$12:A$4602,$D412,SaldoAnno4!D$12:D$4602)</f>
        <v>1759824.96</v>
      </c>
      <c r="W412" s="123">
        <f>SUMIF(SaldoAnno4!A$12:A$4602,$D412,SaldoAnno4!E$12:E$4602)</f>
        <v>4276.07</v>
      </c>
      <c r="X412" s="123">
        <f>SUMIF(SaldoAnno4!A$12:A$4602,$D412,SaldoAnno4!G$12:G$4602)</f>
        <v>1755548.89</v>
      </c>
      <c r="Y412" s="123">
        <f>SUMIF(SaldoAnno5!A$12:A$4602,$D412,SaldoAnno5!D$12:D$4602)</f>
        <v>1725239.12</v>
      </c>
      <c r="Z412" s="123">
        <f>SUMIF(SaldoAnno5!A$12:A$4602,$D412,SaldoAnno5!E$12:E$4602)</f>
        <v>3543.85</v>
      </c>
      <c r="AA412" s="123">
        <f>SUMIF(SaldoAnno5!A$12:A$4602,$D412,SaldoAnno5!G$12:G$4602)</f>
        <v>1721695.27</v>
      </c>
      <c r="AB412" s="123">
        <f>SUMIF(SaldoAnno6!A$12:A$5000,$D412,SaldoAnno6!D$12:D$5000)</f>
        <v>1702076.14</v>
      </c>
      <c r="AC412" s="123">
        <f>SUMIF(SaldoAnno6!A$12:A$5000,$D412,SaldoAnno6!E$12:E$5000)</f>
        <v>4551.6499999999996</v>
      </c>
      <c r="AD412" s="123">
        <f>SUMIF(SaldoAnno6!A$12:A$5000,$D412,SaldoAnno6!G$12:G$5000)</f>
        <v>1697524.49</v>
      </c>
    </row>
    <row r="413" spans="1:30">
      <c r="A413" s="124">
        <v>40</v>
      </c>
      <c r="B413" s="124">
        <v>4007</v>
      </c>
      <c r="C413" s="124">
        <v>400702</v>
      </c>
      <c r="D413" s="124">
        <v>40070205</v>
      </c>
      <c r="E413" s="125" t="s">
        <v>819</v>
      </c>
      <c r="F413" s="124">
        <v>1</v>
      </c>
      <c r="G413" s="126" t="s">
        <v>787</v>
      </c>
      <c r="H413" s="126" t="s">
        <v>808</v>
      </c>
      <c r="I413" s="126" t="s">
        <v>815</v>
      </c>
      <c r="J413" s="126" t="s">
        <v>838</v>
      </c>
      <c r="K413" s="126" t="s">
        <v>816</v>
      </c>
      <c r="L413" s="126" t="s">
        <v>813</v>
      </c>
      <c r="M413" s="123">
        <f>SUMIF(SaldoAnno1!A$12:A$4902,D413,SaldoAnno1!D$12:D$4902)</f>
        <v>2113.41</v>
      </c>
      <c r="N413" s="123">
        <f>SUMIF(SaldoAnno1!A$12:A$4902,D413,SaldoAnno1!E$12:E$4902)</f>
        <v>0</v>
      </c>
      <c r="O413" s="123">
        <f>SUMIF(SaldoAnno1!A$12:A$4902,D413,SaldoAnno1!G$12:G$4902)</f>
        <v>2113.41</v>
      </c>
      <c r="P413" s="123">
        <f>SUMIF(SaldoAnno2!A$12:A$5000,D413,SaldoAnno2!D$12:D$5000)</f>
        <v>0</v>
      </c>
      <c r="Q413" s="123">
        <f>SUMIF(SaldoAnno2!A$12:A$5000,D413,SaldoAnno2!E$12:E$5000)</f>
        <v>0</v>
      </c>
      <c r="R413" s="123">
        <f>SUMIF(SaldoAnno2!A$12:A$5000,D413,SaldoAnno2!G$12:G$5000)</f>
        <v>0</v>
      </c>
      <c r="S413" s="123">
        <f>SUMIF(SaldoAnno3!A$12:A$5000,D413,SaldoAnno3!D$12:G$5000)</f>
        <v>0</v>
      </c>
      <c r="T413" s="123">
        <f>SUMIF(SaldoAnno3!A$12:A$5000,D413,SaldoAnno3!E$12:H$5000)</f>
        <v>0</v>
      </c>
      <c r="U413" s="123">
        <f>SUMIF(SaldoAnno3!A$12:A$5000,D413,SaldoAnno3!G$12:G$5000)</f>
        <v>0</v>
      </c>
      <c r="V413" s="123">
        <f>SUMIF(SaldoAnno4!A$12:A$4602,$D413,SaldoAnno4!D$12:D$4602)</f>
        <v>837.53</v>
      </c>
      <c r="W413" s="123">
        <f>SUMIF(SaldoAnno4!A$12:A$4602,$D413,SaldoAnno4!E$12:E$4602)</f>
        <v>0</v>
      </c>
      <c r="X413" s="123">
        <f>SUMIF(SaldoAnno4!A$12:A$4602,$D413,SaldoAnno4!G$12:G$4602)</f>
        <v>837.53</v>
      </c>
      <c r="Y413" s="123">
        <f>SUMIF(SaldoAnno5!A$12:A$4602,$D413,SaldoAnno5!D$12:D$4602)</f>
        <v>10885.66</v>
      </c>
      <c r="Z413" s="123">
        <f>SUMIF(SaldoAnno5!A$12:A$4602,$D413,SaldoAnno5!E$12:E$4602)</f>
        <v>755.95</v>
      </c>
      <c r="AA413" s="123">
        <f>SUMIF(SaldoAnno5!A$12:A$4602,$D413,SaldoAnno5!G$12:G$4602)</f>
        <v>10129.709999999999</v>
      </c>
      <c r="AB413" s="123">
        <f>SUMIF(SaldoAnno6!A$12:A$5000,$D413,SaldoAnno6!D$12:D$5000)</f>
        <v>9627.7000000000007</v>
      </c>
      <c r="AC413" s="123">
        <f>SUMIF(SaldoAnno6!A$12:A$5000,$D413,SaldoAnno6!E$12:E$5000)</f>
        <v>97.75</v>
      </c>
      <c r="AD413" s="123">
        <f>SUMIF(SaldoAnno6!A$12:A$5000,$D413,SaldoAnno6!G$12:G$5000)</f>
        <v>9529.9500000000007</v>
      </c>
    </row>
    <row r="414" spans="1:30">
      <c r="A414" s="124">
        <v>40</v>
      </c>
      <c r="B414" s="124">
        <v>4007</v>
      </c>
      <c r="C414" s="124">
        <v>400702</v>
      </c>
      <c r="D414" s="124">
        <v>40070206</v>
      </c>
      <c r="E414" s="125" t="s">
        <v>820</v>
      </c>
      <c r="F414" s="124">
        <v>1</v>
      </c>
      <c r="G414" s="126" t="s">
        <v>787</v>
      </c>
      <c r="H414" s="126" t="s">
        <v>808</v>
      </c>
      <c r="I414" s="126" t="s">
        <v>815</v>
      </c>
      <c r="J414" s="126" t="s">
        <v>838</v>
      </c>
      <c r="K414" s="126" t="s">
        <v>816</v>
      </c>
      <c r="L414" s="126" t="s">
        <v>813</v>
      </c>
      <c r="M414" s="123">
        <f>SUMIF(SaldoAnno1!A$12:A$4902,D414,SaldoAnno1!D$12:D$4902)</f>
        <v>0</v>
      </c>
      <c r="N414" s="123">
        <f>SUMIF(SaldoAnno1!A$12:A$4902,D414,SaldoAnno1!E$12:E$4902)</f>
        <v>0</v>
      </c>
      <c r="O414" s="123">
        <f>SUMIF(SaldoAnno1!A$12:A$4902,D414,SaldoAnno1!G$12:G$4902)</f>
        <v>0</v>
      </c>
      <c r="P414" s="123">
        <f>SUMIF(SaldoAnno2!A$12:A$5000,D414,SaldoAnno2!D$12:D$5000)</f>
        <v>1835.34</v>
      </c>
      <c r="Q414" s="123">
        <f>SUMIF(SaldoAnno2!A$12:A$5000,D414,SaldoAnno2!E$12:E$5000)</f>
        <v>5.34</v>
      </c>
      <c r="R414" s="123">
        <f>SUMIF(SaldoAnno2!A$12:A$5000,D414,SaldoAnno2!G$12:G$5000)</f>
        <v>1830</v>
      </c>
      <c r="S414" s="123">
        <f>SUMIF(SaldoAnno3!A$12:A$5000,D414,SaldoAnno3!D$12:G$5000)</f>
        <v>0</v>
      </c>
      <c r="T414" s="123">
        <f>SUMIF(SaldoAnno3!A$12:A$5000,D414,SaldoAnno3!E$12:H$5000)</f>
        <v>0</v>
      </c>
      <c r="U414" s="123">
        <f>SUMIF(SaldoAnno3!A$12:A$5000,D414,SaldoAnno3!G$12:G$5000)</f>
        <v>0</v>
      </c>
      <c r="V414" s="123">
        <f>SUMIF(SaldoAnno4!A$12:A$4602,$D414,SaldoAnno4!D$12:D$4602)</f>
        <v>0</v>
      </c>
      <c r="W414" s="123">
        <f>SUMIF(SaldoAnno4!A$12:A$4602,$D414,SaldoAnno4!E$12:E$4602)</f>
        <v>0</v>
      </c>
      <c r="X414" s="123">
        <f>SUMIF(SaldoAnno4!A$12:A$4602,$D414,SaldoAnno4!G$12:G$4602)</f>
        <v>0</v>
      </c>
      <c r="Y414" s="123">
        <f>SUMIF(SaldoAnno5!A$12:A$4602,$D414,SaldoAnno5!D$12:D$4602)</f>
        <v>0</v>
      </c>
      <c r="Z414" s="123">
        <f>SUMIF(SaldoAnno5!A$12:A$4602,$D414,SaldoAnno5!E$12:E$4602)</f>
        <v>0</v>
      </c>
      <c r="AA414" s="123">
        <f>SUMIF(SaldoAnno5!A$12:A$4602,$D414,SaldoAnno5!G$12:G$4602)</f>
        <v>0</v>
      </c>
      <c r="AB414" s="123">
        <f>SUMIF(SaldoAnno6!A$12:A$5000,$D414,SaldoAnno6!D$12:D$5000)</f>
        <v>0</v>
      </c>
      <c r="AC414" s="123">
        <f>SUMIF(SaldoAnno6!A$12:A$5000,$D414,SaldoAnno6!E$12:E$5000)</f>
        <v>0</v>
      </c>
      <c r="AD414" s="123">
        <f>SUMIF(SaldoAnno6!A$12:A$5000,$D414,SaldoAnno6!G$12:G$5000)</f>
        <v>0</v>
      </c>
    </row>
    <row r="415" spans="1:30">
      <c r="A415" s="124">
        <v>40</v>
      </c>
      <c r="B415" s="124">
        <v>4007</v>
      </c>
      <c r="C415" s="124">
        <v>400702</v>
      </c>
      <c r="D415" s="124">
        <v>40070207</v>
      </c>
      <c r="E415" s="125" t="s">
        <v>1333</v>
      </c>
      <c r="F415" s="124">
        <v>1</v>
      </c>
      <c r="G415" s="126" t="s">
        <v>787</v>
      </c>
      <c r="H415" s="126" t="s">
        <v>808</v>
      </c>
      <c r="I415" s="126" t="s">
        <v>815</v>
      </c>
      <c r="J415" s="126" t="s">
        <v>838</v>
      </c>
      <c r="K415" s="126" t="s">
        <v>816</v>
      </c>
      <c r="L415" s="126" t="s">
        <v>813</v>
      </c>
      <c r="M415" s="123">
        <f>SUMIF(SaldoAnno1!A$12:A$4902,D415,SaldoAnno1!D$12:D$4902)</f>
        <v>0</v>
      </c>
      <c r="N415" s="123">
        <f>SUMIF(SaldoAnno1!A$12:A$4902,D415,SaldoAnno1!E$12:E$4902)</f>
        <v>0</v>
      </c>
      <c r="O415" s="123">
        <f>SUMIF(SaldoAnno1!A$12:A$4902,D415,SaldoAnno1!G$12:G$4902)</f>
        <v>0</v>
      </c>
      <c r="P415" s="123">
        <f>SUMIF(SaldoAnno2!A$12:A$5000,D415,SaldoAnno2!D$12:D$5000)</f>
        <v>0</v>
      </c>
      <c r="Q415" s="123">
        <f>SUMIF(SaldoAnno2!A$12:A$5000,D415,SaldoAnno2!E$12:E$5000)</f>
        <v>0</v>
      </c>
      <c r="R415" s="123">
        <f>SUMIF(SaldoAnno2!A$12:A$5000,D415,SaldoAnno2!G$12:G$5000)</f>
        <v>0</v>
      </c>
      <c r="S415" s="123">
        <f>SUMIF(SaldoAnno3!A$12:A$5000,D415,SaldoAnno3!D$12:G$5000)</f>
        <v>0</v>
      </c>
      <c r="T415" s="123">
        <f>SUMIF(SaldoAnno3!A$12:A$5000,D415,SaldoAnno3!E$12:H$5000)</f>
        <v>0</v>
      </c>
      <c r="U415" s="123">
        <f>SUMIF(SaldoAnno3!A$12:A$5000,D415,SaldoAnno3!G$12:G$5000)</f>
        <v>0</v>
      </c>
      <c r="V415" s="123">
        <f>SUMIF(SaldoAnno4!A$12:A$4602,$D415,SaldoAnno4!D$12:D$4602)</f>
        <v>0</v>
      </c>
      <c r="W415" s="123">
        <f>SUMIF(SaldoAnno4!A$12:A$4602,$D415,SaldoAnno4!E$12:E$4602)</f>
        <v>0</v>
      </c>
      <c r="X415" s="123">
        <f>SUMIF(SaldoAnno4!A$12:A$4602,$D415,SaldoAnno4!G$12:G$4602)</f>
        <v>0</v>
      </c>
      <c r="Y415" s="123">
        <f>SUMIF(SaldoAnno5!A$12:A$4602,$D415,SaldoAnno5!D$12:D$4602)</f>
        <v>0</v>
      </c>
      <c r="Z415" s="123">
        <f>SUMIF(SaldoAnno5!A$12:A$4602,$D415,SaldoAnno5!E$12:E$4602)</f>
        <v>0</v>
      </c>
      <c r="AA415" s="123">
        <f>SUMIF(SaldoAnno5!A$12:A$4602,$D415,SaldoAnno5!G$12:G$4602)</f>
        <v>0</v>
      </c>
      <c r="AB415" s="123">
        <f>SUMIF(SaldoAnno6!A$12:A$5000,$D415,SaldoAnno6!D$12:D$5000)</f>
        <v>0</v>
      </c>
      <c r="AC415" s="123">
        <f>SUMIF(SaldoAnno6!A$12:A$5000,$D415,SaldoAnno6!E$12:E$5000)</f>
        <v>0</v>
      </c>
      <c r="AD415" s="123">
        <f>SUMIF(SaldoAnno6!A$12:A$5000,$D415,SaldoAnno6!G$12:G$5000)</f>
        <v>0</v>
      </c>
    </row>
    <row r="416" spans="1:30">
      <c r="A416" s="124">
        <v>40</v>
      </c>
      <c r="B416" s="124">
        <v>4007</v>
      </c>
      <c r="C416" s="124">
        <v>400702</v>
      </c>
      <c r="D416" s="124">
        <v>40070208</v>
      </c>
      <c r="E416" s="125" t="s">
        <v>1334</v>
      </c>
      <c r="F416" s="124">
        <v>1</v>
      </c>
      <c r="G416" s="126" t="s">
        <v>787</v>
      </c>
      <c r="H416" s="126" t="s">
        <v>808</v>
      </c>
      <c r="I416" s="126" t="s">
        <v>815</v>
      </c>
      <c r="J416" s="126" t="s">
        <v>838</v>
      </c>
      <c r="K416" s="126" t="s">
        <v>816</v>
      </c>
      <c r="L416" s="126" t="s">
        <v>813</v>
      </c>
      <c r="M416" s="123">
        <f>SUMIF(SaldoAnno1!A$12:A$4902,D416,SaldoAnno1!D$12:D$4902)</f>
        <v>1723534.76</v>
      </c>
      <c r="N416" s="123">
        <f>SUMIF(SaldoAnno1!A$12:A$4902,D416,SaldoAnno1!E$12:E$4902)</f>
        <v>6796.65</v>
      </c>
      <c r="O416" s="123">
        <f>SUMIF(SaldoAnno1!A$12:A$4902,D416,SaldoAnno1!G$12:G$4902)</f>
        <v>1716738.11</v>
      </c>
      <c r="P416" s="123">
        <f>SUMIF(SaldoAnno2!A$12:A$5000,D416,SaldoAnno2!D$12:D$5000)</f>
        <v>0</v>
      </c>
      <c r="Q416" s="123">
        <f>SUMIF(SaldoAnno2!A$12:A$5000,D416,SaldoAnno2!E$12:E$5000)</f>
        <v>0</v>
      </c>
      <c r="R416" s="123">
        <f>SUMIF(SaldoAnno2!A$12:A$5000,D416,SaldoAnno2!G$12:G$5000)</f>
        <v>0</v>
      </c>
      <c r="S416" s="123">
        <f>SUMIF(SaldoAnno3!A$12:A$5000,D416,SaldoAnno3!D$12:G$5000)</f>
        <v>9799681.7799999993</v>
      </c>
      <c r="T416" s="123">
        <f>SUMIF(SaldoAnno3!A$12:A$5000,D416,SaldoAnno3!E$12:H$5000)</f>
        <v>74104.73</v>
      </c>
      <c r="U416" s="123">
        <f>SUMIF(SaldoAnno3!A$12:A$5000,D416,SaldoAnno3!G$12:G$5000)</f>
        <v>9725577.0499999989</v>
      </c>
      <c r="V416" s="123">
        <f>SUMIF(SaldoAnno4!A$12:A$4602,$D416,SaldoAnno4!D$12:D$4602)</f>
        <v>11936679.460000001</v>
      </c>
      <c r="W416" s="123">
        <f>SUMIF(SaldoAnno4!A$12:A$4602,$D416,SaldoAnno4!E$12:E$4602)</f>
        <v>267476.39</v>
      </c>
      <c r="X416" s="123">
        <f>SUMIF(SaldoAnno4!A$12:A$4602,$D416,SaldoAnno4!G$12:G$4602)</f>
        <v>11669203.07</v>
      </c>
      <c r="Y416" s="123">
        <f>SUMIF(SaldoAnno5!A$12:A$4602,$D416,SaldoAnno5!D$12:D$4602)</f>
        <v>8778430.8399999999</v>
      </c>
      <c r="Z416" s="123">
        <f>SUMIF(SaldoAnno5!A$12:A$4602,$D416,SaldoAnno5!E$12:E$4602)</f>
        <v>356343.26</v>
      </c>
      <c r="AA416" s="123">
        <f>SUMIF(SaldoAnno5!A$12:A$4602,$D416,SaldoAnno5!G$12:G$4602)</f>
        <v>8422087.5800000001</v>
      </c>
      <c r="AB416" s="123">
        <f>SUMIF(SaldoAnno6!A$12:A$5000,$D416,SaldoAnno6!D$12:D$5000)</f>
        <v>8894238.9499999993</v>
      </c>
      <c r="AC416" s="123">
        <f>SUMIF(SaldoAnno6!A$12:A$5000,$D416,SaldoAnno6!E$12:E$5000)</f>
        <v>46352.17</v>
      </c>
      <c r="AD416" s="123">
        <f>SUMIF(SaldoAnno6!A$12:A$5000,$D416,SaldoAnno6!G$12:G$5000)</f>
        <v>8847886.7799999993</v>
      </c>
    </row>
    <row r="417" spans="1:30">
      <c r="A417" s="124">
        <v>40</v>
      </c>
      <c r="B417" s="124">
        <v>4007</v>
      </c>
      <c r="C417" s="124">
        <v>400702</v>
      </c>
      <c r="D417" s="124">
        <v>40070288</v>
      </c>
      <c r="E417" s="125" t="s">
        <v>1225</v>
      </c>
      <c r="F417" s="124">
        <v>1</v>
      </c>
      <c r="G417" s="126" t="s">
        <v>787</v>
      </c>
      <c r="H417" s="126" t="s">
        <v>808</v>
      </c>
      <c r="I417" s="126" t="s">
        <v>815</v>
      </c>
      <c r="J417" s="126" t="s">
        <v>838</v>
      </c>
      <c r="K417" s="126" t="s">
        <v>816</v>
      </c>
      <c r="L417" s="126" t="s">
        <v>813</v>
      </c>
      <c r="M417" s="123">
        <f>SUMIF(SaldoAnno1!A$12:A$4902,D417,SaldoAnno1!D$12:D$4902)</f>
        <v>0</v>
      </c>
      <c r="N417" s="123">
        <f>SUMIF(SaldoAnno1!A$12:A$4902,D417,SaldoAnno1!E$12:E$4902)</f>
        <v>0</v>
      </c>
      <c r="O417" s="123">
        <f>SUMIF(SaldoAnno1!A$12:A$4902,D417,SaldoAnno1!G$12:G$4902)</f>
        <v>0</v>
      </c>
      <c r="P417" s="123">
        <f>SUMIF(SaldoAnno2!A$12:A$5000,D417,SaldoAnno2!D$12:D$5000)</f>
        <v>4250.16</v>
      </c>
      <c r="Q417" s="123">
        <f>SUMIF(SaldoAnno2!A$12:A$5000,D417,SaldoAnno2!E$12:E$5000)</f>
        <v>0</v>
      </c>
      <c r="R417" s="123">
        <f>SUMIF(SaldoAnno2!A$12:A$5000,D417,SaldoAnno2!G$12:G$5000)</f>
        <v>4250.16</v>
      </c>
      <c r="S417" s="123">
        <f>SUMIF(SaldoAnno3!A$12:A$5000,D417,SaldoAnno3!D$12:G$5000)</f>
        <v>18863.990000000002</v>
      </c>
      <c r="T417" s="123">
        <f>SUMIF(SaldoAnno3!A$12:A$5000,D417,SaldoAnno3!E$12:H$5000)</f>
        <v>0</v>
      </c>
      <c r="U417" s="123">
        <f>SUMIF(SaldoAnno3!A$12:A$5000,D417,SaldoAnno3!G$12:G$5000)</f>
        <v>18863.990000000002</v>
      </c>
      <c r="V417" s="123">
        <f>SUMIF(SaldoAnno4!A$12:A$4602,$D417,SaldoAnno4!D$12:D$4602)</f>
        <v>37744</v>
      </c>
      <c r="W417" s="123">
        <f>SUMIF(SaldoAnno4!A$12:A$4602,$D417,SaldoAnno4!E$12:E$4602)</f>
        <v>514</v>
      </c>
      <c r="X417" s="123">
        <f>SUMIF(SaldoAnno4!A$12:A$4602,$D417,SaldoAnno4!G$12:G$4602)</f>
        <v>37230</v>
      </c>
      <c r="Y417" s="123">
        <f>SUMIF(SaldoAnno5!A$12:A$4602,$D417,SaldoAnno5!D$12:D$4602)</f>
        <v>5150</v>
      </c>
      <c r="Z417" s="123">
        <f>SUMIF(SaldoAnno5!A$12:A$4602,$D417,SaldoAnno5!E$12:E$4602)</f>
        <v>915</v>
      </c>
      <c r="AA417" s="123">
        <f>SUMIF(SaldoAnno5!A$12:A$4602,$D417,SaldoAnno5!G$12:G$4602)</f>
        <v>4235</v>
      </c>
      <c r="AB417" s="123">
        <f>SUMIF(SaldoAnno6!A$12:A$5000,$D417,SaldoAnno6!D$12:D$5000)</f>
        <v>6385.54</v>
      </c>
      <c r="AC417" s="123">
        <f>SUMIF(SaldoAnno6!A$12:A$5000,$D417,SaldoAnno6!E$12:E$5000)</f>
        <v>1715.97</v>
      </c>
      <c r="AD417" s="123">
        <f>SUMIF(SaldoAnno6!A$12:A$5000,$D417,SaldoAnno6!G$12:G$5000)</f>
        <v>4669.57</v>
      </c>
    </row>
    <row r="418" spans="1:30">
      <c r="A418" s="124">
        <v>40</v>
      </c>
      <c r="B418" s="124">
        <v>4007</v>
      </c>
      <c r="C418" s="124">
        <v>400702</v>
      </c>
      <c r="D418" s="124">
        <v>40070290</v>
      </c>
      <c r="E418" s="125" t="s">
        <v>1226</v>
      </c>
      <c r="F418" s="124">
        <v>1</v>
      </c>
      <c r="G418" s="126" t="s">
        <v>787</v>
      </c>
      <c r="H418" s="126" t="s">
        <v>808</v>
      </c>
      <c r="I418" s="126" t="s">
        <v>815</v>
      </c>
      <c r="J418" s="126" t="s">
        <v>838</v>
      </c>
      <c r="K418" s="126" t="s">
        <v>816</v>
      </c>
      <c r="L418" s="126" t="s">
        <v>813</v>
      </c>
      <c r="M418" s="123">
        <f>SUMIF(SaldoAnno1!A$12:A$4902,D418,SaldoAnno1!D$12:D$4902)</f>
        <v>0</v>
      </c>
      <c r="N418" s="123">
        <f>SUMIF(SaldoAnno1!A$12:A$4902,D418,SaldoAnno1!E$12:E$4902)</f>
        <v>0</v>
      </c>
      <c r="O418" s="123">
        <f>SUMIF(SaldoAnno1!A$12:A$4902,D418,SaldoAnno1!G$12:G$4902)</f>
        <v>0</v>
      </c>
      <c r="P418" s="123">
        <f>SUMIF(SaldoAnno2!A$12:A$5000,D418,SaldoAnno2!D$12:D$5000)</f>
        <v>314427</v>
      </c>
      <c r="Q418" s="123">
        <f>SUMIF(SaldoAnno2!A$12:A$5000,D418,SaldoAnno2!E$12:E$5000)</f>
        <v>109665.7</v>
      </c>
      <c r="R418" s="123">
        <f>SUMIF(SaldoAnno2!A$12:A$5000,D418,SaldoAnno2!G$12:G$5000)</f>
        <v>204761.3</v>
      </c>
      <c r="S418" s="123">
        <f>SUMIF(SaldoAnno3!A$12:A$5000,D418,SaldoAnno3!D$12:G$5000)</f>
        <v>294733.71999999997</v>
      </c>
      <c r="T418" s="123">
        <f>SUMIF(SaldoAnno3!A$12:A$5000,D418,SaldoAnno3!E$12:H$5000)</f>
        <v>7000</v>
      </c>
      <c r="U418" s="123">
        <f>SUMIF(SaldoAnno3!A$12:A$5000,D418,SaldoAnno3!G$12:G$5000)</f>
        <v>287733.71999999997</v>
      </c>
      <c r="V418" s="123">
        <f>SUMIF(SaldoAnno4!A$12:A$4602,$D418,SaldoAnno4!D$12:D$4602)</f>
        <v>0</v>
      </c>
      <c r="W418" s="123">
        <f>SUMIF(SaldoAnno4!A$12:A$4602,$D418,SaldoAnno4!E$12:E$4602)</f>
        <v>0</v>
      </c>
      <c r="X418" s="123">
        <f>SUMIF(SaldoAnno4!A$12:A$4602,$D418,SaldoAnno4!G$12:G$4602)</f>
        <v>0</v>
      </c>
      <c r="Y418" s="123">
        <f>SUMIF(SaldoAnno5!A$12:A$4602,$D418,SaldoAnno5!D$12:D$4602)</f>
        <v>0</v>
      </c>
      <c r="Z418" s="123">
        <f>SUMIF(SaldoAnno5!A$12:A$4602,$D418,SaldoAnno5!E$12:E$4602)</f>
        <v>0</v>
      </c>
      <c r="AA418" s="123">
        <f>SUMIF(SaldoAnno5!A$12:A$4602,$D418,SaldoAnno5!G$12:G$4602)</f>
        <v>0</v>
      </c>
      <c r="AB418" s="123">
        <f>SUMIF(SaldoAnno6!A$12:A$5000,$D418,SaldoAnno6!D$12:D$5000)</f>
        <v>0</v>
      </c>
      <c r="AC418" s="123">
        <f>SUMIF(SaldoAnno6!A$12:A$5000,$D418,SaldoAnno6!E$12:E$5000)</f>
        <v>0</v>
      </c>
      <c r="AD418" s="123">
        <f>SUMIF(SaldoAnno6!A$12:A$5000,$D418,SaldoAnno6!G$12:G$5000)</f>
        <v>0</v>
      </c>
    </row>
    <row r="419" spans="1:30">
      <c r="A419" s="124">
        <v>40</v>
      </c>
      <c r="B419" s="124">
        <v>4007</v>
      </c>
      <c r="C419" s="124">
        <v>400702</v>
      </c>
      <c r="D419" s="124">
        <v>40070291</v>
      </c>
      <c r="E419" s="125" t="s">
        <v>1335</v>
      </c>
      <c r="F419" s="124">
        <v>1</v>
      </c>
      <c r="G419" s="126" t="s">
        <v>787</v>
      </c>
      <c r="H419" s="126" t="s">
        <v>808</v>
      </c>
      <c r="I419" s="126" t="s">
        <v>815</v>
      </c>
      <c r="J419" s="126" t="s">
        <v>838</v>
      </c>
      <c r="K419" s="126" t="s">
        <v>816</v>
      </c>
      <c r="L419" s="126" t="s">
        <v>813</v>
      </c>
      <c r="M419" s="123">
        <f>SUMIF(SaldoAnno1!A$12:A$4902,D419,SaldoAnno1!D$12:D$4902)</f>
        <v>0</v>
      </c>
      <c r="N419" s="123">
        <f>SUMIF(SaldoAnno1!A$12:A$4902,D419,SaldoAnno1!E$12:E$4902)</f>
        <v>0</v>
      </c>
      <c r="O419" s="123">
        <f>SUMIF(SaldoAnno1!A$12:A$4902,D419,SaldoAnno1!G$12:G$4902)</f>
        <v>0</v>
      </c>
      <c r="P419" s="123">
        <f>SUMIF(SaldoAnno2!A$12:A$5000,D419,SaldoAnno2!D$12:D$5000)</f>
        <v>0</v>
      </c>
      <c r="Q419" s="123">
        <f>SUMIF(SaldoAnno2!A$12:A$5000,D419,SaldoAnno2!E$12:E$5000)</f>
        <v>0</v>
      </c>
      <c r="R419" s="123">
        <f>SUMIF(SaldoAnno2!A$12:A$5000,D419,SaldoAnno2!G$12:G$5000)</f>
        <v>0</v>
      </c>
      <c r="S419" s="123">
        <f>SUMIF(SaldoAnno3!A$12:A$5000,D419,SaldoAnno3!D$12:G$5000)</f>
        <v>0</v>
      </c>
      <c r="T419" s="123">
        <f>SUMIF(SaldoAnno3!A$12:A$5000,D419,SaldoAnno3!E$12:H$5000)</f>
        <v>0</v>
      </c>
      <c r="U419" s="123">
        <f>SUMIF(SaldoAnno3!A$12:A$5000,D419,SaldoAnno3!G$12:G$5000)</f>
        <v>0</v>
      </c>
      <c r="V419" s="123">
        <f>SUMIF(SaldoAnno4!A$12:A$4602,$D419,SaldoAnno4!D$12:D$4602)</f>
        <v>0</v>
      </c>
      <c r="W419" s="123">
        <f>SUMIF(SaldoAnno4!A$12:A$4602,$D419,SaldoAnno4!E$12:E$4602)</f>
        <v>0</v>
      </c>
      <c r="X419" s="123">
        <f>SUMIF(SaldoAnno4!A$12:A$4602,$D419,SaldoAnno4!G$12:G$4602)</f>
        <v>0</v>
      </c>
      <c r="Y419" s="123">
        <f>SUMIF(SaldoAnno5!A$12:A$4602,$D419,SaldoAnno5!D$12:D$4602)</f>
        <v>0</v>
      </c>
      <c r="Z419" s="123">
        <f>SUMIF(SaldoAnno5!A$12:A$4602,$D419,SaldoAnno5!E$12:E$4602)</f>
        <v>0</v>
      </c>
      <c r="AA419" s="123">
        <f>SUMIF(SaldoAnno5!A$12:A$4602,$D419,SaldoAnno5!G$12:G$4602)</f>
        <v>0</v>
      </c>
      <c r="AB419" s="123">
        <f>SUMIF(SaldoAnno6!A$12:A$5000,$D419,SaldoAnno6!D$12:D$5000)</f>
        <v>0</v>
      </c>
      <c r="AC419" s="123">
        <f>SUMIF(SaldoAnno6!A$12:A$5000,$D419,SaldoAnno6!E$12:E$5000)</f>
        <v>0</v>
      </c>
      <c r="AD419" s="123">
        <f>SUMIF(SaldoAnno6!A$12:A$5000,$D419,SaldoAnno6!G$12:G$5000)</f>
        <v>0</v>
      </c>
    </row>
    <row r="420" spans="1:30">
      <c r="A420" s="124">
        <v>40</v>
      </c>
      <c r="B420" s="124">
        <v>4007</v>
      </c>
      <c r="C420" s="124">
        <v>400703</v>
      </c>
      <c r="D420" s="124">
        <v>40070301</v>
      </c>
      <c r="E420" s="125" t="s">
        <v>821</v>
      </c>
      <c r="F420" s="124">
        <v>1</v>
      </c>
      <c r="G420" s="126" t="s">
        <v>787</v>
      </c>
      <c r="H420" s="126" t="s">
        <v>808</v>
      </c>
      <c r="I420" s="126" t="s">
        <v>822</v>
      </c>
      <c r="J420" s="126" t="s">
        <v>838</v>
      </c>
      <c r="K420" s="126" t="s">
        <v>823</v>
      </c>
      <c r="L420" s="126" t="s">
        <v>813</v>
      </c>
      <c r="M420" s="123">
        <f>SUMIF(SaldoAnno1!A$12:A$4902,D420,SaldoAnno1!D$12:D$4902)</f>
        <v>27259.18</v>
      </c>
      <c r="N420" s="123">
        <f>SUMIF(SaldoAnno1!A$12:A$4902,D420,SaldoAnno1!E$12:E$4902)</f>
        <v>27</v>
      </c>
      <c r="O420" s="123">
        <f>SUMIF(SaldoAnno1!A$12:A$4902,D420,SaldoAnno1!G$12:G$4902)</f>
        <v>27232.18</v>
      </c>
      <c r="P420" s="123">
        <f>SUMIF(SaldoAnno2!A$12:A$5000,D420,SaldoAnno2!D$12:D$5000)</f>
        <v>167391.32</v>
      </c>
      <c r="Q420" s="123">
        <f>SUMIF(SaldoAnno2!A$12:A$5000,D420,SaldoAnno2!E$12:E$5000)</f>
        <v>32</v>
      </c>
      <c r="R420" s="123">
        <f>SUMIF(SaldoAnno2!A$12:A$5000,D420,SaldoAnno2!G$12:G$5000)</f>
        <v>167359.32</v>
      </c>
      <c r="S420" s="123">
        <f>SUMIF(SaldoAnno3!A$12:A$5000,D420,SaldoAnno3!D$12:G$5000)</f>
        <v>167417.01999999999</v>
      </c>
      <c r="T420" s="123">
        <f>SUMIF(SaldoAnno3!A$12:A$5000,D420,SaldoAnno3!E$12:H$5000)</f>
        <v>1719.04</v>
      </c>
      <c r="U420" s="123">
        <f>SUMIF(SaldoAnno3!A$12:A$5000,D420,SaldoAnno3!G$12:G$5000)</f>
        <v>165697.97999999998</v>
      </c>
      <c r="V420" s="123">
        <f>SUMIF(SaldoAnno4!A$12:A$4602,$D420,SaldoAnno4!D$12:D$4602)</f>
        <v>182046.13</v>
      </c>
      <c r="W420" s="123">
        <f>SUMIF(SaldoAnno4!A$12:A$4602,$D420,SaldoAnno4!E$12:E$4602)</f>
        <v>8468.61</v>
      </c>
      <c r="X420" s="123">
        <f>SUMIF(SaldoAnno4!A$12:A$4602,$D420,SaldoAnno4!G$12:G$4602)</f>
        <v>173577.52000000002</v>
      </c>
      <c r="Y420" s="123">
        <f>SUMIF(SaldoAnno5!A$12:A$4602,$D420,SaldoAnno5!D$12:D$4602)</f>
        <v>210526.3</v>
      </c>
      <c r="Z420" s="123">
        <f>SUMIF(SaldoAnno5!A$12:A$4602,$D420,SaldoAnno5!E$12:E$4602)</f>
        <v>16984.78</v>
      </c>
      <c r="AA420" s="123">
        <f>SUMIF(SaldoAnno5!A$12:A$4602,$D420,SaldoAnno5!G$12:G$4602)</f>
        <v>193541.52</v>
      </c>
      <c r="AB420" s="123">
        <f>SUMIF(SaldoAnno6!A$12:A$5000,$D420,SaldoAnno6!D$12:D$5000)</f>
        <v>160239.15</v>
      </c>
      <c r="AC420" s="123">
        <f>SUMIF(SaldoAnno6!A$12:A$5000,$D420,SaldoAnno6!E$12:E$5000)</f>
        <v>2676.04</v>
      </c>
      <c r="AD420" s="123">
        <f>SUMIF(SaldoAnno6!A$12:A$5000,$D420,SaldoAnno6!G$12:G$5000)</f>
        <v>157563.10999999999</v>
      </c>
    </row>
    <row r="421" spans="1:30">
      <c r="A421" s="124">
        <v>40</v>
      </c>
      <c r="B421" s="124">
        <v>4007</v>
      </c>
      <c r="C421" s="124">
        <v>400703</v>
      </c>
      <c r="D421" s="124">
        <v>40070388</v>
      </c>
      <c r="E421" s="125" t="s">
        <v>824</v>
      </c>
      <c r="F421" s="124">
        <v>1</v>
      </c>
      <c r="G421" s="126" t="s">
        <v>787</v>
      </c>
      <c r="H421" s="126" t="s">
        <v>808</v>
      </c>
      <c r="I421" s="126" t="s">
        <v>822</v>
      </c>
      <c r="J421" s="126" t="s">
        <v>838</v>
      </c>
      <c r="K421" s="126" t="s">
        <v>823</v>
      </c>
      <c r="L421" s="126" t="s">
        <v>813</v>
      </c>
      <c r="M421" s="123">
        <f>SUMIF(SaldoAnno1!A$12:A$4902,D421,SaldoAnno1!D$12:D$4902)</f>
        <v>0</v>
      </c>
      <c r="N421" s="123">
        <f>SUMIF(SaldoAnno1!A$12:A$4902,D421,SaldoAnno1!E$12:E$4902)</f>
        <v>0</v>
      </c>
      <c r="O421" s="123">
        <f>SUMIF(SaldoAnno1!A$12:A$4902,D421,SaldoAnno1!G$12:G$4902)</f>
        <v>0</v>
      </c>
      <c r="P421" s="123">
        <f>SUMIF(SaldoAnno2!A$12:A$5000,D421,SaldoAnno2!D$12:D$5000)</f>
        <v>2824.06</v>
      </c>
      <c r="Q421" s="123">
        <f>SUMIF(SaldoAnno2!A$12:A$5000,D421,SaldoAnno2!E$12:E$5000)</f>
        <v>244.63</v>
      </c>
      <c r="R421" s="123">
        <f>SUMIF(SaldoAnno2!A$12:A$5000,D421,SaldoAnno2!G$12:G$5000)</f>
        <v>2579.4299999999998</v>
      </c>
      <c r="S421" s="123">
        <f>SUMIF(SaldoAnno3!A$12:A$5000,D421,SaldoAnno3!D$12:G$5000)</f>
        <v>197.79</v>
      </c>
      <c r="T421" s="123">
        <f>SUMIF(SaldoAnno3!A$12:A$5000,D421,SaldoAnno3!E$12:H$5000)</f>
        <v>0</v>
      </c>
      <c r="U421" s="123">
        <f>SUMIF(SaldoAnno3!A$12:A$5000,D421,SaldoAnno3!G$12:G$5000)</f>
        <v>197.79</v>
      </c>
      <c r="V421" s="123">
        <f>SUMIF(SaldoAnno4!A$12:A$4602,$D421,SaldoAnno4!D$12:D$4602)</f>
        <v>5435.8</v>
      </c>
      <c r="W421" s="123">
        <f>SUMIF(SaldoAnno4!A$12:A$4602,$D421,SaldoAnno4!E$12:E$4602)</f>
        <v>0</v>
      </c>
      <c r="X421" s="123">
        <f>SUMIF(SaldoAnno4!A$12:A$4602,$D421,SaldoAnno4!G$12:G$4602)</f>
        <v>5435.8</v>
      </c>
      <c r="Y421" s="123">
        <f>SUMIF(SaldoAnno5!A$12:A$4602,$D421,SaldoAnno5!D$12:D$4602)</f>
        <v>0</v>
      </c>
      <c r="Z421" s="123">
        <f>SUMIF(SaldoAnno5!A$12:A$4602,$D421,SaldoAnno5!E$12:E$4602)</f>
        <v>0</v>
      </c>
      <c r="AA421" s="123">
        <f>SUMIF(SaldoAnno5!A$12:A$4602,$D421,SaldoAnno5!G$12:G$4602)</f>
        <v>0</v>
      </c>
      <c r="AB421" s="123">
        <f>SUMIF(SaldoAnno6!A$12:A$5000,$D421,SaldoAnno6!D$12:D$5000)</f>
        <v>0</v>
      </c>
      <c r="AC421" s="123">
        <f>SUMIF(SaldoAnno6!A$12:A$5000,$D421,SaldoAnno6!E$12:E$5000)</f>
        <v>0</v>
      </c>
      <c r="AD421" s="123">
        <f>SUMIF(SaldoAnno6!A$12:A$5000,$D421,SaldoAnno6!G$12:G$5000)</f>
        <v>0</v>
      </c>
    </row>
    <row r="422" spans="1:30">
      <c r="A422" s="124">
        <v>40</v>
      </c>
      <c r="B422" s="124">
        <v>4007</v>
      </c>
      <c r="C422" s="124">
        <v>400703</v>
      </c>
      <c r="D422" s="124">
        <v>40070390</v>
      </c>
      <c r="E422" s="125" t="s">
        <v>1251</v>
      </c>
      <c r="F422" s="124">
        <v>1</v>
      </c>
      <c r="G422" s="126" t="s">
        <v>787</v>
      </c>
      <c r="H422" s="126" t="s">
        <v>808</v>
      </c>
      <c r="I422" s="126" t="s">
        <v>822</v>
      </c>
      <c r="J422" s="126" t="s">
        <v>838</v>
      </c>
      <c r="K422" s="126" t="s">
        <v>823</v>
      </c>
      <c r="L422" s="126" t="s">
        <v>813</v>
      </c>
      <c r="M422" s="123">
        <f>SUMIF(SaldoAnno1!A$12:A$4902,D422,SaldoAnno1!D$12:D$4902)</f>
        <v>0</v>
      </c>
      <c r="N422" s="123">
        <f>SUMIF(SaldoAnno1!A$12:A$4902,D422,SaldoAnno1!E$12:E$4902)</f>
        <v>0</v>
      </c>
      <c r="O422" s="123">
        <f>SUMIF(SaldoAnno1!A$12:A$4902,D422,SaldoAnno1!G$12:G$4902)</f>
        <v>0</v>
      </c>
      <c r="P422" s="123">
        <f>SUMIF(SaldoAnno2!A$12:A$5000,D422,SaldoAnno2!D$12:D$5000)</f>
        <v>17411.77</v>
      </c>
      <c r="Q422" s="123">
        <f>SUMIF(SaldoAnno2!A$12:A$5000,D422,SaldoAnno2!E$12:E$5000)</f>
        <v>0</v>
      </c>
      <c r="R422" s="123">
        <f>SUMIF(SaldoAnno2!A$12:A$5000,D422,SaldoAnno2!G$12:G$5000)</f>
        <v>17411.77</v>
      </c>
      <c r="S422" s="123">
        <f>SUMIF(SaldoAnno3!A$12:A$5000,D422,SaldoAnno3!D$12:G$5000)</f>
        <v>25854.880000000001</v>
      </c>
      <c r="T422" s="123">
        <f>SUMIF(SaldoAnno3!A$12:A$5000,D422,SaldoAnno3!E$12:H$5000)</f>
        <v>0</v>
      </c>
      <c r="U422" s="123">
        <f>SUMIF(SaldoAnno3!A$12:A$5000,D422,SaldoAnno3!G$12:G$5000)</f>
        <v>25854.880000000001</v>
      </c>
      <c r="V422" s="123">
        <f>SUMIF(SaldoAnno4!A$12:A$4602,$D422,SaldoAnno4!D$12:D$4602)</f>
        <v>0</v>
      </c>
      <c r="W422" s="123">
        <f>SUMIF(SaldoAnno4!A$12:A$4602,$D422,SaldoAnno4!E$12:E$4602)</f>
        <v>0</v>
      </c>
      <c r="X422" s="123">
        <f>SUMIF(SaldoAnno4!A$12:A$4602,$D422,SaldoAnno4!G$12:G$4602)</f>
        <v>0</v>
      </c>
      <c r="Y422" s="123">
        <f>SUMIF(SaldoAnno5!A$12:A$4602,$D422,SaldoAnno5!D$12:D$4602)</f>
        <v>0</v>
      </c>
      <c r="Z422" s="123">
        <f>SUMIF(SaldoAnno5!A$12:A$4602,$D422,SaldoAnno5!E$12:E$4602)</f>
        <v>0</v>
      </c>
      <c r="AA422" s="123">
        <f>SUMIF(SaldoAnno5!A$12:A$4602,$D422,SaldoAnno5!G$12:G$4602)</f>
        <v>0</v>
      </c>
      <c r="AB422" s="123">
        <f>SUMIF(SaldoAnno6!A$12:A$5000,$D422,SaldoAnno6!D$12:D$5000)</f>
        <v>0</v>
      </c>
      <c r="AC422" s="123">
        <f>SUMIF(SaldoAnno6!A$12:A$5000,$D422,SaldoAnno6!E$12:E$5000)</f>
        <v>0</v>
      </c>
      <c r="AD422" s="123">
        <f>SUMIF(SaldoAnno6!A$12:A$5000,$D422,SaldoAnno6!G$12:G$5000)</f>
        <v>0</v>
      </c>
    </row>
    <row r="423" spans="1:30">
      <c r="A423" s="124">
        <v>40</v>
      </c>
      <c r="B423" s="124">
        <v>4007</v>
      </c>
      <c r="C423" s="124">
        <v>400704</v>
      </c>
      <c r="D423" s="124">
        <v>40070401</v>
      </c>
      <c r="E423" s="125" t="s">
        <v>1368</v>
      </c>
      <c r="F423" s="124">
        <v>1</v>
      </c>
      <c r="G423" s="126" t="s">
        <v>787</v>
      </c>
      <c r="H423" s="126" t="s">
        <v>808</v>
      </c>
      <c r="I423" s="126" t="s">
        <v>825</v>
      </c>
      <c r="J423" s="126" t="s">
        <v>838</v>
      </c>
      <c r="K423" s="126" t="s">
        <v>826</v>
      </c>
      <c r="L423" s="126" t="s">
        <v>813</v>
      </c>
      <c r="M423" s="123">
        <f>SUMIF(SaldoAnno1!A$12:A$4902,D423,SaldoAnno1!D$12:D$4902)</f>
        <v>56701.48</v>
      </c>
      <c r="N423" s="123">
        <f>SUMIF(SaldoAnno1!A$12:A$4902,D423,SaldoAnno1!E$12:E$4902)</f>
        <v>0</v>
      </c>
      <c r="O423" s="123">
        <f>SUMIF(SaldoAnno1!A$12:A$4902,D423,SaldoAnno1!G$12:G$4902)</f>
        <v>56701.48</v>
      </c>
      <c r="P423" s="123">
        <f>SUMIF(SaldoAnno2!A$12:A$5000,D423,SaldoAnno2!D$12:D$5000)</f>
        <v>131027.05</v>
      </c>
      <c r="Q423" s="123">
        <f>SUMIF(SaldoAnno2!A$12:A$5000,D423,SaldoAnno2!E$12:E$5000)</f>
        <v>0</v>
      </c>
      <c r="R423" s="123">
        <f>SUMIF(SaldoAnno2!A$12:A$5000,D423,SaldoAnno2!G$12:G$5000)</f>
        <v>131027.05</v>
      </c>
      <c r="S423" s="123">
        <f>SUMIF(SaldoAnno3!A$12:A$5000,D423,SaldoAnno3!D$12:G$5000)</f>
        <v>130497.98</v>
      </c>
      <c r="T423" s="123">
        <f>SUMIF(SaldoAnno3!A$12:A$5000,D423,SaldoAnno3!E$12:H$5000)</f>
        <v>66.88</v>
      </c>
      <c r="U423" s="123">
        <f>SUMIF(SaldoAnno3!A$12:A$5000,D423,SaldoAnno3!G$12:G$5000)</f>
        <v>130431.09999999999</v>
      </c>
      <c r="V423" s="123">
        <f>SUMIF(SaldoAnno4!A$12:A$4602,$D423,SaldoAnno4!D$12:D$4602)</f>
        <v>103501.33</v>
      </c>
      <c r="W423" s="123">
        <f>SUMIF(SaldoAnno4!A$12:A$4602,$D423,SaldoAnno4!E$12:E$4602)</f>
        <v>0</v>
      </c>
      <c r="X423" s="123">
        <f>SUMIF(SaldoAnno4!A$12:A$4602,$D423,SaldoAnno4!G$12:G$4602)</f>
        <v>103501.33</v>
      </c>
      <c r="Y423" s="123">
        <f>SUMIF(SaldoAnno5!A$12:A$4602,$D423,SaldoAnno5!D$12:D$4602)</f>
        <v>127332.61</v>
      </c>
      <c r="Z423" s="123">
        <f>SUMIF(SaldoAnno5!A$12:A$4602,$D423,SaldoAnno5!E$12:E$4602)</f>
        <v>0</v>
      </c>
      <c r="AA423" s="123">
        <f>SUMIF(SaldoAnno5!A$12:A$4602,$D423,SaldoAnno5!G$12:G$4602)</f>
        <v>127332.61</v>
      </c>
      <c r="AB423" s="123">
        <f>SUMIF(SaldoAnno6!A$12:A$5000,$D423,SaldoAnno6!D$12:D$5000)</f>
        <v>177308.88</v>
      </c>
      <c r="AC423" s="123">
        <f>SUMIF(SaldoAnno6!A$12:A$5000,$D423,SaldoAnno6!E$12:E$5000)</f>
        <v>8514.36</v>
      </c>
      <c r="AD423" s="123">
        <f>SUMIF(SaldoAnno6!A$12:A$5000,$D423,SaldoAnno6!G$12:G$5000)</f>
        <v>168794.52000000002</v>
      </c>
    </row>
    <row r="424" spans="1:30">
      <c r="A424" s="124">
        <v>40</v>
      </c>
      <c r="B424" s="124">
        <v>4007</v>
      </c>
      <c r="C424" s="124">
        <v>400704</v>
      </c>
      <c r="D424" s="124">
        <v>40070402</v>
      </c>
      <c r="E424" s="125" t="s">
        <v>1227</v>
      </c>
      <c r="F424" s="124">
        <v>1</v>
      </c>
      <c r="G424" s="126" t="s">
        <v>787</v>
      </c>
      <c r="H424" s="126" t="s">
        <v>808</v>
      </c>
      <c r="I424" s="126" t="s">
        <v>825</v>
      </c>
      <c r="J424" s="126" t="s">
        <v>838</v>
      </c>
      <c r="K424" s="126" t="s">
        <v>826</v>
      </c>
      <c r="L424" s="126" t="s">
        <v>813</v>
      </c>
      <c r="M424" s="123">
        <f>SUMIF(SaldoAnno1!A$12:A$4902,D424,SaldoAnno1!D$12:D$4902)</f>
        <v>213255.3</v>
      </c>
      <c r="N424" s="123">
        <f>SUMIF(SaldoAnno1!A$12:A$4902,D424,SaldoAnno1!E$12:E$4902)</f>
        <v>4554.87</v>
      </c>
      <c r="O424" s="123">
        <f>SUMIF(SaldoAnno1!A$12:A$4902,D424,SaldoAnno1!G$12:G$4902)</f>
        <v>208700.43</v>
      </c>
      <c r="P424" s="123">
        <f>SUMIF(SaldoAnno2!A$12:A$5000,D424,SaldoAnno2!D$12:D$5000)</f>
        <v>1134457.54</v>
      </c>
      <c r="Q424" s="123">
        <f>SUMIF(SaldoAnno2!A$12:A$5000,D424,SaldoAnno2!E$12:E$5000)</f>
        <v>0</v>
      </c>
      <c r="R424" s="123">
        <f>SUMIF(SaldoAnno2!A$12:A$5000,D424,SaldoAnno2!G$12:G$5000)</f>
        <v>1134457.54</v>
      </c>
      <c r="S424" s="123">
        <f>SUMIF(SaldoAnno3!A$12:A$5000,D424,SaldoAnno3!D$12:G$5000)</f>
        <v>1072360.46</v>
      </c>
      <c r="T424" s="123">
        <f>SUMIF(SaldoAnno3!A$12:A$5000,D424,SaldoAnno3!E$12:H$5000)</f>
        <v>1886.96</v>
      </c>
      <c r="U424" s="123">
        <f>SUMIF(SaldoAnno3!A$12:A$5000,D424,SaldoAnno3!G$12:G$5000)</f>
        <v>1070473.5</v>
      </c>
      <c r="V424" s="123">
        <f>SUMIF(SaldoAnno4!A$12:A$4602,$D424,SaldoAnno4!D$12:D$4602)</f>
        <v>966744.75</v>
      </c>
      <c r="W424" s="123">
        <f>SUMIF(SaldoAnno4!A$12:A$4602,$D424,SaldoAnno4!E$12:E$4602)</f>
        <v>5558.3</v>
      </c>
      <c r="X424" s="123">
        <f>SUMIF(SaldoAnno4!A$12:A$4602,$D424,SaldoAnno4!G$12:G$4602)</f>
        <v>961186.45</v>
      </c>
      <c r="Y424" s="123">
        <f>SUMIF(SaldoAnno5!A$12:A$4602,$D424,SaldoAnno5!D$12:D$4602)</f>
        <v>837564.69</v>
      </c>
      <c r="Z424" s="123">
        <f>SUMIF(SaldoAnno5!A$12:A$4602,$D424,SaldoAnno5!E$12:E$4602)</f>
        <v>0</v>
      </c>
      <c r="AA424" s="123">
        <f>SUMIF(SaldoAnno5!A$12:A$4602,$D424,SaldoAnno5!G$12:G$4602)</f>
        <v>837564.69</v>
      </c>
      <c r="AB424" s="123">
        <f>SUMIF(SaldoAnno6!A$12:A$5000,$D424,SaldoAnno6!D$12:D$5000)</f>
        <v>642454.39</v>
      </c>
      <c r="AC424" s="123">
        <f>SUMIF(SaldoAnno6!A$12:A$5000,$D424,SaldoAnno6!E$12:E$5000)</f>
        <v>5213.51</v>
      </c>
      <c r="AD424" s="123">
        <f>SUMIF(SaldoAnno6!A$12:A$5000,$D424,SaldoAnno6!G$12:G$5000)</f>
        <v>637240.88</v>
      </c>
    </row>
    <row r="425" spans="1:30">
      <c r="A425" s="124">
        <v>40</v>
      </c>
      <c r="B425" s="124">
        <v>4007</v>
      </c>
      <c r="C425" s="124">
        <v>400704</v>
      </c>
      <c r="D425" s="124">
        <v>40070403</v>
      </c>
      <c r="E425" s="125" t="s">
        <v>827</v>
      </c>
      <c r="F425" s="124">
        <v>1</v>
      </c>
      <c r="G425" s="126" t="s">
        <v>787</v>
      </c>
      <c r="H425" s="126" t="s">
        <v>808</v>
      </c>
      <c r="I425" s="126" t="s">
        <v>825</v>
      </c>
      <c r="J425" s="126" t="s">
        <v>838</v>
      </c>
      <c r="K425" s="126" t="s">
        <v>826</v>
      </c>
      <c r="L425" s="126" t="s">
        <v>813</v>
      </c>
      <c r="M425" s="123">
        <f>SUMIF(SaldoAnno1!A$12:A$4902,D425,SaldoAnno1!D$12:D$4902)</f>
        <v>134699.07999999999</v>
      </c>
      <c r="N425" s="123">
        <f>SUMIF(SaldoAnno1!A$12:A$4902,D425,SaldoAnno1!E$12:E$4902)</f>
        <v>0</v>
      </c>
      <c r="O425" s="123">
        <f>SUMIF(SaldoAnno1!A$12:A$4902,D425,SaldoAnno1!G$12:G$4902)</f>
        <v>134699.07999999999</v>
      </c>
      <c r="P425" s="123">
        <f>SUMIF(SaldoAnno2!A$12:A$5000,D425,SaldoAnno2!D$12:D$5000)</f>
        <v>429048.79</v>
      </c>
      <c r="Q425" s="123">
        <f>SUMIF(SaldoAnno2!A$12:A$5000,D425,SaldoAnno2!E$12:E$5000)</f>
        <v>946</v>
      </c>
      <c r="R425" s="123">
        <f>SUMIF(SaldoAnno2!A$12:A$5000,D425,SaldoAnno2!G$12:G$5000)</f>
        <v>428102.79</v>
      </c>
      <c r="S425" s="123">
        <f>SUMIF(SaldoAnno3!A$12:A$5000,D425,SaldoAnno3!D$12:G$5000)</f>
        <v>403416.23</v>
      </c>
      <c r="T425" s="123">
        <f>SUMIF(SaldoAnno3!A$12:A$5000,D425,SaldoAnno3!E$12:H$5000)</f>
        <v>645.29999999999995</v>
      </c>
      <c r="U425" s="123">
        <f>SUMIF(SaldoAnno3!A$12:A$5000,D425,SaldoAnno3!G$12:G$5000)</f>
        <v>402770.93</v>
      </c>
      <c r="V425" s="123">
        <f>SUMIF(SaldoAnno4!A$12:A$4602,$D425,SaldoAnno4!D$12:D$4602)</f>
        <v>394014.25</v>
      </c>
      <c r="W425" s="123">
        <f>SUMIF(SaldoAnno4!A$12:A$4602,$D425,SaldoAnno4!E$12:E$4602)</f>
        <v>0</v>
      </c>
      <c r="X425" s="123">
        <f>SUMIF(SaldoAnno4!A$12:A$4602,$D425,SaldoAnno4!G$12:G$4602)</f>
        <v>394014.25</v>
      </c>
      <c r="Y425" s="123">
        <f>SUMIF(SaldoAnno5!A$12:A$4602,$D425,SaldoAnno5!D$12:D$4602)</f>
        <v>385694.36</v>
      </c>
      <c r="Z425" s="123">
        <f>SUMIF(SaldoAnno5!A$12:A$4602,$D425,SaldoAnno5!E$12:E$4602)</f>
        <v>0</v>
      </c>
      <c r="AA425" s="123">
        <f>SUMIF(SaldoAnno5!A$12:A$4602,$D425,SaldoAnno5!G$12:G$4602)</f>
        <v>385694.36</v>
      </c>
      <c r="AB425" s="123">
        <f>SUMIF(SaldoAnno6!A$12:A$5000,$D425,SaldoAnno6!D$12:D$5000)</f>
        <v>387286.65</v>
      </c>
      <c r="AC425" s="123">
        <f>SUMIF(SaldoAnno6!A$12:A$5000,$D425,SaldoAnno6!E$12:E$5000)</f>
        <v>151.62</v>
      </c>
      <c r="AD425" s="123">
        <f>SUMIF(SaldoAnno6!A$12:A$5000,$D425,SaldoAnno6!G$12:G$5000)</f>
        <v>387135.03</v>
      </c>
    </row>
    <row r="426" spans="1:30">
      <c r="A426" s="124">
        <v>40</v>
      </c>
      <c r="B426" s="124">
        <v>4007</v>
      </c>
      <c r="C426" s="124">
        <v>400704</v>
      </c>
      <c r="D426" s="124">
        <v>40070404</v>
      </c>
      <c r="E426" s="125" t="s">
        <v>1336</v>
      </c>
      <c r="F426" s="124">
        <v>1</v>
      </c>
      <c r="G426" s="126" t="s">
        <v>787</v>
      </c>
      <c r="H426" s="126" t="s">
        <v>808</v>
      </c>
      <c r="I426" s="126" t="s">
        <v>825</v>
      </c>
      <c r="J426" s="126" t="s">
        <v>838</v>
      </c>
      <c r="K426" s="126" t="s">
        <v>826</v>
      </c>
      <c r="L426" s="126" t="s">
        <v>813</v>
      </c>
      <c r="M426" s="123">
        <f>SUMIF(SaldoAnno1!A$12:A$4902,D426,SaldoAnno1!D$12:D$4902)</f>
        <v>0</v>
      </c>
      <c r="N426" s="123">
        <f>SUMIF(SaldoAnno1!A$12:A$4902,D426,SaldoAnno1!E$12:E$4902)</f>
        <v>0</v>
      </c>
      <c r="O426" s="123">
        <f>SUMIF(SaldoAnno1!A$12:A$4902,D426,SaldoAnno1!G$12:G$4902)</f>
        <v>0</v>
      </c>
      <c r="P426" s="123">
        <f>SUMIF(SaldoAnno2!A$12:A$5000,D426,SaldoAnno2!D$12:D$5000)</f>
        <v>0</v>
      </c>
      <c r="Q426" s="123">
        <f>SUMIF(SaldoAnno2!A$12:A$5000,D426,SaldoAnno2!E$12:E$5000)</f>
        <v>0</v>
      </c>
      <c r="R426" s="123">
        <f>SUMIF(SaldoAnno2!A$12:A$5000,D426,SaldoAnno2!G$12:G$5000)</f>
        <v>0</v>
      </c>
      <c r="S426" s="123">
        <f>SUMIF(SaldoAnno3!A$12:A$5000,D426,SaldoAnno3!D$12:G$5000)</f>
        <v>0</v>
      </c>
      <c r="T426" s="123">
        <f>SUMIF(SaldoAnno3!A$12:A$5000,D426,SaldoAnno3!E$12:H$5000)</f>
        <v>0</v>
      </c>
      <c r="U426" s="123">
        <f>SUMIF(SaldoAnno3!A$12:A$5000,D426,SaldoAnno3!G$12:G$5000)</f>
        <v>0</v>
      </c>
      <c r="V426" s="123">
        <f>SUMIF(SaldoAnno4!A$12:A$4602,$D426,SaldoAnno4!D$12:D$4602)</f>
        <v>0</v>
      </c>
      <c r="W426" s="123">
        <f>SUMIF(SaldoAnno4!A$12:A$4602,$D426,SaldoAnno4!E$12:E$4602)</f>
        <v>0</v>
      </c>
      <c r="X426" s="123">
        <f>SUMIF(SaldoAnno4!A$12:A$4602,$D426,SaldoAnno4!G$12:G$4602)</f>
        <v>0</v>
      </c>
      <c r="Y426" s="123">
        <f>SUMIF(SaldoAnno5!A$12:A$4602,$D426,SaldoAnno5!D$12:D$4602)</f>
        <v>0</v>
      </c>
      <c r="Z426" s="123">
        <f>SUMIF(SaldoAnno5!A$12:A$4602,$D426,SaldoAnno5!E$12:E$4602)</f>
        <v>0</v>
      </c>
      <c r="AA426" s="123">
        <f>SUMIF(SaldoAnno5!A$12:A$4602,$D426,SaldoAnno5!G$12:G$4602)</f>
        <v>0</v>
      </c>
      <c r="AB426" s="123">
        <f>SUMIF(SaldoAnno6!A$12:A$5000,$D426,SaldoAnno6!D$12:D$5000)</f>
        <v>0</v>
      </c>
      <c r="AC426" s="123">
        <f>SUMIF(SaldoAnno6!A$12:A$5000,$D426,SaldoAnno6!E$12:E$5000)</f>
        <v>0</v>
      </c>
      <c r="AD426" s="123">
        <f>SUMIF(SaldoAnno6!A$12:A$5000,$D426,SaldoAnno6!G$12:G$5000)</f>
        <v>0</v>
      </c>
    </row>
    <row r="427" spans="1:30">
      <c r="A427" s="124">
        <v>40</v>
      </c>
      <c r="B427" s="124">
        <v>4007</v>
      </c>
      <c r="C427" s="124">
        <v>400704</v>
      </c>
      <c r="D427" s="124">
        <v>40070488</v>
      </c>
      <c r="E427" s="125" t="s">
        <v>1228</v>
      </c>
      <c r="F427" s="124">
        <v>1</v>
      </c>
      <c r="G427" s="126" t="s">
        <v>787</v>
      </c>
      <c r="H427" s="126" t="s">
        <v>808</v>
      </c>
      <c r="I427" s="126" t="s">
        <v>825</v>
      </c>
      <c r="J427" s="126" t="s">
        <v>838</v>
      </c>
      <c r="K427" s="126" t="s">
        <v>826</v>
      </c>
      <c r="L427" s="126" t="s">
        <v>813</v>
      </c>
      <c r="M427" s="123">
        <f>SUMIF(SaldoAnno1!A$12:A$4902,D427,SaldoAnno1!D$12:D$4902)</f>
        <v>6981.31</v>
      </c>
      <c r="N427" s="123">
        <f>SUMIF(SaldoAnno1!A$12:A$4902,D427,SaldoAnno1!E$12:E$4902)</f>
        <v>0</v>
      </c>
      <c r="O427" s="123">
        <f>SUMIF(SaldoAnno1!A$12:A$4902,D427,SaldoAnno1!G$12:G$4902)</f>
        <v>6981.31</v>
      </c>
      <c r="P427" s="123">
        <f>SUMIF(SaldoAnno2!A$12:A$5000,D427,SaldoAnno2!D$12:D$5000)</f>
        <v>49294.65</v>
      </c>
      <c r="Q427" s="123">
        <f>SUMIF(SaldoAnno2!A$12:A$5000,D427,SaldoAnno2!E$12:E$5000)</f>
        <v>0</v>
      </c>
      <c r="R427" s="123">
        <f>SUMIF(SaldoAnno2!A$12:A$5000,D427,SaldoAnno2!G$12:G$5000)</f>
        <v>49294.65</v>
      </c>
      <c r="S427" s="123">
        <f>SUMIF(SaldoAnno3!A$12:A$5000,D427,SaldoAnno3!D$12:G$5000)</f>
        <v>31013.38</v>
      </c>
      <c r="T427" s="123">
        <f>SUMIF(SaldoAnno3!A$12:A$5000,D427,SaldoAnno3!E$12:H$5000)</f>
        <v>16.149999999999999</v>
      </c>
      <c r="U427" s="123">
        <f>SUMIF(SaldoAnno3!A$12:A$5000,D427,SaldoAnno3!G$12:G$5000)</f>
        <v>30997.23</v>
      </c>
      <c r="V427" s="123">
        <f>SUMIF(SaldoAnno4!A$12:A$4602,$D427,SaldoAnno4!D$12:D$4602)</f>
        <v>26377.98</v>
      </c>
      <c r="W427" s="123">
        <f>SUMIF(SaldoAnno4!A$12:A$4602,$D427,SaldoAnno4!E$12:E$4602)</f>
        <v>1405.44</v>
      </c>
      <c r="X427" s="123">
        <f>SUMIF(SaldoAnno4!A$12:A$4602,$D427,SaldoAnno4!G$12:G$4602)</f>
        <v>24972.54</v>
      </c>
      <c r="Y427" s="123">
        <f>SUMIF(SaldoAnno5!A$12:A$4602,$D427,SaldoAnno5!D$12:D$4602)</f>
        <v>25262.71</v>
      </c>
      <c r="Z427" s="123">
        <f>SUMIF(SaldoAnno5!A$12:A$4602,$D427,SaldoAnno5!E$12:E$4602)</f>
        <v>2430.4</v>
      </c>
      <c r="AA427" s="123">
        <f>SUMIF(SaldoAnno5!A$12:A$4602,$D427,SaldoAnno5!G$12:G$4602)</f>
        <v>22832.309999999998</v>
      </c>
      <c r="AB427" s="123">
        <f>SUMIF(SaldoAnno6!A$12:A$5000,$D427,SaldoAnno6!D$12:D$5000)</f>
        <v>23819.96</v>
      </c>
      <c r="AC427" s="123">
        <f>SUMIF(SaldoAnno6!A$12:A$5000,$D427,SaldoAnno6!E$12:E$5000)</f>
        <v>0</v>
      </c>
      <c r="AD427" s="123">
        <f>SUMIF(SaldoAnno6!A$12:A$5000,$D427,SaldoAnno6!G$12:G$5000)</f>
        <v>23819.96</v>
      </c>
    </row>
    <row r="428" spans="1:30">
      <c r="A428" s="124">
        <v>40</v>
      </c>
      <c r="B428" s="124">
        <v>4007</v>
      </c>
      <c r="C428" s="124">
        <v>400705</v>
      </c>
      <c r="D428" s="124">
        <v>40070501</v>
      </c>
      <c r="E428" s="125" t="s">
        <v>828</v>
      </c>
      <c r="F428" s="124">
        <v>1</v>
      </c>
      <c r="G428" s="126" t="s">
        <v>787</v>
      </c>
      <c r="H428" s="126" t="s">
        <v>808</v>
      </c>
      <c r="I428" s="126" t="s">
        <v>829</v>
      </c>
      <c r="J428" s="126" t="s">
        <v>838</v>
      </c>
      <c r="K428" s="126" t="s">
        <v>830</v>
      </c>
      <c r="L428" s="126" t="s">
        <v>813</v>
      </c>
      <c r="M428" s="123">
        <f>SUMIF(SaldoAnno1!A$12:A$4902,D428,SaldoAnno1!D$12:D$4902)</f>
        <v>23577.4</v>
      </c>
      <c r="N428" s="123">
        <f>SUMIF(SaldoAnno1!A$12:A$4902,D428,SaldoAnno1!E$12:E$4902)</f>
        <v>0</v>
      </c>
      <c r="O428" s="123">
        <f>SUMIF(SaldoAnno1!A$12:A$4902,D428,SaldoAnno1!G$12:G$4902)</f>
        <v>23577.4</v>
      </c>
      <c r="P428" s="123">
        <f>SUMIF(SaldoAnno2!A$12:A$5000,D428,SaldoAnno2!D$12:D$5000)</f>
        <v>83535.08</v>
      </c>
      <c r="Q428" s="123">
        <f>SUMIF(SaldoAnno2!A$12:A$5000,D428,SaldoAnno2!E$12:E$5000)</f>
        <v>151.96</v>
      </c>
      <c r="R428" s="123">
        <f>SUMIF(SaldoAnno2!A$12:A$5000,D428,SaldoAnno2!G$12:G$5000)</f>
        <v>83383.12</v>
      </c>
      <c r="S428" s="123">
        <f>SUMIF(SaldoAnno3!A$12:A$5000,D428,SaldoAnno3!D$12:G$5000)</f>
        <v>67703.929999999993</v>
      </c>
      <c r="T428" s="123">
        <f>SUMIF(SaldoAnno3!A$12:A$5000,D428,SaldoAnno3!E$12:H$5000)</f>
        <v>0</v>
      </c>
      <c r="U428" s="123">
        <f>SUMIF(SaldoAnno3!A$12:A$5000,D428,SaldoAnno3!G$12:G$5000)</f>
        <v>67703.929999999993</v>
      </c>
      <c r="V428" s="123">
        <f>SUMIF(SaldoAnno4!A$12:A$4602,$D428,SaldoAnno4!D$12:D$4602)</f>
        <v>113607.59</v>
      </c>
      <c r="W428" s="123">
        <f>SUMIF(SaldoAnno4!A$12:A$4602,$D428,SaldoAnno4!E$12:E$4602)</f>
        <v>7422.67</v>
      </c>
      <c r="X428" s="123">
        <f>SUMIF(SaldoAnno4!A$12:A$4602,$D428,SaldoAnno4!G$12:G$4602)</f>
        <v>106184.92</v>
      </c>
      <c r="Y428" s="123">
        <f>SUMIF(SaldoAnno5!A$12:A$4602,$D428,SaldoAnno5!D$12:D$4602)</f>
        <v>115043.08</v>
      </c>
      <c r="Z428" s="123">
        <f>SUMIF(SaldoAnno5!A$12:A$4602,$D428,SaldoAnno5!E$12:E$4602)</f>
        <v>5505.01</v>
      </c>
      <c r="AA428" s="123">
        <f>SUMIF(SaldoAnno5!A$12:A$4602,$D428,SaldoAnno5!G$12:G$4602)</f>
        <v>109538.07</v>
      </c>
      <c r="AB428" s="123">
        <f>SUMIF(SaldoAnno6!A$12:A$5000,$D428,SaldoAnno6!D$12:D$5000)</f>
        <v>131400.66</v>
      </c>
      <c r="AC428" s="123">
        <f>SUMIF(SaldoAnno6!A$12:A$5000,$D428,SaldoAnno6!E$12:E$5000)</f>
        <v>29984.39</v>
      </c>
      <c r="AD428" s="123">
        <f>SUMIF(SaldoAnno6!A$12:A$5000,$D428,SaldoAnno6!G$12:G$5000)</f>
        <v>101416.27</v>
      </c>
    </row>
    <row r="429" spans="1:30">
      <c r="A429" s="124">
        <v>40</v>
      </c>
      <c r="B429" s="124">
        <v>4007</v>
      </c>
      <c r="C429" s="124">
        <v>400705</v>
      </c>
      <c r="D429" s="124">
        <v>40070502</v>
      </c>
      <c r="E429" s="125" t="s">
        <v>831</v>
      </c>
      <c r="F429" s="124">
        <v>1</v>
      </c>
      <c r="G429" s="126" t="s">
        <v>787</v>
      </c>
      <c r="H429" s="126" t="s">
        <v>808</v>
      </c>
      <c r="I429" s="126" t="s">
        <v>829</v>
      </c>
      <c r="J429" s="126" t="s">
        <v>838</v>
      </c>
      <c r="K429" s="126" t="s">
        <v>830</v>
      </c>
      <c r="L429" s="126" t="s">
        <v>813</v>
      </c>
      <c r="M429" s="123">
        <f>SUMIF(SaldoAnno1!A$12:A$4902,D429,SaldoAnno1!D$12:D$4902)</f>
        <v>10951.31</v>
      </c>
      <c r="N429" s="123">
        <f>SUMIF(SaldoAnno1!A$12:A$4902,D429,SaldoAnno1!E$12:E$4902)</f>
        <v>0</v>
      </c>
      <c r="O429" s="123">
        <f>SUMIF(SaldoAnno1!A$12:A$4902,D429,SaldoAnno1!G$12:G$4902)</f>
        <v>10951.31</v>
      </c>
      <c r="P429" s="123">
        <f>SUMIF(SaldoAnno2!A$12:A$5000,D429,SaldoAnno2!D$12:D$5000)</f>
        <v>90890.18</v>
      </c>
      <c r="Q429" s="123">
        <f>SUMIF(SaldoAnno2!A$12:A$5000,D429,SaldoAnno2!E$12:E$5000)</f>
        <v>260.31</v>
      </c>
      <c r="R429" s="123">
        <f>SUMIF(SaldoAnno2!A$12:A$5000,D429,SaldoAnno2!G$12:G$5000)</f>
        <v>90629.87</v>
      </c>
      <c r="S429" s="123">
        <f>SUMIF(SaldoAnno3!A$12:A$5000,D429,SaldoAnno3!D$12:G$5000)</f>
        <v>92615.56</v>
      </c>
      <c r="T429" s="123">
        <f>SUMIF(SaldoAnno3!A$12:A$5000,D429,SaldoAnno3!E$12:H$5000)</f>
        <v>846.52</v>
      </c>
      <c r="U429" s="123">
        <f>SUMIF(SaldoAnno3!A$12:A$5000,D429,SaldoAnno3!G$12:G$5000)</f>
        <v>91769.04</v>
      </c>
      <c r="V429" s="123">
        <f>SUMIF(SaldoAnno4!A$12:A$4602,$D429,SaldoAnno4!D$12:D$4602)</f>
        <v>43785.919999999998</v>
      </c>
      <c r="W429" s="123">
        <f>SUMIF(SaldoAnno4!A$12:A$4602,$D429,SaldoAnno4!E$12:E$4602)</f>
        <v>0</v>
      </c>
      <c r="X429" s="123">
        <f>SUMIF(SaldoAnno4!A$12:A$4602,$D429,SaldoAnno4!G$12:G$4602)</f>
        <v>43785.919999999998</v>
      </c>
      <c r="Y429" s="123">
        <f>SUMIF(SaldoAnno5!A$12:A$4602,$D429,SaldoAnno5!D$12:D$4602)</f>
        <v>128667.15</v>
      </c>
      <c r="Z429" s="123">
        <f>SUMIF(SaldoAnno5!A$12:A$4602,$D429,SaldoAnno5!E$12:E$4602)</f>
        <v>30682.89</v>
      </c>
      <c r="AA429" s="123">
        <f>SUMIF(SaldoAnno5!A$12:A$4602,$D429,SaldoAnno5!G$12:G$4602)</f>
        <v>97984.26</v>
      </c>
      <c r="AB429" s="123">
        <f>SUMIF(SaldoAnno6!A$12:A$5000,$D429,SaldoAnno6!D$12:D$5000)</f>
        <v>360561.5</v>
      </c>
      <c r="AC429" s="123">
        <f>SUMIF(SaldoAnno6!A$12:A$5000,$D429,SaldoAnno6!E$12:E$5000)</f>
        <v>343816.83</v>
      </c>
      <c r="AD429" s="123">
        <f>SUMIF(SaldoAnno6!A$12:A$5000,$D429,SaldoAnno6!G$12:G$5000)</f>
        <v>16744.669999999984</v>
      </c>
    </row>
    <row r="430" spans="1:30">
      <c r="A430" s="124">
        <v>40</v>
      </c>
      <c r="B430" s="124">
        <v>4007</v>
      </c>
      <c r="C430" s="124">
        <v>400705</v>
      </c>
      <c r="D430" s="124">
        <v>40070503</v>
      </c>
      <c r="E430" s="125" t="s">
        <v>1337</v>
      </c>
      <c r="F430" s="124">
        <v>1</v>
      </c>
      <c r="G430" s="126" t="s">
        <v>787</v>
      </c>
      <c r="H430" s="126" t="s">
        <v>808</v>
      </c>
      <c r="I430" s="126" t="s">
        <v>829</v>
      </c>
      <c r="J430" s="126" t="s">
        <v>838</v>
      </c>
      <c r="K430" s="126" t="s">
        <v>830</v>
      </c>
      <c r="L430" s="126" t="s">
        <v>813</v>
      </c>
      <c r="M430" s="123">
        <f>SUMIF(SaldoAnno1!A$12:A$4902,D430,SaldoAnno1!D$12:D$4902)</f>
        <v>33158.239999999998</v>
      </c>
      <c r="N430" s="123">
        <f>SUMIF(SaldoAnno1!A$12:A$4902,D430,SaldoAnno1!E$12:E$4902)</f>
        <v>0</v>
      </c>
      <c r="O430" s="123">
        <f>SUMIF(SaldoAnno1!A$12:A$4902,D430,SaldoAnno1!G$12:G$4902)</f>
        <v>33158.239999999998</v>
      </c>
      <c r="P430" s="123">
        <f>SUMIF(SaldoAnno2!A$12:A$5000,D430,SaldoAnno2!D$12:D$5000)</f>
        <v>112962.09</v>
      </c>
      <c r="Q430" s="123">
        <f>SUMIF(SaldoAnno2!A$12:A$5000,D430,SaldoAnno2!E$12:E$5000)</f>
        <v>328.45</v>
      </c>
      <c r="R430" s="123">
        <f>SUMIF(SaldoAnno2!A$12:A$5000,D430,SaldoAnno2!G$12:G$5000)</f>
        <v>112633.64</v>
      </c>
      <c r="S430" s="123">
        <f>SUMIF(SaldoAnno3!A$12:A$5000,D430,SaldoAnno3!D$12:G$5000)</f>
        <v>129127.41</v>
      </c>
      <c r="T430" s="123">
        <f>SUMIF(SaldoAnno3!A$12:A$5000,D430,SaldoAnno3!E$12:H$5000)</f>
        <v>19032</v>
      </c>
      <c r="U430" s="123">
        <f>SUMIF(SaldoAnno3!A$12:A$5000,D430,SaldoAnno3!G$12:G$5000)</f>
        <v>110095.41</v>
      </c>
      <c r="V430" s="123">
        <f>SUMIF(SaldoAnno4!A$12:A$4602,$D430,SaldoAnno4!D$12:D$4602)</f>
        <v>44999.99</v>
      </c>
      <c r="W430" s="123">
        <f>SUMIF(SaldoAnno4!A$12:A$4602,$D430,SaldoAnno4!E$12:E$4602)</f>
        <v>0</v>
      </c>
      <c r="X430" s="123">
        <f>SUMIF(SaldoAnno4!A$12:A$4602,$D430,SaldoAnno4!G$12:G$4602)</f>
        <v>44999.99</v>
      </c>
      <c r="Y430" s="123">
        <f>SUMIF(SaldoAnno5!A$12:A$4602,$D430,SaldoAnno5!D$12:D$4602)</f>
        <v>56883.040000000001</v>
      </c>
      <c r="Z430" s="123">
        <f>SUMIF(SaldoAnno5!A$12:A$4602,$D430,SaldoAnno5!E$12:E$4602)</f>
        <v>134.19</v>
      </c>
      <c r="AA430" s="123">
        <f>SUMIF(SaldoAnno5!A$12:A$4602,$D430,SaldoAnno5!G$12:G$4602)</f>
        <v>56748.85</v>
      </c>
      <c r="AB430" s="123">
        <f>SUMIF(SaldoAnno6!A$12:A$5000,$D430,SaldoAnno6!D$12:D$5000)</f>
        <v>78072.240000000005</v>
      </c>
      <c r="AC430" s="123">
        <f>SUMIF(SaldoAnno6!A$12:A$5000,$D430,SaldoAnno6!E$12:E$5000)</f>
        <v>101.01</v>
      </c>
      <c r="AD430" s="123">
        <f>SUMIF(SaldoAnno6!A$12:A$5000,$D430,SaldoAnno6!G$12:G$5000)</f>
        <v>77971.23000000001</v>
      </c>
    </row>
    <row r="431" spans="1:30">
      <c r="A431" s="124">
        <v>40</v>
      </c>
      <c r="B431" s="124">
        <v>4007</v>
      </c>
      <c r="C431" s="124">
        <v>400705</v>
      </c>
      <c r="D431" s="124">
        <v>40070504</v>
      </c>
      <c r="E431" s="125" t="s">
        <v>832</v>
      </c>
      <c r="F431" s="124">
        <v>1</v>
      </c>
      <c r="G431" s="126" t="s">
        <v>787</v>
      </c>
      <c r="H431" s="126" t="s">
        <v>808</v>
      </c>
      <c r="I431" s="126" t="s">
        <v>829</v>
      </c>
      <c r="J431" s="126" t="s">
        <v>838</v>
      </c>
      <c r="K431" s="126" t="s">
        <v>830</v>
      </c>
      <c r="L431" s="126" t="s">
        <v>813</v>
      </c>
      <c r="M431" s="123">
        <f>SUMIF(SaldoAnno1!A$12:A$4902,D431,SaldoAnno1!D$12:D$4902)</f>
        <v>22282.92</v>
      </c>
      <c r="N431" s="123">
        <f>SUMIF(SaldoAnno1!A$12:A$4902,D431,SaldoAnno1!E$12:E$4902)</f>
        <v>0</v>
      </c>
      <c r="O431" s="123">
        <f>SUMIF(SaldoAnno1!A$12:A$4902,D431,SaldoAnno1!G$12:G$4902)</f>
        <v>22282.92</v>
      </c>
      <c r="P431" s="123">
        <f>SUMIF(SaldoAnno2!A$12:A$5000,D431,SaldoAnno2!D$12:D$5000)</f>
        <v>54209.13</v>
      </c>
      <c r="Q431" s="123">
        <f>SUMIF(SaldoAnno2!A$12:A$5000,D431,SaldoAnno2!E$12:E$5000)</f>
        <v>6818.2</v>
      </c>
      <c r="R431" s="123">
        <f>SUMIF(SaldoAnno2!A$12:A$5000,D431,SaldoAnno2!G$12:G$5000)</f>
        <v>47390.93</v>
      </c>
      <c r="S431" s="123">
        <f>SUMIF(SaldoAnno3!A$12:A$5000,D431,SaldoAnno3!D$12:G$5000)</f>
        <v>95861.38</v>
      </c>
      <c r="T431" s="123">
        <f>SUMIF(SaldoAnno3!A$12:A$5000,D431,SaldoAnno3!E$12:H$5000)</f>
        <v>8302.1</v>
      </c>
      <c r="U431" s="123">
        <f>SUMIF(SaldoAnno3!A$12:A$5000,D431,SaldoAnno3!G$12:G$5000)</f>
        <v>87559.28</v>
      </c>
      <c r="V431" s="123">
        <f>SUMIF(SaldoAnno4!A$12:A$4602,$D431,SaldoAnno4!D$12:D$4602)</f>
        <v>149962.89000000001</v>
      </c>
      <c r="W431" s="123">
        <f>SUMIF(SaldoAnno4!A$12:A$4602,$D431,SaldoAnno4!E$12:E$4602)</f>
        <v>43920</v>
      </c>
      <c r="X431" s="123">
        <f>SUMIF(SaldoAnno4!A$12:A$4602,$D431,SaldoAnno4!G$12:G$4602)</f>
        <v>106042.89000000001</v>
      </c>
      <c r="Y431" s="123">
        <f>SUMIF(SaldoAnno5!A$12:A$4602,$D431,SaldoAnno5!D$12:D$4602)</f>
        <v>106277.25</v>
      </c>
      <c r="Z431" s="123">
        <f>SUMIF(SaldoAnno5!A$12:A$4602,$D431,SaldoAnno5!E$12:E$4602)</f>
        <v>250.71</v>
      </c>
      <c r="AA431" s="123">
        <f>SUMIF(SaldoAnno5!A$12:A$4602,$D431,SaldoAnno5!G$12:G$4602)</f>
        <v>106026.54</v>
      </c>
      <c r="AB431" s="123">
        <f>SUMIF(SaldoAnno6!A$12:A$5000,$D431,SaldoAnno6!D$12:D$5000)</f>
        <v>106762.87</v>
      </c>
      <c r="AC431" s="123">
        <f>SUMIF(SaldoAnno6!A$12:A$5000,$D431,SaldoAnno6!E$12:E$5000)</f>
        <v>1935.81</v>
      </c>
      <c r="AD431" s="123">
        <f>SUMIF(SaldoAnno6!A$12:A$5000,$D431,SaldoAnno6!G$12:G$5000)</f>
        <v>104827.06</v>
      </c>
    </row>
    <row r="432" spans="1:30">
      <c r="A432" s="124">
        <v>40</v>
      </c>
      <c r="B432" s="124">
        <v>4007</v>
      </c>
      <c r="C432" s="124">
        <v>400706</v>
      </c>
      <c r="D432" s="124">
        <v>40070601</v>
      </c>
      <c r="E432" s="125" t="s">
        <v>1338</v>
      </c>
      <c r="F432" s="124">
        <v>1</v>
      </c>
      <c r="G432" s="126" t="s">
        <v>787</v>
      </c>
      <c r="H432" s="126" t="s">
        <v>808</v>
      </c>
      <c r="I432" s="126" t="s">
        <v>833</v>
      </c>
      <c r="J432" s="126" t="s">
        <v>838</v>
      </c>
      <c r="K432" s="126" t="s">
        <v>834</v>
      </c>
      <c r="L432" s="126" t="s">
        <v>813</v>
      </c>
      <c r="M432" s="123">
        <f>SUMIF(SaldoAnno1!A$12:A$4902,D432,SaldoAnno1!D$12:D$4902)</f>
        <v>685458.57</v>
      </c>
      <c r="N432" s="123">
        <f>SUMIF(SaldoAnno1!A$12:A$4902,D432,SaldoAnno1!E$12:E$4902)</f>
        <v>0</v>
      </c>
      <c r="O432" s="123">
        <f>SUMIF(SaldoAnno1!A$12:A$4902,D432,SaldoAnno1!G$12:G$4902)</f>
        <v>685458.57</v>
      </c>
      <c r="P432" s="123">
        <f>SUMIF(SaldoAnno2!A$12:A$5000,D432,SaldoAnno2!D$12:D$5000)</f>
        <v>2249407.7999999998</v>
      </c>
      <c r="Q432" s="123">
        <f>SUMIF(SaldoAnno2!A$12:A$5000,D432,SaldoAnno2!E$12:E$5000)</f>
        <v>6760.1</v>
      </c>
      <c r="R432" s="123">
        <f>SUMIF(SaldoAnno2!A$12:A$5000,D432,SaldoAnno2!G$12:G$5000)</f>
        <v>2242647.6999999997</v>
      </c>
      <c r="S432" s="123">
        <f>SUMIF(SaldoAnno3!A$12:A$5000,D432,SaldoAnno3!D$12:G$5000)</f>
        <v>2476151.4300000002</v>
      </c>
      <c r="T432" s="123">
        <f>SUMIF(SaldoAnno3!A$12:A$5000,D432,SaldoAnno3!E$12:H$5000)</f>
        <v>1314.53</v>
      </c>
      <c r="U432" s="123">
        <f>SUMIF(SaldoAnno3!A$12:A$5000,D432,SaldoAnno3!G$12:G$5000)</f>
        <v>2474836.9000000004</v>
      </c>
      <c r="V432" s="123">
        <f>SUMIF(SaldoAnno4!A$12:A$4602,$D432,SaldoAnno4!D$12:D$4602)</f>
        <v>2499227.36</v>
      </c>
      <c r="W432" s="123">
        <f>SUMIF(SaldoAnno4!A$12:A$4602,$D432,SaldoAnno4!E$12:E$4602)</f>
        <v>60707.78</v>
      </c>
      <c r="X432" s="123">
        <f>SUMIF(SaldoAnno4!A$12:A$4602,$D432,SaldoAnno4!G$12:G$4602)</f>
        <v>2438519.58</v>
      </c>
      <c r="Y432" s="123">
        <f>SUMIF(SaldoAnno5!A$12:A$4602,$D432,SaldoAnno5!D$12:D$4602)</f>
        <v>2908659.51</v>
      </c>
      <c r="Z432" s="123">
        <f>SUMIF(SaldoAnno5!A$12:A$4602,$D432,SaldoAnno5!E$12:E$4602)</f>
        <v>0</v>
      </c>
      <c r="AA432" s="123">
        <f>SUMIF(SaldoAnno5!A$12:A$4602,$D432,SaldoAnno5!G$12:G$4602)</f>
        <v>2908659.51</v>
      </c>
      <c r="AB432" s="123">
        <f>SUMIF(SaldoAnno6!A$12:A$5000,$D432,SaldoAnno6!D$12:D$5000)</f>
        <v>3193474.57</v>
      </c>
      <c r="AC432" s="123">
        <f>SUMIF(SaldoAnno6!A$12:A$5000,$D432,SaldoAnno6!E$12:E$5000)</f>
        <v>2430.58</v>
      </c>
      <c r="AD432" s="123">
        <f>SUMIF(SaldoAnno6!A$12:A$5000,$D432,SaldoAnno6!G$12:G$5000)</f>
        <v>3191043.9899999998</v>
      </c>
    </row>
    <row r="433" spans="1:30">
      <c r="A433" s="124">
        <v>40</v>
      </c>
      <c r="B433" s="124">
        <v>4007</v>
      </c>
      <c r="C433" s="124">
        <v>400706</v>
      </c>
      <c r="D433" s="124">
        <v>40070602</v>
      </c>
      <c r="E433" s="125" t="s">
        <v>1229</v>
      </c>
      <c r="F433" s="124">
        <v>1</v>
      </c>
      <c r="G433" s="126" t="s">
        <v>787</v>
      </c>
      <c r="H433" s="126" t="s">
        <v>808</v>
      </c>
      <c r="I433" s="126" t="s">
        <v>833</v>
      </c>
      <c r="J433" s="126" t="s">
        <v>838</v>
      </c>
      <c r="K433" s="126" t="s">
        <v>834</v>
      </c>
      <c r="L433" s="126" t="s">
        <v>813</v>
      </c>
      <c r="M433" s="123">
        <f>SUMIF(SaldoAnno1!A$12:A$4902,D433,SaldoAnno1!D$12:D$4902)</f>
        <v>504817.33</v>
      </c>
      <c r="N433" s="123">
        <f>SUMIF(SaldoAnno1!A$12:A$4902,D433,SaldoAnno1!E$12:E$4902)</f>
        <v>0</v>
      </c>
      <c r="O433" s="123">
        <f>SUMIF(SaldoAnno1!A$12:A$4902,D433,SaldoAnno1!G$12:G$4902)</f>
        <v>504817.33</v>
      </c>
      <c r="P433" s="123">
        <f>SUMIF(SaldoAnno2!A$12:A$5000,D433,SaldoAnno2!D$12:D$5000)</f>
        <v>521101.07</v>
      </c>
      <c r="Q433" s="123">
        <f>SUMIF(SaldoAnno2!A$12:A$5000,D433,SaldoAnno2!E$12:E$5000)</f>
        <v>0</v>
      </c>
      <c r="R433" s="123">
        <f>SUMIF(SaldoAnno2!A$12:A$5000,D433,SaldoAnno2!G$12:G$5000)</f>
        <v>521101.07</v>
      </c>
      <c r="S433" s="123">
        <f>SUMIF(SaldoAnno3!A$12:A$5000,D433,SaldoAnno3!D$12:G$5000)</f>
        <v>685368.4</v>
      </c>
      <c r="T433" s="123">
        <f>SUMIF(SaldoAnno3!A$12:A$5000,D433,SaldoAnno3!E$12:H$5000)</f>
        <v>0</v>
      </c>
      <c r="U433" s="123">
        <f>SUMIF(SaldoAnno3!A$12:A$5000,D433,SaldoAnno3!G$12:G$5000)</f>
        <v>685368.4</v>
      </c>
      <c r="V433" s="123">
        <f>SUMIF(SaldoAnno4!A$12:A$4602,$D433,SaldoAnno4!D$12:D$4602)</f>
        <v>923140.12</v>
      </c>
      <c r="W433" s="123">
        <f>SUMIF(SaldoAnno4!A$12:A$4602,$D433,SaldoAnno4!E$12:E$4602)</f>
        <v>32100.080000000002</v>
      </c>
      <c r="X433" s="123">
        <f>SUMIF(SaldoAnno4!A$12:A$4602,$D433,SaldoAnno4!G$12:G$4602)</f>
        <v>891040.04</v>
      </c>
      <c r="Y433" s="123">
        <f>SUMIF(SaldoAnno5!A$12:A$4602,$D433,SaldoAnno5!D$12:D$4602)</f>
        <v>1092069.75</v>
      </c>
      <c r="Z433" s="123">
        <f>SUMIF(SaldoAnno5!A$12:A$4602,$D433,SaldoAnno5!E$12:E$4602)</f>
        <v>0</v>
      </c>
      <c r="AA433" s="123">
        <f>SUMIF(SaldoAnno5!A$12:A$4602,$D433,SaldoAnno5!G$12:G$4602)</f>
        <v>1092069.75</v>
      </c>
      <c r="AB433" s="123">
        <f>SUMIF(SaldoAnno6!A$12:A$5000,$D433,SaldoAnno6!D$12:D$5000)</f>
        <v>1483290.9</v>
      </c>
      <c r="AC433" s="123">
        <f>SUMIF(SaldoAnno6!A$12:A$5000,$D433,SaldoAnno6!E$12:E$5000)</f>
        <v>0</v>
      </c>
      <c r="AD433" s="123">
        <f>SUMIF(SaldoAnno6!A$12:A$5000,$D433,SaldoAnno6!G$12:G$5000)</f>
        <v>1483290.9</v>
      </c>
    </row>
    <row r="434" spans="1:30">
      <c r="A434" s="124">
        <v>40</v>
      </c>
      <c r="B434" s="124">
        <v>4007</v>
      </c>
      <c r="C434" s="124">
        <v>400706</v>
      </c>
      <c r="D434" s="124">
        <v>40070603</v>
      </c>
      <c r="E434" s="125" t="s">
        <v>1339</v>
      </c>
      <c r="F434" s="124">
        <v>1</v>
      </c>
      <c r="G434" s="126" t="s">
        <v>787</v>
      </c>
      <c r="H434" s="126" t="s">
        <v>808</v>
      </c>
      <c r="I434" s="126" t="s">
        <v>833</v>
      </c>
      <c r="J434" s="126" t="s">
        <v>838</v>
      </c>
      <c r="K434" s="126" t="s">
        <v>834</v>
      </c>
      <c r="L434" s="126" t="s">
        <v>813</v>
      </c>
      <c r="M434" s="123">
        <f>SUMIF(SaldoAnno1!A$12:A$4902,D434,SaldoAnno1!D$12:D$4902)</f>
        <v>11988.55</v>
      </c>
      <c r="N434" s="123">
        <f>SUMIF(SaldoAnno1!A$12:A$4902,D434,SaldoAnno1!E$12:E$4902)</f>
        <v>0</v>
      </c>
      <c r="O434" s="123">
        <f>SUMIF(SaldoAnno1!A$12:A$4902,D434,SaldoAnno1!G$12:G$4902)</f>
        <v>11988.55</v>
      </c>
      <c r="P434" s="123">
        <f>SUMIF(SaldoAnno2!A$12:A$5000,D434,SaldoAnno2!D$12:D$5000)</f>
        <v>0</v>
      </c>
      <c r="Q434" s="123">
        <f>SUMIF(SaldoAnno2!A$12:A$5000,D434,SaldoAnno2!E$12:E$5000)</f>
        <v>0</v>
      </c>
      <c r="R434" s="123">
        <f>SUMIF(SaldoAnno2!A$12:A$5000,D434,SaldoAnno2!G$12:G$5000)</f>
        <v>0</v>
      </c>
      <c r="S434" s="123">
        <f>SUMIF(SaldoAnno3!A$12:A$5000,D434,SaldoAnno3!D$12:G$5000)</f>
        <v>0</v>
      </c>
      <c r="T434" s="123">
        <f>SUMIF(SaldoAnno3!A$12:A$5000,D434,SaldoAnno3!E$12:H$5000)</f>
        <v>0</v>
      </c>
      <c r="U434" s="123">
        <f>SUMIF(SaldoAnno3!A$12:A$5000,D434,SaldoAnno3!G$12:G$5000)</f>
        <v>0</v>
      </c>
      <c r="V434" s="123">
        <f>SUMIF(SaldoAnno4!A$12:A$4602,$D434,SaldoAnno4!D$12:D$4602)</f>
        <v>134116.94</v>
      </c>
      <c r="W434" s="123">
        <f>SUMIF(SaldoAnno4!A$12:A$4602,$D434,SaldoAnno4!E$12:E$4602)</f>
        <v>0</v>
      </c>
      <c r="X434" s="123">
        <f>SUMIF(SaldoAnno4!A$12:A$4602,$D434,SaldoAnno4!G$12:G$4602)</f>
        <v>134116.94</v>
      </c>
      <c r="Y434" s="123">
        <f>SUMIF(SaldoAnno5!A$12:A$4602,$D434,SaldoAnno5!D$12:D$4602)</f>
        <v>98513.57</v>
      </c>
      <c r="Z434" s="123">
        <f>SUMIF(SaldoAnno5!A$12:A$4602,$D434,SaldoAnno5!E$12:E$4602)</f>
        <v>0</v>
      </c>
      <c r="AA434" s="123">
        <f>SUMIF(SaldoAnno5!A$12:A$4602,$D434,SaldoAnno5!G$12:G$4602)</f>
        <v>98513.57</v>
      </c>
      <c r="AB434" s="123">
        <f>SUMIF(SaldoAnno6!A$12:A$5000,$D434,SaldoAnno6!D$12:D$5000)</f>
        <v>1585.91</v>
      </c>
      <c r="AC434" s="123">
        <f>SUMIF(SaldoAnno6!A$12:A$5000,$D434,SaldoAnno6!E$12:E$5000)</f>
        <v>0</v>
      </c>
      <c r="AD434" s="123">
        <f>SUMIF(SaldoAnno6!A$12:A$5000,$D434,SaldoAnno6!G$12:G$5000)</f>
        <v>1585.91</v>
      </c>
    </row>
    <row r="435" spans="1:30">
      <c r="A435" s="124">
        <v>40</v>
      </c>
      <c r="B435" s="124">
        <v>4007</v>
      </c>
      <c r="C435" s="124">
        <v>400706</v>
      </c>
      <c r="D435" s="124">
        <v>40070604</v>
      </c>
      <c r="E435" s="125" t="s">
        <v>835</v>
      </c>
      <c r="F435" s="124">
        <v>1</v>
      </c>
      <c r="G435" s="126" t="s">
        <v>787</v>
      </c>
      <c r="H435" s="126" t="s">
        <v>808</v>
      </c>
      <c r="I435" s="126" t="s">
        <v>833</v>
      </c>
      <c r="J435" s="126" t="s">
        <v>838</v>
      </c>
      <c r="K435" s="126" t="s">
        <v>834</v>
      </c>
      <c r="L435" s="126" t="s">
        <v>813</v>
      </c>
      <c r="M435" s="123">
        <f>SUMIF(SaldoAnno1!A$12:A$4902,D435,SaldoAnno1!D$12:D$4902)</f>
        <v>0</v>
      </c>
      <c r="N435" s="123">
        <f>SUMIF(SaldoAnno1!A$12:A$4902,D435,SaldoAnno1!E$12:E$4902)</f>
        <v>0</v>
      </c>
      <c r="O435" s="123">
        <f>SUMIF(SaldoAnno1!A$12:A$4902,D435,SaldoAnno1!G$12:G$4902)</f>
        <v>0</v>
      </c>
      <c r="P435" s="123">
        <f>SUMIF(SaldoAnno2!A$12:A$5000,D435,SaldoAnno2!D$12:D$5000)</f>
        <v>710365.98</v>
      </c>
      <c r="Q435" s="123">
        <f>SUMIF(SaldoAnno2!A$12:A$5000,D435,SaldoAnno2!E$12:E$5000)</f>
        <v>2065.4499999999998</v>
      </c>
      <c r="R435" s="123">
        <f>SUMIF(SaldoAnno2!A$12:A$5000,D435,SaldoAnno2!G$12:G$5000)</f>
        <v>708300.53</v>
      </c>
      <c r="S435" s="123">
        <f>SUMIF(SaldoAnno3!A$12:A$5000,D435,SaldoAnno3!D$12:G$5000)</f>
        <v>1055579.06</v>
      </c>
      <c r="T435" s="123">
        <f>SUMIF(SaldoAnno3!A$12:A$5000,D435,SaldoAnno3!E$12:H$5000)</f>
        <v>2934.67</v>
      </c>
      <c r="U435" s="123">
        <f>SUMIF(SaldoAnno3!A$12:A$5000,D435,SaldoAnno3!G$12:G$5000)</f>
        <v>1052644.3900000001</v>
      </c>
      <c r="V435" s="123">
        <f>SUMIF(SaldoAnno4!A$12:A$4602,$D435,SaldoAnno4!D$12:D$4602)</f>
        <v>279184.98</v>
      </c>
      <c r="W435" s="123">
        <f>SUMIF(SaldoAnno4!A$12:A$4602,$D435,SaldoAnno4!E$12:E$4602)</f>
        <v>735.83</v>
      </c>
      <c r="X435" s="123">
        <f>SUMIF(SaldoAnno4!A$12:A$4602,$D435,SaldoAnno4!G$12:G$4602)</f>
        <v>278449.14999999997</v>
      </c>
      <c r="Y435" s="123">
        <f>SUMIF(SaldoAnno5!A$12:A$4602,$D435,SaldoAnno5!D$12:D$4602)</f>
        <v>0</v>
      </c>
      <c r="Z435" s="123">
        <f>SUMIF(SaldoAnno5!A$12:A$4602,$D435,SaldoAnno5!E$12:E$4602)</f>
        <v>0</v>
      </c>
      <c r="AA435" s="123">
        <f>SUMIF(SaldoAnno5!A$12:A$4602,$D435,SaldoAnno5!G$12:G$4602)</f>
        <v>0</v>
      </c>
      <c r="AB435" s="123">
        <f>SUMIF(SaldoAnno6!A$12:A$5000,$D435,SaldoAnno6!D$12:D$5000)</f>
        <v>0</v>
      </c>
      <c r="AC435" s="123">
        <f>SUMIF(SaldoAnno6!A$12:A$5000,$D435,SaldoAnno6!E$12:E$5000)</f>
        <v>0</v>
      </c>
      <c r="AD435" s="123">
        <f>SUMIF(SaldoAnno6!A$12:A$5000,$D435,SaldoAnno6!G$12:G$5000)</f>
        <v>0</v>
      </c>
    </row>
    <row r="436" spans="1:30">
      <c r="A436" s="124">
        <v>40</v>
      </c>
      <c r="B436" s="124">
        <v>4007</v>
      </c>
      <c r="C436" s="124">
        <v>400706</v>
      </c>
      <c r="D436" s="124">
        <v>40070605</v>
      </c>
      <c r="E436" s="125" t="s">
        <v>836</v>
      </c>
      <c r="F436" s="124">
        <v>1</v>
      </c>
      <c r="G436" s="126" t="s">
        <v>787</v>
      </c>
      <c r="H436" s="126" t="s">
        <v>808</v>
      </c>
      <c r="I436" s="126" t="s">
        <v>833</v>
      </c>
      <c r="J436" s="126" t="s">
        <v>838</v>
      </c>
      <c r="K436" s="126" t="s">
        <v>834</v>
      </c>
      <c r="L436" s="126" t="s">
        <v>813</v>
      </c>
      <c r="M436" s="123">
        <f>SUMIF(SaldoAnno1!A$12:A$4902,D436,SaldoAnno1!D$12:D$4902)</f>
        <v>1076.26</v>
      </c>
      <c r="N436" s="123">
        <f>SUMIF(SaldoAnno1!A$12:A$4902,D436,SaldoAnno1!E$12:E$4902)</f>
        <v>0</v>
      </c>
      <c r="O436" s="123">
        <f>SUMIF(SaldoAnno1!A$12:A$4902,D436,SaldoAnno1!G$12:G$4902)</f>
        <v>1076.26</v>
      </c>
      <c r="P436" s="123">
        <f>SUMIF(SaldoAnno2!A$12:A$5000,D436,SaldoAnno2!D$12:D$5000)</f>
        <v>142398.75</v>
      </c>
      <c r="Q436" s="123">
        <f>SUMIF(SaldoAnno2!A$12:A$5000,D436,SaldoAnno2!E$12:E$5000)</f>
        <v>414.04</v>
      </c>
      <c r="R436" s="123">
        <f>SUMIF(SaldoAnno2!A$12:A$5000,D436,SaldoAnno2!G$12:G$5000)</f>
        <v>141984.71</v>
      </c>
      <c r="S436" s="123">
        <f>SUMIF(SaldoAnno3!A$12:A$5000,D436,SaldoAnno3!D$12:G$5000)</f>
        <v>133261.98000000001</v>
      </c>
      <c r="T436" s="123">
        <f>SUMIF(SaldoAnno3!A$12:A$5000,D436,SaldoAnno3!E$12:H$5000)</f>
        <v>868</v>
      </c>
      <c r="U436" s="123">
        <f>SUMIF(SaldoAnno3!A$12:A$5000,D436,SaldoAnno3!G$12:G$5000)</f>
        <v>132393.98000000001</v>
      </c>
      <c r="V436" s="123">
        <f>SUMIF(SaldoAnno4!A$12:A$4602,$D436,SaldoAnno4!D$12:D$4602)</f>
        <v>56355.96</v>
      </c>
      <c r="W436" s="123">
        <f>SUMIF(SaldoAnno4!A$12:A$4602,$D436,SaldoAnno4!E$12:E$4602)</f>
        <v>148.82</v>
      </c>
      <c r="X436" s="123">
        <f>SUMIF(SaldoAnno4!A$12:A$4602,$D436,SaldoAnno4!G$12:G$4602)</f>
        <v>56207.14</v>
      </c>
      <c r="Y436" s="123">
        <f>SUMIF(SaldoAnno5!A$12:A$4602,$D436,SaldoAnno5!D$12:D$4602)</f>
        <v>0</v>
      </c>
      <c r="Z436" s="123">
        <f>SUMIF(SaldoAnno5!A$12:A$4602,$D436,SaldoAnno5!E$12:E$4602)</f>
        <v>0</v>
      </c>
      <c r="AA436" s="123">
        <f>SUMIF(SaldoAnno5!A$12:A$4602,$D436,SaldoAnno5!G$12:G$4602)</f>
        <v>0</v>
      </c>
      <c r="AB436" s="123">
        <f>SUMIF(SaldoAnno6!A$12:A$5000,$D436,SaldoAnno6!D$12:D$5000)</f>
        <v>0</v>
      </c>
      <c r="AC436" s="123">
        <f>SUMIF(SaldoAnno6!A$12:A$5000,$D436,SaldoAnno6!E$12:E$5000)</f>
        <v>0</v>
      </c>
      <c r="AD436" s="123">
        <f>SUMIF(SaldoAnno6!A$12:A$5000,$D436,SaldoAnno6!G$12:G$5000)</f>
        <v>0</v>
      </c>
    </row>
    <row r="437" spans="1:30">
      <c r="A437" s="124">
        <v>40</v>
      </c>
      <c r="B437" s="124">
        <v>4007</v>
      </c>
      <c r="C437" s="124">
        <v>400706</v>
      </c>
      <c r="D437" s="124">
        <v>40070606</v>
      </c>
      <c r="E437" s="125" t="s">
        <v>1340</v>
      </c>
      <c r="F437" s="124">
        <v>1</v>
      </c>
      <c r="G437" s="126" t="s">
        <v>787</v>
      </c>
      <c r="H437" s="126" t="s">
        <v>808</v>
      </c>
      <c r="I437" s="126" t="s">
        <v>833</v>
      </c>
      <c r="J437" s="126" t="s">
        <v>838</v>
      </c>
      <c r="K437" s="126" t="s">
        <v>834</v>
      </c>
      <c r="L437" s="126" t="s">
        <v>813</v>
      </c>
      <c r="M437" s="123">
        <f>SUMIF(SaldoAnno1!A$12:A$4902,D437,SaldoAnno1!D$12:D$4902)</f>
        <v>0</v>
      </c>
      <c r="N437" s="123">
        <f>SUMIF(SaldoAnno1!A$12:A$4902,D437,SaldoAnno1!E$12:E$4902)</f>
        <v>0</v>
      </c>
      <c r="O437" s="123">
        <f>SUMIF(SaldoAnno1!A$12:A$4902,D437,SaldoAnno1!G$12:G$4902)</f>
        <v>0</v>
      </c>
      <c r="P437" s="123">
        <f>SUMIF(SaldoAnno2!A$12:A$5000,D437,SaldoAnno2!D$12:D$5000)</f>
        <v>0</v>
      </c>
      <c r="Q437" s="123">
        <f>SUMIF(SaldoAnno2!A$12:A$5000,D437,SaldoAnno2!E$12:E$5000)</f>
        <v>0</v>
      </c>
      <c r="R437" s="123">
        <f>SUMIF(SaldoAnno2!A$12:A$5000,D437,SaldoAnno2!G$12:G$5000)</f>
        <v>0</v>
      </c>
      <c r="S437" s="123">
        <f>SUMIF(SaldoAnno3!A$12:A$5000,D437,SaldoAnno3!D$12:G$5000)</f>
        <v>0</v>
      </c>
      <c r="T437" s="123">
        <f>SUMIF(SaldoAnno3!A$12:A$5000,D437,SaldoAnno3!E$12:H$5000)</f>
        <v>0</v>
      </c>
      <c r="U437" s="123">
        <f>SUMIF(SaldoAnno3!A$12:A$5000,D437,SaldoAnno3!G$12:G$5000)</f>
        <v>0</v>
      </c>
      <c r="V437" s="123">
        <f>SUMIF(SaldoAnno4!A$12:A$4602,$D437,SaldoAnno4!D$12:D$4602)</f>
        <v>0</v>
      </c>
      <c r="W437" s="123">
        <f>SUMIF(SaldoAnno4!A$12:A$4602,$D437,SaldoAnno4!E$12:E$4602)</f>
        <v>0</v>
      </c>
      <c r="X437" s="123">
        <f>SUMIF(SaldoAnno4!A$12:A$4602,$D437,SaldoAnno4!G$12:G$4602)</f>
        <v>0</v>
      </c>
      <c r="Y437" s="123">
        <f>SUMIF(SaldoAnno5!A$12:A$4602,$D437,SaldoAnno5!D$12:D$4602)</f>
        <v>0</v>
      </c>
      <c r="Z437" s="123">
        <f>SUMIF(SaldoAnno5!A$12:A$4602,$D437,SaldoAnno5!E$12:E$4602)</f>
        <v>0</v>
      </c>
      <c r="AA437" s="123">
        <f>SUMIF(SaldoAnno5!A$12:A$4602,$D437,SaldoAnno5!G$12:G$4602)</f>
        <v>0</v>
      </c>
      <c r="AB437" s="123">
        <f>SUMIF(SaldoAnno6!A$12:A$5000,$D437,SaldoAnno6!D$12:D$5000)</f>
        <v>0</v>
      </c>
      <c r="AC437" s="123">
        <f>SUMIF(SaldoAnno6!A$12:A$5000,$D437,SaldoAnno6!E$12:E$5000)</f>
        <v>0</v>
      </c>
      <c r="AD437" s="123">
        <f>SUMIF(SaldoAnno6!A$12:A$5000,$D437,SaldoAnno6!G$12:G$5000)</f>
        <v>0</v>
      </c>
    </row>
    <row r="438" spans="1:30">
      <c r="A438" s="124">
        <v>40</v>
      </c>
      <c r="B438" s="124">
        <v>4007</v>
      </c>
      <c r="C438" s="124">
        <v>400706</v>
      </c>
      <c r="D438" s="124">
        <v>40070607</v>
      </c>
      <c r="E438" s="125" t="s">
        <v>837</v>
      </c>
      <c r="F438" s="124">
        <v>1</v>
      </c>
      <c r="G438" s="126" t="s">
        <v>787</v>
      </c>
      <c r="H438" s="126" t="s">
        <v>808</v>
      </c>
      <c r="I438" s="126" t="s">
        <v>833</v>
      </c>
      <c r="J438" s="126" t="s">
        <v>838</v>
      </c>
      <c r="K438" s="126" t="s">
        <v>834</v>
      </c>
      <c r="L438" s="126" t="s">
        <v>813</v>
      </c>
      <c r="M438" s="123">
        <f>SUMIF(SaldoAnno1!A$12:A$4902,D438,SaldoAnno1!D$12:D$4902)</f>
        <v>0</v>
      </c>
      <c r="N438" s="123">
        <f>SUMIF(SaldoAnno1!A$12:A$4902,D438,SaldoAnno1!E$12:E$4902)</f>
        <v>0</v>
      </c>
      <c r="O438" s="123">
        <f>SUMIF(SaldoAnno1!A$12:A$4902,D438,SaldoAnno1!G$12:G$4902)</f>
        <v>0</v>
      </c>
      <c r="P438" s="123">
        <f>SUMIF(SaldoAnno2!A$12:A$5000,D438,SaldoAnno2!D$12:D$5000)</f>
        <v>0</v>
      </c>
      <c r="Q438" s="123">
        <f>SUMIF(SaldoAnno2!A$12:A$5000,D438,SaldoAnno2!E$12:E$5000)</f>
        <v>0</v>
      </c>
      <c r="R438" s="123">
        <f>SUMIF(SaldoAnno2!A$12:A$5000,D438,SaldoAnno2!G$12:G$5000)</f>
        <v>0</v>
      </c>
      <c r="S438" s="123">
        <f>SUMIF(SaldoAnno3!A$12:A$5000,D438,SaldoAnno3!D$12:G$5000)</f>
        <v>0</v>
      </c>
      <c r="T438" s="123">
        <f>SUMIF(SaldoAnno3!A$12:A$5000,D438,SaldoAnno3!E$12:H$5000)</f>
        <v>0</v>
      </c>
      <c r="U438" s="123">
        <f>SUMIF(SaldoAnno3!A$12:A$5000,D438,SaldoAnno3!G$12:G$5000)</f>
        <v>0</v>
      </c>
      <c r="V438" s="123">
        <f>SUMIF(SaldoAnno4!A$12:A$4602,$D438,SaldoAnno4!D$12:D$4602)</f>
        <v>0</v>
      </c>
      <c r="W438" s="123">
        <f>SUMIF(SaldoAnno4!A$12:A$4602,$D438,SaldoAnno4!E$12:E$4602)</f>
        <v>0</v>
      </c>
      <c r="X438" s="123">
        <f>SUMIF(SaldoAnno4!A$12:A$4602,$D438,SaldoAnno4!G$12:G$4602)</f>
        <v>0</v>
      </c>
      <c r="Y438" s="123">
        <f>SUMIF(SaldoAnno5!A$12:A$4602,$D438,SaldoAnno5!D$12:D$4602)</f>
        <v>0</v>
      </c>
      <c r="Z438" s="123">
        <f>SUMIF(SaldoAnno5!A$12:A$4602,$D438,SaldoAnno5!E$12:E$4602)</f>
        <v>0</v>
      </c>
      <c r="AA438" s="123">
        <f>SUMIF(SaldoAnno5!A$12:A$4602,$D438,SaldoAnno5!G$12:G$4602)</f>
        <v>0</v>
      </c>
      <c r="AB438" s="123">
        <f>SUMIF(SaldoAnno6!A$12:A$5000,$D438,SaldoAnno6!D$12:D$5000)</f>
        <v>0</v>
      </c>
      <c r="AC438" s="123">
        <f>SUMIF(SaldoAnno6!A$12:A$5000,$D438,SaldoAnno6!E$12:E$5000)</f>
        <v>0</v>
      </c>
      <c r="AD438" s="123">
        <f>SUMIF(SaldoAnno6!A$12:A$5000,$D438,SaldoAnno6!G$12:G$5000)</f>
        <v>0</v>
      </c>
    </row>
    <row r="439" spans="1:30">
      <c r="A439" s="124">
        <v>40</v>
      </c>
      <c r="B439" s="124">
        <v>4007</v>
      </c>
      <c r="C439" s="124">
        <v>400706</v>
      </c>
      <c r="D439" s="124">
        <v>40070608</v>
      </c>
      <c r="E439" s="125" t="s">
        <v>1341</v>
      </c>
      <c r="F439" s="124">
        <v>1</v>
      </c>
      <c r="G439" s="126" t="s">
        <v>787</v>
      </c>
      <c r="H439" s="126" t="s">
        <v>808</v>
      </c>
      <c r="I439" s="126" t="s">
        <v>833</v>
      </c>
      <c r="J439" s="126" t="s">
        <v>838</v>
      </c>
      <c r="K439" s="126" t="s">
        <v>834</v>
      </c>
      <c r="L439" s="126" t="s">
        <v>813</v>
      </c>
      <c r="M439" s="123">
        <f>SUMIF(SaldoAnno1!A$12:A$4902,D439,SaldoAnno1!D$12:D$4902)</f>
        <v>0</v>
      </c>
      <c r="N439" s="123">
        <f>SUMIF(SaldoAnno1!A$12:A$4902,D439,SaldoAnno1!E$12:E$4902)</f>
        <v>0</v>
      </c>
      <c r="O439" s="123">
        <f>SUMIF(SaldoAnno1!A$12:A$4902,D439,SaldoAnno1!G$12:G$4902)</f>
        <v>0</v>
      </c>
      <c r="P439" s="123">
        <f>SUMIF(SaldoAnno2!A$12:A$5000,D439,SaldoAnno2!D$12:D$5000)</f>
        <v>0</v>
      </c>
      <c r="Q439" s="123">
        <f>SUMIF(SaldoAnno2!A$12:A$5000,D439,SaldoAnno2!E$12:E$5000)</f>
        <v>0</v>
      </c>
      <c r="R439" s="123">
        <f>SUMIF(SaldoAnno2!A$12:A$5000,D439,SaldoAnno2!G$12:G$5000)</f>
        <v>0</v>
      </c>
      <c r="S439" s="123">
        <f>SUMIF(SaldoAnno3!A$12:A$5000,D439,SaldoAnno3!D$12:G$5000)</f>
        <v>0</v>
      </c>
      <c r="T439" s="123">
        <f>SUMIF(SaldoAnno3!A$12:A$5000,D439,SaldoAnno3!E$12:H$5000)</f>
        <v>0</v>
      </c>
      <c r="U439" s="123">
        <f>SUMIF(SaldoAnno3!A$12:A$5000,D439,SaldoAnno3!G$12:G$5000)</f>
        <v>0</v>
      </c>
      <c r="V439" s="123">
        <f>SUMIF(SaldoAnno4!A$12:A$4602,$D439,SaldoAnno4!D$12:D$4602)</f>
        <v>0</v>
      </c>
      <c r="W439" s="123">
        <f>SUMIF(SaldoAnno4!A$12:A$4602,$D439,SaldoAnno4!E$12:E$4602)</f>
        <v>0</v>
      </c>
      <c r="X439" s="123">
        <f>SUMIF(SaldoAnno4!A$12:A$4602,$D439,SaldoAnno4!G$12:G$4602)</f>
        <v>0</v>
      </c>
      <c r="Y439" s="123">
        <f>SUMIF(SaldoAnno5!A$12:A$4602,$D439,SaldoAnno5!D$12:D$4602)</f>
        <v>0</v>
      </c>
      <c r="Z439" s="123">
        <f>SUMIF(SaldoAnno5!A$12:A$4602,$D439,SaldoAnno5!E$12:E$4602)</f>
        <v>0</v>
      </c>
      <c r="AA439" s="123">
        <f>SUMIF(SaldoAnno5!A$12:A$4602,$D439,SaldoAnno5!G$12:G$4602)</f>
        <v>0</v>
      </c>
      <c r="AB439" s="123">
        <f>SUMIF(SaldoAnno6!A$12:A$5000,$D439,SaldoAnno6!D$12:D$5000)</f>
        <v>0</v>
      </c>
      <c r="AC439" s="123">
        <f>SUMIF(SaldoAnno6!A$12:A$5000,$D439,SaldoAnno6!E$12:E$5000)</f>
        <v>0</v>
      </c>
      <c r="AD439" s="123">
        <f>SUMIF(SaldoAnno6!A$12:A$5000,$D439,SaldoAnno6!G$12:G$5000)</f>
        <v>0</v>
      </c>
    </row>
    <row r="440" spans="1:30" ht="25.5">
      <c r="A440" s="124">
        <v>40</v>
      </c>
      <c r="B440" s="124">
        <v>4007</v>
      </c>
      <c r="C440" s="124">
        <v>400706</v>
      </c>
      <c r="D440" s="124">
        <v>40070609</v>
      </c>
      <c r="E440" s="125" t="s">
        <v>1252</v>
      </c>
      <c r="F440" s="124">
        <v>1</v>
      </c>
      <c r="G440" s="126" t="s">
        <v>787</v>
      </c>
      <c r="H440" s="126" t="s">
        <v>808</v>
      </c>
      <c r="I440" s="126" t="s">
        <v>833</v>
      </c>
      <c r="J440" s="126" t="s">
        <v>838</v>
      </c>
      <c r="K440" s="126" t="s">
        <v>834</v>
      </c>
      <c r="L440" s="126" t="s">
        <v>813</v>
      </c>
      <c r="M440" s="123">
        <f>SUMIF(SaldoAnno1!A$12:A$4902,D440,SaldoAnno1!D$12:D$4902)</f>
        <v>0</v>
      </c>
      <c r="N440" s="123">
        <f>SUMIF(SaldoAnno1!A$12:A$4902,D440,SaldoAnno1!E$12:E$4902)</f>
        <v>0</v>
      </c>
      <c r="O440" s="123">
        <f>SUMIF(SaldoAnno1!A$12:A$4902,D440,SaldoAnno1!G$12:G$4902)</f>
        <v>0</v>
      </c>
      <c r="P440" s="123">
        <f>SUMIF(SaldoAnno2!A$12:A$5000,D440,SaldoAnno2!D$12:D$5000)</f>
        <v>0</v>
      </c>
      <c r="Q440" s="123">
        <f>SUMIF(SaldoAnno2!A$12:A$5000,D440,SaldoAnno2!E$12:E$5000)</f>
        <v>0</v>
      </c>
      <c r="R440" s="123">
        <f>SUMIF(SaldoAnno2!A$12:A$5000,D440,SaldoAnno2!G$12:G$5000)</f>
        <v>0</v>
      </c>
      <c r="S440" s="123">
        <f>SUMIF(SaldoAnno3!A$12:A$5000,D440,SaldoAnno3!D$12:G$5000)</f>
        <v>3225.92</v>
      </c>
      <c r="T440" s="123">
        <f>SUMIF(SaldoAnno3!A$12:A$5000,D440,SaldoAnno3!E$12:H$5000)</f>
        <v>0</v>
      </c>
      <c r="U440" s="123">
        <f>SUMIF(SaldoAnno3!A$12:A$5000,D440,SaldoAnno3!G$12:G$5000)</f>
        <v>3225.92</v>
      </c>
      <c r="V440" s="123">
        <f>SUMIF(SaldoAnno4!A$12:A$4602,$D440,SaldoAnno4!D$12:D$4602)</f>
        <v>236427.53</v>
      </c>
      <c r="W440" s="123">
        <f>SUMIF(SaldoAnno4!A$12:A$4602,$D440,SaldoAnno4!E$12:E$4602)</f>
        <v>288.52999999999997</v>
      </c>
      <c r="X440" s="123">
        <f>SUMIF(SaldoAnno4!A$12:A$4602,$D440,SaldoAnno4!G$12:G$4602)</f>
        <v>236139</v>
      </c>
      <c r="Y440" s="123">
        <f>SUMIF(SaldoAnno5!A$12:A$4602,$D440,SaldoAnno5!D$12:D$4602)</f>
        <v>8029.48</v>
      </c>
      <c r="Z440" s="123">
        <f>SUMIF(SaldoAnno5!A$12:A$4602,$D440,SaldoAnno5!E$12:E$4602)</f>
        <v>0</v>
      </c>
      <c r="AA440" s="123">
        <f>SUMIF(SaldoAnno5!A$12:A$4602,$D440,SaldoAnno5!G$12:G$4602)</f>
        <v>8029.48</v>
      </c>
      <c r="AB440" s="123">
        <f>SUMIF(SaldoAnno6!A$12:A$5000,$D440,SaldoAnno6!D$12:D$5000)</f>
        <v>0</v>
      </c>
      <c r="AC440" s="123">
        <f>SUMIF(SaldoAnno6!A$12:A$5000,$D440,SaldoAnno6!E$12:E$5000)</f>
        <v>0</v>
      </c>
      <c r="AD440" s="123">
        <f>SUMIF(SaldoAnno6!A$12:A$5000,$D440,SaldoAnno6!G$12:G$5000)</f>
        <v>0</v>
      </c>
    </row>
    <row r="441" spans="1:30">
      <c r="A441" s="124">
        <v>40</v>
      </c>
      <c r="B441" s="124">
        <v>4007</v>
      </c>
      <c r="C441" s="124">
        <v>400706</v>
      </c>
      <c r="D441" s="124">
        <v>40070610</v>
      </c>
      <c r="E441" s="125" t="s">
        <v>1253</v>
      </c>
      <c r="F441" s="124">
        <v>1</v>
      </c>
      <c r="G441" s="126" t="s">
        <v>787</v>
      </c>
      <c r="H441" s="126" t="s">
        <v>808</v>
      </c>
      <c r="I441" s="126" t="s">
        <v>833</v>
      </c>
      <c r="J441" s="126" t="s">
        <v>838</v>
      </c>
      <c r="K441" s="126" t="s">
        <v>834</v>
      </c>
      <c r="L441" s="126" t="s">
        <v>813</v>
      </c>
      <c r="M441" s="123">
        <f>SUMIF(SaldoAnno1!A$12:A$4902,D441,SaldoAnno1!D$12:D$4902)</f>
        <v>42476.75</v>
      </c>
      <c r="N441" s="123">
        <f>SUMIF(SaldoAnno1!A$12:A$4902,D441,SaldoAnno1!E$12:E$4902)</f>
        <v>0</v>
      </c>
      <c r="O441" s="123">
        <f>SUMIF(SaldoAnno1!A$12:A$4902,D441,SaldoAnno1!G$12:G$4902)</f>
        <v>42476.75</v>
      </c>
      <c r="P441" s="123">
        <f>SUMIF(SaldoAnno2!A$12:A$5000,D441,SaldoAnno2!D$12:D$5000)</f>
        <v>159083.93</v>
      </c>
      <c r="Q441" s="123">
        <f>SUMIF(SaldoAnno2!A$12:A$5000,D441,SaldoAnno2!E$12:E$5000)</f>
        <v>1949.49</v>
      </c>
      <c r="R441" s="123">
        <f>SUMIF(SaldoAnno2!A$12:A$5000,D441,SaldoAnno2!G$12:G$5000)</f>
        <v>157134.44</v>
      </c>
      <c r="S441" s="123">
        <f>SUMIF(SaldoAnno3!A$12:A$5000,D441,SaldoAnno3!D$12:G$5000)</f>
        <v>225341.91</v>
      </c>
      <c r="T441" s="123">
        <f>SUMIF(SaldoAnno3!A$12:A$5000,D441,SaldoAnno3!E$12:H$5000)</f>
        <v>0</v>
      </c>
      <c r="U441" s="123">
        <f>SUMIF(SaldoAnno3!A$12:A$5000,D441,SaldoAnno3!G$12:G$5000)</f>
        <v>225341.91</v>
      </c>
      <c r="V441" s="123">
        <f>SUMIF(SaldoAnno4!A$12:A$4602,$D441,SaldoAnno4!D$12:D$4602)</f>
        <v>292682.15999999997</v>
      </c>
      <c r="W441" s="123">
        <f>SUMIF(SaldoAnno4!A$12:A$4602,$D441,SaldoAnno4!E$12:E$4602)</f>
        <v>39096.01</v>
      </c>
      <c r="X441" s="123">
        <f>SUMIF(SaldoAnno4!A$12:A$4602,$D441,SaldoAnno4!G$12:G$4602)</f>
        <v>253586.14999999997</v>
      </c>
      <c r="Y441" s="123">
        <f>SUMIF(SaldoAnno5!A$12:A$4602,$D441,SaldoAnno5!D$12:D$4602)</f>
        <v>200986.26</v>
      </c>
      <c r="Z441" s="123">
        <f>SUMIF(SaldoAnno5!A$12:A$4602,$D441,SaldoAnno5!E$12:E$4602)</f>
        <v>9772.15</v>
      </c>
      <c r="AA441" s="123">
        <f>SUMIF(SaldoAnno5!A$12:A$4602,$D441,SaldoAnno5!G$12:G$4602)</f>
        <v>191214.11000000002</v>
      </c>
      <c r="AB441" s="123">
        <f>SUMIF(SaldoAnno6!A$12:A$5000,$D441,SaldoAnno6!D$12:D$5000)</f>
        <v>133420.14000000001</v>
      </c>
      <c r="AC441" s="123">
        <f>SUMIF(SaldoAnno6!A$12:A$5000,$D441,SaldoAnno6!E$12:E$5000)</f>
        <v>0</v>
      </c>
      <c r="AD441" s="123">
        <f>SUMIF(SaldoAnno6!A$12:A$5000,$D441,SaldoAnno6!G$12:G$5000)</f>
        <v>133420.14000000001</v>
      </c>
    </row>
    <row r="442" spans="1:30">
      <c r="A442" s="124">
        <v>40</v>
      </c>
      <c r="B442" s="124">
        <v>4007</v>
      </c>
      <c r="C442" s="124">
        <v>400707</v>
      </c>
      <c r="D442" s="124">
        <v>40070701</v>
      </c>
      <c r="E442" s="125" t="s">
        <v>866</v>
      </c>
      <c r="F442" s="124">
        <v>1</v>
      </c>
      <c r="G442" s="126" t="s">
        <v>787</v>
      </c>
      <c r="H442" s="126" t="s">
        <v>808</v>
      </c>
      <c r="I442" s="126" t="s">
        <v>867</v>
      </c>
      <c r="J442" s="126" t="s">
        <v>838</v>
      </c>
      <c r="K442" s="126" t="s">
        <v>868</v>
      </c>
      <c r="L442" s="126" t="s">
        <v>813</v>
      </c>
      <c r="M442" s="123">
        <f>SUMIF(SaldoAnno1!A$12:A$4902,D442,SaldoAnno1!D$12:D$4902)</f>
        <v>9974.36</v>
      </c>
      <c r="N442" s="123">
        <f>SUMIF(SaldoAnno1!A$12:A$4902,D442,SaldoAnno1!E$12:E$4902)</f>
        <v>0</v>
      </c>
      <c r="O442" s="123">
        <f>SUMIF(SaldoAnno1!A$12:A$4902,D442,SaldoAnno1!G$12:G$4902)</f>
        <v>9974.36</v>
      </c>
      <c r="P442" s="123">
        <f>SUMIF(SaldoAnno2!A$12:A$5000,D442,SaldoAnno2!D$12:D$5000)</f>
        <v>169590.23</v>
      </c>
      <c r="Q442" s="123">
        <f>SUMIF(SaldoAnno2!A$12:A$5000,D442,SaldoAnno2!E$12:E$5000)</f>
        <v>12197.81</v>
      </c>
      <c r="R442" s="123">
        <f>SUMIF(SaldoAnno2!A$12:A$5000,D442,SaldoAnno2!G$12:G$5000)</f>
        <v>157392.42000000001</v>
      </c>
      <c r="S442" s="123">
        <f>SUMIF(SaldoAnno3!A$12:A$5000,D442,SaldoAnno3!D$12:G$5000)</f>
        <v>161337.01</v>
      </c>
      <c r="T442" s="123">
        <f>SUMIF(SaldoAnno3!A$12:A$5000,D442,SaldoAnno3!E$12:H$5000)</f>
        <v>36188.11</v>
      </c>
      <c r="U442" s="123">
        <f>SUMIF(SaldoAnno3!A$12:A$5000,D442,SaldoAnno3!G$12:G$5000)</f>
        <v>125148.90000000001</v>
      </c>
      <c r="V442" s="123">
        <f>SUMIF(SaldoAnno4!A$12:A$4602,$D442,SaldoAnno4!D$12:D$4602)</f>
        <v>133836.65</v>
      </c>
      <c r="W442" s="123">
        <f>SUMIF(SaldoAnno4!A$12:A$4602,$D442,SaldoAnno4!E$12:E$4602)</f>
        <v>18540</v>
      </c>
      <c r="X442" s="123">
        <f>SUMIF(SaldoAnno4!A$12:A$4602,$D442,SaldoAnno4!G$12:G$4602)</f>
        <v>115296.65</v>
      </c>
      <c r="Y442" s="123">
        <f>SUMIF(SaldoAnno5!A$12:A$4602,$D442,SaldoAnno5!D$12:D$4602)</f>
        <v>137331.57999999999</v>
      </c>
      <c r="Z442" s="123">
        <f>SUMIF(SaldoAnno5!A$12:A$4602,$D442,SaldoAnno5!E$12:E$4602)</f>
        <v>17693.64</v>
      </c>
      <c r="AA442" s="123">
        <f>SUMIF(SaldoAnno5!A$12:A$4602,$D442,SaldoAnno5!G$12:G$4602)</f>
        <v>119637.93999999999</v>
      </c>
      <c r="AB442" s="123">
        <f>SUMIF(SaldoAnno6!A$12:A$5000,$D442,SaldoAnno6!D$12:D$5000)</f>
        <v>118030.09</v>
      </c>
      <c r="AC442" s="123">
        <f>SUMIF(SaldoAnno6!A$12:A$5000,$D442,SaldoAnno6!E$12:E$5000)</f>
        <v>2551.17</v>
      </c>
      <c r="AD442" s="123">
        <f>SUMIF(SaldoAnno6!A$12:A$5000,$D442,SaldoAnno6!G$12:G$5000)</f>
        <v>115478.92</v>
      </c>
    </row>
    <row r="443" spans="1:30">
      <c r="A443" s="124">
        <v>40</v>
      </c>
      <c r="B443" s="124">
        <v>4007</v>
      </c>
      <c r="C443" s="124">
        <v>400707</v>
      </c>
      <c r="D443" s="124">
        <v>40070702</v>
      </c>
      <c r="E443" s="125" t="s">
        <v>869</v>
      </c>
      <c r="F443" s="124">
        <v>1</v>
      </c>
      <c r="G443" s="126" t="s">
        <v>787</v>
      </c>
      <c r="H443" s="126" t="s">
        <v>808</v>
      </c>
      <c r="I443" s="126" t="s">
        <v>867</v>
      </c>
      <c r="J443" s="126" t="s">
        <v>838</v>
      </c>
      <c r="K443" s="126" t="s">
        <v>868</v>
      </c>
      <c r="L443" s="126" t="s">
        <v>813</v>
      </c>
      <c r="M443" s="123">
        <f>SUMIF(SaldoAnno1!A$12:A$4902,D443,SaldoAnno1!D$12:D$4902)</f>
        <v>55554.73</v>
      </c>
      <c r="N443" s="123">
        <f>SUMIF(SaldoAnno1!A$12:A$4902,D443,SaldoAnno1!E$12:E$4902)</f>
        <v>10.47</v>
      </c>
      <c r="O443" s="123">
        <f>SUMIF(SaldoAnno1!A$12:A$4902,D443,SaldoAnno1!G$12:G$4902)</f>
        <v>55544.26</v>
      </c>
      <c r="P443" s="123">
        <f>SUMIF(SaldoAnno2!A$12:A$5000,D443,SaldoAnno2!D$12:D$5000)</f>
        <v>1008723.19</v>
      </c>
      <c r="Q443" s="123">
        <f>SUMIF(SaldoAnno2!A$12:A$5000,D443,SaldoAnno2!E$12:E$5000)</f>
        <v>222796.96</v>
      </c>
      <c r="R443" s="123">
        <f>SUMIF(SaldoAnno2!A$12:A$5000,D443,SaldoAnno2!G$12:G$5000)</f>
        <v>785926.23</v>
      </c>
      <c r="S443" s="123">
        <f>SUMIF(SaldoAnno3!A$12:A$5000,D443,SaldoAnno3!D$12:G$5000)</f>
        <v>848521.37</v>
      </c>
      <c r="T443" s="123">
        <f>SUMIF(SaldoAnno3!A$12:A$5000,D443,SaldoAnno3!E$12:H$5000)</f>
        <v>10447.17</v>
      </c>
      <c r="U443" s="123">
        <f>SUMIF(SaldoAnno3!A$12:A$5000,D443,SaldoAnno3!G$12:G$5000)</f>
        <v>838074.2</v>
      </c>
      <c r="V443" s="123">
        <f>SUMIF(SaldoAnno4!A$12:A$4602,$D443,SaldoAnno4!D$12:D$4602)</f>
        <v>1163655.71</v>
      </c>
      <c r="W443" s="123">
        <f>SUMIF(SaldoAnno4!A$12:A$4602,$D443,SaldoAnno4!E$12:E$4602)</f>
        <v>399087.68</v>
      </c>
      <c r="X443" s="123">
        <f>SUMIF(SaldoAnno4!A$12:A$4602,$D443,SaldoAnno4!G$12:G$4602)</f>
        <v>764568.03</v>
      </c>
      <c r="Y443" s="123">
        <f>SUMIF(SaldoAnno5!A$12:A$4602,$D443,SaldoAnno5!D$12:D$4602)</f>
        <v>791874.57</v>
      </c>
      <c r="Z443" s="123">
        <f>SUMIF(SaldoAnno5!A$12:A$4602,$D443,SaldoAnno5!E$12:E$4602)</f>
        <v>27161.86</v>
      </c>
      <c r="AA443" s="123">
        <f>SUMIF(SaldoAnno5!A$12:A$4602,$D443,SaldoAnno5!G$12:G$4602)</f>
        <v>764712.71</v>
      </c>
      <c r="AB443" s="123">
        <f>SUMIF(SaldoAnno6!A$12:A$5000,$D443,SaldoAnno6!D$12:D$5000)</f>
        <v>746604.33</v>
      </c>
      <c r="AC443" s="123">
        <f>SUMIF(SaldoAnno6!A$12:A$5000,$D443,SaldoAnno6!E$12:E$5000)</f>
        <v>2438.86</v>
      </c>
      <c r="AD443" s="123">
        <f>SUMIF(SaldoAnno6!A$12:A$5000,$D443,SaldoAnno6!G$12:G$5000)</f>
        <v>744165.47</v>
      </c>
    </row>
    <row r="444" spans="1:30">
      <c r="A444" s="124">
        <v>40</v>
      </c>
      <c r="B444" s="124">
        <v>4007</v>
      </c>
      <c r="C444" s="124">
        <v>400707</v>
      </c>
      <c r="D444" s="124">
        <v>40070703</v>
      </c>
      <c r="E444" s="125" t="s">
        <v>870</v>
      </c>
      <c r="F444" s="124">
        <v>1</v>
      </c>
      <c r="G444" s="126" t="s">
        <v>787</v>
      </c>
      <c r="H444" s="126" t="s">
        <v>808</v>
      </c>
      <c r="I444" s="126" t="s">
        <v>867</v>
      </c>
      <c r="J444" s="126" t="s">
        <v>838</v>
      </c>
      <c r="K444" s="126" t="s">
        <v>868</v>
      </c>
      <c r="L444" s="126" t="s">
        <v>813</v>
      </c>
      <c r="M444" s="123">
        <f>SUMIF(SaldoAnno1!A$12:A$4902,D444,SaldoAnno1!D$12:D$4902)</f>
        <v>53719.199999999997</v>
      </c>
      <c r="N444" s="123">
        <f>SUMIF(SaldoAnno1!A$12:A$4902,D444,SaldoAnno1!E$12:E$4902)</f>
        <v>0</v>
      </c>
      <c r="O444" s="123">
        <f>SUMIF(SaldoAnno1!A$12:A$4902,D444,SaldoAnno1!G$12:G$4902)</f>
        <v>53719.199999999997</v>
      </c>
      <c r="P444" s="123">
        <f>SUMIF(SaldoAnno2!A$12:A$5000,D444,SaldoAnno2!D$12:D$5000)</f>
        <v>727453.49</v>
      </c>
      <c r="Q444" s="123">
        <f>SUMIF(SaldoAnno2!A$12:A$5000,D444,SaldoAnno2!E$12:E$5000)</f>
        <v>22681.8</v>
      </c>
      <c r="R444" s="123">
        <f>SUMIF(SaldoAnno2!A$12:A$5000,D444,SaldoAnno2!G$12:G$5000)</f>
        <v>704771.69</v>
      </c>
      <c r="S444" s="123">
        <f>SUMIF(SaldoAnno3!A$12:A$5000,D444,SaldoAnno3!D$12:G$5000)</f>
        <v>792008.7</v>
      </c>
      <c r="T444" s="123">
        <f>SUMIF(SaldoAnno3!A$12:A$5000,D444,SaldoAnno3!E$12:H$5000)</f>
        <v>22132.95</v>
      </c>
      <c r="U444" s="123">
        <f>SUMIF(SaldoAnno3!A$12:A$5000,D444,SaldoAnno3!G$12:G$5000)</f>
        <v>769875.75</v>
      </c>
      <c r="V444" s="123">
        <f>SUMIF(SaldoAnno4!A$12:A$4602,$D444,SaldoAnno4!D$12:D$4602)</f>
        <v>911460.41</v>
      </c>
      <c r="W444" s="123">
        <f>SUMIF(SaldoAnno4!A$12:A$4602,$D444,SaldoAnno4!E$12:E$4602)</f>
        <v>71549.03</v>
      </c>
      <c r="X444" s="123">
        <f>SUMIF(SaldoAnno4!A$12:A$4602,$D444,SaldoAnno4!G$12:G$4602)</f>
        <v>839911.38</v>
      </c>
      <c r="Y444" s="123">
        <f>SUMIF(SaldoAnno5!A$12:A$4602,$D444,SaldoAnno5!D$12:D$4602)</f>
        <v>745186.47</v>
      </c>
      <c r="Z444" s="123">
        <f>SUMIF(SaldoAnno5!A$12:A$4602,$D444,SaldoAnno5!E$12:E$4602)</f>
        <v>50252.86</v>
      </c>
      <c r="AA444" s="123">
        <f>SUMIF(SaldoAnno5!A$12:A$4602,$D444,SaldoAnno5!G$12:G$4602)</f>
        <v>694933.61</v>
      </c>
      <c r="AB444" s="123">
        <f>SUMIF(SaldoAnno6!A$12:A$5000,$D444,SaldoAnno6!D$12:D$5000)</f>
        <v>725370.31</v>
      </c>
      <c r="AC444" s="123">
        <f>SUMIF(SaldoAnno6!A$12:A$5000,$D444,SaldoAnno6!E$12:E$5000)</f>
        <v>1641.8</v>
      </c>
      <c r="AD444" s="123">
        <f>SUMIF(SaldoAnno6!A$12:A$5000,$D444,SaldoAnno6!G$12:G$5000)</f>
        <v>723728.51</v>
      </c>
    </row>
    <row r="445" spans="1:30">
      <c r="A445" s="124">
        <v>40</v>
      </c>
      <c r="B445" s="124">
        <v>4007</v>
      </c>
      <c r="C445" s="124">
        <v>400707</v>
      </c>
      <c r="D445" s="124">
        <v>40070704</v>
      </c>
      <c r="E445" s="125" t="s">
        <v>871</v>
      </c>
      <c r="F445" s="124">
        <v>1</v>
      </c>
      <c r="G445" s="126" t="s">
        <v>787</v>
      </c>
      <c r="H445" s="126" t="s">
        <v>808</v>
      </c>
      <c r="I445" s="126" t="s">
        <v>867</v>
      </c>
      <c r="J445" s="126" t="s">
        <v>838</v>
      </c>
      <c r="K445" s="126" t="s">
        <v>868</v>
      </c>
      <c r="L445" s="126" t="s">
        <v>813</v>
      </c>
      <c r="M445" s="123">
        <f>SUMIF(SaldoAnno1!A$12:A$4902,D445,SaldoAnno1!D$12:D$4902)</f>
        <v>85510.26</v>
      </c>
      <c r="N445" s="123">
        <f>SUMIF(SaldoAnno1!A$12:A$4902,D445,SaldoAnno1!E$12:E$4902)</f>
        <v>3118.25</v>
      </c>
      <c r="O445" s="123">
        <f>SUMIF(SaldoAnno1!A$12:A$4902,D445,SaldoAnno1!G$12:G$4902)</f>
        <v>82392.009999999995</v>
      </c>
      <c r="P445" s="123">
        <f>SUMIF(SaldoAnno2!A$12:A$5000,D445,SaldoAnno2!D$12:D$5000)</f>
        <v>296071.75</v>
      </c>
      <c r="Q445" s="123">
        <f>SUMIF(SaldoAnno2!A$12:A$5000,D445,SaldoAnno2!E$12:E$5000)</f>
        <v>34241.86</v>
      </c>
      <c r="R445" s="123">
        <f>SUMIF(SaldoAnno2!A$12:A$5000,D445,SaldoAnno2!G$12:G$5000)</f>
        <v>261829.89</v>
      </c>
      <c r="S445" s="123">
        <f>SUMIF(SaldoAnno3!A$12:A$5000,D445,SaldoAnno3!D$12:G$5000)</f>
        <v>375486.59</v>
      </c>
      <c r="T445" s="123">
        <f>SUMIF(SaldoAnno3!A$12:A$5000,D445,SaldoAnno3!E$12:H$5000)</f>
        <v>16964.68</v>
      </c>
      <c r="U445" s="123">
        <f>SUMIF(SaldoAnno3!A$12:A$5000,D445,SaldoAnno3!G$12:G$5000)</f>
        <v>358521.91000000003</v>
      </c>
      <c r="V445" s="123">
        <f>SUMIF(SaldoAnno4!A$12:A$4602,$D445,SaldoAnno4!D$12:D$4602)</f>
        <v>412833.95</v>
      </c>
      <c r="W445" s="123">
        <f>SUMIF(SaldoAnno4!A$12:A$4602,$D445,SaldoAnno4!E$12:E$4602)</f>
        <v>7585</v>
      </c>
      <c r="X445" s="123">
        <f>SUMIF(SaldoAnno4!A$12:A$4602,$D445,SaldoAnno4!G$12:G$4602)</f>
        <v>405248.95</v>
      </c>
      <c r="Y445" s="123">
        <f>SUMIF(SaldoAnno5!A$12:A$4602,$D445,SaldoAnno5!D$12:D$4602)</f>
        <v>480894.66</v>
      </c>
      <c r="Z445" s="123">
        <f>SUMIF(SaldoAnno5!A$12:A$4602,$D445,SaldoAnno5!E$12:E$4602)</f>
        <v>4159.4799999999996</v>
      </c>
      <c r="AA445" s="123">
        <f>SUMIF(SaldoAnno5!A$12:A$4602,$D445,SaldoAnno5!G$12:G$4602)</f>
        <v>476735.18</v>
      </c>
      <c r="AB445" s="123">
        <f>SUMIF(SaldoAnno6!A$12:A$5000,$D445,SaldoAnno6!D$12:D$5000)</f>
        <v>420774.77</v>
      </c>
      <c r="AC445" s="123">
        <f>SUMIF(SaldoAnno6!A$12:A$5000,$D445,SaldoAnno6!E$12:E$5000)</f>
        <v>44362.8</v>
      </c>
      <c r="AD445" s="123">
        <f>SUMIF(SaldoAnno6!A$12:A$5000,$D445,SaldoAnno6!G$12:G$5000)</f>
        <v>376411.97000000003</v>
      </c>
    </row>
    <row r="446" spans="1:30">
      <c r="A446" s="124">
        <v>40</v>
      </c>
      <c r="B446" s="124">
        <v>4007</v>
      </c>
      <c r="C446" s="124">
        <v>400708</v>
      </c>
      <c r="D446" s="124">
        <v>40070801</v>
      </c>
      <c r="E446" s="125" t="s">
        <v>872</v>
      </c>
      <c r="F446" s="124">
        <v>1</v>
      </c>
      <c r="G446" s="126" t="s">
        <v>787</v>
      </c>
      <c r="H446" s="126" t="s">
        <v>808</v>
      </c>
      <c r="I446" s="126" t="s">
        <v>873</v>
      </c>
      <c r="J446" s="126" t="s">
        <v>838</v>
      </c>
      <c r="K446" s="126" t="s">
        <v>874</v>
      </c>
      <c r="L446" s="126" t="s">
        <v>813</v>
      </c>
      <c r="M446" s="123">
        <f>SUMIF(SaldoAnno1!A$12:A$4902,D446,SaldoAnno1!D$12:D$4902)</f>
        <v>7142.81</v>
      </c>
      <c r="N446" s="123">
        <f>SUMIF(SaldoAnno1!A$12:A$4902,D446,SaldoAnno1!E$12:E$4902)</f>
        <v>0</v>
      </c>
      <c r="O446" s="123">
        <f>SUMIF(SaldoAnno1!A$12:A$4902,D446,SaldoAnno1!G$12:G$4902)</f>
        <v>7142.81</v>
      </c>
      <c r="P446" s="123">
        <f>SUMIF(SaldoAnno2!A$12:A$5000,D446,SaldoAnno2!D$12:D$5000)</f>
        <v>252889.65</v>
      </c>
      <c r="Q446" s="123">
        <f>SUMIF(SaldoAnno2!A$12:A$5000,D446,SaldoAnno2!E$12:E$5000)</f>
        <v>735.3</v>
      </c>
      <c r="R446" s="123">
        <f>SUMIF(SaldoAnno2!A$12:A$5000,D446,SaldoAnno2!G$12:G$5000)</f>
        <v>252154.35</v>
      </c>
      <c r="S446" s="123">
        <f>SUMIF(SaldoAnno3!A$12:A$5000,D446,SaldoAnno3!D$12:G$5000)</f>
        <v>211518.85</v>
      </c>
      <c r="T446" s="123">
        <f>SUMIF(SaldoAnno3!A$12:A$5000,D446,SaldoAnno3!E$12:H$5000)</f>
        <v>1803.92</v>
      </c>
      <c r="U446" s="123">
        <f>SUMIF(SaldoAnno3!A$12:A$5000,D446,SaldoAnno3!G$12:G$5000)</f>
        <v>209714.93</v>
      </c>
      <c r="V446" s="123">
        <f>SUMIF(SaldoAnno4!A$12:A$4602,$D446,SaldoAnno4!D$12:D$4602)</f>
        <v>253380.25</v>
      </c>
      <c r="W446" s="123">
        <f>SUMIF(SaldoAnno4!A$12:A$4602,$D446,SaldoAnno4!E$12:E$4602)</f>
        <v>28813.25</v>
      </c>
      <c r="X446" s="123">
        <f>SUMIF(SaldoAnno4!A$12:A$4602,$D446,SaldoAnno4!G$12:G$4602)</f>
        <v>224567</v>
      </c>
      <c r="Y446" s="123">
        <f>SUMIF(SaldoAnno5!A$12:A$4602,$D446,SaldoAnno5!D$12:D$4602)</f>
        <v>237379.03</v>
      </c>
      <c r="Z446" s="123">
        <f>SUMIF(SaldoAnno5!A$12:A$4602,$D446,SaldoAnno5!E$12:E$4602)</f>
        <v>12607.89</v>
      </c>
      <c r="AA446" s="123">
        <f>SUMIF(SaldoAnno5!A$12:A$4602,$D446,SaldoAnno5!G$12:G$4602)</f>
        <v>224771.14</v>
      </c>
      <c r="AB446" s="123">
        <f>SUMIF(SaldoAnno6!A$12:A$5000,$D446,SaldoAnno6!D$12:D$5000)</f>
        <v>254551.23</v>
      </c>
      <c r="AC446" s="123">
        <f>SUMIF(SaldoAnno6!A$12:A$5000,$D446,SaldoAnno6!E$12:E$5000)</f>
        <v>4321.5</v>
      </c>
      <c r="AD446" s="123">
        <f>SUMIF(SaldoAnno6!A$12:A$5000,$D446,SaldoAnno6!G$12:G$5000)</f>
        <v>250229.73</v>
      </c>
    </row>
    <row r="447" spans="1:30">
      <c r="A447" s="124">
        <v>40</v>
      </c>
      <c r="B447" s="124">
        <v>4007</v>
      </c>
      <c r="C447" s="124">
        <v>400708</v>
      </c>
      <c r="D447" s="124">
        <v>40070802</v>
      </c>
      <c r="E447" s="125" t="s">
        <v>875</v>
      </c>
      <c r="F447" s="124">
        <v>1</v>
      </c>
      <c r="G447" s="126" t="s">
        <v>787</v>
      </c>
      <c r="H447" s="126" t="s">
        <v>808</v>
      </c>
      <c r="I447" s="126" t="s">
        <v>873</v>
      </c>
      <c r="J447" s="126" t="s">
        <v>838</v>
      </c>
      <c r="K447" s="126" t="s">
        <v>874</v>
      </c>
      <c r="L447" s="126" t="s">
        <v>813</v>
      </c>
      <c r="M447" s="123">
        <f>SUMIF(SaldoAnno1!A$12:A$4902,D447,SaldoAnno1!D$12:D$4902)</f>
        <v>39299.53</v>
      </c>
      <c r="N447" s="123">
        <f>SUMIF(SaldoAnno1!A$12:A$4902,D447,SaldoAnno1!E$12:E$4902)</f>
        <v>8416.84</v>
      </c>
      <c r="O447" s="123">
        <f>SUMIF(SaldoAnno1!A$12:A$4902,D447,SaldoAnno1!G$12:G$4902)</f>
        <v>30882.69</v>
      </c>
      <c r="P447" s="123">
        <f>SUMIF(SaldoAnno2!A$12:A$5000,D447,SaldoAnno2!D$12:D$5000)</f>
        <v>225263.12</v>
      </c>
      <c r="Q447" s="123">
        <f>SUMIF(SaldoAnno2!A$12:A$5000,D447,SaldoAnno2!E$12:E$5000)</f>
        <v>0</v>
      </c>
      <c r="R447" s="123">
        <f>SUMIF(SaldoAnno2!A$12:A$5000,D447,SaldoAnno2!G$12:G$5000)</f>
        <v>225263.12</v>
      </c>
      <c r="S447" s="123">
        <f>SUMIF(SaldoAnno3!A$12:A$5000,D447,SaldoAnno3!D$12:G$5000)</f>
        <v>490092.87</v>
      </c>
      <c r="T447" s="123">
        <f>SUMIF(SaldoAnno3!A$12:A$5000,D447,SaldoAnno3!E$12:H$5000)</f>
        <v>0</v>
      </c>
      <c r="U447" s="123">
        <f>SUMIF(SaldoAnno3!A$12:A$5000,D447,SaldoAnno3!G$12:G$5000)</f>
        <v>490092.87</v>
      </c>
      <c r="V447" s="123">
        <f>SUMIF(SaldoAnno4!A$12:A$4602,$D447,SaldoAnno4!D$12:D$4602)</f>
        <v>393483.07</v>
      </c>
      <c r="W447" s="123">
        <f>SUMIF(SaldoAnno4!A$12:A$4602,$D447,SaldoAnno4!E$12:E$4602)</f>
        <v>3097.58</v>
      </c>
      <c r="X447" s="123">
        <f>SUMIF(SaldoAnno4!A$12:A$4602,$D447,SaldoAnno4!G$12:G$4602)</f>
        <v>390385.49</v>
      </c>
      <c r="Y447" s="123">
        <f>SUMIF(SaldoAnno5!A$12:A$4602,$D447,SaldoAnno5!D$12:D$4602)</f>
        <v>414866.3</v>
      </c>
      <c r="Z447" s="123">
        <f>SUMIF(SaldoAnno5!A$12:A$4602,$D447,SaldoAnno5!E$12:E$4602)</f>
        <v>53402.36</v>
      </c>
      <c r="AA447" s="123">
        <f>SUMIF(SaldoAnno5!A$12:A$4602,$D447,SaldoAnno5!G$12:G$4602)</f>
        <v>361463.94</v>
      </c>
      <c r="AB447" s="123">
        <f>SUMIF(SaldoAnno6!A$12:A$5000,$D447,SaldoAnno6!D$12:D$5000)</f>
        <v>334009.75</v>
      </c>
      <c r="AC447" s="123">
        <f>SUMIF(SaldoAnno6!A$12:A$5000,$D447,SaldoAnno6!E$12:E$5000)</f>
        <v>76874.75</v>
      </c>
      <c r="AD447" s="123">
        <f>SUMIF(SaldoAnno6!A$12:A$5000,$D447,SaldoAnno6!G$12:G$5000)</f>
        <v>257135</v>
      </c>
    </row>
    <row r="448" spans="1:30">
      <c r="A448" s="124">
        <v>40</v>
      </c>
      <c r="B448" s="124">
        <v>4007</v>
      </c>
      <c r="C448" s="124">
        <v>400708</v>
      </c>
      <c r="D448" s="124">
        <v>40070803</v>
      </c>
      <c r="E448" s="125" t="s">
        <v>876</v>
      </c>
      <c r="F448" s="124">
        <v>1</v>
      </c>
      <c r="G448" s="126" t="s">
        <v>787</v>
      </c>
      <c r="H448" s="126" t="s">
        <v>808</v>
      </c>
      <c r="I448" s="126" t="s">
        <v>873</v>
      </c>
      <c r="J448" s="126" t="s">
        <v>838</v>
      </c>
      <c r="K448" s="126" t="s">
        <v>874</v>
      </c>
      <c r="L448" s="126" t="s">
        <v>813</v>
      </c>
      <c r="M448" s="123">
        <f>SUMIF(SaldoAnno1!A$12:A$4902,D448,SaldoAnno1!D$12:D$4902)</f>
        <v>0</v>
      </c>
      <c r="N448" s="123">
        <f>SUMIF(SaldoAnno1!A$12:A$4902,D448,SaldoAnno1!E$12:E$4902)</f>
        <v>0</v>
      </c>
      <c r="O448" s="123">
        <f>SUMIF(SaldoAnno1!A$12:A$4902,D448,SaldoAnno1!G$12:G$4902)</f>
        <v>0</v>
      </c>
      <c r="P448" s="123">
        <f>SUMIF(SaldoAnno2!A$12:A$5000,D448,SaldoAnno2!D$12:D$5000)</f>
        <v>2216</v>
      </c>
      <c r="Q448" s="123">
        <f>SUMIF(SaldoAnno2!A$12:A$5000,D448,SaldoAnno2!E$12:E$5000)</f>
        <v>0</v>
      </c>
      <c r="R448" s="123">
        <f>SUMIF(SaldoAnno2!A$12:A$5000,D448,SaldoAnno2!G$12:G$5000)</f>
        <v>2216</v>
      </c>
      <c r="S448" s="123">
        <f>SUMIF(SaldoAnno3!A$12:A$5000,D448,SaldoAnno3!D$12:G$5000)</f>
        <v>1028</v>
      </c>
      <c r="T448" s="123">
        <f>SUMIF(SaldoAnno3!A$12:A$5000,D448,SaldoAnno3!E$12:H$5000)</f>
        <v>0</v>
      </c>
      <c r="U448" s="123">
        <f>SUMIF(SaldoAnno3!A$12:A$5000,D448,SaldoAnno3!G$12:G$5000)</f>
        <v>1028</v>
      </c>
      <c r="V448" s="123">
        <f>SUMIF(SaldoAnno4!A$12:A$4602,$D448,SaldoAnno4!D$12:D$4602)</f>
        <v>15</v>
      </c>
      <c r="W448" s="123">
        <f>SUMIF(SaldoAnno4!A$12:A$4602,$D448,SaldoAnno4!E$12:E$4602)</f>
        <v>0</v>
      </c>
      <c r="X448" s="123">
        <f>SUMIF(SaldoAnno4!A$12:A$4602,$D448,SaldoAnno4!G$12:G$4602)</f>
        <v>15</v>
      </c>
      <c r="Y448" s="123">
        <f>SUMIF(SaldoAnno5!A$12:A$4602,$D448,SaldoAnno5!D$12:D$4602)</f>
        <v>0</v>
      </c>
      <c r="Z448" s="123">
        <f>SUMIF(SaldoAnno5!A$12:A$4602,$D448,SaldoAnno5!E$12:E$4602)</f>
        <v>0</v>
      </c>
      <c r="AA448" s="123">
        <f>SUMIF(SaldoAnno5!A$12:A$4602,$D448,SaldoAnno5!G$12:G$4602)</f>
        <v>0</v>
      </c>
      <c r="AB448" s="123">
        <f>SUMIF(SaldoAnno6!A$12:A$5000,$D448,SaldoAnno6!D$12:D$5000)</f>
        <v>0</v>
      </c>
      <c r="AC448" s="123">
        <f>SUMIF(SaldoAnno6!A$12:A$5000,$D448,SaldoAnno6!E$12:E$5000)</f>
        <v>0</v>
      </c>
      <c r="AD448" s="123">
        <f>SUMIF(SaldoAnno6!A$12:A$5000,$D448,SaldoAnno6!G$12:G$5000)</f>
        <v>0</v>
      </c>
    </row>
    <row r="449" spans="1:30">
      <c r="A449" s="124">
        <v>40</v>
      </c>
      <c r="B449" s="124">
        <v>4007</v>
      </c>
      <c r="C449" s="124">
        <v>400708</v>
      </c>
      <c r="D449" s="124">
        <v>40070804</v>
      </c>
      <c r="E449" s="125" t="s">
        <v>877</v>
      </c>
      <c r="F449" s="124">
        <v>1</v>
      </c>
      <c r="G449" s="126" t="s">
        <v>787</v>
      </c>
      <c r="H449" s="126" t="s">
        <v>808</v>
      </c>
      <c r="I449" s="126" t="s">
        <v>873</v>
      </c>
      <c r="J449" s="126" t="s">
        <v>838</v>
      </c>
      <c r="K449" s="126" t="s">
        <v>874</v>
      </c>
      <c r="L449" s="126" t="s">
        <v>813</v>
      </c>
      <c r="M449" s="123">
        <f>SUMIF(SaldoAnno1!A$12:A$4902,D449,SaldoAnno1!D$12:D$4902)</f>
        <v>11836.45</v>
      </c>
      <c r="N449" s="123">
        <f>SUMIF(SaldoAnno1!A$12:A$4902,D449,SaldoAnno1!E$12:E$4902)</f>
        <v>211.12</v>
      </c>
      <c r="O449" s="123">
        <f>SUMIF(SaldoAnno1!A$12:A$4902,D449,SaldoAnno1!G$12:G$4902)</f>
        <v>11625.33</v>
      </c>
      <c r="P449" s="123">
        <f>SUMIF(SaldoAnno2!A$12:A$5000,D449,SaldoAnno2!D$12:D$5000)</f>
        <v>437719.98</v>
      </c>
      <c r="Q449" s="123">
        <f>SUMIF(SaldoAnno2!A$12:A$5000,D449,SaldoAnno2!E$12:E$5000)</f>
        <v>1389.61</v>
      </c>
      <c r="R449" s="123">
        <f>SUMIF(SaldoAnno2!A$12:A$5000,D449,SaldoAnno2!G$12:G$5000)</f>
        <v>436330.37</v>
      </c>
      <c r="S449" s="123">
        <f>SUMIF(SaldoAnno3!A$12:A$5000,D449,SaldoAnno3!D$12:G$5000)</f>
        <v>444333.95</v>
      </c>
      <c r="T449" s="123">
        <f>SUMIF(SaldoAnno3!A$12:A$5000,D449,SaldoAnno3!E$12:H$5000)</f>
        <v>10564.08</v>
      </c>
      <c r="U449" s="123">
        <f>SUMIF(SaldoAnno3!A$12:A$5000,D449,SaldoAnno3!G$12:G$5000)</f>
        <v>433769.87</v>
      </c>
      <c r="V449" s="123">
        <f>SUMIF(SaldoAnno4!A$12:A$4602,$D449,SaldoAnno4!D$12:D$4602)</f>
        <v>438920.02</v>
      </c>
      <c r="W449" s="123">
        <f>SUMIF(SaldoAnno4!A$12:A$4602,$D449,SaldoAnno4!E$12:E$4602)</f>
        <v>47829.33</v>
      </c>
      <c r="X449" s="123">
        <f>SUMIF(SaldoAnno4!A$12:A$4602,$D449,SaldoAnno4!G$12:G$4602)</f>
        <v>391090.69</v>
      </c>
      <c r="Y449" s="123">
        <f>SUMIF(SaldoAnno5!A$12:A$4602,$D449,SaldoAnno5!D$12:D$4602)</f>
        <v>459469.87</v>
      </c>
      <c r="Z449" s="123">
        <f>SUMIF(SaldoAnno5!A$12:A$4602,$D449,SaldoAnno5!E$12:E$4602)</f>
        <v>83001.289999999994</v>
      </c>
      <c r="AA449" s="123">
        <f>SUMIF(SaldoAnno5!A$12:A$4602,$D449,SaldoAnno5!G$12:G$4602)</f>
        <v>376468.58</v>
      </c>
      <c r="AB449" s="123">
        <f>SUMIF(SaldoAnno6!A$12:A$5000,$D449,SaldoAnno6!D$12:D$5000)</f>
        <v>437581.79</v>
      </c>
      <c r="AC449" s="123">
        <f>SUMIF(SaldoAnno6!A$12:A$5000,$D449,SaldoAnno6!E$12:E$5000)</f>
        <v>20323.73</v>
      </c>
      <c r="AD449" s="123">
        <f>SUMIF(SaldoAnno6!A$12:A$5000,$D449,SaldoAnno6!G$12:G$5000)</f>
        <v>417258.06</v>
      </c>
    </row>
    <row r="450" spans="1:30" ht="25.5">
      <c r="A450" s="124">
        <v>40</v>
      </c>
      <c r="B450" s="124">
        <v>4007</v>
      </c>
      <c r="C450" s="124">
        <v>400708</v>
      </c>
      <c r="D450" s="124">
        <v>40070805</v>
      </c>
      <c r="E450" s="125" t="s">
        <v>1369</v>
      </c>
      <c r="F450" s="124">
        <v>1</v>
      </c>
      <c r="G450" s="126" t="s">
        <v>787</v>
      </c>
      <c r="H450" s="126" t="s">
        <v>808</v>
      </c>
      <c r="I450" s="126" t="s">
        <v>873</v>
      </c>
      <c r="J450" s="126" t="s">
        <v>838</v>
      </c>
      <c r="K450" s="126" t="s">
        <v>874</v>
      </c>
      <c r="L450" s="126" t="s">
        <v>813</v>
      </c>
      <c r="M450" s="123">
        <f>SUMIF(SaldoAnno1!A$12:A$4902,D450,SaldoAnno1!D$12:D$4902)</f>
        <v>61468.56</v>
      </c>
      <c r="N450" s="123">
        <f>SUMIF(SaldoAnno1!A$12:A$4902,D450,SaldoAnno1!E$12:E$4902)</f>
        <v>1663.06</v>
      </c>
      <c r="O450" s="123">
        <f>SUMIF(SaldoAnno1!A$12:A$4902,D450,SaldoAnno1!G$12:G$4902)</f>
        <v>59805.5</v>
      </c>
      <c r="P450" s="123">
        <f>SUMIF(SaldoAnno2!A$12:A$5000,D450,SaldoAnno2!D$12:D$5000)</f>
        <v>76206.2</v>
      </c>
      <c r="Q450" s="123">
        <f>SUMIF(SaldoAnno2!A$12:A$5000,D450,SaldoAnno2!E$12:E$5000)</f>
        <v>1867.19</v>
      </c>
      <c r="R450" s="123">
        <f>SUMIF(SaldoAnno2!A$12:A$5000,D450,SaldoAnno2!G$12:G$5000)</f>
        <v>74339.009999999995</v>
      </c>
      <c r="S450" s="123">
        <f>SUMIF(SaldoAnno3!A$12:A$5000,D450,SaldoAnno3!D$12:G$5000)</f>
        <v>109131.11</v>
      </c>
      <c r="T450" s="123">
        <f>SUMIF(SaldoAnno3!A$12:A$5000,D450,SaldoAnno3!E$12:H$5000)</f>
        <v>825.39</v>
      </c>
      <c r="U450" s="123">
        <f>SUMIF(SaldoAnno3!A$12:A$5000,D450,SaldoAnno3!G$12:G$5000)</f>
        <v>108305.72</v>
      </c>
      <c r="V450" s="123">
        <f>SUMIF(SaldoAnno4!A$12:A$4602,$D450,SaldoAnno4!D$12:D$4602)</f>
        <v>115295.77</v>
      </c>
      <c r="W450" s="123">
        <f>SUMIF(SaldoAnno4!A$12:A$4602,$D450,SaldoAnno4!E$12:E$4602)</f>
        <v>4753.93</v>
      </c>
      <c r="X450" s="123">
        <f>SUMIF(SaldoAnno4!A$12:A$4602,$D450,SaldoAnno4!G$12:G$4602)</f>
        <v>110541.84</v>
      </c>
      <c r="Y450" s="123">
        <f>SUMIF(SaldoAnno5!A$12:A$4602,$D450,SaldoAnno5!D$12:D$4602)</f>
        <v>118166.24</v>
      </c>
      <c r="Z450" s="123">
        <f>SUMIF(SaldoAnno5!A$12:A$4602,$D450,SaldoAnno5!E$12:E$4602)</f>
        <v>9502.1</v>
      </c>
      <c r="AA450" s="123">
        <f>SUMIF(SaldoAnno5!A$12:A$4602,$D450,SaldoAnno5!G$12:G$4602)</f>
        <v>108664.14</v>
      </c>
      <c r="AB450" s="123">
        <f>SUMIF(SaldoAnno6!A$12:A$5000,$D450,SaldoAnno6!D$12:D$5000)</f>
        <v>118307.29</v>
      </c>
      <c r="AC450" s="123">
        <f>SUMIF(SaldoAnno6!A$12:A$5000,$D450,SaldoAnno6!E$12:E$5000)</f>
        <v>5925.4</v>
      </c>
      <c r="AD450" s="123">
        <f>SUMIF(SaldoAnno6!A$12:A$5000,$D450,SaldoAnno6!G$12:G$5000)</f>
        <v>112381.89</v>
      </c>
    </row>
    <row r="451" spans="1:30" ht="25.5">
      <c r="A451" s="124">
        <v>40</v>
      </c>
      <c r="B451" s="124">
        <v>4007</v>
      </c>
      <c r="C451" s="124">
        <v>400708</v>
      </c>
      <c r="D451" s="124">
        <v>40070806</v>
      </c>
      <c r="E451" s="125" t="s">
        <v>1342</v>
      </c>
      <c r="F451" s="124">
        <v>1</v>
      </c>
      <c r="G451" s="126" t="s">
        <v>787</v>
      </c>
      <c r="H451" s="126" t="s">
        <v>808</v>
      </c>
      <c r="I451" s="126" t="s">
        <v>873</v>
      </c>
      <c r="J451" s="126" t="s">
        <v>838</v>
      </c>
      <c r="K451" s="126" t="s">
        <v>874</v>
      </c>
      <c r="L451" s="126" t="s">
        <v>813</v>
      </c>
      <c r="M451" s="123">
        <f>SUMIF(SaldoAnno1!A$12:A$4902,D451,SaldoAnno1!D$12:D$4902)</f>
        <v>0</v>
      </c>
      <c r="N451" s="123">
        <f>SUMIF(SaldoAnno1!A$12:A$4902,D451,SaldoAnno1!E$12:E$4902)</f>
        <v>0</v>
      </c>
      <c r="O451" s="123">
        <f>SUMIF(SaldoAnno1!A$12:A$4902,D451,SaldoAnno1!G$12:G$4902)</f>
        <v>0</v>
      </c>
      <c r="P451" s="123">
        <f>SUMIF(SaldoAnno2!A$12:A$5000,D451,SaldoAnno2!D$12:D$5000)</f>
        <v>38456.03</v>
      </c>
      <c r="Q451" s="123">
        <f>SUMIF(SaldoAnno2!A$12:A$5000,D451,SaldoAnno2!E$12:E$5000)</f>
        <v>0</v>
      </c>
      <c r="R451" s="123">
        <f>SUMIF(SaldoAnno2!A$12:A$5000,D451,SaldoAnno2!G$12:G$5000)</f>
        <v>38456.03</v>
      </c>
      <c r="S451" s="123">
        <f>SUMIF(SaldoAnno3!A$12:A$5000,D451,SaldoAnno3!D$12:G$5000)</f>
        <v>36193.46</v>
      </c>
      <c r="T451" s="123">
        <f>SUMIF(SaldoAnno3!A$12:A$5000,D451,SaldoAnno3!E$12:H$5000)</f>
        <v>0</v>
      </c>
      <c r="U451" s="123">
        <f>SUMIF(SaldoAnno3!A$12:A$5000,D451,SaldoAnno3!G$12:G$5000)</f>
        <v>36193.46</v>
      </c>
      <c r="V451" s="123">
        <f>SUMIF(SaldoAnno4!A$12:A$4602,$D451,SaldoAnno4!D$12:D$4602)</f>
        <v>36939.870000000003</v>
      </c>
      <c r="W451" s="123">
        <f>SUMIF(SaldoAnno4!A$12:A$4602,$D451,SaldoAnno4!E$12:E$4602)</f>
        <v>0</v>
      </c>
      <c r="X451" s="123">
        <f>SUMIF(SaldoAnno4!A$12:A$4602,$D451,SaldoAnno4!G$12:G$4602)</f>
        <v>36939.870000000003</v>
      </c>
      <c r="Y451" s="123">
        <f>SUMIF(SaldoAnno5!A$12:A$4602,$D451,SaldoAnno5!D$12:D$4602)</f>
        <v>37396.25</v>
      </c>
      <c r="Z451" s="123">
        <f>SUMIF(SaldoAnno5!A$12:A$4602,$D451,SaldoAnno5!E$12:E$4602)</f>
        <v>0</v>
      </c>
      <c r="AA451" s="123">
        <f>SUMIF(SaldoAnno5!A$12:A$4602,$D451,SaldoAnno5!G$12:G$4602)</f>
        <v>37396.25</v>
      </c>
      <c r="AB451" s="123">
        <f>SUMIF(SaldoAnno6!A$12:A$5000,$D451,SaldoAnno6!D$12:D$5000)</f>
        <v>37373.89</v>
      </c>
      <c r="AC451" s="123">
        <f>SUMIF(SaldoAnno6!A$12:A$5000,$D451,SaldoAnno6!E$12:E$5000)</f>
        <v>0</v>
      </c>
      <c r="AD451" s="123">
        <f>SUMIF(SaldoAnno6!A$12:A$5000,$D451,SaldoAnno6!G$12:G$5000)</f>
        <v>37373.89</v>
      </c>
    </row>
    <row r="452" spans="1:30" ht="25.5">
      <c r="A452" s="124">
        <v>40</v>
      </c>
      <c r="B452" s="124">
        <v>4007</v>
      </c>
      <c r="C452" s="124">
        <v>400708</v>
      </c>
      <c r="D452" s="124">
        <v>40070807</v>
      </c>
      <c r="E452" s="125" t="s">
        <v>1343</v>
      </c>
      <c r="F452" s="124">
        <v>1</v>
      </c>
      <c r="G452" s="126" t="s">
        <v>787</v>
      </c>
      <c r="H452" s="126" t="s">
        <v>808</v>
      </c>
      <c r="I452" s="126" t="s">
        <v>873</v>
      </c>
      <c r="J452" s="126" t="s">
        <v>838</v>
      </c>
      <c r="K452" s="126" t="s">
        <v>874</v>
      </c>
      <c r="L452" s="126" t="s">
        <v>813</v>
      </c>
      <c r="M452" s="123">
        <f>SUMIF(SaldoAnno1!A$12:A$4902,D452,SaldoAnno1!D$12:D$4902)</f>
        <v>2910.93</v>
      </c>
      <c r="N452" s="123">
        <f>SUMIF(SaldoAnno1!A$12:A$4902,D452,SaldoAnno1!E$12:E$4902)</f>
        <v>0</v>
      </c>
      <c r="O452" s="123">
        <f>SUMIF(SaldoAnno1!A$12:A$4902,D452,SaldoAnno1!G$12:G$4902)</f>
        <v>2910.93</v>
      </c>
      <c r="P452" s="123">
        <f>SUMIF(SaldoAnno2!A$12:A$5000,D452,SaldoAnno2!D$12:D$5000)</f>
        <v>5443.78</v>
      </c>
      <c r="Q452" s="123">
        <f>SUMIF(SaldoAnno2!A$12:A$5000,D452,SaldoAnno2!E$12:E$5000)</f>
        <v>0</v>
      </c>
      <c r="R452" s="123">
        <f>SUMIF(SaldoAnno2!A$12:A$5000,D452,SaldoAnno2!G$12:G$5000)</f>
        <v>5443.78</v>
      </c>
      <c r="S452" s="123">
        <f>SUMIF(SaldoAnno3!A$12:A$5000,D452,SaldoAnno3!D$12:G$5000)</f>
        <v>4079.82</v>
      </c>
      <c r="T452" s="123">
        <f>SUMIF(SaldoAnno3!A$12:A$5000,D452,SaldoAnno3!E$12:H$5000)</f>
        <v>0</v>
      </c>
      <c r="U452" s="123">
        <f>SUMIF(SaldoAnno3!A$12:A$5000,D452,SaldoAnno3!G$12:G$5000)</f>
        <v>4079.82</v>
      </c>
      <c r="V452" s="123">
        <f>SUMIF(SaldoAnno4!A$12:A$4602,$D452,SaldoAnno4!D$12:D$4602)</f>
        <v>8760.74</v>
      </c>
      <c r="W452" s="123">
        <f>SUMIF(SaldoAnno4!A$12:A$4602,$D452,SaldoAnno4!E$12:E$4602)</f>
        <v>1687.26</v>
      </c>
      <c r="X452" s="123">
        <f>SUMIF(SaldoAnno4!A$12:A$4602,$D452,SaldoAnno4!G$12:G$4602)</f>
        <v>7073.48</v>
      </c>
      <c r="Y452" s="123">
        <f>SUMIF(SaldoAnno5!A$12:A$4602,$D452,SaldoAnno5!D$12:D$4602)</f>
        <v>6388.88</v>
      </c>
      <c r="Z452" s="123">
        <f>SUMIF(SaldoAnno5!A$12:A$4602,$D452,SaldoAnno5!E$12:E$4602)</f>
        <v>366</v>
      </c>
      <c r="AA452" s="123">
        <f>SUMIF(SaldoAnno5!A$12:A$4602,$D452,SaldoAnno5!G$12:G$4602)</f>
        <v>6022.88</v>
      </c>
      <c r="AB452" s="123">
        <f>SUMIF(SaldoAnno6!A$12:A$5000,$D452,SaldoAnno6!D$12:D$5000)</f>
        <v>10432.24</v>
      </c>
      <c r="AC452" s="123">
        <f>SUMIF(SaldoAnno6!A$12:A$5000,$D452,SaldoAnno6!E$12:E$5000)</f>
        <v>331.21</v>
      </c>
      <c r="AD452" s="123">
        <f>SUMIF(SaldoAnno6!A$12:A$5000,$D452,SaldoAnno6!G$12:G$5000)</f>
        <v>10101.030000000001</v>
      </c>
    </row>
    <row r="453" spans="1:30">
      <c r="A453" s="124">
        <v>40</v>
      </c>
      <c r="B453" s="124">
        <v>4007</v>
      </c>
      <c r="C453" s="124">
        <v>400708</v>
      </c>
      <c r="D453" s="124">
        <v>40070808</v>
      </c>
      <c r="E453" s="125" t="s">
        <v>878</v>
      </c>
      <c r="F453" s="124">
        <v>1</v>
      </c>
      <c r="G453" s="126" t="s">
        <v>787</v>
      </c>
      <c r="H453" s="126" t="s">
        <v>808</v>
      </c>
      <c r="I453" s="126" t="s">
        <v>873</v>
      </c>
      <c r="J453" s="126" t="s">
        <v>838</v>
      </c>
      <c r="K453" s="126" t="s">
        <v>874</v>
      </c>
      <c r="L453" s="126" t="s">
        <v>813</v>
      </c>
      <c r="M453" s="123">
        <f>SUMIF(SaldoAnno1!A$12:A$4902,D453,SaldoAnno1!D$12:D$4902)</f>
        <v>0</v>
      </c>
      <c r="N453" s="123">
        <f>SUMIF(SaldoAnno1!A$12:A$4902,D453,SaldoAnno1!E$12:E$4902)</f>
        <v>0</v>
      </c>
      <c r="O453" s="123">
        <f>SUMIF(SaldoAnno1!A$12:A$4902,D453,SaldoAnno1!G$12:G$4902)</f>
        <v>0</v>
      </c>
      <c r="P453" s="123">
        <f>SUMIF(SaldoAnno2!A$12:A$5000,D453,SaldoAnno2!D$12:D$5000)</f>
        <v>0</v>
      </c>
      <c r="Q453" s="123">
        <f>SUMIF(SaldoAnno2!A$12:A$5000,D453,SaldoAnno2!E$12:E$5000)</f>
        <v>0</v>
      </c>
      <c r="R453" s="123">
        <f>SUMIF(SaldoAnno2!A$12:A$5000,D453,SaldoAnno2!G$12:G$5000)</f>
        <v>0</v>
      </c>
      <c r="S453" s="123">
        <f>SUMIF(SaldoAnno3!A$12:A$5000,D453,SaldoAnno3!D$12:G$5000)</f>
        <v>0</v>
      </c>
      <c r="T453" s="123">
        <f>SUMIF(SaldoAnno3!A$12:A$5000,D453,SaldoAnno3!E$12:H$5000)</f>
        <v>0</v>
      </c>
      <c r="U453" s="123">
        <f>SUMIF(SaldoAnno3!A$12:A$5000,D453,SaldoAnno3!G$12:G$5000)</f>
        <v>0</v>
      </c>
      <c r="V453" s="123">
        <f>SUMIF(SaldoAnno4!A$12:A$4602,$D453,SaldoAnno4!D$12:D$4602)</f>
        <v>0</v>
      </c>
      <c r="W453" s="123">
        <f>SUMIF(SaldoAnno4!A$12:A$4602,$D453,SaldoAnno4!E$12:E$4602)</f>
        <v>0</v>
      </c>
      <c r="X453" s="123">
        <f>SUMIF(SaldoAnno4!A$12:A$4602,$D453,SaldoAnno4!G$12:G$4602)</f>
        <v>0</v>
      </c>
      <c r="Y453" s="123">
        <f>SUMIF(SaldoAnno5!A$12:A$4602,$D453,SaldoAnno5!D$12:D$4602)</f>
        <v>0</v>
      </c>
      <c r="Z453" s="123">
        <f>SUMIF(SaldoAnno5!A$12:A$4602,$D453,SaldoAnno5!E$12:E$4602)</f>
        <v>0</v>
      </c>
      <c r="AA453" s="123">
        <f>SUMIF(SaldoAnno5!A$12:A$4602,$D453,SaldoAnno5!G$12:G$4602)</f>
        <v>0</v>
      </c>
      <c r="AB453" s="123">
        <f>SUMIF(SaldoAnno6!A$12:A$5000,$D453,SaldoAnno6!D$12:D$5000)</f>
        <v>0</v>
      </c>
      <c r="AC453" s="123">
        <f>SUMIF(SaldoAnno6!A$12:A$5000,$D453,SaldoAnno6!E$12:E$5000)</f>
        <v>0</v>
      </c>
      <c r="AD453" s="123">
        <f>SUMIF(SaldoAnno6!A$12:A$5000,$D453,SaldoAnno6!G$12:G$5000)</f>
        <v>0</v>
      </c>
    </row>
    <row r="454" spans="1:30">
      <c r="A454" s="124">
        <v>40</v>
      </c>
      <c r="B454" s="124">
        <v>4007</v>
      </c>
      <c r="C454" s="124">
        <v>400708</v>
      </c>
      <c r="D454" s="124">
        <v>40070809</v>
      </c>
      <c r="E454" s="125" t="s">
        <v>879</v>
      </c>
      <c r="F454" s="124">
        <v>1</v>
      </c>
      <c r="G454" s="126" t="s">
        <v>787</v>
      </c>
      <c r="H454" s="126" t="s">
        <v>808</v>
      </c>
      <c r="I454" s="126" t="s">
        <v>873</v>
      </c>
      <c r="J454" s="126" t="s">
        <v>838</v>
      </c>
      <c r="K454" s="126" t="s">
        <v>874</v>
      </c>
      <c r="L454" s="126" t="s">
        <v>813</v>
      </c>
      <c r="M454" s="123">
        <f>SUMIF(SaldoAnno1!A$12:A$4902,D454,SaldoAnno1!D$12:D$4902)</f>
        <v>16771.13</v>
      </c>
      <c r="N454" s="123">
        <f>SUMIF(SaldoAnno1!A$12:A$4902,D454,SaldoAnno1!E$12:E$4902)</f>
        <v>0</v>
      </c>
      <c r="O454" s="123">
        <f>SUMIF(SaldoAnno1!A$12:A$4902,D454,SaldoAnno1!G$12:G$4902)</f>
        <v>16771.13</v>
      </c>
      <c r="P454" s="123">
        <f>SUMIF(SaldoAnno2!A$12:A$5000,D454,SaldoAnno2!D$12:D$5000)</f>
        <v>35733.35</v>
      </c>
      <c r="Q454" s="123">
        <f>SUMIF(SaldoAnno2!A$12:A$5000,D454,SaldoAnno2!E$12:E$5000)</f>
        <v>103.9</v>
      </c>
      <c r="R454" s="123">
        <f>SUMIF(SaldoAnno2!A$12:A$5000,D454,SaldoAnno2!G$12:G$5000)</f>
        <v>35629.449999999997</v>
      </c>
      <c r="S454" s="123">
        <f>SUMIF(SaldoAnno3!A$12:A$5000,D454,SaldoAnno3!D$12:G$5000)</f>
        <v>46445.45</v>
      </c>
      <c r="T454" s="123">
        <f>SUMIF(SaldoAnno3!A$12:A$5000,D454,SaldoAnno3!E$12:H$5000)</f>
        <v>1740.33</v>
      </c>
      <c r="U454" s="123">
        <f>SUMIF(SaldoAnno3!A$12:A$5000,D454,SaldoAnno3!G$12:G$5000)</f>
        <v>44705.119999999995</v>
      </c>
      <c r="V454" s="123">
        <f>SUMIF(SaldoAnno4!A$12:A$4602,$D454,SaldoAnno4!D$12:D$4602)</f>
        <v>53981.66</v>
      </c>
      <c r="W454" s="123">
        <f>SUMIF(SaldoAnno4!A$12:A$4602,$D454,SaldoAnno4!E$12:E$4602)</f>
        <v>0</v>
      </c>
      <c r="X454" s="123">
        <f>SUMIF(SaldoAnno4!A$12:A$4602,$D454,SaldoAnno4!G$12:G$4602)</f>
        <v>53981.66</v>
      </c>
      <c r="Y454" s="123">
        <f>SUMIF(SaldoAnno5!A$12:A$4602,$D454,SaldoAnno5!D$12:D$4602)</f>
        <v>66749.8</v>
      </c>
      <c r="Z454" s="123">
        <f>SUMIF(SaldoAnno5!A$12:A$4602,$D454,SaldoAnno5!E$12:E$4602)</f>
        <v>457.79</v>
      </c>
      <c r="AA454" s="123">
        <f>SUMIF(SaldoAnno5!A$12:A$4602,$D454,SaldoAnno5!G$12:G$4602)</f>
        <v>66292.010000000009</v>
      </c>
      <c r="AB454" s="123">
        <f>SUMIF(SaldoAnno6!A$12:A$5000,$D454,SaldoAnno6!D$12:D$5000)</f>
        <v>54661.17</v>
      </c>
      <c r="AC454" s="123">
        <f>SUMIF(SaldoAnno6!A$12:A$5000,$D454,SaldoAnno6!E$12:E$5000)</f>
        <v>0</v>
      </c>
      <c r="AD454" s="123">
        <f>SUMIF(SaldoAnno6!A$12:A$5000,$D454,SaldoAnno6!G$12:G$5000)</f>
        <v>54661.17</v>
      </c>
    </row>
    <row r="455" spans="1:30">
      <c r="A455" s="124">
        <v>40</v>
      </c>
      <c r="B455" s="124">
        <v>4007</v>
      </c>
      <c r="C455" s="124">
        <v>400708</v>
      </c>
      <c r="D455" s="124">
        <v>40070810</v>
      </c>
      <c r="E455" s="125" t="s">
        <v>1344</v>
      </c>
      <c r="F455" s="124">
        <v>1</v>
      </c>
      <c r="G455" s="126" t="s">
        <v>787</v>
      </c>
      <c r="H455" s="126" t="s">
        <v>808</v>
      </c>
      <c r="I455" s="126" t="s">
        <v>873</v>
      </c>
      <c r="J455" s="126" t="s">
        <v>838</v>
      </c>
      <c r="K455" s="126" t="s">
        <v>874</v>
      </c>
      <c r="L455" s="126" t="s">
        <v>813</v>
      </c>
      <c r="M455" s="123">
        <f>SUMIF(SaldoAnno1!A$12:A$4902,D455,SaldoAnno1!D$12:D$4902)</f>
        <v>336.17</v>
      </c>
      <c r="N455" s="123">
        <f>SUMIF(SaldoAnno1!A$12:A$4902,D455,SaldoAnno1!E$12:E$4902)</f>
        <v>0</v>
      </c>
      <c r="O455" s="123">
        <f>SUMIF(SaldoAnno1!A$12:A$4902,D455,SaldoAnno1!G$12:G$4902)</f>
        <v>336.17</v>
      </c>
      <c r="P455" s="123">
        <f>SUMIF(SaldoAnno2!A$12:A$5000,D455,SaldoAnno2!D$12:D$5000)</f>
        <v>106079.3</v>
      </c>
      <c r="Q455" s="123">
        <f>SUMIF(SaldoAnno2!A$12:A$5000,D455,SaldoAnno2!E$12:E$5000)</f>
        <v>308.44</v>
      </c>
      <c r="R455" s="123">
        <f>SUMIF(SaldoAnno2!A$12:A$5000,D455,SaldoAnno2!G$12:G$5000)</f>
        <v>105770.86</v>
      </c>
      <c r="S455" s="123">
        <f>SUMIF(SaldoAnno3!A$12:A$5000,D455,SaldoAnno3!D$12:G$5000)</f>
        <v>232422.93</v>
      </c>
      <c r="T455" s="123">
        <f>SUMIF(SaldoAnno3!A$12:A$5000,D455,SaldoAnno3!E$12:H$5000)</f>
        <v>46019.53</v>
      </c>
      <c r="U455" s="123">
        <f>SUMIF(SaldoAnno3!A$12:A$5000,D455,SaldoAnno3!G$12:G$5000)</f>
        <v>186403.4</v>
      </c>
      <c r="V455" s="123">
        <f>SUMIF(SaldoAnno4!A$12:A$4602,$D455,SaldoAnno4!D$12:D$4602)</f>
        <v>125579.46</v>
      </c>
      <c r="W455" s="123">
        <f>SUMIF(SaldoAnno4!A$12:A$4602,$D455,SaldoAnno4!E$12:E$4602)</f>
        <v>17760.509999999998</v>
      </c>
      <c r="X455" s="123">
        <f>SUMIF(SaldoAnno4!A$12:A$4602,$D455,SaldoAnno4!G$12:G$4602)</f>
        <v>107818.95000000001</v>
      </c>
      <c r="Y455" s="123">
        <f>SUMIF(SaldoAnno5!A$12:A$4602,$D455,SaldoAnno5!D$12:D$4602)</f>
        <v>53534.5</v>
      </c>
      <c r="Z455" s="123">
        <f>SUMIF(SaldoAnno5!A$12:A$4602,$D455,SaldoAnno5!E$12:E$4602)</f>
        <v>4750.8900000000003</v>
      </c>
      <c r="AA455" s="123">
        <f>SUMIF(SaldoAnno5!A$12:A$4602,$D455,SaldoAnno5!G$12:G$4602)</f>
        <v>48783.61</v>
      </c>
      <c r="AB455" s="123">
        <f>SUMIF(SaldoAnno6!A$12:A$5000,$D455,SaldoAnno6!D$12:D$5000)</f>
        <v>31766.12</v>
      </c>
      <c r="AC455" s="123">
        <f>SUMIF(SaldoAnno6!A$12:A$5000,$D455,SaldoAnno6!E$12:E$5000)</f>
        <v>20.2</v>
      </c>
      <c r="AD455" s="123">
        <f>SUMIF(SaldoAnno6!A$12:A$5000,$D455,SaldoAnno6!G$12:G$5000)</f>
        <v>31745.919999999998</v>
      </c>
    </row>
    <row r="456" spans="1:30">
      <c r="A456" s="124">
        <v>40</v>
      </c>
      <c r="B456" s="124">
        <v>4007</v>
      </c>
      <c r="C456" s="124">
        <v>400708</v>
      </c>
      <c r="D456" s="124">
        <v>40070811</v>
      </c>
      <c r="E456" s="125" t="s">
        <v>1209</v>
      </c>
      <c r="F456" s="124">
        <v>1</v>
      </c>
      <c r="G456" s="126" t="s">
        <v>787</v>
      </c>
      <c r="H456" s="126" t="s">
        <v>808</v>
      </c>
      <c r="I456" s="126" t="s">
        <v>873</v>
      </c>
      <c r="J456" s="126" t="s">
        <v>838</v>
      </c>
      <c r="K456" s="126" t="s">
        <v>874</v>
      </c>
      <c r="L456" s="126" t="s">
        <v>813</v>
      </c>
      <c r="M456" s="123">
        <f>SUMIF(SaldoAnno1!A$12:A$4902,D456,SaldoAnno1!D$12:D$4902)</f>
        <v>0</v>
      </c>
      <c r="N456" s="123">
        <f>SUMIF(SaldoAnno1!A$12:A$4902,D456,SaldoAnno1!E$12:E$4902)</f>
        <v>0</v>
      </c>
      <c r="O456" s="123">
        <f>SUMIF(SaldoAnno1!A$12:A$4902,D456,SaldoAnno1!G$12:G$4902)</f>
        <v>0</v>
      </c>
      <c r="P456" s="123">
        <f>SUMIF(SaldoAnno2!A$12:A$5000,D456,SaldoAnno2!D$12:D$5000)</f>
        <v>76136.77</v>
      </c>
      <c r="Q456" s="123">
        <f>SUMIF(SaldoAnno2!A$12:A$5000,D456,SaldoAnno2!E$12:E$5000)</f>
        <v>221.37</v>
      </c>
      <c r="R456" s="123">
        <f>SUMIF(SaldoAnno2!A$12:A$5000,D456,SaldoAnno2!G$12:G$5000)</f>
        <v>75915.400000000009</v>
      </c>
      <c r="S456" s="123">
        <f>SUMIF(SaldoAnno3!A$12:A$5000,D456,SaldoAnno3!D$12:G$5000)</f>
        <v>88314.5</v>
      </c>
      <c r="T456" s="123">
        <f>SUMIF(SaldoAnno3!A$12:A$5000,D456,SaldoAnno3!E$12:H$5000)</f>
        <v>1413.98</v>
      </c>
      <c r="U456" s="123">
        <f>SUMIF(SaldoAnno3!A$12:A$5000,D456,SaldoAnno3!G$12:G$5000)</f>
        <v>86900.52</v>
      </c>
      <c r="V456" s="123">
        <f>SUMIF(SaldoAnno4!A$12:A$4602,$D456,SaldoAnno4!D$12:D$4602)</f>
        <v>60413.07</v>
      </c>
      <c r="W456" s="123">
        <f>SUMIF(SaldoAnno4!A$12:A$4602,$D456,SaldoAnno4!E$12:E$4602)</f>
        <v>0</v>
      </c>
      <c r="X456" s="123">
        <f>SUMIF(SaldoAnno4!A$12:A$4602,$D456,SaldoAnno4!G$12:G$4602)</f>
        <v>60413.07</v>
      </c>
      <c r="Y456" s="123">
        <f>SUMIF(SaldoAnno5!A$12:A$4602,$D456,SaldoAnno5!D$12:D$4602)</f>
        <v>90294.35</v>
      </c>
      <c r="Z456" s="123">
        <f>SUMIF(SaldoAnno5!A$12:A$4602,$D456,SaldoAnno5!E$12:E$4602)</f>
        <v>9214.84</v>
      </c>
      <c r="AA456" s="123">
        <f>SUMIF(SaldoAnno5!A$12:A$4602,$D456,SaldoAnno5!G$12:G$4602)</f>
        <v>81079.510000000009</v>
      </c>
      <c r="AB456" s="123">
        <f>SUMIF(SaldoAnno6!A$12:A$5000,$D456,SaldoAnno6!D$12:D$5000)</f>
        <v>72563.570000000007</v>
      </c>
      <c r="AC456" s="123">
        <f>SUMIF(SaldoAnno6!A$12:A$5000,$D456,SaldoAnno6!E$12:E$5000)</f>
        <v>0</v>
      </c>
      <c r="AD456" s="123">
        <f>SUMIF(SaldoAnno6!A$12:A$5000,$D456,SaldoAnno6!G$12:G$5000)</f>
        <v>72563.570000000007</v>
      </c>
    </row>
    <row r="457" spans="1:30" ht="25.5">
      <c r="A457" s="124">
        <v>40</v>
      </c>
      <c r="B457" s="124">
        <v>4007</v>
      </c>
      <c r="C457" s="124">
        <v>400708</v>
      </c>
      <c r="D457" s="124">
        <v>40070812</v>
      </c>
      <c r="E457" s="125" t="s">
        <v>1254</v>
      </c>
      <c r="F457" s="124">
        <v>1</v>
      </c>
      <c r="G457" s="126" t="s">
        <v>787</v>
      </c>
      <c r="H457" s="126" t="s">
        <v>808</v>
      </c>
      <c r="I457" s="126" t="s">
        <v>873</v>
      </c>
      <c r="J457" s="126" t="s">
        <v>838</v>
      </c>
      <c r="K457" s="126" t="s">
        <v>874</v>
      </c>
      <c r="L457" s="126" t="s">
        <v>813</v>
      </c>
      <c r="M457" s="123">
        <f>SUMIF(SaldoAnno1!A$12:A$4902,D457,SaldoAnno1!D$12:D$4902)</f>
        <v>0</v>
      </c>
      <c r="N457" s="123">
        <f>SUMIF(SaldoAnno1!A$12:A$4902,D457,SaldoAnno1!E$12:E$4902)</f>
        <v>0</v>
      </c>
      <c r="O457" s="123">
        <f>SUMIF(SaldoAnno1!A$12:A$4902,D457,SaldoAnno1!G$12:G$4902)</f>
        <v>0</v>
      </c>
      <c r="P457" s="123">
        <f>SUMIF(SaldoAnno2!A$12:A$5000,D457,SaldoAnno2!D$12:D$5000)</f>
        <v>15247.68</v>
      </c>
      <c r="Q457" s="123">
        <f>SUMIF(SaldoAnno2!A$12:A$5000,D457,SaldoAnno2!E$12:E$5000)</f>
        <v>0.56999999999999995</v>
      </c>
      <c r="R457" s="123">
        <f>SUMIF(SaldoAnno2!A$12:A$5000,D457,SaldoAnno2!G$12:G$5000)</f>
        <v>15247.11</v>
      </c>
      <c r="S457" s="123">
        <f>SUMIF(SaldoAnno3!A$12:A$5000,D457,SaldoAnno3!D$12:G$5000)</f>
        <v>4881.96</v>
      </c>
      <c r="T457" s="123">
        <f>SUMIF(SaldoAnno3!A$12:A$5000,D457,SaldoAnno3!E$12:H$5000)</f>
        <v>0</v>
      </c>
      <c r="U457" s="123">
        <f>SUMIF(SaldoAnno3!A$12:A$5000,D457,SaldoAnno3!G$12:G$5000)</f>
        <v>4881.96</v>
      </c>
      <c r="V457" s="123">
        <f>SUMIF(SaldoAnno4!A$12:A$4602,$D457,SaldoAnno4!D$12:D$4602)</f>
        <v>1431.4</v>
      </c>
      <c r="W457" s="123">
        <f>SUMIF(SaldoAnno4!A$12:A$4602,$D457,SaldoAnno4!E$12:E$4602)</f>
        <v>0</v>
      </c>
      <c r="X457" s="123">
        <f>SUMIF(SaldoAnno4!A$12:A$4602,$D457,SaldoAnno4!G$12:G$4602)</f>
        <v>1431.4</v>
      </c>
      <c r="Y457" s="123">
        <f>SUMIF(SaldoAnno5!A$12:A$4602,$D457,SaldoAnno5!D$12:D$4602)</f>
        <v>0</v>
      </c>
      <c r="Z457" s="123">
        <f>SUMIF(SaldoAnno5!A$12:A$4602,$D457,SaldoAnno5!E$12:E$4602)</f>
        <v>0</v>
      </c>
      <c r="AA457" s="123">
        <f>SUMIF(SaldoAnno5!A$12:A$4602,$D457,SaldoAnno5!G$12:G$4602)</f>
        <v>0</v>
      </c>
      <c r="AB457" s="123">
        <f>SUMIF(SaldoAnno6!A$12:A$5000,$D457,SaldoAnno6!D$12:D$5000)</f>
        <v>0</v>
      </c>
      <c r="AC457" s="123">
        <f>SUMIF(SaldoAnno6!A$12:A$5000,$D457,SaldoAnno6!E$12:E$5000)</f>
        <v>0</v>
      </c>
      <c r="AD457" s="123">
        <f>SUMIF(SaldoAnno6!A$12:A$5000,$D457,SaldoAnno6!G$12:G$5000)</f>
        <v>0</v>
      </c>
    </row>
    <row r="458" spans="1:30">
      <c r="A458" s="124">
        <v>40</v>
      </c>
      <c r="B458" s="124">
        <v>4007</v>
      </c>
      <c r="C458" s="124">
        <v>400708</v>
      </c>
      <c r="D458" s="124">
        <v>40070813</v>
      </c>
      <c r="E458" s="125" t="s">
        <v>1230</v>
      </c>
      <c r="F458" s="124">
        <v>1</v>
      </c>
      <c r="G458" s="126" t="s">
        <v>787</v>
      </c>
      <c r="H458" s="126" t="s">
        <v>808</v>
      </c>
      <c r="I458" s="126" t="s">
        <v>873</v>
      </c>
      <c r="J458" s="126" t="s">
        <v>838</v>
      </c>
      <c r="K458" s="126" t="s">
        <v>874</v>
      </c>
      <c r="L458" s="126" t="s">
        <v>813</v>
      </c>
      <c r="M458" s="123">
        <f>SUMIF(SaldoAnno1!A$12:A$4902,D458,SaldoAnno1!D$12:D$4902)</f>
        <v>0</v>
      </c>
      <c r="N458" s="123">
        <f>SUMIF(SaldoAnno1!A$12:A$4902,D458,SaldoAnno1!E$12:E$4902)</f>
        <v>0</v>
      </c>
      <c r="O458" s="123">
        <f>SUMIF(SaldoAnno1!A$12:A$4902,D458,SaldoAnno1!G$12:G$4902)</f>
        <v>0</v>
      </c>
      <c r="P458" s="123">
        <f>SUMIF(SaldoAnno2!A$12:A$5000,D458,SaldoAnno2!D$12:D$5000)</f>
        <v>40876.620000000003</v>
      </c>
      <c r="Q458" s="123">
        <f>SUMIF(SaldoAnno2!A$12:A$5000,D458,SaldoAnno2!E$12:E$5000)</f>
        <v>118.85</v>
      </c>
      <c r="R458" s="123">
        <f>SUMIF(SaldoAnno2!A$12:A$5000,D458,SaldoAnno2!G$12:G$5000)</f>
        <v>40757.770000000004</v>
      </c>
      <c r="S458" s="123">
        <f>SUMIF(SaldoAnno3!A$12:A$5000,D458,SaldoAnno3!D$12:G$5000)</f>
        <v>0</v>
      </c>
      <c r="T458" s="123">
        <f>SUMIF(SaldoAnno3!A$12:A$5000,D458,SaldoAnno3!E$12:H$5000)</f>
        <v>0</v>
      </c>
      <c r="U458" s="123">
        <f>SUMIF(SaldoAnno3!A$12:A$5000,D458,SaldoAnno3!G$12:G$5000)</f>
        <v>0</v>
      </c>
      <c r="V458" s="123">
        <f>SUMIF(SaldoAnno4!A$12:A$4602,$D458,SaldoAnno4!D$12:D$4602)</f>
        <v>0</v>
      </c>
      <c r="W458" s="123">
        <f>SUMIF(SaldoAnno4!A$12:A$4602,$D458,SaldoAnno4!E$12:E$4602)</f>
        <v>0</v>
      </c>
      <c r="X458" s="123">
        <f>SUMIF(SaldoAnno4!A$12:A$4602,$D458,SaldoAnno4!G$12:G$4602)</f>
        <v>0</v>
      </c>
      <c r="Y458" s="123">
        <f>SUMIF(SaldoAnno5!A$12:A$4602,$D458,SaldoAnno5!D$12:D$4602)</f>
        <v>0</v>
      </c>
      <c r="Z458" s="123">
        <f>SUMIF(SaldoAnno5!A$12:A$4602,$D458,SaldoAnno5!E$12:E$4602)</f>
        <v>0</v>
      </c>
      <c r="AA458" s="123">
        <f>SUMIF(SaldoAnno5!A$12:A$4602,$D458,SaldoAnno5!G$12:G$4602)</f>
        <v>0</v>
      </c>
      <c r="AB458" s="123">
        <f>SUMIF(SaldoAnno6!A$12:A$5000,$D458,SaldoAnno6!D$12:D$5000)</f>
        <v>0</v>
      </c>
      <c r="AC458" s="123">
        <f>SUMIF(SaldoAnno6!A$12:A$5000,$D458,SaldoAnno6!E$12:E$5000)</f>
        <v>0</v>
      </c>
      <c r="AD458" s="123">
        <f>SUMIF(SaldoAnno6!A$12:A$5000,$D458,SaldoAnno6!G$12:G$5000)</f>
        <v>0</v>
      </c>
    </row>
    <row r="459" spans="1:30">
      <c r="A459" s="124">
        <v>40</v>
      </c>
      <c r="B459" s="124">
        <v>4007</v>
      </c>
      <c r="C459" s="124">
        <v>400708</v>
      </c>
      <c r="D459" s="124">
        <v>40070814</v>
      </c>
      <c r="E459" s="125" t="s">
        <v>1231</v>
      </c>
      <c r="F459" s="124">
        <v>1</v>
      </c>
      <c r="G459" s="126" t="s">
        <v>787</v>
      </c>
      <c r="H459" s="126" t="s">
        <v>808</v>
      </c>
      <c r="I459" s="126" t="s">
        <v>873</v>
      </c>
      <c r="J459" s="126" t="s">
        <v>838</v>
      </c>
      <c r="K459" s="126" t="s">
        <v>874</v>
      </c>
      <c r="L459" s="126" t="s">
        <v>813</v>
      </c>
      <c r="M459" s="123">
        <f>SUMIF(SaldoAnno1!A$12:A$4902,D459,SaldoAnno1!D$12:D$4902)</f>
        <v>0</v>
      </c>
      <c r="N459" s="123">
        <f>SUMIF(SaldoAnno1!A$12:A$4902,D459,SaldoAnno1!E$12:E$4902)</f>
        <v>0</v>
      </c>
      <c r="O459" s="123">
        <f>SUMIF(SaldoAnno1!A$12:A$4902,D459,SaldoAnno1!G$12:G$4902)</f>
        <v>0</v>
      </c>
      <c r="P459" s="123">
        <f>SUMIF(SaldoAnno2!A$12:A$5000,D459,SaldoAnno2!D$12:D$5000)</f>
        <v>7248.59</v>
      </c>
      <c r="Q459" s="123">
        <f>SUMIF(SaldoAnno2!A$12:A$5000,D459,SaldoAnno2!E$12:E$5000)</f>
        <v>21.08</v>
      </c>
      <c r="R459" s="123">
        <f>SUMIF(SaldoAnno2!A$12:A$5000,D459,SaldoAnno2!G$12:G$5000)</f>
        <v>7227.51</v>
      </c>
      <c r="S459" s="123">
        <f>SUMIF(SaldoAnno3!A$12:A$5000,D459,SaldoAnno3!D$12:G$5000)</f>
        <v>0</v>
      </c>
      <c r="T459" s="123">
        <f>SUMIF(SaldoAnno3!A$12:A$5000,D459,SaldoAnno3!E$12:H$5000)</f>
        <v>0</v>
      </c>
      <c r="U459" s="123">
        <f>SUMIF(SaldoAnno3!A$12:A$5000,D459,SaldoAnno3!G$12:G$5000)</f>
        <v>0</v>
      </c>
      <c r="V459" s="123">
        <f>SUMIF(SaldoAnno4!A$12:A$4602,$D459,SaldoAnno4!D$12:D$4602)</f>
        <v>0</v>
      </c>
      <c r="W459" s="123">
        <f>SUMIF(SaldoAnno4!A$12:A$4602,$D459,SaldoAnno4!E$12:E$4602)</f>
        <v>0</v>
      </c>
      <c r="X459" s="123">
        <f>SUMIF(SaldoAnno4!A$12:A$4602,$D459,SaldoAnno4!G$12:G$4602)</f>
        <v>0</v>
      </c>
      <c r="Y459" s="123">
        <f>SUMIF(SaldoAnno5!A$12:A$4602,$D459,SaldoAnno5!D$12:D$4602)</f>
        <v>0</v>
      </c>
      <c r="Z459" s="123">
        <f>SUMIF(SaldoAnno5!A$12:A$4602,$D459,SaldoAnno5!E$12:E$4602)</f>
        <v>0</v>
      </c>
      <c r="AA459" s="123">
        <f>SUMIF(SaldoAnno5!A$12:A$4602,$D459,SaldoAnno5!G$12:G$4602)</f>
        <v>0</v>
      </c>
      <c r="AB459" s="123">
        <f>SUMIF(SaldoAnno6!A$12:A$5000,$D459,SaldoAnno6!D$12:D$5000)</f>
        <v>0</v>
      </c>
      <c r="AC459" s="123">
        <f>SUMIF(SaldoAnno6!A$12:A$5000,$D459,SaldoAnno6!E$12:E$5000)</f>
        <v>0</v>
      </c>
      <c r="AD459" s="123">
        <f>SUMIF(SaldoAnno6!A$12:A$5000,$D459,SaldoAnno6!G$12:G$5000)</f>
        <v>0</v>
      </c>
    </row>
    <row r="460" spans="1:30">
      <c r="A460" s="124">
        <v>40</v>
      </c>
      <c r="B460" s="124">
        <v>4007</v>
      </c>
      <c r="C460" s="124">
        <v>400708</v>
      </c>
      <c r="D460" s="124">
        <v>40070815</v>
      </c>
      <c r="E460" s="125" t="s">
        <v>1345</v>
      </c>
      <c r="F460" s="124">
        <v>1</v>
      </c>
      <c r="G460" s="126" t="s">
        <v>787</v>
      </c>
      <c r="H460" s="126" t="s">
        <v>808</v>
      </c>
      <c r="I460" s="126" t="s">
        <v>873</v>
      </c>
      <c r="J460" s="126" t="s">
        <v>838</v>
      </c>
      <c r="K460" s="126" t="s">
        <v>874</v>
      </c>
      <c r="L460" s="126" t="s">
        <v>813</v>
      </c>
      <c r="M460" s="123">
        <f>SUMIF(SaldoAnno1!A$12:A$4902,D460,SaldoAnno1!D$12:D$4902)</f>
        <v>0</v>
      </c>
      <c r="N460" s="123">
        <f>SUMIF(SaldoAnno1!A$12:A$4902,D460,SaldoAnno1!E$12:E$4902)</f>
        <v>0</v>
      </c>
      <c r="O460" s="123">
        <f>SUMIF(SaldoAnno1!A$12:A$4902,D460,SaldoAnno1!G$12:G$4902)</f>
        <v>0</v>
      </c>
      <c r="P460" s="123">
        <f>SUMIF(SaldoAnno2!A$12:A$5000,D460,SaldoAnno2!D$12:D$5000)</f>
        <v>0</v>
      </c>
      <c r="Q460" s="123">
        <f>SUMIF(SaldoAnno2!A$12:A$5000,D460,SaldoAnno2!E$12:E$5000)</f>
        <v>0</v>
      </c>
      <c r="R460" s="123">
        <f>SUMIF(SaldoAnno2!A$12:A$5000,D460,SaldoAnno2!G$12:G$5000)</f>
        <v>0</v>
      </c>
      <c r="S460" s="123">
        <f>SUMIF(SaldoAnno3!A$12:A$5000,D460,SaldoAnno3!D$12:G$5000)</f>
        <v>0</v>
      </c>
      <c r="T460" s="123">
        <f>SUMIF(SaldoAnno3!A$12:A$5000,D460,SaldoAnno3!E$12:H$5000)</f>
        <v>0</v>
      </c>
      <c r="U460" s="123">
        <f>SUMIF(SaldoAnno3!A$12:A$5000,D460,SaldoAnno3!G$12:G$5000)</f>
        <v>0</v>
      </c>
      <c r="V460" s="123">
        <f>SUMIF(SaldoAnno4!A$12:A$4602,$D460,SaldoAnno4!D$12:D$4602)</f>
        <v>0</v>
      </c>
      <c r="W460" s="123">
        <f>SUMIF(SaldoAnno4!A$12:A$4602,$D460,SaldoAnno4!E$12:E$4602)</f>
        <v>0</v>
      </c>
      <c r="X460" s="123">
        <f>SUMIF(SaldoAnno4!A$12:A$4602,$D460,SaldoAnno4!G$12:G$4602)</f>
        <v>0</v>
      </c>
      <c r="Y460" s="123">
        <f>SUMIF(SaldoAnno5!A$12:A$4602,$D460,SaldoAnno5!D$12:D$4602)</f>
        <v>0</v>
      </c>
      <c r="Z460" s="123">
        <f>SUMIF(SaldoAnno5!A$12:A$4602,$D460,SaldoAnno5!E$12:E$4602)</f>
        <v>0</v>
      </c>
      <c r="AA460" s="123">
        <f>SUMIF(SaldoAnno5!A$12:A$4602,$D460,SaldoAnno5!G$12:G$4602)</f>
        <v>0</v>
      </c>
      <c r="AB460" s="123">
        <f>SUMIF(SaldoAnno6!A$12:A$5000,$D460,SaldoAnno6!D$12:D$5000)</f>
        <v>0</v>
      </c>
      <c r="AC460" s="123">
        <f>SUMIF(SaldoAnno6!A$12:A$5000,$D460,SaldoAnno6!E$12:E$5000)</f>
        <v>0</v>
      </c>
      <c r="AD460" s="123">
        <f>SUMIF(SaldoAnno6!A$12:A$5000,$D460,SaldoAnno6!G$12:G$5000)</f>
        <v>0</v>
      </c>
    </row>
    <row r="461" spans="1:30">
      <c r="A461" s="124">
        <v>40</v>
      </c>
      <c r="B461" s="124">
        <v>4007</v>
      </c>
      <c r="C461" s="124">
        <v>400708</v>
      </c>
      <c r="D461" s="124">
        <v>40070816</v>
      </c>
      <c r="E461" s="125" t="s">
        <v>1639</v>
      </c>
      <c r="F461" s="124">
        <v>1</v>
      </c>
      <c r="G461" s="126" t="s">
        <v>787</v>
      </c>
      <c r="H461" s="126" t="s">
        <v>808</v>
      </c>
      <c r="I461" s="126" t="s">
        <v>873</v>
      </c>
      <c r="J461" s="126" t="s">
        <v>838</v>
      </c>
      <c r="K461" s="126" t="s">
        <v>874</v>
      </c>
      <c r="L461" s="126" t="s">
        <v>813</v>
      </c>
      <c r="M461" s="123">
        <f>SUMIF(SaldoAnno1!A$12:A$4902,D461,SaldoAnno1!D$12:D$4902)</f>
        <v>0</v>
      </c>
      <c r="N461" s="123">
        <f>SUMIF(SaldoAnno1!A$12:A$4902,D461,SaldoAnno1!E$12:E$4902)</f>
        <v>0</v>
      </c>
      <c r="O461" s="123">
        <f>SUMIF(SaldoAnno1!A$12:A$4902,D461,SaldoAnno1!G$12:G$4902)</f>
        <v>0</v>
      </c>
      <c r="P461" s="123">
        <f>SUMIF(SaldoAnno2!A$12:A$5000,D461,SaldoAnno2!D$12:D$5000)</f>
        <v>0</v>
      </c>
      <c r="Q461" s="123">
        <f>SUMIF(SaldoAnno2!A$12:A$5000,D461,SaldoAnno2!E$12:E$5000)</f>
        <v>0</v>
      </c>
      <c r="R461" s="123">
        <f>SUMIF(SaldoAnno2!A$12:A$5000,D461,SaldoAnno2!G$12:G$5000)</f>
        <v>0</v>
      </c>
      <c r="S461" s="123">
        <f>SUMIF(SaldoAnno3!A$12:A$5000,D461,SaldoAnno3!D$12:G$5000)</f>
        <v>0</v>
      </c>
      <c r="T461" s="123">
        <f>SUMIF(SaldoAnno3!A$12:A$5000,D461,SaldoAnno3!E$12:H$5000)</f>
        <v>0</v>
      </c>
      <c r="U461" s="123">
        <f>SUMIF(SaldoAnno3!A$12:A$5000,D461,SaldoAnno3!G$12:G$5000)</f>
        <v>0</v>
      </c>
      <c r="V461" s="123">
        <f>SUMIF(SaldoAnno4!A$12:A$4602,$D461,SaldoAnno4!D$12:D$4602)</f>
        <v>1342</v>
      </c>
      <c r="W461" s="123">
        <f>SUMIF(SaldoAnno4!A$12:A$4602,$D461,SaldoAnno4!E$12:E$4602)</f>
        <v>0</v>
      </c>
      <c r="X461" s="123">
        <f>SUMIF(SaldoAnno4!A$12:A$4602,$D461,SaldoAnno4!G$12:G$4602)</f>
        <v>1342</v>
      </c>
      <c r="Y461" s="123">
        <f>SUMIF(SaldoAnno5!A$12:A$4602,$D461,SaldoAnno5!D$12:D$4602)</f>
        <v>0</v>
      </c>
      <c r="Z461" s="123">
        <f>SUMIF(SaldoAnno5!A$12:A$4602,$D461,SaldoAnno5!E$12:E$4602)</f>
        <v>0</v>
      </c>
      <c r="AA461" s="123">
        <f>SUMIF(SaldoAnno5!A$12:A$4602,$D461,SaldoAnno5!G$12:G$4602)</f>
        <v>0</v>
      </c>
      <c r="AB461" s="123">
        <f>SUMIF(SaldoAnno6!A$12:A$5000,$D461,SaldoAnno6!D$12:D$5000)</f>
        <v>0</v>
      </c>
      <c r="AC461" s="123">
        <f>SUMIF(SaldoAnno6!A$12:A$5000,$D461,SaldoAnno6!E$12:E$5000)</f>
        <v>0</v>
      </c>
      <c r="AD461" s="123">
        <f>SUMIF(SaldoAnno6!A$12:A$5000,$D461,SaldoAnno6!G$12:G$5000)</f>
        <v>0</v>
      </c>
    </row>
    <row r="462" spans="1:30">
      <c r="A462" s="124">
        <v>40</v>
      </c>
      <c r="B462" s="124">
        <v>4007</v>
      </c>
      <c r="C462" s="124">
        <v>400708</v>
      </c>
      <c r="D462" s="124">
        <v>40070888</v>
      </c>
      <c r="E462" s="125" t="s">
        <v>880</v>
      </c>
      <c r="F462" s="124">
        <v>1</v>
      </c>
      <c r="G462" s="126" t="s">
        <v>787</v>
      </c>
      <c r="H462" s="126" t="s">
        <v>808</v>
      </c>
      <c r="I462" s="126" t="s">
        <v>873</v>
      </c>
      <c r="J462" s="126" t="s">
        <v>838</v>
      </c>
      <c r="K462" s="126" t="s">
        <v>874</v>
      </c>
      <c r="L462" s="126" t="s">
        <v>813</v>
      </c>
      <c r="M462" s="123">
        <f>SUMIF(SaldoAnno1!A$12:A$4902,D462,SaldoAnno1!D$12:D$4902)</f>
        <v>2098.38</v>
      </c>
      <c r="N462" s="123">
        <f>SUMIF(SaldoAnno1!A$12:A$4902,D462,SaldoAnno1!E$12:E$4902)</f>
        <v>0</v>
      </c>
      <c r="O462" s="123">
        <f>SUMIF(SaldoAnno1!A$12:A$4902,D462,SaldoAnno1!G$12:G$4902)</f>
        <v>2098.38</v>
      </c>
      <c r="P462" s="123">
        <f>SUMIF(SaldoAnno2!A$12:A$5000,D462,SaldoAnno2!D$12:D$5000)</f>
        <v>42986.71</v>
      </c>
      <c r="Q462" s="123">
        <f>SUMIF(SaldoAnno2!A$12:A$5000,D462,SaldoAnno2!E$12:E$5000)</f>
        <v>5389.64</v>
      </c>
      <c r="R462" s="123">
        <f>SUMIF(SaldoAnno2!A$12:A$5000,D462,SaldoAnno2!G$12:G$5000)</f>
        <v>37597.07</v>
      </c>
      <c r="S462" s="123">
        <f>SUMIF(SaldoAnno3!A$12:A$5000,D462,SaldoAnno3!D$12:G$5000)</f>
        <v>157670.23000000001</v>
      </c>
      <c r="T462" s="123">
        <f>SUMIF(SaldoAnno3!A$12:A$5000,D462,SaldoAnno3!E$12:H$5000)</f>
        <v>91265.11</v>
      </c>
      <c r="U462" s="123">
        <f>SUMIF(SaldoAnno3!A$12:A$5000,D462,SaldoAnno3!G$12:G$5000)</f>
        <v>66405.12000000001</v>
      </c>
      <c r="V462" s="123">
        <f>SUMIF(SaldoAnno4!A$12:A$4602,$D462,SaldoAnno4!D$12:D$4602)</f>
        <v>41465.06</v>
      </c>
      <c r="W462" s="123">
        <f>SUMIF(SaldoAnno4!A$12:A$4602,$D462,SaldoAnno4!E$12:E$4602)</f>
        <v>0</v>
      </c>
      <c r="X462" s="123">
        <f>SUMIF(SaldoAnno4!A$12:A$4602,$D462,SaldoAnno4!G$12:G$4602)</f>
        <v>41465.06</v>
      </c>
      <c r="Y462" s="123">
        <f>SUMIF(SaldoAnno5!A$12:A$4602,$D462,SaldoAnno5!D$12:D$4602)</f>
        <v>45198.3</v>
      </c>
      <c r="Z462" s="123">
        <f>SUMIF(SaldoAnno5!A$12:A$4602,$D462,SaldoAnno5!E$12:E$4602)</f>
        <v>11900.16</v>
      </c>
      <c r="AA462" s="123">
        <f>SUMIF(SaldoAnno5!A$12:A$4602,$D462,SaldoAnno5!G$12:G$4602)</f>
        <v>33298.14</v>
      </c>
      <c r="AB462" s="123">
        <f>SUMIF(SaldoAnno6!A$12:A$5000,$D462,SaldoAnno6!D$12:D$5000)</f>
        <v>22040.95</v>
      </c>
      <c r="AC462" s="123">
        <f>SUMIF(SaldoAnno6!A$12:A$5000,$D462,SaldoAnno6!E$12:E$5000)</f>
        <v>0</v>
      </c>
      <c r="AD462" s="123">
        <f>SUMIF(SaldoAnno6!A$12:A$5000,$D462,SaldoAnno6!G$12:G$5000)</f>
        <v>22040.95</v>
      </c>
    </row>
    <row r="463" spans="1:30">
      <c r="A463" s="124">
        <v>40</v>
      </c>
      <c r="B463" s="124">
        <v>4007</v>
      </c>
      <c r="C463" s="124">
        <v>400709</v>
      </c>
      <c r="D463" s="124">
        <v>40070901</v>
      </c>
      <c r="E463" s="125" t="s">
        <v>881</v>
      </c>
      <c r="F463" s="124">
        <v>1</v>
      </c>
      <c r="G463" s="126" t="s">
        <v>787</v>
      </c>
      <c r="H463" s="126" t="s">
        <v>808</v>
      </c>
      <c r="I463" s="126" t="s">
        <v>882</v>
      </c>
      <c r="J463" s="126" t="s">
        <v>838</v>
      </c>
      <c r="K463" s="126" t="s">
        <v>883</v>
      </c>
      <c r="L463" s="126" t="s">
        <v>813</v>
      </c>
      <c r="M463" s="123">
        <f>SUMIF(SaldoAnno1!A$12:A$4902,D463,SaldoAnno1!D$12:D$4902)</f>
        <v>18591.2</v>
      </c>
      <c r="N463" s="123">
        <f>SUMIF(SaldoAnno1!A$12:A$4902,D463,SaldoAnno1!E$12:E$4902)</f>
        <v>0</v>
      </c>
      <c r="O463" s="123">
        <f>SUMIF(SaldoAnno1!A$12:A$4902,D463,SaldoAnno1!G$12:G$4902)</f>
        <v>18591.2</v>
      </c>
      <c r="P463" s="123">
        <f>SUMIF(SaldoAnno2!A$12:A$5000,D463,SaldoAnno2!D$12:D$5000)</f>
        <v>41401.58</v>
      </c>
      <c r="Q463" s="123">
        <f>SUMIF(SaldoAnno2!A$12:A$5000,D463,SaldoAnno2!E$12:E$5000)</f>
        <v>120.38</v>
      </c>
      <c r="R463" s="123">
        <f>SUMIF(SaldoAnno2!A$12:A$5000,D463,SaldoAnno2!G$12:G$5000)</f>
        <v>41281.200000000004</v>
      </c>
      <c r="S463" s="123">
        <f>SUMIF(SaldoAnno3!A$12:A$5000,D463,SaldoAnno3!D$12:G$5000)</f>
        <v>43538.7</v>
      </c>
      <c r="T463" s="123">
        <f>SUMIF(SaldoAnno3!A$12:A$5000,D463,SaldoAnno3!E$12:H$5000)</f>
        <v>0</v>
      </c>
      <c r="U463" s="123">
        <f>SUMIF(SaldoAnno3!A$12:A$5000,D463,SaldoAnno3!G$12:G$5000)</f>
        <v>43538.7</v>
      </c>
      <c r="V463" s="123">
        <f>SUMIF(SaldoAnno4!A$12:A$4602,$D463,SaldoAnno4!D$12:D$4602)</f>
        <v>44706.68</v>
      </c>
      <c r="W463" s="123">
        <f>SUMIF(SaldoAnno4!A$12:A$4602,$D463,SaldoAnno4!E$12:E$4602)</f>
        <v>0</v>
      </c>
      <c r="X463" s="123">
        <f>SUMIF(SaldoAnno4!A$12:A$4602,$D463,SaldoAnno4!G$12:G$4602)</f>
        <v>44706.68</v>
      </c>
      <c r="Y463" s="123">
        <f>SUMIF(SaldoAnno5!A$12:A$4602,$D463,SaldoAnno5!D$12:D$4602)</f>
        <v>44439.25</v>
      </c>
      <c r="Z463" s="123">
        <f>SUMIF(SaldoAnno5!A$12:A$4602,$D463,SaldoAnno5!E$12:E$4602)</f>
        <v>104.83</v>
      </c>
      <c r="AA463" s="123">
        <f>SUMIF(SaldoAnno5!A$12:A$4602,$D463,SaldoAnno5!G$12:G$4602)</f>
        <v>44334.42</v>
      </c>
      <c r="AB463" s="123">
        <f>SUMIF(SaldoAnno6!A$12:A$5000,$D463,SaldoAnno6!D$12:D$5000)</f>
        <v>44846.62</v>
      </c>
      <c r="AC463" s="123">
        <f>SUMIF(SaldoAnno6!A$12:A$5000,$D463,SaldoAnno6!E$12:E$5000)</f>
        <v>58.02</v>
      </c>
      <c r="AD463" s="123">
        <f>SUMIF(SaldoAnno6!A$12:A$5000,$D463,SaldoAnno6!G$12:G$5000)</f>
        <v>44788.600000000006</v>
      </c>
    </row>
    <row r="464" spans="1:30">
      <c r="A464" s="124">
        <v>40</v>
      </c>
      <c r="B464" s="124">
        <v>4007</v>
      </c>
      <c r="C464" s="124">
        <v>400709</v>
      </c>
      <c r="D464" s="124">
        <v>40070902</v>
      </c>
      <c r="E464" s="125" t="s">
        <v>884</v>
      </c>
      <c r="F464" s="124">
        <v>1</v>
      </c>
      <c r="G464" s="126" t="s">
        <v>787</v>
      </c>
      <c r="H464" s="126" t="s">
        <v>808</v>
      </c>
      <c r="I464" s="126" t="s">
        <v>882</v>
      </c>
      <c r="J464" s="126" t="s">
        <v>838</v>
      </c>
      <c r="K464" s="126" t="s">
        <v>883</v>
      </c>
      <c r="L464" s="126" t="s">
        <v>813</v>
      </c>
      <c r="M464" s="123">
        <f>SUMIF(SaldoAnno1!A$12:A$4902,D464,SaldoAnno1!D$12:D$4902)</f>
        <v>0</v>
      </c>
      <c r="N464" s="123">
        <f>SUMIF(SaldoAnno1!A$12:A$4902,D464,SaldoAnno1!E$12:E$4902)</f>
        <v>0</v>
      </c>
      <c r="O464" s="123">
        <f>SUMIF(SaldoAnno1!A$12:A$4902,D464,SaldoAnno1!G$12:G$4902)</f>
        <v>0</v>
      </c>
      <c r="P464" s="123">
        <f>SUMIF(SaldoAnno2!A$12:A$5000,D464,SaldoAnno2!D$12:D$5000)</f>
        <v>11876.67</v>
      </c>
      <c r="Q464" s="123">
        <f>SUMIF(SaldoAnno2!A$12:A$5000,D464,SaldoAnno2!E$12:E$5000)</f>
        <v>34.53</v>
      </c>
      <c r="R464" s="123">
        <f>SUMIF(SaldoAnno2!A$12:A$5000,D464,SaldoAnno2!G$12:G$5000)</f>
        <v>11842.14</v>
      </c>
      <c r="S464" s="123">
        <f>SUMIF(SaldoAnno3!A$12:A$5000,D464,SaldoAnno3!D$12:G$5000)</f>
        <v>20300.8</v>
      </c>
      <c r="T464" s="123">
        <f>SUMIF(SaldoAnno3!A$12:A$5000,D464,SaldoAnno3!E$12:H$5000)</f>
        <v>0</v>
      </c>
      <c r="U464" s="123">
        <f>SUMIF(SaldoAnno3!A$12:A$5000,D464,SaldoAnno3!G$12:G$5000)</f>
        <v>20300.8</v>
      </c>
      <c r="V464" s="123">
        <f>SUMIF(SaldoAnno4!A$12:A$4602,$D464,SaldoAnno4!D$12:D$4602)</f>
        <v>19800.13</v>
      </c>
      <c r="W464" s="123">
        <f>SUMIF(SaldoAnno4!A$12:A$4602,$D464,SaldoAnno4!E$12:E$4602)</f>
        <v>0</v>
      </c>
      <c r="X464" s="123">
        <f>SUMIF(SaldoAnno4!A$12:A$4602,$D464,SaldoAnno4!G$12:G$4602)</f>
        <v>19800.13</v>
      </c>
      <c r="Y464" s="123">
        <f>SUMIF(SaldoAnno5!A$12:A$4602,$D464,SaldoAnno5!D$12:D$4602)</f>
        <v>20290.77</v>
      </c>
      <c r="Z464" s="123">
        <f>SUMIF(SaldoAnno5!A$12:A$4602,$D464,SaldoAnno5!E$12:E$4602)</f>
        <v>533.97</v>
      </c>
      <c r="AA464" s="123">
        <f>SUMIF(SaldoAnno5!A$12:A$4602,$D464,SaldoAnno5!G$12:G$4602)</f>
        <v>19756.8</v>
      </c>
      <c r="AB464" s="123">
        <f>SUMIF(SaldoAnno6!A$12:A$5000,$D464,SaldoAnno6!D$12:D$5000)</f>
        <v>17794.150000000001</v>
      </c>
      <c r="AC464" s="123">
        <f>SUMIF(SaldoAnno6!A$12:A$5000,$D464,SaldoAnno6!E$12:E$5000)</f>
        <v>23.02</v>
      </c>
      <c r="AD464" s="123">
        <f>SUMIF(SaldoAnno6!A$12:A$5000,$D464,SaldoAnno6!G$12:G$5000)</f>
        <v>17771.13</v>
      </c>
    </row>
    <row r="465" spans="1:30">
      <c r="A465" s="124">
        <v>40</v>
      </c>
      <c r="B465" s="124">
        <v>4007</v>
      </c>
      <c r="C465" s="124">
        <v>400710</v>
      </c>
      <c r="D465" s="124">
        <v>40071001</v>
      </c>
      <c r="E465" s="125" t="s">
        <v>885</v>
      </c>
      <c r="F465" s="124">
        <v>1</v>
      </c>
      <c r="G465" s="126" t="s">
        <v>787</v>
      </c>
      <c r="H465" s="126" t="s">
        <v>808</v>
      </c>
      <c r="I465" s="126" t="s">
        <v>886</v>
      </c>
      <c r="J465" s="126" t="s">
        <v>838</v>
      </c>
      <c r="K465" s="126" t="s">
        <v>887</v>
      </c>
      <c r="L465" s="126" t="s">
        <v>813</v>
      </c>
      <c r="M465" s="123">
        <f>SUMIF(SaldoAnno1!A$12:A$4902,D465,SaldoAnno1!D$12:D$4902)</f>
        <v>103680</v>
      </c>
      <c r="N465" s="123">
        <f>SUMIF(SaldoAnno1!A$12:A$4902,D465,SaldoAnno1!E$12:E$4902)</f>
        <v>0</v>
      </c>
      <c r="O465" s="123">
        <f>SUMIF(SaldoAnno1!A$12:A$4902,D465,SaldoAnno1!G$12:G$4902)</f>
        <v>103680</v>
      </c>
      <c r="P465" s="123">
        <f>SUMIF(SaldoAnno2!A$12:A$5000,D465,SaldoAnno2!D$12:D$5000)</f>
        <v>123432.89</v>
      </c>
      <c r="Q465" s="123">
        <f>SUMIF(SaldoAnno2!A$12:A$5000,D465,SaldoAnno2!E$12:E$5000)</f>
        <v>358.89</v>
      </c>
      <c r="R465" s="123">
        <f>SUMIF(SaldoAnno2!A$12:A$5000,D465,SaldoAnno2!G$12:G$5000)</f>
        <v>123074</v>
      </c>
      <c r="S465" s="123">
        <f>SUMIF(SaldoAnno3!A$12:A$5000,D465,SaldoAnno3!D$12:G$5000)</f>
        <v>136280</v>
      </c>
      <c r="T465" s="123">
        <f>SUMIF(SaldoAnno3!A$12:A$5000,D465,SaldoAnno3!E$12:H$5000)</f>
        <v>0</v>
      </c>
      <c r="U465" s="123">
        <f>SUMIF(SaldoAnno3!A$12:A$5000,D465,SaldoAnno3!G$12:G$5000)</f>
        <v>136280</v>
      </c>
      <c r="V465" s="123">
        <f>SUMIF(SaldoAnno4!A$12:A$4602,$D465,SaldoAnno4!D$12:D$4602)</f>
        <v>103680</v>
      </c>
      <c r="W465" s="123">
        <f>SUMIF(SaldoAnno4!A$12:A$4602,$D465,SaldoAnno4!E$12:E$4602)</f>
        <v>0</v>
      </c>
      <c r="X465" s="123">
        <f>SUMIF(SaldoAnno4!A$12:A$4602,$D465,SaldoAnno4!G$12:G$4602)</f>
        <v>103680</v>
      </c>
      <c r="Y465" s="123">
        <f>SUMIF(SaldoAnno5!A$12:A$4602,$D465,SaldoAnno5!D$12:D$4602)</f>
        <v>107253.01</v>
      </c>
      <c r="Z465" s="123">
        <f>SUMIF(SaldoAnno5!A$12:A$4602,$D465,SaldoAnno5!E$12:E$4602)</f>
        <v>253.01</v>
      </c>
      <c r="AA465" s="123">
        <f>SUMIF(SaldoAnno5!A$12:A$4602,$D465,SaldoAnno5!G$12:G$4602)</f>
        <v>107000</v>
      </c>
      <c r="AB465" s="123">
        <f>SUMIF(SaldoAnno6!A$12:A$5000,$D465,SaldoAnno6!D$12:D$5000)</f>
        <v>142183.96</v>
      </c>
      <c r="AC465" s="123">
        <f>SUMIF(SaldoAnno6!A$12:A$5000,$D465,SaldoAnno6!E$12:E$5000)</f>
        <v>183.96</v>
      </c>
      <c r="AD465" s="123">
        <f>SUMIF(SaldoAnno6!A$12:A$5000,$D465,SaldoAnno6!G$12:G$5000)</f>
        <v>142000</v>
      </c>
    </row>
    <row r="466" spans="1:30">
      <c r="A466" s="124">
        <v>40</v>
      </c>
      <c r="B466" s="124">
        <v>4007</v>
      </c>
      <c r="C466" s="124">
        <v>400710</v>
      </c>
      <c r="D466" s="124">
        <v>40071002</v>
      </c>
      <c r="E466" s="125" t="s">
        <v>888</v>
      </c>
      <c r="F466" s="124">
        <v>1</v>
      </c>
      <c r="G466" s="126" t="s">
        <v>787</v>
      </c>
      <c r="H466" s="126" t="s">
        <v>808</v>
      </c>
      <c r="I466" s="126" t="s">
        <v>886</v>
      </c>
      <c r="J466" s="126" t="s">
        <v>838</v>
      </c>
      <c r="K466" s="126" t="s">
        <v>887</v>
      </c>
      <c r="L466" s="126" t="s">
        <v>813</v>
      </c>
      <c r="M466" s="123">
        <f>SUMIF(SaldoAnno1!A$12:A$4902,D466,SaldoAnno1!D$12:D$4902)</f>
        <v>194034.32</v>
      </c>
      <c r="N466" s="123">
        <f>SUMIF(SaldoAnno1!A$12:A$4902,D466,SaldoAnno1!E$12:E$4902)</f>
        <v>0</v>
      </c>
      <c r="O466" s="123">
        <f>SUMIF(SaldoAnno1!A$12:A$4902,D466,SaldoAnno1!G$12:G$4902)</f>
        <v>194034.32</v>
      </c>
      <c r="P466" s="123">
        <f>SUMIF(SaldoAnno2!A$12:A$5000,D466,SaldoAnno2!D$12:D$5000)</f>
        <v>127065.65</v>
      </c>
      <c r="Q466" s="123">
        <f>SUMIF(SaldoAnno2!A$12:A$5000,D466,SaldoAnno2!E$12:E$5000)</f>
        <v>369.46</v>
      </c>
      <c r="R466" s="123">
        <f>SUMIF(SaldoAnno2!A$12:A$5000,D466,SaldoAnno2!G$12:G$5000)</f>
        <v>126696.18999999999</v>
      </c>
      <c r="S466" s="123">
        <f>SUMIF(SaldoAnno3!A$12:A$5000,D466,SaldoAnno3!D$12:G$5000)</f>
        <v>191059.07</v>
      </c>
      <c r="T466" s="123">
        <f>SUMIF(SaldoAnno3!A$12:A$5000,D466,SaldoAnno3!E$12:H$5000)</f>
        <v>0</v>
      </c>
      <c r="U466" s="123">
        <f>SUMIF(SaldoAnno3!A$12:A$5000,D466,SaldoAnno3!G$12:G$5000)</f>
        <v>191059.07</v>
      </c>
      <c r="V466" s="123">
        <f>SUMIF(SaldoAnno4!A$12:A$4602,$D466,SaldoAnno4!D$12:D$4602)</f>
        <v>196661.32</v>
      </c>
      <c r="W466" s="123">
        <f>SUMIF(SaldoAnno4!A$12:A$4602,$D466,SaldoAnno4!E$12:E$4602)</f>
        <v>0</v>
      </c>
      <c r="X466" s="123">
        <f>SUMIF(SaldoAnno4!A$12:A$4602,$D466,SaldoAnno4!G$12:G$4602)</f>
        <v>196661.32</v>
      </c>
      <c r="Y466" s="123">
        <f>SUMIF(SaldoAnno5!A$12:A$4602,$D466,SaldoAnno5!D$12:D$4602)</f>
        <v>198160</v>
      </c>
      <c r="Z466" s="123">
        <f>SUMIF(SaldoAnno5!A$12:A$4602,$D466,SaldoAnno5!E$12:E$4602)</f>
        <v>0</v>
      </c>
      <c r="AA466" s="123">
        <f>SUMIF(SaldoAnno5!A$12:A$4602,$D466,SaldoAnno5!G$12:G$4602)</f>
        <v>198160</v>
      </c>
      <c r="AB466" s="123">
        <f>SUMIF(SaldoAnno6!A$12:A$5000,$D466,SaldoAnno6!D$12:D$5000)</f>
        <v>225291.49</v>
      </c>
      <c r="AC466" s="123">
        <f>SUMIF(SaldoAnno6!A$12:A$5000,$D466,SaldoAnno6!E$12:E$5000)</f>
        <v>291.49</v>
      </c>
      <c r="AD466" s="123">
        <f>SUMIF(SaldoAnno6!A$12:A$5000,$D466,SaldoAnno6!G$12:G$5000)</f>
        <v>225000</v>
      </c>
    </row>
    <row r="467" spans="1:30">
      <c r="A467" s="124">
        <v>40</v>
      </c>
      <c r="B467" s="124">
        <v>4007</v>
      </c>
      <c r="C467" s="124">
        <v>400710</v>
      </c>
      <c r="D467" s="124">
        <v>40071003</v>
      </c>
      <c r="E467" s="125" t="s">
        <v>889</v>
      </c>
      <c r="F467" s="124">
        <v>1</v>
      </c>
      <c r="G467" s="126" t="s">
        <v>787</v>
      </c>
      <c r="H467" s="126" t="s">
        <v>808</v>
      </c>
      <c r="I467" s="126" t="s">
        <v>886</v>
      </c>
      <c r="J467" s="126" t="s">
        <v>838</v>
      </c>
      <c r="K467" s="126" t="s">
        <v>887</v>
      </c>
      <c r="L467" s="126" t="s">
        <v>813</v>
      </c>
      <c r="M467" s="123">
        <f>SUMIF(SaldoAnno1!A$12:A$4902,D467,SaldoAnno1!D$12:D$4902)</f>
        <v>31474.9</v>
      </c>
      <c r="N467" s="123">
        <f>SUMIF(SaldoAnno1!A$12:A$4902,D467,SaldoAnno1!E$12:E$4902)</f>
        <v>0</v>
      </c>
      <c r="O467" s="123">
        <f>SUMIF(SaldoAnno1!A$12:A$4902,D467,SaldoAnno1!G$12:G$4902)</f>
        <v>31474.9</v>
      </c>
      <c r="P467" s="123">
        <f>SUMIF(SaldoAnno2!A$12:A$5000,D467,SaldoAnno2!D$12:D$5000)</f>
        <v>30337.62</v>
      </c>
      <c r="Q467" s="123">
        <f>SUMIF(SaldoAnno2!A$12:A$5000,D467,SaldoAnno2!E$12:E$5000)</f>
        <v>88.21</v>
      </c>
      <c r="R467" s="123">
        <f>SUMIF(SaldoAnno2!A$12:A$5000,D467,SaldoAnno2!G$12:G$5000)</f>
        <v>30249.41</v>
      </c>
      <c r="S467" s="123">
        <f>SUMIF(SaldoAnno3!A$12:A$5000,D467,SaldoAnno3!D$12:G$5000)</f>
        <v>30161.200000000001</v>
      </c>
      <c r="T467" s="123">
        <f>SUMIF(SaldoAnno3!A$12:A$5000,D467,SaldoAnno3!E$12:H$5000)</f>
        <v>0</v>
      </c>
      <c r="U467" s="123">
        <f>SUMIF(SaldoAnno3!A$12:A$5000,D467,SaldoAnno3!G$12:G$5000)</f>
        <v>30161.200000000001</v>
      </c>
      <c r="V467" s="123">
        <f>SUMIF(SaldoAnno4!A$12:A$4602,$D467,SaldoAnno4!D$12:D$4602)</f>
        <v>25764.81</v>
      </c>
      <c r="W467" s="123">
        <f>SUMIF(SaldoAnno4!A$12:A$4602,$D467,SaldoAnno4!E$12:E$4602)</f>
        <v>0</v>
      </c>
      <c r="X467" s="123">
        <f>SUMIF(SaldoAnno4!A$12:A$4602,$D467,SaldoAnno4!G$12:G$4602)</f>
        <v>25764.81</v>
      </c>
      <c r="Y467" s="123">
        <f>SUMIF(SaldoAnno5!A$12:A$4602,$D467,SaldoAnno5!D$12:D$4602)</f>
        <v>35082.76</v>
      </c>
      <c r="Z467" s="123">
        <f>SUMIF(SaldoAnno5!A$12:A$4602,$D467,SaldoAnno5!E$12:E$4602)</f>
        <v>82.76</v>
      </c>
      <c r="AA467" s="123">
        <f>SUMIF(SaldoAnno5!A$12:A$4602,$D467,SaldoAnno5!G$12:G$4602)</f>
        <v>35000</v>
      </c>
      <c r="AB467" s="123">
        <f>SUMIF(SaldoAnno6!A$12:A$5000,$D467,SaldoAnno6!D$12:D$5000)</f>
        <v>35000</v>
      </c>
      <c r="AC467" s="123">
        <f>SUMIF(SaldoAnno6!A$12:A$5000,$D467,SaldoAnno6!E$12:E$5000)</f>
        <v>0</v>
      </c>
      <c r="AD467" s="123">
        <f>SUMIF(SaldoAnno6!A$12:A$5000,$D467,SaldoAnno6!G$12:G$5000)</f>
        <v>35000</v>
      </c>
    </row>
    <row r="468" spans="1:30">
      <c r="A468" s="124">
        <v>40</v>
      </c>
      <c r="B468" s="124">
        <v>4007</v>
      </c>
      <c r="C468" s="124">
        <v>400710</v>
      </c>
      <c r="D468" s="124">
        <v>40071004</v>
      </c>
      <c r="E468" s="125" t="s">
        <v>890</v>
      </c>
      <c r="F468" s="124">
        <v>1</v>
      </c>
      <c r="G468" s="126" t="s">
        <v>787</v>
      </c>
      <c r="H468" s="126" t="s">
        <v>808</v>
      </c>
      <c r="I468" s="126" t="s">
        <v>886</v>
      </c>
      <c r="J468" s="126" t="s">
        <v>838</v>
      </c>
      <c r="K468" s="126" t="s">
        <v>887</v>
      </c>
      <c r="L468" s="126" t="s">
        <v>813</v>
      </c>
      <c r="M468" s="123">
        <f>SUMIF(SaldoAnno1!A$12:A$4902,D468,SaldoAnno1!D$12:D$4902)</f>
        <v>5345</v>
      </c>
      <c r="N468" s="123">
        <f>SUMIF(SaldoAnno1!A$12:A$4902,D468,SaldoAnno1!E$12:E$4902)</f>
        <v>0</v>
      </c>
      <c r="O468" s="123">
        <f>SUMIF(SaldoAnno1!A$12:A$4902,D468,SaldoAnno1!G$12:G$4902)</f>
        <v>5345</v>
      </c>
      <c r="P468" s="123">
        <f>SUMIF(SaldoAnno2!A$12:A$5000,D468,SaldoAnno2!D$12:D$5000)</f>
        <v>2384.09</v>
      </c>
      <c r="Q468" s="123">
        <f>SUMIF(SaldoAnno2!A$12:A$5000,D468,SaldoAnno2!E$12:E$5000)</f>
        <v>6.93</v>
      </c>
      <c r="R468" s="123">
        <f>SUMIF(SaldoAnno2!A$12:A$5000,D468,SaldoAnno2!G$12:G$5000)</f>
        <v>2377.1600000000003</v>
      </c>
      <c r="S468" s="123">
        <f>SUMIF(SaldoAnno3!A$12:A$5000,D468,SaldoAnno3!D$12:G$5000)</f>
        <v>3064</v>
      </c>
      <c r="T468" s="123">
        <f>SUMIF(SaldoAnno3!A$12:A$5000,D468,SaldoAnno3!E$12:H$5000)</f>
        <v>0</v>
      </c>
      <c r="U468" s="123">
        <f>SUMIF(SaldoAnno3!A$12:A$5000,D468,SaldoAnno3!G$12:G$5000)</f>
        <v>3064</v>
      </c>
      <c r="V468" s="123">
        <f>SUMIF(SaldoAnno4!A$12:A$4602,$D468,SaldoAnno4!D$12:D$4602)</f>
        <v>5345</v>
      </c>
      <c r="W468" s="123">
        <f>SUMIF(SaldoAnno4!A$12:A$4602,$D468,SaldoAnno4!E$12:E$4602)</f>
        <v>0</v>
      </c>
      <c r="X468" s="123">
        <f>SUMIF(SaldoAnno4!A$12:A$4602,$D468,SaldoAnno4!G$12:G$4602)</f>
        <v>5345</v>
      </c>
      <c r="Y468" s="123">
        <f>SUMIF(SaldoAnno5!A$12:A$4602,$D468,SaldoAnno5!D$12:D$4602)</f>
        <v>6415.13</v>
      </c>
      <c r="Z468" s="123">
        <f>SUMIF(SaldoAnno5!A$12:A$4602,$D468,SaldoAnno5!E$12:E$4602)</f>
        <v>15.13</v>
      </c>
      <c r="AA468" s="123">
        <f>SUMIF(SaldoAnno5!A$12:A$4602,$D468,SaldoAnno5!G$12:G$4602)</f>
        <v>6400</v>
      </c>
      <c r="AB468" s="123">
        <f>SUMIF(SaldoAnno6!A$12:A$5000,$D468,SaldoAnno6!D$12:D$5000)</f>
        <v>16900</v>
      </c>
      <c r="AC468" s="123">
        <f>SUMIF(SaldoAnno6!A$12:A$5000,$D468,SaldoAnno6!E$12:E$5000)</f>
        <v>0</v>
      </c>
      <c r="AD468" s="123">
        <f>SUMIF(SaldoAnno6!A$12:A$5000,$D468,SaldoAnno6!G$12:G$5000)</f>
        <v>16900</v>
      </c>
    </row>
    <row r="469" spans="1:30">
      <c r="A469" s="124">
        <v>40</v>
      </c>
      <c r="B469" s="124">
        <v>4007</v>
      </c>
      <c r="C469" s="124">
        <v>400710</v>
      </c>
      <c r="D469" s="124">
        <v>40071005</v>
      </c>
      <c r="E469" s="125" t="s">
        <v>891</v>
      </c>
      <c r="F469" s="124">
        <v>1</v>
      </c>
      <c r="G469" s="126" t="s">
        <v>787</v>
      </c>
      <c r="H469" s="126" t="s">
        <v>808</v>
      </c>
      <c r="I469" s="126" t="s">
        <v>886</v>
      </c>
      <c r="J469" s="126" t="s">
        <v>838</v>
      </c>
      <c r="K469" s="126" t="s">
        <v>887</v>
      </c>
      <c r="L469" s="126" t="s">
        <v>813</v>
      </c>
      <c r="M469" s="123">
        <f>SUMIF(SaldoAnno1!A$12:A$4902,D469,SaldoAnno1!D$12:D$4902)</f>
        <v>28000</v>
      </c>
      <c r="N469" s="123">
        <f>SUMIF(SaldoAnno1!A$12:A$4902,D469,SaldoAnno1!E$12:E$4902)</f>
        <v>0</v>
      </c>
      <c r="O469" s="123">
        <f>SUMIF(SaldoAnno1!A$12:A$4902,D469,SaldoAnno1!G$12:G$4902)</f>
        <v>28000</v>
      </c>
      <c r="P469" s="123">
        <f>SUMIF(SaldoAnno2!A$12:A$5000,D469,SaldoAnno2!D$12:D$5000)</f>
        <v>21869.59</v>
      </c>
      <c r="Q469" s="123">
        <f>SUMIF(SaldoAnno2!A$12:A$5000,D469,SaldoAnno2!E$12:E$5000)</f>
        <v>63.59</v>
      </c>
      <c r="R469" s="123">
        <f>SUMIF(SaldoAnno2!A$12:A$5000,D469,SaldoAnno2!G$12:G$5000)</f>
        <v>21806</v>
      </c>
      <c r="S469" s="123">
        <f>SUMIF(SaldoAnno3!A$12:A$5000,D469,SaldoAnno3!D$12:G$5000)</f>
        <v>21010</v>
      </c>
      <c r="T469" s="123">
        <f>SUMIF(SaldoAnno3!A$12:A$5000,D469,SaldoAnno3!E$12:H$5000)</f>
        <v>0</v>
      </c>
      <c r="U469" s="123">
        <f>SUMIF(SaldoAnno3!A$12:A$5000,D469,SaldoAnno3!G$12:G$5000)</f>
        <v>21010</v>
      </c>
      <c r="V469" s="123">
        <f>SUMIF(SaldoAnno4!A$12:A$4602,$D469,SaldoAnno4!D$12:D$4602)</f>
        <v>28000</v>
      </c>
      <c r="W469" s="123">
        <f>SUMIF(SaldoAnno4!A$12:A$4602,$D469,SaldoAnno4!E$12:E$4602)</f>
        <v>0</v>
      </c>
      <c r="X469" s="123">
        <f>SUMIF(SaldoAnno4!A$12:A$4602,$D469,SaldoAnno4!G$12:G$4602)</f>
        <v>28000</v>
      </c>
      <c r="Y469" s="123">
        <f>SUMIF(SaldoAnno5!A$12:A$4602,$D469,SaldoAnno5!D$12:D$4602)</f>
        <v>28449.11</v>
      </c>
      <c r="Z469" s="123">
        <f>SUMIF(SaldoAnno5!A$12:A$4602,$D469,SaldoAnno5!E$12:E$4602)</f>
        <v>67.11</v>
      </c>
      <c r="AA469" s="123">
        <f>SUMIF(SaldoAnno5!A$12:A$4602,$D469,SaldoAnno5!G$12:G$4602)</f>
        <v>28382</v>
      </c>
      <c r="AB469" s="123">
        <f>SUMIF(SaldoAnno6!A$12:A$5000,$D469,SaldoAnno6!D$12:D$5000)</f>
        <v>28382</v>
      </c>
      <c r="AC469" s="123">
        <f>SUMIF(SaldoAnno6!A$12:A$5000,$D469,SaldoAnno6!E$12:E$5000)</f>
        <v>0</v>
      </c>
      <c r="AD469" s="123">
        <f>SUMIF(SaldoAnno6!A$12:A$5000,$D469,SaldoAnno6!G$12:G$5000)</f>
        <v>28382</v>
      </c>
    </row>
    <row r="470" spans="1:30">
      <c r="A470" s="124">
        <v>40</v>
      </c>
      <c r="B470" s="124">
        <v>4007</v>
      </c>
      <c r="C470" s="124">
        <v>400710</v>
      </c>
      <c r="D470" s="124">
        <v>40071006</v>
      </c>
      <c r="E470" s="125" t="s">
        <v>1232</v>
      </c>
      <c r="F470" s="124">
        <v>1</v>
      </c>
      <c r="G470" s="126" t="s">
        <v>787</v>
      </c>
      <c r="H470" s="126" t="s">
        <v>808</v>
      </c>
      <c r="I470" s="126" t="s">
        <v>886</v>
      </c>
      <c r="J470" s="126" t="s">
        <v>838</v>
      </c>
      <c r="K470" s="126" t="s">
        <v>887</v>
      </c>
      <c r="L470" s="126" t="s">
        <v>813</v>
      </c>
      <c r="M470" s="123">
        <f>SUMIF(SaldoAnno1!A$12:A$4902,D470,SaldoAnno1!D$12:D$4902)</f>
        <v>2195.92</v>
      </c>
      <c r="N470" s="123">
        <f>SUMIF(SaldoAnno1!A$12:A$4902,D470,SaldoAnno1!E$12:E$4902)</f>
        <v>0</v>
      </c>
      <c r="O470" s="123">
        <f>SUMIF(SaldoAnno1!A$12:A$4902,D470,SaldoAnno1!G$12:G$4902)</f>
        <v>2195.92</v>
      </c>
      <c r="P470" s="123">
        <f>SUMIF(SaldoAnno2!A$12:A$5000,D470,SaldoAnno2!D$12:D$5000)</f>
        <v>9615.33</v>
      </c>
      <c r="Q470" s="123">
        <f>SUMIF(SaldoAnno2!A$12:A$5000,D470,SaldoAnno2!E$12:E$5000)</f>
        <v>119.69</v>
      </c>
      <c r="R470" s="123">
        <f>SUMIF(SaldoAnno2!A$12:A$5000,D470,SaldoAnno2!G$12:G$5000)</f>
        <v>9495.64</v>
      </c>
      <c r="S470" s="123">
        <f>SUMIF(SaldoAnno3!A$12:A$5000,D470,SaldoAnno3!D$12:G$5000)</f>
        <v>11658.76</v>
      </c>
      <c r="T470" s="123">
        <f>SUMIF(SaldoAnno3!A$12:A$5000,D470,SaldoAnno3!E$12:H$5000)</f>
        <v>0</v>
      </c>
      <c r="U470" s="123">
        <f>SUMIF(SaldoAnno3!A$12:A$5000,D470,SaldoAnno3!G$12:G$5000)</f>
        <v>11658.76</v>
      </c>
      <c r="V470" s="123">
        <f>SUMIF(SaldoAnno4!A$12:A$4602,$D470,SaldoAnno4!D$12:D$4602)</f>
        <v>6803.64</v>
      </c>
      <c r="W470" s="123">
        <f>SUMIF(SaldoAnno4!A$12:A$4602,$D470,SaldoAnno4!E$12:E$4602)</f>
        <v>0</v>
      </c>
      <c r="X470" s="123">
        <f>SUMIF(SaldoAnno4!A$12:A$4602,$D470,SaldoAnno4!G$12:G$4602)</f>
        <v>6803.64</v>
      </c>
      <c r="Y470" s="123">
        <f>SUMIF(SaldoAnno5!A$12:A$4602,$D470,SaldoAnno5!D$12:D$4602)</f>
        <v>7533.65</v>
      </c>
      <c r="Z470" s="123">
        <f>SUMIF(SaldoAnno5!A$12:A$4602,$D470,SaldoAnno5!E$12:E$4602)</f>
        <v>17.77</v>
      </c>
      <c r="AA470" s="123">
        <f>SUMIF(SaldoAnno5!A$12:A$4602,$D470,SaldoAnno5!G$12:G$4602)</f>
        <v>7515.8799999999992</v>
      </c>
      <c r="AB470" s="123">
        <f>SUMIF(SaldoAnno6!A$12:A$5000,$D470,SaldoAnno6!D$12:D$5000)</f>
        <v>7515.96</v>
      </c>
      <c r="AC470" s="123">
        <f>SUMIF(SaldoAnno6!A$12:A$5000,$D470,SaldoAnno6!E$12:E$5000)</f>
        <v>0</v>
      </c>
      <c r="AD470" s="123">
        <f>SUMIF(SaldoAnno6!A$12:A$5000,$D470,SaldoAnno6!G$12:G$5000)</f>
        <v>7515.96</v>
      </c>
    </row>
    <row r="471" spans="1:30">
      <c r="A471" s="124">
        <v>40</v>
      </c>
      <c r="B471" s="124">
        <v>4007</v>
      </c>
      <c r="C471" s="124">
        <v>400711</v>
      </c>
      <c r="D471" s="124">
        <v>40071101</v>
      </c>
      <c r="E471" s="125" t="s">
        <v>892</v>
      </c>
      <c r="F471" s="124">
        <v>1</v>
      </c>
      <c r="G471" s="126" t="s">
        <v>787</v>
      </c>
      <c r="H471" s="126" t="s">
        <v>808</v>
      </c>
      <c r="I471" s="126" t="s">
        <v>893</v>
      </c>
      <c r="J471" s="126" t="s">
        <v>838</v>
      </c>
      <c r="K471" s="126" t="s">
        <v>894</v>
      </c>
      <c r="L471" s="126" t="s">
        <v>813</v>
      </c>
      <c r="M471" s="123">
        <f>SUMIF(SaldoAnno1!A$12:A$4902,D471,SaldoAnno1!D$12:D$4902)</f>
        <v>1486.94</v>
      </c>
      <c r="N471" s="123">
        <f>SUMIF(SaldoAnno1!A$12:A$4902,D471,SaldoAnno1!E$12:E$4902)</f>
        <v>0</v>
      </c>
      <c r="O471" s="123">
        <f>SUMIF(SaldoAnno1!A$12:A$4902,D471,SaldoAnno1!G$12:G$4902)</f>
        <v>1486.94</v>
      </c>
      <c r="P471" s="123">
        <f>SUMIF(SaldoAnno2!A$12:A$5000,D471,SaldoAnno2!D$12:D$5000)</f>
        <v>33145.58</v>
      </c>
      <c r="Q471" s="123">
        <f>SUMIF(SaldoAnno2!A$12:A$5000,D471,SaldoAnno2!E$12:E$5000)</f>
        <v>0</v>
      </c>
      <c r="R471" s="123">
        <f>SUMIF(SaldoAnno2!A$12:A$5000,D471,SaldoAnno2!G$12:G$5000)</f>
        <v>33145.58</v>
      </c>
      <c r="S471" s="123">
        <f>SUMIF(SaldoAnno3!A$12:A$5000,D471,SaldoAnno3!D$12:G$5000)</f>
        <v>16446.41</v>
      </c>
      <c r="T471" s="123">
        <f>SUMIF(SaldoAnno3!A$12:A$5000,D471,SaldoAnno3!E$12:H$5000)</f>
        <v>0</v>
      </c>
      <c r="U471" s="123">
        <f>SUMIF(SaldoAnno3!A$12:A$5000,D471,SaldoAnno3!G$12:G$5000)</f>
        <v>16446.41</v>
      </c>
      <c r="V471" s="123">
        <f>SUMIF(SaldoAnno4!A$12:A$4602,$D471,SaldoAnno4!D$12:D$4602)</f>
        <v>11896.51</v>
      </c>
      <c r="W471" s="123">
        <f>SUMIF(SaldoAnno4!A$12:A$4602,$D471,SaldoAnno4!E$12:E$4602)</f>
        <v>0</v>
      </c>
      <c r="X471" s="123">
        <f>SUMIF(SaldoAnno4!A$12:A$4602,$D471,SaldoAnno4!G$12:G$4602)</f>
        <v>11896.51</v>
      </c>
      <c r="Y471" s="123">
        <f>SUMIF(SaldoAnno5!A$12:A$4602,$D471,SaldoAnno5!D$12:D$4602)</f>
        <v>8116.84</v>
      </c>
      <c r="Z471" s="123">
        <f>SUMIF(SaldoAnno5!A$12:A$4602,$D471,SaldoAnno5!E$12:E$4602)</f>
        <v>434.17</v>
      </c>
      <c r="AA471" s="123">
        <f>SUMIF(SaldoAnno5!A$12:A$4602,$D471,SaldoAnno5!G$12:G$4602)</f>
        <v>7682.67</v>
      </c>
      <c r="AB471" s="123">
        <f>SUMIF(SaldoAnno6!A$12:A$5000,$D471,SaldoAnno6!D$12:D$5000)</f>
        <v>7800.95</v>
      </c>
      <c r="AC471" s="123">
        <f>SUMIF(SaldoAnno6!A$12:A$5000,$D471,SaldoAnno6!E$12:E$5000)</f>
        <v>0</v>
      </c>
      <c r="AD471" s="123">
        <f>SUMIF(SaldoAnno6!A$12:A$5000,$D471,SaldoAnno6!G$12:G$5000)</f>
        <v>7800.95</v>
      </c>
    </row>
    <row r="472" spans="1:30">
      <c r="A472" s="124">
        <v>40</v>
      </c>
      <c r="B472" s="124">
        <v>4007</v>
      </c>
      <c r="C472" s="124">
        <v>400711</v>
      </c>
      <c r="D472" s="124">
        <v>40071102</v>
      </c>
      <c r="E472" s="125" t="s">
        <v>895</v>
      </c>
      <c r="F472" s="124">
        <v>1</v>
      </c>
      <c r="G472" s="126" t="s">
        <v>787</v>
      </c>
      <c r="H472" s="126" t="s">
        <v>808</v>
      </c>
      <c r="I472" s="126" t="s">
        <v>893</v>
      </c>
      <c r="J472" s="126" t="s">
        <v>838</v>
      </c>
      <c r="K472" s="126" t="s">
        <v>894</v>
      </c>
      <c r="L472" s="126" t="s">
        <v>813</v>
      </c>
      <c r="M472" s="123">
        <f>SUMIF(SaldoAnno1!A$12:A$4902,D472,SaldoAnno1!D$12:D$4902)</f>
        <v>0</v>
      </c>
      <c r="N472" s="123">
        <f>SUMIF(SaldoAnno1!A$12:A$4902,D472,SaldoAnno1!E$12:E$4902)</f>
        <v>0</v>
      </c>
      <c r="O472" s="123">
        <f>SUMIF(SaldoAnno1!A$12:A$4902,D472,SaldoAnno1!G$12:G$4902)</f>
        <v>0</v>
      </c>
      <c r="P472" s="123">
        <f>SUMIF(SaldoAnno2!A$12:A$5000,D472,SaldoAnno2!D$12:D$5000)</f>
        <v>0</v>
      </c>
      <c r="Q472" s="123">
        <f>SUMIF(SaldoAnno2!A$12:A$5000,D472,SaldoAnno2!E$12:E$5000)</f>
        <v>0</v>
      </c>
      <c r="R472" s="123">
        <f>SUMIF(SaldoAnno2!A$12:A$5000,D472,SaldoAnno2!G$12:G$5000)</f>
        <v>0</v>
      </c>
      <c r="S472" s="123">
        <f>SUMIF(SaldoAnno3!A$12:A$5000,D472,SaldoAnno3!D$12:G$5000)</f>
        <v>0</v>
      </c>
      <c r="T472" s="123">
        <f>SUMIF(SaldoAnno3!A$12:A$5000,D472,SaldoAnno3!E$12:H$5000)</f>
        <v>0</v>
      </c>
      <c r="U472" s="123">
        <f>SUMIF(SaldoAnno3!A$12:A$5000,D472,SaldoAnno3!G$12:G$5000)</f>
        <v>0</v>
      </c>
      <c r="V472" s="123">
        <f>SUMIF(SaldoAnno4!A$12:A$4602,$D472,SaldoAnno4!D$12:D$4602)</f>
        <v>0</v>
      </c>
      <c r="W472" s="123">
        <f>SUMIF(SaldoAnno4!A$12:A$4602,$D472,SaldoAnno4!E$12:E$4602)</f>
        <v>0</v>
      </c>
      <c r="X472" s="123">
        <f>SUMIF(SaldoAnno4!A$12:A$4602,$D472,SaldoAnno4!G$12:G$4602)</f>
        <v>0</v>
      </c>
      <c r="Y472" s="123">
        <f>SUMIF(SaldoAnno5!A$12:A$4602,$D472,SaldoAnno5!D$12:D$4602)</f>
        <v>0</v>
      </c>
      <c r="Z472" s="123">
        <f>SUMIF(SaldoAnno5!A$12:A$4602,$D472,SaldoAnno5!E$12:E$4602)</f>
        <v>0</v>
      </c>
      <c r="AA472" s="123">
        <f>SUMIF(SaldoAnno5!A$12:A$4602,$D472,SaldoAnno5!G$12:G$4602)</f>
        <v>0</v>
      </c>
      <c r="AB472" s="123">
        <f>SUMIF(SaldoAnno6!A$12:A$5000,$D472,SaldoAnno6!D$12:D$5000)</f>
        <v>0</v>
      </c>
      <c r="AC472" s="123">
        <f>SUMIF(SaldoAnno6!A$12:A$5000,$D472,SaldoAnno6!E$12:E$5000)</f>
        <v>0</v>
      </c>
      <c r="AD472" s="123">
        <f>SUMIF(SaldoAnno6!A$12:A$5000,$D472,SaldoAnno6!G$12:G$5000)</f>
        <v>0</v>
      </c>
    </row>
    <row r="473" spans="1:30">
      <c r="A473" s="124">
        <v>40</v>
      </c>
      <c r="B473" s="124">
        <v>4007</v>
      </c>
      <c r="C473" s="124">
        <v>400711</v>
      </c>
      <c r="D473" s="124">
        <v>40071103</v>
      </c>
      <c r="E473" s="125" t="s">
        <v>896</v>
      </c>
      <c r="F473" s="124">
        <v>1</v>
      </c>
      <c r="G473" s="126" t="s">
        <v>787</v>
      </c>
      <c r="H473" s="126" t="s">
        <v>808</v>
      </c>
      <c r="I473" s="126" t="s">
        <v>893</v>
      </c>
      <c r="J473" s="126" t="s">
        <v>838</v>
      </c>
      <c r="K473" s="126" t="s">
        <v>894</v>
      </c>
      <c r="L473" s="126" t="s">
        <v>813</v>
      </c>
      <c r="M473" s="123">
        <f>SUMIF(SaldoAnno1!A$12:A$4902,D473,SaldoAnno1!D$12:D$4902)</f>
        <v>0</v>
      </c>
      <c r="N473" s="123">
        <f>SUMIF(SaldoAnno1!A$12:A$4902,D473,SaldoAnno1!E$12:E$4902)</f>
        <v>0</v>
      </c>
      <c r="O473" s="123">
        <f>SUMIF(SaldoAnno1!A$12:A$4902,D473,SaldoAnno1!G$12:G$4902)</f>
        <v>0</v>
      </c>
      <c r="P473" s="123">
        <f>SUMIF(SaldoAnno2!A$12:A$5000,D473,SaldoAnno2!D$12:D$5000)</f>
        <v>0</v>
      </c>
      <c r="Q473" s="123">
        <f>SUMIF(SaldoAnno2!A$12:A$5000,D473,SaldoAnno2!E$12:E$5000)</f>
        <v>0</v>
      </c>
      <c r="R473" s="123">
        <f>SUMIF(SaldoAnno2!A$12:A$5000,D473,SaldoAnno2!G$12:G$5000)</f>
        <v>0</v>
      </c>
      <c r="S473" s="123">
        <f>SUMIF(SaldoAnno3!A$12:A$5000,D473,SaldoAnno3!D$12:G$5000)</f>
        <v>0</v>
      </c>
      <c r="T473" s="123">
        <f>SUMIF(SaldoAnno3!A$12:A$5000,D473,SaldoAnno3!E$12:H$5000)</f>
        <v>0</v>
      </c>
      <c r="U473" s="123">
        <f>SUMIF(SaldoAnno3!A$12:A$5000,D473,SaldoAnno3!G$12:G$5000)</f>
        <v>0</v>
      </c>
      <c r="V473" s="123">
        <f>SUMIF(SaldoAnno4!A$12:A$4602,$D473,SaldoAnno4!D$12:D$4602)</f>
        <v>157.19999999999999</v>
      </c>
      <c r="W473" s="123">
        <f>SUMIF(SaldoAnno4!A$12:A$4602,$D473,SaldoAnno4!E$12:E$4602)</f>
        <v>0</v>
      </c>
      <c r="X473" s="123">
        <f>SUMIF(SaldoAnno4!A$12:A$4602,$D473,SaldoAnno4!G$12:G$4602)</f>
        <v>157.19999999999999</v>
      </c>
      <c r="Y473" s="123">
        <f>SUMIF(SaldoAnno5!A$12:A$4602,$D473,SaldoAnno5!D$12:D$4602)</f>
        <v>0</v>
      </c>
      <c r="Z473" s="123">
        <f>SUMIF(SaldoAnno5!A$12:A$4602,$D473,SaldoAnno5!E$12:E$4602)</f>
        <v>0</v>
      </c>
      <c r="AA473" s="123">
        <f>SUMIF(SaldoAnno5!A$12:A$4602,$D473,SaldoAnno5!G$12:G$4602)</f>
        <v>0</v>
      </c>
      <c r="AB473" s="123">
        <f>SUMIF(SaldoAnno6!A$12:A$5000,$D473,SaldoAnno6!D$12:D$5000)</f>
        <v>0</v>
      </c>
      <c r="AC473" s="123">
        <f>SUMIF(SaldoAnno6!A$12:A$5000,$D473,SaldoAnno6!E$12:E$5000)</f>
        <v>0</v>
      </c>
      <c r="AD473" s="123">
        <f>SUMIF(SaldoAnno6!A$12:A$5000,$D473,SaldoAnno6!G$12:G$5000)</f>
        <v>0</v>
      </c>
    </row>
    <row r="474" spans="1:30">
      <c r="A474" s="124">
        <v>40</v>
      </c>
      <c r="B474" s="124">
        <v>4007</v>
      </c>
      <c r="C474" s="124">
        <v>400711</v>
      </c>
      <c r="D474" s="124">
        <v>40071104</v>
      </c>
      <c r="E474" s="125" t="s">
        <v>897</v>
      </c>
      <c r="F474" s="124">
        <v>1</v>
      </c>
      <c r="G474" s="126" t="s">
        <v>787</v>
      </c>
      <c r="H474" s="126" t="s">
        <v>808</v>
      </c>
      <c r="I474" s="126" t="s">
        <v>893</v>
      </c>
      <c r="J474" s="126" t="s">
        <v>838</v>
      </c>
      <c r="K474" s="126" t="s">
        <v>894</v>
      </c>
      <c r="L474" s="126" t="s">
        <v>813</v>
      </c>
      <c r="M474" s="123">
        <f>SUMIF(SaldoAnno1!A$12:A$4902,D474,SaldoAnno1!D$12:D$4902)</f>
        <v>1051.99</v>
      </c>
      <c r="N474" s="123">
        <f>SUMIF(SaldoAnno1!A$12:A$4902,D474,SaldoAnno1!E$12:E$4902)</f>
        <v>0</v>
      </c>
      <c r="O474" s="123">
        <f>SUMIF(SaldoAnno1!A$12:A$4902,D474,SaldoAnno1!G$12:G$4902)</f>
        <v>1051.99</v>
      </c>
      <c r="P474" s="123">
        <f>SUMIF(SaldoAnno2!A$12:A$5000,D474,SaldoAnno2!D$12:D$5000)</f>
        <v>4765.05</v>
      </c>
      <c r="Q474" s="123">
        <f>SUMIF(SaldoAnno2!A$12:A$5000,D474,SaldoAnno2!E$12:E$5000)</f>
        <v>13.85</v>
      </c>
      <c r="R474" s="123">
        <f>SUMIF(SaldoAnno2!A$12:A$5000,D474,SaldoAnno2!G$12:G$5000)</f>
        <v>4751.2</v>
      </c>
      <c r="S474" s="123">
        <f>SUMIF(SaldoAnno3!A$12:A$5000,D474,SaldoAnno3!D$12:G$5000)</f>
        <v>21478.639999999999</v>
      </c>
      <c r="T474" s="123">
        <f>SUMIF(SaldoAnno3!A$12:A$5000,D474,SaldoAnno3!E$12:H$5000)</f>
        <v>0</v>
      </c>
      <c r="U474" s="123">
        <f>SUMIF(SaldoAnno3!A$12:A$5000,D474,SaldoAnno3!G$12:G$5000)</f>
        <v>21478.639999999999</v>
      </c>
      <c r="V474" s="123">
        <f>SUMIF(SaldoAnno4!A$12:A$4602,$D474,SaldoAnno4!D$12:D$4602)</f>
        <v>10320.77</v>
      </c>
      <c r="W474" s="123">
        <f>SUMIF(SaldoAnno4!A$12:A$4602,$D474,SaldoAnno4!E$12:E$4602)</f>
        <v>488</v>
      </c>
      <c r="X474" s="123">
        <f>SUMIF(SaldoAnno4!A$12:A$4602,$D474,SaldoAnno4!G$12:G$4602)</f>
        <v>9832.77</v>
      </c>
      <c r="Y474" s="123">
        <f>SUMIF(SaldoAnno5!A$12:A$4602,$D474,SaldoAnno5!D$12:D$4602)</f>
        <v>23202.67</v>
      </c>
      <c r="Z474" s="123">
        <f>SUMIF(SaldoAnno5!A$12:A$4602,$D474,SaldoAnno5!E$12:E$4602)</f>
        <v>54.73</v>
      </c>
      <c r="AA474" s="123">
        <f>SUMIF(SaldoAnno5!A$12:A$4602,$D474,SaldoAnno5!G$12:G$4602)</f>
        <v>23147.94</v>
      </c>
      <c r="AB474" s="123">
        <f>SUMIF(SaldoAnno6!A$12:A$5000,$D474,SaldoAnno6!D$12:D$5000)</f>
        <v>25615.23</v>
      </c>
      <c r="AC474" s="123">
        <f>SUMIF(SaldoAnno6!A$12:A$5000,$D474,SaldoAnno6!E$12:E$5000)</f>
        <v>33.14</v>
      </c>
      <c r="AD474" s="123">
        <f>SUMIF(SaldoAnno6!A$12:A$5000,$D474,SaldoAnno6!G$12:G$5000)</f>
        <v>25582.09</v>
      </c>
    </row>
    <row r="475" spans="1:30">
      <c r="A475" s="124">
        <v>40</v>
      </c>
      <c r="B475" s="124">
        <v>4007</v>
      </c>
      <c r="C475" s="124">
        <v>400711</v>
      </c>
      <c r="D475" s="124">
        <v>40071105</v>
      </c>
      <c r="E475" s="125" t="s">
        <v>898</v>
      </c>
      <c r="F475" s="124">
        <v>1</v>
      </c>
      <c r="G475" s="126" t="s">
        <v>787</v>
      </c>
      <c r="H475" s="126" t="s">
        <v>808</v>
      </c>
      <c r="I475" s="126" t="s">
        <v>893</v>
      </c>
      <c r="J475" s="126" t="s">
        <v>838</v>
      </c>
      <c r="K475" s="126" t="s">
        <v>894</v>
      </c>
      <c r="L475" s="126" t="s">
        <v>813</v>
      </c>
      <c r="M475" s="123">
        <f>SUMIF(SaldoAnno1!A$12:A$4902,D475,SaldoAnno1!D$12:D$4902)</f>
        <v>0</v>
      </c>
      <c r="N475" s="123">
        <f>SUMIF(SaldoAnno1!A$12:A$4902,D475,SaldoAnno1!E$12:E$4902)</f>
        <v>0</v>
      </c>
      <c r="O475" s="123">
        <f>SUMIF(SaldoAnno1!A$12:A$4902,D475,SaldoAnno1!G$12:G$4902)</f>
        <v>0</v>
      </c>
      <c r="P475" s="123">
        <f>SUMIF(SaldoAnno2!A$12:A$5000,D475,SaldoAnno2!D$12:D$5000)</f>
        <v>0</v>
      </c>
      <c r="Q475" s="123">
        <f>SUMIF(SaldoAnno2!A$12:A$5000,D475,SaldoAnno2!E$12:E$5000)</f>
        <v>0</v>
      </c>
      <c r="R475" s="123">
        <f>SUMIF(SaldoAnno2!A$12:A$5000,D475,SaldoAnno2!G$12:G$5000)</f>
        <v>0</v>
      </c>
      <c r="S475" s="123">
        <f>SUMIF(SaldoAnno3!A$12:A$5000,D475,SaldoAnno3!D$12:G$5000)</f>
        <v>0</v>
      </c>
      <c r="T475" s="123">
        <f>SUMIF(SaldoAnno3!A$12:A$5000,D475,SaldoAnno3!E$12:H$5000)</f>
        <v>0</v>
      </c>
      <c r="U475" s="123">
        <f>SUMIF(SaldoAnno3!A$12:A$5000,D475,SaldoAnno3!G$12:G$5000)</f>
        <v>0</v>
      </c>
      <c r="V475" s="123">
        <f>SUMIF(SaldoAnno4!A$12:A$4602,$D475,SaldoAnno4!D$12:D$4602)</f>
        <v>0</v>
      </c>
      <c r="W475" s="123">
        <f>SUMIF(SaldoAnno4!A$12:A$4602,$D475,SaldoAnno4!E$12:E$4602)</f>
        <v>0</v>
      </c>
      <c r="X475" s="123">
        <f>SUMIF(SaldoAnno4!A$12:A$4602,$D475,SaldoAnno4!G$12:G$4602)</f>
        <v>0</v>
      </c>
      <c r="Y475" s="123">
        <f>SUMIF(SaldoAnno5!A$12:A$4602,$D475,SaldoAnno5!D$12:D$4602)</f>
        <v>0</v>
      </c>
      <c r="Z475" s="123">
        <f>SUMIF(SaldoAnno5!A$12:A$4602,$D475,SaldoAnno5!E$12:E$4602)</f>
        <v>0</v>
      </c>
      <c r="AA475" s="123">
        <f>SUMIF(SaldoAnno5!A$12:A$4602,$D475,SaldoAnno5!G$12:G$4602)</f>
        <v>0</v>
      </c>
      <c r="AB475" s="123">
        <f>SUMIF(SaldoAnno6!A$12:A$5000,$D475,SaldoAnno6!D$12:D$5000)</f>
        <v>0</v>
      </c>
      <c r="AC475" s="123">
        <f>SUMIF(SaldoAnno6!A$12:A$5000,$D475,SaldoAnno6!E$12:E$5000)</f>
        <v>0</v>
      </c>
      <c r="AD475" s="123">
        <f>SUMIF(SaldoAnno6!A$12:A$5000,$D475,SaldoAnno6!G$12:G$5000)</f>
        <v>0</v>
      </c>
    </row>
    <row r="476" spans="1:30">
      <c r="A476" s="124">
        <v>40</v>
      </c>
      <c r="B476" s="124">
        <v>4007</v>
      </c>
      <c r="C476" s="124">
        <v>400711</v>
      </c>
      <c r="D476" s="124">
        <v>40071106</v>
      </c>
      <c r="E476" s="125" t="s">
        <v>899</v>
      </c>
      <c r="F476" s="124">
        <v>1</v>
      </c>
      <c r="G476" s="126" t="s">
        <v>787</v>
      </c>
      <c r="H476" s="126" t="s">
        <v>808</v>
      </c>
      <c r="I476" s="126" t="s">
        <v>893</v>
      </c>
      <c r="J476" s="126" t="s">
        <v>838</v>
      </c>
      <c r="K476" s="126" t="s">
        <v>894</v>
      </c>
      <c r="L476" s="126" t="s">
        <v>813</v>
      </c>
      <c r="M476" s="123">
        <f>SUMIF(SaldoAnno1!A$12:A$4902,D476,SaldoAnno1!D$12:D$4902)</f>
        <v>0</v>
      </c>
      <c r="N476" s="123">
        <f>SUMIF(SaldoAnno1!A$12:A$4902,D476,SaldoAnno1!E$12:E$4902)</f>
        <v>0</v>
      </c>
      <c r="O476" s="123">
        <f>SUMIF(SaldoAnno1!A$12:A$4902,D476,SaldoAnno1!G$12:G$4902)</f>
        <v>0</v>
      </c>
      <c r="P476" s="123">
        <f>SUMIF(SaldoAnno2!A$12:A$5000,D476,SaldoAnno2!D$12:D$5000)</f>
        <v>12139.6</v>
      </c>
      <c r="Q476" s="123">
        <f>SUMIF(SaldoAnno2!A$12:A$5000,D476,SaldoAnno2!E$12:E$5000)</f>
        <v>0</v>
      </c>
      <c r="R476" s="123">
        <f>SUMIF(SaldoAnno2!A$12:A$5000,D476,SaldoAnno2!G$12:G$5000)</f>
        <v>12139.6</v>
      </c>
      <c r="S476" s="123">
        <f>SUMIF(SaldoAnno3!A$12:A$5000,D476,SaldoAnno3!D$12:G$5000)</f>
        <v>12090.41</v>
      </c>
      <c r="T476" s="123">
        <f>SUMIF(SaldoAnno3!A$12:A$5000,D476,SaldoAnno3!E$12:H$5000)</f>
        <v>0</v>
      </c>
      <c r="U476" s="123">
        <f>SUMIF(SaldoAnno3!A$12:A$5000,D476,SaldoAnno3!G$12:G$5000)</f>
        <v>12090.41</v>
      </c>
      <c r="V476" s="123">
        <f>SUMIF(SaldoAnno4!A$12:A$4602,$D476,SaldoAnno4!D$12:D$4602)</f>
        <v>7839.97</v>
      </c>
      <c r="W476" s="123">
        <f>SUMIF(SaldoAnno4!A$12:A$4602,$D476,SaldoAnno4!E$12:E$4602)</f>
        <v>0</v>
      </c>
      <c r="X476" s="123">
        <f>SUMIF(SaldoAnno4!A$12:A$4602,$D476,SaldoAnno4!G$12:G$4602)</f>
        <v>7839.97</v>
      </c>
      <c r="Y476" s="123">
        <f>SUMIF(SaldoAnno5!A$12:A$4602,$D476,SaldoAnno5!D$12:D$4602)</f>
        <v>15420.87</v>
      </c>
      <c r="Z476" s="123">
        <f>SUMIF(SaldoAnno5!A$12:A$4602,$D476,SaldoAnno5!E$12:E$4602)</f>
        <v>0</v>
      </c>
      <c r="AA476" s="123">
        <f>SUMIF(SaldoAnno5!A$12:A$4602,$D476,SaldoAnno5!G$12:G$4602)</f>
        <v>15420.87</v>
      </c>
      <c r="AB476" s="123">
        <f>SUMIF(SaldoAnno6!A$12:A$5000,$D476,SaldoAnno6!D$12:D$5000)</f>
        <v>10399.030000000001</v>
      </c>
      <c r="AC476" s="123">
        <f>SUMIF(SaldoAnno6!A$12:A$5000,$D476,SaldoAnno6!E$12:E$5000)</f>
        <v>0</v>
      </c>
      <c r="AD476" s="123">
        <f>SUMIF(SaldoAnno6!A$12:A$5000,$D476,SaldoAnno6!G$12:G$5000)</f>
        <v>10399.030000000001</v>
      </c>
    </row>
    <row r="477" spans="1:30">
      <c r="A477" s="124">
        <v>40</v>
      </c>
      <c r="B477" s="124">
        <v>4007</v>
      </c>
      <c r="C477" s="124">
        <v>400711</v>
      </c>
      <c r="D477" s="124">
        <v>40071107</v>
      </c>
      <c r="E477" s="125" t="s">
        <v>1233</v>
      </c>
      <c r="F477" s="124">
        <v>1</v>
      </c>
      <c r="G477" s="126" t="s">
        <v>787</v>
      </c>
      <c r="H477" s="126" t="s">
        <v>808</v>
      </c>
      <c r="I477" s="126" t="s">
        <v>893</v>
      </c>
      <c r="J477" s="126" t="s">
        <v>838</v>
      </c>
      <c r="K477" s="126" t="s">
        <v>894</v>
      </c>
      <c r="L477" s="126" t="s">
        <v>813</v>
      </c>
      <c r="M477" s="123">
        <f>SUMIF(SaldoAnno1!A$12:A$4902,D477,SaldoAnno1!D$12:D$4902)</f>
        <v>440201.3</v>
      </c>
      <c r="N477" s="123">
        <f>SUMIF(SaldoAnno1!A$12:A$4902,D477,SaldoAnno1!E$12:E$4902)</f>
        <v>1355.88</v>
      </c>
      <c r="O477" s="123">
        <f>SUMIF(SaldoAnno1!A$12:A$4902,D477,SaldoAnno1!G$12:G$4902)</f>
        <v>438845.42</v>
      </c>
      <c r="P477" s="123">
        <f>SUMIF(SaldoAnno2!A$12:A$5000,D477,SaldoAnno2!D$12:D$5000)</f>
        <v>545164.26</v>
      </c>
      <c r="Q477" s="123">
        <f>SUMIF(SaldoAnno2!A$12:A$5000,D477,SaldoAnno2!E$12:E$5000)</f>
        <v>2350</v>
      </c>
      <c r="R477" s="123">
        <f>SUMIF(SaldoAnno2!A$12:A$5000,D477,SaldoAnno2!G$12:G$5000)</f>
        <v>542814.26</v>
      </c>
      <c r="S477" s="123">
        <f>SUMIF(SaldoAnno3!A$12:A$5000,D477,SaldoAnno3!D$12:G$5000)</f>
        <v>799049.41</v>
      </c>
      <c r="T477" s="123">
        <f>SUMIF(SaldoAnno3!A$12:A$5000,D477,SaldoAnno3!E$12:H$5000)</f>
        <v>7402</v>
      </c>
      <c r="U477" s="123">
        <f>SUMIF(SaldoAnno3!A$12:A$5000,D477,SaldoAnno3!G$12:G$5000)</f>
        <v>791647.41</v>
      </c>
      <c r="V477" s="123">
        <f>SUMIF(SaldoAnno4!A$12:A$4602,$D477,SaldoAnno4!D$12:D$4602)</f>
        <v>804670.45</v>
      </c>
      <c r="W477" s="123">
        <f>SUMIF(SaldoAnno4!A$12:A$4602,$D477,SaldoAnno4!E$12:E$4602)</f>
        <v>17510.5</v>
      </c>
      <c r="X477" s="123">
        <f>SUMIF(SaldoAnno4!A$12:A$4602,$D477,SaldoAnno4!G$12:G$4602)</f>
        <v>787159.95</v>
      </c>
      <c r="Y477" s="123">
        <f>SUMIF(SaldoAnno5!A$12:A$4602,$D477,SaldoAnno5!D$12:D$4602)</f>
        <v>951301.4</v>
      </c>
      <c r="Z477" s="123">
        <f>SUMIF(SaldoAnno5!A$12:A$4602,$D477,SaldoAnno5!E$12:E$4602)</f>
        <v>17299.8</v>
      </c>
      <c r="AA477" s="123">
        <f>SUMIF(SaldoAnno5!A$12:A$4602,$D477,SaldoAnno5!G$12:G$4602)</f>
        <v>934001.6</v>
      </c>
      <c r="AB477" s="123">
        <f>SUMIF(SaldoAnno6!A$12:A$5000,$D477,SaldoAnno6!D$12:D$5000)</f>
        <v>1104640.68</v>
      </c>
      <c r="AC477" s="123">
        <f>SUMIF(SaldoAnno6!A$12:A$5000,$D477,SaldoAnno6!E$12:E$5000)</f>
        <v>28834.35</v>
      </c>
      <c r="AD477" s="123">
        <f>SUMIF(SaldoAnno6!A$12:A$5000,$D477,SaldoAnno6!G$12:G$5000)</f>
        <v>1075806.3299999998</v>
      </c>
    </row>
    <row r="478" spans="1:30">
      <c r="A478" s="124">
        <v>40</v>
      </c>
      <c r="B478" s="124">
        <v>4007</v>
      </c>
      <c r="C478" s="124">
        <v>400711</v>
      </c>
      <c r="D478" s="124">
        <v>40071108</v>
      </c>
      <c r="E478" s="125" t="s">
        <v>1346</v>
      </c>
      <c r="F478" s="124">
        <v>1</v>
      </c>
      <c r="G478" s="126" t="s">
        <v>787</v>
      </c>
      <c r="H478" s="126" t="s">
        <v>808</v>
      </c>
      <c r="I478" s="126" t="s">
        <v>893</v>
      </c>
      <c r="J478" s="126" t="s">
        <v>838</v>
      </c>
      <c r="K478" s="126" t="s">
        <v>894</v>
      </c>
      <c r="L478" s="126" t="s">
        <v>813</v>
      </c>
      <c r="M478" s="123">
        <f>SUMIF(SaldoAnno1!A$12:A$4902,D478,SaldoAnno1!D$12:D$4902)</f>
        <v>0</v>
      </c>
      <c r="N478" s="123">
        <f>SUMIF(SaldoAnno1!A$12:A$4902,D478,SaldoAnno1!E$12:E$4902)</f>
        <v>0</v>
      </c>
      <c r="O478" s="123">
        <f>SUMIF(SaldoAnno1!A$12:A$4902,D478,SaldoAnno1!G$12:G$4902)</f>
        <v>0</v>
      </c>
      <c r="P478" s="123">
        <f>SUMIF(SaldoAnno2!A$12:A$5000,D478,SaldoAnno2!D$12:D$5000)</f>
        <v>0</v>
      </c>
      <c r="Q478" s="123">
        <f>SUMIF(SaldoAnno2!A$12:A$5000,D478,SaldoAnno2!E$12:E$5000)</f>
        <v>0</v>
      </c>
      <c r="R478" s="123">
        <f>SUMIF(SaldoAnno2!A$12:A$5000,D478,SaldoAnno2!G$12:G$5000)</f>
        <v>0</v>
      </c>
      <c r="S478" s="123">
        <f>SUMIF(SaldoAnno3!A$12:A$5000,D478,SaldoAnno3!D$12:G$5000)</f>
        <v>0</v>
      </c>
      <c r="T478" s="123">
        <f>SUMIF(SaldoAnno3!A$12:A$5000,D478,SaldoAnno3!E$12:H$5000)</f>
        <v>0</v>
      </c>
      <c r="U478" s="123">
        <f>SUMIF(SaldoAnno3!A$12:A$5000,D478,SaldoAnno3!G$12:G$5000)</f>
        <v>0</v>
      </c>
      <c r="V478" s="123">
        <f>SUMIF(SaldoAnno4!A$12:A$4602,$D478,SaldoAnno4!D$12:D$4602)</f>
        <v>0</v>
      </c>
      <c r="W478" s="123">
        <f>SUMIF(SaldoAnno4!A$12:A$4602,$D478,SaldoAnno4!E$12:E$4602)</f>
        <v>0</v>
      </c>
      <c r="X478" s="123">
        <f>SUMIF(SaldoAnno4!A$12:A$4602,$D478,SaldoAnno4!G$12:G$4602)</f>
        <v>0</v>
      </c>
      <c r="Y478" s="123">
        <f>SUMIF(SaldoAnno5!A$12:A$4602,$D478,SaldoAnno5!D$12:D$4602)</f>
        <v>0</v>
      </c>
      <c r="Z478" s="123">
        <f>SUMIF(SaldoAnno5!A$12:A$4602,$D478,SaldoAnno5!E$12:E$4602)</f>
        <v>0</v>
      </c>
      <c r="AA478" s="123">
        <f>SUMIF(SaldoAnno5!A$12:A$4602,$D478,SaldoAnno5!G$12:G$4602)</f>
        <v>0</v>
      </c>
      <c r="AB478" s="123">
        <f>SUMIF(SaldoAnno6!A$12:A$5000,$D478,SaldoAnno6!D$12:D$5000)</f>
        <v>0</v>
      </c>
      <c r="AC478" s="123">
        <f>SUMIF(SaldoAnno6!A$12:A$5000,$D478,SaldoAnno6!E$12:E$5000)</f>
        <v>0</v>
      </c>
      <c r="AD478" s="123">
        <f>SUMIF(SaldoAnno6!A$12:A$5000,$D478,SaldoAnno6!G$12:G$5000)</f>
        <v>0</v>
      </c>
    </row>
    <row r="479" spans="1:30">
      <c r="A479" s="124">
        <v>40</v>
      </c>
      <c r="B479" s="124">
        <v>4007</v>
      </c>
      <c r="C479" s="124">
        <v>400711</v>
      </c>
      <c r="D479" s="124">
        <v>40071109</v>
      </c>
      <c r="E479" s="125" t="s">
        <v>1347</v>
      </c>
      <c r="F479" s="124">
        <v>1</v>
      </c>
      <c r="G479" s="126" t="s">
        <v>787</v>
      </c>
      <c r="H479" s="126" t="s">
        <v>808</v>
      </c>
      <c r="I479" s="126" t="s">
        <v>893</v>
      </c>
      <c r="J479" s="126" t="s">
        <v>838</v>
      </c>
      <c r="K479" s="126" t="s">
        <v>894</v>
      </c>
      <c r="L479" s="126" t="s">
        <v>813</v>
      </c>
      <c r="M479" s="123">
        <f>SUMIF(SaldoAnno1!A$12:A$4902,D479,SaldoAnno1!D$12:D$4902)</f>
        <v>0</v>
      </c>
      <c r="N479" s="123">
        <f>SUMIF(SaldoAnno1!A$12:A$4902,D479,SaldoAnno1!E$12:E$4902)</f>
        <v>0</v>
      </c>
      <c r="O479" s="123">
        <f>SUMIF(SaldoAnno1!A$12:A$4902,D479,SaldoAnno1!G$12:G$4902)</f>
        <v>0</v>
      </c>
      <c r="P479" s="123">
        <f>SUMIF(SaldoAnno2!A$12:A$5000,D479,SaldoAnno2!D$12:D$5000)</f>
        <v>8791.57</v>
      </c>
      <c r="Q479" s="123">
        <f>SUMIF(SaldoAnno2!A$12:A$5000,D479,SaldoAnno2!E$12:E$5000)</f>
        <v>41183.26</v>
      </c>
      <c r="R479" s="123">
        <f>SUMIF(SaldoAnno2!A$12:A$5000,D479,SaldoAnno2!G$12:G$5000)</f>
        <v>-32391.690000000002</v>
      </c>
      <c r="S479" s="123">
        <f>SUMIF(SaldoAnno3!A$12:A$5000,D479,SaldoAnno3!D$12:G$5000)</f>
        <v>0</v>
      </c>
      <c r="T479" s="123">
        <f>SUMIF(SaldoAnno3!A$12:A$5000,D479,SaldoAnno3!E$12:H$5000)</f>
        <v>0</v>
      </c>
      <c r="U479" s="123">
        <f>SUMIF(SaldoAnno3!A$12:A$5000,D479,SaldoAnno3!G$12:G$5000)</f>
        <v>0</v>
      </c>
      <c r="V479" s="123">
        <f>SUMIF(SaldoAnno4!A$12:A$4602,$D479,SaldoAnno4!D$12:D$4602)</f>
        <v>13855.81</v>
      </c>
      <c r="W479" s="123">
        <f>SUMIF(SaldoAnno4!A$12:A$4602,$D479,SaldoAnno4!E$12:E$4602)</f>
        <v>0</v>
      </c>
      <c r="X479" s="123">
        <f>SUMIF(SaldoAnno4!A$12:A$4602,$D479,SaldoAnno4!G$12:G$4602)</f>
        <v>13855.81</v>
      </c>
      <c r="Y479" s="123">
        <f>SUMIF(SaldoAnno5!A$12:A$4602,$D479,SaldoAnno5!D$12:D$4602)</f>
        <v>2299</v>
      </c>
      <c r="Z479" s="123">
        <f>SUMIF(SaldoAnno5!A$12:A$4602,$D479,SaldoAnno5!E$12:E$4602)</f>
        <v>0</v>
      </c>
      <c r="AA479" s="123">
        <f>SUMIF(SaldoAnno5!A$12:A$4602,$D479,SaldoAnno5!G$12:G$4602)</f>
        <v>2299</v>
      </c>
      <c r="AB479" s="123">
        <f>SUMIF(SaldoAnno6!A$12:A$5000,$D479,SaldoAnno6!D$12:D$5000)</f>
        <v>2221.19</v>
      </c>
      <c r="AC479" s="123">
        <f>SUMIF(SaldoAnno6!A$12:A$5000,$D479,SaldoAnno6!E$12:E$5000)</f>
        <v>0</v>
      </c>
      <c r="AD479" s="123">
        <f>SUMIF(SaldoAnno6!A$12:A$5000,$D479,SaldoAnno6!G$12:G$5000)</f>
        <v>2221.19</v>
      </c>
    </row>
    <row r="480" spans="1:30" ht="25.5">
      <c r="A480" s="124">
        <v>40</v>
      </c>
      <c r="B480" s="124">
        <v>4007</v>
      </c>
      <c r="C480" s="124">
        <v>400711</v>
      </c>
      <c r="D480" s="124">
        <v>40071110</v>
      </c>
      <c r="E480" s="125" t="s">
        <v>1348</v>
      </c>
      <c r="F480" s="124">
        <v>1</v>
      </c>
      <c r="G480" s="126" t="s">
        <v>787</v>
      </c>
      <c r="H480" s="126" t="s">
        <v>808</v>
      </c>
      <c r="I480" s="126" t="s">
        <v>893</v>
      </c>
      <c r="J480" s="126" t="s">
        <v>838</v>
      </c>
      <c r="K480" s="126" t="s">
        <v>894</v>
      </c>
      <c r="L480" s="126" t="s">
        <v>813</v>
      </c>
      <c r="M480" s="123">
        <f>SUMIF(SaldoAnno1!A$12:A$4902,D480,SaldoAnno1!D$12:D$4902)</f>
        <v>327658.63</v>
      </c>
      <c r="N480" s="123">
        <f>SUMIF(SaldoAnno1!A$12:A$4902,D480,SaldoAnno1!E$12:E$4902)</f>
        <v>8587.4599999999991</v>
      </c>
      <c r="O480" s="123">
        <f>SUMIF(SaldoAnno1!A$12:A$4902,D480,SaldoAnno1!G$12:G$4902)</f>
        <v>319071.17</v>
      </c>
      <c r="P480" s="123">
        <f>SUMIF(SaldoAnno2!A$12:A$5000,D480,SaldoAnno2!D$12:D$5000)</f>
        <v>212946.36</v>
      </c>
      <c r="Q480" s="123">
        <f>SUMIF(SaldoAnno2!A$12:A$5000,D480,SaldoAnno2!E$12:E$5000)</f>
        <v>4578</v>
      </c>
      <c r="R480" s="123">
        <f>SUMIF(SaldoAnno2!A$12:A$5000,D480,SaldoAnno2!G$12:G$5000)</f>
        <v>208368.36</v>
      </c>
      <c r="S480" s="123">
        <f>SUMIF(SaldoAnno3!A$12:A$5000,D480,SaldoAnno3!D$12:G$5000)</f>
        <v>237324.48</v>
      </c>
      <c r="T480" s="123">
        <f>SUMIF(SaldoAnno3!A$12:A$5000,D480,SaldoAnno3!E$12:H$5000)</f>
        <v>3880.97</v>
      </c>
      <c r="U480" s="123">
        <f>SUMIF(SaldoAnno3!A$12:A$5000,D480,SaldoAnno3!G$12:G$5000)</f>
        <v>233443.51</v>
      </c>
      <c r="V480" s="123">
        <f>SUMIF(SaldoAnno4!A$12:A$4602,$D480,SaldoAnno4!D$12:D$4602)</f>
        <v>382173.86</v>
      </c>
      <c r="W480" s="123">
        <f>SUMIF(SaldoAnno4!A$12:A$4602,$D480,SaldoAnno4!E$12:E$4602)</f>
        <v>18613.66</v>
      </c>
      <c r="X480" s="123">
        <f>SUMIF(SaldoAnno4!A$12:A$4602,$D480,SaldoAnno4!G$12:G$4602)</f>
        <v>363560.2</v>
      </c>
      <c r="Y480" s="123">
        <f>SUMIF(SaldoAnno5!A$12:A$4602,$D480,SaldoAnno5!D$12:D$4602)</f>
        <v>538303.93999999994</v>
      </c>
      <c r="Z480" s="123">
        <f>SUMIF(SaldoAnno5!A$12:A$4602,$D480,SaldoAnno5!E$12:E$4602)</f>
        <v>9495</v>
      </c>
      <c r="AA480" s="123">
        <f>SUMIF(SaldoAnno5!A$12:A$4602,$D480,SaldoAnno5!G$12:G$4602)</f>
        <v>528808.93999999994</v>
      </c>
      <c r="AB480" s="123">
        <f>SUMIF(SaldoAnno6!A$12:A$5000,$D480,SaldoAnno6!D$12:D$5000)</f>
        <v>1672551.89</v>
      </c>
      <c r="AC480" s="123">
        <f>SUMIF(SaldoAnno6!A$12:A$5000,$D480,SaldoAnno6!E$12:E$5000)</f>
        <v>49259.55</v>
      </c>
      <c r="AD480" s="123">
        <f>SUMIF(SaldoAnno6!A$12:A$5000,$D480,SaldoAnno6!G$12:G$5000)</f>
        <v>1623292.3399999999</v>
      </c>
    </row>
    <row r="481" spans="1:30">
      <c r="A481" s="124">
        <v>40</v>
      </c>
      <c r="B481" s="124">
        <v>4007</v>
      </c>
      <c r="C481" s="124">
        <v>400711</v>
      </c>
      <c r="D481" s="130">
        <v>40071111</v>
      </c>
      <c r="E481" s="131" t="s">
        <v>1349</v>
      </c>
      <c r="F481" s="124">
        <v>1</v>
      </c>
      <c r="G481" s="126" t="s">
        <v>787</v>
      </c>
      <c r="H481" s="126" t="s">
        <v>808</v>
      </c>
      <c r="I481" s="126" t="s">
        <v>893</v>
      </c>
      <c r="J481" s="126" t="s">
        <v>838</v>
      </c>
      <c r="K481" s="126" t="s">
        <v>894</v>
      </c>
      <c r="L481" s="126" t="s">
        <v>813</v>
      </c>
      <c r="M481" s="123">
        <f>SUMIF(SaldoAnno1!A$12:A$4902,D481,SaldoAnno1!D$12:D$4902)</f>
        <v>60636.480000000003</v>
      </c>
      <c r="N481" s="123">
        <f>SUMIF(SaldoAnno1!A$12:A$4902,D481,SaldoAnno1!E$12:E$4902)</f>
        <v>0</v>
      </c>
      <c r="O481" s="123">
        <f>SUMIF(SaldoAnno1!A$12:A$4902,D481,SaldoAnno1!G$12:G$4902)</f>
        <v>60636.480000000003</v>
      </c>
      <c r="P481" s="123">
        <f>SUMIF(SaldoAnno2!A$12:A$5000,D481,SaldoAnno2!D$12:D$5000)</f>
        <v>0</v>
      </c>
      <c r="Q481" s="123">
        <f>SUMIF(SaldoAnno2!A$12:A$5000,D481,SaldoAnno2!E$12:E$5000)</f>
        <v>0</v>
      </c>
      <c r="R481" s="123">
        <f>SUMIF(SaldoAnno2!A$12:A$5000,D481,SaldoAnno2!G$12:G$5000)</f>
        <v>0</v>
      </c>
      <c r="S481" s="123">
        <f>SUMIF(SaldoAnno3!A$12:A$5000,D481,SaldoAnno3!D$12:G$5000)</f>
        <v>1143939.55</v>
      </c>
      <c r="T481" s="123">
        <f>SUMIF(SaldoAnno3!A$12:A$5000,D481,SaldoAnno3!E$12:H$5000)</f>
        <v>1003.87</v>
      </c>
      <c r="U481" s="123">
        <f>SUMIF(SaldoAnno3!A$12:A$5000,D481,SaldoAnno3!G$12:G$5000)</f>
        <v>1142935.68</v>
      </c>
      <c r="V481" s="123">
        <f>SUMIF(SaldoAnno4!A$12:A$4602,$D481,SaldoAnno4!D$12:D$4602)</f>
        <v>1215304.93</v>
      </c>
      <c r="W481" s="123">
        <f>SUMIF(SaldoAnno4!A$12:A$4602,$D481,SaldoAnno4!E$12:E$4602)</f>
        <v>4055.64</v>
      </c>
      <c r="X481" s="123">
        <f>SUMIF(SaldoAnno4!A$12:A$4602,$D481,SaldoAnno4!G$12:G$4602)</f>
        <v>1211249.29</v>
      </c>
      <c r="Y481" s="123">
        <f>SUMIF(SaldoAnno5!A$12:A$4602,$D481,SaldoAnno5!D$12:D$4602)</f>
        <v>537871.49</v>
      </c>
      <c r="Z481" s="123">
        <f>SUMIF(SaldoAnno5!A$12:A$4602,$D481,SaldoAnno5!E$12:E$4602)</f>
        <v>3089.7</v>
      </c>
      <c r="AA481" s="123">
        <f>SUMIF(SaldoAnno5!A$12:A$4602,$D481,SaldoAnno5!G$12:G$4602)</f>
        <v>534781.79</v>
      </c>
      <c r="AB481" s="123">
        <f>SUMIF(SaldoAnno6!A$12:A$5000,$D481,SaldoAnno6!D$12:D$5000)</f>
        <v>293001.12</v>
      </c>
      <c r="AC481" s="123">
        <f>SUMIF(SaldoAnno6!A$12:A$5000,$D481,SaldoAnno6!E$12:E$5000)</f>
        <v>5835.34</v>
      </c>
      <c r="AD481" s="123">
        <f>SUMIF(SaldoAnno6!A$12:A$5000,$D481,SaldoAnno6!G$12:G$5000)</f>
        <v>287165.77999999997</v>
      </c>
    </row>
    <row r="482" spans="1:30">
      <c r="A482" s="124">
        <v>40</v>
      </c>
      <c r="B482" s="124">
        <v>4007</v>
      </c>
      <c r="C482" s="124">
        <v>400711</v>
      </c>
      <c r="D482" s="124">
        <v>40071188</v>
      </c>
      <c r="E482" s="125" t="s">
        <v>894</v>
      </c>
      <c r="F482" s="124">
        <v>1</v>
      </c>
      <c r="G482" s="126" t="s">
        <v>787</v>
      </c>
      <c r="H482" s="126" t="s">
        <v>808</v>
      </c>
      <c r="I482" s="126" t="s">
        <v>893</v>
      </c>
      <c r="J482" s="126" t="s">
        <v>838</v>
      </c>
      <c r="K482" s="126" t="s">
        <v>894</v>
      </c>
      <c r="L482" s="126" t="s">
        <v>813</v>
      </c>
      <c r="M482" s="123">
        <f>SUMIF(SaldoAnno1!A$12:A$4902,D482,SaldoAnno1!D$12:D$4902)</f>
        <v>25754.67</v>
      </c>
      <c r="N482" s="123">
        <f>SUMIF(SaldoAnno1!A$12:A$4902,D482,SaldoAnno1!E$12:E$4902)</f>
        <v>0</v>
      </c>
      <c r="O482" s="123">
        <f>SUMIF(SaldoAnno1!A$12:A$4902,D482,SaldoAnno1!G$12:G$4902)</f>
        <v>25754.67</v>
      </c>
      <c r="P482" s="123">
        <f>SUMIF(SaldoAnno2!A$12:A$5000,D482,SaldoAnno2!D$12:D$5000)</f>
        <v>762646.71</v>
      </c>
      <c r="Q482" s="123">
        <f>SUMIF(SaldoAnno2!A$12:A$5000,D482,SaldoAnno2!E$12:E$5000)</f>
        <v>0</v>
      </c>
      <c r="R482" s="123">
        <f>SUMIF(SaldoAnno2!A$12:A$5000,D482,SaldoAnno2!G$12:G$5000)</f>
        <v>762646.71</v>
      </c>
      <c r="S482" s="123">
        <f>SUMIF(SaldoAnno3!A$12:A$5000,D482,SaldoAnno3!D$12:G$5000)</f>
        <v>107256.67</v>
      </c>
      <c r="T482" s="123">
        <f>SUMIF(SaldoAnno3!A$12:A$5000,D482,SaldoAnno3!E$12:H$5000)</f>
        <v>7.0000000000000007E-2</v>
      </c>
      <c r="U482" s="123">
        <f>SUMIF(SaldoAnno3!A$12:A$5000,D482,SaldoAnno3!G$12:G$5000)</f>
        <v>107256.59999999999</v>
      </c>
      <c r="V482" s="123">
        <f>SUMIF(SaldoAnno4!A$12:A$4602,$D482,SaldoAnno4!D$12:D$4602)</f>
        <v>57643.95</v>
      </c>
      <c r="W482" s="123">
        <f>SUMIF(SaldoAnno4!A$12:A$4602,$D482,SaldoAnno4!E$12:E$4602)</f>
        <v>6104.89</v>
      </c>
      <c r="X482" s="123">
        <f>SUMIF(SaldoAnno4!A$12:A$4602,$D482,SaldoAnno4!G$12:G$4602)</f>
        <v>51539.06</v>
      </c>
      <c r="Y482" s="123">
        <f>SUMIF(SaldoAnno5!A$12:A$4602,$D482,SaldoAnno5!D$12:D$4602)</f>
        <v>146325.38</v>
      </c>
      <c r="Z482" s="123">
        <f>SUMIF(SaldoAnno5!A$12:A$4602,$D482,SaldoAnno5!E$12:E$4602)</f>
        <v>3164.66</v>
      </c>
      <c r="AA482" s="123">
        <f>SUMIF(SaldoAnno5!A$12:A$4602,$D482,SaldoAnno5!G$12:G$4602)</f>
        <v>143160.72</v>
      </c>
      <c r="AB482" s="123">
        <f>SUMIF(SaldoAnno6!A$12:A$5000,$D482,SaldoAnno6!D$12:D$5000)</f>
        <v>185292.2</v>
      </c>
      <c r="AC482" s="123">
        <f>SUMIF(SaldoAnno6!A$12:A$5000,$D482,SaldoAnno6!E$12:E$5000)</f>
        <v>4586.42</v>
      </c>
      <c r="AD482" s="123">
        <f>SUMIF(SaldoAnno6!A$12:A$5000,$D482,SaldoAnno6!G$12:G$5000)</f>
        <v>180705.78</v>
      </c>
    </row>
    <row r="483" spans="1:30">
      <c r="A483" s="124">
        <v>40</v>
      </c>
      <c r="B483" s="124">
        <v>4007</v>
      </c>
      <c r="C483" s="124">
        <v>400711</v>
      </c>
      <c r="D483" s="124">
        <v>40071191</v>
      </c>
      <c r="E483" s="125" t="s">
        <v>1350</v>
      </c>
      <c r="F483" s="124">
        <v>1</v>
      </c>
      <c r="G483" s="126" t="s">
        <v>787</v>
      </c>
      <c r="H483" s="126" t="s">
        <v>808</v>
      </c>
      <c r="I483" s="126" t="s">
        <v>893</v>
      </c>
      <c r="J483" s="126" t="s">
        <v>838</v>
      </c>
      <c r="K483" s="126" t="s">
        <v>894</v>
      </c>
      <c r="L483" s="126" t="s">
        <v>813</v>
      </c>
      <c r="M483" s="123">
        <f>SUMIF(SaldoAnno1!A$12:A$4902,D483,SaldoAnno1!D$12:D$4902)</f>
        <v>0</v>
      </c>
      <c r="N483" s="123">
        <f>SUMIF(SaldoAnno1!A$12:A$4902,D483,SaldoAnno1!E$12:E$4902)</f>
        <v>0</v>
      </c>
      <c r="O483" s="123">
        <f>SUMIF(SaldoAnno1!A$12:A$4902,D483,SaldoAnno1!G$12:G$4902)</f>
        <v>0</v>
      </c>
      <c r="P483" s="123">
        <f>SUMIF(SaldoAnno2!A$12:A$5000,D483,SaldoAnno2!D$12:D$5000)</f>
        <v>0</v>
      </c>
      <c r="Q483" s="123">
        <f>SUMIF(SaldoAnno2!A$12:A$5000,D483,SaldoAnno2!E$12:E$5000)</f>
        <v>0</v>
      </c>
      <c r="R483" s="123">
        <f>SUMIF(SaldoAnno2!A$12:A$5000,D483,SaldoAnno2!G$12:G$5000)</f>
        <v>0</v>
      </c>
      <c r="S483" s="123">
        <f>SUMIF(SaldoAnno3!A$12:A$5000,D483,SaldoAnno3!D$12:G$5000)</f>
        <v>0</v>
      </c>
      <c r="T483" s="123">
        <f>SUMIF(SaldoAnno3!A$12:A$5000,D483,SaldoAnno3!E$12:H$5000)</f>
        <v>0</v>
      </c>
      <c r="U483" s="123">
        <f>SUMIF(SaldoAnno3!A$12:A$5000,D483,SaldoAnno3!G$12:G$5000)</f>
        <v>0</v>
      </c>
      <c r="V483" s="123">
        <f>SUMIF(SaldoAnno4!A$12:A$4602,$D483,SaldoAnno4!D$12:D$4602)</f>
        <v>0</v>
      </c>
      <c r="W483" s="123">
        <f>SUMIF(SaldoAnno4!A$12:A$4602,$D483,SaldoAnno4!E$12:E$4602)</f>
        <v>0</v>
      </c>
      <c r="X483" s="123">
        <f>SUMIF(SaldoAnno4!A$12:A$4602,$D483,SaldoAnno4!G$12:G$4602)</f>
        <v>0</v>
      </c>
      <c r="Y483" s="123">
        <f>SUMIF(SaldoAnno5!A$12:A$4602,$D483,SaldoAnno5!D$12:D$4602)</f>
        <v>0</v>
      </c>
      <c r="Z483" s="123">
        <f>SUMIF(SaldoAnno5!A$12:A$4602,$D483,SaldoAnno5!E$12:E$4602)</f>
        <v>0</v>
      </c>
      <c r="AA483" s="123">
        <f>SUMIF(SaldoAnno5!A$12:A$4602,$D483,SaldoAnno5!G$12:G$4602)</f>
        <v>0</v>
      </c>
      <c r="AB483" s="123">
        <f>SUMIF(SaldoAnno6!A$12:A$5000,$D483,SaldoAnno6!D$12:D$5000)</f>
        <v>0</v>
      </c>
      <c r="AC483" s="123">
        <f>SUMIF(SaldoAnno6!A$12:A$5000,$D483,SaldoAnno6!E$12:E$5000)</f>
        <v>0</v>
      </c>
      <c r="AD483" s="123">
        <f>SUMIF(SaldoAnno6!A$12:A$5000,$D483,SaldoAnno6!G$12:G$5000)</f>
        <v>0</v>
      </c>
    </row>
    <row r="484" spans="1:30">
      <c r="A484" s="124">
        <v>40</v>
      </c>
      <c r="B484" s="124">
        <v>4008</v>
      </c>
      <c r="C484" s="124">
        <v>400801</v>
      </c>
      <c r="D484" s="124">
        <v>40080101</v>
      </c>
      <c r="E484" s="125" t="s">
        <v>902</v>
      </c>
      <c r="F484" s="124">
        <v>1</v>
      </c>
      <c r="G484" s="126" t="s">
        <v>787</v>
      </c>
      <c r="H484" s="126" t="s">
        <v>903</v>
      </c>
      <c r="I484" s="126" t="s">
        <v>904</v>
      </c>
      <c r="J484" s="126" t="s">
        <v>838</v>
      </c>
      <c r="K484" s="126" t="s">
        <v>905</v>
      </c>
      <c r="L484" s="126" t="s">
        <v>906</v>
      </c>
      <c r="M484" s="123">
        <f>SUMIF(SaldoAnno1!A$12:A$4902,D484,SaldoAnno1!D$12:D$4902)</f>
        <v>18330.52</v>
      </c>
      <c r="N484" s="123">
        <f>SUMIF(SaldoAnno1!A$12:A$4902,D484,SaldoAnno1!E$12:E$4902)</f>
        <v>42.45</v>
      </c>
      <c r="O484" s="123">
        <f>SUMIF(SaldoAnno1!A$12:A$4902,D484,SaldoAnno1!G$12:G$4902)</f>
        <v>18288.07</v>
      </c>
      <c r="P484" s="123">
        <f>SUMIF(SaldoAnno2!A$12:A$5000,D484,SaldoAnno2!D$12:D$5000)</f>
        <v>19638.099999999999</v>
      </c>
      <c r="Q484" s="123">
        <f>SUMIF(SaldoAnno2!A$12:A$5000,D484,SaldoAnno2!E$12:E$5000)</f>
        <v>57.1</v>
      </c>
      <c r="R484" s="123">
        <f>SUMIF(SaldoAnno2!A$12:A$5000,D484,SaldoAnno2!G$12:G$5000)</f>
        <v>19581</v>
      </c>
      <c r="S484" s="123">
        <f>SUMIF(SaldoAnno3!A$12:A$5000,D484,SaldoAnno3!D$12:G$5000)</f>
        <v>0</v>
      </c>
      <c r="T484" s="123">
        <f>SUMIF(SaldoAnno3!A$12:A$5000,D484,SaldoAnno3!E$12:H$5000)</f>
        <v>0</v>
      </c>
      <c r="U484" s="123">
        <f>SUMIF(SaldoAnno3!A$12:A$5000,D484,SaldoAnno3!G$12:G$5000)</f>
        <v>0</v>
      </c>
      <c r="V484" s="123">
        <f>SUMIF(SaldoAnno4!A$12:A$4602,$D484,SaldoAnno4!D$12:D$4602)</f>
        <v>19899.919999999998</v>
      </c>
      <c r="W484" s="123">
        <f>SUMIF(SaldoAnno4!A$12:A$4602,$D484,SaldoAnno4!E$12:E$4602)</f>
        <v>0</v>
      </c>
      <c r="X484" s="123">
        <f>SUMIF(SaldoAnno4!A$12:A$4602,$D484,SaldoAnno4!G$12:G$4602)</f>
        <v>19899.919999999998</v>
      </c>
      <c r="Y484" s="123">
        <f>SUMIF(SaldoAnno5!A$12:A$4602,$D484,SaldoAnno5!D$12:D$4602)</f>
        <v>40360.9</v>
      </c>
      <c r="Z484" s="123">
        <f>SUMIF(SaldoAnno5!A$12:A$4602,$D484,SaldoAnno5!E$12:E$4602)</f>
        <v>0</v>
      </c>
      <c r="AA484" s="123">
        <f>SUMIF(SaldoAnno5!A$12:A$4602,$D484,SaldoAnno5!G$12:G$4602)</f>
        <v>40360.9</v>
      </c>
      <c r="AB484" s="123">
        <f>SUMIF(SaldoAnno6!A$12:A$5000,$D484,SaldoAnno6!D$12:D$5000)</f>
        <v>60068.800000000003</v>
      </c>
      <c r="AC484" s="123">
        <f>SUMIF(SaldoAnno6!A$12:A$5000,$D484,SaldoAnno6!E$12:E$5000)</f>
        <v>0</v>
      </c>
      <c r="AD484" s="123">
        <f>SUMIF(SaldoAnno6!A$12:A$5000,$D484,SaldoAnno6!G$12:G$5000)</f>
        <v>60068.800000000003</v>
      </c>
    </row>
    <row r="485" spans="1:30">
      <c r="A485" s="124">
        <v>40</v>
      </c>
      <c r="B485" s="124">
        <v>4008</v>
      </c>
      <c r="C485" s="124">
        <v>400801</v>
      </c>
      <c r="D485" s="124">
        <v>40080102</v>
      </c>
      <c r="E485" s="125" t="s">
        <v>1234</v>
      </c>
      <c r="F485" s="124">
        <v>1</v>
      </c>
      <c r="G485" s="126" t="s">
        <v>787</v>
      </c>
      <c r="H485" s="126" t="s">
        <v>903</v>
      </c>
      <c r="I485" s="126" t="s">
        <v>904</v>
      </c>
      <c r="J485" s="126" t="s">
        <v>838</v>
      </c>
      <c r="K485" s="126" t="s">
        <v>905</v>
      </c>
      <c r="L485" s="126" t="s">
        <v>906</v>
      </c>
      <c r="M485" s="123">
        <f>SUMIF(SaldoAnno1!A$12:A$4902,D485,SaldoAnno1!D$12:D$4902)</f>
        <v>0</v>
      </c>
      <c r="N485" s="123">
        <f>SUMIF(SaldoAnno1!A$12:A$4902,D485,SaldoAnno1!E$12:E$4902)</f>
        <v>0</v>
      </c>
      <c r="O485" s="123">
        <f>SUMIF(SaldoAnno1!A$12:A$4902,D485,SaldoAnno1!G$12:G$4902)</f>
        <v>0</v>
      </c>
      <c r="P485" s="123">
        <f>SUMIF(SaldoAnno2!A$12:A$5000,D485,SaldoAnno2!D$12:D$5000)</f>
        <v>345.3</v>
      </c>
      <c r="Q485" s="123">
        <f>SUMIF(SaldoAnno2!A$12:A$5000,D485,SaldoAnno2!E$12:E$5000)</f>
        <v>0</v>
      </c>
      <c r="R485" s="123">
        <f>SUMIF(SaldoAnno2!A$12:A$5000,D485,SaldoAnno2!G$12:G$5000)</f>
        <v>345.3</v>
      </c>
      <c r="S485" s="123">
        <f>SUMIF(SaldoAnno3!A$12:A$5000,D485,SaldoAnno3!D$12:G$5000)</f>
        <v>32.4</v>
      </c>
      <c r="T485" s="123">
        <f>SUMIF(SaldoAnno3!A$12:A$5000,D485,SaldoAnno3!E$12:H$5000)</f>
        <v>0</v>
      </c>
      <c r="U485" s="123">
        <f>SUMIF(SaldoAnno3!A$12:A$5000,D485,SaldoAnno3!G$12:G$5000)</f>
        <v>32.4</v>
      </c>
      <c r="V485" s="123">
        <f>SUMIF(SaldoAnno4!A$12:A$4602,$D485,SaldoAnno4!D$12:D$4602)</f>
        <v>0</v>
      </c>
      <c r="W485" s="123">
        <f>SUMIF(SaldoAnno4!A$12:A$4602,$D485,SaldoAnno4!E$12:E$4602)</f>
        <v>0</v>
      </c>
      <c r="X485" s="123">
        <f>SUMIF(SaldoAnno4!A$12:A$4602,$D485,SaldoAnno4!G$12:G$4602)</f>
        <v>0</v>
      </c>
      <c r="Y485" s="123">
        <f>SUMIF(SaldoAnno5!A$12:A$4602,$D485,SaldoAnno5!D$12:D$4602)</f>
        <v>0</v>
      </c>
      <c r="Z485" s="123">
        <f>SUMIF(SaldoAnno5!A$12:A$4602,$D485,SaldoAnno5!E$12:E$4602)</f>
        <v>0</v>
      </c>
      <c r="AA485" s="123">
        <f>SUMIF(SaldoAnno5!A$12:A$4602,$D485,SaldoAnno5!G$12:G$4602)</f>
        <v>0</v>
      </c>
      <c r="AB485" s="123">
        <f>SUMIF(SaldoAnno6!A$12:A$5000,$D485,SaldoAnno6!D$12:D$5000)</f>
        <v>0</v>
      </c>
      <c r="AC485" s="123">
        <f>SUMIF(SaldoAnno6!A$12:A$5000,$D485,SaldoAnno6!E$12:E$5000)</f>
        <v>0</v>
      </c>
      <c r="AD485" s="123">
        <f>SUMIF(SaldoAnno6!A$12:A$5000,$D485,SaldoAnno6!G$12:G$5000)</f>
        <v>0</v>
      </c>
    </row>
    <row r="486" spans="1:30">
      <c r="A486" s="124">
        <v>40</v>
      </c>
      <c r="B486" s="124">
        <v>4008</v>
      </c>
      <c r="C486" s="124">
        <v>400801</v>
      </c>
      <c r="D486" s="124">
        <v>40080190</v>
      </c>
      <c r="E486" s="125" t="s">
        <v>1255</v>
      </c>
      <c r="F486" s="124">
        <v>1</v>
      </c>
      <c r="G486" s="126" t="s">
        <v>787</v>
      </c>
      <c r="H486" s="126" t="s">
        <v>903</v>
      </c>
      <c r="I486" s="126" t="s">
        <v>904</v>
      </c>
      <c r="J486" s="126" t="s">
        <v>838</v>
      </c>
      <c r="K486" s="126" t="s">
        <v>905</v>
      </c>
      <c r="L486" s="126" t="s">
        <v>906</v>
      </c>
      <c r="M486" s="123">
        <f>SUMIF(SaldoAnno1!A$12:A$4902,D486,SaldoAnno1!D$12:D$4902)</f>
        <v>0</v>
      </c>
      <c r="N486" s="123">
        <f>SUMIF(SaldoAnno1!A$12:A$4902,D486,SaldoAnno1!E$12:E$4902)</f>
        <v>0</v>
      </c>
      <c r="O486" s="123">
        <f>SUMIF(SaldoAnno1!A$12:A$4902,D486,SaldoAnno1!G$12:G$4902)</f>
        <v>0</v>
      </c>
      <c r="P486" s="123">
        <f>SUMIF(SaldoAnno2!A$12:A$5000,D486,SaldoAnno2!D$12:D$5000)</f>
        <v>0</v>
      </c>
      <c r="Q486" s="123">
        <f>SUMIF(SaldoAnno2!A$12:A$5000,D486,SaldoAnno2!E$12:E$5000)</f>
        <v>0</v>
      </c>
      <c r="R486" s="123">
        <f>SUMIF(SaldoAnno2!A$12:A$5000,D486,SaldoAnno2!G$12:G$5000)</f>
        <v>0</v>
      </c>
      <c r="S486" s="123">
        <f>SUMIF(SaldoAnno3!A$12:A$5000,D486,SaldoAnno3!D$12:G$5000)</f>
        <v>0</v>
      </c>
      <c r="T486" s="123">
        <f>SUMIF(SaldoAnno3!A$12:A$5000,D486,SaldoAnno3!E$12:H$5000)</f>
        <v>0</v>
      </c>
      <c r="U486" s="123">
        <f>SUMIF(SaldoAnno3!A$12:A$5000,D486,SaldoAnno3!G$12:G$5000)</f>
        <v>0</v>
      </c>
      <c r="V486" s="123">
        <f>SUMIF(SaldoAnno4!A$12:A$4602,$D486,SaldoAnno4!D$12:D$4602)</f>
        <v>0</v>
      </c>
      <c r="W486" s="123">
        <f>SUMIF(SaldoAnno4!A$12:A$4602,$D486,SaldoAnno4!E$12:E$4602)</f>
        <v>0</v>
      </c>
      <c r="X486" s="123">
        <f>SUMIF(SaldoAnno4!A$12:A$4602,$D486,SaldoAnno4!G$12:G$4602)</f>
        <v>0</v>
      </c>
      <c r="Y486" s="123">
        <f>SUMIF(SaldoAnno5!A$12:A$4602,$D486,SaldoAnno5!D$12:D$4602)</f>
        <v>0</v>
      </c>
      <c r="Z486" s="123">
        <f>SUMIF(SaldoAnno5!A$12:A$4602,$D486,SaldoAnno5!E$12:E$4602)</f>
        <v>0</v>
      </c>
      <c r="AA486" s="123">
        <f>SUMIF(SaldoAnno5!A$12:A$4602,$D486,SaldoAnno5!G$12:G$4602)</f>
        <v>0</v>
      </c>
      <c r="AB486" s="123">
        <f>SUMIF(SaldoAnno6!A$12:A$5000,$D486,SaldoAnno6!D$12:D$5000)</f>
        <v>0</v>
      </c>
      <c r="AC486" s="123">
        <f>SUMIF(SaldoAnno6!A$12:A$5000,$D486,SaldoAnno6!E$12:E$5000)</f>
        <v>0</v>
      </c>
      <c r="AD486" s="123">
        <f>SUMIF(SaldoAnno6!A$12:A$5000,$D486,SaldoAnno6!G$12:G$5000)</f>
        <v>0</v>
      </c>
    </row>
    <row r="487" spans="1:30">
      <c r="A487" s="124">
        <v>40</v>
      </c>
      <c r="B487" s="124">
        <v>4008</v>
      </c>
      <c r="C487" s="124">
        <v>400802</v>
      </c>
      <c r="D487" s="124">
        <v>40080201</v>
      </c>
      <c r="E487" s="125" t="s">
        <v>907</v>
      </c>
      <c r="F487" s="124">
        <v>1</v>
      </c>
      <c r="G487" s="126" t="s">
        <v>787</v>
      </c>
      <c r="H487" s="126" t="s">
        <v>903</v>
      </c>
      <c r="I487" s="126" t="s">
        <v>908</v>
      </c>
      <c r="J487" s="126" t="s">
        <v>838</v>
      </c>
      <c r="K487" s="126" t="s">
        <v>907</v>
      </c>
      <c r="L487" s="126" t="s">
        <v>906</v>
      </c>
      <c r="M487" s="123">
        <f>SUMIF(SaldoAnno1!A$12:A$4902,D487,SaldoAnno1!D$12:D$4902)</f>
        <v>0</v>
      </c>
      <c r="N487" s="123">
        <f>SUMIF(SaldoAnno1!A$12:A$4902,D487,SaldoAnno1!E$12:E$4902)</f>
        <v>0</v>
      </c>
      <c r="O487" s="123">
        <f>SUMIF(SaldoAnno1!A$12:A$4902,D487,SaldoAnno1!G$12:G$4902)</f>
        <v>0</v>
      </c>
      <c r="P487" s="123">
        <f>SUMIF(SaldoAnno2!A$12:A$5000,D487,SaldoAnno2!D$12:D$5000)</f>
        <v>0</v>
      </c>
      <c r="Q487" s="123">
        <f>SUMIF(SaldoAnno2!A$12:A$5000,D487,SaldoAnno2!E$12:E$5000)</f>
        <v>0</v>
      </c>
      <c r="R487" s="123">
        <f>SUMIF(SaldoAnno2!A$12:A$5000,D487,SaldoAnno2!G$12:G$5000)</f>
        <v>0</v>
      </c>
      <c r="S487" s="123">
        <f>SUMIF(SaldoAnno3!A$12:A$5000,D487,SaldoAnno3!D$12:G$5000)</f>
        <v>0</v>
      </c>
      <c r="T487" s="123">
        <f>SUMIF(SaldoAnno3!A$12:A$5000,D487,SaldoAnno3!E$12:H$5000)</f>
        <v>0</v>
      </c>
      <c r="U487" s="123">
        <f>SUMIF(SaldoAnno3!A$12:A$5000,D487,SaldoAnno3!G$12:G$5000)</f>
        <v>0</v>
      </c>
      <c r="V487" s="123">
        <f>SUMIF(SaldoAnno4!A$12:A$4602,$D487,SaldoAnno4!D$12:D$4602)</f>
        <v>0</v>
      </c>
      <c r="W487" s="123">
        <f>SUMIF(SaldoAnno4!A$12:A$4602,$D487,SaldoAnno4!E$12:E$4602)</f>
        <v>0</v>
      </c>
      <c r="X487" s="123">
        <f>SUMIF(SaldoAnno4!A$12:A$4602,$D487,SaldoAnno4!G$12:G$4602)</f>
        <v>0</v>
      </c>
      <c r="Y487" s="123">
        <f>SUMIF(SaldoAnno5!A$12:A$4602,$D487,SaldoAnno5!D$12:D$4602)</f>
        <v>0</v>
      </c>
      <c r="Z487" s="123">
        <f>SUMIF(SaldoAnno5!A$12:A$4602,$D487,SaldoAnno5!E$12:E$4602)</f>
        <v>0</v>
      </c>
      <c r="AA487" s="123">
        <f>SUMIF(SaldoAnno5!A$12:A$4602,$D487,SaldoAnno5!G$12:G$4602)</f>
        <v>0</v>
      </c>
      <c r="AB487" s="123">
        <f>SUMIF(SaldoAnno6!A$12:A$5000,$D487,SaldoAnno6!D$12:D$5000)</f>
        <v>0</v>
      </c>
      <c r="AC487" s="123">
        <f>SUMIF(SaldoAnno6!A$12:A$5000,$D487,SaldoAnno6!E$12:E$5000)</f>
        <v>0</v>
      </c>
      <c r="AD487" s="123">
        <f>SUMIF(SaldoAnno6!A$12:A$5000,$D487,SaldoAnno6!G$12:G$5000)</f>
        <v>0</v>
      </c>
    </row>
    <row r="488" spans="1:30">
      <c r="A488" s="124">
        <v>40</v>
      </c>
      <c r="B488" s="124">
        <v>4008</v>
      </c>
      <c r="C488" s="124">
        <v>400803</v>
      </c>
      <c r="D488" s="124">
        <v>40080301</v>
      </c>
      <c r="E488" s="125" t="s">
        <v>909</v>
      </c>
      <c r="F488" s="124">
        <v>1</v>
      </c>
      <c r="G488" s="126" t="s">
        <v>787</v>
      </c>
      <c r="H488" s="126" t="s">
        <v>903</v>
      </c>
      <c r="I488" s="126" t="s">
        <v>910</v>
      </c>
      <c r="J488" s="126" t="s">
        <v>838</v>
      </c>
      <c r="K488" s="126" t="s">
        <v>909</v>
      </c>
      <c r="L488" s="126" t="s">
        <v>906</v>
      </c>
      <c r="M488" s="123">
        <f>SUMIF(SaldoAnno1!A$12:A$4902,D488,SaldoAnno1!D$12:D$4902)</f>
        <v>11725.29</v>
      </c>
      <c r="N488" s="123">
        <f>SUMIF(SaldoAnno1!A$12:A$4902,D488,SaldoAnno1!E$12:E$4902)</f>
        <v>57.46</v>
      </c>
      <c r="O488" s="123">
        <f>SUMIF(SaldoAnno1!A$12:A$4902,D488,SaldoAnno1!G$12:G$4902)</f>
        <v>11667.830000000002</v>
      </c>
      <c r="P488" s="123">
        <f>SUMIF(SaldoAnno2!A$12:A$5000,D488,SaldoAnno2!D$12:D$5000)</f>
        <v>25185.77</v>
      </c>
      <c r="Q488" s="123">
        <f>SUMIF(SaldoAnno2!A$12:A$5000,D488,SaldoAnno2!E$12:E$5000)</f>
        <v>888.86</v>
      </c>
      <c r="R488" s="123">
        <f>SUMIF(SaldoAnno2!A$12:A$5000,D488,SaldoAnno2!G$12:G$5000)</f>
        <v>24296.91</v>
      </c>
      <c r="S488" s="123">
        <f>SUMIF(SaldoAnno3!A$12:A$5000,D488,SaldoAnno3!D$12:G$5000)</f>
        <v>30017.48</v>
      </c>
      <c r="T488" s="123">
        <f>SUMIF(SaldoAnno3!A$12:A$5000,D488,SaldoAnno3!E$12:H$5000)</f>
        <v>420.56</v>
      </c>
      <c r="U488" s="123">
        <f>SUMIF(SaldoAnno3!A$12:A$5000,D488,SaldoAnno3!G$12:G$5000)</f>
        <v>29596.92</v>
      </c>
      <c r="V488" s="123">
        <f>SUMIF(SaldoAnno4!A$12:A$4602,$D488,SaldoAnno4!D$12:D$4602)</f>
        <v>30558.880000000001</v>
      </c>
      <c r="W488" s="123">
        <f>SUMIF(SaldoAnno4!A$12:A$4602,$D488,SaldoAnno4!E$12:E$4602)</f>
        <v>752.26</v>
      </c>
      <c r="X488" s="123">
        <f>SUMIF(SaldoAnno4!A$12:A$4602,$D488,SaldoAnno4!G$12:G$4602)</f>
        <v>29806.620000000003</v>
      </c>
      <c r="Y488" s="123">
        <f>SUMIF(SaldoAnno5!A$12:A$4602,$D488,SaldoAnno5!D$12:D$4602)</f>
        <v>30848.080000000002</v>
      </c>
      <c r="Z488" s="123">
        <f>SUMIF(SaldoAnno5!A$12:A$4602,$D488,SaldoAnno5!E$12:E$4602)</f>
        <v>203.94</v>
      </c>
      <c r="AA488" s="123">
        <f>SUMIF(SaldoAnno5!A$12:A$4602,$D488,SaldoAnno5!G$12:G$4602)</f>
        <v>30644.140000000003</v>
      </c>
      <c r="AB488" s="123">
        <f>SUMIF(SaldoAnno6!A$12:A$5000,$D488,SaldoAnno6!D$12:D$5000)</f>
        <v>32404.959999999999</v>
      </c>
      <c r="AC488" s="123">
        <f>SUMIF(SaldoAnno6!A$12:A$5000,$D488,SaldoAnno6!E$12:E$5000)</f>
        <v>57.46</v>
      </c>
      <c r="AD488" s="123">
        <f>SUMIF(SaldoAnno6!A$12:A$5000,$D488,SaldoAnno6!G$12:G$5000)</f>
        <v>32347.5</v>
      </c>
    </row>
    <row r="489" spans="1:30">
      <c r="A489" s="124">
        <v>40</v>
      </c>
      <c r="B489" s="124">
        <v>4008</v>
      </c>
      <c r="C489" s="124">
        <v>400803</v>
      </c>
      <c r="D489" s="124">
        <v>40080302</v>
      </c>
      <c r="E489" s="125" t="s">
        <v>911</v>
      </c>
      <c r="F489" s="124">
        <v>1</v>
      </c>
      <c r="G489" s="126" t="s">
        <v>787</v>
      </c>
      <c r="H489" s="126" t="s">
        <v>903</v>
      </c>
      <c r="I489" s="126" t="s">
        <v>910</v>
      </c>
      <c r="J489" s="126" t="s">
        <v>838</v>
      </c>
      <c r="K489" s="126" t="s">
        <v>909</v>
      </c>
      <c r="L489" s="126" t="s">
        <v>906</v>
      </c>
      <c r="M489" s="123">
        <f>SUMIF(SaldoAnno1!A$12:A$4902,D489,SaldoAnno1!D$12:D$4902)</f>
        <v>5637.84</v>
      </c>
      <c r="N489" s="123">
        <f>SUMIF(SaldoAnno1!A$12:A$4902,D489,SaldoAnno1!E$12:E$4902)</f>
        <v>41.91</v>
      </c>
      <c r="O489" s="123">
        <f>SUMIF(SaldoAnno1!A$12:A$4902,D489,SaldoAnno1!G$12:G$4902)</f>
        <v>5595.93</v>
      </c>
      <c r="P489" s="123">
        <f>SUMIF(SaldoAnno2!A$12:A$5000,D489,SaldoAnno2!D$12:D$5000)</f>
        <v>6659.34</v>
      </c>
      <c r="Q489" s="123">
        <f>SUMIF(SaldoAnno2!A$12:A$5000,D489,SaldoAnno2!E$12:E$5000)</f>
        <v>130.6</v>
      </c>
      <c r="R489" s="123">
        <f>SUMIF(SaldoAnno2!A$12:A$5000,D489,SaldoAnno2!G$12:G$5000)</f>
        <v>6528.74</v>
      </c>
      <c r="S489" s="123">
        <f>SUMIF(SaldoAnno3!A$12:A$5000,D489,SaldoAnno3!D$12:G$5000)</f>
        <v>9823.26</v>
      </c>
      <c r="T489" s="123">
        <f>SUMIF(SaldoAnno3!A$12:A$5000,D489,SaldoAnno3!E$12:H$5000)</f>
        <v>2611.15</v>
      </c>
      <c r="U489" s="123">
        <f>SUMIF(SaldoAnno3!A$12:A$5000,D489,SaldoAnno3!G$12:G$5000)</f>
        <v>7212.1100000000006</v>
      </c>
      <c r="V489" s="123">
        <f>SUMIF(SaldoAnno4!A$12:A$4602,$D489,SaldoAnno4!D$12:D$4602)</f>
        <v>13435.03</v>
      </c>
      <c r="W489" s="123">
        <f>SUMIF(SaldoAnno4!A$12:A$4602,$D489,SaldoAnno4!E$12:E$4602)</f>
        <v>2475.1799999999998</v>
      </c>
      <c r="X489" s="123">
        <f>SUMIF(SaldoAnno4!A$12:A$4602,$D489,SaldoAnno4!G$12:G$4602)</f>
        <v>10959.85</v>
      </c>
      <c r="Y489" s="123">
        <f>SUMIF(SaldoAnno5!A$12:A$4602,$D489,SaldoAnno5!D$12:D$4602)</f>
        <v>32226.639999999999</v>
      </c>
      <c r="Z489" s="123">
        <f>SUMIF(SaldoAnno5!A$12:A$4602,$D489,SaldoAnno5!E$12:E$4602)</f>
        <v>3190.8</v>
      </c>
      <c r="AA489" s="123">
        <f>SUMIF(SaldoAnno5!A$12:A$4602,$D489,SaldoAnno5!G$12:G$4602)</f>
        <v>29035.84</v>
      </c>
      <c r="AB489" s="123">
        <f>SUMIF(SaldoAnno6!A$12:A$5000,$D489,SaldoAnno6!D$12:D$5000)</f>
        <v>18980.580000000002</v>
      </c>
      <c r="AC489" s="123">
        <f>SUMIF(SaldoAnno6!A$12:A$5000,$D489,SaldoAnno6!E$12:E$5000)</f>
        <v>1980.49</v>
      </c>
      <c r="AD489" s="123">
        <f>SUMIF(SaldoAnno6!A$12:A$5000,$D489,SaldoAnno6!G$12:G$5000)</f>
        <v>17000.09</v>
      </c>
    </row>
    <row r="490" spans="1:30">
      <c r="A490" s="124">
        <v>40</v>
      </c>
      <c r="B490" s="124">
        <v>4009</v>
      </c>
      <c r="C490" s="124">
        <v>400901</v>
      </c>
      <c r="D490" s="124">
        <v>40090101</v>
      </c>
      <c r="E490" s="125" t="s">
        <v>1351</v>
      </c>
      <c r="F490" s="124">
        <v>1</v>
      </c>
      <c r="G490" s="126" t="s">
        <v>787</v>
      </c>
      <c r="H490" s="126" t="s">
        <v>912</v>
      </c>
      <c r="I490" s="126" t="s">
        <v>913</v>
      </c>
      <c r="J490" s="126" t="s">
        <v>838</v>
      </c>
      <c r="K490" s="126" t="s">
        <v>914</v>
      </c>
      <c r="L490" s="126" t="s">
        <v>915</v>
      </c>
      <c r="M490" s="123">
        <f>SUMIF(SaldoAnno1!A$12:A$4902,D490,SaldoAnno1!D$12:D$4902)</f>
        <v>4177980.14</v>
      </c>
      <c r="N490" s="123">
        <f>SUMIF(SaldoAnno1!A$12:A$4902,D490,SaldoAnno1!E$12:E$4902)</f>
        <v>0</v>
      </c>
      <c r="O490" s="123">
        <f>SUMIF(SaldoAnno1!A$12:A$4902,D490,SaldoAnno1!G$12:G$4902)</f>
        <v>4177980.14</v>
      </c>
      <c r="P490" s="123">
        <f>SUMIF(SaldoAnno2!A$12:A$5000,D490,SaldoAnno2!D$12:D$5000)</f>
        <v>9445646.4600000009</v>
      </c>
      <c r="Q490" s="123">
        <f>SUMIF(SaldoAnno2!A$12:A$5000,D490,SaldoAnno2!E$12:E$5000)</f>
        <v>11761.27</v>
      </c>
      <c r="R490" s="123">
        <f>SUMIF(SaldoAnno2!A$12:A$5000,D490,SaldoAnno2!G$12:G$5000)</f>
        <v>9433885.1900000013</v>
      </c>
      <c r="S490" s="123">
        <f>SUMIF(SaldoAnno3!A$12:A$5000,D490,SaldoAnno3!D$12:G$5000)</f>
        <v>9459276.5800000001</v>
      </c>
      <c r="T490" s="123">
        <f>SUMIF(SaldoAnno3!A$12:A$5000,D490,SaldoAnno3!E$12:H$5000)</f>
        <v>555.02</v>
      </c>
      <c r="U490" s="123">
        <f>SUMIF(SaldoAnno3!A$12:A$5000,D490,SaldoAnno3!G$12:G$5000)</f>
        <v>9458721.5600000005</v>
      </c>
      <c r="V490" s="123">
        <f>SUMIF(SaldoAnno4!A$12:A$4602,$D490,SaldoAnno4!D$12:D$4602)</f>
        <v>9711800.3699999992</v>
      </c>
      <c r="W490" s="123">
        <f>SUMIF(SaldoAnno4!A$12:A$4602,$D490,SaldoAnno4!E$12:E$4602)</f>
        <v>1890.16</v>
      </c>
      <c r="X490" s="123">
        <f>SUMIF(SaldoAnno4!A$12:A$4602,$D490,SaldoAnno4!G$12:G$4602)</f>
        <v>9709910.209999999</v>
      </c>
      <c r="Y490" s="123">
        <f>SUMIF(SaldoAnno5!A$12:A$4602,$D490,SaldoAnno5!D$12:D$4602)</f>
        <v>9739975.0600000005</v>
      </c>
      <c r="Z490" s="123">
        <f>SUMIF(SaldoAnno5!A$12:A$4602,$D490,SaldoAnno5!E$12:E$4602)</f>
        <v>11447.03</v>
      </c>
      <c r="AA490" s="123">
        <f>SUMIF(SaldoAnno5!A$12:A$4602,$D490,SaldoAnno5!G$12:G$4602)</f>
        <v>9728528.0300000012</v>
      </c>
      <c r="AB490" s="123">
        <f>SUMIF(SaldoAnno6!A$12:A$5000,$D490,SaldoAnno6!D$12:D$5000)</f>
        <v>10369519.27</v>
      </c>
      <c r="AC490" s="123">
        <f>SUMIF(SaldoAnno6!A$12:A$5000,$D490,SaldoAnno6!E$12:E$5000)</f>
        <v>5451.53</v>
      </c>
      <c r="AD490" s="123">
        <f>SUMIF(SaldoAnno6!A$12:A$5000,$D490,SaldoAnno6!G$12:G$5000)</f>
        <v>10364067.74</v>
      </c>
    </row>
    <row r="491" spans="1:30">
      <c r="A491" s="124">
        <v>40</v>
      </c>
      <c r="B491" s="124">
        <v>4009</v>
      </c>
      <c r="C491" s="124">
        <v>400901</v>
      </c>
      <c r="D491" s="124">
        <v>40090102</v>
      </c>
      <c r="E491" s="125" t="s">
        <v>1352</v>
      </c>
      <c r="F491" s="124">
        <v>1</v>
      </c>
      <c r="G491" s="126" t="s">
        <v>787</v>
      </c>
      <c r="H491" s="126" t="s">
        <v>912</v>
      </c>
      <c r="I491" s="126" t="s">
        <v>913</v>
      </c>
      <c r="J491" s="126" t="s">
        <v>838</v>
      </c>
      <c r="K491" s="126" t="s">
        <v>914</v>
      </c>
      <c r="L491" s="126" t="s">
        <v>915</v>
      </c>
      <c r="M491" s="123">
        <f>SUMIF(SaldoAnno1!A$12:A$4902,D491,SaldoAnno1!D$12:D$4902)</f>
        <v>5466.71</v>
      </c>
      <c r="N491" s="123">
        <f>SUMIF(SaldoAnno1!A$12:A$4902,D491,SaldoAnno1!E$12:E$4902)</f>
        <v>0</v>
      </c>
      <c r="O491" s="123">
        <f>SUMIF(SaldoAnno1!A$12:A$4902,D491,SaldoAnno1!G$12:G$4902)</f>
        <v>5466.71</v>
      </c>
      <c r="P491" s="123">
        <f>SUMIF(SaldoAnno2!A$12:A$5000,D491,SaldoAnno2!D$12:D$5000)</f>
        <v>36118.57</v>
      </c>
      <c r="Q491" s="123">
        <f>SUMIF(SaldoAnno2!A$12:A$5000,D491,SaldoAnno2!E$12:E$5000)</f>
        <v>32.979999999999997</v>
      </c>
      <c r="R491" s="123">
        <f>SUMIF(SaldoAnno2!A$12:A$5000,D491,SaldoAnno2!G$12:G$5000)</f>
        <v>36085.589999999997</v>
      </c>
      <c r="S491" s="123">
        <f>SUMIF(SaldoAnno3!A$12:A$5000,D491,SaldoAnno3!D$12:G$5000)</f>
        <v>41671.480000000003</v>
      </c>
      <c r="T491" s="123">
        <f>SUMIF(SaldoAnno3!A$12:A$5000,D491,SaldoAnno3!E$12:H$5000)</f>
        <v>0</v>
      </c>
      <c r="U491" s="123">
        <f>SUMIF(SaldoAnno3!A$12:A$5000,D491,SaldoAnno3!G$12:G$5000)</f>
        <v>41671.480000000003</v>
      </c>
      <c r="V491" s="123">
        <f>SUMIF(SaldoAnno4!A$12:A$4602,$D491,SaldoAnno4!D$12:D$4602)</f>
        <v>44930.54</v>
      </c>
      <c r="W491" s="123">
        <f>SUMIF(SaldoAnno4!A$12:A$4602,$D491,SaldoAnno4!E$12:E$4602)</f>
        <v>0</v>
      </c>
      <c r="X491" s="123">
        <f>SUMIF(SaldoAnno4!A$12:A$4602,$D491,SaldoAnno4!G$12:G$4602)</f>
        <v>44930.54</v>
      </c>
      <c r="Y491" s="123">
        <f>SUMIF(SaldoAnno5!A$12:A$4602,$D491,SaldoAnno5!D$12:D$4602)</f>
        <v>47263.77</v>
      </c>
      <c r="Z491" s="123">
        <f>SUMIF(SaldoAnno5!A$12:A$4602,$D491,SaldoAnno5!E$12:E$4602)</f>
        <v>53.77</v>
      </c>
      <c r="AA491" s="123">
        <f>SUMIF(SaldoAnno5!A$12:A$4602,$D491,SaldoAnno5!G$12:G$4602)</f>
        <v>47210</v>
      </c>
      <c r="AB491" s="123">
        <f>SUMIF(SaldoAnno6!A$12:A$5000,$D491,SaldoAnno6!D$12:D$5000)</f>
        <v>30047.18</v>
      </c>
      <c r="AC491" s="123">
        <f>SUMIF(SaldoAnno6!A$12:A$5000,$D491,SaldoAnno6!E$12:E$5000)</f>
        <v>18.510000000000002</v>
      </c>
      <c r="AD491" s="123">
        <f>SUMIF(SaldoAnno6!A$12:A$5000,$D491,SaldoAnno6!G$12:G$5000)</f>
        <v>30028.670000000002</v>
      </c>
    </row>
    <row r="492" spans="1:30">
      <c r="A492" s="124">
        <v>40</v>
      </c>
      <c r="B492" s="124">
        <v>4009</v>
      </c>
      <c r="C492" s="124">
        <v>400901</v>
      </c>
      <c r="D492" s="124">
        <v>40090103</v>
      </c>
      <c r="E492" s="125" t="s">
        <v>1370</v>
      </c>
      <c r="F492" s="124">
        <v>1</v>
      </c>
      <c r="G492" s="126" t="s">
        <v>787</v>
      </c>
      <c r="H492" s="126" t="s">
        <v>912</v>
      </c>
      <c r="I492" s="126" t="s">
        <v>913</v>
      </c>
      <c r="J492" s="126" t="s">
        <v>838</v>
      </c>
      <c r="K492" s="126" t="s">
        <v>914</v>
      </c>
      <c r="L492" s="126" t="s">
        <v>915</v>
      </c>
      <c r="M492" s="123">
        <f>SUMIF(SaldoAnno1!A$12:A$4902,D492,SaldoAnno1!D$12:D$4902)</f>
        <v>265056.01</v>
      </c>
      <c r="N492" s="123">
        <f>SUMIF(SaldoAnno1!A$12:A$4902,D492,SaldoAnno1!E$12:E$4902)</f>
        <v>0</v>
      </c>
      <c r="O492" s="123">
        <f>SUMIF(SaldoAnno1!A$12:A$4902,D492,SaldoAnno1!G$12:G$4902)</f>
        <v>265056.01</v>
      </c>
      <c r="P492" s="123">
        <f>SUMIF(SaldoAnno2!A$12:A$5000,D492,SaldoAnno2!D$12:D$5000)</f>
        <v>1132862.6000000001</v>
      </c>
      <c r="Q492" s="123">
        <f>SUMIF(SaldoAnno2!A$12:A$5000,D492,SaldoAnno2!E$12:E$5000)</f>
        <v>2042.86</v>
      </c>
      <c r="R492" s="123">
        <f>SUMIF(SaldoAnno2!A$12:A$5000,D492,SaldoAnno2!G$12:G$5000)</f>
        <v>1130819.74</v>
      </c>
      <c r="S492" s="123">
        <f>SUMIF(SaldoAnno3!A$12:A$5000,D492,SaldoAnno3!D$12:G$5000)</f>
        <v>1235212.28</v>
      </c>
      <c r="T492" s="123">
        <f>SUMIF(SaldoAnno3!A$12:A$5000,D492,SaldoAnno3!E$12:H$5000)</f>
        <v>1329.11</v>
      </c>
      <c r="U492" s="123">
        <f>SUMIF(SaldoAnno3!A$12:A$5000,D492,SaldoAnno3!G$12:G$5000)</f>
        <v>1233883.17</v>
      </c>
      <c r="V492" s="123">
        <f>SUMIF(SaldoAnno4!A$12:A$4602,$D492,SaldoAnno4!D$12:D$4602)</f>
        <v>1199335.6399999999</v>
      </c>
      <c r="W492" s="123">
        <f>SUMIF(SaldoAnno4!A$12:A$4602,$D492,SaldoAnno4!E$12:E$4602)</f>
        <v>0</v>
      </c>
      <c r="X492" s="123">
        <f>SUMIF(SaldoAnno4!A$12:A$4602,$D492,SaldoAnno4!G$12:G$4602)</f>
        <v>1199335.6399999999</v>
      </c>
      <c r="Y492" s="123">
        <f>SUMIF(SaldoAnno5!A$12:A$4602,$D492,SaldoAnno5!D$12:D$4602)</f>
        <v>1158232.1200000001</v>
      </c>
      <c r="Z492" s="123">
        <f>SUMIF(SaldoAnno5!A$12:A$4602,$D492,SaldoAnno5!E$12:E$4602)</f>
        <v>2798.67</v>
      </c>
      <c r="AA492" s="123">
        <f>SUMIF(SaldoAnno5!A$12:A$4602,$D492,SaldoAnno5!G$12:G$4602)</f>
        <v>1155433.4500000002</v>
      </c>
      <c r="AB492" s="123">
        <f>SUMIF(SaldoAnno6!A$12:A$5000,$D492,SaldoAnno6!D$12:D$5000)</f>
        <v>1068296.22</v>
      </c>
      <c r="AC492" s="123">
        <f>SUMIF(SaldoAnno6!A$12:A$5000,$D492,SaldoAnno6!E$12:E$5000)</f>
        <v>160130.54</v>
      </c>
      <c r="AD492" s="123">
        <f>SUMIF(SaldoAnno6!A$12:A$5000,$D492,SaldoAnno6!G$12:G$5000)</f>
        <v>908165.67999999993</v>
      </c>
    </row>
    <row r="493" spans="1:30">
      <c r="A493" s="124">
        <v>40</v>
      </c>
      <c r="B493" s="124">
        <v>4009</v>
      </c>
      <c r="C493" s="124">
        <v>400901</v>
      </c>
      <c r="D493" s="124">
        <v>40090104</v>
      </c>
      <c r="E493" s="125" t="s">
        <v>1353</v>
      </c>
      <c r="F493" s="124">
        <v>1</v>
      </c>
      <c r="G493" s="126" t="s">
        <v>787</v>
      </c>
      <c r="H493" s="126" t="s">
        <v>912</v>
      </c>
      <c r="I493" s="126" t="s">
        <v>913</v>
      </c>
      <c r="J493" s="126" t="s">
        <v>838</v>
      </c>
      <c r="K493" s="126" t="s">
        <v>914</v>
      </c>
      <c r="L493" s="126" t="s">
        <v>915</v>
      </c>
      <c r="M493" s="123">
        <f>SUMIF(SaldoAnno1!A$12:A$4902,D493,SaldoAnno1!D$12:D$4902)</f>
        <v>0</v>
      </c>
      <c r="N493" s="123">
        <f>SUMIF(SaldoAnno1!A$12:A$4902,D493,SaldoAnno1!E$12:E$4902)</f>
        <v>0</v>
      </c>
      <c r="O493" s="123">
        <f>SUMIF(SaldoAnno1!A$12:A$4902,D493,SaldoAnno1!G$12:G$4902)</f>
        <v>0</v>
      </c>
      <c r="P493" s="123">
        <f>SUMIF(SaldoAnno2!A$12:A$5000,D493,SaldoAnno2!D$12:D$5000)</f>
        <v>0</v>
      </c>
      <c r="Q493" s="123">
        <f>SUMIF(SaldoAnno2!A$12:A$5000,D493,SaldoAnno2!E$12:E$5000)</f>
        <v>0</v>
      </c>
      <c r="R493" s="123">
        <f>SUMIF(SaldoAnno2!A$12:A$5000,D493,SaldoAnno2!G$12:G$5000)</f>
        <v>0</v>
      </c>
      <c r="S493" s="123">
        <f>SUMIF(SaldoAnno3!A$12:A$5000,D493,SaldoAnno3!D$12:G$5000)</f>
        <v>0</v>
      </c>
      <c r="T493" s="123">
        <f>SUMIF(SaldoAnno3!A$12:A$5000,D493,SaldoAnno3!E$12:H$5000)</f>
        <v>0</v>
      </c>
      <c r="U493" s="123">
        <f>SUMIF(SaldoAnno3!A$12:A$5000,D493,SaldoAnno3!G$12:G$5000)</f>
        <v>0</v>
      </c>
      <c r="V493" s="123">
        <f>SUMIF(SaldoAnno4!A$12:A$4602,$D493,SaldoAnno4!D$12:D$4602)</f>
        <v>110867</v>
      </c>
      <c r="W493" s="123">
        <f>SUMIF(SaldoAnno4!A$12:A$4602,$D493,SaldoAnno4!E$12:E$4602)</f>
        <v>0</v>
      </c>
      <c r="X493" s="123">
        <f>SUMIF(SaldoAnno4!A$12:A$4602,$D493,SaldoAnno4!G$12:G$4602)</f>
        <v>110867</v>
      </c>
      <c r="Y493" s="123">
        <f>SUMIF(SaldoAnno5!A$12:A$4602,$D493,SaldoAnno5!D$12:D$4602)</f>
        <v>0</v>
      </c>
      <c r="Z493" s="123">
        <f>SUMIF(SaldoAnno5!A$12:A$4602,$D493,SaldoAnno5!E$12:E$4602)</f>
        <v>0</v>
      </c>
      <c r="AA493" s="123">
        <f>SUMIF(SaldoAnno5!A$12:A$4602,$D493,SaldoAnno5!G$12:G$4602)</f>
        <v>0</v>
      </c>
      <c r="AB493" s="123">
        <f>SUMIF(SaldoAnno6!A$12:A$5000,$D493,SaldoAnno6!D$12:D$5000)</f>
        <v>0</v>
      </c>
      <c r="AC493" s="123">
        <f>SUMIF(SaldoAnno6!A$12:A$5000,$D493,SaldoAnno6!E$12:E$5000)</f>
        <v>0</v>
      </c>
      <c r="AD493" s="123">
        <f>SUMIF(SaldoAnno6!A$12:A$5000,$D493,SaldoAnno6!G$12:G$5000)</f>
        <v>0</v>
      </c>
    </row>
    <row r="494" spans="1:30">
      <c r="A494" s="124">
        <v>40</v>
      </c>
      <c r="B494" s="124">
        <v>4009</v>
      </c>
      <c r="C494" s="124">
        <v>400901</v>
      </c>
      <c r="D494" s="124">
        <v>40090120</v>
      </c>
      <c r="E494" s="125" t="s">
        <v>1354</v>
      </c>
      <c r="F494" s="124">
        <v>1</v>
      </c>
      <c r="G494" s="126" t="s">
        <v>787</v>
      </c>
      <c r="H494" s="126" t="s">
        <v>912</v>
      </c>
      <c r="I494" s="126" t="s">
        <v>913</v>
      </c>
      <c r="J494" s="126" t="s">
        <v>838</v>
      </c>
      <c r="K494" s="126" t="s">
        <v>914</v>
      </c>
      <c r="L494" s="126" t="s">
        <v>915</v>
      </c>
      <c r="M494" s="123">
        <f>SUMIF(SaldoAnno1!A$12:A$4902,D494,SaldoAnno1!D$12:D$4902)</f>
        <v>0</v>
      </c>
      <c r="N494" s="123">
        <f>SUMIF(SaldoAnno1!A$12:A$4902,D494,SaldoAnno1!E$12:E$4902)</f>
        <v>0</v>
      </c>
      <c r="O494" s="123">
        <f>SUMIF(SaldoAnno1!A$12:A$4902,D494,SaldoAnno1!G$12:G$4902)</f>
        <v>0</v>
      </c>
      <c r="P494" s="123">
        <f>SUMIF(SaldoAnno2!A$12:A$5000,D494,SaldoAnno2!D$12:D$5000)</f>
        <v>0</v>
      </c>
      <c r="Q494" s="123">
        <f>SUMIF(SaldoAnno2!A$12:A$5000,D494,SaldoAnno2!E$12:E$5000)</f>
        <v>0</v>
      </c>
      <c r="R494" s="123">
        <f>SUMIF(SaldoAnno2!A$12:A$5000,D494,SaldoAnno2!G$12:G$5000)</f>
        <v>0</v>
      </c>
      <c r="S494" s="123">
        <f>SUMIF(SaldoAnno3!A$12:A$5000,D494,SaldoAnno3!D$12:G$5000)</f>
        <v>0</v>
      </c>
      <c r="T494" s="123">
        <f>SUMIF(SaldoAnno3!A$12:A$5000,D494,SaldoAnno3!E$12:H$5000)</f>
        <v>0</v>
      </c>
      <c r="U494" s="123">
        <f>SUMIF(SaldoAnno3!A$12:A$5000,D494,SaldoAnno3!G$12:G$5000)</f>
        <v>0</v>
      </c>
      <c r="V494" s="123">
        <f>SUMIF(SaldoAnno4!A$12:A$4602,$D494,SaldoAnno4!D$12:D$4602)</f>
        <v>0</v>
      </c>
      <c r="W494" s="123">
        <f>SUMIF(SaldoAnno4!A$12:A$4602,$D494,SaldoAnno4!E$12:E$4602)</f>
        <v>0</v>
      </c>
      <c r="X494" s="123">
        <f>SUMIF(SaldoAnno4!A$12:A$4602,$D494,SaldoAnno4!G$12:G$4602)</f>
        <v>0</v>
      </c>
      <c r="Y494" s="123">
        <f>SUMIF(SaldoAnno5!A$12:A$4602,$D494,SaldoAnno5!D$12:D$4602)</f>
        <v>0</v>
      </c>
      <c r="Z494" s="123">
        <f>SUMIF(SaldoAnno5!A$12:A$4602,$D494,SaldoAnno5!E$12:E$4602)</f>
        <v>0</v>
      </c>
      <c r="AA494" s="123">
        <f>SUMIF(SaldoAnno5!A$12:A$4602,$D494,SaldoAnno5!G$12:G$4602)</f>
        <v>0</v>
      </c>
      <c r="AB494" s="123">
        <f>SUMIF(SaldoAnno6!A$12:A$5000,$D494,SaldoAnno6!D$12:D$5000)</f>
        <v>0</v>
      </c>
      <c r="AC494" s="123">
        <f>SUMIF(SaldoAnno6!A$12:A$5000,$D494,SaldoAnno6!E$12:E$5000)</f>
        <v>0</v>
      </c>
      <c r="AD494" s="123">
        <f>SUMIF(SaldoAnno6!A$12:A$5000,$D494,SaldoAnno6!G$12:G$5000)</f>
        <v>0</v>
      </c>
    </row>
    <row r="495" spans="1:30">
      <c r="A495" s="124">
        <v>40</v>
      </c>
      <c r="B495" s="124">
        <v>4009</v>
      </c>
      <c r="C495" s="124">
        <v>400901</v>
      </c>
      <c r="D495" s="124">
        <v>40090121</v>
      </c>
      <c r="E495" s="125" t="s">
        <v>916</v>
      </c>
      <c r="F495" s="124">
        <v>1</v>
      </c>
      <c r="G495" s="126" t="s">
        <v>787</v>
      </c>
      <c r="H495" s="126" t="s">
        <v>912</v>
      </c>
      <c r="I495" s="126" t="s">
        <v>913</v>
      </c>
      <c r="J495" s="126" t="s">
        <v>838</v>
      </c>
      <c r="K495" s="126" t="s">
        <v>914</v>
      </c>
      <c r="L495" s="126" t="s">
        <v>915</v>
      </c>
      <c r="M495" s="123">
        <f>SUMIF(SaldoAnno1!A$12:A$4902,D495,SaldoAnno1!D$12:D$4902)</f>
        <v>0</v>
      </c>
      <c r="N495" s="123">
        <f>SUMIF(SaldoAnno1!A$12:A$4902,D495,SaldoAnno1!E$12:E$4902)</f>
        <v>0</v>
      </c>
      <c r="O495" s="123">
        <f>SUMIF(SaldoAnno1!A$12:A$4902,D495,SaldoAnno1!G$12:G$4902)</f>
        <v>0</v>
      </c>
      <c r="P495" s="123">
        <f>SUMIF(SaldoAnno2!A$12:A$5000,D495,SaldoAnno2!D$12:D$5000)</f>
        <v>0</v>
      </c>
      <c r="Q495" s="123">
        <f>SUMIF(SaldoAnno2!A$12:A$5000,D495,SaldoAnno2!E$12:E$5000)</f>
        <v>0</v>
      </c>
      <c r="R495" s="123">
        <f>SUMIF(SaldoAnno2!A$12:A$5000,D495,SaldoAnno2!G$12:G$5000)</f>
        <v>0</v>
      </c>
      <c r="S495" s="123">
        <f>SUMIF(SaldoAnno3!A$12:A$5000,D495,SaldoAnno3!D$12:G$5000)</f>
        <v>0</v>
      </c>
      <c r="T495" s="123">
        <f>SUMIF(SaldoAnno3!A$12:A$5000,D495,SaldoAnno3!E$12:H$5000)</f>
        <v>0</v>
      </c>
      <c r="U495" s="123">
        <f>SUMIF(SaldoAnno3!A$12:A$5000,D495,SaldoAnno3!G$12:G$5000)</f>
        <v>0</v>
      </c>
      <c r="V495" s="123">
        <f>SUMIF(SaldoAnno4!A$12:A$4602,$D495,SaldoAnno4!D$12:D$4602)</f>
        <v>0</v>
      </c>
      <c r="W495" s="123">
        <f>SUMIF(SaldoAnno4!A$12:A$4602,$D495,SaldoAnno4!E$12:E$4602)</f>
        <v>0</v>
      </c>
      <c r="X495" s="123">
        <f>SUMIF(SaldoAnno4!A$12:A$4602,$D495,SaldoAnno4!G$12:G$4602)</f>
        <v>0</v>
      </c>
      <c r="Y495" s="123">
        <f>SUMIF(SaldoAnno5!A$12:A$4602,$D495,SaldoAnno5!D$12:D$4602)</f>
        <v>0</v>
      </c>
      <c r="Z495" s="123">
        <f>SUMIF(SaldoAnno5!A$12:A$4602,$D495,SaldoAnno5!E$12:E$4602)</f>
        <v>0</v>
      </c>
      <c r="AA495" s="123">
        <f>SUMIF(SaldoAnno5!A$12:A$4602,$D495,SaldoAnno5!G$12:G$4602)</f>
        <v>0</v>
      </c>
      <c r="AB495" s="123">
        <f>SUMIF(SaldoAnno6!A$12:A$5000,$D495,SaldoAnno6!D$12:D$5000)</f>
        <v>0</v>
      </c>
      <c r="AC495" s="123">
        <f>SUMIF(SaldoAnno6!A$12:A$5000,$D495,SaldoAnno6!E$12:E$5000)</f>
        <v>0</v>
      </c>
      <c r="AD495" s="123">
        <f>SUMIF(SaldoAnno6!A$12:A$5000,$D495,SaldoAnno6!G$12:G$5000)</f>
        <v>0</v>
      </c>
    </row>
    <row r="496" spans="1:30" ht="25.5">
      <c r="A496" s="124">
        <v>40</v>
      </c>
      <c r="B496" s="124">
        <v>4009</v>
      </c>
      <c r="C496" s="124">
        <v>400901</v>
      </c>
      <c r="D496" s="124">
        <v>40090130</v>
      </c>
      <c r="E496" s="125" t="s">
        <v>314</v>
      </c>
      <c r="F496" s="124">
        <v>1</v>
      </c>
      <c r="G496" s="126" t="s">
        <v>787</v>
      </c>
      <c r="H496" s="126" t="s">
        <v>912</v>
      </c>
      <c r="I496" s="126" t="s">
        <v>913</v>
      </c>
      <c r="J496" s="126" t="s">
        <v>838</v>
      </c>
      <c r="K496" s="126" t="s">
        <v>914</v>
      </c>
      <c r="L496" s="126" t="s">
        <v>915</v>
      </c>
      <c r="M496" s="123">
        <f>SUMIF(SaldoAnno1!A$12:A$4902,D496,SaldoAnno1!D$12:D$4902)</f>
        <v>0</v>
      </c>
      <c r="N496" s="123">
        <f>SUMIF(SaldoAnno1!A$12:A$4902,D496,SaldoAnno1!E$12:E$4902)</f>
        <v>0</v>
      </c>
      <c r="O496" s="123">
        <f>SUMIF(SaldoAnno1!A$12:A$4902,D496,SaldoAnno1!G$12:G$4902)</f>
        <v>0</v>
      </c>
      <c r="P496" s="123">
        <f>SUMIF(SaldoAnno2!A$12:A$5000,D496,SaldoAnno2!D$12:D$5000)</f>
        <v>26901.99</v>
      </c>
      <c r="Q496" s="123">
        <f>SUMIF(SaldoAnno2!A$12:A$5000,D496,SaldoAnno2!E$12:E$5000)</f>
        <v>41561.17</v>
      </c>
      <c r="R496" s="123">
        <f>SUMIF(SaldoAnno2!A$12:A$5000,D496,SaldoAnno2!G$12:G$5000)</f>
        <v>-14659.179999999997</v>
      </c>
      <c r="S496" s="123">
        <f>SUMIF(SaldoAnno3!A$12:A$5000,D496,SaldoAnno3!D$12:G$5000)</f>
        <v>91154.83</v>
      </c>
      <c r="T496" s="123">
        <f>SUMIF(SaldoAnno3!A$12:A$5000,D496,SaldoAnno3!E$12:H$5000)</f>
        <v>77183.14</v>
      </c>
      <c r="U496" s="123">
        <f>SUMIF(SaldoAnno3!A$12:A$5000,D496,SaldoAnno3!G$12:G$5000)</f>
        <v>13971.690000000002</v>
      </c>
      <c r="V496" s="123">
        <f>SUMIF(SaldoAnno4!A$12:A$4602,$D496,SaldoAnno4!D$12:D$4602)</f>
        <v>78405.350000000006</v>
      </c>
      <c r="W496" s="123">
        <f>SUMIF(SaldoAnno4!A$12:A$4602,$D496,SaldoAnno4!E$12:E$4602)</f>
        <v>0</v>
      </c>
      <c r="X496" s="123">
        <f>SUMIF(SaldoAnno4!A$12:A$4602,$D496,SaldoAnno4!G$12:G$4602)</f>
        <v>78405.350000000006</v>
      </c>
      <c r="Y496" s="123">
        <f>SUMIF(SaldoAnno5!A$12:A$4602,$D496,SaldoAnno5!D$12:D$4602)</f>
        <v>165167.67999999999</v>
      </c>
      <c r="Z496" s="123">
        <f>SUMIF(SaldoAnno5!A$12:A$4602,$D496,SaldoAnno5!E$12:E$4602)</f>
        <v>87.45</v>
      </c>
      <c r="AA496" s="123">
        <f>SUMIF(SaldoAnno5!A$12:A$4602,$D496,SaldoAnno5!G$12:G$4602)</f>
        <v>165080.22999999998</v>
      </c>
      <c r="AB496" s="123">
        <f>SUMIF(SaldoAnno6!A$12:A$5000,$D496,SaldoAnno6!D$12:D$5000)</f>
        <v>136709.57999999999</v>
      </c>
      <c r="AC496" s="123">
        <f>SUMIF(SaldoAnno6!A$12:A$5000,$D496,SaldoAnno6!E$12:E$5000)</f>
        <v>514.19000000000005</v>
      </c>
      <c r="AD496" s="123">
        <f>SUMIF(SaldoAnno6!A$12:A$5000,$D496,SaldoAnno6!G$12:G$5000)</f>
        <v>136195.38999999998</v>
      </c>
    </row>
    <row r="497" spans="1:30">
      <c r="A497" s="124">
        <v>40</v>
      </c>
      <c r="B497" s="124">
        <v>4009</v>
      </c>
      <c r="C497" s="124">
        <v>400901</v>
      </c>
      <c r="D497" s="124">
        <v>40090150</v>
      </c>
      <c r="E497" s="125" t="s">
        <v>96</v>
      </c>
      <c r="F497" s="124">
        <v>2</v>
      </c>
      <c r="G497" s="126" t="s">
        <v>701</v>
      </c>
      <c r="H497" s="126" t="s">
        <v>912</v>
      </c>
      <c r="I497" s="126" t="s">
        <v>913</v>
      </c>
      <c r="J497" s="126" t="s">
        <v>838</v>
      </c>
      <c r="K497" s="126" t="s">
        <v>914</v>
      </c>
      <c r="L497" s="126" t="s">
        <v>915</v>
      </c>
      <c r="M497" s="123">
        <f>SUMIF(SaldoAnno1!A$12:A$4902,D497,SaldoAnno1!D$12:D$4902)</f>
        <v>0</v>
      </c>
      <c r="N497" s="123">
        <f>SUMIF(SaldoAnno1!A$12:A$4902,D497,SaldoAnno1!E$12:E$4902)</f>
        <v>0</v>
      </c>
      <c r="O497" s="123">
        <f>SUMIF(SaldoAnno1!A$12:A$4902,D497,SaldoAnno1!G$12:G$4902)</f>
        <v>0</v>
      </c>
      <c r="P497" s="123">
        <f>SUMIF(SaldoAnno2!A$12:A$5000,D497,SaldoAnno2!D$12:D$5000)</f>
        <v>0</v>
      </c>
      <c r="Q497" s="123">
        <f>SUMIF(SaldoAnno2!A$12:A$5000,D497,SaldoAnno2!E$12:E$5000)</f>
        <v>136292.13</v>
      </c>
      <c r="R497" s="123">
        <f>SUMIF(SaldoAnno2!A$12:A$5000,D497,SaldoAnno2!G$12:G$5000)</f>
        <v>-136292.13</v>
      </c>
      <c r="S497" s="123">
        <f>SUMIF(SaldoAnno3!A$12:A$5000,D497,SaldoAnno3!D$12:G$5000)</f>
        <v>0</v>
      </c>
      <c r="T497" s="123">
        <f>SUMIF(SaldoAnno3!A$12:A$5000,D497,SaldoAnno3!E$12:H$5000)</f>
        <v>136320.19</v>
      </c>
      <c r="U497" s="123">
        <f>SUMIF(SaldoAnno3!A$12:A$5000,D497,SaldoAnno3!G$12:G$5000)</f>
        <v>-136320.19</v>
      </c>
      <c r="V497" s="123">
        <f>SUMIF(SaldoAnno4!A$12:A$4602,$D497,SaldoAnno4!D$12:D$4602)</f>
        <v>921.76</v>
      </c>
      <c r="W497" s="123">
        <f>SUMIF(SaldoAnno4!A$12:A$4602,$D497,SaldoAnno4!E$12:E$4602)</f>
        <v>165634.38</v>
      </c>
      <c r="X497" s="123">
        <f>SUMIF(SaldoAnno4!A$12:A$4602,$D497,SaldoAnno4!G$12:G$4602)</f>
        <v>-164712.62</v>
      </c>
      <c r="Y497" s="123">
        <f>SUMIF(SaldoAnno5!A$12:A$4602,$D497,SaldoAnno5!D$12:D$4602)</f>
        <v>9787.24</v>
      </c>
      <c r="Z497" s="123">
        <f>SUMIF(SaldoAnno5!A$12:A$4602,$D497,SaldoAnno5!E$12:E$4602)</f>
        <v>115065.43</v>
      </c>
      <c r="AA497" s="123">
        <f>SUMIF(SaldoAnno5!A$12:A$4602,$D497,SaldoAnno5!G$12:G$4602)</f>
        <v>-105278.18999999999</v>
      </c>
      <c r="AB497" s="123">
        <f>SUMIF(SaldoAnno6!A$12:A$5000,$D497,SaldoAnno6!D$12:D$5000)</f>
        <v>0</v>
      </c>
      <c r="AC497" s="123">
        <f>SUMIF(SaldoAnno6!A$12:A$5000,$D497,SaldoAnno6!E$12:E$5000)</f>
        <v>75000.320000000007</v>
      </c>
      <c r="AD497" s="123">
        <f>SUMIF(SaldoAnno6!A$12:A$5000,$D497,SaldoAnno6!G$12:G$5000)</f>
        <v>-75000.320000000007</v>
      </c>
    </row>
    <row r="498" spans="1:30">
      <c r="A498" s="124">
        <v>40</v>
      </c>
      <c r="B498" s="124">
        <v>4009</v>
      </c>
      <c r="C498" s="124">
        <v>400902</v>
      </c>
      <c r="D498" s="124">
        <v>40090201</v>
      </c>
      <c r="E498" s="125" t="s">
        <v>1355</v>
      </c>
      <c r="F498" s="124">
        <v>1</v>
      </c>
      <c r="G498" s="126" t="s">
        <v>787</v>
      </c>
      <c r="H498" s="126" t="s">
        <v>912</v>
      </c>
      <c r="I498" s="126" t="s">
        <v>917</v>
      </c>
      <c r="J498" s="126" t="s">
        <v>838</v>
      </c>
      <c r="K498" s="126" t="s">
        <v>918</v>
      </c>
      <c r="L498" s="126" t="s">
        <v>915</v>
      </c>
      <c r="M498" s="123">
        <f>SUMIF(SaldoAnno1!A$12:A$4902,D498,SaldoAnno1!D$12:D$4902)</f>
        <v>1170484.47</v>
      </c>
      <c r="N498" s="123">
        <f>SUMIF(SaldoAnno1!A$12:A$4902,D498,SaldoAnno1!E$12:E$4902)</f>
        <v>0</v>
      </c>
      <c r="O498" s="123">
        <f>SUMIF(SaldoAnno1!A$12:A$4902,D498,SaldoAnno1!G$12:G$4902)</f>
        <v>1170484.47</v>
      </c>
      <c r="P498" s="123">
        <f>SUMIF(SaldoAnno2!A$12:A$5000,D498,SaldoAnno2!D$12:D$5000)</f>
        <v>2784976.72</v>
      </c>
      <c r="Q498" s="123">
        <f>SUMIF(SaldoAnno2!A$12:A$5000,D498,SaldoAnno2!E$12:E$5000)</f>
        <v>2602.4899999999998</v>
      </c>
      <c r="R498" s="123">
        <f>SUMIF(SaldoAnno2!A$12:A$5000,D498,SaldoAnno2!G$12:G$5000)</f>
        <v>2782374.23</v>
      </c>
      <c r="S498" s="123">
        <f>SUMIF(SaldoAnno3!A$12:A$5000,D498,SaldoAnno3!D$12:G$5000)</f>
        <v>2823818.67</v>
      </c>
      <c r="T498" s="123">
        <f>SUMIF(SaldoAnno3!A$12:A$5000,D498,SaldoAnno3!E$12:H$5000)</f>
        <v>794.81</v>
      </c>
      <c r="U498" s="123">
        <f>SUMIF(SaldoAnno3!A$12:A$5000,D498,SaldoAnno3!G$12:G$5000)</f>
        <v>2823023.86</v>
      </c>
      <c r="V498" s="123">
        <f>SUMIF(SaldoAnno4!A$12:A$4602,$D498,SaldoAnno4!D$12:D$4602)</f>
        <v>2878720.22</v>
      </c>
      <c r="W498" s="123">
        <f>SUMIF(SaldoAnno4!A$12:A$4602,$D498,SaldoAnno4!E$12:E$4602)</f>
        <v>126.25</v>
      </c>
      <c r="X498" s="123">
        <f>SUMIF(SaldoAnno4!A$12:A$4602,$D498,SaldoAnno4!G$12:G$4602)</f>
        <v>2878593.97</v>
      </c>
      <c r="Y498" s="123">
        <f>SUMIF(SaldoAnno5!A$12:A$4602,$D498,SaldoAnno5!D$12:D$4602)</f>
        <v>2873353.76</v>
      </c>
      <c r="Z498" s="123">
        <f>SUMIF(SaldoAnno5!A$12:A$4602,$D498,SaldoAnno5!E$12:E$4602)</f>
        <v>2553.84</v>
      </c>
      <c r="AA498" s="123">
        <f>SUMIF(SaldoAnno5!A$12:A$4602,$D498,SaldoAnno5!G$12:G$4602)</f>
        <v>2870799.92</v>
      </c>
      <c r="AB498" s="123">
        <f>SUMIF(SaldoAnno6!A$12:A$5000,$D498,SaldoAnno6!D$12:D$5000)</f>
        <v>2974984.23</v>
      </c>
      <c r="AC498" s="123">
        <f>SUMIF(SaldoAnno6!A$12:A$5000,$D498,SaldoAnno6!E$12:E$5000)</f>
        <v>1867.97</v>
      </c>
      <c r="AD498" s="123">
        <f>SUMIF(SaldoAnno6!A$12:A$5000,$D498,SaldoAnno6!G$12:G$5000)</f>
        <v>2973116.26</v>
      </c>
    </row>
    <row r="499" spans="1:30">
      <c r="A499" s="124">
        <v>40</v>
      </c>
      <c r="B499" s="124">
        <v>4009</v>
      </c>
      <c r="C499" s="124">
        <v>400902</v>
      </c>
      <c r="D499" s="124">
        <v>40090202</v>
      </c>
      <c r="E499" s="125" t="s">
        <v>919</v>
      </c>
      <c r="F499" s="124">
        <v>1</v>
      </c>
      <c r="G499" s="126" t="s">
        <v>787</v>
      </c>
      <c r="H499" s="126" t="s">
        <v>912</v>
      </c>
      <c r="I499" s="126" t="s">
        <v>917</v>
      </c>
      <c r="J499" s="126" t="s">
        <v>838</v>
      </c>
      <c r="K499" s="126" t="s">
        <v>918</v>
      </c>
      <c r="L499" s="126" t="s">
        <v>915</v>
      </c>
      <c r="M499" s="123">
        <f>SUMIF(SaldoAnno1!A$12:A$4902,D499,SaldoAnno1!D$12:D$4902)</f>
        <v>105588.97</v>
      </c>
      <c r="N499" s="123">
        <f>SUMIF(SaldoAnno1!A$12:A$4902,D499,SaldoAnno1!E$12:E$4902)</f>
        <v>0</v>
      </c>
      <c r="O499" s="123">
        <f>SUMIF(SaldoAnno1!A$12:A$4902,D499,SaldoAnno1!G$12:G$4902)</f>
        <v>105588.97</v>
      </c>
      <c r="P499" s="123">
        <f>SUMIF(SaldoAnno2!A$12:A$5000,D499,SaldoAnno2!D$12:D$5000)</f>
        <v>124832.11</v>
      </c>
      <c r="Q499" s="123">
        <f>SUMIF(SaldoAnno2!A$12:A$5000,D499,SaldoAnno2!E$12:E$5000)</f>
        <v>5401.67</v>
      </c>
      <c r="R499" s="123">
        <f>SUMIF(SaldoAnno2!A$12:A$5000,D499,SaldoAnno2!G$12:G$5000)</f>
        <v>119430.44</v>
      </c>
      <c r="S499" s="123">
        <f>SUMIF(SaldoAnno3!A$12:A$5000,D499,SaldoAnno3!D$12:G$5000)</f>
        <v>124781.45</v>
      </c>
      <c r="T499" s="123">
        <f>SUMIF(SaldoAnno3!A$12:A$5000,D499,SaldoAnno3!E$12:H$5000)</f>
        <v>2167.35</v>
      </c>
      <c r="U499" s="123">
        <f>SUMIF(SaldoAnno3!A$12:A$5000,D499,SaldoAnno3!G$12:G$5000)</f>
        <v>122614.09999999999</v>
      </c>
      <c r="V499" s="123">
        <f>SUMIF(SaldoAnno4!A$12:A$4602,$D499,SaldoAnno4!D$12:D$4602)</f>
        <v>89902.02</v>
      </c>
      <c r="W499" s="123">
        <f>SUMIF(SaldoAnno4!A$12:A$4602,$D499,SaldoAnno4!E$12:E$4602)</f>
        <v>663.89</v>
      </c>
      <c r="X499" s="123">
        <f>SUMIF(SaldoAnno4!A$12:A$4602,$D499,SaldoAnno4!G$12:G$4602)</f>
        <v>89238.13</v>
      </c>
      <c r="Y499" s="123">
        <f>SUMIF(SaldoAnno5!A$12:A$4602,$D499,SaldoAnno5!D$12:D$4602)</f>
        <v>101546.29</v>
      </c>
      <c r="Z499" s="123">
        <f>SUMIF(SaldoAnno5!A$12:A$4602,$D499,SaldoAnno5!E$12:E$4602)</f>
        <v>1491.56</v>
      </c>
      <c r="AA499" s="123">
        <f>SUMIF(SaldoAnno5!A$12:A$4602,$D499,SaldoAnno5!G$12:G$4602)</f>
        <v>100054.73</v>
      </c>
      <c r="AB499" s="123">
        <f>SUMIF(SaldoAnno6!A$12:A$5000,$D499,SaldoAnno6!D$12:D$5000)</f>
        <v>108365.53</v>
      </c>
      <c r="AC499" s="123">
        <f>SUMIF(SaldoAnno6!A$12:A$5000,$D499,SaldoAnno6!E$12:E$5000)</f>
        <v>33.869999999999997</v>
      </c>
      <c r="AD499" s="123">
        <f>SUMIF(SaldoAnno6!A$12:A$5000,$D499,SaldoAnno6!G$12:G$5000)</f>
        <v>108331.66</v>
      </c>
    </row>
    <row r="500" spans="1:30">
      <c r="A500" s="124">
        <v>40</v>
      </c>
      <c r="B500" s="124">
        <v>4009</v>
      </c>
      <c r="C500" s="124">
        <v>400902</v>
      </c>
      <c r="D500" s="124">
        <v>40090220</v>
      </c>
      <c r="E500" s="125" t="s">
        <v>1356</v>
      </c>
      <c r="F500" s="124">
        <v>1</v>
      </c>
      <c r="G500" s="126" t="s">
        <v>787</v>
      </c>
      <c r="H500" s="126" t="s">
        <v>912</v>
      </c>
      <c r="I500" s="126" t="s">
        <v>917</v>
      </c>
      <c r="J500" s="126" t="s">
        <v>838</v>
      </c>
      <c r="K500" s="126" t="s">
        <v>918</v>
      </c>
      <c r="L500" s="126" t="s">
        <v>915</v>
      </c>
      <c r="M500" s="123">
        <f>SUMIF(SaldoAnno1!A$12:A$4902,D500,SaldoAnno1!D$12:D$4902)</f>
        <v>0</v>
      </c>
      <c r="N500" s="123">
        <f>SUMIF(SaldoAnno1!A$12:A$4902,D500,SaldoAnno1!E$12:E$4902)</f>
        <v>0</v>
      </c>
      <c r="O500" s="123">
        <f>SUMIF(SaldoAnno1!A$12:A$4902,D500,SaldoAnno1!G$12:G$4902)</f>
        <v>0</v>
      </c>
      <c r="P500" s="123">
        <f>SUMIF(SaldoAnno2!A$12:A$5000,D500,SaldoAnno2!D$12:D$5000)</f>
        <v>0</v>
      </c>
      <c r="Q500" s="123">
        <f>SUMIF(SaldoAnno2!A$12:A$5000,D500,SaldoAnno2!E$12:E$5000)</f>
        <v>0</v>
      </c>
      <c r="R500" s="123">
        <f>SUMIF(SaldoAnno2!A$12:A$5000,D500,SaldoAnno2!G$12:G$5000)</f>
        <v>0</v>
      </c>
      <c r="S500" s="123">
        <f>SUMIF(SaldoAnno3!A$12:A$5000,D500,SaldoAnno3!D$12:G$5000)</f>
        <v>0</v>
      </c>
      <c r="T500" s="123">
        <f>SUMIF(SaldoAnno3!A$12:A$5000,D500,SaldoAnno3!E$12:H$5000)</f>
        <v>0</v>
      </c>
      <c r="U500" s="123">
        <f>SUMIF(SaldoAnno3!A$12:A$5000,D500,SaldoAnno3!G$12:G$5000)</f>
        <v>0</v>
      </c>
      <c r="V500" s="123">
        <f>SUMIF(SaldoAnno4!A$12:A$4602,$D500,SaldoAnno4!D$12:D$4602)</f>
        <v>0</v>
      </c>
      <c r="W500" s="123">
        <f>SUMIF(SaldoAnno4!A$12:A$4602,$D500,SaldoAnno4!E$12:E$4602)</f>
        <v>0</v>
      </c>
      <c r="X500" s="123">
        <f>SUMIF(SaldoAnno4!A$12:A$4602,$D500,SaldoAnno4!G$12:G$4602)</f>
        <v>0</v>
      </c>
      <c r="Y500" s="123">
        <f>SUMIF(SaldoAnno5!A$12:A$4602,$D500,SaldoAnno5!D$12:D$4602)</f>
        <v>0</v>
      </c>
      <c r="Z500" s="123">
        <f>SUMIF(SaldoAnno5!A$12:A$4602,$D500,SaldoAnno5!E$12:E$4602)</f>
        <v>0</v>
      </c>
      <c r="AA500" s="123">
        <f>SUMIF(SaldoAnno5!A$12:A$4602,$D500,SaldoAnno5!G$12:G$4602)</f>
        <v>0</v>
      </c>
      <c r="AB500" s="123">
        <f>SUMIF(SaldoAnno6!A$12:A$5000,$D500,SaldoAnno6!D$12:D$5000)</f>
        <v>0</v>
      </c>
      <c r="AC500" s="123">
        <f>SUMIF(SaldoAnno6!A$12:A$5000,$D500,SaldoAnno6!E$12:E$5000)</f>
        <v>0</v>
      </c>
      <c r="AD500" s="123">
        <f>SUMIF(SaldoAnno6!A$12:A$5000,$D500,SaldoAnno6!G$12:G$5000)</f>
        <v>0</v>
      </c>
    </row>
    <row r="501" spans="1:30">
      <c r="A501" s="124">
        <v>40</v>
      </c>
      <c r="B501" s="124">
        <v>4009</v>
      </c>
      <c r="C501" s="124">
        <v>400902</v>
      </c>
      <c r="D501" s="124">
        <v>40090230</v>
      </c>
      <c r="E501" s="125" t="s">
        <v>1357</v>
      </c>
      <c r="F501" s="124">
        <v>1</v>
      </c>
      <c r="G501" s="126" t="s">
        <v>787</v>
      </c>
      <c r="H501" s="126" t="s">
        <v>912</v>
      </c>
      <c r="I501" s="126" t="s">
        <v>917</v>
      </c>
      <c r="J501" s="126" t="s">
        <v>838</v>
      </c>
      <c r="K501" s="126" t="s">
        <v>918</v>
      </c>
      <c r="L501" s="126" t="s">
        <v>915</v>
      </c>
      <c r="M501" s="123">
        <f>SUMIF(SaldoAnno1!A$12:A$4902,D501,SaldoAnno1!D$12:D$4902)</f>
        <v>0</v>
      </c>
      <c r="N501" s="123">
        <f>SUMIF(SaldoAnno1!A$12:A$4902,D501,SaldoAnno1!E$12:E$4902)</f>
        <v>0</v>
      </c>
      <c r="O501" s="123">
        <f>SUMIF(SaldoAnno1!A$12:A$4902,D501,SaldoAnno1!G$12:G$4902)</f>
        <v>0</v>
      </c>
      <c r="P501" s="123">
        <f>SUMIF(SaldoAnno2!A$12:A$5000,D501,SaldoAnno2!D$12:D$5000)</f>
        <v>9838.08</v>
      </c>
      <c r="Q501" s="123">
        <f>SUMIF(SaldoAnno2!A$12:A$5000,D501,SaldoAnno2!E$12:E$5000)</f>
        <v>15440.06</v>
      </c>
      <c r="R501" s="123">
        <f>SUMIF(SaldoAnno2!A$12:A$5000,D501,SaldoAnno2!G$12:G$5000)</f>
        <v>-5601.98</v>
      </c>
      <c r="S501" s="123">
        <f>SUMIF(SaldoAnno3!A$12:A$5000,D501,SaldoAnno3!D$12:G$5000)</f>
        <v>33365.19</v>
      </c>
      <c r="T501" s="123">
        <f>SUMIF(SaldoAnno3!A$12:A$5000,D501,SaldoAnno3!E$12:H$5000)</f>
        <v>27713.040000000001</v>
      </c>
      <c r="U501" s="123">
        <f>SUMIF(SaldoAnno3!A$12:A$5000,D501,SaldoAnno3!G$12:G$5000)</f>
        <v>5652.1500000000015</v>
      </c>
      <c r="V501" s="123">
        <f>SUMIF(SaldoAnno4!A$12:A$4602,$D501,SaldoAnno4!D$12:D$4602)</f>
        <v>26272.33</v>
      </c>
      <c r="W501" s="123">
        <f>SUMIF(SaldoAnno4!A$12:A$4602,$D501,SaldoAnno4!E$12:E$4602)</f>
        <v>0</v>
      </c>
      <c r="X501" s="123">
        <f>SUMIF(SaldoAnno4!A$12:A$4602,$D501,SaldoAnno4!G$12:G$4602)</f>
        <v>26272.33</v>
      </c>
      <c r="Y501" s="123">
        <f>SUMIF(SaldoAnno5!A$12:A$4602,$D501,SaldoAnno5!D$12:D$4602)</f>
        <v>53475.72</v>
      </c>
      <c r="Z501" s="123">
        <f>SUMIF(SaldoAnno5!A$12:A$4602,$D501,SaldoAnno5!E$12:E$4602)</f>
        <v>28.45</v>
      </c>
      <c r="AA501" s="123">
        <f>SUMIF(SaldoAnno5!A$12:A$4602,$D501,SaldoAnno5!G$12:G$4602)</f>
        <v>53447.270000000004</v>
      </c>
      <c r="AB501" s="123">
        <f>SUMIF(SaldoAnno6!A$12:A$5000,$D501,SaldoAnno6!D$12:D$5000)</f>
        <v>44430.61</v>
      </c>
      <c r="AC501" s="123">
        <f>SUMIF(SaldoAnno6!A$12:A$5000,$D501,SaldoAnno6!E$12:E$5000)</f>
        <v>166.08</v>
      </c>
      <c r="AD501" s="123">
        <f>SUMIF(SaldoAnno6!A$12:A$5000,$D501,SaldoAnno6!G$12:G$5000)</f>
        <v>44264.53</v>
      </c>
    </row>
    <row r="502" spans="1:30">
      <c r="A502" s="124">
        <v>40</v>
      </c>
      <c r="B502" s="124">
        <v>4009</v>
      </c>
      <c r="C502" s="124">
        <v>400902</v>
      </c>
      <c r="D502" s="124">
        <v>40090250</v>
      </c>
      <c r="E502" s="125" t="s">
        <v>97</v>
      </c>
      <c r="F502" s="124">
        <v>2</v>
      </c>
      <c r="G502" s="126" t="s">
        <v>701</v>
      </c>
      <c r="H502" s="126" t="s">
        <v>912</v>
      </c>
      <c r="I502" s="126" t="s">
        <v>917</v>
      </c>
      <c r="J502" s="126" t="s">
        <v>838</v>
      </c>
      <c r="K502" s="126" t="s">
        <v>918</v>
      </c>
      <c r="L502" s="126" t="s">
        <v>915</v>
      </c>
      <c r="M502" s="123">
        <f>SUMIF(SaldoAnno1!A$12:A$4902,D502,SaldoAnno1!D$12:D$4902)</f>
        <v>0</v>
      </c>
      <c r="N502" s="123">
        <f>SUMIF(SaldoAnno1!A$12:A$4902,D502,SaldoAnno1!E$12:E$4902)</f>
        <v>0</v>
      </c>
      <c r="O502" s="123">
        <f>SUMIF(SaldoAnno1!A$12:A$4902,D502,SaldoAnno1!G$12:G$4902)</f>
        <v>0</v>
      </c>
      <c r="P502" s="123">
        <f>SUMIF(SaldoAnno2!A$12:A$5000,D502,SaldoAnno2!D$12:D$5000)</f>
        <v>0</v>
      </c>
      <c r="Q502" s="123">
        <f>SUMIF(SaldoAnno2!A$12:A$5000,D502,SaldoAnno2!E$12:E$5000)</f>
        <v>36373.18</v>
      </c>
      <c r="R502" s="123">
        <f>SUMIF(SaldoAnno2!A$12:A$5000,D502,SaldoAnno2!G$12:G$5000)</f>
        <v>-36373.18</v>
      </c>
      <c r="S502" s="123">
        <f>SUMIF(SaldoAnno3!A$12:A$5000,D502,SaldoAnno3!D$12:G$5000)</f>
        <v>0</v>
      </c>
      <c r="T502" s="123">
        <f>SUMIF(SaldoAnno3!A$12:A$5000,D502,SaldoAnno3!E$12:H$5000)</f>
        <v>36777.089999999997</v>
      </c>
      <c r="U502" s="123">
        <f>SUMIF(SaldoAnno3!A$12:A$5000,D502,SaldoAnno3!G$12:G$5000)</f>
        <v>-36777.089999999997</v>
      </c>
      <c r="V502" s="123">
        <f>SUMIF(SaldoAnno4!A$12:A$4602,$D502,SaldoAnno4!D$12:D$4602)</f>
        <v>132.19999999999999</v>
      </c>
      <c r="W502" s="123">
        <f>SUMIF(SaldoAnno4!A$12:A$4602,$D502,SaldoAnno4!E$12:E$4602)</f>
        <v>44564.39</v>
      </c>
      <c r="X502" s="123">
        <f>SUMIF(SaldoAnno4!A$12:A$4602,$D502,SaldoAnno4!G$12:G$4602)</f>
        <v>-44432.19</v>
      </c>
      <c r="Y502" s="123">
        <f>SUMIF(SaldoAnno5!A$12:A$4602,$D502,SaldoAnno5!D$12:D$4602)</f>
        <v>2923.52</v>
      </c>
      <c r="Z502" s="123">
        <f>SUMIF(SaldoAnno5!A$12:A$4602,$D502,SaldoAnno5!E$12:E$4602)</f>
        <v>31175.040000000001</v>
      </c>
      <c r="AA502" s="123">
        <f>SUMIF(SaldoAnno5!A$12:A$4602,$D502,SaldoAnno5!G$12:G$4602)</f>
        <v>-28251.52</v>
      </c>
      <c r="AB502" s="123">
        <f>SUMIF(SaldoAnno6!A$12:A$5000,$D502,SaldoAnno6!D$12:D$5000)</f>
        <v>0</v>
      </c>
      <c r="AC502" s="123">
        <f>SUMIF(SaldoAnno6!A$12:A$5000,$D502,SaldoAnno6!E$12:E$5000)</f>
        <v>20302.66</v>
      </c>
      <c r="AD502" s="123">
        <f>SUMIF(SaldoAnno6!A$12:A$5000,$D502,SaldoAnno6!G$12:G$5000)</f>
        <v>-20302.66</v>
      </c>
    </row>
    <row r="503" spans="1:30">
      <c r="A503" s="124">
        <v>40</v>
      </c>
      <c r="B503" s="124">
        <v>4009</v>
      </c>
      <c r="C503" s="124">
        <v>400903</v>
      </c>
      <c r="D503" s="124">
        <v>40090301</v>
      </c>
      <c r="E503" s="125" t="s">
        <v>920</v>
      </c>
      <c r="F503" s="124">
        <v>1</v>
      </c>
      <c r="G503" s="126" t="s">
        <v>787</v>
      </c>
      <c r="H503" s="126" t="s">
        <v>912</v>
      </c>
      <c r="I503" s="126" t="s">
        <v>921</v>
      </c>
      <c r="J503" s="126" t="s">
        <v>838</v>
      </c>
      <c r="K503" s="126" t="s">
        <v>920</v>
      </c>
      <c r="L503" s="126" t="s">
        <v>915</v>
      </c>
      <c r="M503" s="123">
        <f>SUMIF(SaldoAnno1!A$12:A$4902,D503,SaldoAnno1!D$12:D$4902)</f>
        <v>0</v>
      </c>
      <c r="N503" s="123">
        <f>SUMIF(SaldoAnno1!A$12:A$4902,D503,SaldoAnno1!E$12:E$4902)</f>
        <v>0</v>
      </c>
      <c r="O503" s="123">
        <f>SUMIF(SaldoAnno1!A$12:A$4902,D503,SaldoAnno1!G$12:G$4902)</f>
        <v>0</v>
      </c>
      <c r="P503" s="123">
        <f>SUMIF(SaldoAnno2!A$12:A$5000,D503,SaldoAnno2!D$12:D$5000)</f>
        <v>4176.1899999999996</v>
      </c>
      <c r="Q503" s="123">
        <f>SUMIF(SaldoAnno2!A$12:A$5000,D503,SaldoAnno2!E$12:E$5000)</f>
        <v>0</v>
      </c>
      <c r="R503" s="123">
        <f>SUMIF(SaldoAnno2!A$12:A$5000,D503,SaldoAnno2!G$12:G$5000)</f>
        <v>4176.1899999999996</v>
      </c>
      <c r="S503" s="123">
        <f>SUMIF(SaldoAnno3!A$12:A$5000,D503,SaldoAnno3!D$12:G$5000)</f>
        <v>4202.92</v>
      </c>
      <c r="T503" s="123">
        <f>SUMIF(SaldoAnno3!A$12:A$5000,D503,SaldoAnno3!E$12:H$5000)</f>
        <v>0</v>
      </c>
      <c r="U503" s="123">
        <f>SUMIF(SaldoAnno3!A$12:A$5000,D503,SaldoAnno3!G$12:G$5000)</f>
        <v>4202.92</v>
      </c>
      <c r="V503" s="123">
        <f>SUMIF(SaldoAnno4!A$12:A$4602,$D503,SaldoAnno4!D$12:D$4602)</f>
        <v>2030.42</v>
      </c>
      <c r="W503" s="123">
        <f>SUMIF(SaldoAnno4!A$12:A$4602,$D503,SaldoAnno4!E$12:E$4602)</f>
        <v>0</v>
      </c>
      <c r="X503" s="123">
        <f>SUMIF(SaldoAnno4!A$12:A$4602,$D503,SaldoAnno4!G$12:G$4602)</f>
        <v>2030.42</v>
      </c>
      <c r="Y503" s="123">
        <f>SUMIF(SaldoAnno5!A$12:A$4602,$D503,SaldoAnno5!D$12:D$4602)</f>
        <v>0</v>
      </c>
      <c r="Z503" s="123">
        <f>SUMIF(SaldoAnno5!A$12:A$4602,$D503,SaldoAnno5!E$12:E$4602)</f>
        <v>0</v>
      </c>
      <c r="AA503" s="123">
        <f>SUMIF(SaldoAnno5!A$12:A$4602,$D503,SaldoAnno5!G$12:G$4602)</f>
        <v>0</v>
      </c>
      <c r="AB503" s="123">
        <f>SUMIF(SaldoAnno6!A$12:A$5000,$D503,SaldoAnno6!D$12:D$5000)</f>
        <v>0</v>
      </c>
      <c r="AC503" s="123">
        <f>SUMIF(SaldoAnno6!A$12:A$5000,$D503,SaldoAnno6!E$12:E$5000)</f>
        <v>0</v>
      </c>
      <c r="AD503" s="123">
        <f>SUMIF(SaldoAnno6!A$12:A$5000,$D503,SaldoAnno6!G$12:G$5000)</f>
        <v>0</v>
      </c>
    </row>
    <row r="504" spans="1:30">
      <c r="A504" s="124">
        <v>40</v>
      </c>
      <c r="B504" s="124">
        <v>4009</v>
      </c>
      <c r="C504" s="124">
        <v>400904</v>
      </c>
      <c r="D504" s="124">
        <v>40090401</v>
      </c>
      <c r="E504" s="125" t="s">
        <v>1358</v>
      </c>
      <c r="F504" s="124">
        <v>1</v>
      </c>
      <c r="G504" s="126" t="s">
        <v>787</v>
      </c>
      <c r="H504" s="126" t="s">
        <v>912</v>
      </c>
      <c r="I504" s="126" t="s">
        <v>922</v>
      </c>
      <c r="J504" s="126" t="s">
        <v>838</v>
      </c>
      <c r="K504" s="126" t="s">
        <v>923</v>
      </c>
      <c r="L504" s="126" t="s">
        <v>915</v>
      </c>
      <c r="M504" s="123">
        <f>SUMIF(SaldoAnno1!A$12:A$4902,D504,SaldoAnno1!D$12:D$4902)</f>
        <v>13511.31</v>
      </c>
      <c r="N504" s="123">
        <f>SUMIF(SaldoAnno1!A$12:A$4902,D504,SaldoAnno1!E$12:E$4902)</f>
        <v>0</v>
      </c>
      <c r="O504" s="123">
        <f>SUMIF(SaldoAnno1!A$12:A$4902,D504,SaldoAnno1!G$12:G$4902)</f>
        <v>13511.31</v>
      </c>
      <c r="P504" s="123">
        <f>SUMIF(SaldoAnno2!A$12:A$5000,D504,SaldoAnno2!D$12:D$5000)</f>
        <v>93090.31</v>
      </c>
      <c r="Q504" s="123">
        <f>SUMIF(SaldoAnno2!A$12:A$5000,D504,SaldoAnno2!E$12:E$5000)</f>
        <v>2064</v>
      </c>
      <c r="R504" s="123">
        <f>SUMIF(SaldoAnno2!A$12:A$5000,D504,SaldoAnno2!G$12:G$5000)</f>
        <v>91026.31</v>
      </c>
      <c r="S504" s="123">
        <f>SUMIF(SaldoAnno3!A$12:A$5000,D504,SaldoAnno3!D$12:G$5000)</f>
        <v>102604.15</v>
      </c>
      <c r="T504" s="123">
        <f>SUMIF(SaldoAnno3!A$12:A$5000,D504,SaldoAnno3!E$12:H$5000)</f>
        <v>12824</v>
      </c>
      <c r="U504" s="123">
        <f>SUMIF(SaldoAnno3!A$12:A$5000,D504,SaldoAnno3!G$12:G$5000)</f>
        <v>89780.15</v>
      </c>
      <c r="V504" s="123">
        <f>SUMIF(SaldoAnno4!A$12:A$4602,$D504,SaldoAnno4!D$12:D$4602)</f>
        <v>66237.100000000006</v>
      </c>
      <c r="W504" s="123">
        <f>SUMIF(SaldoAnno4!A$12:A$4602,$D504,SaldoAnno4!E$12:E$4602)</f>
        <v>1020.84</v>
      </c>
      <c r="X504" s="123">
        <f>SUMIF(SaldoAnno4!A$12:A$4602,$D504,SaldoAnno4!G$12:G$4602)</f>
        <v>65216.260000000009</v>
      </c>
      <c r="Y504" s="123">
        <f>SUMIF(SaldoAnno5!A$12:A$4602,$D504,SaldoAnno5!D$12:D$4602)</f>
        <v>53953.36</v>
      </c>
      <c r="Z504" s="123">
        <f>SUMIF(SaldoAnno5!A$12:A$4602,$D504,SaldoAnno5!E$12:E$4602)</f>
        <v>0</v>
      </c>
      <c r="AA504" s="123">
        <f>SUMIF(SaldoAnno5!A$12:A$4602,$D504,SaldoAnno5!G$12:G$4602)</f>
        <v>53953.36</v>
      </c>
      <c r="AB504" s="123">
        <f>SUMIF(SaldoAnno6!A$12:A$5000,$D504,SaldoAnno6!D$12:D$5000)</f>
        <v>85558.53</v>
      </c>
      <c r="AC504" s="123">
        <f>SUMIF(SaldoAnno6!A$12:A$5000,$D504,SaldoAnno6!E$12:E$5000)</f>
        <v>3910</v>
      </c>
      <c r="AD504" s="123">
        <f>SUMIF(SaldoAnno6!A$12:A$5000,$D504,SaldoAnno6!G$12:G$5000)</f>
        <v>81648.53</v>
      </c>
    </row>
    <row r="505" spans="1:30">
      <c r="A505" s="124">
        <v>40</v>
      </c>
      <c r="B505" s="124">
        <v>4009</v>
      </c>
      <c r="C505" s="124">
        <v>400904</v>
      </c>
      <c r="D505" s="124">
        <v>40090402</v>
      </c>
      <c r="E505" s="125" t="s">
        <v>924</v>
      </c>
      <c r="F505" s="124">
        <v>1</v>
      </c>
      <c r="G505" s="126" t="s">
        <v>787</v>
      </c>
      <c r="H505" s="126" t="s">
        <v>912</v>
      </c>
      <c r="I505" s="126" t="s">
        <v>922</v>
      </c>
      <c r="J505" s="126" t="s">
        <v>838</v>
      </c>
      <c r="K505" s="126" t="s">
        <v>923</v>
      </c>
      <c r="L505" s="126" t="s">
        <v>915</v>
      </c>
      <c r="M505" s="123">
        <f>SUMIF(SaldoAnno1!A$12:A$4902,D505,SaldoAnno1!D$12:D$4902)</f>
        <v>0</v>
      </c>
      <c r="N505" s="123">
        <f>SUMIF(SaldoAnno1!A$12:A$4902,D505,SaldoAnno1!E$12:E$4902)</f>
        <v>0</v>
      </c>
      <c r="O505" s="123">
        <f>SUMIF(SaldoAnno1!A$12:A$4902,D505,SaldoAnno1!G$12:G$4902)</f>
        <v>0</v>
      </c>
      <c r="P505" s="123">
        <f>SUMIF(SaldoAnno2!A$12:A$5000,D505,SaldoAnno2!D$12:D$5000)</f>
        <v>0</v>
      </c>
      <c r="Q505" s="123">
        <f>SUMIF(SaldoAnno2!A$12:A$5000,D505,SaldoAnno2!E$12:E$5000)</f>
        <v>0</v>
      </c>
      <c r="R505" s="123">
        <f>SUMIF(SaldoAnno2!A$12:A$5000,D505,SaldoAnno2!G$12:G$5000)</f>
        <v>0</v>
      </c>
      <c r="S505" s="123">
        <f>SUMIF(SaldoAnno3!A$12:A$5000,D505,SaldoAnno3!D$12:G$5000)</f>
        <v>0</v>
      </c>
      <c r="T505" s="123">
        <f>SUMIF(SaldoAnno3!A$12:A$5000,D505,SaldoAnno3!E$12:H$5000)</f>
        <v>0</v>
      </c>
      <c r="U505" s="123">
        <f>SUMIF(SaldoAnno3!A$12:A$5000,D505,SaldoAnno3!G$12:G$5000)</f>
        <v>0</v>
      </c>
      <c r="V505" s="123">
        <f>SUMIF(SaldoAnno4!A$12:A$4602,$D505,SaldoAnno4!D$12:D$4602)</f>
        <v>0</v>
      </c>
      <c r="W505" s="123">
        <f>SUMIF(SaldoAnno4!A$12:A$4602,$D505,SaldoAnno4!E$12:E$4602)</f>
        <v>0</v>
      </c>
      <c r="X505" s="123">
        <f>SUMIF(SaldoAnno4!A$12:A$4602,$D505,SaldoAnno4!G$12:G$4602)</f>
        <v>0</v>
      </c>
      <c r="Y505" s="123">
        <f>SUMIF(SaldoAnno5!A$12:A$4602,$D505,SaldoAnno5!D$12:D$4602)</f>
        <v>0</v>
      </c>
      <c r="Z505" s="123">
        <f>SUMIF(SaldoAnno5!A$12:A$4602,$D505,SaldoAnno5!E$12:E$4602)</f>
        <v>0</v>
      </c>
      <c r="AA505" s="123">
        <f>SUMIF(SaldoAnno5!A$12:A$4602,$D505,SaldoAnno5!G$12:G$4602)</f>
        <v>0</v>
      </c>
      <c r="AB505" s="123">
        <f>SUMIF(SaldoAnno6!A$12:A$5000,$D505,SaldoAnno6!D$12:D$5000)</f>
        <v>0</v>
      </c>
      <c r="AC505" s="123">
        <f>SUMIF(SaldoAnno6!A$12:A$5000,$D505,SaldoAnno6!E$12:E$5000)</f>
        <v>0</v>
      </c>
      <c r="AD505" s="123">
        <f>SUMIF(SaldoAnno6!A$12:A$5000,$D505,SaldoAnno6!G$12:G$5000)</f>
        <v>0</v>
      </c>
    </row>
    <row r="506" spans="1:30">
      <c r="A506" s="124">
        <v>40</v>
      </c>
      <c r="B506" s="124">
        <v>4009</v>
      </c>
      <c r="C506" s="124">
        <v>400904</v>
      </c>
      <c r="D506" s="124">
        <v>40090403</v>
      </c>
      <c r="E506" s="125" t="s">
        <v>901</v>
      </c>
      <c r="F506" s="124">
        <v>1</v>
      </c>
      <c r="G506" s="126" t="s">
        <v>787</v>
      </c>
      <c r="H506" s="126" t="s">
        <v>912</v>
      </c>
      <c r="I506" s="126" t="s">
        <v>922</v>
      </c>
      <c r="J506" s="126" t="s">
        <v>838</v>
      </c>
      <c r="K506" s="126" t="s">
        <v>923</v>
      </c>
      <c r="L506" s="126" t="s">
        <v>915</v>
      </c>
      <c r="M506" s="123">
        <f>SUMIF(SaldoAnno1!A$12:A$4902,D506,SaldoAnno1!D$12:D$4902)</f>
        <v>320</v>
      </c>
      <c r="N506" s="123">
        <f>SUMIF(SaldoAnno1!A$12:A$4902,D506,SaldoAnno1!E$12:E$4902)</f>
        <v>0</v>
      </c>
      <c r="O506" s="123">
        <f>SUMIF(SaldoAnno1!A$12:A$4902,D506,SaldoAnno1!G$12:G$4902)</f>
        <v>320</v>
      </c>
      <c r="P506" s="123">
        <f>SUMIF(SaldoAnno2!A$12:A$5000,D506,SaldoAnno2!D$12:D$5000)</f>
        <v>8916.75</v>
      </c>
      <c r="Q506" s="123">
        <f>SUMIF(SaldoAnno2!A$12:A$5000,D506,SaldoAnno2!E$12:E$5000)</f>
        <v>0</v>
      </c>
      <c r="R506" s="123">
        <f>SUMIF(SaldoAnno2!A$12:A$5000,D506,SaldoAnno2!G$12:G$5000)</f>
        <v>8916.75</v>
      </c>
      <c r="S506" s="123">
        <f>SUMIF(SaldoAnno3!A$12:A$5000,D506,SaldoAnno3!D$12:G$5000)</f>
        <v>13233.32</v>
      </c>
      <c r="T506" s="123">
        <f>SUMIF(SaldoAnno3!A$12:A$5000,D506,SaldoAnno3!E$12:H$5000)</f>
        <v>0</v>
      </c>
      <c r="U506" s="123">
        <f>SUMIF(SaldoAnno3!A$12:A$5000,D506,SaldoAnno3!G$12:G$5000)</f>
        <v>13233.32</v>
      </c>
      <c r="V506" s="123">
        <f>SUMIF(SaldoAnno4!A$12:A$4602,$D506,SaldoAnno4!D$12:D$4602)</f>
        <v>13196.98</v>
      </c>
      <c r="W506" s="123">
        <f>SUMIF(SaldoAnno4!A$12:A$4602,$D506,SaldoAnno4!E$12:E$4602)</f>
        <v>0</v>
      </c>
      <c r="X506" s="123">
        <f>SUMIF(SaldoAnno4!A$12:A$4602,$D506,SaldoAnno4!G$12:G$4602)</f>
        <v>13196.98</v>
      </c>
      <c r="Y506" s="123">
        <f>SUMIF(SaldoAnno5!A$12:A$4602,$D506,SaldoAnno5!D$12:D$4602)</f>
        <v>12544.33</v>
      </c>
      <c r="Z506" s="123">
        <f>SUMIF(SaldoAnno5!A$12:A$4602,$D506,SaldoAnno5!E$12:E$4602)</f>
        <v>0</v>
      </c>
      <c r="AA506" s="123">
        <f>SUMIF(SaldoAnno5!A$12:A$4602,$D506,SaldoAnno5!G$12:G$4602)</f>
        <v>12544.33</v>
      </c>
      <c r="AB506" s="123">
        <f>SUMIF(SaldoAnno6!A$12:A$5000,$D506,SaldoAnno6!D$12:D$5000)</f>
        <v>18718.27</v>
      </c>
      <c r="AC506" s="123">
        <f>SUMIF(SaldoAnno6!A$12:A$5000,$D506,SaldoAnno6!E$12:E$5000)</f>
        <v>234.4</v>
      </c>
      <c r="AD506" s="123">
        <f>SUMIF(SaldoAnno6!A$12:A$5000,$D506,SaldoAnno6!G$12:G$5000)</f>
        <v>18483.87</v>
      </c>
    </row>
    <row r="507" spans="1:30">
      <c r="A507" s="124">
        <v>40</v>
      </c>
      <c r="B507" s="124">
        <v>4009</v>
      </c>
      <c r="C507" s="124">
        <v>400904</v>
      </c>
      <c r="D507" s="124">
        <v>40090404</v>
      </c>
      <c r="E507" s="125" t="s">
        <v>1359</v>
      </c>
      <c r="F507" s="124">
        <v>1</v>
      </c>
      <c r="G507" s="126" t="s">
        <v>787</v>
      </c>
      <c r="H507" s="126" t="s">
        <v>912</v>
      </c>
      <c r="I507" s="126" t="s">
        <v>922</v>
      </c>
      <c r="J507" s="126" t="s">
        <v>838</v>
      </c>
      <c r="K507" s="126" t="s">
        <v>923</v>
      </c>
      <c r="L507" s="126" t="s">
        <v>915</v>
      </c>
      <c r="M507" s="123">
        <f>SUMIF(SaldoAnno1!A$12:A$4902,D507,SaldoAnno1!D$12:D$4902)</f>
        <v>0</v>
      </c>
      <c r="N507" s="123">
        <f>SUMIF(SaldoAnno1!A$12:A$4902,D507,SaldoAnno1!E$12:E$4902)</f>
        <v>0</v>
      </c>
      <c r="O507" s="123">
        <f>SUMIF(SaldoAnno1!A$12:A$4902,D507,SaldoAnno1!G$12:G$4902)</f>
        <v>0</v>
      </c>
      <c r="P507" s="123">
        <f>SUMIF(SaldoAnno2!A$12:A$5000,D507,SaldoAnno2!D$12:D$5000)</f>
        <v>0</v>
      </c>
      <c r="Q507" s="123">
        <f>SUMIF(SaldoAnno2!A$12:A$5000,D507,SaldoAnno2!E$12:E$5000)</f>
        <v>0</v>
      </c>
      <c r="R507" s="123">
        <f>SUMIF(SaldoAnno2!A$12:A$5000,D507,SaldoAnno2!G$12:G$5000)</f>
        <v>0</v>
      </c>
      <c r="S507" s="123">
        <f>SUMIF(SaldoAnno3!A$12:A$5000,D507,SaldoAnno3!D$12:G$5000)</f>
        <v>133.28</v>
      </c>
      <c r="T507" s="123">
        <f>SUMIF(SaldoAnno3!A$12:A$5000,D507,SaldoAnno3!E$12:H$5000)</f>
        <v>0</v>
      </c>
      <c r="U507" s="123">
        <f>SUMIF(SaldoAnno3!A$12:A$5000,D507,SaldoAnno3!G$12:G$5000)</f>
        <v>133.28</v>
      </c>
      <c r="V507" s="123">
        <f>SUMIF(SaldoAnno4!A$12:A$4602,$D507,SaldoAnno4!D$12:D$4602)</f>
        <v>15727.63</v>
      </c>
      <c r="W507" s="123">
        <f>SUMIF(SaldoAnno4!A$12:A$4602,$D507,SaldoAnno4!E$12:E$4602)</f>
        <v>0</v>
      </c>
      <c r="X507" s="123">
        <f>SUMIF(SaldoAnno4!A$12:A$4602,$D507,SaldoAnno4!G$12:G$4602)</f>
        <v>15727.63</v>
      </c>
      <c r="Y507" s="123">
        <f>SUMIF(SaldoAnno5!A$12:A$4602,$D507,SaldoAnno5!D$12:D$4602)</f>
        <v>48417.04</v>
      </c>
      <c r="Z507" s="123">
        <f>SUMIF(SaldoAnno5!A$12:A$4602,$D507,SaldoAnno5!E$12:E$4602)</f>
        <v>1839.22</v>
      </c>
      <c r="AA507" s="123">
        <f>SUMIF(SaldoAnno5!A$12:A$4602,$D507,SaldoAnno5!G$12:G$4602)</f>
        <v>46577.82</v>
      </c>
      <c r="AB507" s="123">
        <f>SUMIF(SaldoAnno6!A$12:A$5000,$D507,SaldoAnno6!D$12:D$5000)</f>
        <v>19111.7</v>
      </c>
      <c r="AC507" s="123">
        <f>SUMIF(SaldoAnno6!A$12:A$5000,$D507,SaldoAnno6!E$12:E$5000)</f>
        <v>6100</v>
      </c>
      <c r="AD507" s="123">
        <f>SUMIF(SaldoAnno6!A$12:A$5000,$D507,SaldoAnno6!G$12:G$5000)</f>
        <v>13011.7</v>
      </c>
    </row>
    <row r="508" spans="1:30">
      <c r="A508" s="124">
        <v>40</v>
      </c>
      <c r="B508" s="124">
        <v>4009</v>
      </c>
      <c r="C508" s="124">
        <v>400904</v>
      </c>
      <c r="D508" s="124">
        <v>40090405</v>
      </c>
      <c r="E508" s="125" t="s">
        <v>1360</v>
      </c>
      <c r="F508" s="124">
        <v>1</v>
      </c>
      <c r="G508" s="126" t="s">
        <v>787</v>
      </c>
      <c r="H508" s="126" t="s">
        <v>912</v>
      </c>
      <c r="I508" s="126" t="s">
        <v>922</v>
      </c>
      <c r="J508" s="126" t="s">
        <v>838</v>
      </c>
      <c r="K508" s="126" t="s">
        <v>923</v>
      </c>
      <c r="L508" s="126" t="s">
        <v>915</v>
      </c>
      <c r="M508" s="123">
        <f>SUMIF(SaldoAnno1!A$12:A$4902,D508,SaldoAnno1!D$12:D$4902)</f>
        <v>1295.5999999999999</v>
      </c>
      <c r="N508" s="123">
        <f>SUMIF(SaldoAnno1!A$12:A$4902,D508,SaldoAnno1!E$12:E$4902)</f>
        <v>0</v>
      </c>
      <c r="O508" s="123">
        <f>SUMIF(SaldoAnno1!A$12:A$4902,D508,SaldoAnno1!G$12:G$4902)</f>
        <v>1295.5999999999999</v>
      </c>
      <c r="P508" s="123">
        <f>SUMIF(SaldoAnno2!A$12:A$5000,D508,SaldoAnno2!D$12:D$5000)</f>
        <v>11921.27</v>
      </c>
      <c r="Q508" s="123">
        <f>SUMIF(SaldoAnno2!A$12:A$5000,D508,SaldoAnno2!E$12:E$5000)</f>
        <v>11.53</v>
      </c>
      <c r="R508" s="123">
        <f>SUMIF(SaldoAnno2!A$12:A$5000,D508,SaldoAnno2!G$12:G$5000)</f>
        <v>11909.74</v>
      </c>
      <c r="S508" s="123">
        <f>SUMIF(SaldoAnno3!A$12:A$5000,D508,SaldoAnno3!D$12:G$5000)</f>
        <v>4586.5</v>
      </c>
      <c r="T508" s="123">
        <f>SUMIF(SaldoAnno3!A$12:A$5000,D508,SaldoAnno3!E$12:H$5000)</f>
        <v>0</v>
      </c>
      <c r="U508" s="123">
        <f>SUMIF(SaldoAnno3!A$12:A$5000,D508,SaldoAnno3!G$12:G$5000)</f>
        <v>4586.5</v>
      </c>
      <c r="V508" s="123">
        <f>SUMIF(SaldoAnno4!A$12:A$4602,$D508,SaldoAnno4!D$12:D$4602)</f>
        <v>2896.41</v>
      </c>
      <c r="W508" s="123">
        <f>SUMIF(SaldoAnno4!A$12:A$4602,$D508,SaldoAnno4!E$12:E$4602)</f>
        <v>0</v>
      </c>
      <c r="X508" s="123">
        <f>SUMIF(SaldoAnno4!A$12:A$4602,$D508,SaldoAnno4!G$12:G$4602)</f>
        <v>2896.41</v>
      </c>
      <c r="Y508" s="123">
        <f>SUMIF(SaldoAnno5!A$12:A$4602,$D508,SaldoAnno5!D$12:D$4602)</f>
        <v>4081.65</v>
      </c>
      <c r="Z508" s="123">
        <f>SUMIF(SaldoAnno5!A$12:A$4602,$D508,SaldoAnno5!E$12:E$4602)</f>
        <v>0</v>
      </c>
      <c r="AA508" s="123">
        <f>SUMIF(SaldoAnno5!A$12:A$4602,$D508,SaldoAnno5!G$12:G$4602)</f>
        <v>4081.65</v>
      </c>
      <c r="AB508" s="123">
        <f>SUMIF(SaldoAnno6!A$12:A$5000,$D508,SaldoAnno6!D$12:D$5000)</f>
        <v>8607.0499999999993</v>
      </c>
      <c r="AC508" s="123">
        <f>SUMIF(SaldoAnno6!A$12:A$5000,$D508,SaldoAnno6!E$12:E$5000)</f>
        <v>0</v>
      </c>
      <c r="AD508" s="123">
        <f>SUMIF(SaldoAnno6!A$12:A$5000,$D508,SaldoAnno6!G$12:G$5000)</f>
        <v>8607.0499999999993</v>
      </c>
    </row>
    <row r="509" spans="1:30">
      <c r="A509" s="124">
        <v>40</v>
      </c>
      <c r="B509" s="124">
        <v>4009</v>
      </c>
      <c r="C509" s="124">
        <v>400904</v>
      </c>
      <c r="D509" s="124">
        <v>40090406</v>
      </c>
      <c r="E509" s="125" t="s">
        <v>1235</v>
      </c>
      <c r="F509" s="124">
        <v>1</v>
      </c>
      <c r="G509" s="126" t="s">
        <v>787</v>
      </c>
      <c r="H509" s="126" t="s">
        <v>912</v>
      </c>
      <c r="I509" s="126" t="s">
        <v>922</v>
      </c>
      <c r="J509" s="126" t="s">
        <v>838</v>
      </c>
      <c r="K509" s="126" t="s">
        <v>923</v>
      </c>
      <c r="L509" s="126" t="s">
        <v>915</v>
      </c>
      <c r="M509" s="123">
        <f>SUMIF(SaldoAnno1!A$12:A$4902,D509,SaldoAnno1!D$12:D$4902)</f>
        <v>29809.21</v>
      </c>
      <c r="N509" s="123">
        <f>SUMIF(SaldoAnno1!A$12:A$4902,D509,SaldoAnno1!E$12:E$4902)</f>
        <v>0</v>
      </c>
      <c r="O509" s="123">
        <f>SUMIF(SaldoAnno1!A$12:A$4902,D509,SaldoAnno1!G$12:G$4902)</f>
        <v>29809.21</v>
      </c>
      <c r="P509" s="123">
        <f>SUMIF(SaldoAnno2!A$12:A$5000,D509,SaldoAnno2!D$12:D$5000)</f>
        <v>82404.850000000006</v>
      </c>
      <c r="Q509" s="123">
        <f>SUMIF(SaldoAnno2!A$12:A$5000,D509,SaldoAnno2!E$12:E$5000)</f>
        <v>0</v>
      </c>
      <c r="R509" s="123">
        <f>SUMIF(SaldoAnno2!A$12:A$5000,D509,SaldoAnno2!G$12:G$5000)</f>
        <v>82404.850000000006</v>
      </c>
      <c r="S509" s="123">
        <f>SUMIF(SaldoAnno3!A$12:A$5000,D509,SaldoAnno3!D$12:G$5000)</f>
        <v>84332.52</v>
      </c>
      <c r="T509" s="123">
        <f>SUMIF(SaldoAnno3!A$12:A$5000,D509,SaldoAnno3!E$12:H$5000)</f>
        <v>230.8</v>
      </c>
      <c r="U509" s="123">
        <f>SUMIF(SaldoAnno3!A$12:A$5000,D509,SaldoAnno3!G$12:G$5000)</f>
        <v>84101.72</v>
      </c>
      <c r="V509" s="123">
        <f>SUMIF(SaldoAnno4!A$12:A$4602,$D509,SaldoAnno4!D$12:D$4602)</f>
        <v>79748.89</v>
      </c>
      <c r="W509" s="123">
        <f>SUMIF(SaldoAnno4!A$12:A$4602,$D509,SaldoAnno4!E$12:E$4602)</f>
        <v>402.56</v>
      </c>
      <c r="X509" s="123">
        <f>SUMIF(SaldoAnno4!A$12:A$4602,$D509,SaldoAnno4!G$12:G$4602)</f>
        <v>79346.33</v>
      </c>
      <c r="Y509" s="123">
        <f>SUMIF(SaldoAnno5!A$12:A$4602,$D509,SaldoAnno5!D$12:D$4602)</f>
        <v>83519.360000000001</v>
      </c>
      <c r="Z509" s="123">
        <f>SUMIF(SaldoAnno5!A$12:A$4602,$D509,SaldoAnno5!E$12:E$4602)</f>
        <v>165.23</v>
      </c>
      <c r="AA509" s="123">
        <f>SUMIF(SaldoAnno5!A$12:A$4602,$D509,SaldoAnno5!G$12:G$4602)</f>
        <v>83354.13</v>
      </c>
      <c r="AB509" s="123">
        <f>SUMIF(SaldoAnno6!A$12:A$5000,$D509,SaldoAnno6!D$12:D$5000)</f>
        <v>81677.39</v>
      </c>
      <c r="AC509" s="123">
        <f>SUMIF(SaldoAnno6!A$12:A$5000,$D509,SaldoAnno6!E$12:E$5000)</f>
        <v>187.45</v>
      </c>
      <c r="AD509" s="123">
        <f>SUMIF(SaldoAnno6!A$12:A$5000,$D509,SaldoAnno6!G$12:G$5000)</f>
        <v>81489.94</v>
      </c>
    </row>
    <row r="510" spans="1:30">
      <c r="A510" s="124">
        <v>40</v>
      </c>
      <c r="B510" s="124">
        <v>4009</v>
      </c>
      <c r="C510" s="124">
        <v>400904</v>
      </c>
      <c r="D510" s="124">
        <v>40090488</v>
      </c>
      <c r="E510" s="125" t="s">
        <v>923</v>
      </c>
      <c r="F510" s="124">
        <v>1</v>
      </c>
      <c r="G510" s="126" t="s">
        <v>787</v>
      </c>
      <c r="H510" s="126" t="s">
        <v>912</v>
      </c>
      <c r="I510" s="126" t="s">
        <v>922</v>
      </c>
      <c r="J510" s="126" t="s">
        <v>838</v>
      </c>
      <c r="K510" s="126" t="s">
        <v>923</v>
      </c>
      <c r="L510" s="126" t="s">
        <v>915</v>
      </c>
      <c r="M510" s="123">
        <f>SUMIF(SaldoAnno1!A$12:A$4902,D510,SaldoAnno1!D$12:D$4902)</f>
        <v>0</v>
      </c>
      <c r="N510" s="123">
        <f>SUMIF(SaldoAnno1!A$12:A$4902,D510,SaldoAnno1!E$12:E$4902)</f>
        <v>0</v>
      </c>
      <c r="O510" s="123">
        <f>SUMIF(SaldoAnno1!A$12:A$4902,D510,SaldoAnno1!G$12:G$4902)</f>
        <v>0</v>
      </c>
      <c r="P510" s="123">
        <f>SUMIF(SaldoAnno2!A$12:A$5000,D510,SaldoAnno2!D$12:D$5000)</f>
        <v>14687.1</v>
      </c>
      <c r="Q510" s="123">
        <f>SUMIF(SaldoAnno2!A$12:A$5000,D510,SaldoAnno2!E$12:E$5000)</f>
        <v>77.75</v>
      </c>
      <c r="R510" s="123">
        <f>SUMIF(SaldoAnno2!A$12:A$5000,D510,SaldoAnno2!G$12:G$5000)</f>
        <v>14609.35</v>
      </c>
      <c r="S510" s="123">
        <f>SUMIF(SaldoAnno3!A$12:A$5000,D510,SaldoAnno3!D$12:G$5000)</f>
        <v>0</v>
      </c>
      <c r="T510" s="123">
        <f>SUMIF(SaldoAnno3!A$12:A$5000,D510,SaldoAnno3!E$12:H$5000)</f>
        <v>0</v>
      </c>
      <c r="U510" s="123">
        <f>SUMIF(SaldoAnno3!A$12:A$5000,D510,SaldoAnno3!G$12:G$5000)</f>
        <v>0</v>
      </c>
      <c r="V510" s="123">
        <f>SUMIF(SaldoAnno4!A$12:A$4602,$D510,SaldoAnno4!D$12:D$4602)</f>
        <v>0</v>
      </c>
      <c r="W510" s="123">
        <f>SUMIF(SaldoAnno4!A$12:A$4602,$D510,SaldoAnno4!E$12:E$4602)</f>
        <v>0</v>
      </c>
      <c r="X510" s="123">
        <f>SUMIF(SaldoAnno4!A$12:A$4602,$D510,SaldoAnno4!G$12:G$4602)</f>
        <v>0</v>
      </c>
      <c r="Y510" s="123">
        <f>SUMIF(SaldoAnno5!A$12:A$4602,$D510,SaldoAnno5!D$12:D$4602)</f>
        <v>7498</v>
      </c>
      <c r="Z510" s="123">
        <f>SUMIF(SaldoAnno5!A$12:A$4602,$D510,SaldoAnno5!E$12:E$4602)</f>
        <v>0</v>
      </c>
      <c r="AA510" s="123">
        <f>SUMIF(SaldoAnno5!A$12:A$4602,$D510,SaldoAnno5!G$12:G$4602)</f>
        <v>7498</v>
      </c>
      <c r="AB510" s="123">
        <f>SUMIF(SaldoAnno6!A$12:A$5000,$D510,SaldoAnno6!D$12:D$5000)</f>
        <v>10625</v>
      </c>
      <c r="AC510" s="123">
        <f>SUMIF(SaldoAnno6!A$12:A$5000,$D510,SaldoAnno6!E$12:E$5000)</f>
        <v>0</v>
      </c>
      <c r="AD510" s="123">
        <f>SUMIF(SaldoAnno6!A$12:A$5000,$D510,SaldoAnno6!G$12:G$5000)</f>
        <v>10625</v>
      </c>
    </row>
    <row r="511" spans="1:30">
      <c r="A511" s="124">
        <v>40</v>
      </c>
      <c r="B511" s="124">
        <v>4010</v>
      </c>
      <c r="C511" s="124">
        <v>401001</v>
      </c>
      <c r="D511" s="124">
        <v>40100111</v>
      </c>
      <c r="E511" s="125" t="s">
        <v>925</v>
      </c>
      <c r="F511" s="124">
        <v>1</v>
      </c>
      <c r="G511" s="126" t="s">
        <v>787</v>
      </c>
      <c r="H511" s="126" t="s">
        <v>926</v>
      </c>
      <c r="I511" s="126" t="s">
        <v>927</v>
      </c>
      <c r="J511" s="126" t="s">
        <v>838</v>
      </c>
      <c r="K511" s="126" t="s">
        <v>928</v>
      </c>
      <c r="L511" s="126" t="s">
        <v>929</v>
      </c>
      <c r="M511" s="123">
        <f>SUMIF(SaldoAnno1!A$12:A$4902,D511,SaldoAnno1!D$12:D$4902)</f>
        <v>0</v>
      </c>
      <c r="N511" s="123">
        <f>SUMIF(SaldoAnno1!A$12:A$4902,D511,SaldoAnno1!E$12:E$4902)</f>
        <v>0</v>
      </c>
      <c r="O511" s="123">
        <f>SUMIF(SaldoAnno1!A$12:A$4902,D511,SaldoAnno1!G$12:G$4902)</f>
        <v>0</v>
      </c>
      <c r="P511" s="123">
        <f>SUMIF(SaldoAnno2!A$12:A$5000,D511,SaldoAnno2!D$12:D$5000)</f>
        <v>13090.78</v>
      </c>
      <c r="Q511" s="123">
        <f>SUMIF(SaldoAnno2!A$12:A$5000,D511,SaldoAnno2!E$12:E$5000)</f>
        <v>38.06</v>
      </c>
      <c r="R511" s="123">
        <f>SUMIF(SaldoAnno2!A$12:A$5000,D511,SaldoAnno2!G$12:G$5000)</f>
        <v>13052.720000000001</v>
      </c>
      <c r="S511" s="123">
        <f>SUMIF(SaldoAnno3!A$12:A$5000,D511,SaldoAnno3!D$12:G$5000)</f>
        <v>23678.400000000001</v>
      </c>
      <c r="T511" s="123">
        <f>SUMIF(SaldoAnno3!A$12:A$5000,D511,SaldoAnno3!E$12:H$5000)</f>
        <v>0</v>
      </c>
      <c r="U511" s="123">
        <f>SUMIF(SaldoAnno3!A$12:A$5000,D511,SaldoAnno3!G$12:G$5000)</f>
        <v>23678.400000000001</v>
      </c>
      <c r="V511" s="123">
        <f>SUMIF(SaldoAnno4!A$12:A$4602,$D511,SaldoAnno4!D$12:D$4602)</f>
        <v>24681.22</v>
      </c>
      <c r="W511" s="123">
        <f>SUMIF(SaldoAnno4!A$12:A$4602,$D511,SaldoAnno4!E$12:E$4602)</f>
        <v>0</v>
      </c>
      <c r="X511" s="123">
        <f>SUMIF(SaldoAnno4!A$12:A$4602,$D511,SaldoAnno4!G$12:G$4602)</f>
        <v>24681.22</v>
      </c>
      <c r="Y511" s="123">
        <f>SUMIF(SaldoAnno5!A$12:A$4602,$D511,SaldoAnno5!D$12:D$4602)</f>
        <v>24681.22</v>
      </c>
      <c r="Z511" s="123">
        <f>SUMIF(SaldoAnno5!A$12:A$4602,$D511,SaldoAnno5!E$12:E$4602)</f>
        <v>0</v>
      </c>
      <c r="AA511" s="123">
        <f>SUMIF(SaldoAnno5!A$12:A$4602,$D511,SaldoAnno5!G$12:G$4602)</f>
        <v>24681.22</v>
      </c>
      <c r="AB511" s="123">
        <f>SUMIF(SaldoAnno6!A$12:A$5000,$D511,SaldoAnno6!D$12:D$5000)</f>
        <v>24681.22</v>
      </c>
      <c r="AC511" s="123">
        <f>SUMIF(SaldoAnno6!A$12:A$5000,$D511,SaldoAnno6!E$12:E$5000)</f>
        <v>0</v>
      </c>
      <c r="AD511" s="123">
        <f>SUMIF(SaldoAnno6!A$12:A$5000,$D511,SaldoAnno6!G$12:G$5000)</f>
        <v>24681.22</v>
      </c>
    </row>
    <row r="512" spans="1:30">
      <c r="A512" s="124">
        <v>40</v>
      </c>
      <c r="B512" s="124">
        <v>4010</v>
      </c>
      <c r="C512" s="124">
        <v>401001</v>
      </c>
      <c r="D512" s="124">
        <v>40100121</v>
      </c>
      <c r="E512" s="125" t="s">
        <v>1371</v>
      </c>
      <c r="F512" s="124">
        <v>1</v>
      </c>
      <c r="G512" s="126" t="s">
        <v>787</v>
      </c>
      <c r="H512" s="126" t="s">
        <v>926</v>
      </c>
      <c r="I512" s="126" t="s">
        <v>927</v>
      </c>
      <c r="J512" s="126" t="s">
        <v>838</v>
      </c>
      <c r="K512" s="126" t="s">
        <v>928</v>
      </c>
      <c r="L512" s="126" t="s">
        <v>929</v>
      </c>
      <c r="M512" s="123">
        <f>SUMIF(SaldoAnno1!A$12:A$4902,D512,SaldoAnno1!D$12:D$4902)</f>
        <v>0</v>
      </c>
      <c r="N512" s="123">
        <f>SUMIF(SaldoAnno1!A$12:A$4902,D512,SaldoAnno1!E$12:E$4902)</f>
        <v>0</v>
      </c>
      <c r="O512" s="123">
        <f>SUMIF(SaldoAnno1!A$12:A$4902,D512,SaldoAnno1!G$12:G$4902)</f>
        <v>0</v>
      </c>
      <c r="P512" s="123">
        <f>SUMIF(SaldoAnno2!A$12:A$5000,D512,SaldoAnno2!D$12:D$5000)</f>
        <v>0</v>
      </c>
      <c r="Q512" s="123">
        <f>SUMIF(SaldoAnno2!A$12:A$5000,D512,SaldoAnno2!E$12:E$5000)</f>
        <v>0</v>
      </c>
      <c r="R512" s="123">
        <f>SUMIF(SaldoAnno2!A$12:A$5000,D512,SaldoAnno2!G$12:G$5000)</f>
        <v>0</v>
      </c>
      <c r="S512" s="123">
        <f>SUMIF(SaldoAnno3!A$12:A$5000,D512,SaldoAnno3!D$12:G$5000)</f>
        <v>0</v>
      </c>
      <c r="T512" s="123">
        <f>SUMIF(SaldoAnno3!A$12:A$5000,D512,SaldoAnno3!E$12:H$5000)</f>
        <v>0</v>
      </c>
      <c r="U512" s="123">
        <f>SUMIF(SaldoAnno3!A$12:A$5000,D512,SaldoAnno3!G$12:G$5000)</f>
        <v>0</v>
      </c>
      <c r="V512" s="123">
        <f>SUMIF(SaldoAnno4!A$12:A$4602,$D512,SaldoAnno4!D$12:D$4602)</f>
        <v>0</v>
      </c>
      <c r="W512" s="123">
        <f>SUMIF(SaldoAnno4!A$12:A$4602,$D512,SaldoAnno4!E$12:E$4602)</f>
        <v>0</v>
      </c>
      <c r="X512" s="123">
        <f>SUMIF(SaldoAnno4!A$12:A$4602,$D512,SaldoAnno4!G$12:G$4602)</f>
        <v>0</v>
      </c>
      <c r="Y512" s="123">
        <f>SUMIF(SaldoAnno5!A$12:A$4602,$D512,SaldoAnno5!D$12:D$4602)</f>
        <v>0</v>
      </c>
      <c r="Z512" s="123">
        <f>SUMIF(SaldoAnno5!A$12:A$4602,$D512,SaldoAnno5!E$12:E$4602)</f>
        <v>0</v>
      </c>
      <c r="AA512" s="123">
        <f>SUMIF(SaldoAnno5!A$12:A$4602,$D512,SaldoAnno5!G$12:G$4602)</f>
        <v>0</v>
      </c>
      <c r="AB512" s="123">
        <f>SUMIF(SaldoAnno6!A$12:A$5000,$D512,SaldoAnno6!D$12:D$5000)</f>
        <v>0</v>
      </c>
      <c r="AC512" s="123">
        <f>SUMIF(SaldoAnno6!A$12:A$5000,$D512,SaldoAnno6!E$12:E$5000)</f>
        <v>0</v>
      </c>
      <c r="AD512" s="123">
        <f>SUMIF(SaldoAnno6!A$12:A$5000,$D512,SaldoAnno6!G$12:G$5000)</f>
        <v>0</v>
      </c>
    </row>
    <row r="513" spans="1:30">
      <c r="A513" s="124">
        <v>40</v>
      </c>
      <c r="B513" s="124">
        <v>4010</v>
      </c>
      <c r="C513" s="124">
        <v>401001</v>
      </c>
      <c r="D513" s="124">
        <v>40100122</v>
      </c>
      <c r="E513" s="125" t="s">
        <v>930</v>
      </c>
      <c r="F513" s="124">
        <v>1</v>
      </c>
      <c r="G513" s="126" t="s">
        <v>787</v>
      </c>
      <c r="H513" s="126" t="s">
        <v>926</v>
      </c>
      <c r="I513" s="126" t="s">
        <v>927</v>
      </c>
      <c r="J513" s="126" t="s">
        <v>838</v>
      </c>
      <c r="K513" s="126" t="s">
        <v>928</v>
      </c>
      <c r="L513" s="126" t="s">
        <v>929</v>
      </c>
      <c r="M513" s="123">
        <f>SUMIF(SaldoAnno1!A$12:A$4902,D513,SaldoAnno1!D$12:D$4902)</f>
        <v>0</v>
      </c>
      <c r="N513" s="123">
        <f>SUMIF(SaldoAnno1!A$12:A$4902,D513,SaldoAnno1!E$12:E$4902)</f>
        <v>0</v>
      </c>
      <c r="O513" s="123">
        <f>SUMIF(SaldoAnno1!A$12:A$4902,D513,SaldoAnno1!G$12:G$4902)</f>
        <v>0</v>
      </c>
      <c r="P513" s="123">
        <f>SUMIF(SaldoAnno2!A$12:A$5000,D513,SaldoAnno2!D$12:D$5000)</f>
        <v>0</v>
      </c>
      <c r="Q513" s="123">
        <f>SUMIF(SaldoAnno2!A$12:A$5000,D513,SaldoAnno2!E$12:E$5000)</f>
        <v>0</v>
      </c>
      <c r="R513" s="123">
        <f>SUMIF(SaldoAnno2!A$12:A$5000,D513,SaldoAnno2!G$12:G$5000)</f>
        <v>0</v>
      </c>
      <c r="S513" s="123">
        <f>SUMIF(SaldoAnno3!A$12:A$5000,D513,SaldoAnno3!D$12:G$5000)</f>
        <v>0</v>
      </c>
      <c r="T513" s="123">
        <f>SUMIF(SaldoAnno3!A$12:A$5000,D513,SaldoAnno3!E$12:H$5000)</f>
        <v>0</v>
      </c>
      <c r="U513" s="123">
        <f>SUMIF(SaldoAnno3!A$12:A$5000,D513,SaldoAnno3!G$12:G$5000)</f>
        <v>0</v>
      </c>
      <c r="V513" s="123">
        <f>SUMIF(SaldoAnno4!A$12:A$4602,$D513,SaldoAnno4!D$12:D$4602)</f>
        <v>0</v>
      </c>
      <c r="W513" s="123">
        <f>SUMIF(SaldoAnno4!A$12:A$4602,$D513,SaldoAnno4!E$12:E$4602)</f>
        <v>0</v>
      </c>
      <c r="X513" s="123">
        <f>SUMIF(SaldoAnno4!A$12:A$4602,$D513,SaldoAnno4!G$12:G$4602)</f>
        <v>0</v>
      </c>
      <c r="Y513" s="123">
        <f>SUMIF(SaldoAnno5!A$12:A$4602,$D513,SaldoAnno5!D$12:D$4602)</f>
        <v>0</v>
      </c>
      <c r="Z513" s="123">
        <f>SUMIF(SaldoAnno5!A$12:A$4602,$D513,SaldoAnno5!E$12:E$4602)</f>
        <v>0</v>
      </c>
      <c r="AA513" s="123">
        <f>SUMIF(SaldoAnno5!A$12:A$4602,$D513,SaldoAnno5!G$12:G$4602)</f>
        <v>0</v>
      </c>
      <c r="AB513" s="123">
        <f>SUMIF(SaldoAnno6!A$12:A$5000,$D513,SaldoAnno6!D$12:D$5000)</f>
        <v>0</v>
      </c>
      <c r="AC513" s="123">
        <f>SUMIF(SaldoAnno6!A$12:A$5000,$D513,SaldoAnno6!E$12:E$5000)</f>
        <v>0</v>
      </c>
      <c r="AD513" s="123">
        <f>SUMIF(SaldoAnno6!A$12:A$5000,$D513,SaldoAnno6!G$12:G$5000)</f>
        <v>0</v>
      </c>
    </row>
    <row r="514" spans="1:30" ht="25.5">
      <c r="A514" s="124">
        <v>40</v>
      </c>
      <c r="B514" s="124">
        <v>4010</v>
      </c>
      <c r="C514" s="124">
        <v>401001</v>
      </c>
      <c r="D514" s="124">
        <v>40100131</v>
      </c>
      <c r="E514" s="125" t="s">
        <v>0</v>
      </c>
      <c r="F514" s="124">
        <v>1</v>
      </c>
      <c r="G514" s="126" t="s">
        <v>787</v>
      </c>
      <c r="H514" s="126" t="s">
        <v>926</v>
      </c>
      <c r="I514" s="126" t="s">
        <v>927</v>
      </c>
      <c r="J514" s="126" t="s">
        <v>838</v>
      </c>
      <c r="K514" s="126" t="s">
        <v>928</v>
      </c>
      <c r="L514" s="126" t="s">
        <v>929</v>
      </c>
      <c r="M514" s="123">
        <f>SUMIF(SaldoAnno1!A$12:A$4902,D514,SaldoAnno1!D$12:D$4902)</f>
        <v>0</v>
      </c>
      <c r="N514" s="123">
        <f>SUMIF(SaldoAnno1!A$12:A$4902,D514,SaldoAnno1!E$12:E$4902)</f>
        <v>0</v>
      </c>
      <c r="O514" s="123">
        <f>SUMIF(SaldoAnno1!A$12:A$4902,D514,SaldoAnno1!G$12:G$4902)</f>
        <v>0</v>
      </c>
      <c r="P514" s="123">
        <f>SUMIF(SaldoAnno2!A$12:A$5000,D514,SaldoAnno2!D$12:D$5000)</f>
        <v>63557.22</v>
      </c>
      <c r="Q514" s="123">
        <f>SUMIF(SaldoAnno2!A$12:A$5000,D514,SaldoAnno2!E$12:E$5000)</f>
        <v>184.8</v>
      </c>
      <c r="R514" s="123">
        <f>SUMIF(SaldoAnno2!A$12:A$5000,D514,SaldoAnno2!G$12:G$5000)</f>
        <v>63372.42</v>
      </c>
      <c r="S514" s="123">
        <f>SUMIF(SaldoAnno3!A$12:A$5000,D514,SaldoAnno3!D$12:G$5000)</f>
        <v>70248.83</v>
      </c>
      <c r="T514" s="123">
        <f>SUMIF(SaldoAnno3!A$12:A$5000,D514,SaldoAnno3!E$12:H$5000)</f>
        <v>0</v>
      </c>
      <c r="U514" s="123">
        <f>SUMIF(SaldoAnno3!A$12:A$5000,D514,SaldoAnno3!G$12:G$5000)</f>
        <v>70248.83</v>
      </c>
      <c r="V514" s="123">
        <f>SUMIF(SaldoAnno4!A$12:A$4602,$D514,SaldoAnno4!D$12:D$4602)</f>
        <v>68680.94</v>
      </c>
      <c r="W514" s="123">
        <f>SUMIF(SaldoAnno4!A$12:A$4602,$D514,SaldoAnno4!E$12:E$4602)</f>
        <v>0</v>
      </c>
      <c r="X514" s="123">
        <f>SUMIF(SaldoAnno4!A$12:A$4602,$D514,SaldoAnno4!G$12:G$4602)</f>
        <v>68680.94</v>
      </c>
      <c r="Y514" s="123">
        <f>SUMIF(SaldoAnno5!A$12:A$4602,$D514,SaldoAnno5!D$12:D$4602)</f>
        <v>79373</v>
      </c>
      <c r="Z514" s="123">
        <f>SUMIF(SaldoAnno5!A$12:A$4602,$D514,SaldoAnno5!E$12:E$4602)</f>
        <v>187.24</v>
      </c>
      <c r="AA514" s="123">
        <f>SUMIF(SaldoAnno5!A$12:A$4602,$D514,SaldoAnno5!G$12:G$4602)</f>
        <v>79185.759999999995</v>
      </c>
      <c r="AB514" s="123">
        <f>SUMIF(SaldoAnno6!A$12:A$5000,$D514,SaldoAnno6!D$12:D$5000)</f>
        <v>80759.03</v>
      </c>
      <c r="AC514" s="123">
        <f>SUMIF(SaldoAnno6!A$12:A$5000,$D514,SaldoAnno6!E$12:E$5000)</f>
        <v>0</v>
      </c>
      <c r="AD514" s="123">
        <f>SUMIF(SaldoAnno6!A$12:A$5000,$D514,SaldoAnno6!G$12:G$5000)</f>
        <v>80759.03</v>
      </c>
    </row>
    <row r="515" spans="1:30">
      <c r="A515" s="124">
        <v>40</v>
      </c>
      <c r="B515" s="124">
        <v>4010</v>
      </c>
      <c r="C515" s="124">
        <v>401001</v>
      </c>
      <c r="D515" s="124">
        <v>40100132</v>
      </c>
      <c r="E515" s="125" t="s">
        <v>1</v>
      </c>
      <c r="F515" s="124">
        <v>1</v>
      </c>
      <c r="G515" s="126" t="s">
        <v>787</v>
      </c>
      <c r="H515" s="126" t="s">
        <v>926</v>
      </c>
      <c r="I515" s="126" t="s">
        <v>927</v>
      </c>
      <c r="J515" s="126" t="s">
        <v>838</v>
      </c>
      <c r="K515" s="126" t="s">
        <v>928</v>
      </c>
      <c r="L515" s="126" t="s">
        <v>929</v>
      </c>
      <c r="M515" s="123">
        <f>SUMIF(SaldoAnno1!A$12:A$4902,D515,SaldoAnno1!D$12:D$4902)</f>
        <v>0</v>
      </c>
      <c r="N515" s="123">
        <f>SUMIF(SaldoAnno1!A$12:A$4902,D515,SaldoAnno1!E$12:E$4902)</f>
        <v>0</v>
      </c>
      <c r="O515" s="123">
        <f>SUMIF(SaldoAnno1!A$12:A$4902,D515,SaldoAnno1!G$12:G$4902)</f>
        <v>0</v>
      </c>
      <c r="P515" s="123">
        <f>SUMIF(SaldoAnno2!A$12:A$5000,D515,SaldoAnno2!D$12:D$5000)</f>
        <v>0</v>
      </c>
      <c r="Q515" s="123">
        <f>SUMIF(SaldoAnno2!A$12:A$5000,D515,SaldoAnno2!E$12:E$5000)</f>
        <v>0</v>
      </c>
      <c r="R515" s="123">
        <f>SUMIF(SaldoAnno2!A$12:A$5000,D515,SaldoAnno2!G$12:G$5000)</f>
        <v>0</v>
      </c>
      <c r="S515" s="123">
        <f>SUMIF(SaldoAnno3!A$12:A$5000,D515,SaldoAnno3!D$12:G$5000)</f>
        <v>0</v>
      </c>
      <c r="T515" s="123">
        <f>SUMIF(SaldoAnno3!A$12:A$5000,D515,SaldoAnno3!E$12:H$5000)</f>
        <v>0</v>
      </c>
      <c r="U515" s="123">
        <f>SUMIF(SaldoAnno3!A$12:A$5000,D515,SaldoAnno3!G$12:G$5000)</f>
        <v>0</v>
      </c>
      <c r="V515" s="123">
        <f>SUMIF(SaldoAnno4!A$12:A$4602,$D515,SaldoAnno4!D$12:D$4602)</f>
        <v>0</v>
      </c>
      <c r="W515" s="123">
        <f>SUMIF(SaldoAnno4!A$12:A$4602,$D515,SaldoAnno4!E$12:E$4602)</f>
        <v>0</v>
      </c>
      <c r="X515" s="123">
        <f>SUMIF(SaldoAnno4!A$12:A$4602,$D515,SaldoAnno4!G$12:G$4602)</f>
        <v>0</v>
      </c>
      <c r="Y515" s="123">
        <f>SUMIF(SaldoAnno5!A$12:A$4602,$D515,SaldoAnno5!D$12:D$4602)</f>
        <v>0</v>
      </c>
      <c r="Z515" s="123">
        <f>SUMIF(SaldoAnno5!A$12:A$4602,$D515,SaldoAnno5!E$12:E$4602)</f>
        <v>0</v>
      </c>
      <c r="AA515" s="123">
        <f>SUMIF(SaldoAnno5!A$12:A$4602,$D515,SaldoAnno5!G$12:G$4602)</f>
        <v>0</v>
      </c>
      <c r="AB515" s="123">
        <f>SUMIF(SaldoAnno6!A$12:A$5000,$D515,SaldoAnno6!D$12:D$5000)</f>
        <v>0</v>
      </c>
      <c r="AC515" s="123">
        <f>SUMIF(SaldoAnno6!A$12:A$5000,$D515,SaldoAnno6!E$12:E$5000)</f>
        <v>0</v>
      </c>
      <c r="AD515" s="123">
        <f>SUMIF(SaldoAnno6!A$12:A$5000,$D515,SaldoAnno6!G$12:G$5000)</f>
        <v>0</v>
      </c>
    </row>
    <row r="516" spans="1:30">
      <c r="A516" s="124">
        <v>40</v>
      </c>
      <c r="B516" s="124">
        <v>4010</v>
      </c>
      <c r="C516" s="124">
        <v>401001</v>
      </c>
      <c r="D516" s="124">
        <v>40100141</v>
      </c>
      <c r="E516" s="125" t="s">
        <v>2</v>
      </c>
      <c r="F516" s="124">
        <v>1</v>
      </c>
      <c r="G516" s="126" t="s">
        <v>787</v>
      </c>
      <c r="H516" s="126" t="s">
        <v>926</v>
      </c>
      <c r="I516" s="126" t="s">
        <v>927</v>
      </c>
      <c r="J516" s="126" t="s">
        <v>838</v>
      </c>
      <c r="K516" s="126" t="s">
        <v>928</v>
      </c>
      <c r="L516" s="126" t="s">
        <v>929</v>
      </c>
      <c r="M516" s="123">
        <f>SUMIF(SaldoAnno1!A$12:A$4902,D516,SaldoAnno1!D$12:D$4902)</f>
        <v>0</v>
      </c>
      <c r="N516" s="123">
        <f>SUMIF(SaldoAnno1!A$12:A$4902,D516,SaldoAnno1!E$12:E$4902)</f>
        <v>0</v>
      </c>
      <c r="O516" s="123">
        <f>SUMIF(SaldoAnno1!A$12:A$4902,D516,SaldoAnno1!G$12:G$4902)</f>
        <v>0</v>
      </c>
      <c r="P516" s="123">
        <f>SUMIF(SaldoAnno2!A$12:A$5000,D516,SaldoAnno2!D$12:D$5000)</f>
        <v>0</v>
      </c>
      <c r="Q516" s="123">
        <f>SUMIF(SaldoAnno2!A$12:A$5000,D516,SaldoAnno2!E$12:E$5000)</f>
        <v>0</v>
      </c>
      <c r="R516" s="123">
        <f>SUMIF(SaldoAnno2!A$12:A$5000,D516,SaldoAnno2!G$12:G$5000)</f>
        <v>0</v>
      </c>
      <c r="S516" s="123">
        <f>SUMIF(SaldoAnno3!A$12:A$5000,D516,SaldoAnno3!D$12:G$5000)</f>
        <v>0</v>
      </c>
      <c r="T516" s="123">
        <f>SUMIF(SaldoAnno3!A$12:A$5000,D516,SaldoAnno3!E$12:H$5000)</f>
        <v>0</v>
      </c>
      <c r="U516" s="123">
        <f>SUMIF(SaldoAnno3!A$12:A$5000,D516,SaldoAnno3!G$12:G$5000)</f>
        <v>0</v>
      </c>
      <c r="V516" s="123">
        <f>SUMIF(SaldoAnno4!A$12:A$4602,$D516,SaldoAnno4!D$12:D$4602)</f>
        <v>0</v>
      </c>
      <c r="W516" s="123">
        <f>SUMIF(SaldoAnno4!A$12:A$4602,$D516,SaldoAnno4!E$12:E$4602)</f>
        <v>0</v>
      </c>
      <c r="X516" s="123">
        <f>SUMIF(SaldoAnno4!A$12:A$4602,$D516,SaldoAnno4!G$12:G$4602)</f>
        <v>0</v>
      </c>
      <c r="Y516" s="123">
        <f>SUMIF(SaldoAnno5!A$12:A$4602,$D516,SaldoAnno5!D$12:D$4602)</f>
        <v>0</v>
      </c>
      <c r="Z516" s="123">
        <f>SUMIF(SaldoAnno5!A$12:A$4602,$D516,SaldoAnno5!E$12:E$4602)</f>
        <v>0</v>
      </c>
      <c r="AA516" s="123">
        <f>SUMIF(SaldoAnno5!A$12:A$4602,$D516,SaldoAnno5!G$12:G$4602)</f>
        <v>0</v>
      </c>
      <c r="AB516" s="123">
        <f>SUMIF(SaldoAnno6!A$12:A$5000,$D516,SaldoAnno6!D$12:D$5000)</f>
        <v>0</v>
      </c>
      <c r="AC516" s="123">
        <f>SUMIF(SaldoAnno6!A$12:A$5000,$D516,SaldoAnno6!E$12:E$5000)</f>
        <v>0</v>
      </c>
      <c r="AD516" s="123">
        <f>SUMIF(SaldoAnno6!A$12:A$5000,$D516,SaldoAnno6!G$12:G$5000)</f>
        <v>0</v>
      </c>
    </row>
    <row r="517" spans="1:30">
      <c r="A517" s="124">
        <v>40</v>
      </c>
      <c r="B517" s="124">
        <v>4010</v>
      </c>
      <c r="C517" s="124">
        <v>401001</v>
      </c>
      <c r="D517" s="124">
        <v>40100151</v>
      </c>
      <c r="E517" s="125" t="s">
        <v>1361</v>
      </c>
      <c r="F517" s="124">
        <v>1</v>
      </c>
      <c r="G517" s="126" t="s">
        <v>787</v>
      </c>
      <c r="H517" s="126" t="s">
        <v>926</v>
      </c>
      <c r="I517" s="126" t="s">
        <v>927</v>
      </c>
      <c r="J517" s="126" t="s">
        <v>838</v>
      </c>
      <c r="K517" s="126" t="s">
        <v>928</v>
      </c>
      <c r="L517" s="126" t="s">
        <v>929</v>
      </c>
      <c r="M517" s="123">
        <f>SUMIF(SaldoAnno1!A$12:A$4902,D517,SaldoAnno1!D$12:D$4902)</f>
        <v>0</v>
      </c>
      <c r="N517" s="123">
        <f>SUMIF(SaldoAnno1!A$12:A$4902,D517,SaldoAnno1!E$12:E$4902)</f>
        <v>0</v>
      </c>
      <c r="O517" s="123">
        <f>SUMIF(SaldoAnno1!A$12:A$4902,D517,SaldoAnno1!G$12:G$4902)</f>
        <v>0</v>
      </c>
      <c r="P517" s="123">
        <f>SUMIF(SaldoAnno2!A$12:A$5000,D517,SaldoAnno2!D$12:D$5000)</f>
        <v>208.38</v>
      </c>
      <c r="Q517" s="123">
        <f>SUMIF(SaldoAnno2!A$12:A$5000,D517,SaldoAnno2!E$12:E$5000)</f>
        <v>0</v>
      </c>
      <c r="R517" s="123">
        <f>SUMIF(SaldoAnno2!A$12:A$5000,D517,SaldoAnno2!G$12:G$5000)</f>
        <v>208.38</v>
      </c>
      <c r="S517" s="123">
        <f>SUMIF(SaldoAnno3!A$12:A$5000,D517,SaldoAnno3!D$12:G$5000)</f>
        <v>208.38</v>
      </c>
      <c r="T517" s="123">
        <f>SUMIF(SaldoAnno3!A$12:A$5000,D517,SaldoAnno3!E$12:H$5000)</f>
        <v>0</v>
      </c>
      <c r="U517" s="123">
        <f>SUMIF(SaldoAnno3!A$12:A$5000,D517,SaldoAnno3!G$12:G$5000)</f>
        <v>208.38</v>
      </c>
      <c r="V517" s="123">
        <f>SUMIF(SaldoAnno4!A$12:A$4602,$D517,SaldoAnno4!D$12:D$4602)</f>
        <v>0</v>
      </c>
      <c r="W517" s="123">
        <f>SUMIF(SaldoAnno4!A$12:A$4602,$D517,SaldoAnno4!E$12:E$4602)</f>
        <v>0</v>
      </c>
      <c r="X517" s="123">
        <f>SUMIF(SaldoAnno4!A$12:A$4602,$D517,SaldoAnno4!G$12:G$4602)</f>
        <v>0</v>
      </c>
      <c r="Y517" s="123">
        <f>SUMIF(SaldoAnno5!A$12:A$4602,$D517,SaldoAnno5!D$12:D$4602)</f>
        <v>0</v>
      </c>
      <c r="Z517" s="123">
        <f>SUMIF(SaldoAnno5!A$12:A$4602,$D517,SaldoAnno5!E$12:E$4602)</f>
        <v>0</v>
      </c>
      <c r="AA517" s="123">
        <f>SUMIF(SaldoAnno5!A$12:A$4602,$D517,SaldoAnno5!G$12:G$4602)</f>
        <v>0</v>
      </c>
      <c r="AB517" s="123">
        <f>SUMIF(SaldoAnno6!A$12:A$5000,$D517,SaldoAnno6!D$12:D$5000)</f>
        <v>0</v>
      </c>
      <c r="AC517" s="123">
        <f>SUMIF(SaldoAnno6!A$12:A$5000,$D517,SaldoAnno6!E$12:E$5000)</f>
        <v>0</v>
      </c>
      <c r="AD517" s="123">
        <f>SUMIF(SaldoAnno6!A$12:A$5000,$D517,SaldoAnno6!G$12:G$5000)</f>
        <v>0</v>
      </c>
    </row>
    <row r="518" spans="1:30">
      <c r="A518" s="124">
        <v>40</v>
      </c>
      <c r="B518" s="124">
        <v>4010</v>
      </c>
      <c r="C518" s="124">
        <v>401001</v>
      </c>
      <c r="D518" s="124">
        <v>40100152</v>
      </c>
      <c r="E518" s="125" t="s">
        <v>1236</v>
      </c>
      <c r="F518" s="124">
        <v>1</v>
      </c>
      <c r="G518" s="126" t="s">
        <v>787</v>
      </c>
      <c r="H518" s="126" t="s">
        <v>926</v>
      </c>
      <c r="I518" s="126" t="s">
        <v>927</v>
      </c>
      <c r="J518" s="126" t="s">
        <v>838</v>
      </c>
      <c r="K518" s="126" t="s">
        <v>928</v>
      </c>
      <c r="L518" s="126" t="s">
        <v>929</v>
      </c>
      <c r="M518" s="123">
        <f>SUMIF(SaldoAnno1!A$12:A$4902,D518,SaldoAnno1!D$12:D$4902)</f>
        <v>0</v>
      </c>
      <c r="N518" s="123">
        <f>SUMIF(SaldoAnno1!A$12:A$4902,D518,SaldoAnno1!E$12:E$4902)</f>
        <v>0</v>
      </c>
      <c r="O518" s="123">
        <f>SUMIF(SaldoAnno1!A$12:A$4902,D518,SaldoAnno1!G$12:G$4902)</f>
        <v>0</v>
      </c>
      <c r="P518" s="123">
        <f>SUMIF(SaldoAnno2!A$12:A$5000,D518,SaldoAnno2!D$12:D$5000)</f>
        <v>5863.94</v>
      </c>
      <c r="Q518" s="123">
        <f>SUMIF(SaldoAnno2!A$12:A$5000,D518,SaldoAnno2!E$12:E$5000)</f>
        <v>0</v>
      </c>
      <c r="R518" s="123">
        <f>SUMIF(SaldoAnno2!A$12:A$5000,D518,SaldoAnno2!G$12:G$5000)</f>
        <v>5863.94</v>
      </c>
      <c r="S518" s="123">
        <f>SUMIF(SaldoAnno3!A$12:A$5000,D518,SaldoAnno3!D$12:G$5000)</f>
        <v>0</v>
      </c>
      <c r="T518" s="123">
        <f>SUMIF(SaldoAnno3!A$12:A$5000,D518,SaldoAnno3!E$12:H$5000)</f>
        <v>0</v>
      </c>
      <c r="U518" s="123">
        <f>SUMIF(SaldoAnno3!A$12:A$5000,D518,SaldoAnno3!G$12:G$5000)</f>
        <v>0</v>
      </c>
      <c r="V518" s="123">
        <f>SUMIF(SaldoAnno4!A$12:A$4602,$D518,SaldoAnno4!D$12:D$4602)</f>
        <v>208.38</v>
      </c>
      <c r="W518" s="123">
        <f>SUMIF(SaldoAnno4!A$12:A$4602,$D518,SaldoAnno4!E$12:E$4602)</f>
        <v>0</v>
      </c>
      <c r="X518" s="123">
        <f>SUMIF(SaldoAnno4!A$12:A$4602,$D518,SaldoAnno4!G$12:G$4602)</f>
        <v>208.38</v>
      </c>
      <c r="Y518" s="123">
        <f>SUMIF(SaldoAnno5!A$12:A$4602,$D518,SaldoAnno5!D$12:D$4602)</f>
        <v>172.98</v>
      </c>
      <c r="Z518" s="123">
        <f>SUMIF(SaldoAnno5!A$12:A$4602,$D518,SaldoAnno5!E$12:E$4602)</f>
        <v>0</v>
      </c>
      <c r="AA518" s="123">
        <f>SUMIF(SaldoAnno5!A$12:A$4602,$D518,SaldoAnno5!G$12:G$4602)</f>
        <v>172.98</v>
      </c>
      <c r="AB518" s="123">
        <f>SUMIF(SaldoAnno6!A$12:A$5000,$D518,SaldoAnno6!D$12:D$5000)</f>
        <v>0</v>
      </c>
      <c r="AC518" s="123">
        <f>SUMIF(SaldoAnno6!A$12:A$5000,$D518,SaldoAnno6!E$12:E$5000)</f>
        <v>0</v>
      </c>
      <c r="AD518" s="123">
        <f>SUMIF(SaldoAnno6!A$12:A$5000,$D518,SaldoAnno6!G$12:G$5000)</f>
        <v>0</v>
      </c>
    </row>
    <row r="519" spans="1:30">
      <c r="A519" s="124">
        <v>40</v>
      </c>
      <c r="B519" s="124">
        <v>4010</v>
      </c>
      <c r="C519" s="124">
        <v>401001</v>
      </c>
      <c r="D519" s="124">
        <v>40100153</v>
      </c>
      <c r="E519" s="125" t="s">
        <v>3</v>
      </c>
      <c r="F519" s="124">
        <v>1</v>
      </c>
      <c r="G519" s="126" t="s">
        <v>787</v>
      </c>
      <c r="H519" s="126" t="s">
        <v>926</v>
      </c>
      <c r="I519" s="126" t="s">
        <v>927</v>
      </c>
      <c r="J519" s="126" t="s">
        <v>838</v>
      </c>
      <c r="K519" s="126" t="s">
        <v>928</v>
      </c>
      <c r="L519" s="126" t="s">
        <v>929</v>
      </c>
      <c r="M519" s="123">
        <f>SUMIF(SaldoAnno1!A$12:A$4902,D519,SaldoAnno1!D$12:D$4902)</f>
        <v>0</v>
      </c>
      <c r="N519" s="123">
        <f>SUMIF(SaldoAnno1!A$12:A$4902,D519,SaldoAnno1!E$12:E$4902)</f>
        <v>0</v>
      </c>
      <c r="O519" s="123">
        <f>SUMIF(SaldoAnno1!A$12:A$4902,D519,SaldoAnno1!G$12:G$4902)</f>
        <v>0</v>
      </c>
      <c r="P519" s="123">
        <f>SUMIF(SaldoAnno2!A$12:A$5000,D519,SaldoAnno2!D$12:D$5000)</f>
        <v>1029.01</v>
      </c>
      <c r="Q519" s="123">
        <f>SUMIF(SaldoAnno2!A$12:A$5000,D519,SaldoAnno2!E$12:E$5000)</f>
        <v>0</v>
      </c>
      <c r="R519" s="123">
        <f>SUMIF(SaldoAnno2!A$12:A$5000,D519,SaldoAnno2!G$12:G$5000)</f>
        <v>1029.01</v>
      </c>
      <c r="S519" s="123">
        <f>SUMIF(SaldoAnno3!A$12:A$5000,D519,SaldoAnno3!D$12:G$5000)</f>
        <v>1030.24</v>
      </c>
      <c r="T519" s="123">
        <f>SUMIF(SaldoAnno3!A$12:A$5000,D519,SaldoAnno3!E$12:H$5000)</f>
        <v>0</v>
      </c>
      <c r="U519" s="123">
        <f>SUMIF(SaldoAnno3!A$12:A$5000,D519,SaldoAnno3!G$12:G$5000)</f>
        <v>1030.24</v>
      </c>
      <c r="V519" s="123">
        <f>SUMIF(SaldoAnno4!A$12:A$4602,$D519,SaldoAnno4!D$12:D$4602)</f>
        <v>1468.94</v>
      </c>
      <c r="W519" s="123">
        <f>SUMIF(SaldoAnno4!A$12:A$4602,$D519,SaldoAnno4!E$12:E$4602)</f>
        <v>0</v>
      </c>
      <c r="X519" s="123">
        <f>SUMIF(SaldoAnno4!A$12:A$4602,$D519,SaldoAnno4!G$12:G$4602)</f>
        <v>1468.94</v>
      </c>
      <c r="Y519" s="123">
        <f>SUMIF(SaldoAnno5!A$12:A$4602,$D519,SaldoAnno5!D$12:D$4602)</f>
        <v>1468.94</v>
      </c>
      <c r="Z519" s="123">
        <f>SUMIF(SaldoAnno5!A$12:A$4602,$D519,SaldoAnno5!E$12:E$4602)</f>
        <v>0</v>
      </c>
      <c r="AA519" s="123">
        <f>SUMIF(SaldoAnno5!A$12:A$4602,$D519,SaldoAnno5!G$12:G$4602)</f>
        <v>1468.94</v>
      </c>
      <c r="AB519" s="123">
        <f>SUMIF(SaldoAnno6!A$12:A$5000,$D519,SaldoAnno6!D$12:D$5000)</f>
        <v>1221.51</v>
      </c>
      <c r="AC519" s="123">
        <f>SUMIF(SaldoAnno6!A$12:A$5000,$D519,SaldoAnno6!E$12:E$5000)</f>
        <v>0</v>
      </c>
      <c r="AD519" s="123">
        <f>SUMIF(SaldoAnno6!A$12:A$5000,$D519,SaldoAnno6!G$12:G$5000)</f>
        <v>1221.51</v>
      </c>
    </row>
    <row r="520" spans="1:30">
      <c r="A520" s="124">
        <v>40</v>
      </c>
      <c r="B520" s="124">
        <v>4010</v>
      </c>
      <c r="C520" s="124">
        <v>401001</v>
      </c>
      <c r="D520" s="124">
        <v>40100171</v>
      </c>
      <c r="E520" s="125" t="s">
        <v>4</v>
      </c>
      <c r="F520" s="124">
        <v>1</v>
      </c>
      <c r="G520" s="126" t="s">
        <v>787</v>
      </c>
      <c r="H520" s="126" t="s">
        <v>926</v>
      </c>
      <c r="I520" s="126" t="s">
        <v>927</v>
      </c>
      <c r="J520" s="126" t="s">
        <v>838</v>
      </c>
      <c r="K520" s="126" t="s">
        <v>928</v>
      </c>
      <c r="L520" s="126" t="s">
        <v>929</v>
      </c>
      <c r="M520" s="123">
        <f>SUMIF(SaldoAnno1!A$12:A$4902,D520,SaldoAnno1!D$12:D$4902)</f>
        <v>0</v>
      </c>
      <c r="N520" s="123">
        <f>SUMIF(SaldoAnno1!A$12:A$4902,D520,SaldoAnno1!E$12:E$4902)</f>
        <v>0</v>
      </c>
      <c r="O520" s="123">
        <f>SUMIF(SaldoAnno1!A$12:A$4902,D520,SaldoAnno1!G$12:G$4902)</f>
        <v>0</v>
      </c>
      <c r="P520" s="123">
        <f>SUMIF(SaldoAnno2!A$12:A$5000,D520,SaldoAnno2!D$12:D$5000)</f>
        <v>2519.8200000000002</v>
      </c>
      <c r="Q520" s="123">
        <f>SUMIF(SaldoAnno2!A$12:A$5000,D520,SaldoAnno2!E$12:E$5000)</f>
        <v>7.33</v>
      </c>
      <c r="R520" s="123">
        <f>SUMIF(SaldoAnno2!A$12:A$5000,D520,SaldoAnno2!G$12:G$5000)</f>
        <v>2512.4900000000002</v>
      </c>
      <c r="S520" s="123">
        <f>SUMIF(SaldoAnno3!A$12:A$5000,D520,SaldoAnno3!D$12:G$5000)</f>
        <v>3046.43</v>
      </c>
      <c r="T520" s="123">
        <f>SUMIF(SaldoAnno3!A$12:A$5000,D520,SaldoAnno3!E$12:H$5000)</f>
        <v>0</v>
      </c>
      <c r="U520" s="123">
        <f>SUMIF(SaldoAnno3!A$12:A$5000,D520,SaldoAnno3!G$12:G$5000)</f>
        <v>3046.43</v>
      </c>
      <c r="V520" s="123">
        <f>SUMIF(SaldoAnno4!A$12:A$4602,$D520,SaldoAnno4!D$12:D$4602)</f>
        <v>2431.14</v>
      </c>
      <c r="W520" s="123">
        <f>SUMIF(SaldoAnno4!A$12:A$4602,$D520,SaldoAnno4!E$12:E$4602)</f>
        <v>0</v>
      </c>
      <c r="X520" s="123">
        <f>SUMIF(SaldoAnno4!A$12:A$4602,$D520,SaldoAnno4!G$12:G$4602)</f>
        <v>2431.14</v>
      </c>
      <c r="Y520" s="123">
        <f>SUMIF(SaldoAnno5!A$12:A$4602,$D520,SaldoAnno5!D$12:D$4602)</f>
        <v>2092.84</v>
      </c>
      <c r="Z520" s="123">
        <f>SUMIF(SaldoAnno5!A$12:A$4602,$D520,SaldoAnno5!E$12:E$4602)</f>
        <v>0</v>
      </c>
      <c r="AA520" s="123">
        <f>SUMIF(SaldoAnno5!A$12:A$4602,$D520,SaldoAnno5!G$12:G$4602)</f>
        <v>2092.84</v>
      </c>
      <c r="AB520" s="123">
        <f>SUMIF(SaldoAnno6!A$12:A$5000,$D520,SaldoAnno6!D$12:D$5000)</f>
        <v>1837.93</v>
      </c>
      <c r="AC520" s="123">
        <f>SUMIF(SaldoAnno6!A$12:A$5000,$D520,SaldoAnno6!E$12:E$5000)</f>
        <v>0</v>
      </c>
      <c r="AD520" s="123">
        <f>SUMIF(SaldoAnno6!A$12:A$5000,$D520,SaldoAnno6!G$12:G$5000)</f>
        <v>1837.93</v>
      </c>
    </row>
    <row r="521" spans="1:30">
      <c r="A521" s="124">
        <v>40</v>
      </c>
      <c r="B521" s="124">
        <v>4010</v>
      </c>
      <c r="C521" s="124">
        <v>401001</v>
      </c>
      <c r="D521" s="124">
        <v>40100172</v>
      </c>
      <c r="E521" s="125" t="s">
        <v>5</v>
      </c>
      <c r="F521" s="124">
        <v>1</v>
      </c>
      <c r="G521" s="126" t="s">
        <v>787</v>
      </c>
      <c r="H521" s="126" t="s">
        <v>926</v>
      </c>
      <c r="I521" s="126" t="s">
        <v>927</v>
      </c>
      <c r="J521" s="126" t="s">
        <v>838</v>
      </c>
      <c r="K521" s="126" t="s">
        <v>928</v>
      </c>
      <c r="L521" s="126" t="s">
        <v>929</v>
      </c>
      <c r="M521" s="123">
        <f>SUMIF(SaldoAnno1!A$12:A$4902,D521,SaldoAnno1!D$12:D$4902)</f>
        <v>0</v>
      </c>
      <c r="N521" s="123">
        <f>SUMIF(SaldoAnno1!A$12:A$4902,D521,SaldoAnno1!E$12:E$4902)</f>
        <v>0</v>
      </c>
      <c r="O521" s="123">
        <f>SUMIF(SaldoAnno1!A$12:A$4902,D521,SaldoAnno1!G$12:G$4902)</f>
        <v>0</v>
      </c>
      <c r="P521" s="123">
        <f>SUMIF(SaldoAnno2!A$12:A$5000,D521,SaldoAnno2!D$12:D$5000)</f>
        <v>55475.16</v>
      </c>
      <c r="Q521" s="123">
        <f>SUMIF(SaldoAnno2!A$12:A$5000,D521,SaldoAnno2!E$12:E$5000)</f>
        <v>161.30000000000001</v>
      </c>
      <c r="R521" s="123">
        <f>SUMIF(SaldoAnno2!A$12:A$5000,D521,SaldoAnno2!G$12:G$5000)</f>
        <v>55313.86</v>
      </c>
      <c r="S521" s="123">
        <f>SUMIF(SaldoAnno3!A$12:A$5000,D521,SaldoAnno3!D$12:G$5000)</f>
        <v>44713.38</v>
      </c>
      <c r="T521" s="123">
        <f>SUMIF(SaldoAnno3!A$12:A$5000,D521,SaldoAnno3!E$12:H$5000)</f>
        <v>0</v>
      </c>
      <c r="U521" s="123">
        <f>SUMIF(SaldoAnno3!A$12:A$5000,D521,SaldoAnno3!G$12:G$5000)</f>
        <v>44713.38</v>
      </c>
      <c r="V521" s="123">
        <f>SUMIF(SaldoAnno4!A$12:A$4602,$D521,SaldoAnno4!D$12:D$4602)</f>
        <v>28583.27</v>
      </c>
      <c r="W521" s="123">
        <f>SUMIF(SaldoAnno4!A$12:A$4602,$D521,SaldoAnno4!E$12:E$4602)</f>
        <v>0</v>
      </c>
      <c r="X521" s="123">
        <f>SUMIF(SaldoAnno4!A$12:A$4602,$D521,SaldoAnno4!G$12:G$4602)</f>
        <v>28583.27</v>
      </c>
      <c r="Y521" s="123">
        <f>SUMIF(SaldoAnno5!A$12:A$4602,$D521,SaldoAnno5!D$12:D$4602)</f>
        <v>17232.34</v>
      </c>
      <c r="Z521" s="123">
        <f>SUMIF(SaldoAnno5!A$12:A$4602,$D521,SaldoAnno5!E$12:E$4602)</f>
        <v>40.65</v>
      </c>
      <c r="AA521" s="123">
        <f>SUMIF(SaldoAnno5!A$12:A$4602,$D521,SaldoAnno5!G$12:G$4602)</f>
        <v>17191.689999999999</v>
      </c>
      <c r="AB521" s="123">
        <f>SUMIF(SaldoAnno6!A$12:A$5000,$D521,SaldoAnno6!D$12:D$5000)</f>
        <v>10210.18</v>
      </c>
      <c r="AC521" s="123">
        <f>SUMIF(SaldoAnno6!A$12:A$5000,$D521,SaldoAnno6!E$12:E$5000)</f>
        <v>0</v>
      </c>
      <c r="AD521" s="123">
        <f>SUMIF(SaldoAnno6!A$12:A$5000,$D521,SaldoAnno6!G$12:G$5000)</f>
        <v>10210.18</v>
      </c>
    </row>
    <row r="522" spans="1:30">
      <c r="A522" s="124">
        <v>40</v>
      </c>
      <c r="B522" s="124">
        <v>4010</v>
      </c>
      <c r="C522" s="124">
        <v>401001</v>
      </c>
      <c r="D522" s="124">
        <v>40100178</v>
      </c>
      <c r="E522" s="125" t="s">
        <v>1237</v>
      </c>
      <c r="F522" s="124">
        <v>1</v>
      </c>
      <c r="G522" s="126" t="s">
        <v>787</v>
      </c>
      <c r="H522" s="126" t="s">
        <v>926</v>
      </c>
      <c r="I522" s="126" t="s">
        <v>927</v>
      </c>
      <c r="J522" s="126" t="s">
        <v>838</v>
      </c>
      <c r="K522" s="126" t="s">
        <v>928</v>
      </c>
      <c r="L522" s="126" t="s">
        <v>929</v>
      </c>
      <c r="M522" s="123">
        <f>SUMIF(SaldoAnno1!A$12:A$4902,D522,SaldoAnno1!D$12:D$4902)</f>
        <v>0</v>
      </c>
      <c r="N522" s="123">
        <f>SUMIF(SaldoAnno1!A$12:A$4902,D522,SaldoAnno1!E$12:E$4902)</f>
        <v>0</v>
      </c>
      <c r="O522" s="123">
        <f>SUMIF(SaldoAnno1!A$12:A$4902,D522,SaldoAnno1!G$12:G$4902)</f>
        <v>0</v>
      </c>
      <c r="P522" s="123">
        <f>SUMIF(SaldoAnno2!A$12:A$5000,D522,SaldoAnno2!D$12:D$5000)</f>
        <v>825.5</v>
      </c>
      <c r="Q522" s="123">
        <f>SUMIF(SaldoAnno2!A$12:A$5000,D522,SaldoAnno2!E$12:E$5000)</f>
        <v>0</v>
      </c>
      <c r="R522" s="123">
        <f>SUMIF(SaldoAnno2!A$12:A$5000,D522,SaldoAnno2!G$12:G$5000)</f>
        <v>825.5</v>
      </c>
      <c r="S522" s="123">
        <f>SUMIF(SaldoAnno3!A$12:A$5000,D522,SaldoAnno3!D$12:G$5000)</f>
        <v>825.5</v>
      </c>
      <c r="T522" s="123">
        <f>SUMIF(SaldoAnno3!A$12:A$5000,D522,SaldoAnno3!E$12:H$5000)</f>
        <v>0</v>
      </c>
      <c r="U522" s="123">
        <f>SUMIF(SaldoAnno3!A$12:A$5000,D522,SaldoAnno3!G$12:G$5000)</f>
        <v>825.5</v>
      </c>
      <c r="V522" s="123">
        <f>SUMIF(SaldoAnno4!A$12:A$4602,$D522,SaldoAnno4!D$12:D$4602)</f>
        <v>825.5</v>
      </c>
      <c r="W522" s="123">
        <f>SUMIF(SaldoAnno4!A$12:A$4602,$D522,SaldoAnno4!E$12:E$4602)</f>
        <v>0</v>
      </c>
      <c r="X522" s="123">
        <f>SUMIF(SaldoAnno4!A$12:A$4602,$D522,SaldoAnno4!G$12:G$4602)</f>
        <v>825.5</v>
      </c>
      <c r="Y522" s="123">
        <f>SUMIF(SaldoAnno5!A$12:A$4602,$D522,SaldoAnno5!D$12:D$4602)</f>
        <v>825.5</v>
      </c>
      <c r="Z522" s="123">
        <f>SUMIF(SaldoAnno5!A$12:A$4602,$D522,SaldoAnno5!E$12:E$4602)</f>
        <v>0</v>
      </c>
      <c r="AA522" s="123">
        <f>SUMIF(SaldoAnno5!A$12:A$4602,$D522,SaldoAnno5!G$12:G$4602)</f>
        <v>825.5</v>
      </c>
      <c r="AB522" s="123">
        <f>SUMIF(SaldoAnno6!A$12:A$5000,$D522,SaldoAnno6!D$12:D$5000)</f>
        <v>825.5</v>
      </c>
      <c r="AC522" s="123">
        <f>SUMIF(SaldoAnno6!A$12:A$5000,$D522,SaldoAnno6!E$12:E$5000)</f>
        <v>0</v>
      </c>
      <c r="AD522" s="123">
        <f>SUMIF(SaldoAnno6!A$12:A$5000,$D522,SaldoAnno6!G$12:G$5000)</f>
        <v>825.5</v>
      </c>
    </row>
    <row r="523" spans="1:30">
      <c r="A523" s="124">
        <v>40</v>
      </c>
      <c r="B523" s="124">
        <v>4010</v>
      </c>
      <c r="C523" s="124">
        <v>401001</v>
      </c>
      <c r="D523" s="124">
        <v>40100179</v>
      </c>
      <c r="E523" s="125" t="s">
        <v>1256</v>
      </c>
      <c r="F523" s="124">
        <v>1</v>
      </c>
      <c r="G523" s="126" t="s">
        <v>787</v>
      </c>
      <c r="H523" s="126" t="s">
        <v>926</v>
      </c>
      <c r="I523" s="126" t="s">
        <v>927</v>
      </c>
      <c r="J523" s="126" t="s">
        <v>838</v>
      </c>
      <c r="K523" s="126" t="s">
        <v>928</v>
      </c>
      <c r="L523" s="126" t="s">
        <v>929</v>
      </c>
      <c r="M523" s="123">
        <f>SUMIF(SaldoAnno1!A$12:A$4902,D523,SaldoAnno1!D$12:D$4902)</f>
        <v>0</v>
      </c>
      <c r="N523" s="123">
        <f>SUMIF(SaldoAnno1!A$12:A$4902,D523,SaldoAnno1!E$12:E$4902)</f>
        <v>0</v>
      </c>
      <c r="O523" s="123">
        <f>SUMIF(SaldoAnno1!A$12:A$4902,D523,SaldoAnno1!G$12:G$4902)</f>
        <v>0</v>
      </c>
      <c r="P523" s="123">
        <f>SUMIF(SaldoAnno2!A$12:A$5000,D523,SaldoAnno2!D$12:D$5000)</f>
        <v>18975.939999999999</v>
      </c>
      <c r="Q523" s="123">
        <f>SUMIF(SaldoAnno2!A$12:A$5000,D523,SaldoAnno2!E$12:E$5000)</f>
        <v>55.17</v>
      </c>
      <c r="R523" s="123">
        <f>SUMIF(SaldoAnno2!A$12:A$5000,D523,SaldoAnno2!G$12:G$5000)</f>
        <v>18920.77</v>
      </c>
      <c r="S523" s="123">
        <f>SUMIF(SaldoAnno3!A$12:A$5000,D523,SaldoAnno3!D$12:G$5000)</f>
        <v>27603.8</v>
      </c>
      <c r="T523" s="123">
        <f>SUMIF(SaldoAnno3!A$12:A$5000,D523,SaldoAnno3!E$12:H$5000)</f>
        <v>0</v>
      </c>
      <c r="U523" s="123">
        <f>SUMIF(SaldoAnno3!A$12:A$5000,D523,SaldoAnno3!G$12:G$5000)</f>
        <v>27603.8</v>
      </c>
      <c r="V523" s="123">
        <f>SUMIF(SaldoAnno4!A$12:A$4602,$D523,SaldoAnno4!D$12:D$4602)</f>
        <v>26738.18</v>
      </c>
      <c r="W523" s="123">
        <f>SUMIF(SaldoAnno4!A$12:A$4602,$D523,SaldoAnno4!E$12:E$4602)</f>
        <v>0</v>
      </c>
      <c r="X523" s="123">
        <f>SUMIF(SaldoAnno4!A$12:A$4602,$D523,SaldoAnno4!G$12:G$4602)</f>
        <v>26738.18</v>
      </c>
      <c r="Y523" s="123">
        <f>SUMIF(SaldoAnno5!A$12:A$4602,$D523,SaldoAnno5!D$12:D$4602)</f>
        <v>16743.59</v>
      </c>
      <c r="Z523" s="123">
        <f>SUMIF(SaldoAnno5!A$12:A$4602,$D523,SaldoAnno5!E$12:E$4602)</f>
        <v>39.5</v>
      </c>
      <c r="AA523" s="123">
        <f>SUMIF(SaldoAnno5!A$12:A$4602,$D523,SaldoAnno5!G$12:G$4602)</f>
        <v>16704.09</v>
      </c>
      <c r="AB523" s="123">
        <f>SUMIF(SaldoAnno6!A$12:A$5000,$D523,SaldoAnno6!D$12:D$5000)</f>
        <v>7420.7</v>
      </c>
      <c r="AC523" s="123">
        <f>SUMIF(SaldoAnno6!A$12:A$5000,$D523,SaldoAnno6!E$12:E$5000)</f>
        <v>0</v>
      </c>
      <c r="AD523" s="123">
        <f>SUMIF(SaldoAnno6!A$12:A$5000,$D523,SaldoAnno6!G$12:G$5000)</f>
        <v>7420.7</v>
      </c>
    </row>
    <row r="524" spans="1:30">
      <c r="A524" s="124">
        <v>40</v>
      </c>
      <c r="B524" s="124">
        <v>4010</v>
      </c>
      <c r="C524" s="124">
        <v>401002</v>
      </c>
      <c r="D524" s="124">
        <v>40100203</v>
      </c>
      <c r="E524" s="125" t="s">
        <v>6</v>
      </c>
      <c r="F524" s="124">
        <v>1</v>
      </c>
      <c r="G524" s="126" t="s">
        <v>787</v>
      </c>
      <c r="H524" s="126" t="s">
        <v>926</v>
      </c>
      <c r="I524" s="126" t="s">
        <v>7</v>
      </c>
      <c r="J524" s="126" t="s">
        <v>838</v>
      </c>
      <c r="K524" s="126" t="s">
        <v>8</v>
      </c>
      <c r="L524" s="126" t="s">
        <v>929</v>
      </c>
      <c r="M524" s="123">
        <f>SUMIF(SaldoAnno1!A$12:A$4902,D524,SaldoAnno1!D$12:D$4902)</f>
        <v>0</v>
      </c>
      <c r="N524" s="123">
        <f>SUMIF(SaldoAnno1!A$12:A$4902,D524,SaldoAnno1!E$12:E$4902)</f>
        <v>0</v>
      </c>
      <c r="O524" s="123">
        <f>SUMIF(SaldoAnno1!A$12:A$4902,D524,SaldoAnno1!G$12:G$4902)</f>
        <v>0</v>
      </c>
      <c r="P524" s="123">
        <f>SUMIF(SaldoAnno2!A$12:A$5000,D524,SaldoAnno2!D$12:D$5000)</f>
        <v>1270721.93</v>
      </c>
      <c r="Q524" s="123">
        <f>SUMIF(SaldoAnno2!A$12:A$5000,D524,SaldoAnno2!E$12:E$5000)</f>
        <v>3694.74</v>
      </c>
      <c r="R524" s="123">
        <f>SUMIF(SaldoAnno2!A$12:A$5000,D524,SaldoAnno2!G$12:G$5000)</f>
        <v>1267027.19</v>
      </c>
      <c r="S524" s="123">
        <f>SUMIF(SaldoAnno3!A$12:A$5000,D524,SaldoAnno3!D$12:G$5000)</f>
        <v>1629727.79</v>
      </c>
      <c r="T524" s="123">
        <f>SUMIF(SaldoAnno3!A$12:A$5000,D524,SaldoAnno3!E$12:H$5000)</f>
        <v>0</v>
      </c>
      <c r="U524" s="123">
        <f>SUMIF(SaldoAnno3!A$12:A$5000,D524,SaldoAnno3!G$12:G$5000)</f>
        <v>1629727.79</v>
      </c>
      <c r="V524" s="123">
        <f>SUMIF(SaldoAnno4!A$12:A$4602,$D524,SaldoAnno4!D$12:D$4602)</f>
        <v>1629488.35</v>
      </c>
      <c r="W524" s="123">
        <f>SUMIF(SaldoAnno4!A$12:A$4602,$D524,SaldoAnno4!E$12:E$4602)</f>
        <v>0</v>
      </c>
      <c r="X524" s="123">
        <f>SUMIF(SaldoAnno4!A$12:A$4602,$D524,SaldoAnno4!G$12:G$4602)</f>
        <v>1629488.35</v>
      </c>
      <c r="Y524" s="123">
        <f>SUMIF(SaldoAnno5!A$12:A$4602,$D524,SaldoAnno5!D$12:D$4602)</f>
        <v>1633548.69</v>
      </c>
      <c r="Z524" s="123">
        <f>SUMIF(SaldoAnno5!A$12:A$4602,$D524,SaldoAnno5!E$12:E$4602)</f>
        <v>3853.51</v>
      </c>
      <c r="AA524" s="123">
        <f>SUMIF(SaldoAnno5!A$12:A$4602,$D524,SaldoAnno5!G$12:G$4602)</f>
        <v>1629695.18</v>
      </c>
      <c r="AB524" s="123">
        <f>SUMIF(SaldoAnno6!A$12:A$5000,$D524,SaldoAnno6!D$12:D$5000)</f>
        <v>1645269.68</v>
      </c>
      <c r="AC524" s="123">
        <f>SUMIF(SaldoAnno6!A$12:A$5000,$D524,SaldoAnno6!E$12:E$5000)</f>
        <v>0</v>
      </c>
      <c r="AD524" s="123">
        <f>SUMIF(SaldoAnno6!A$12:A$5000,$D524,SaldoAnno6!G$12:G$5000)</f>
        <v>1645269.68</v>
      </c>
    </row>
    <row r="525" spans="1:30">
      <c r="A525" s="124">
        <v>40</v>
      </c>
      <c r="B525" s="124">
        <v>4010</v>
      </c>
      <c r="C525" s="124">
        <v>401002</v>
      </c>
      <c r="D525" s="124">
        <v>40100204</v>
      </c>
      <c r="E525" s="125" t="s">
        <v>9</v>
      </c>
      <c r="F525" s="124">
        <v>1</v>
      </c>
      <c r="G525" s="126" t="s">
        <v>787</v>
      </c>
      <c r="H525" s="126" t="s">
        <v>926</v>
      </c>
      <c r="I525" s="126" t="s">
        <v>7</v>
      </c>
      <c r="J525" s="126" t="s">
        <v>838</v>
      </c>
      <c r="K525" s="126" t="s">
        <v>8</v>
      </c>
      <c r="L525" s="126" t="s">
        <v>929</v>
      </c>
      <c r="M525" s="123">
        <f>SUMIF(SaldoAnno1!A$12:A$4902,D525,SaldoAnno1!D$12:D$4902)</f>
        <v>0</v>
      </c>
      <c r="N525" s="123">
        <f>SUMIF(SaldoAnno1!A$12:A$4902,D525,SaldoAnno1!E$12:E$4902)</f>
        <v>0</v>
      </c>
      <c r="O525" s="123">
        <f>SUMIF(SaldoAnno1!A$12:A$4902,D525,SaldoAnno1!G$12:G$4902)</f>
        <v>0</v>
      </c>
      <c r="P525" s="123">
        <f>SUMIF(SaldoAnno2!A$12:A$5000,D525,SaldoAnno2!D$12:D$5000)</f>
        <v>1813252.04</v>
      </c>
      <c r="Q525" s="123">
        <f>SUMIF(SaldoAnno2!A$12:A$5000,D525,SaldoAnno2!E$12:E$5000)</f>
        <v>0</v>
      </c>
      <c r="R525" s="123">
        <f>SUMIF(SaldoAnno2!A$12:A$5000,D525,SaldoAnno2!G$12:G$5000)</f>
        <v>1813252.04</v>
      </c>
      <c r="S525" s="123">
        <f>SUMIF(SaldoAnno3!A$12:A$5000,D525,SaldoAnno3!D$12:G$5000)</f>
        <v>2892299.44</v>
      </c>
      <c r="T525" s="123">
        <f>SUMIF(SaldoAnno3!A$12:A$5000,D525,SaldoAnno3!E$12:H$5000)</f>
        <v>0</v>
      </c>
      <c r="U525" s="123">
        <f>SUMIF(SaldoAnno3!A$12:A$5000,D525,SaldoAnno3!G$12:G$5000)</f>
        <v>2892299.44</v>
      </c>
      <c r="V525" s="123">
        <f>SUMIF(SaldoAnno4!A$12:A$4602,$D525,SaldoAnno4!D$12:D$4602)</f>
        <v>2892258.8</v>
      </c>
      <c r="W525" s="123">
        <f>SUMIF(SaldoAnno4!A$12:A$4602,$D525,SaldoAnno4!E$12:E$4602)</f>
        <v>0</v>
      </c>
      <c r="X525" s="123">
        <f>SUMIF(SaldoAnno4!A$12:A$4602,$D525,SaldoAnno4!G$12:G$4602)</f>
        <v>2892258.8</v>
      </c>
      <c r="Y525" s="123">
        <f>SUMIF(SaldoAnno5!A$12:A$4602,$D525,SaldoAnno5!D$12:D$4602)</f>
        <v>2934630.38</v>
      </c>
      <c r="Z525" s="123">
        <f>SUMIF(SaldoAnno5!A$12:A$4602,$D525,SaldoAnno5!E$12:E$4602)</f>
        <v>0</v>
      </c>
      <c r="AA525" s="123">
        <f>SUMIF(SaldoAnno5!A$12:A$4602,$D525,SaldoAnno5!G$12:G$4602)</f>
        <v>2934630.38</v>
      </c>
      <c r="AB525" s="123">
        <f>SUMIF(SaldoAnno6!A$12:A$5000,$D525,SaldoAnno6!D$12:D$5000)</f>
        <v>2942738.24</v>
      </c>
      <c r="AC525" s="123">
        <f>SUMIF(SaldoAnno6!A$12:A$5000,$D525,SaldoAnno6!E$12:E$5000)</f>
        <v>0</v>
      </c>
      <c r="AD525" s="123">
        <f>SUMIF(SaldoAnno6!A$12:A$5000,$D525,SaldoAnno6!G$12:G$5000)</f>
        <v>2942738.24</v>
      </c>
    </row>
    <row r="526" spans="1:30" ht="25.5">
      <c r="A526" s="124">
        <v>40</v>
      </c>
      <c r="B526" s="124">
        <v>4010</v>
      </c>
      <c r="C526" s="124">
        <v>401002</v>
      </c>
      <c r="D526" s="124">
        <v>40100205</v>
      </c>
      <c r="E526" s="125" t="s">
        <v>10</v>
      </c>
      <c r="F526" s="124">
        <v>1</v>
      </c>
      <c r="G526" s="126" t="s">
        <v>787</v>
      </c>
      <c r="H526" s="126" t="s">
        <v>926</v>
      </c>
      <c r="I526" s="126" t="s">
        <v>7</v>
      </c>
      <c r="J526" s="126" t="s">
        <v>838</v>
      </c>
      <c r="K526" s="126" t="s">
        <v>8</v>
      </c>
      <c r="L526" s="126" t="s">
        <v>929</v>
      </c>
      <c r="M526" s="123">
        <f>SUMIF(SaldoAnno1!A$12:A$4902,D526,SaldoAnno1!D$12:D$4902)</f>
        <v>0</v>
      </c>
      <c r="N526" s="123">
        <f>SUMIF(SaldoAnno1!A$12:A$4902,D526,SaldoAnno1!E$12:E$4902)</f>
        <v>0</v>
      </c>
      <c r="O526" s="123">
        <f>SUMIF(SaldoAnno1!A$12:A$4902,D526,SaldoAnno1!G$12:G$4902)</f>
        <v>0</v>
      </c>
      <c r="P526" s="123">
        <f>SUMIF(SaldoAnno2!A$12:A$5000,D526,SaldoAnno2!D$12:D$5000)</f>
        <v>124010.17</v>
      </c>
      <c r="Q526" s="123">
        <f>SUMIF(SaldoAnno2!A$12:A$5000,D526,SaldoAnno2!E$12:E$5000)</f>
        <v>360.57</v>
      </c>
      <c r="R526" s="123">
        <f>SUMIF(SaldoAnno2!A$12:A$5000,D526,SaldoAnno2!G$12:G$5000)</f>
        <v>123649.59999999999</v>
      </c>
      <c r="S526" s="123">
        <f>SUMIF(SaldoAnno3!A$12:A$5000,D526,SaldoAnno3!D$12:G$5000)</f>
        <v>123649.60000000001</v>
      </c>
      <c r="T526" s="123">
        <f>SUMIF(SaldoAnno3!A$12:A$5000,D526,SaldoAnno3!E$12:H$5000)</f>
        <v>0</v>
      </c>
      <c r="U526" s="123">
        <f>SUMIF(SaldoAnno3!A$12:A$5000,D526,SaldoAnno3!G$12:G$5000)</f>
        <v>123649.60000000001</v>
      </c>
      <c r="V526" s="123">
        <f>SUMIF(SaldoAnno4!A$12:A$4602,$D526,SaldoAnno4!D$12:D$4602)</f>
        <v>123649.60000000001</v>
      </c>
      <c r="W526" s="123">
        <f>SUMIF(SaldoAnno4!A$12:A$4602,$D526,SaldoAnno4!E$12:E$4602)</f>
        <v>0</v>
      </c>
      <c r="X526" s="123">
        <f>SUMIF(SaldoAnno4!A$12:A$4602,$D526,SaldoAnno4!G$12:G$4602)</f>
        <v>123649.60000000001</v>
      </c>
      <c r="Y526" s="123">
        <f>SUMIF(SaldoAnno5!A$12:A$4602,$D526,SaldoAnno5!D$12:D$4602)</f>
        <v>123941.98</v>
      </c>
      <c r="Z526" s="123">
        <f>SUMIF(SaldoAnno5!A$12:A$4602,$D526,SaldoAnno5!E$12:E$4602)</f>
        <v>292.38</v>
      </c>
      <c r="AA526" s="123">
        <f>SUMIF(SaldoAnno5!A$12:A$4602,$D526,SaldoAnno5!G$12:G$4602)</f>
        <v>123649.59999999999</v>
      </c>
      <c r="AB526" s="123">
        <f>SUMIF(SaldoAnno6!A$12:A$5000,$D526,SaldoAnno6!D$12:D$5000)</f>
        <v>123649.60000000001</v>
      </c>
      <c r="AC526" s="123">
        <f>SUMIF(SaldoAnno6!A$12:A$5000,$D526,SaldoAnno6!E$12:E$5000)</f>
        <v>0</v>
      </c>
      <c r="AD526" s="123">
        <f>SUMIF(SaldoAnno6!A$12:A$5000,$D526,SaldoAnno6!G$12:G$5000)</f>
        <v>123649.60000000001</v>
      </c>
    </row>
    <row r="527" spans="1:30" ht="25.5">
      <c r="A527" s="124">
        <v>40</v>
      </c>
      <c r="B527" s="124">
        <v>4010</v>
      </c>
      <c r="C527" s="124">
        <v>401002</v>
      </c>
      <c r="D527" s="124">
        <v>40100206</v>
      </c>
      <c r="E527" s="125" t="s">
        <v>11</v>
      </c>
      <c r="F527" s="124">
        <v>1</v>
      </c>
      <c r="G527" s="126" t="s">
        <v>787</v>
      </c>
      <c r="H527" s="126" t="s">
        <v>926</v>
      </c>
      <c r="I527" s="126" t="s">
        <v>7</v>
      </c>
      <c r="J527" s="126" t="s">
        <v>838</v>
      </c>
      <c r="K527" s="126" t="s">
        <v>8</v>
      </c>
      <c r="L527" s="126" t="s">
        <v>929</v>
      </c>
      <c r="M527" s="123">
        <f>SUMIF(SaldoAnno1!A$12:A$4902,D527,SaldoAnno1!D$12:D$4902)</f>
        <v>0</v>
      </c>
      <c r="N527" s="123">
        <f>SUMIF(SaldoAnno1!A$12:A$4902,D527,SaldoAnno1!E$12:E$4902)</f>
        <v>0</v>
      </c>
      <c r="O527" s="123">
        <f>SUMIF(SaldoAnno1!A$12:A$4902,D527,SaldoAnno1!G$12:G$4902)</f>
        <v>0</v>
      </c>
      <c r="P527" s="123">
        <f>SUMIF(SaldoAnno2!A$12:A$5000,D527,SaldoAnno2!D$12:D$5000)</f>
        <v>302540.43</v>
      </c>
      <c r="Q527" s="123">
        <f>SUMIF(SaldoAnno2!A$12:A$5000,D527,SaldoAnno2!E$12:E$5000)</f>
        <v>0</v>
      </c>
      <c r="R527" s="123">
        <f>SUMIF(SaldoAnno2!A$12:A$5000,D527,SaldoAnno2!G$12:G$5000)</f>
        <v>302540.43</v>
      </c>
      <c r="S527" s="123">
        <f>SUMIF(SaldoAnno3!A$12:A$5000,D527,SaldoAnno3!D$12:G$5000)</f>
        <v>302540.43</v>
      </c>
      <c r="T527" s="123">
        <f>SUMIF(SaldoAnno3!A$12:A$5000,D527,SaldoAnno3!E$12:H$5000)</f>
        <v>0</v>
      </c>
      <c r="U527" s="123">
        <f>SUMIF(SaldoAnno3!A$12:A$5000,D527,SaldoAnno3!G$12:G$5000)</f>
        <v>302540.43</v>
      </c>
      <c r="V527" s="123">
        <f>SUMIF(SaldoAnno4!A$12:A$4602,$D527,SaldoAnno4!D$12:D$4602)</f>
        <v>302540.43</v>
      </c>
      <c r="W527" s="123">
        <f>SUMIF(SaldoAnno4!A$12:A$4602,$D527,SaldoAnno4!E$12:E$4602)</f>
        <v>0</v>
      </c>
      <c r="X527" s="123">
        <f>SUMIF(SaldoAnno4!A$12:A$4602,$D527,SaldoAnno4!G$12:G$4602)</f>
        <v>302540.43</v>
      </c>
      <c r="Y527" s="123">
        <f>SUMIF(SaldoAnno5!A$12:A$4602,$D527,SaldoAnno5!D$12:D$4602)</f>
        <v>302544.68</v>
      </c>
      <c r="Z527" s="123">
        <f>SUMIF(SaldoAnno5!A$12:A$4602,$D527,SaldoAnno5!E$12:E$4602)</f>
        <v>0</v>
      </c>
      <c r="AA527" s="123">
        <f>SUMIF(SaldoAnno5!A$12:A$4602,$D527,SaldoAnno5!G$12:G$4602)</f>
        <v>302544.68</v>
      </c>
      <c r="AB527" s="123">
        <f>SUMIF(SaldoAnno6!A$12:A$5000,$D527,SaldoAnno6!D$12:D$5000)</f>
        <v>304136.27</v>
      </c>
      <c r="AC527" s="123">
        <f>SUMIF(SaldoAnno6!A$12:A$5000,$D527,SaldoAnno6!E$12:E$5000)</f>
        <v>0</v>
      </c>
      <c r="AD527" s="123">
        <f>SUMIF(SaldoAnno6!A$12:A$5000,$D527,SaldoAnno6!G$12:G$5000)</f>
        <v>304136.27</v>
      </c>
    </row>
    <row r="528" spans="1:30">
      <c r="A528" s="124">
        <v>40</v>
      </c>
      <c r="B528" s="124">
        <v>4010</v>
      </c>
      <c r="C528" s="124">
        <v>401002</v>
      </c>
      <c r="D528" s="124">
        <v>40100207</v>
      </c>
      <c r="E528" s="125" t="s">
        <v>12</v>
      </c>
      <c r="F528" s="124">
        <v>1</v>
      </c>
      <c r="G528" s="126" t="s">
        <v>787</v>
      </c>
      <c r="H528" s="126" t="s">
        <v>926</v>
      </c>
      <c r="I528" s="126" t="s">
        <v>7</v>
      </c>
      <c r="J528" s="126" t="s">
        <v>838</v>
      </c>
      <c r="K528" s="126" t="s">
        <v>8</v>
      </c>
      <c r="L528" s="126" t="s">
        <v>929</v>
      </c>
      <c r="M528" s="123">
        <f>SUMIF(SaldoAnno1!A$12:A$4902,D528,SaldoAnno1!D$12:D$4902)</f>
        <v>0</v>
      </c>
      <c r="N528" s="123">
        <f>SUMIF(SaldoAnno1!A$12:A$4902,D528,SaldoAnno1!E$12:E$4902)</f>
        <v>0</v>
      </c>
      <c r="O528" s="123">
        <f>SUMIF(SaldoAnno1!A$12:A$4902,D528,SaldoAnno1!G$12:G$4902)</f>
        <v>0</v>
      </c>
      <c r="P528" s="123">
        <f>SUMIF(SaldoAnno2!A$12:A$5000,D528,SaldoAnno2!D$12:D$5000)</f>
        <v>174887.4</v>
      </c>
      <c r="Q528" s="123">
        <f>SUMIF(SaldoAnno2!A$12:A$5000,D528,SaldoAnno2!E$12:E$5000)</f>
        <v>508.5</v>
      </c>
      <c r="R528" s="123">
        <f>SUMIF(SaldoAnno2!A$12:A$5000,D528,SaldoAnno2!G$12:G$5000)</f>
        <v>174378.9</v>
      </c>
      <c r="S528" s="123">
        <f>SUMIF(SaldoAnno3!A$12:A$5000,D528,SaldoAnno3!D$12:G$5000)</f>
        <v>160790.07999999999</v>
      </c>
      <c r="T528" s="123">
        <f>SUMIF(SaldoAnno3!A$12:A$5000,D528,SaldoAnno3!E$12:H$5000)</f>
        <v>0</v>
      </c>
      <c r="U528" s="123">
        <f>SUMIF(SaldoAnno3!A$12:A$5000,D528,SaldoAnno3!G$12:G$5000)</f>
        <v>160790.07999999999</v>
      </c>
      <c r="V528" s="123">
        <f>SUMIF(SaldoAnno4!A$12:A$4602,$D528,SaldoAnno4!D$12:D$4602)</f>
        <v>175262.65</v>
      </c>
      <c r="W528" s="123">
        <f>SUMIF(SaldoAnno4!A$12:A$4602,$D528,SaldoAnno4!E$12:E$4602)</f>
        <v>0</v>
      </c>
      <c r="X528" s="123">
        <f>SUMIF(SaldoAnno4!A$12:A$4602,$D528,SaldoAnno4!G$12:G$4602)</f>
        <v>175262.65</v>
      </c>
      <c r="Y528" s="123">
        <f>SUMIF(SaldoAnno5!A$12:A$4602,$D528,SaldoAnno5!D$12:D$4602)</f>
        <v>183498.88</v>
      </c>
      <c r="Z528" s="123">
        <f>SUMIF(SaldoAnno5!A$12:A$4602,$D528,SaldoAnno5!E$12:E$4602)</f>
        <v>432.87</v>
      </c>
      <c r="AA528" s="123">
        <f>SUMIF(SaldoAnno5!A$12:A$4602,$D528,SaldoAnno5!G$12:G$4602)</f>
        <v>183066.01</v>
      </c>
      <c r="AB528" s="123">
        <f>SUMIF(SaldoAnno6!A$12:A$5000,$D528,SaldoAnno6!D$12:D$5000)</f>
        <v>197473.29</v>
      </c>
      <c r="AC528" s="123">
        <f>SUMIF(SaldoAnno6!A$12:A$5000,$D528,SaldoAnno6!E$12:E$5000)</f>
        <v>0</v>
      </c>
      <c r="AD528" s="123">
        <f>SUMIF(SaldoAnno6!A$12:A$5000,$D528,SaldoAnno6!G$12:G$5000)</f>
        <v>197473.29</v>
      </c>
    </row>
    <row r="529" spans="1:30" ht="25.5">
      <c r="A529" s="124">
        <v>40</v>
      </c>
      <c r="B529" s="124">
        <v>4010</v>
      </c>
      <c r="C529" s="124">
        <v>401002</v>
      </c>
      <c r="D529" s="124">
        <v>40100208</v>
      </c>
      <c r="E529" s="125" t="s">
        <v>1372</v>
      </c>
      <c r="F529" s="124">
        <v>1</v>
      </c>
      <c r="G529" s="126" t="s">
        <v>787</v>
      </c>
      <c r="H529" s="126" t="s">
        <v>926</v>
      </c>
      <c r="I529" s="126" t="s">
        <v>7</v>
      </c>
      <c r="J529" s="126" t="s">
        <v>838</v>
      </c>
      <c r="K529" s="126" t="s">
        <v>8</v>
      </c>
      <c r="L529" s="126" t="s">
        <v>929</v>
      </c>
      <c r="M529" s="123">
        <f>SUMIF(SaldoAnno1!A$12:A$4902,D529,SaldoAnno1!D$12:D$4902)</f>
        <v>0</v>
      </c>
      <c r="N529" s="123">
        <f>SUMIF(SaldoAnno1!A$12:A$4902,D529,SaldoAnno1!E$12:E$4902)</f>
        <v>0</v>
      </c>
      <c r="O529" s="123">
        <f>SUMIF(SaldoAnno1!A$12:A$4902,D529,SaldoAnno1!G$12:G$4902)</f>
        <v>0</v>
      </c>
      <c r="P529" s="123">
        <f>SUMIF(SaldoAnno2!A$12:A$5000,D529,SaldoAnno2!D$12:D$5000)</f>
        <v>55771.03</v>
      </c>
      <c r="Q529" s="123">
        <f>SUMIF(SaldoAnno2!A$12:A$5000,D529,SaldoAnno2!E$12:E$5000)</f>
        <v>0</v>
      </c>
      <c r="R529" s="123">
        <f>SUMIF(SaldoAnno2!A$12:A$5000,D529,SaldoAnno2!G$12:G$5000)</f>
        <v>55771.03</v>
      </c>
      <c r="S529" s="123">
        <f>SUMIF(SaldoAnno3!A$12:A$5000,D529,SaldoAnno3!D$12:G$5000)</f>
        <v>59757.7</v>
      </c>
      <c r="T529" s="123">
        <f>SUMIF(SaldoAnno3!A$12:A$5000,D529,SaldoAnno3!E$12:H$5000)</f>
        <v>0</v>
      </c>
      <c r="U529" s="123">
        <f>SUMIF(SaldoAnno3!A$12:A$5000,D529,SaldoAnno3!G$12:G$5000)</f>
        <v>59757.7</v>
      </c>
      <c r="V529" s="123">
        <f>SUMIF(SaldoAnno4!A$12:A$4602,$D529,SaldoAnno4!D$12:D$4602)</f>
        <v>55286.9</v>
      </c>
      <c r="W529" s="123">
        <f>SUMIF(SaldoAnno4!A$12:A$4602,$D529,SaldoAnno4!E$12:E$4602)</f>
        <v>0</v>
      </c>
      <c r="X529" s="123">
        <f>SUMIF(SaldoAnno4!A$12:A$4602,$D529,SaldoAnno4!G$12:G$4602)</f>
        <v>55286.9</v>
      </c>
      <c r="Y529" s="123">
        <f>SUMIF(SaldoAnno5!A$12:A$4602,$D529,SaldoAnno5!D$12:D$4602)</f>
        <v>68830.929999999993</v>
      </c>
      <c r="Z529" s="123">
        <f>SUMIF(SaldoAnno5!A$12:A$4602,$D529,SaldoAnno5!E$12:E$4602)</f>
        <v>0</v>
      </c>
      <c r="AA529" s="123">
        <f>SUMIF(SaldoAnno5!A$12:A$4602,$D529,SaldoAnno5!G$12:G$4602)</f>
        <v>68830.929999999993</v>
      </c>
      <c r="AB529" s="123">
        <f>SUMIF(SaldoAnno6!A$12:A$5000,$D529,SaldoAnno6!D$12:D$5000)</f>
        <v>70688.399999999994</v>
      </c>
      <c r="AC529" s="123">
        <f>SUMIF(SaldoAnno6!A$12:A$5000,$D529,SaldoAnno6!E$12:E$5000)</f>
        <v>0</v>
      </c>
      <c r="AD529" s="123">
        <f>SUMIF(SaldoAnno6!A$12:A$5000,$D529,SaldoAnno6!G$12:G$5000)</f>
        <v>70688.399999999994</v>
      </c>
    </row>
    <row r="530" spans="1:30">
      <c r="A530" s="124">
        <v>40</v>
      </c>
      <c r="B530" s="124">
        <v>4010</v>
      </c>
      <c r="C530" s="124">
        <v>401002</v>
      </c>
      <c r="D530" s="124">
        <v>40100209</v>
      </c>
      <c r="E530" s="125" t="s">
        <v>13</v>
      </c>
      <c r="F530" s="124">
        <v>1</v>
      </c>
      <c r="G530" s="126" t="s">
        <v>787</v>
      </c>
      <c r="H530" s="126" t="s">
        <v>926</v>
      </c>
      <c r="I530" s="126" t="s">
        <v>7</v>
      </c>
      <c r="J530" s="126" t="s">
        <v>838</v>
      </c>
      <c r="K530" s="126" t="s">
        <v>8</v>
      </c>
      <c r="L530" s="126" t="s">
        <v>929</v>
      </c>
      <c r="M530" s="123">
        <f>SUMIF(SaldoAnno1!A$12:A$4902,D530,SaldoAnno1!D$12:D$4902)</f>
        <v>0</v>
      </c>
      <c r="N530" s="123">
        <f>SUMIF(SaldoAnno1!A$12:A$4902,D530,SaldoAnno1!E$12:E$4902)</f>
        <v>0</v>
      </c>
      <c r="O530" s="123">
        <f>SUMIF(SaldoAnno1!A$12:A$4902,D530,SaldoAnno1!G$12:G$4902)</f>
        <v>0</v>
      </c>
      <c r="P530" s="123">
        <f>SUMIF(SaldoAnno2!A$12:A$5000,D530,SaldoAnno2!D$12:D$5000)</f>
        <v>192230.24</v>
      </c>
      <c r="Q530" s="123">
        <f>SUMIF(SaldoAnno2!A$12:A$5000,D530,SaldoAnno2!E$12:E$5000)</f>
        <v>558.92999999999995</v>
      </c>
      <c r="R530" s="123">
        <f>SUMIF(SaldoAnno2!A$12:A$5000,D530,SaldoAnno2!G$12:G$5000)</f>
        <v>191671.31</v>
      </c>
      <c r="S530" s="123">
        <f>SUMIF(SaldoAnno3!A$12:A$5000,D530,SaldoAnno3!D$12:G$5000)</f>
        <v>161256.81</v>
      </c>
      <c r="T530" s="123">
        <f>SUMIF(SaldoAnno3!A$12:A$5000,D530,SaldoAnno3!E$12:H$5000)</f>
        <v>0</v>
      </c>
      <c r="U530" s="123">
        <f>SUMIF(SaldoAnno3!A$12:A$5000,D530,SaldoAnno3!G$12:G$5000)</f>
        <v>161256.81</v>
      </c>
      <c r="V530" s="123">
        <f>SUMIF(SaldoAnno4!A$12:A$4602,$D530,SaldoAnno4!D$12:D$4602)</f>
        <v>119087.65</v>
      </c>
      <c r="W530" s="123">
        <f>SUMIF(SaldoAnno4!A$12:A$4602,$D530,SaldoAnno4!E$12:E$4602)</f>
        <v>0</v>
      </c>
      <c r="X530" s="123">
        <f>SUMIF(SaldoAnno4!A$12:A$4602,$D530,SaldoAnno4!G$12:G$4602)</f>
        <v>119087.65</v>
      </c>
      <c r="Y530" s="123">
        <f>SUMIF(SaldoAnno5!A$12:A$4602,$D530,SaldoAnno5!D$12:D$4602)</f>
        <v>126988.14</v>
      </c>
      <c r="Z530" s="123">
        <f>SUMIF(SaldoAnno5!A$12:A$4602,$D530,SaldoAnno5!E$12:E$4602)</f>
        <v>299.56</v>
      </c>
      <c r="AA530" s="123">
        <f>SUMIF(SaldoAnno5!A$12:A$4602,$D530,SaldoAnno5!G$12:G$4602)</f>
        <v>126688.58</v>
      </c>
      <c r="AB530" s="123">
        <f>SUMIF(SaldoAnno6!A$12:A$5000,$D530,SaldoAnno6!D$12:D$5000)</f>
        <v>130095.39</v>
      </c>
      <c r="AC530" s="123">
        <f>SUMIF(SaldoAnno6!A$12:A$5000,$D530,SaldoAnno6!E$12:E$5000)</f>
        <v>0</v>
      </c>
      <c r="AD530" s="123">
        <f>SUMIF(SaldoAnno6!A$12:A$5000,$D530,SaldoAnno6!G$12:G$5000)</f>
        <v>130095.39</v>
      </c>
    </row>
    <row r="531" spans="1:30" ht="38.25">
      <c r="A531" s="124">
        <v>40</v>
      </c>
      <c r="B531" s="124">
        <v>4010</v>
      </c>
      <c r="C531" s="124">
        <v>401002</v>
      </c>
      <c r="D531" s="124">
        <v>40100211</v>
      </c>
      <c r="E531" s="125" t="s">
        <v>14</v>
      </c>
      <c r="F531" s="124">
        <v>1</v>
      </c>
      <c r="G531" s="126" t="s">
        <v>787</v>
      </c>
      <c r="H531" s="126" t="s">
        <v>926</v>
      </c>
      <c r="I531" s="126" t="s">
        <v>7</v>
      </c>
      <c r="J531" s="126" t="s">
        <v>838</v>
      </c>
      <c r="K531" s="126" t="s">
        <v>8</v>
      </c>
      <c r="L531" s="126" t="s">
        <v>929</v>
      </c>
      <c r="M531" s="123">
        <f>SUMIF(SaldoAnno1!A$12:A$4902,D531,SaldoAnno1!D$12:D$4902)</f>
        <v>0</v>
      </c>
      <c r="N531" s="123">
        <f>SUMIF(SaldoAnno1!A$12:A$4902,D531,SaldoAnno1!E$12:E$4902)</f>
        <v>0</v>
      </c>
      <c r="O531" s="123">
        <f>SUMIF(SaldoAnno1!A$12:A$4902,D531,SaldoAnno1!G$12:G$4902)</f>
        <v>0</v>
      </c>
      <c r="P531" s="123">
        <f>SUMIF(SaldoAnno2!A$12:A$5000,D531,SaldoAnno2!D$12:D$5000)</f>
        <v>44916.7</v>
      </c>
      <c r="Q531" s="123">
        <f>SUMIF(SaldoAnno2!A$12:A$5000,D531,SaldoAnno2!E$12:E$5000)</f>
        <v>130.6</v>
      </c>
      <c r="R531" s="123">
        <f>SUMIF(SaldoAnno2!A$12:A$5000,D531,SaldoAnno2!G$12:G$5000)</f>
        <v>44786.1</v>
      </c>
      <c r="S531" s="123">
        <f>SUMIF(SaldoAnno3!A$12:A$5000,D531,SaldoAnno3!D$12:G$5000)</f>
        <v>38777.68</v>
      </c>
      <c r="T531" s="123">
        <f>SUMIF(SaldoAnno3!A$12:A$5000,D531,SaldoAnno3!E$12:H$5000)</f>
        <v>0</v>
      </c>
      <c r="U531" s="123">
        <f>SUMIF(SaldoAnno3!A$12:A$5000,D531,SaldoAnno3!G$12:G$5000)</f>
        <v>38777.68</v>
      </c>
      <c r="V531" s="123">
        <f>SUMIF(SaldoAnno4!A$12:A$4602,$D531,SaldoAnno4!D$12:D$4602)</f>
        <v>58209.54</v>
      </c>
      <c r="W531" s="123">
        <f>SUMIF(SaldoAnno4!A$12:A$4602,$D531,SaldoAnno4!E$12:E$4602)</f>
        <v>0</v>
      </c>
      <c r="X531" s="123">
        <f>SUMIF(SaldoAnno4!A$12:A$4602,$D531,SaldoAnno4!G$12:G$4602)</f>
        <v>58209.54</v>
      </c>
      <c r="Y531" s="123">
        <f>SUMIF(SaldoAnno5!A$12:A$4602,$D531,SaldoAnno5!D$12:D$4602)</f>
        <v>55668.89</v>
      </c>
      <c r="Z531" s="123">
        <f>SUMIF(SaldoAnno5!A$12:A$4602,$D531,SaldoAnno5!E$12:E$4602)</f>
        <v>131.32</v>
      </c>
      <c r="AA531" s="123">
        <f>SUMIF(SaldoAnno5!A$12:A$4602,$D531,SaldoAnno5!G$12:G$4602)</f>
        <v>55537.57</v>
      </c>
      <c r="AB531" s="123">
        <f>SUMIF(SaldoAnno6!A$12:A$5000,$D531,SaldoAnno6!D$12:D$5000)</f>
        <v>46405.14</v>
      </c>
      <c r="AC531" s="123">
        <f>SUMIF(SaldoAnno6!A$12:A$5000,$D531,SaldoAnno6!E$12:E$5000)</f>
        <v>0</v>
      </c>
      <c r="AD531" s="123">
        <f>SUMIF(SaldoAnno6!A$12:A$5000,$D531,SaldoAnno6!G$12:G$5000)</f>
        <v>46405.14</v>
      </c>
    </row>
    <row r="532" spans="1:30">
      <c r="A532" s="124">
        <v>40</v>
      </c>
      <c r="B532" s="124">
        <v>4010</v>
      </c>
      <c r="C532" s="124">
        <v>401002</v>
      </c>
      <c r="D532" s="124">
        <v>40100212</v>
      </c>
      <c r="E532" s="125" t="s">
        <v>15</v>
      </c>
      <c r="F532" s="124">
        <v>1</v>
      </c>
      <c r="G532" s="126" t="s">
        <v>787</v>
      </c>
      <c r="H532" s="126" t="s">
        <v>926</v>
      </c>
      <c r="I532" s="126" t="s">
        <v>7</v>
      </c>
      <c r="J532" s="126" t="s">
        <v>838</v>
      </c>
      <c r="K532" s="126" t="s">
        <v>8</v>
      </c>
      <c r="L532" s="126" t="s">
        <v>929</v>
      </c>
      <c r="M532" s="123">
        <f>SUMIF(SaldoAnno1!A$12:A$4902,D532,SaldoAnno1!D$12:D$4902)</f>
        <v>0</v>
      </c>
      <c r="N532" s="123">
        <f>SUMIF(SaldoAnno1!A$12:A$4902,D532,SaldoAnno1!E$12:E$4902)</f>
        <v>0</v>
      </c>
      <c r="O532" s="123">
        <f>SUMIF(SaldoAnno1!A$12:A$4902,D532,SaldoAnno1!G$12:G$4902)</f>
        <v>0</v>
      </c>
      <c r="P532" s="123">
        <f>SUMIF(SaldoAnno2!A$12:A$5000,D532,SaldoAnno2!D$12:D$5000)</f>
        <v>24371.88</v>
      </c>
      <c r="Q532" s="123">
        <f>SUMIF(SaldoAnno2!A$12:A$5000,D532,SaldoAnno2!E$12:E$5000)</f>
        <v>70.86</v>
      </c>
      <c r="R532" s="123">
        <f>SUMIF(SaldoAnno2!A$12:A$5000,D532,SaldoAnno2!G$12:G$5000)</f>
        <v>24301.02</v>
      </c>
      <c r="S532" s="123">
        <f>SUMIF(SaldoAnno3!A$12:A$5000,D532,SaldoAnno3!D$12:G$5000)</f>
        <v>16820.39</v>
      </c>
      <c r="T532" s="123">
        <f>SUMIF(SaldoAnno3!A$12:A$5000,D532,SaldoAnno3!E$12:H$5000)</f>
        <v>0</v>
      </c>
      <c r="U532" s="123">
        <f>SUMIF(SaldoAnno3!A$12:A$5000,D532,SaldoAnno3!G$12:G$5000)</f>
        <v>16820.39</v>
      </c>
      <c r="V532" s="123">
        <f>SUMIF(SaldoAnno4!A$12:A$4602,$D532,SaldoAnno4!D$12:D$4602)</f>
        <v>13355.51</v>
      </c>
      <c r="W532" s="123">
        <f>SUMIF(SaldoAnno4!A$12:A$4602,$D532,SaldoAnno4!E$12:E$4602)</f>
        <v>0</v>
      </c>
      <c r="X532" s="123">
        <f>SUMIF(SaldoAnno4!A$12:A$4602,$D532,SaldoAnno4!G$12:G$4602)</f>
        <v>13355.51</v>
      </c>
      <c r="Y532" s="123">
        <f>SUMIF(SaldoAnno5!A$12:A$4602,$D532,SaldoAnno5!D$12:D$4602)</f>
        <v>704.28</v>
      </c>
      <c r="Z532" s="123">
        <f>SUMIF(SaldoAnno5!A$12:A$4602,$D532,SaldoAnno5!E$12:E$4602)</f>
        <v>1.66</v>
      </c>
      <c r="AA532" s="123">
        <f>SUMIF(SaldoAnno5!A$12:A$4602,$D532,SaldoAnno5!G$12:G$4602)</f>
        <v>702.62</v>
      </c>
      <c r="AB532" s="123">
        <f>SUMIF(SaldoAnno6!A$12:A$5000,$D532,SaldoAnno6!D$12:D$5000)</f>
        <v>23971.58</v>
      </c>
      <c r="AC532" s="123">
        <f>SUMIF(SaldoAnno6!A$12:A$5000,$D532,SaldoAnno6!E$12:E$5000)</f>
        <v>0</v>
      </c>
      <c r="AD532" s="123">
        <f>SUMIF(SaldoAnno6!A$12:A$5000,$D532,SaldoAnno6!G$12:G$5000)</f>
        <v>23971.58</v>
      </c>
    </row>
    <row r="533" spans="1:30">
      <c r="A533" s="124">
        <v>40</v>
      </c>
      <c r="B533" s="124">
        <v>4010</v>
      </c>
      <c r="C533" s="124">
        <v>401002</v>
      </c>
      <c r="D533" s="124">
        <v>40100213</v>
      </c>
      <c r="E533" s="125" t="s">
        <v>16</v>
      </c>
      <c r="F533" s="124">
        <v>1</v>
      </c>
      <c r="G533" s="126" t="s">
        <v>787</v>
      </c>
      <c r="H533" s="126" t="s">
        <v>926</v>
      </c>
      <c r="I533" s="126" t="s">
        <v>7</v>
      </c>
      <c r="J533" s="126" t="s">
        <v>838</v>
      </c>
      <c r="K533" s="126" t="s">
        <v>8</v>
      </c>
      <c r="L533" s="126" t="s">
        <v>929</v>
      </c>
      <c r="M533" s="123">
        <f>SUMIF(SaldoAnno1!A$12:A$4902,D533,SaldoAnno1!D$12:D$4902)</f>
        <v>0</v>
      </c>
      <c r="N533" s="123">
        <f>SUMIF(SaldoAnno1!A$12:A$4902,D533,SaldoAnno1!E$12:E$4902)</f>
        <v>0</v>
      </c>
      <c r="O533" s="123">
        <f>SUMIF(SaldoAnno1!A$12:A$4902,D533,SaldoAnno1!G$12:G$4902)</f>
        <v>0</v>
      </c>
      <c r="P533" s="123">
        <f>SUMIF(SaldoAnno2!A$12:A$5000,D533,SaldoAnno2!D$12:D$5000)</f>
        <v>60573.64</v>
      </c>
      <c r="Q533" s="123">
        <f>SUMIF(SaldoAnno2!A$12:A$5000,D533,SaldoAnno2!E$12:E$5000)</f>
        <v>176.12</v>
      </c>
      <c r="R533" s="123">
        <f>SUMIF(SaldoAnno2!A$12:A$5000,D533,SaldoAnno2!G$12:G$5000)</f>
        <v>60397.52</v>
      </c>
      <c r="S533" s="123">
        <f>SUMIF(SaldoAnno3!A$12:A$5000,D533,SaldoAnno3!D$12:G$5000)</f>
        <v>37956.120000000003</v>
      </c>
      <c r="T533" s="123">
        <f>SUMIF(SaldoAnno3!A$12:A$5000,D533,SaldoAnno3!E$12:H$5000)</f>
        <v>0</v>
      </c>
      <c r="U533" s="123">
        <f>SUMIF(SaldoAnno3!A$12:A$5000,D533,SaldoAnno3!G$12:G$5000)</f>
        <v>37956.120000000003</v>
      </c>
      <c r="V533" s="123">
        <f>SUMIF(SaldoAnno4!A$12:A$4602,$D533,SaldoAnno4!D$12:D$4602)</f>
        <v>39318.86</v>
      </c>
      <c r="W533" s="123">
        <f>SUMIF(SaldoAnno4!A$12:A$4602,$D533,SaldoAnno4!E$12:E$4602)</f>
        <v>0</v>
      </c>
      <c r="X533" s="123">
        <f>SUMIF(SaldoAnno4!A$12:A$4602,$D533,SaldoAnno4!G$12:G$4602)</f>
        <v>39318.86</v>
      </c>
      <c r="Y533" s="123">
        <f>SUMIF(SaldoAnno5!A$12:A$4602,$D533,SaldoAnno5!D$12:D$4602)</f>
        <v>55109.61</v>
      </c>
      <c r="Z533" s="123">
        <f>SUMIF(SaldoAnno5!A$12:A$4602,$D533,SaldoAnno5!E$12:E$4602)</f>
        <v>130</v>
      </c>
      <c r="AA533" s="123">
        <f>SUMIF(SaldoAnno5!A$12:A$4602,$D533,SaldoAnno5!G$12:G$4602)</f>
        <v>54979.61</v>
      </c>
      <c r="AB533" s="123">
        <f>SUMIF(SaldoAnno6!A$12:A$5000,$D533,SaldoAnno6!D$12:D$5000)</f>
        <v>54073.08</v>
      </c>
      <c r="AC533" s="123">
        <f>SUMIF(SaldoAnno6!A$12:A$5000,$D533,SaldoAnno6!E$12:E$5000)</f>
        <v>0</v>
      </c>
      <c r="AD533" s="123">
        <f>SUMIF(SaldoAnno6!A$12:A$5000,$D533,SaldoAnno6!G$12:G$5000)</f>
        <v>54073.08</v>
      </c>
    </row>
    <row r="534" spans="1:30" ht="25.5">
      <c r="A534" s="124">
        <v>40</v>
      </c>
      <c r="B534" s="124">
        <v>4010</v>
      </c>
      <c r="C534" s="124">
        <v>401002</v>
      </c>
      <c r="D534" s="124">
        <v>40100214</v>
      </c>
      <c r="E534" s="125" t="s">
        <v>1257</v>
      </c>
      <c r="F534" s="124">
        <v>1</v>
      </c>
      <c r="G534" s="126" t="s">
        <v>787</v>
      </c>
      <c r="H534" s="126" t="s">
        <v>926</v>
      </c>
      <c r="I534" s="126" t="s">
        <v>7</v>
      </c>
      <c r="J534" s="126" t="s">
        <v>838</v>
      </c>
      <c r="K534" s="126" t="s">
        <v>8</v>
      </c>
      <c r="L534" s="126" t="s">
        <v>929</v>
      </c>
      <c r="M534" s="123">
        <f>SUMIF(SaldoAnno1!A$12:A$4902,D534,SaldoAnno1!D$12:D$4902)</f>
        <v>0</v>
      </c>
      <c r="N534" s="123">
        <f>SUMIF(SaldoAnno1!A$12:A$4902,D534,SaldoAnno1!E$12:E$4902)</f>
        <v>0</v>
      </c>
      <c r="O534" s="123">
        <f>SUMIF(SaldoAnno1!A$12:A$4902,D534,SaldoAnno1!G$12:G$4902)</f>
        <v>0</v>
      </c>
      <c r="P534" s="123">
        <f>SUMIF(SaldoAnno2!A$12:A$5000,D534,SaldoAnno2!D$12:D$5000)</f>
        <v>0</v>
      </c>
      <c r="Q534" s="123">
        <f>SUMIF(SaldoAnno2!A$12:A$5000,D534,SaldoAnno2!E$12:E$5000)</f>
        <v>0</v>
      </c>
      <c r="R534" s="123">
        <f>SUMIF(SaldoAnno2!A$12:A$5000,D534,SaldoAnno2!G$12:G$5000)</f>
        <v>0</v>
      </c>
      <c r="S534" s="123">
        <f>SUMIF(SaldoAnno3!A$12:A$5000,D534,SaldoAnno3!D$12:G$5000)</f>
        <v>0</v>
      </c>
      <c r="T534" s="123">
        <f>SUMIF(SaldoAnno3!A$12:A$5000,D534,SaldoAnno3!E$12:H$5000)</f>
        <v>0</v>
      </c>
      <c r="U534" s="123">
        <f>SUMIF(SaldoAnno3!A$12:A$5000,D534,SaldoAnno3!G$12:G$5000)</f>
        <v>0</v>
      </c>
      <c r="V534" s="123">
        <f>SUMIF(SaldoAnno4!A$12:A$4602,$D534,SaldoAnno4!D$12:D$4602)</f>
        <v>0</v>
      </c>
      <c r="W534" s="123">
        <f>SUMIF(SaldoAnno4!A$12:A$4602,$D534,SaldoAnno4!E$12:E$4602)</f>
        <v>0</v>
      </c>
      <c r="X534" s="123">
        <f>SUMIF(SaldoAnno4!A$12:A$4602,$D534,SaldoAnno4!G$12:G$4602)</f>
        <v>0</v>
      </c>
      <c r="Y534" s="123">
        <f>SUMIF(SaldoAnno5!A$12:A$4602,$D534,SaldoAnno5!D$12:D$4602)</f>
        <v>0</v>
      </c>
      <c r="Z534" s="123">
        <f>SUMIF(SaldoAnno5!A$12:A$4602,$D534,SaldoAnno5!E$12:E$4602)</f>
        <v>0</v>
      </c>
      <c r="AA534" s="123">
        <f>SUMIF(SaldoAnno5!A$12:A$4602,$D534,SaldoAnno5!G$12:G$4602)</f>
        <v>0</v>
      </c>
      <c r="AB534" s="123">
        <f>SUMIF(SaldoAnno6!A$12:A$5000,$D534,SaldoAnno6!D$12:D$5000)</f>
        <v>0</v>
      </c>
      <c r="AC534" s="123">
        <f>SUMIF(SaldoAnno6!A$12:A$5000,$D534,SaldoAnno6!E$12:E$5000)</f>
        <v>0</v>
      </c>
      <c r="AD534" s="123">
        <f>SUMIF(SaldoAnno6!A$12:A$5000,$D534,SaldoAnno6!G$12:G$5000)</f>
        <v>0</v>
      </c>
    </row>
    <row r="535" spans="1:30">
      <c r="A535" s="124">
        <v>40</v>
      </c>
      <c r="B535" s="124">
        <v>4010</v>
      </c>
      <c r="C535" s="124">
        <v>401002</v>
      </c>
      <c r="D535" s="124">
        <v>40100290</v>
      </c>
      <c r="E535" s="125" t="s">
        <v>1258</v>
      </c>
      <c r="F535" s="124">
        <v>1</v>
      </c>
      <c r="G535" s="126" t="s">
        <v>787</v>
      </c>
      <c r="H535" s="126" t="s">
        <v>926</v>
      </c>
      <c r="I535" s="126" t="s">
        <v>7</v>
      </c>
      <c r="J535" s="126" t="s">
        <v>838</v>
      </c>
      <c r="K535" s="126" t="s">
        <v>8</v>
      </c>
      <c r="L535" s="126" t="s">
        <v>929</v>
      </c>
      <c r="M535" s="123">
        <f>SUMIF(SaldoAnno1!A$12:A$4902,D535,SaldoAnno1!D$12:D$4902)</f>
        <v>0</v>
      </c>
      <c r="N535" s="123">
        <f>SUMIF(SaldoAnno1!A$12:A$4902,D535,SaldoAnno1!E$12:E$4902)</f>
        <v>0</v>
      </c>
      <c r="O535" s="123">
        <f>SUMIF(SaldoAnno1!A$12:A$4902,D535,SaldoAnno1!G$12:G$4902)</f>
        <v>0</v>
      </c>
      <c r="P535" s="123">
        <f>SUMIF(SaldoAnno2!A$12:A$5000,D535,SaldoAnno2!D$12:D$5000)</f>
        <v>6356.88</v>
      </c>
      <c r="Q535" s="123">
        <f>SUMIF(SaldoAnno2!A$12:A$5000,D535,SaldoAnno2!E$12:E$5000)</f>
        <v>0</v>
      </c>
      <c r="R535" s="123">
        <f>SUMIF(SaldoAnno2!A$12:A$5000,D535,SaldoAnno2!G$12:G$5000)</f>
        <v>6356.88</v>
      </c>
      <c r="S535" s="123">
        <f>SUMIF(SaldoAnno3!A$12:A$5000,D535,SaldoAnno3!D$12:G$5000)</f>
        <v>6356.88</v>
      </c>
      <c r="T535" s="123">
        <f>SUMIF(SaldoAnno3!A$12:A$5000,D535,SaldoAnno3!E$12:H$5000)</f>
        <v>0</v>
      </c>
      <c r="U535" s="123">
        <f>SUMIF(SaldoAnno3!A$12:A$5000,D535,SaldoAnno3!G$12:G$5000)</f>
        <v>6356.88</v>
      </c>
      <c r="V535" s="123">
        <f>SUMIF(SaldoAnno4!A$12:A$4602,$D535,SaldoAnno4!D$12:D$4602)</f>
        <v>5137.46</v>
      </c>
      <c r="W535" s="123">
        <f>SUMIF(SaldoAnno4!A$12:A$4602,$D535,SaldoAnno4!E$12:E$4602)</f>
        <v>0</v>
      </c>
      <c r="X535" s="123">
        <f>SUMIF(SaldoAnno4!A$12:A$4602,$D535,SaldoAnno4!G$12:G$4602)</f>
        <v>5137.46</v>
      </c>
      <c r="Y535" s="123">
        <f>SUMIF(SaldoAnno5!A$12:A$4602,$D535,SaldoAnno5!D$12:D$4602)</f>
        <v>0</v>
      </c>
      <c r="Z535" s="123">
        <f>SUMIF(SaldoAnno5!A$12:A$4602,$D535,SaldoAnno5!E$12:E$4602)</f>
        <v>0</v>
      </c>
      <c r="AA535" s="123">
        <f>SUMIF(SaldoAnno5!A$12:A$4602,$D535,SaldoAnno5!G$12:G$4602)</f>
        <v>0</v>
      </c>
      <c r="AB535" s="123">
        <f>SUMIF(SaldoAnno6!A$12:A$5000,$D535,SaldoAnno6!D$12:D$5000)</f>
        <v>0</v>
      </c>
      <c r="AC535" s="123">
        <f>SUMIF(SaldoAnno6!A$12:A$5000,$D535,SaldoAnno6!E$12:E$5000)</f>
        <v>0</v>
      </c>
      <c r="AD535" s="123">
        <f>SUMIF(SaldoAnno6!A$12:A$5000,$D535,SaldoAnno6!G$12:G$5000)</f>
        <v>0</v>
      </c>
    </row>
    <row r="536" spans="1:30" ht="25.5">
      <c r="A536" s="124">
        <v>40</v>
      </c>
      <c r="B536" s="124">
        <v>4010</v>
      </c>
      <c r="C536" s="124">
        <v>401002</v>
      </c>
      <c r="D536" s="124">
        <v>40100291</v>
      </c>
      <c r="E536" s="125" t="s">
        <v>1259</v>
      </c>
      <c r="F536" s="124">
        <v>1</v>
      </c>
      <c r="G536" s="126" t="s">
        <v>787</v>
      </c>
      <c r="H536" s="126" t="s">
        <v>926</v>
      </c>
      <c r="I536" s="126" t="s">
        <v>7</v>
      </c>
      <c r="J536" s="126" t="s">
        <v>838</v>
      </c>
      <c r="K536" s="126" t="s">
        <v>8</v>
      </c>
      <c r="L536" s="126" t="s">
        <v>929</v>
      </c>
      <c r="M536" s="123">
        <f>SUMIF(SaldoAnno1!A$12:A$4902,D536,SaldoAnno1!D$12:D$4902)</f>
        <v>0</v>
      </c>
      <c r="N536" s="123">
        <f>SUMIF(SaldoAnno1!A$12:A$4902,D536,SaldoAnno1!E$12:E$4902)</f>
        <v>0</v>
      </c>
      <c r="O536" s="123">
        <f>SUMIF(SaldoAnno1!A$12:A$4902,D536,SaldoAnno1!G$12:G$4902)</f>
        <v>0</v>
      </c>
      <c r="P536" s="123">
        <f>SUMIF(SaldoAnno2!A$12:A$5000,D536,SaldoAnno2!D$12:D$5000)</f>
        <v>4933.66</v>
      </c>
      <c r="Q536" s="123">
        <f>SUMIF(SaldoAnno2!A$12:A$5000,D536,SaldoAnno2!E$12:E$5000)</f>
        <v>0</v>
      </c>
      <c r="R536" s="123">
        <f>SUMIF(SaldoAnno2!A$12:A$5000,D536,SaldoAnno2!G$12:G$5000)</f>
        <v>4933.66</v>
      </c>
      <c r="S536" s="123">
        <f>SUMIF(SaldoAnno3!A$12:A$5000,D536,SaldoAnno3!D$12:G$5000)</f>
        <v>3695.53</v>
      </c>
      <c r="T536" s="123">
        <f>SUMIF(SaldoAnno3!A$12:A$5000,D536,SaldoAnno3!E$12:H$5000)</f>
        <v>0</v>
      </c>
      <c r="U536" s="123">
        <f>SUMIF(SaldoAnno3!A$12:A$5000,D536,SaldoAnno3!G$12:G$5000)</f>
        <v>3695.53</v>
      </c>
      <c r="V536" s="123">
        <f>SUMIF(SaldoAnno4!A$12:A$4602,$D536,SaldoAnno4!D$12:D$4602)</f>
        <v>2977</v>
      </c>
      <c r="W536" s="123">
        <f>SUMIF(SaldoAnno4!A$12:A$4602,$D536,SaldoAnno4!E$12:E$4602)</f>
        <v>0</v>
      </c>
      <c r="X536" s="123">
        <f>SUMIF(SaldoAnno4!A$12:A$4602,$D536,SaldoAnno4!G$12:G$4602)</f>
        <v>2977</v>
      </c>
      <c r="Y536" s="123">
        <f>SUMIF(SaldoAnno5!A$12:A$4602,$D536,SaldoAnno5!D$12:D$4602)</f>
        <v>1768.05</v>
      </c>
      <c r="Z536" s="123">
        <f>SUMIF(SaldoAnno5!A$12:A$4602,$D536,SaldoAnno5!E$12:E$4602)</f>
        <v>0</v>
      </c>
      <c r="AA536" s="123">
        <f>SUMIF(SaldoAnno5!A$12:A$4602,$D536,SaldoAnno5!G$12:G$4602)</f>
        <v>1768.05</v>
      </c>
      <c r="AB536" s="123">
        <f>SUMIF(SaldoAnno6!A$12:A$5000,$D536,SaldoAnno6!D$12:D$5000)</f>
        <v>1210.8399999999999</v>
      </c>
      <c r="AC536" s="123">
        <f>SUMIF(SaldoAnno6!A$12:A$5000,$D536,SaldoAnno6!E$12:E$5000)</f>
        <v>0</v>
      </c>
      <c r="AD536" s="123">
        <f>SUMIF(SaldoAnno6!A$12:A$5000,$D536,SaldoAnno6!G$12:G$5000)</f>
        <v>1210.8399999999999</v>
      </c>
    </row>
    <row r="537" spans="1:30">
      <c r="A537" s="124">
        <v>40</v>
      </c>
      <c r="B537" s="124">
        <v>4010</v>
      </c>
      <c r="C537" s="124">
        <v>401002</v>
      </c>
      <c r="D537" s="124">
        <v>40100292</v>
      </c>
      <c r="E537" s="125" t="s">
        <v>1260</v>
      </c>
      <c r="F537" s="124">
        <v>1</v>
      </c>
      <c r="G537" s="126" t="s">
        <v>787</v>
      </c>
      <c r="H537" s="126" t="s">
        <v>926</v>
      </c>
      <c r="I537" s="126" t="s">
        <v>7</v>
      </c>
      <c r="J537" s="126" t="s">
        <v>838</v>
      </c>
      <c r="K537" s="126" t="s">
        <v>8</v>
      </c>
      <c r="L537" s="126" t="s">
        <v>929</v>
      </c>
      <c r="M537" s="123">
        <f>SUMIF(SaldoAnno1!A$12:A$4902,D537,SaldoAnno1!D$12:D$4902)</f>
        <v>0</v>
      </c>
      <c r="N537" s="123">
        <f>SUMIF(SaldoAnno1!A$12:A$4902,D537,SaldoAnno1!E$12:E$4902)</f>
        <v>0</v>
      </c>
      <c r="O537" s="123">
        <f>SUMIF(SaldoAnno1!A$12:A$4902,D537,SaldoAnno1!G$12:G$4902)</f>
        <v>0</v>
      </c>
      <c r="P537" s="123">
        <f>SUMIF(SaldoAnno2!A$12:A$5000,D537,SaldoAnno2!D$12:D$5000)</f>
        <v>7884</v>
      </c>
      <c r="Q537" s="123">
        <f>SUMIF(SaldoAnno2!A$12:A$5000,D537,SaldoAnno2!E$12:E$5000)</f>
        <v>0</v>
      </c>
      <c r="R537" s="123">
        <f>SUMIF(SaldoAnno2!A$12:A$5000,D537,SaldoAnno2!G$12:G$5000)</f>
        <v>7884</v>
      </c>
      <c r="S537" s="123">
        <f>SUMIF(SaldoAnno3!A$12:A$5000,D537,SaldoAnno3!D$12:G$5000)</f>
        <v>7884</v>
      </c>
      <c r="T537" s="123">
        <f>SUMIF(SaldoAnno3!A$12:A$5000,D537,SaldoAnno3!E$12:H$5000)</f>
        <v>0</v>
      </c>
      <c r="U537" s="123">
        <f>SUMIF(SaldoAnno3!A$12:A$5000,D537,SaldoAnno3!G$12:G$5000)</f>
        <v>7884</v>
      </c>
      <c r="V537" s="123">
        <f>SUMIF(SaldoAnno4!A$12:A$4602,$D537,SaldoAnno4!D$12:D$4602)</f>
        <v>6976.79</v>
      </c>
      <c r="W537" s="123">
        <f>SUMIF(SaldoAnno4!A$12:A$4602,$D537,SaldoAnno4!E$12:E$4602)</f>
        <v>0</v>
      </c>
      <c r="X537" s="123">
        <f>SUMIF(SaldoAnno4!A$12:A$4602,$D537,SaldoAnno4!G$12:G$4602)</f>
        <v>6976.79</v>
      </c>
      <c r="Y537" s="123">
        <f>SUMIF(SaldoAnno5!A$12:A$4602,$D537,SaldoAnno5!D$12:D$4602)</f>
        <v>0</v>
      </c>
      <c r="Z537" s="123">
        <f>SUMIF(SaldoAnno5!A$12:A$4602,$D537,SaldoAnno5!E$12:E$4602)</f>
        <v>0</v>
      </c>
      <c r="AA537" s="123">
        <f>SUMIF(SaldoAnno5!A$12:A$4602,$D537,SaldoAnno5!G$12:G$4602)</f>
        <v>0</v>
      </c>
      <c r="AB537" s="123">
        <f>SUMIF(SaldoAnno6!A$12:A$5000,$D537,SaldoAnno6!D$12:D$5000)</f>
        <v>0</v>
      </c>
      <c r="AC537" s="123">
        <f>SUMIF(SaldoAnno6!A$12:A$5000,$D537,SaldoAnno6!E$12:E$5000)</f>
        <v>0</v>
      </c>
      <c r="AD537" s="123">
        <f>SUMIF(SaldoAnno6!A$12:A$5000,$D537,SaldoAnno6!G$12:G$5000)</f>
        <v>0</v>
      </c>
    </row>
    <row r="538" spans="1:30">
      <c r="A538" s="124">
        <v>40</v>
      </c>
      <c r="B538" s="124">
        <v>4010</v>
      </c>
      <c r="C538" s="124">
        <v>401002</v>
      </c>
      <c r="D538" s="124">
        <v>40100294</v>
      </c>
      <c r="E538" s="125" t="s">
        <v>1261</v>
      </c>
      <c r="F538" s="124">
        <v>1</v>
      </c>
      <c r="G538" s="126" t="s">
        <v>787</v>
      </c>
      <c r="H538" s="126" t="s">
        <v>926</v>
      </c>
      <c r="I538" s="126" t="s">
        <v>7</v>
      </c>
      <c r="J538" s="126" t="s">
        <v>838</v>
      </c>
      <c r="K538" s="126" t="s">
        <v>8</v>
      </c>
      <c r="L538" s="126" t="s">
        <v>929</v>
      </c>
      <c r="M538" s="123">
        <f>SUMIF(SaldoAnno1!A$12:A$4902,D538,SaldoAnno1!D$12:D$4902)</f>
        <v>0</v>
      </c>
      <c r="N538" s="123">
        <f>SUMIF(SaldoAnno1!A$12:A$4902,D538,SaldoAnno1!E$12:E$4902)</f>
        <v>0</v>
      </c>
      <c r="O538" s="123">
        <f>SUMIF(SaldoAnno1!A$12:A$4902,D538,SaldoAnno1!G$12:G$4902)</f>
        <v>0</v>
      </c>
      <c r="P538" s="123">
        <f>SUMIF(SaldoAnno2!A$12:A$5000,D538,SaldoAnno2!D$12:D$5000)</f>
        <v>11958.31</v>
      </c>
      <c r="Q538" s="123">
        <f>SUMIF(SaldoAnno2!A$12:A$5000,D538,SaldoAnno2!E$12:E$5000)</f>
        <v>0</v>
      </c>
      <c r="R538" s="123">
        <f>SUMIF(SaldoAnno2!A$12:A$5000,D538,SaldoAnno2!G$12:G$5000)</f>
        <v>11958.31</v>
      </c>
      <c r="S538" s="123">
        <f>SUMIF(SaldoAnno3!A$12:A$5000,D538,SaldoAnno3!D$12:G$5000)</f>
        <v>11958.31</v>
      </c>
      <c r="T538" s="123">
        <f>SUMIF(SaldoAnno3!A$12:A$5000,D538,SaldoAnno3!E$12:H$5000)</f>
        <v>0</v>
      </c>
      <c r="U538" s="123">
        <f>SUMIF(SaldoAnno3!A$12:A$5000,D538,SaldoAnno3!G$12:G$5000)</f>
        <v>11958.31</v>
      </c>
      <c r="V538" s="123">
        <f>SUMIF(SaldoAnno4!A$12:A$4602,$D538,SaldoAnno4!D$12:D$4602)</f>
        <v>11958.31</v>
      </c>
      <c r="W538" s="123">
        <f>SUMIF(SaldoAnno4!A$12:A$4602,$D538,SaldoAnno4!E$12:E$4602)</f>
        <v>0</v>
      </c>
      <c r="X538" s="123">
        <f>SUMIF(SaldoAnno4!A$12:A$4602,$D538,SaldoAnno4!G$12:G$4602)</f>
        <v>11958.31</v>
      </c>
      <c r="Y538" s="123">
        <f>SUMIF(SaldoAnno5!A$12:A$4602,$D538,SaldoAnno5!D$12:D$4602)</f>
        <v>11801.63</v>
      </c>
      <c r="Z538" s="123">
        <f>SUMIF(SaldoAnno5!A$12:A$4602,$D538,SaldoAnno5!E$12:E$4602)</f>
        <v>0</v>
      </c>
      <c r="AA538" s="123">
        <f>SUMIF(SaldoAnno5!A$12:A$4602,$D538,SaldoAnno5!G$12:G$4602)</f>
        <v>11801.63</v>
      </c>
      <c r="AB538" s="123">
        <f>SUMIF(SaldoAnno6!A$12:A$5000,$D538,SaldoAnno6!D$12:D$5000)</f>
        <v>10131.93</v>
      </c>
      <c r="AC538" s="123">
        <f>SUMIF(SaldoAnno6!A$12:A$5000,$D538,SaldoAnno6!E$12:E$5000)</f>
        <v>0</v>
      </c>
      <c r="AD538" s="123">
        <f>SUMIF(SaldoAnno6!A$12:A$5000,$D538,SaldoAnno6!G$12:G$5000)</f>
        <v>10131.93</v>
      </c>
    </row>
    <row r="539" spans="1:30">
      <c r="A539" s="124">
        <v>40</v>
      </c>
      <c r="B539" s="124">
        <v>4010</v>
      </c>
      <c r="C539" s="124">
        <v>401002</v>
      </c>
      <c r="D539" s="124">
        <v>40100295</v>
      </c>
      <c r="E539" s="125" t="s">
        <v>1262</v>
      </c>
      <c r="F539" s="124">
        <v>1</v>
      </c>
      <c r="G539" s="126" t="s">
        <v>787</v>
      </c>
      <c r="H539" s="126" t="s">
        <v>926</v>
      </c>
      <c r="I539" s="126" t="s">
        <v>7</v>
      </c>
      <c r="J539" s="126" t="s">
        <v>838</v>
      </c>
      <c r="K539" s="126" t="s">
        <v>8</v>
      </c>
      <c r="L539" s="126" t="s">
        <v>929</v>
      </c>
      <c r="M539" s="123">
        <f>SUMIF(SaldoAnno1!A$12:A$4902,D539,SaldoAnno1!D$12:D$4902)</f>
        <v>0</v>
      </c>
      <c r="N539" s="123">
        <f>SUMIF(SaldoAnno1!A$12:A$4902,D539,SaldoAnno1!E$12:E$4902)</f>
        <v>0</v>
      </c>
      <c r="O539" s="123">
        <f>SUMIF(SaldoAnno1!A$12:A$4902,D539,SaldoAnno1!G$12:G$4902)</f>
        <v>0</v>
      </c>
      <c r="P539" s="123">
        <f>SUMIF(SaldoAnno2!A$12:A$5000,D539,SaldoAnno2!D$12:D$5000)</f>
        <v>1021.09</v>
      </c>
      <c r="Q539" s="123">
        <f>SUMIF(SaldoAnno2!A$12:A$5000,D539,SaldoAnno2!E$12:E$5000)</f>
        <v>0</v>
      </c>
      <c r="R539" s="123">
        <f>SUMIF(SaldoAnno2!A$12:A$5000,D539,SaldoAnno2!G$12:G$5000)</f>
        <v>1021.09</v>
      </c>
      <c r="S539" s="123">
        <f>SUMIF(SaldoAnno3!A$12:A$5000,D539,SaldoAnno3!D$12:G$5000)</f>
        <v>1021.09</v>
      </c>
      <c r="T539" s="123">
        <f>SUMIF(SaldoAnno3!A$12:A$5000,D539,SaldoAnno3!E$12:H$5000)</f>
        <v>0</v>
      </c>
      <c r="U539" s="123">
        <f>SUMIF(SaldoAnno3!A$12:A$5000,D539,SaldoAnno3!G$12:G$5000)</f>
        <v>1021.09</v>
      </c>
      <c r="V539" s="123">
        <f>SUMIF(SaldoAnno4!A$12:A$4602,$D539,SaldoAnno4!D$12:D$4602)</f>
        <v>1021.09</v>
      </c>
      <c r="W539" s="123">
        <f>SUMIF(SaldoAnno4!A$12:A$4602,$D539,SaldoAnno4!E$12:E$4602)</f>
        <v>0</v>
      </c>
      <c r="X539" s="123">
        <f>SUMIF(SaldoAnno4!A$12:A$4602,$D539,SaldoAnno4!G$12:G$4602)</f>
        <v>1021.09</v>
      </c>
      <c r="Y539" s="123">
        <f>SUMIF(SaldoAnno5!A$12:A$4602,$D539,SaldoAnno5!D$12:D$4602)</f>
        <v>1021.09</v>
      </c>
      <c r="Z539" s="123">
        <f>SUMIF(SaldoAnno5!A$12:A$4602,$D539,SaldoAnno5!E$12:E$4602)</f>
        <v>0</v>
      </c>
      <c r="AA539" s="123">
        <f>SUMIF(SaldoAnno5!A$12:A$4602,$D539,SaldoAnno5!G$12:G$4602)</f>
        <v>1021.09</v>
      </c>
      <c r="AB539" s="123">
        <f>SUMIF(SaldoAnno6!A$12:A$5000,$D539,SaldoAnno6!D$12:D$5000)</f>
        <v>847.5</v>
      </c>
      <c r="AC539" s="123">
        <f>SUMIF(SaldoAnno6!A$12:A$5000,$D539,SaldoAnno6!E$12:E$5000)</f>
        <v>0</v>
      </c>
      <c r="AD539" s="123">
        <f>SUMIF(SaldoAnno6!A$12:A$5000,$D539,SaldoAnno6!G$12:G$5000)</f>
        <v>847.5</v>
      </c>
    </row>
    <row r="540" spans="1:30">
      <c r="A540" s="124">
        <v>40</v>
      </c>
      <c r="B540" s="124">
        <v>4010</v>
      </c>
      <c r="C540" s="124">
        <v>401002</v>
      </c>
      <c r="D540" s="124">
        <v>40100392</v>
      </c>
      <c r="E540" s="125" t="s">
        <v>1362</v>
      </c>
      <c r="F540" s="124">
        <v>1</v>
      </c>
      <c r="G540" s="126" t="s">
        <v>787</v>
      </c>
      <c r="H540" s="126" t="s">
        <v>926</v>
      </c>
      <c r="I540" s="126" t="s">
        <v>7</v>
      </c>
      <c r="J540" s="126" t="s">
        <v>838</v>
      </c>
      <c r="K540" s="126" t="s">
        <v>8</v>
      </c>
      <c r="L540" s="126" t="s">
        <v>929</v>
      </c>
      <c r="M540" s="123">
        <f>SUMIF(SaldoAnno1!A$12:A$4902,D540,SaldoAnno1!D$12:D$4902)</f>
        <v>0</v>
      </c>
      <c r="N540" s="123">
        <f>SUMIF(SaldoAnno1!A$12:A$4902,D540,SaldoAnno1!E$12:E$4902)</f>
        <v>0</v>
      </c>
      <c r="O540" s="123">
        <f>SUMIF(SaldoAnno1!A$12:A$4902,D540,SaldoAnno1!G$12:G$4902)</f>
        <v>0</v>
      </c>
      <c r="P540" s="123">
        <f>SUMIF(SaldoAnno2!A$12:A$5000,D540,SaldoAnno2!D$12:D$5000)</f>
        <v>0</v>
      </c>
      <c r="Q540" s="123">
        <f>SUMIF(SaldoAnno2!A$12:A$5000,D540,SaldoAnno2!E$12:E$5000)</f>
        <v>0</v>
      </c>
      <c r="R540" s="123">
        <f>SUMIF(SaldoAnno2!A$12:A$5000,D540,SaldoAnno2!G$12:G$5000)</f>
        <v>0</v>
      </c>
      <c r="S540" s="123">
        <f>SUMIF(SaldoAnno3!A$12:A$5000,D540,SaldoAnno3!D$12:G$5000)</f>
        <v>0</v>
      </c>
      <c r="T540" s="123">
        <f>SUMIF(SaldoAnno3!A$12:A$5000,D540,SaldoAnno3!E$12:H$5000)</f>
        <v>0</v>
      </c>
      <c r="U540" s="123">
        <f>SUMIF(SaldoAnno3!A$12:A$5000,D540,SaldoAnno3!G$12:G$5000)</f>
        <v>0</v>
      </c>
      <c r="V540" s="123">
        <f>SUMIF(SaldoAnno4!A$12:A$4602,$D540,SaldoAnno4!D$12:D$4602)</f>
        <v>0</v>
      </c>
      <c r="W540" s="123">
        <f>SUMIF(SaldoAnno4!A$12:A$4602,$D540,SaldoAnno4!E$12:E$4602)</f>
        <v>0</v>
      </c>
      <c r="X540" s="123">
        <f>SUMIF(SaldoAnno4!A$12:A$4602,$D540,SaldoAnno4!G$12:G$4602)</f>
        <v>0</v>
      </c>
      <c r="Y540" s="123">
        <f>SUMIF(SaldoAnno5!A$12:A$4602,$D540,SaldoAnno5!D$12:D$4602)</f>
        <v>0</v>
      </c>
      <c r="Z540" s="123">
        <f>SUMIF(SaldoAnno5!A$12:A$4602,$D540,SaldoAnno5!E$12:E$4602)</f>
        <v>0</v>
      </c>
      <c r="AA540" s="123">
        <f>SUMIF(SaldoAnno5!A$12:A$4602,$D540,SaldoAnno5!G$12:G$4602)</f>
        <v>0</v>
      </c>
      <c r="AB540" s="123">
        <f>SUMIF(SaldoAnno6!A$12:A$5000,$D540,SaldoAnno6!D$12:D$5000)</f>
        <v>0</v>
      </c>
      <c r="AC540" s="123">
        <f>SUMIF(SaldoAnno6!A$12:A$5000,$D540,SaldoAnno6!E$12:E$5000)</f>
        <v>0</v>
      </c>
      <c r="AD540" s="123">
        <f>SUMIF(SaldoAnno6!A$12:A$5000,$D540,SaldoAnno6!G$12:G$5000)</f>
        <v>0</v>
      </c>
    </row>
    <row r="541" spans="1:30">
      <c r="A541" s="124">
        <v>40</v>
      </c>
      <c r="B541" s="124">
        <v>4010</v>
      </c>
      <c r="C541" s="124">
        <v>401003</v>
      </c>
      <c r="D541" s="124">
        <v>40100301</v>
      </c>
      <c r="E541" s="125" t="s">
        <v>17</v>
      </c>
      <c r="F541" s="124">
        <v>1</v>
      </c>
      <c r="G541" s="126" t="s">
        <v>787</v>
      </c>
      <c r="H541" s="126" t="s">
        <v>926</v>
      </c>
      <c r="I541" s="126" t="s">
        <v>18</v>
      </c>
      <c r="J541" s="126" t="s">
        <v>838</v>
      </c>
      <c r="K541" s="126" t="s">
        <v>19</v>
      </c>
      <c r="L541" s="126" t="s">
        <v>929</v>
      </c>
      <c r="M541" s="123">
        <f>SUMIF(SaldoAnno1!A$12:A$4902,D541,SaldoAnno1!D$12:D$4902)</f>
        <v>0</v>
      </c>
      <c r="N541" s="123">
        <f>SUMIF(SaldoAnno1!A$12:A$4902,D541,SaldoAnno1!E$12:E$4902)</f>
        <v>0</v>
      </c>
      <c r="O541" s="123">
        <f>SUMIF(SaldoAnno1!A$12:A$4902,D541,SaldoAnno1!G$12:G$4902)</f>
        <v>0</v>
      </c>
      <c r="P541" s="123">
        <f>SUMIF(SaldoAnno2!A$12:A$5000,D541,SaldoAnno2!D$12:D$5000)</f>
        <v>0</v>
      </c>
      <c r="Q541" s="123">
        <f>SUMIF(SaldoAnno2!A$12:A$5000,D541,SaldoAnno2!E$12:E$5000)</f>
        <v>0</v>
      </c>
      <c r="R541" s="123">
        <f>SUMIF(SaldoAnno2!A$12:A$5000,D541,SaldoAnno2!G$12:G$5000)</f>
        <v>0</v>
      </c>
      <c r="S541" s="123">
        <f>SUMIF(SaldoAnno3!A$12:A$5000,D541,SaldoAnno3!D$12:G$5000)</f>
        <v>0</v>
      </c>
      <c r="T541" s="123">
        <f>SUMIF(SaldoAnno3!A$12:A$5000,D541,SaldoAnno3!E$12:H$5000)</f>
        <v>0</v>
      </c>
      <c r="U541" s="123">
        <f>SUMIF(SaldoAnno3!A$12:A$5000,D541,SaldoAnno3!G$12:G$5000)</f>
        <v>0</v>
      </c>
      <c r="V541" s="123">
        <f>SUMIF(SaldoAnno4!A$12:A$4602,$D541,SaldoAnno4!D$12:D$4602)</f>
        <v>0</v>
      </c>
      <c r="W541" s="123">
        <f>SUMIF(SaldoAnno4!A$12:A$4602,$D541,SaldoAnno4!E$12:E$4602)</f>
        <v>0</v>
      </c>
      <c r="X541" s="123">
        <f>SUMIF(SaldoAnno4!A$12:A$4602,$D541,SaldoAnno4!G$12:G$4602)</f>
        <v>0</v>
      </c>
      <c r="Y541" s="123">
        <f>SUMIF(SaldoAnno5!A$12:A$4602,$D541,SaldoAnno5!D$12:D$4602)</f>
        <v>0</v>
      </c>
      <c r="Z541" s="123">
        <f>SUMIF(SaldoAnno5!A$12:A$4602,$D541,SaldoAnno5!E$12:E$4602)</f>
        <v>0</v>
      </c>
      <c r="AA541" s="123">
        <f>SUMIF(SaldoAnno5!A$12:A$4602,$D541,SaldoAnno5!G$12:G$4602)</f>
        <v>0</v>
      </c>
      <c r="AB541" s="123">
        <f>SUMIF(SaldoAnno6!A$12:A$5000,$D541,SaldoAnno6!D$12:D$5000)</f>
        <v>0</v>
      </c>
      <c r="AC541" s="123">
        <f>SUMIF(SaldoAnno6!A$12:A$5000,$D541,SaldoAnno6!E$12:E$5000)</f>
        <v>0</v>
      </c>
      <c r="AD541" s="123">
        <f>SUMIF(SaldoAnno6!A$12:A$5000,$D541,SaldoAnno6!G$12:G$5000)</f>
        <v>0</v>
      </c>
    </row>
    <row r="542" spans="1:30">
      <c r="A542" s="124">
        <v>40</v>
      </c>
      <c r="B542" s="124">
        <v>4010</v>
      </c>
      <c r="C542" s="124">
        <v>401003</v>
      </c>
      <c r="D542" s="124">
        <v>40100302</v>
      </c>
      <c r="E542" s="125" t="s">
        <v>20</v>
      </c>
      <c r="F542" s="124">
        <v>1</v>
      </c>
      <c r="G542" s="126" t="s">
        <v>787</v>
      </c>
      <c r="H542" s="126" t="s">
        <v>926</v>
      </c>
      <c r="I542" s="126" t="s">
        <v>18</v>
      </c>
      <c r="J542" s="126" t="s">
        <v>838</v>
      </c>
      <c r="K542" s="126" t="s">
        <v>19</v>
      </c>
      <c r="L542" s="126" t="s">
        <v>929</v>
      </c>
      <c r="M542" s="123">
        <f>SUMIF(SaldoAnno1!A$12:A$4902,D542,SaldoAnno1!D$12:D$4902)</f>
        <v>0</v>
      </c>
      <c r="N542" s="123">
        <f>SUMIF(SaldoAnno1!A$12:A$4902,D542,SaldoAnno1!E$12:E$4902)</f>
        <v>0</v>
      </c>
      <c r="O542" s="123">
        <f>SUMIF(SaldoAnno1!A$12:A$4902,D542,SaldoAnno1!G$12:G$4902)</f>
        <v>0</v>
      </c>
      <c r="P542" s="123">
        <f>SUMIF(SaldoAnno2!A$12:A$5000,D542,SaldoAnno2!D$12:D$5000)</f>
        <v>0</v>
      </c>
      <c r="Q542" s="123">
        <f>SUMIF(SaldoAnno2!A$12:A$5000,D542,SaldoAnno2!E$12:E$5000)</f>
        <v>0</v>
      </c>
      <c r="R542" s="123">
        <f>SUMIF(SaldoAnno2!A$12:A$5000,D542,SaldoAnno2!G$12:G$5000)</f>
        <v>0</v>
      </c>
      <c r="S542" s="123">
        <f>SUMIF(SaldoAnno3!A$12:A$5000,D542,SaldoAnno3!D$12:G$5000)</f>
        <v>0</v>
      </c>
      <c r="T542" s="123">
        <f>SUMIF(SaldoAnno3!A$12:A$5000,D542,SaldoAnno3!E$12:H$5000)</f>
        <v>0</v>
      </c>
      <c r="U542" s="123">
        <f>SUMIF(SaldoAnno3!A$12:A$5000,D542,SaldoAnno3!G$12:G$5000)</f>
        <v>0</v>
      </c>
      <c r="V542" s="123">
        <f>SUMIF(SaldoAnno4!A$12:A$4602,$D542,SaldoAnno4!D$12:D$4602)</f>
        <v>0</v>
      </c>
      <c r="W542" s="123">
        <f>SUMIF(SaldoAnno4!A$12:A$4602,$D542,SaldoAnno4!E$12:E$4602)</f>
        <v>0</v>
      </c>
      <c r="X542" s="123">
        <f>SUMIF(SaldoAnno4!A$12:A$4602,$D542,SaldoAnno4!G$12:G$4602)</f>
        <v>0</v>
      </c>
      <c r="Y542" s="123">
        <f>SUMIF(SaldoAnno5!A$12:A$4602,$D542,SaldoAnno5!D$12:D$4602)</f>
        <v>0</v>
      </c>
      <c r="Z542" s="123">
        <f>SUMIF(SaldoAnno5!A$12:A$4602,$D542,SaldoAnno5!E$12:E$4602)</f>
        <v>0</v>
      </c>
      <c r="AA542" s="123">
        <f>SUMIF(SaldoAnno5!A$12:A$4602,$D542,SaldoAnno5!G$12:G$4602)</f>
        <v>0</v>
      </c>
      <c r="AB542" s="123">
        <f>SUMIF(SaldoAnno6!A$12:A$5000,$D542,SaldoAnno6!D$12:D$5000)</f>
        <v>0</v>
      </c>
      <c r="AC542" s="123">
        <f>SUMIF(SaldoAnno6!A$12:A$5000,$D542,SaldoAnno6!E$12:E$5000)</f>
        <v>0</v>
      </c>
      <c r="AD542" s="123">
        <f>SUMIF(SaldoAnno6!A$12:A$5000,$D542,SaldoAnno6!G$12:G$5000)</f>
        <v>0</v>
      </c>
    </row>
    <row r="543" spans="1:30">
      <c r="A543" s="124">
        <v>40</v>
      </c>
      <c r="B543" s="124">
        <v>4010</v>
      </c>
      <c r="C543" s="124">
        <v>401003</v>
      </c>
      <c r="D543" s="124">
        <v>40100303</v>
      </c>
      <c r="E543" s="125" t="s">
        <v>21</v>
      </c>
      <c r="F543" s="124">
        <v>1</v>
      </c>
      <c r="G543" s="126" t="s">
        <v>787</v>
      </c>
      <c r="H543" s="126" t="s">
        <v>926</v>
      </c>
      <c r="I543" s="126" t="s">
        <v>18</v>
      </c>
      <c r="J543" s="126" t="s">
        <v>838</v>
      </c>
      <c r="K543" s="126" t="s">
        <v>19</v>
      </c>
      <c r="L543" s="126" t="s">
        <v>929</v>
      </c>
      <c r="M543" s="123">
        <f>SUMIF(SaldoAnno1!A$12:A$4902,D543,SaldoAnno1!D$12:D$4902)</f>
        <v>0</v>
      </c>
      <c r="N543" s="123">
        <f>SUMIF(SaldoAnno1!A$12:A$4902,D543,SaldoAnno1!E$12:E$4902)</f>
        <v>0</v>
      </c>
      <c r="O543" s="123">
        <f>SUMIF(SaldoAnno1!A$12:A$4902,D543,SaldoAnno1!G$12:G$4902)</f>
        <v>0</v>
      </c>
      <c r="P543" s="123">
        <f>SUMIF(SaldoAnno2!A$12:A$5000,D543,SaldoAnno2!D$12:D$5000)</f>
        <v>21483.5</v>
      </c>
      <c r="Q543" s="123">
        <f>SUMIF(SaldoAnno2!A$12:A$5000,D543,SaldoAnno2!E$12:E$5000)</f>
        <v>0</v>
      </c>
      <c r="R543" s="123">
        <f>SUMIF(SaldoAnno2!A$12:A$5000,D543,SaldoAnno2!G$12:G$5000)</f>
        <v>21483.5</v>
      </c>
      <c r="S543" s="123">
        <f>SUMIF(SaldoAnno3!A$12:A$5000,D543,SaldoAnno3!D$12:G$5000)</f>
        <v>0</v>
      </c>
      <c r="T543" s="123">
        <f>SUMIF(SaldoAnno3!A$12:A$5000,D543,SaldoAnno3!E$12:H$5000)</f>
        <v>0</v>
      </c>
      <c r="U543" s="123">
        <f>SUMIF(SaldoAnno3!A$12:A$5000,D543,SaldoAnno3!G$12:G$5000)</f>
        <v>0</v>
      </c>
      <c r="V543" s="123">
        <f>SUMIF(SaldoAnno4!A$12:A$4602,$D543,SaldoAnno4!D$12:D$4602)</f>
        <v>0</v>
      </c>
      <c r="W543" s="123">
        <f>SUMIF(SaldoAnno4!A$12:A$4602,$D543,SaldoAnno4!E$12:E$4602)</f>
        <v>0</v>
      </c>
      <c r="X543" s="123">
        <f>SUMIF(SaldoAnno4!A$12:A$4602,$D543,SaldoAnno4!G$12:G$4602)</f>
        <v>0</v>
      </c>
      <c r="Y543" s="123">
        <f>SUMIF(SaldoAnno5!A$12:A$4602,$D543,SaldoAnno5!D$12:D$4602)</f>
        <v>0</v>
      </c>
      <c r="Z543" s="123">
        <f>SUMIF(SaldoAnno5!A$12:A$4602,$D543,SaldoAnno5!E$12:E$4602)</f>
        <v>0</v>
      </c>
      <c r="AA543" s="123">
        <f>SUMIF(SaldoAnno5!A$12:A$4602,$D543,SaldoAnno5!G$12:G$4602)</f>
        <v>0</v>
      </c>
      <c r="AB543" s="123">
        <f>SUMIF(SaldoAnno6!A$12:A$5000,$D543,SaldoAnno6!D$12:D$5000)</f>
        <v>0</v>
      </c>
      <c r="AC543" s="123">
        <f>SUMIF(SaldoAnno6!A$12:A$5000,$D543,SaldoAnno6!E$12:E$5000)</f>
        <v>0</v>
      </c>
      <c r="AD543" s="123">
        <f>SUMIF(SaldoAnno6!A$12:A$5000,$D543,SaldoAnno6!G$12:G$5000)</f>
        <v>0</v>
      </c>
    </row>
    <row r="544" spans="1:30">
      <c r="A544" s="124">
        <v>40</v>
      </c>
      <c r="B544" s="124">
        <v>4010</v>
      </c>
      <c r="C544" s="124">
        <v>401004</v>
      </c>
      <c r="D544" s="124">
        <v>40100401</v>
      </c>
      <c r="E544" s="125" t="s">
        <v>23</v>
      </c>
      <c r="F544" s="124">
        <v>1</v>
      </c>
      <c r="G544" s="126" t="s">
        <v>787</v>
      </c>
      <c r="H544" s="126" t="s">
        <v>926</v>
      </c>
      <c r="I544" s="126" t="s">
        <v>22</v>
      </c>
      <c r="J544" s="126" t="s">
        <v>838</v>
      </c>
      <c r="K544" s="126" t="s">
        <v>23</v>
      </c>
      <c r="L544" s="126" t="s">
        <v>929</v>
      </c>
      <c r="M544" s="123">
        <f>SUMIF(SaldoAnno1!A$12:A$4902,D544,SaldoAnno1!D$12:D$4902)</f>
        <v>0</v>
      </c>
      <c r="N544" s="123">
        <f>SUMIF(SaldoAnno1!A$12:A$4902,D544,SaldoAnno1!E$12:E$4902)</f>
        <v>0</v>
      </c>
      <c r="O544" s="123">
        <f>SUMIF(SaldoAnno1!A$12:A$4902,D544,SaldoAnno1!G$12:G$4902)</f>
        <v>0</v>
      </c>
      <c r="P544" s="123">
        <f>SUMIF(SaldoAnno2!A$12:A$5000,D544,SaldoAnno2!D$12:D$5000)</f>
        <v>195998.5</v>
      </c>
      <c r="Q544" s="123">
        <f>SUMIF(SaldoAnno2!A$12:A$5000,D544,SaldoAnno2!E$12:E$5000)</f>
        <v>0</v>
      </c>
      <c r="R544" s="123">
        <f>SUMIF(SaldoAnno2!A$12:A$5000,D544,SaldoAnno2!G$12:G$5000)</f>
        <v>195998.5</v>
      </c>
      <c r="S544" s="123">
        <f>SUMIF(SaldoAnno3!A$12:A$5000,D544,SaldoAnno3!D$12:G$5000)</f>
        <v>198757.12</v>
      </c>
      <c r="T544" s="123">
        <f>SUMIF(SaldoAnno3!A$12:A$5000,D544,SaldoAnno3!E$12:H$5000)</f>
        <v>0</v>
      </c>
      <c r="U544" s="123">
        <f>SUMIF(SaldoAnno3!A$12:A$5000,D544,SaldoAnno3!G$12:G$5000)</f>
        <v>198757.12</v>
      </c>
      <c r="V544" s="123">
        <f>SUMIF(SaldoAnno4!A$12:A$4602,$D544,SaldoAnno4!D$12:D$4602)</f>
        <v>972052.96</v>
      </c>
      <c r="W544" s="123">
        <f>SUMIF(SaldoAnno4!A$12:A$4602,$D544,SaldoAnno4!E$12:E$4602)</f>
        <v>0</v>
      </c>
      <c r="X544" s="123">
        <f>SUMIF(SaldoAnno4!A$12:A$4602,$D544,SaldoAnno4!G$12:G$4602)</f>
        <v>972052.96</v>
      </c>
      <c r="Y544" s="123">
        <f>SUMIF(SaldoAnno5!A$12:A$4602,$D544,SaldoAnno5!D$12:D$4602)</f>
        <v>399160.68</v>
      </c>
      <c r="Z544" s="123">
        <f>SUMIF(SaldoAnno5!A$12:A$4602,$D544,SaldoAnno5!E$12:E$4602)</f>
        <v>0</v>
      </c>
      <c r="AA544" s="123">
        <f>SUMIF(SaldoAnno5!A$12:A$4602,$D544,SaldoAnno5!G$12:G$4602)</f>
        <v>399160.68</v>
      </c>
      <c r="AB544" s="123">
        <f>SUMIF(SaldoAnno6!A$12:A$5000,$D544,SaldoAnno6!D$12:D$5000)</f>
        <v>353860.66</v>
      </c>
      <c r="AC544" s="123">
        <f>SUMIF(SaldoAnno6!A$12:A$5000,$D544,SaldoAnno6!E$12:E$5000)</f>
        <v>0</v>
      </c>
      <c r="AD544" s="123">
        <f>SUMIF(SaldoAnno6!A$12:A$5000,$D544,SaldoAnno6!G$12:G$5000)</f>
        <v>353860.66</v>
      </c>
    </row>
    <row r="545" spans="1:30">
      <c r="A545" s="124">
        <v>40</v>
      </c>
      <c r="B545" s="124">
        <v>4011</v>
      </c>
      <c r="C545" s="124">
        <v>401101</v>
      </c>
      <c r="D545" s="124">
        <v>40110101</v>
      </c>
      <c r="E545" s="125" t="s">
        <v>24</v>
      </c>
      <c r="F545" s="124">
        <v>1</v>
      </c>
      <c r="G545" s="126" t="s">
        <v>787</v>
      </c>
      <c r="H545" s="126" t="s">
        <v>25</v>
      </c>
      <c r="I545" s="126" t="s">
        <v>26</v>
      </c>
      <c r="J545" s="126" t="s">
        <v>838</v>
      </c>
      <c r="K545" s="126" t="s">
        <v>27</v>
      </c>
      <c r="L545" s="126" t="s">
        <v>28</v>
      </c>
      <c r="M545" s="123">
        <f>SUMIF(SaldoAnno1!A$12:A$4902,D545,SaldoAnno1!D$12:D$4902)</f>
        <v>33669.550000000003</v>
      </c>
      <c r="N545" s="123">
        <f>SUMIF(SaldoAnno1!A$12:A$4902,D545,SaldoAnno1!E$12:E$4902)</f>
        <v>0</v>
      </c>
      <c r="O545" s="123">
        <f>SUMIF(SaldoAnno1!A$12:A$4902,D545,SaldoAnno1!G$12:G$4902)</f>
        <v>33669.550000000003</v>
      </c>
      <c r="P545" s="123">
        <f>SUMIF(SaldoAnno2!A$12:A$5000,D545,SaldoAnno2!D$12:D$5000)</f>
        <v>97627.47</v>
      </c>
      <c r="Q545" s="123">
        <f>SUMIF(SaldoAnno2!A$12:A$5000,D545,SaldoAnno2!E$12:E$5000)</f>
        <v>0</v>
      </c>
      <c r="R545" s="123">
        <f>SUMIF(SaldoAnno2!A$12:A$5000,D545,SaldoAnno2!G$12:G$5000)</f>
        <v>97627.47</v>
      </c>
      <c r="S545" s="123">
        <f>SUMIF(SaldoAnno3!A$12:A$5000,D545,SaldoAnno3!D$12:G$5000)</f>
        <v>30282.89</v>
      </c>
      <c r="T545" s="123">
        <f>SUMIF(SaldoAnno3!A$12:A$5000,D545,SaldoAnno3!E$12:H$5000)</f>
        <v>0</v>
      </c>
      <c r="U545" s="123">
        <f>SUMIF(SaldoAnno3!A$12:A$5000,D545,SaldoAnno3!G$12:G$5000)</f>
        <v>30282.89</v>
      </c>
      <c r="V545" s="123">
        <f>SUMIF(SaldoAnno4!A$12:A$4602,$D545,SaldoAnno4!D$12:D$4602)</f>
        <v>36392.92</v>
      </c>
      <c r="W545" s="123">
        <f>SUMIF(SaldoAnno4!A$12:A$4602,$D545,SaldoAnno4!E$12:E$4602)</f>
        <v>0</v>
      </c>
      <c r="X545" s="123">
        <f>SUMIF(SaldoAnno4!A$12:A$4602,$D545,SaldoAnno4!G$12:G$4602)</f>
        <v>36392.92</v>
      </c>
      <c r="Y545" s="123">
        <f>SUMIF(SaldoAnno5!A$12:A$4602,$D545,SaldoAnno5!D$12:D$4602)</f>
        <v>26645.55</v>
      </c>
      <c r="Z545" s="123">
        <f>SUMIF(SaldoAnno5!A$12:A$4602,$D545,SaldoAnno5!E$12:E$4602)</f>
        <v>0</v>
      </c>
      <c r="AA545" s="123">
        <f>SUMIF(SaldoAnno5!A$12:A$4602,$D545,SaldoAnno5!G$12:G$4602)</f>
        <v>26645.55</v>
      </c>
      <c r="AB545" s="123">
        <f>SUMIF(SaldoAnno6!A$12:A$5000,$D545,SaldoAnno6!D$12:D$5000)</f>
        <v>30437.3</v>
      </c>
      <c r="AC545" s="123">
        <f>SUMIF(SaldoAnno6!A$12:A$5000,$D545,SaldoAnno6!E$12:E$5000)</f>
        <v>0</v>
      </c>
      <c r="AD545" s="123">
        <f>SUMIF(SaldoAnno6!A$12:A$5000,$D545,SaldoAnno6!G$12:G$5000)</f>
        <v>30437.3</v>
      </c>
    </row>
    <row r="546" spans="1:30">
      <c r="A546" s="124">
        <v>40</v>
      </c>
      <c r="B546" s="124">
        <v>4011</v>
      </c>
      <c r="C546" s="124">
        <v>401101</v>
      </c>
      <c r="D546" s="124">
        <v>40110102</v>
      </c>
      <c r="E546" s="125" t="s">
        <v>29</v>
      </c>
      <c r="F546" s="124">
        <v>1</v>
      </c>
      <c r="G546" s="126" t="s">
        <v>787</v>
      </c>
      <c r="H546" s="126" t="s">
        <v>25</v>
      </c>
      <c r="I546" s="126" t="s">
        <v>26</v>
      </c>
      <c r="J546" s="126" t="s">
        <v>838</v>
      </c>
      <c r="K546" s="126" t="s">
        <v>27</v>
      </c>
      <c r="L546" s="126" t="s">
        <v>28</v>
      </c>
      <c r="M546" s="123">
        <f>SUMIF(SaldoAnno1!A$12:A$4902,D546,SaldoAnno1!D$12:D$4902)</f>
        <v>0</v>
      </c>
      <c r="N546" s="123">
        <f>SUMIF(SaldoAnno1!A$12:A$4902,D546,SaldoAnno1!E$12:E$4902)</f>
        <v>0</v>
      </c>
      <c r="O546" s="123">
        <f>SUMIF(SaldoAnno1!A$12:A$4902,D546,SaldoAnno1!G$12:G$4902)</f>
        <v>0</v>
      </c>
      <c r="P546" s="123">
        <f>SUMIF(SaldoAnno2!A$12:A$5000,D546,SaldoAnno2!D$12:D$5000)</f>
        <v>0</v>
      </c>
      <c r="Q546" s="123">
        <f>SUMIF(SaldoAnno2!A$12:A$5000,D546,SaldoAnno2!E$12:E$5000)</f>
        <v>30282.89</v>
      </c>
      <c r="R546" s="123">
        <f>SUMIF(SaldoAnno2!A$12:A$5000,D546,SaldoAnno2!G$12:G$5000)</f>
        <v>-30282.89</v>
      </c>
      <c r="S546" s="123">
        <f>SUMIF(SaldoAnno3!A$12:A$5000,D546,SaldoAnno3!D$12:G$5000)</f>
        <v>0</v>
      </c>
      <c r="T546" s="123">
        <f>SUMIF(SaldoAnno3!A$12:A$5000,D546,SaldoAnno3!E$12:H$5000)</f>
        <v>36392.92</v>
      </c>
      <c r="U546" s="123">
        <f>SUMIF(SaldoAnno3!A$12:A$5000,D546,SaldoAnno3!G$12:G$5000)</f>
        <v>-36392.92</v>
      </c>
      <c r="V546" s="123">
        <f>SUMIF(SaldoAnno4!A$12:A$4602,$D546,SaldoAnno4!D$12:D$4602)</f>
        <v>0</v>
      </c>
      <c r="W546" s="123">
        <f>SUMIF(SaldoAnno4!A$12:A$4602,$D546,SaldoAnno4!E$12:E$4602)</f>
        <v>26645.55</v>
      </c>
      <c r="X546" s="123">
        <f>SUMIF(SaldoAnno4!A$12:A$4602,$D546,SaldoAnno4!G$12:G$4602)</f>
        <v>-26645.55</v>
      </c>
      <c r="Y546" s="123">
        <f>SUMIF(SaldoAnno5!A$12:A$4602,$D546,SaldoAnno5!D$12:D$4602)</f>
        <v>0</v>
      </c>
      <c r="Z546" s="123">
        <f>SUMIF(SaldoAnno5!A$12:A$4602,$D546,SaldoAnno5!E$12:E$4602)</f>
        <v>30437.3</v>
      </c>
      <c r="AA546" s="123">
        <f>SUMIF(SaldoAnno5!A$12:A$4602,$D546,SaldoAnno5!G$12:G$4602)</f>
        <v>-30437.3</v>
      </c>
      <c r="AB546" s="123">
        <f>SUMIF(SaldoAnno6!A$12:A$5000,$D546,SaldoAnno6!D$12:D$5000)</f>
        <v>0</v>
      </c>
      <c r="AC546" s="123">
        <f>SUMIF(SaldoAnno6!A$12:A$5000,$D546,SaldoAnno6!E$12:E$5000)</f>
        <v>33669.550000000003</v>
      </c>
      <c r="AD546" s="123">
        <f>SUMIF(SaldoAnno6!A$12:A$5000,$D546,SaldoAnno6!G$12:G$5000)</f>
        <v>-33669.550000000003</v>
      </c>
    </row>
    <row r="547" spans="1:30">
      <c r="A547" s="124">
        <v>40</v>
      </c>
      <c r="B547" s="124">
        <v>4011</v>
      </c>
      <c r="C547" s="124">
        <v>401102</v>
      </c>
      <c r="D547" s="124">
        <v>40110201</v>
      </c>
      <c r="E547" s="125" t="s">
        <v>1363</v>
      </c>
      <c r="F547" s="124">
        <v>1</v>
      </c>
      <c r="G547" s="126" t="s">
        <v>787</v>
      </c>
      <c r="H547" s="126" t="s">
        <v>25</v>
      </c>
      <c r="I547" s="126" t="s">
        <v>30</v>
      </c>
      <c r="J547" s="126" t="s">
        <v>838</v>
      </c>
      <c r="K547" s="126" t="s">
        <v>49</v>
      </c>
      <c r="L547" s="126" t="s">
        <v>28</v>
      </c>
      <c r="M547" s="123">
        <f>SUMIF(SaldoAnno1!A$12:A$4902,D547,SaldoAnno1!D$12:D$4902)</f>
        <v>64360.21</v>
      </c>
      <c r="N547" s="123">
        <f>SUMIF(SaldoAnno1!A$12:A$4902,D547,SaldoAnno1!E$12:E$4902)</f>
        <v>0</v>
      </c>
      <c r="O547" s="123">
        <f>SUMIF(SaldoAnno1!A$12:A$4902,D547,SaldoAnno1!G$12:G$4902)</f>
        <v>64360.21</v>
      </c>
      <c r="P547" s="123">
        <f>SUMIF(SaldoAnno2!A$12:A$5000,D547,SaldoAnno2!D$12:D$5000)</f>
        <v>148121.49</v>
      </c>
      <c r="Q547" s="123">
        <f>SUMIF(SaldoAnno2!A$12:A$5000,D547,SaldoAnno2!E$12:E$5000)</f>
        <v>430.68</v>
      </c>
      <c r="R547" s="123">
        <f>SUMIF(SaldoAnno2!A$12:A$5000,D547,SaldoAnno2!G$12:G$5000)</f>
        <v>147690.81</v>
      </c>
      <c r="S547" s="123">
        <f>SUMIF(SaldoAnno3!A$12:A$5000,D547,SaldoAnno3!D$12:G$5000)</f>
        <v>82832.39</v>
      </c>
      <c r="T547" s="123">
        <f>SUMIF(SaldoAnno3!A$12:A$5000,D547,SaldoAnno3!E$12:H$5000)</f>
        <v>0</v>
      </c>
      <c r="U547" s="123">
        <f>SUMIF(SaldoAnno3!A$12:A$5000,D547,SaldoAnno3!G$12:G$5000)</f>
        <v>82832.39</v>
      </c>
      <c r="V547" s="123">
        <f>SUMIF(SaldoAnno4!A$12:A$4602,$D547,SaldoAnno4!D$12:D$4602)</f>
        <v>94731.17</v>
      </c>
      <c r="W547" s="123">
        <f>SUMIF(SaldoAnno4!A$12:A$4602,$D547,SaldoAnno4!E$12:E$4602)</f>
        <v>0</v>
      </c>
      <c r="X547" s="123">
        <f>SUMIF(SaldoAnno4!A$12:A$4602,$D547,SaldoAnno4!G$12:G$4602)</f>
        <v>94731.17</v>
      </c>
      <c r="Y547" s="123">
        <f>SUMIF(SaldoAnno5!A$12:A$4602,$D547,SaldoAnno5!D$12:D$4602)</f>
        <v>76693.789999999994</v>
      </c>
      <c r="Z547" s="123">
        <f>SUMIF(SaldoAnno5!A$12:A$4602,$D547,SaldoAnno5!E$12:E$4602)</f>
        <v>180.92</v>
      </c>
      <c r="AA547" s="123">
        <f>SUMIF(SaldoAnno5!A$12:A$4602,$D547,SaldoAnno5!G$12:G$4602)</f>
        <v>76512.87</v>
      </c>
      <c r="AB547" s="123">
        <f>SUMIF(SaldoAnno6!A$12:A$5000,$D547,SaldoAnno6!D$12:D$5000)</f>
        <v>75050.38</v>
      </c>
      <c r="AC547" s="123">
        <f>SUMIF(SaldoAnno6!A$12:A$5000,$D547,SaldoAnno6!E$12:E$5000)</f>
        <v>0</v>
      </c>
      <c r="AD547" s="123">
        <f>SUMIF(SaldoAnno6!A$12:A$5000,$D547,SaldoAnno6!G$12:G$5000)</f>
        <v>75050.38</v>
      </c>
    </row>
    <row r="548" spans="1:30">
      <c r="A548" s="124">
        <v>40</v>
      </c>
      <c r="B548" s="124">
        <v>4011</v>
      </c>
      <c r="C548" s="124">
        <v>401102</v>
      </c>
      <c r="D548" s="124">
        <v>40110202</v>
      </c>
      <c r="E548" s="125" t="s">
        <v>1364</v>
      </c>
      <c r="F548" s="124">
        <v>1</v>
      </c>
      <c r="G548" s="126" t="s">
        <v>787</v>
      </c>
      <c r="H548" s="126" t="s">
        <v>25</v>
      </c>
      <c r="I548" s="126" t="s">
        <v>30</v>
      </c>
      <c r="J548" s="126" t="s">
        <v>838</v>
      </c>
      <c r="K548" s="126" t="s">
        <v>49</v>
      </c>
      <c r="L548" s="126" t="s">
        <v>28</v>
      </c>
      <c r="M548" s="123">
        <f>SUMIF(SaldoAnno1!A$12:A$4902,D548,SaldoAnno1!D$12:D$4902)</f>
        <v>0</v>
      </c>
      <c r="N548" s="123">
        <f>SUMIF(SaldoAnno1!A$12:A$4902,D548,SaldoAnno1!E$12:E$4902)</f>
        <v>0</v>
      </c>
      <c r="O548" s="123">
        <f>SUMIF(SaldoAnno1!A$12:A$4902,D548,SaldoAnno1!G$12:G$4902)</f>
        <v>0</v>
      </c>
      <c r="P548" s="123">
        <f>SUMIF(SaldoAnno2!A$12:A$5000,D548,SaldoAnno2!D$12:D$5000)</f>
        <v>241.55</v>
      </c>
      <c r="Q548" s="123">
        <f>SUMIF(SaldoAnno2!A$12:A$5000,D548,SaldoAnno2!E$12:E$5000)</f>
        <v>83073.94</v>
      </c>
      <c r="R548" s="123">
        <f>SUMIF(SaldoAnno2!A$12:A$5000,D548,SaldoAnno2!G$12:G$5000)</f>
        <v>-82832.39</v>
      </c>
      <c r="S548" s="123">
        <f>SUMIF(SaldoAnno3!A$12:A$5000,D548,SaldoAnno3!D$12:G$5000)</f>
        <v>0</v>
      </c>
      <c r="T548" s="123">
        <f>SUMIF(SaldoAnno3!A$12:A$5000,D548,SaldoAnno3!E$12:H$5000)</f>
        <v>94731.17</v>
      </c>
      <c r="U548" s="123">
        <f>SUMIF(SaldoAnno3!A$12:A$5000,D548,SaldoAnno3!G$12:G$5000)</f>
        <v>-94731.17</v>
      </c>
      <c r="V548" s="123">
        <f>SUMIF(SaldoAnno4!A$12:A$4602,$D548,SaldoAnno4!D$12:D$4602)</f>
        <v>0</v>
      </c>
      <c r="W548" s="123">
        <f>SUMIF(SaldoAnno4!A$12:A$4602,$D548,SaldoAnno4!E$12:E$4602)</f>
        <v>76512.87</v>
      </c>
      <c r="X548" s="123">
        <f>SUMIF(SaldoAnno4!A$12:A$4602,$D548,SaldoAnno4!G$12:G$4602)</f>
        <v>-76512.87</v>
      </c>
      <c r="Y548" s="123">
        <f>SUMIF(SaldoAnno5!A$12:A$4602,$D548,SaldoAnno5!D$12:D$4602)</f>
        <v>177.46</v>
      </c>
      <c r="Z548" s="123">
        <f>SUMIF(SaldoAnno5!A$12:A$4602,$D548,SaldoAnno5!E$12:E$4602)</f>
        <v>75227.839999999997</v>
      </c>
      <c r="AA548" s="123">
        <f>SUMIF(SaldoAnno5!A$12:A$4602,$D548,SaldoAnno5!G$12:G$4602)</f>
        <v>-75050.37999999999</v>
      </c>
      <c r="AB548" s="123">
        <f>SUMIF(SaldoAnno6!A$12:A$5000,$D548,SaldoAnno6!D$12:D$5000)</f>
        <v>0</v>
      </c>
      <c r="AC548" s="123">
        <f>SUMIF(SaldoAnno6!A$12:A$5000,$D548,SaldoAnno6!E$12:E$5000)</f>
        <v>64360.21</v>
      </c>
      <c r="AD548" s="123">
        <f>SUMIF(SaldoAnno6!A$12:A$5000,$D548,SaldoAnno6!G$12:G$5000)</f>
        <v>-64360.21</v>
      </c>
    </row>
    <row r="549" spans="1:30">
      <c r="A549" s="124">
        <v>40</v>
      </c>
      <c r="B549" s="124">
        <v>4011</v>
      </c>
      <c r="C549" s="124">
        <v>401102</v>
      </c>
      <c r="D549" s="124">
        <v>40110290</v>
      </c>
      <c r="E549" s="125" t="s">
        <v>1263</v>
      </c>
      <c r="F549" s="124">
        <v>1</v>
      </c>
      <c r="G549" s="126" t="s">
        <v>787</v>
      </c>
      <c r="H549" s="126" t="s">
        <v>25</v>
      </c>
      <c r="I549" s="126" t="s">
        <v>30</v>
      </c>
      <c r="J549" s="126" t="s">
        <v>838</v>
      </c>
      <c r="K549" s="126" t="s">
        <v>49</v>
      </c>
      <c r="L549" s="126" t="s">
        <v>28</v>
      </c>
      <c r="M549" s="123">
        <f>SUMIF(SaldoAnno1!A$12:A$4902,D549,SaldoAnno1!D$12:D$4902)</f>
        <v>0</v>
      </c>
      <c r="N549" s="123">
        <f>SUMIF(SaldoAnno1!A$12:A$4902,D549,SaldoAnno1!E$12:E$4902)</f>
        <v>0</v>
      </c>
      <c r="O549" s="123">
        <f>SUMIF(SaldoAnno1!A$12:A$4902,D549,SaldoAnno1!G$12:G$4902)</f>
        <v>0</v>
      </c>
      <c r="P549" s="123">
        <f>SUMIF(SaldoAnno2!A$12:A$5000,D549,SaldoAnno2!D$12:D$5000)</f>
        <v>0</v>
      </c>
      <c r="Q549" s="123">
        <f>SUMIF(SaldoAnno2!A$12:A$5000,D549,SaldoAnno2!E$12:E$5000)</f>
        <v>0</v>
      </c>
      <c r="R549" s="123">
        <f>SUMIF(SaldoAnno2!A$12:A$5000,D549,SaldoAnno2!G$12:G$5000)</f>
        <v>0</v>
      </c>
      <c r="S549" s="123">
        <f>SUMIF(SaldoAnno3!A$12:A$5000,D549,SaldoAnno3!D$12:G$5000)</f>
        <v>0</v>
      </c>
      <c r="T549" s="123">
        <f>SUMIF(SaldoAnno3!A$12:A$5000,D549,SaldoAnno3!E$12:H$5000)</f>
        <v>0</v>
      </c>
      <c r="U549" s="123">
        <f>SUMIF(SaldoAnno3!A$12:A$5000,D549,SaldoAnno3!G$12:G$5000)</f>
        <v>0</v>
      </c>
      <c r="V549" s="123">
        <f>SUMIF(SaldoAnno4!A$12:A$4602,$D549,SaldoAnno4!D$12:D$4602)</f>
        <v>0</v>
      </c>
      <c r="W549" s="123">
        <f>SUMIF(SaldoAnno4!A$12:A$4602,$D549,SaldoAnno4!E$12:E$4602)</f>
        <v>0</v>
      </c>
      <c r="X549" s="123">
        <f>SUMIF(SaldoAnno4!A$12:A$4602,$D549,SaldoAnno4!G$12:G$4602)</f>
        <v>0</v>
      </c>
      <c r="Y549" s="123">
        <f>SUMIF(SaldoAnno5!A$12:A$4602,$D549,SaldoAnno5!D$12:D$4602)</f>
        <v>0</v>
      </c>
      <c r="Z549" s="123">
        <f>SUMIF(SaldoAnno5!A$12:A$4602,$D549,SaldoAnno5!E$12:E$4602)</f>
        <v>0</v>
      </c>
      <c r="AA549" s="123">
        <f>SUMIF(SaldoAnno5!A$12:A$4602,$D549,SaldoAnno5!G$12:G$4602)</f>
        <v>0</v>
      </c>
      <c r="AB549" s="123">
        <f>SUMIF(SaldoAnno6!A$12:A$5000,$D549,SaldoAnno6!D$12:D$5000)</f>
        <v>0</v>
      </c>
      <c r="AC549" s="123">
        <f>SUMIF(SaldoAnno6!A$12:A$5000,$D549,SaldoAnno6!E$12:E$5000)</f>
        <v>0</v>
      </c>
      <c r="AD549" s="123">
        <f>SUMIF(SaldoAnno6!A$12:A$5000,$D549,SaldoAnno6!G$12:G$5000)</f>
        <v>0</v>
      </c>
    </row>
    <row r="550" spans="1:30">
      <c r="A550" s="124">
        <v>40</v>
      </c>
      <c r="B550" s="124">
        <v>4011</v>
      </c>
      <c r="C550" s="124">
        <v>401102</v>
      </c>
      <c r="D550" s="124">
        <v>40110291</v>
      </c>
      <c r="E550" s="125" t="s">
        <v>1264</v>
      </c>
      <c r="F550" s="124">
        <v>1</v>
      </c>
      <c r="G550" s="126" t="s">
        <v>787</v>
      </c>
      <c r="H550" s="126" t="s">
        <v>25</v>
      </c>
      <c r="I550" s="126" t="s">
        <v>30</v>
      </c>
      <c r="J550" s="126" t="s">
        <v>838</v>
      </c>
      <c r="K550" s="126" t="s">
        <v>49</v>
      </c>
      <c r="L550" s="126" t="s">
        <v>28</v>
      </c>
      <c r="M550" s="123">
        <f>SUMIF(SaldoAnno1!A$12:A$4902,D550,SaldoAnno1!D$12:D$4902)</f>
        <v>0</v>
      </c>
      <c r="N550" s="123">
        <f>SUMIF(SaldoAnno1!A$12:A$4902,D550,SaldoAnno1!E$12:E$4902)</f>
        <v>0</v>
      </c>
      <c r="O550" s="123">
        <f>SUMIF(SaldoAnno1!A$12:A$4902,D550,SaldoAnno1!G$12:G$4902)</f>
        <v>0</v>
      </c>
      <c r="P550" s="123">
        <f>SUMIF(SaldoAnno2!A$12:A$5000,D550,SaldoAnno2!D$12:D$5000)</f>
        <v>0</v>
      </c>
      <c r="Q550" s="123">
        <f>SUMIF(SaldoAnno2!A$12:A$5000,D550,SaldoAnno2!E$12:E$5000)</f>
        <v>0</v>
      </c>
      <c r="R550" s="123">
        <f>SUMIF(SaldoAnno2!A$12:A$5000,D550,SaldoAnno2!G$12:G$5000)</f>
        <v>0</v>
      </c>
      <c r="S550" s="123">
        <f>SUMIF(SaldoAnno3!A$12:A$5000,D550,SaldoAnno3!D$12:G$5000)</f>
        <v>0</v>
      </c>
      <c r="T550" s="123">
        <f>SUMIF(SaldoAnno3!A$12:A$5000,D550,SaldoAnno3!E$12:H$5000)</f>
        <v>0</v>
      </c>
      <c r="U550" s="123">
        <f>SUMIF(SaldoAnno3!A$12:A$5000,D550,SaldoAnno3!G$12:G$5000)</f>
        <v>0</v>
      </c>
      <c r="V550" s="123">
        <f>SUMIF(SaldoAnno4!A$12:A$4602,$D550,SaldoAnno4!D$12:D$4602)</f>
        <v>0</v>
      </c>
      <c r="W550" s="123">
        <f>SUMIF(SaldoAnno4!A$12:A$4602,$D550,SaldoAnno4!E$12:E$4602)</f>
        <v>0</v>
      </c>
      <c r="X550" s="123">
        <f>SUMIF(SaldoAnno4!A$12:A$4602,$D550,SaldoAnno4!G$12:G$4602)</f>
        <v>0</v>
      </c>
      <c r="Y550" s="123">
        <f>SUMIF(SaldoAnno5!A$12:A$4602,$D550,SaldoAnno5!D$12:D$4602)</f>
        <v>0</v>
      </c>
      <c r="Z550" s="123">
        <f>SUMIF(SaldoAnno5!A$12:A$4602,$D550,SaldoAnno5!E$12:E$4602)</f>
        <v>0</v>
      </c>
      <c r="AA550" s="123">
        <f>SUMIF(SaldoAnno5!A$12:A$4602,$D550,SaldoAnno5!G$12:G$4602)</f>
        <v>0</v>
      </c>
      <c r="AB550" s="123">
        <f>SUMIF(SaldoAnno6!A$12:A$5000,$D550,SaldoAnno6!D$12:D$5000)</f>
        <v>0</v>
      </c>
      <c r="AC550" s="123">
        <f>SUMIF(SaldoAnno6!A$12:A$5000,$D550,SaldoAnno6!E$12:E$5000)</f>
        <v>0</v>
      </c>
      <c r="AD550" s="123">
        <f>SUMIF(SaldoAnno6!A$12:A$5000,$D550,SaldoAnno6!G$12:G$5000)</f>
        <v>0</v>
      </c>
    </row>
    <row r="551" spans="1:30" ht="25.5">
      <c r="A551" s="124">
        <v>40</v>
      </c>
      <c r="B551" s="124">
        <v>4012</v>
      </c>
      <c r="C551" s="124">
        <v>401201</v>
      </c>
      <c r="D551" s="124">
        <v>40120111</v>
      </c>
      <c r="E551" s="125" t="s">
        <v>50</v>
      </c>
      <c r="F551" s="124">
        <v>1</v>
      </c>
      <c r="G551" s="126" t="s">
        <v>787</v>
      </c>
      <c r="H551" s="126" t="s">
        <v>51</v>
      </c>
      <c r="I551" s="126" t="s">
        <v>455</v>
      </c>
      <c r="J551" s="126" t="s">
        <v>838</v>
      </c>
      <c r="K551" s="126" t="s">
        <v>52</v>
      </c>
      <c r="L551" s="126" t="s">
        <v>52</v>
      </c>
      <c r="M551" s="123">
        <f>SUMIF(SaldoAnno1!A$12:A$4902,D551,SaldoAnno1!D$12:D$4902)</f>
        <v>0</v>
      </c>
      <c r="N551" s="123">
        <f>SUMIF(SaldoAnno1!A$12:A$4902,D551,SaldoAnno1!E$12:E$4902)</f>
        <v>0</v>
      </c>
      <c r="O551" s="123">
        <f>SUMIF(SaldoAnno1!A$12:A$4902,D551,SaldoAnno1!G$12:G$4902)</f>
        <v>0</v>
      </c>
      <c r="P551" s="123">
        <f>SUMIF(SaldoAnno2!A$12:A$5000,D551,SaldoAnno2!D$12:D$5000)</f>
        <v>0</v>
      </c>
      <c r="Q551" s="123">
        <f>SUMIF(SaldoAnno2!A$12:A$5000,D551,SaldoAnno2!E$12:E$5000)</f>
        <v>0</v>
      </c>
      <c r="R551" s="123">
        <f>SUMIF(SaldoAnno2!A$12:A$5000,D551,SaldoAnno2!G$12:G$5000)</f>
        <v>0</v>
      </c>
      <c r="S551" s="123">
        <f>SUMIF(SaldoAnno3!A$12:A$5000,D551,SaldoAnno3!D$12:G$5000)</f>
        <v>0</v>
      </c>
      <c r="T551" s="123">
        <f>SUMIF(SaldoAnno3!A$12:A$5000,D551,SaldoAnno3!E$12:H$5000)</f>
        <v>0</v>
      </c>
      <c r="U551" s="123">
        <f>SUMIF(SaldoAnno3!A$12:A$5000,D551,SaldoAnno3!G$12:G$5000)</f>
        <v>0</v>
      </c>
      <c r="V551" s="123">
        <f>SUMIF(SaldoAnno4!A$12:A$4602,$D551,SaldoAnno4!D$12:D$4602)</f>
        <v>0</v>
      </c>
      <c r="W551" s="123">
        <f>SUMIF(SaldoAnno4!A$12:A$4602,$D551,SaldoAnno4!E$12:E$4602)</f>
        <v>0</v>
      </c>
      <c r="X551" s="123">
        <f>SUMIF(SaldoAnno4!A$12:A$4602,$D551,SaldoAnno4!G$12:G$4602)</f>
        <v>0</v>
      </c>
      <c r="Y551" s="123">
        <f>SUMIF(SaldoAnno5!A$12:A$4602,$D551,SaldoAnno5!D$12:D$4602)</f>
        <v>14000</v>
      </c>
      <c r="Z551" s="123">
        <f>SUMIF(SaldoAnno5!A$12:A$4602,$D551,SaldoAnno5!E$12:E$4602)</f>
        <v>0</v>
      </c>
      <c r="AA551" s="123">
        <f>SUMIF(SaldoAnno5!A$12:A$4602,$D551,SaldoAnno5!G$12:G$4602)</f>
        <v>14000</v>
      </c>
      <c r="AB551" s="123">
        <f>SUMIF(SaldoAnno6!A$12:A$5000,$D551,SaldoAnno6!D$12:D$5000)</f>
        <v>21564</v>
      </c>
      <c r="AC551" s="123">
        <f>SUMIF(SaldoAnno6!A$12:A$5000,$D551,SaldoAnno6!E$12:E$5000)</f>
        <v>0</v>
      </c>
      <c r="AD551" s="123">
        <f>SUMIF(SaldoAnno6!A$12:A$5000,$D551,SaldoAnno6!G$12:G$5000)</f>
        <v>21564</v>
      </c>
    </row>
    <row r="552" spans="1:30">
      <c r="A552" s="124">
        <v>40</v>
      </c>
      <c r="B552" s="124">
        <v>4012</v>
      </c>
      <c r="C552" s="124">
        <v>401201</v>
      </c>
      <c r="D552" s="124">
        <v>40120112</v>
      </c>
      <c r="E552" s="125" t="s">
        <v>53</v>
      </c>
      <c r="F552" s="124">
        <v>1</v>
      </c>
      <c r="G552" s="126" t="s">
        <v>787</v>
      </c>
      <c r="H552" s="126" t="s">
        <v>51</v>
      </c>
      <c r="I552" s="126" t="s">
        <v>455</v>
      </c>
      <c r="J552" s="126" t="s">
        <v>838</v>
      </c>
      <c r="K552" s="126" t="s">
        <v>52</v>
      </c>
      <c r="L552" s="126" t="s">
        <v>52</v>
      </c>
      <c r="M552" s="123">
        <f>SUMIF(SaldoAnno1!A$12:A$4902,D552,SaldoAnno1!D$12:D$4902)</f>
        <v>0</v>
      </c>
      <c r="N552" s="123">
        <f>SUMIF(SaldoAnno1!A$12:A$4902,D552,SaldoAnno1!E$12:E$4902)</f>
        <v>0</v>
      </c>
      <c r="O552" s="123">
        <f>SUMIF(SaldoAnno1!A$12:A$4902,D552,SaldoAnno1!G$12:G$4902)</f>
        <v>0</v>
      </c>
      <c r="P552" s="123">
        <f>SUMIF(SaldoAnno2!A$12:A$5000,D552,SaldoAnno2!D$12:D$5000)</f>
        <v>0</v>
      </c>
      <c r="Q552" s="123">
        <f>SUMIF(SaldoAnno2!A$12:A$5000,D552,SaldoAnno2!E$12:E$5000)</f>
        <v>0</v>
      </c>
      <c r="R552" s="123">
        <f>SUMIF(SaldoAnno2!A$12:A$5000,D552,SaldoAnno2!G$12:G$5000)</f>
        <v>0</v>
      </c>
      <c r="S552" s="123">
        <f>SUMIF(SaldoAnno3!A$12:A$5000,D552,SaldoAnno3!D$12:G$5000)</f>
        <v>0</v>
      </c>
      <c r="T552" s="123">
        <f>SUMIF(SaldoAnno3!A$12:A$5000,D552,SaldoAnno3!E$12:H$5000)</f>
        <v>0</v>
      </c>
      <c r="U552" s="123">
        <f>SUMIF(SaldoAnno3!A$12:A$5000,D552,SaldoAnno3!G$12:G$5000)</f>
        <v>0</v>
      </c>
      <c r="V552" s="123">
        <f>SUMIF(SaldoAnno4!A$12:A$4602,$D552,SaldoAnno4!D$12:D$4602)</f>
        <v>0</v>
      </c>
      <c r="W552" s="123">
        <f>SUMIF(SaldoAnno4!A$12:A$4602,$D552,SaldoAnno4!E$12:E$4602)</f>
        <v>0</v>
      </c>
      <c r="X552" s="123">
        <f>SUMIF(SaldoAnno4!A$12:A$4602,$D552,SaldoAnno4!G$12:G$4602)</f>
        <v>0</v>
      </c>
      <c r="Y552" s="123">
        <f>SUMIF(SaldoAnno5!A$12:A$4602,$D552,SaldoAnno5!D$12:D$4602)</f>
        <v>0</v>
      </c>
      <c r="Z552" s="123">
        <f>SUMIF(SaldoAnno5!A$12:A$4602,$D552,SaldoAnno5!E$12:E$4602)</f>
        <v>0</v>
      </c>
      <c r="AA552" s="123">
        <f>SUMIF(SaldoAnno5!A$12:A$4602,$D552,SaldoAnno5!G$12:G$4602)</f>
        <v>0</v>
      </c>
      <c r="AB552" s="123">
        <f>SUMIF(SaldoAnno6!A$12:A$5000,$D552,SaldoAnno6!D$12:D$5000)</f>
        <v>0</v>
      </c>
      <c r="AC552" s="123">
        <f>SUMIF(SaldoAnno6!A$12:A$5000,$D552,SaldoAnno6!E$12:E$5000)</f>
        <v>0</v>
      </c>
      <c r="AD552" s="123">
        <f>SUMIF(SaldoAnno6!A$12:A$5000,$D552,SaldoAnno6!G$12:G$5000)</f>
        <v>0</v>
      </c>
    </row>
    <row r="553" spans="1:30" ht="25.5">
      <c r="A553" s="124">
        <v>40</v>
      </c>
      <c r="B553" s="124">
        <v>4012</v>
      </c>
      <c r="C553" s="124">
        <v>401201</v>
      </c>
      <c r="D553" s="124">
        <v>40120121</v>
      </c>
      <c r="E553" s="125" t="s">
        <v>98</v>
      </c>
      <c r="F553" s="124">
        <v>1</v>
      </c>
      <c r="G553" s="126" t="s">
        <v>787</v>
      </c>
      <c r="H553" s="126" t="s">
        <v>51</v>
      </c>
      <c r="I553" s="126" t="s">
        <v>455</v>
      </c>
      <c r="J553" s="126" t="s">
        <v>838</v>
      </c>
      <c r="K553" s="126" t="s">
        <v>52</v>
      </c>
      <c r="L553" s="126" t="s">
        <v>52</v>
      </c>
      <c r="M553" s="123">
        <f>SUMIF(SaldoAnno1!A$12:A$4902,D553,SaldoAnno1!D$12:D$4902)</f>
        <v>4035.93</v>
      </c>
      <c r="N553" s="123">
        <f>SUMIF(SaldoAnno1!A$12:A$4902,D553,SaldoAnno1!E$12:E$4902)</f>
        <v>0</v>
      </c>
      <c r="O553" s="123">
        <f>SUMIF(SaldoAnno1!A$12:A$4902,D553,SaldoAnno1!G$12:G$4902)</f>
        <v>4035.93</v>
      </c>
      <c r="P553" s="123">
        <f>SUMIF(SaldoAnno2!A$12:A$5000,D553,SaldoAnno2!D$12:D$5000)</f>
        <v>143612</v>
      </c>
      <c r="Q553" s="123">
        <f>SUMIF(SaldoAnno2!A$12:A$5000,D553,SaldoAnno2!E$12:E$5000)</f>
        <v>0</v>
      </c>
      <c r="R553" s="123">
        <f>SUMIF(SaldoAnno2!A$12:A$5000,D553,SaldoAnno2!G$12:G$5000)</f>
        <v>143612</v>
      </c>
      <c r="S553" s="123">
        <f>SUMIF(SaldoAnno3!A$12:A$5000,D553,SaldoAnno3!D$12:G$5000)</f>
        <v>218937.9</v>
      </c>
      <c r="T553" s="123">
        <f>SUMIF(SaldoAnno3!A$12:A$5000,D553,SaldoAnno3!E$12:H$5000)</f>
        <v>0</v>
      </c>
      <c r="U553" s="123">
        <f>SUMIF(SaldoAnno3!A$12:A$5000,D553,SaldoAnno3!G$12:G$5000)</f>
        <v>218937.9</v>
      </c>
      <c r="V553" s="123">
        <f>SUMIF(SaldoAnno4!A$12:A$4602,$D553,SaldoAnno4!D$12:D$4602)</f>
        <v>619248.05000000005</v>
      </c>
      <c r="W553" s="123">
        <f>SUMIF(SaldoAnno4!A$12:A$4602,$D553,SaldoAnno4!E$12:E$4602)</f>
        <v>119391.5</v>
      </c>
      <c r="X553" s="123">
        <f>SUMIF(SaldoAnno4!A$12:A$4602,$D553,SaldoAnno4!G$12:G$4602)</f>
        <v>499856.55000000005</v>
      </c>
      <c r="Y553" s="123">
        <f>SUMIF(SaldoAnno5!A$12:A$4602,$D553,SaldoAnno5!D$12:D$4602)</f>
        <v>209902.41</v>
      </c>
      <c r="Z553" s="123">
        <f>SUMIF(SaldoAnno5!A$12:A$4602,$D553,SaldoAnno5!E$12:E$4602)</f>
        <v>0</v>
      </c>
      <c r="AA553" s="123">
        <f>SUMIF(SaldoAnno5!A$12:A$4602,$D553,SaldoAnno5!G$12:G$4602)</f>
        <v>209902.41</v>
      </c>
      <c r="AB553" s="123">
        <f>SUMIF(SaldoAnno6!A$12:A$5000,$D553,SaldoAnno6!D$12:D$5000)</f>
        <v>114133.99</v>
      </c>
      <c r="AC553" s="123">
        <f>SUMIF(SaldoAnno6!A$12:A$5000,$D553,SaldoAnno6!E$12:E$5000)</f>
        <v>0</v>
      </c>
      <c r="AD553" s="123">
        <f>SUMIF(SaldoAnno6!A$12:A$5000,$D553,SaldoAnno6!G$12:G$5000)</f>
        <v>114133.99</v>
      </c>
    </row>
    <row r="554" spans="1:30" ht="25.5">
      <c r="A554" s="124">
        <v>40</v>
      </c>
      <c r="B554" s="124">
        <v>4012</v>
      </c>
      <c r="C554" s="124">
        <v>401201</v>
      </c>
      <c r="D554" s="124">
        <v>40120122</v>
      </c>
      <c r="E554" s="125" t="s">
        <v>54</v>
      </c>
      <c r="F554" s="124">
        <v>1</v>
      </c>
      <c r="G554" s="126" t="s">
        <v>787</v>
      </c>
      <c r="H554" s="126" t="s">
        <v>51</v>
      </c>
      <c r="I554" s="126" t="s">
        <v>455</v>
      </c>
      <c r="J554" s="126" t="s">
        <v>838</v>
      </c>
      <c r="K554" s="126" t="s">
        <v>52</v>
      </c>
      <c r="L554" s="126" t="s">
        <v>52</v>
      </c>
      <c r="M554" s="123">
        <f>SUMIF(SaldoAnno1!A$12:A$4902,D554,SaldoAnno1!D$12:D$4902)</f>
        <v>0</v>
      </c>
      <c r="N554" s="123">
        <f>SUMIF(SaldoAnno1!A$12:A$4902,D554,SaldoAnno1!E$12:E$4902)</f>
        <v>0</v>
      </c>
      <c r="O554" s="123">
        <f>SUMIF(SaldoAnno1!A$12:A$4902,D554,SaldoAnno1!G$12:G$4902)</f>
        <v>0</v>
      </c>
      <c r="P554" s="123">
        <f>SUMIF(SaldoAnno2!A$12:A$5000,D554,SaldoAnno2!D$12:D$5000)</f>
        <v>0</v>
      </c>
      <c r="Q554" s="123">
        <f>SUMIF(SaldoAnno2!A$12:A$5000,D554,SaldoAnno2!E$12:E$5000)</f>
        <v>0</v>
      </c>
      <c r="R554" s="123">
        <f>SUMIF(SaldoAnno2!A$12:A$5000,D554,SaldoAnno2!G$12:G$5000)</f>
        <v>0</v>
      </c>
      <c r="S554" s="123">
        <f>SUMIF(SaldoAnno3!A$12:A$5000,D554,SaldoAnno3!D$12:G$5000)</f>
        <v>0</v>
      </c>
      <c r="T554" s="123">
        <f>SUMIF(SaldoAnno3!A$12:A$5000,D554,SaldoAnno3!E$12:H$5000)</f>
        <v>0</v>
      </c>
      <c r="U554" s="123">
        <f>SUMIF(SaldoAnno3!A$12:A$5000,D554,SaldoAnno3!G$12:G$5000)</f>
        <v>0</v>
      </c>
      <c r="V554" s="123">
        <f>SUMIF(SaldoAnno4!A$12:A$4602,$D554,SaldoAnno4!D$12:D$4602)</f>
        <v>0</v>
      </c>
      <c r="W554" s="123">
        <f>SUMIF(SaldoAnno4!A$12:A$4602,$D554,SaldoAnno4!E$12:E$4602)</f>
        <v>0</v>
      </c>
      <c r="X554" s="123">
        <f>SUMIF(SaldoAnno4!A$12:A$4602,$D554,SaldoAnno4!G$12:G$4602)</f>
        <v>0</v>
      </c>
      <c r="Y554" s="123">
        <f>SUMIF(SaldoAnno5!A$12:A$4602,$D554,SaldoAnno5!D$12:D$4602)</f>
        <v>0</v>
      </c>
      <c r="Z554" s="123">
        <f>SUMIF(SaldoAnno5!A$12:A$4602,$D554,SaldoAnno5!E$12:E$4602)</f>
        <v>0</v>
      </c>
      <c r="AA554" s="123">
        <f>SUMIF(SaldoAnno5!A$12:A$4602,$D554,SaldoAnno5!G$12:G$4602)</f>
        <v>0</v>
      </c>
      <c r="AB554" s="123">
        <f>SUMIF(SaldoAnno6!A$12:A$5000,$D554,SaldoAnno6!D$12:D$5000)</f>
        <v>0</v>
      </c>
      <c r="AC554" s="123">
        <f>SUMIF(SaldoAnno6!A$12:A$5000,$D554,SaldoAnno6!E$12:E$5000)</f>
        <v>0</v>
      </c>
      <c r="AD554" s="123">
        <f>SUMIF(SaldoAnno6!A$12:A$5000,$D554,SaldoAnno6!G$12:G$5000)</f>
        <v>0</v>
      </c>
    </row>
    <row r="555" spans="1:30">
      <c r="A555" s="124">
        <v>40</v>
      </c>
      <c r="B555" s="124">
        <v>4012</v>
      </c>
      <c r="C555" s="124">
        <v>401201</v>
      </c>
      <c r="D555" s="124">
        <v>40120123</v>
      </c>
      <c r="E555" s="125" t="s">
        <v>55</v>
      </c>
      <c r="F555" s="124">
        <v>1</v>
      </c>
      <c r="G555" s="126" t="s">
        <v>787</v>
      </c>
      <c r="H555" s="126" t="s">
        <v>51</v>
      </c>
      <c r="I555" s="126" t="s">
        <v>455</v>
      </c>
      <c r="J555" s="126" t="s">
        <v>838</v>
      </c>
      <c r="K555" s="126" t="s">
        <v>52</v>
      </c>
      <c r="L555" s="126" t="s">
        <v>52</v>
      </c>
      <c r="M555" s="123">
        <f>SUMIF(SaldoAnno1!A$12:A$4902,D555,SaldoAnno1!D$12:D$4902)</f>
        <v>0</v>
      </c>
      <c r="N555" s="123">
        <f>SUMIF(SaldoAnno1!A$12:A$4902,D555,SaldoAnno1!E$12:E$4902)</f>
        <v>0</v>
      </c>
      <c r="O555" s="123">
        <f>SUMIF(SaldoAnno1!A$12:A$4902,D555,SaldoAnno1!G$12:G$4902)</f>
        <v>0</v>
      </c>
      <c r="P555" s="123">
        <f>SUMIF(SaldoAnno2!A$12:A$5000,D555,SaldoAnno2!D$12:D$5000)</f>
        <v>0</v>
      </c>
      <c r="Q555" s="123">
        <f>SUMIF(SaldoAnno2!A$12:A$5000,D555,SaldoAnno2!E$12:E$5000)</f>
        <v>0</v>
      </c>
      <c r="R555" s="123">
        <f>SUMIF(SaldoAnno2!A$12:A$5000,D555,SaldoAnno2!G$12:G$5000)</f>
        <v>0</v>
      </c>
      <c r="S555" s="123">
        <f>SUMIF(SaldoAnno3!A$12:A$5000,D555,SaldoAnno3!D$12:G$5000)</f>
        <v>0</v>
      </c>
      <c r="T555" s="123">
        <f>SUMIF(SaldoAnno3!A$12:A$5000,D555,SaldoAnno3!E$12:H$5000)</f>
        <v>0</v>
      </c>
      <c r="U555" s="123">
        <f>SUMIF(SaldoAnno3!A$12:A$5000,D555,SaldoAnno3!G$12:G$5000)</f>
        <v>0</v>
      </c>
      <c r="V555" s="123">
        <f>SUMIF(SaldoAnno4!A$12:A$4602,$D555,SaldoAnno4!D$12:D$4602)</f>
        <v>0</v>
      </c>
      <c r="W555" s="123">
        <f>SUMIF(SaldoAnno4!A$12:A$4602,$D555,SaldoAnno4!E$12:E$4602)</f>
        <v>0</v>
      </c>
      <c r="X555" s="123">
        <f>SUMIF(SaldoAnno4!A$12:A$4602,$D555,SaldoAnno4!G$12:G$4602)</f>
        <v>0</v>
      </c>
      <c r="Y555" s="123">
        <f>SUMIF(SaldoAnno5!A$12:A$4602,$D555,SaldoAnno5!D$12:D$4602)</f>
        <v>0</v>
      </c>
      <c r="Z555" s="123">
        <f>SUMIF(SaldoAnno5!A$12:A$4602,$D555,SaldoAnno5!E$12:E$4602)</f>
        <v>0</v>
      </c>
      <c r="AA555" s="123">
        <f>SUMIF(SaldoAnno5!A$12:A$4602,$D555,SaldoAnno5!G$12:G$4602)</f>
        <v>0</v>
      </c>
      <c r="AB555" s="123">
        <f>SUMIF(SaldoAnno6!A$12:A$5000,$D555,SaldoAnno6!D$12:D$5000)</f>
        <v>0</v>
      </c>
      <c r="AC555" s="123">
        <f>SUMIF(SaldoAnno6!A$12:A$5000,$D555,SaldoAnno6!E$12:E$5000)</f>
        <v>0</v>
      </c>
      <c r="AD555" s="123">
        <f>SUMIF(SaldoAnno6!A$12:A$5000,$D555,SaldoAnno6!G$12:G$5000)</f>
        <v>0</v>
      </c>
    </row>
    <row r="556" spans="1:30" ht="25.5">
      <c r="A556" s="124">
        <v>40</v>
      </c>
      <c r="B556" s="124">
        <v>4012</v>
      </c>
      <c r="C556" s="124">
        <v>401201</v>
      </c>
      <c r="D556" s="124">
        <v>40120124</v>
      </c>
      <c r="E556" s="125" t="s">
        <v>56</v>
      </c>
      <c r="F556" s="124">
        <v>1</v>
      </c>
      <c r="G556" s="126" t="s">
        <v>787</v>
      </c>
      <c r="H556" s="126" t="s">
        <v>51</v>
      </c>
      <c r="I556" s="126" t="s">
        <v>455</v>
      </c>
      <c r="J556" s="126" t="s">
        <v>838</v>
      </c>
      <c r="K556" s="126" t="s">
        <v>52</v>
      </c>
      <c r="L556" s="126" t="s">
        <v>52</v>
      </c>
      <c r="M556" s="123">
        <f>SUMIF(SaldoAnno1!A$12:A$4902,D556,SaldoAnno1!D$12:D$4902)</f>
        <v>0</v>
      </c>
      <c r="N556" s="123">
        <f>SUMIF(SaldoAnno1!A$12:A$4902,D556,SaldoAnno1!E$12:E$4902)</f>
        <v>0</v>
      </c>
      <c r="O556" s="123">
        <f>SUMIF(SaldoAnno1!A$12:A$4902,D556,SaldoAnno1!G$12:G$4902)</f>
        <v>0</v>
      </c>
      <c r="P556" s="123">
        <f>SUMIF(SaldoAnno2!A$12:A$5000,D556,SaldoAnno2!D$12:D$5000)</f>
        <v>0</v>
      </c>
      <c r="Q556" s="123">
        <f>SUMIF(SaldoAnno2!A$12:A$5000,D556,SaldoAnno2!E$12:E$5000)</f>
        <v>0</v>
      </c>
      <c r="R556" s="123">
        <f>SUMIF(SaldoAnno2!A$12:A$5000,D556,SaldoAnno2!G$12:G$5000)</f>
        <v>0</v>
      </c>
      <c r="S556" s="123">
        <f>SUMIF(SaldoAnno3!A$12:A$5000,D556,SaldoAnno3!D$12:G$5000)</f>
        <v>0</v>
      </c>
      <c r="T556" s="123">
        <f>SUMIF(SaldoAnno3!A$12:A$5000,D556,SaldoAnno3!E$12:H$5000)</f>
        <v>0</v>
      </c>
      <c r="U556" s="123">
        <f>SUMIF(SaldoAnno3!A$12:A$5000,D556,SaldoAnno3!G$12:G$5000)</f>
        <v>0</v>
      </c>
      <c r="V556" s="123">
        <f>SUMIF(SaldoAnno4!A$12:A$4602,$D556,SaldoAnno4!D$12:D$4602)</f>
        <v>0</v>
      </c>
      <c r="W556" s="123">
        <f>SUMIF(SaldoAnno4!A$12:A$4602,$D556,SaldoAnno4!E$12:E$4602)</f>
        <v>0</v>
      </c>
      <c r="X556" s="123">
        <f>SUMIF(SaldoAnno4!A$12:A$4602,$D556,SaldoAnno4!G$12:G$4602)</f>
        <v>0</v>
      </c>
      <c r="Y556" s="123">
        <f>SUMIF(SaldoAnno5!A$12:A$4602,$D556,SaldoAnno5!D$12:D$4602)</f>
        <v>0</v>
      </c>
      <c r="Z556" s="123">
        <f>SUMIF(SaldoAnno5!A$12:A$4602,$D556,SaldoAnno5!E$12:E$4602)</f>
        <v>0</v>
      </c>
      <c r="AA556" s="123">
        <f>SUMIF(SaldoAnno5!A$12:A$4602,$D556,SaldoAnno5!G$12:G$4602)</f>
        <v>0</v>
      </c>
      <c r="AB556" s="123">
        <f>SUMIF(SaldoAnno6!A$12:A$5000,$D556,SaldoAnno6!D$12:D$5000)</f>
        <v>0</v>
      </c>
      <c r="AC556" s="123">
        <f>SUMIF(SaldoAnno6!A$12:A$5000,$D556,SaldoAnno6!E$12:E$5000)</f>
        <v>0</v>
      </c>
      <c r="AD556" s="123">
        <f>SUMIF(SaldoAnno6!A$12:A$5000,$D556,SaldoAnno6!G$12:G$5000)</f>
        <v>0</v>
      </c>
    </row>
    <row r="557" spans="1:30">
      <c r="A557" s="124">
        <v>40</v>
      </c>
      <c r="B557" s="124">
        <v>4012</v>
      </c>
      <c r="C557" s="124">
        <v>401201</v>
      </c>
      <c r="D557" s="124">
        <v>40120125</v>
      </c>
      <c r="E557" s="125" t="s">
        <v>1373</v>
      </c>
      <c r="F557" s="124">
        <v>1</v>
      </c>
      <c r="G557" s="126" t="s">
        <v>787</v>
      </c>
      <c r="H557" s="126" t="s">
        <v>51</v>
      </c>
      <c r="I557" s="126" t="s">
        <v>455</v>
      </c>
      <c r="J557" s="126" t="s">
        <v>838</v>
      </c>
      <c r="K557" s="126" t="s">
        <v>52</v>
      </c>
      <c r="L557" s="126" t="s">
        <v>52</v>
      </c>
      <c r="M557" s="123">
        <f>SUMIF(SaldoAnno1!A$12:A$4902,D557,SaldoAnno1!D$12:D$4902)</f>
        <v>0</v>
      </c>
      <c r="N557" s="123">
        <f>SUMIF(SaldoAnno1!A$12:A$4902,D557,SaldoAnno1!E$12:E$4902)</f>
        <v>0</v>
      </c>
      <c r="O557" s="123">
        <f>SUMIF(SaldoAnno1!A$12:A$4902,D557,SaldoAnno1!G$12:G$4902)</f>
        <v>0</v>
      </c>
      <c r="P557" s="123">
        <f>SUMIF(SaldoAnno2!A$12:A$5000,D557,SaldoAnno2!D$12:D$5000)</f>
        <v>0</v>
      </c>
      <c r="Q557" s="123">
        <f>SUMIF(SaldoAnno2!A$12:A$5000,D557,SaldoAnno2!E$12:E$5000)</f>
        <v>0</v>
      </c>
      <c r="R557" s="123">
        <f>SUMIF(SaldoAnno2!A$12:A$5000,D557,SaldoAnno2!G$12:G$5000)</f>
        <v>0</v>
      </c>
      <c r="S557" s="123">
        <f>SUMIF(SaldoAnno3!A$12:A$5000,D557,SaldoAnno3!D$12:G$5000)</f>
        <v>0</v>
      </c>
      <c r="T557" s="123">
        <f>SUMIF(SaldoAnno3!A$12:A$5000,D557,SaldoAnno3!E$12:H$5000)</f>
        <v>0</v>
      </c>
      <c r="U557" s="123">
        <f>SUMIF(SaldoAnno3!A$12:A$5000,D557,SaldoAnno3!G$12:G$5000)</f>
        <v>0</v>
      </c>
      <c r="V557" s="123">
        <f>SUMIF(SaldoAnno4!A$12:A$4602,$D557,SaldoAnno4!D$12:D$4602)</f>
        <v>0</v>
      </c>
      <c r="W557" s="123">
        <f>SUMIF(SaldoAnno4!A$12:A$4602,$D557,SaldoAnno4!E$12:E$4602)</f>
        <v>0</v>
      </c>
      <c r="X557" s="123">
        <f>SUMIF(SaldoAnno4!A$12:A$4602,$D557,SaldoAnno4!G$12:G$4602)</f>
        <v>0</v>
      </c>
      <c r="Y557" s="123">
        <f>SUMIF(SaldoAnno5!A$12:A$4602,$D557,SaldoAnno5!D$12:D$4602)</f>
        <v>0</v>
      </c>
      <c r="Z557" s="123">
        <f>SUMIF(SaldoAnno5!A$12:A$4602,$D557,SaldoAnno5!E$12:E$4602)</f>
        <v>0</v>
      </c>
      <c r="AA557" s="123">
        <f>SUMIF(SaldoAnno5!A$12:A$4602,$D557,SaldoAnno5!G$12:G$4602)</f>
        <v>0</v>
      </c>
      <c r="AB557" s="123">
        <f>SUMIF(SaldoAnno6!A$12:A$5000,$D557,SaldoAnno6!D$12:D$5000)</f>
        <v>0</v>
      </c>
      <c r="AC557" s="123">
        <f>SUMIF(SaldoAnno6!A$12:A$5000,$D557,SaldoAnno6!E$12:E$5000)</f>
        <v>0</v>
      </c>
      <c r="AD557" s="123">
        <f>SUMIF(SaldoAnno6!A$12:A$5000,$D557,SaldoAnno6!G$12:G$5000)</f>
        <v>0</v>
      </c>
    </row>
    <row r="558" spans="1:30">
      <c r="A558" s="124">
        <v>40</v>
      </c>
      <c r="B558" s="124">
        <v>4012</v>
      </c>
      <c r="C558" s="124">
        <v>401201</v>
      </c>
      <c r="D558" s="124">
        <v>40120126</v>
      </c>
      <c r="E558" s="125" t="s">
        <v>1374</v>
      </c>
      <c r="F558" s="124">
        <v>1</v>
      </c>
      <c r="G558" s="126" t="s">
        <v>787</v>
      </c>
      <c r="H558" s="126" t="s">
        <v>51</v>
      </c>
      <c r="I558" s="126" t="s">
        <v>455</v>
      </c>
      <c r="J558" s="126" t="s">
        <v>838</v>
      </c>
      <c r="K558" s="126" t="s">
        <v>52</v>
      </c>
      <c r="L558" s="126" t="s">
        <v>52</v>
      </c>
      <c r="M558" s="123">
        <f>SUMIF(SaldoAnno1!A$12:A$4902,D558,SaldoAnno1!D$12:D$4902)</f>
        <v>0</v>
      </c>
      <c r="N558" s="123">
        <f>SUMIF(SaldoAnno1!A$12:A$4902,D558,SaldoAnno1!E$12:E$4902)</f>
        <v>0</v>
      </c>
      <c r="O558" s="123">
        <f>SUMIF(SaldoAnno1!A$12:A$4902,D558,SaldoAnno1!G$12:G$4902)</f>
        <v>0</v>
      </c>
      <c r="P558" s="123">
        <f>SUMIF(SaldoAnno2!A$12:A$5000,D558,SaldoAnno2!D$12:D$5000)</f>
        <v>0</v>
      </c>
      <c r="Q558" s="123">
        <f>SUMIF(SaldoAnno2!A$12:A$5000,D558,SaldoAnno2!E$12:E$5000)</f>
        <v>0</v>
      </c>
      <c r="R558" s="123">
        <f>SUMIF(SaldoAnno2!A$12:A$5000,D558,SaldoAnno2!G$12:G$5000)</f>
        <v>0</v>
      </c>
      <c r="S558" s="123">
        <f>SUMIF(SaldoAnno3!A$12:A$5000,D558,SaldoAnno3!D$12:G$5000)</f>
        <v>0</v>
      </c>
      <c r="T558" s="123">
        <f>SUMIF(SaldoAnno3!A$12:A$5000,D558,SaldoAnno3!E$12:H$5000)</f>
        <v>0</v>
      </c>
      <c r="U558" s="123">
        <f>SUMIF(SaldoAnno3!A$12:A$5000,D558,SaldoAnno3!G$12:G$5000)</f>
        <v>0</v>
      </c>
      <c r="V558" s="123">
        <f>SUMIF(SaldoAnno4!A$12:A$4602,$D558,SaldoAnno4!D$12:D$4602)</f>
        <v>0</v>
      </c>
      <c r="W558" s="123">
        <f>SUMIF(SaldoAnno4!A$12:A$4602,$D558,SaldoAnno4!E$12:E$4602)</f>
        <v>0</v>
      </c>
      <c r="X558" s="123">
        <f>SUMIF(SaldoAnno4!A$12:A$4602,$D558,SaldoAnno4!G$12:G$4602)</f>
        <v>0</v>
      </c>
      <c r="Y558" s="123">
        <f>SUMIF(SaldoAnno5!A$12:A$4602,$D558,SaldoAnno5!D$12:D$4602)</f>
        <v>0</v>
      </c>
      <c r="Z558" s="123">
        <f>SUMIF(SaldoAnno5!A$12:A$4602,$D558,SaldoAnno5!E$12:E$4602)</f>
        <v>0</v>
      </c>
      <c r="AA558" s="123">
        <f>SUMIF(SaldoAnno5!A$12:A$4602,$D558,SaldoAnno5!G$12:G$4602)</f>
        <v>0</v>
      </c>
      <c r="AB558" s="123">
        <f>SUMIF(SaldoAnno6!A$12:A$5000,$D558,SaldoAnno6!D$12:D$5000)</f>
        <v>0</v>
      </c>
      <c r="AC558" s="123">
        <f>SUMIF(SaldoAnno6!A$12:A$5000,$D558,SaldoAnno6!E$12:E$5000)</f>
        <v>0</v>
      </c>
      <c r="AD558" s="123">
        <f>SUMIF(SaldoAnno6!A$12:A$5000,$D558,SaldoAnno6!G$12:G$5000)</f>
        <v>0</v>
      </c>
    </row>
    <row r="559" spans="1:30" ht="25.5">
      <c r="A559" s="124">
        <v>40</v>
      </c>
      <c r="B559" s="124">
        <v>4012</v>
      </c>
      <c r="C559" s="124">
        <v>401201</v>
      </c>
      <c r="D559" s="124">
        <v>40120127</v>
      </c>
      <c r="E559" s="125" t="s">
        <v>1375</v>
      </c>
      <c r="F559" s="124">
        <v>1</v>
      </c>
      <c r="G559" s="126" t="s">
        <v>787</v>
      </c>
      <c r="H559" s="126" t="s">
        <v>51</v>
      </c>
      <c r="I559" s="126" t="s">
        <v>455</v>
      </c>
      <c r="J559" s="126" t="s">
        <v>838</v>
      </c>
      <c r="K559" s="126" t="s">
        <v>52</v>
      </c>
      <c r="L559" s="126" t="s">
        <v>52</v>
      </c>
      <c r="M559" s="123">
        <f>SUMIF(SaldoAnno1!A$12:A$4902,D559,SaldoAnno1!D$12:D$4902)</f>
        <v>0</v>
      </c>
      <c r="N559" s="123">
        <f>SUMIF(SaldoAnno1!A$12:A$4902,D559,SaldoAnno1!E$12:E$4902)</f>
        <v>0</v>
      </c>
      <c r="O559" s="123">
        <f>SUMIF(SaldoAnno1!A$12:A$4902,D559,SaldoAnno1!G$12:G$4902)</f>
        <v>0</v>
      </c>
      <c r="P559" s="123">
        <f>SUMIF(SaldoAnno2!A$12:A$5000,D559,SaldoAnno2!D$12:D$5000)</f>
        <v>0</v>
      </c>
      <c r="Q559" s="123">
        <f>SUMIF(SaldoAnno2!A$12:A$5000,D559,SaldoAnno2!E$12:E$5000)</f>
        <v>0</v>
      </c>
      <c r="R559" s="123">
        <f>SUMIF(SaldoAnno2!A$12:A$5000,D559,SaldoAnno2!G$12:G$5000)</f>
        <v>0</v>
      </c>
      <c r="S559" s="123">
        <f>SUMIF(SaldoAnno3!A$12:A$5000,D559,SaldoAnno3!D$12:G$5000)</f>
        <v>0</v>
      </c>
      <c r="T559" s="123">
        <f>SUMIF(SaldoAnno3!A$12:A$5000,D559,SaldoAnno3!E$12:H$5000)</f>
        <v>0</v>
      </c>
      <c r="U559" s="123">
        <f>SUMIF(SaldoAnno3!A$12:A$5000,D559,SaldoAnno3!G$12:G$5000)</f>
        <v>0</v>
      </c>
      <c r="V559" s="123">
        <f>SUMIF(SaldoAnno4!A$12:A$4602,$D559,SaldoAnno4!D$12:D$4602)</f>
        <v>0</v>
      </c>
      <c r="W559" s="123">
        <f>SUMIF(SaldoAnno4!A$12:A$4602,$D559,SaldoAnno4!E$12:E$4602)</f>
        <v>0</v>
      </c>
      <c r="X559" s="123">
        <f>SUMIF(SaldoAnno4!A$12:A$4602,$D559,SaldoAnno4!G$12:G$4602)</f>
        <v>0</v>
      </c>
      <c r="Y559" s="123">
        <f>SUMIF(SaldoAnno5!A$12:A$4602,$D559,SaldoAnno5!D$12:D$4602)</f>
        <v>0</v>
      </c>
      <c r="Z559" s="123">
        <f>SUMIF(SaldoAnno5!A$12:A$4602,$D559,SaldoAnno5!E$12:E$4602)</f>
        <v>0</v>
      </c>
      <c r="AA559" s="123">
        <f>SUMIF(SaldoAnno5!A$12:A$4602,$D559,SaldoAnno5!G$12:G$4602)</f>
        <v>0</v>
      </c>
      <c r="AB559" s="123">
        <f>SUMIF(SaldoAnno6!A$12:A$5000,$D559,SaldoAnno6!D$12:D$5000)</f>
        <v>0</v>
      </c>
      <c r="AC559" s="123">
        <f>SUMIF(SaldoAnno6!A$12:A$5000,$D559,SaldoAnno6!E$12:E$5000)</f>
        <v>0</v>
      </c>
      <c r="AD559" s="123">
        <f>SUMIF(SaldoAnno6!A$12:A$5000,$D559,SaldoAnno6!G$12:G$5000)</f>
        <v>0</v>
      </c>
    </row>
    <row r="560" spans="1:30" ht="25.5">
      <c r="A560" s="124">
        <v>40</v>
      </c>
      <c r="B560" s="124">
        <v>4013</v>
      </c>
      <c r="C560" s="124">
        <v>401301</v>
      </c>
      <c r="D560" s="124">
        <v>40130103</v>
      </c>
      <c r="E560" s="125" t="s">
        <v>57</v>
      </c>
      <c r="F560" s="124">
        <v>1</v>
      </c>
      <c r="G560" s="126" t="s">
        <v>787</v>
      </c>
      <c r="H560" s="126" t="s">
        <v>58</v>
      </c>
      <c r="I560" s="126" t="s">
        <v>455</v>
      </c>
      <c r="J560" s="126" t="s">
        <v>838</v>
      </c>
      <c r="K560" s="126" t="s">
        <v>59</v>
      </c>
      <c r="L560" s="126" t="s">
        <v>59</v>
      </c>
      <c r="M560" s="123">
        <f>SUMIF(SaldoAnno1!A$12:A$4902,D560,SaldoAnno1!D$12:D$4902)</f>
        <v>0</v>
      </c>
      <c r="N560" s="123">
        <f>SUMIF(SaldoAnno1!A$12:A$4902,D560,SaldoAnno1!E$12:E$4902)</f>
        <v>0</v>
      </c>
      <c r="O560" s="123">
        <f>SUMIF(SaldoAnno1!A$12:A$4902,D560,SaldoAnno1!G$12:G$4902)</f>
        <v>0</v>
      </c>
      <c r="P560" s="123">
        <f>SUMIF(SaldoAnno2!A$12:A$5000,D560,SaldoAnno2!D$12:D$5000)</f>
        <v>0</v>
      </c>
      <c r="Q560" s="123">
        <f>SUMIF(SaldoAnno2!A$12:A$5000,D560,SaldoAnno2!E$12:E$5000)</f>
        <v>0</v>
      </c>
      <c r="R560" s="123">
        <f>SUMIF(SaldoAnno2!A$12:A$5000,D560,SaldoAnno2!G$12:G$5000)</f>
        <v>0</v>
      </c>
      <c r="S560" s="123">
        <f>SUMIF(SaldoAnno3!A$12:A$5000,D560,SaldoAnno3!D$12:G$5000)</f>
        <v>0</v>
      </c>
      <c r="T560" s="123">
        <f>SUMIF(SaldoAnno3!A$12:A$5000,D560,SaldoAnno3!E$12:H$5000)</f>
        <v>0</v>
      </c>
      <c r="U560" s="123">
        <f>SUMIF(SaldoAnno3!A$12:A$5000,D560,SaldoAnno3!G$12:G$5000)</f>
        <v>0</v>
      </c>
      <c r="V560" s="123">
        <f>SUMIF(SaldoAnno4!A$12:A$4602,$D560,SaldoAnno4!D$12:D$4602)</f>
        <v>0</v>
      </c>
      <c r="W560" s="123">
        <f>SUMIF(SaldoAnno4!A$12:A$4602,$D560,SaldoAnno4!E$12:E$4602)</f>
        <v>0</v>
      </c>
      <c r="X560" s="123">
        <f>SUMIF(SaldoAnno4!A$12:A$4602,$D560,SaldoAnno4!G$12:G$4602)</f>
        <v>0</v>
      </c>
      <c r="Y560" s="123">
        <f>SUMIF(SaldoAnno5!A$12:A$4602,$D560,SaldoAnno5!D$12:D$4602)</f>
        <v>0</v>
      </c>
      <c r="Z560" s="123">
        <f>SUMIF(SaldoAnno5!A$12:A$4602,$D560,SaldoAnno5!E$12:E$4602)</f>
        <v>0</v>
      </c>
      <c r="AA560" s="123">
        <f>SUMIF(SaldoAnno5!A$12:A$4602,$D560,SaldoAnno5!G$12:G$4602)</f>
        <v>0</v>
      </c>
      <c r="AB560" s="123">
        <f>SUMIF(SaldoAnno6!A$12:A$5000,$D560,SaldoAnno6!D$12:D$5000)</f>
        <v>0</v>
      </c>
      <c r="AC560" s="123">
        <f>SUMIF(SaldoAnno6!A$12:A$5000,$D560,SaldoAnno6!E$12:E$5000)</f>
        <v>0</v>
      </c>
      <c r="AD560" s="123">
        <f>SUMIF(SaldoAnno6!A$12:A$5000,$D560,SaldoAnno6!G$12:G$5000)</f>
        <v>0</v>
      </c>
    </row>
    <row r="561" spans="1:30">
      <c r="A561" s="124">
        <v>40</v>
      </c>
      <c r="B561" s="124">
        <v>4013</v>
      </c>
      <c r="C561" s="124">
        <v>401301</v>
      </c>
      <c r="D561" s="124">
        <v>40130109</v>
      </c>
      <c r="E561" s="125" t="s">
        <v>315</v>
      </c>
      <c r="F561" s="124">
        <v>1</v>
      </c>
      <c r="G561" s="126" t="s">
        <v>787</v>
      </c>
      <c r="H561" s="126" t="s">
        <v>58</v>
      </c>
      <c r="I561" s="126" t="s">
        <v>455</v>
      </c>
      <c r="J561" s="126" t="s">
        <v>838</v>
      </c>
      <c r="K561" s="126" t="s">
        <v>59</v>
      </c>
      <c r="L561" s="126" t="s">
        <v>59</v>
      </c>
      <c r="M561" s="123">
        <f>SUMIF(SaldoAnno1!A$12:A$4902,D561,SaldoAnno1!D$12:D$4902)</f>
        <v>0</v>
      </c>
      <c r="N561" s="123">
        <f>SUMIF(SaldoAnno1!A$12:A$4902,D561,SaldoAnno1!E$12:E$4902)</f>
        <v>0</v>
      </c>
      <c r="O561" s="123">
        <f>SUMIF(SaldoAnno1!A$12:A$4902,D561,SaldoAnno1!G$12:G$4902)</f>
        <v>0</v>
      </c>
      <c r="P561" s="123">
        <f>SUMIF(SaldoAnno2!A$12:A$5000,D561,SaldoAnno2!D$12:D$5000)</f>
        <v>26791.38</v>
      </c>
      <c r="Q561" s="123">
        <f>SUMIF(SaldoAnno2!A$12:A$5000,D561,SaldoAnno2!E$12:E$5000)</f>
        <v>0</v>
      </c>
      <c r="R561" s="123">
        <f>SUMIF(SaldoAnno2!A$12:A$5000,D561,SaldoAnno2!G$12:G$5000)</f>
        <v>26791.38</v>
      </c>
      <c r="S561" s="123">
        <f>SUMIF(SaldoAnno3!A$12:A$5000,D561,SaldoAnno3!D$12:G$5000)</f>
        <v>40353.360000000001</v>
      </c>
      <c r="T561" s="123">
        <f>SUMIF(SaldoAnno3!A$12:A$5000,D561,SaldoAnno3!E$12:H$5000)</f>
        <v>0</v>
      </c>
      <c r="U561" s="123">
        <f>SUMIF(SaldoAnno3!A$12:A$5000,D561,SaldoAnno3!G$12:G$5000)</f>
        <v>40353.360000000001</v>
      </c>
      <c r="V561" s="123">
        <f>SUMIF(SaldoAnno4!A$12:A$4602,$D561,SaldoAnno4!D$12:D$4602)</f>
        <v>170220.46</v>
      </c>
      <c r="W561" s="123">
        <f>SUMIF(SaldoAnno4!A$12:A$4602,$D561,SaldoAnno4!E$12:E$4602)</f>
        <v>0</v>
      </c>
      <c r="X561" s="123">
        <f>SUMIF(SaldoAnno4!A$12:A$4602,$D561,SaldoAnno4!G$12:G$4602)</f>
        <v>170220.46</v>
      </c>
      <c r="Y561" s="123">
        <f>SUMIF(SaldoAnno5!A$12:A$4602,$D561,SaldoAnno5!D$12:D$4602)</f>
        <v>98918.64</v>
      </c>
      <c r="Z561" s="123">
        <f>SUMIF(SaldoAnno5!A$12:A$4602,$D561,SaldoAnno5!E$12:E$4602)</f>
        <v>0</v>
      </c>
      <c r="AA561" s="123">
        <f>SUMIF(SaldoAnno5!A$12:A$4602,$D561,SaldoAnno5!G$12:G$4602)</f>
        <v>98918.64</v>
      </c>
      <c r="AB561" s="123">
        <f>SUMIF(SaldoAnno6!A$12:A$5000,$D561,SaldoAnno6!D$12:D$5000)</f>
        <v>131904.47</v>
      </c>
      <c r="AC561" s="123">
        <f>SUMIF(SaldoAnno6!A$12:A$5000,$D561,SaldoAnno6!E$12:E$5000)</f>
        <v>0</v>
      </c>
      <c r="AD561" s="123">
        <f>SUMIF(SaldoAnno6!A$12:A$5000,$D561,SaldoAnno6!G$12:G$5000)</f>
        <v>131904.47</v>
      </c>
    </row>
    <row r="562" spans="1:30" ht="25.5">
      <c r="A562" s="124">
        <v>40</v>
      </c>
      <c r="B562" s="124">
        <v>4013</v>
      </c>
      <c r="C562" s="124">
        <v>401301</v>
      </c>
      <c r="D562" s="124">
        <v>40130111</v>
      </c>
      <c r="E562" s="125" t="s">
        <v>60</v>
      </c>
      <c r="F562" s="124">
        <v>1</v>
      </c>
      <c r="G562" s="126" t="s">
        <v>787</v>
      </c>
      <c r="H562" s="126" t="s">
        <v>58</v>
      </c>
      <c r="I562" s="126" t="s">
        <v>455</v>
      </c>
      <c r="J562" s="126" t="s">
        <v>838</v>
      </c>
      <c r="K562" s="126" t="s">
        <v>59</v>
      </c>
      <c r="L562" s="126" t="s">
        <v>59</v>
      </c>
      <c r="M562" s="123">
        <f>SUMIF(SaldoAnno1!A$12:A$4902,D562,SaldoAnno1!D$12:D$4902)</f>
        <v>0</v>
      </c>
      <c r="N562" s="123">
        <f>SUMIF(SaldoAnno1!A$12:A$4902,D562,SaldoAnno1!E$12:E$4902)</f>
        <v>0</v>
      </c>
      <c r="O562" s="123">
        <f>SUMIF(SaldoAnno1!A$12:A$4902,D562,SaldoAnno1!G$12:G$4902)</f>
        <v>0</v>
      </c>
      <c r="P562" s="123">
        <f>SUMIF(SaldoAnno2!A$12:A$5000,D562,SaldoAnno2!D$12:D$5000)</f>
        <v>120950</v>
      </c>
      <c r="Q562" s="123">
        <f>SUMIF(SaldoAnno2!A$12:A$5000,D562,SaldoAnno2!E$12:E$5000)</f>
        <v>0</v>
      </c>
      <c r="R562" s="123">
        <f>SUMIF(SaldoAnno2!A$12:A$5000,D562,SaldoAnno2!G$12:G$5000)</f>
        <v>120950</v>
      </c>
      <c r="S562" s="123">
        <f>SUMIF(SaldoAnno3!A$12:A$5000,D562,SaldoAnno3!D$12:G$5000)</f>
        <v>0</v>
      </c>
      <c r="T562" s="123">
        <f>SUMIF(SaldoAnno3!A$12:A$5000,D562,SaldoAnno3!E$12:H$5000)</f>
        <v>0</v>
      </c>
      <c r="U562" s="123">
        <f>SUMIF(SaldoAnno3!A$12:A$5000,D562,SaldoAnno3!G$12:G$5000)</f>
        <v>0</v>
      </c>
      <c r="V562" s="123">
        <f>SUMIF(SaldoAnno4!A$12:A$4602,$D562,SaldoAnno4!D$12:D$4602)</f>
        <v>98400</v>
      </c>
      <c r="W562" s="123">
        <f>SUMIF(SaldoAnno4!A$12:A$4602,$D562,SaldoAnno4!E$12:E$4602)</f>
        <v>0</v>
      </c>
      <c r="X562" s="123">
        <f>SUMIF(SaldoAnno4!A$12:A$4602,$D562,SaldoAnno4!G$12:G$4602)</f>
        <v>98400</v>
      </c>
      <c r="Y562" s="123">
        <f>SUMIF(SaldoAnno5!A$12:A$4602,$D562,SaldoAnno5!D$12:D$4602)</f>
        <v>105600</v>
      </c>
      <c r="Z562" s="123">
        <f>SUMIF(SaldoAnno5!A$12:A$4602,$D562,SaldoAnno5!E$12:E$4602)</f>
        <v>0</v>
      </c>
      <c r="AA562" s="123">
        <f>SUMIF(SaldoAnno5!A$12:A$4602,$D562,SaldoAnno5!G$12:G$4602)</f>
        <v>105600</v>
      </c>
      <c r="AB562" s="123">
        <f>SUMIF(SaldoAnno6!A$12:A$5000,$D562,SaldoAnno6!D$12:D$5000)</f>
        <v>0</v>
      </c>
      <c r="AC562" s="123">
        <f>SUMIF(SaldoAnno6!A$12:A$5000,$D562,SaldoAnno6!E$12:E$5000)</f>
        <v>0</v>
      </c>
      <c r="AD562" s="123">
        <f>SUMIF(SaldoAnno6!A$12:A$5000,$D562,SaldoAnno6!G$12:G$5000)</f>
        <v>0</v>
      </c>
    </row>
    <row r="563" spans="1:30" ht="25.5">
      <c r="A563" s="124">
        <v>40</v>
      </c>
      <c r="B563" s="124">
        <v>4013</v>
      </c>
      <c r="C563" s="124">
        <v>401301</v>
      </c>
      <c r="D563" s="124">
        <v>40130112</v>
      </c>
      <c r="E563" s="125" t="s">
        <v>61</v>
      </c>
      <c r="F563" s="124">
        <v>1</v>
      </c>
      <c r="G563" s="126" t="s">
        <v>787</v>
      </c>
      <c r="H563" s="126" t="s">
        <v>58</v>
      </c>
      <c r="I563" s="126" t="s">
        <v>455</v>
      </c>
      <c r="J563" s="126" t="s">
        <v>838</v>
      </c>
      <c r="K563" s="126" t="s">
        <v>59</v>
      </c>
      <c r="L563" s="126" t="s">
        <v>59</v>
      </c>
      <c r="M563" s="123">
        <f>SUMIF(SaldoAnno1!A$12:A$4902,D563,SaldoAnno1!D$12:D$4902)</f>
        <v>0</v>
      </c>
      <c r="N563" s="123">
        <f>SUMIF(SaldoAnno1!A$12:A$4902,D563,SaldoAnno1!E$12:E$4902)</f>
        <v>0</v>
      </c>
      <c r="O563" s="123">
        <f>SUMIF(SaldoAnno1!A$12:A$4902,D563,SaldoAnno1!G$12:G$4902)</f>
        <v>0</v>
      </c>
      <c r="P563" s="123">
        <f>SUMIF(SaldoAnno2!A$12:A$5000,D563,SaldoAnno2!D$12:D$5000)</f>
        <v>278975</v>
      </c>
      <c r="Q563" s="123">
        <f>SUMIF(SaldoAnno2!A$12:A$5000,D563,SaldoAnno2!E$12:E$5000)</f>
        <v>0</v>
      </c>
      <c r="R563" s="123">
        <f>SUMIF(SaldoAnno2!A$12:A$5000,D563,SaldoAnno2!G$12:G$5000)</f>
        <v>278975</v>
      </c>
      <c r="S563" s="123">
        <f>SUMIF(SaldoAnno3!A$12:A$5000,D563,SaldoAnno3!D$12:G$5000)</f>
        <v>0</v>
      </c>
      <c r="T563" s="123">
        <f>SUMIF(SaldoAnno3!A$12:A$5000,D563,SaldoAnno3!E$12:H$5000)</f>
        <v>0</v>
      </c>
      <c r="U563" s="123">
        <f>SUMIF(SaldoAnno3!A$12:A$5000,D563,SaldoAnno3!G$12:G$5000)</f>
        <v>0</v>
      </c>
      <c r="V563" s="123">
        <f>SUMIF(SaldoAnno4!A$12:A$4602,$D563,SaldoAnno4!D$12:D$4602)</f>
        <v>0</v>
      </c>
      <c r="W563" s="123">
        <f>SUMIF(SaldoAnno4!A$12:A$4602,$D563,SaldoAnno4!E$12:E$4602)</f>
        <v>0</v>
      </c>
      <c r="X563" s="123">
        <f>SUMIF(SaldoAnno4!A$12:A$4602,$D563,SaldoAnno4!G$12:G$4602)</f>
        <v>0</v>
      </c>
      <c r="Y563" s="123">
        <f>SUMIF(SaldoAnno5!A$12:A$4602,$D563,SaldoAnno5!D$12:D$4602)</f>
        <v>97000</v>
      </c>
      <c r="Z563" s="123">
        <f>SUMIF(SaldoAnno5!A$12:A$4602,$D563,SaldoAnno5!E$12:E$4602)</f>
        <v>0</v>
      </c>
      <c r="AA563" s="123">
        <f>SUMIF(SaldoAnno5!A$12:A$4602,$D563,SaldoAnno5!G$12:G$4602)</f>
        <v>97000</v>
      </c>
      <c r="AB563" s="123">
        <f>SUMIF(SaldoAnno6!A$12:A$5000,$D563,SaldoAnno6!D$12:D$5000)</f>
        <v>133100</v>
      </c>
      <c r="AC563" s="123">
        <f>SUMIF(SaldoAnno6!A$12:A$5000,$D563,SaldoAnno6!E$12:E$5000)</f>
        <v>0</v>
      </c>
      <c r="AD563" s="123">
        <f>SUMIF(SaldoAnno6!A$12:A$5000,$D563,SaldoAnno6!G$12:G$5000)</f>
        <v>133100</v>
      </c>
    </row>
    <row r="564" spans="1:30">
      <c r="A564" s="124">
        <v>40</v>
      </c>
      <c r="B564" s="124">
        <v>4013</v>
      </c>
      <c r="C564" s="124">
        <v>401301</v>
      </c>
      <c r="D564" s="124">
        <v>40130113</v>
      </c>
      <c r="E564" s="125" t="s">
        <v>62</v>
      </c>
      <c r="F564" s="124">
        <v>1</v>
      </c>
      <c r="G564" s="126" t="s">
        <v>787</v>
      </c>
      <c r="H564" s="126" t="s">
        <v>58</v>
      </c>
      <c r="I564" s="126" t="s">
        <v>455</v>
      </c>
      <c r="J564" s="126" t="s">
        <v>838</v>
      </c>
      <c r="K564" s="126" t="s">
        <v>59</v>
      </c>
      <c r="L564" s="126" t="s">
        <v>59</v>
      </c>
      <c r="M564" s="123">
        <f>SUMIF(SaldoAnno1!A$12:A$4902,D564,SaldoAnno1!D$12:D$4902)</f>
        <v>0</v>
      </c>
      <c r="N564" s="123">
        <f>SUMIF(SaldoAnno1!A$12:A$4902,D564,SaldoAnno1!E$12:E$4902)</f>
        <v>0</v>
      </c>
      <c r="O564" s="123">
        <f>SUMIF(SaldoAnno1!A$12:A$4902,D564,SaldoAnno1!G$12:G$4902)</f>
        <v>0</v>
      </c>
      <c r="P564" s="123">
        <f>SUMIF(SaldoAnno2!A$12:A$5000,D564,SaldoAnno2!D$12:D$5000)</f>
        <v>0</v>
      </c>
      <c r="Q564" s="123">
        <f>SUMIF(SaldoAnno2!A$12:A$5000,D564,SaldoAnno2!E$12:E$5000)</f>
        <v>0</v>
      </c>
      <c r="R564" s="123">
        <f>SUMIF(SaldoAnno2!A$12:A$5000,D564,SaldoAnno2!G$12:G$5000)</f>
        <v>0</v>
      </c>
      <c r="S564" s="123">
        <f>SUMIF(SaldoAnno3!A$12:A$5000,D564,SaldoAnno3!D$12:G$5000)</f>
        <v>0</v>
      </c>
      <c r="T564" s="123">
        <f>SUMIF(SaldoAnno3!A$12:A$5000,D564,SaldoAnno3!E$12:H$5000)</f>
        <v>0</v>
      </c>
      <c r="U564" s="123">
        <f>SUMIF(SaldoAnno3!A$12:A$5000,D564,SaldoAnno3!G$12:G$5000)</f>
        <v>0</v>
      </c>
      <c r="V564" s="123">
        <f>SUMIF(SaldoAnno4!A$12:A$4602,$D564,SaldoAnno4!D$12:D$4602)</f>
        <v>0</v>
      </c>
      <c r="W564" s="123">
        <f>SUMIF(SaldoAnno4!A$12:A$4602,$D564,SaldoAnno4!E$12:E$4602)</f>
        <v>0</v>
      </c>
      <c r="X564" s="123">
        <f>SUMIF(SaldoAnno4!A$12:A$4602,$D564,SaldoAnno4!G$12:G$4602)</f>
        <v>0</v>
      </c>
      <c r="Y564" s="123">
        <f>SUMIF(SaldoAnno5!A$12:A$4602,$D564,SaldoAnno5!D$12:D$4602)</f>
        <v>0</v>
      </c>
      <c r="Z564" s="123">
        <f>SUMIF(SaldoAnno5!A$12:A$4602,$D564,SaldoAnno5!E$12:E$4602)</f>
        <v>0</v>
      </c>
      <c r="AA564" s="123">
        <f>SUMIF(SaldoAnno5!A$12:A$4602,$D564,SaldoAnno5!G$12:G$4602)</f>
        <v>0</v>
      </c>
      <c r="AB564" s="123">
        <f>SUMIF(SaldoAnno6!A$12:A$5000,$D564,SaldoAnno6!D$12:D$5000)</f>
        <v>0</v>
      </c>
      <c r="AC564" s="123">
        <f>SUMIF(SaldoAnno6!A$12:A$5000,$D564,SaldoAnno6!E$12:E$5000)</f>
        <v>0</v>
      </c>
      <c r="AD564" s="123">
        <f>SUMIF(SaldoAnno6!A$12:A$5000,$D564,SaldoAnno6!G$12:G$5000)</f>
        <v>0</v>
      </c>
    </row>
    <row r="565" spans="1:30" ht="25.5">
      <c r="A565" s="124">
        <v>40</v>
      </c>
      <c r="B565" s="124">
        <v>4013</v>
      </c>
      <c r="C565" s="124">
        <v>401301</v>
      </c>
      <c r="D565" s="124">
        <v>40130114</v>
      </c>
      <c r="E565" s="125" t="s">
        <v>45</v>
      </c>
      <c r="F565" s="124">
        <v>1</v>
      </c>
      <c r="G565" s="126" t="s">
        <v>787</v>
      </c>
      <c r="H565" s="126" t="s">
        <v>58</v>
      </c>
      <c r="I565" s="126" t="s">
        <v>455</v>
      </c>
      <c r="J565" s="126" t="s">
        <v>838</v>
      </c>
      <c r="K565" s="126" t="s">
        <v>59</v>
      </c>
      <c r="L565" s="126" t="s">
        <v>59</v>
      </c>
      <c r="M565" s="123">
        <f>SUMIF(SaldoAnno1!A$12:A$4902,D565,SaldoAnno1!D$12:D$4902)</f>
        <v>0</v>
      </c>
      <c r="N565" s="123">
        <f>SUMIF(SaldoAnno1!A$12:A$4902,D565,SaldoAnno1!E$12:E$4902)</f>
        <v>0</v>
      </c>
      <c r="O565" s="123">
        <f>SUMIF(SaldoAnno1!A$12:A$4902,D565,SaldoAnno1!G$12:G$4902)</f>
        <v>0</v>
      </c>
      <c r="P565" s="123">
        <f>SUMIF(SaldoAnno2!A$12:A$5000,D565,SaldoAnno2!D$12:D$5000)</f>
        <v>0</v>
      </c>
      <c r="Q565" s="123">
        <f>SUMIF(SaldoAnno2!A$12:A$5000,D565,SaldoAnno2!E$12:E$5000)</f>
        <v>0</v>
      </c>
      <c r="R565" s="123">
        <f>SUMIF(SaldoAnno2!A$12:A$5000,D565,SaldoAnno2!G$12:G$5000)</f>
        <v>0</v>
      </c>
      <c r="S565" s="123">
        <f>SUMIF(SaldoAnno3!A$12:A$5000,D565,SaldoAnno3!D$12:G$5000)</f>
        <v>0</v>
      </c>
      <c r="T565" s="123">
        <f>SUMIF(SaldoAnno3!A$12:A$5000,D565,SaldoAnno3!E$12:H$5000)</f>
        <v>0</v>
      </c>
      <c r="U565" s="123">
        <f>SUMIF(SaldoAnno3!A$12:A$5000,D565,SaldoAnno3!G$12:G$5000)</f>
        <v>0</v>
      </c>
      <c r="V565" s="123">
        <f>SUMIF(SaldoAnno4!A$12:A$4602,$D565,SaldoAnno4!D$12:D$4602)</f>
        <v>10000</v>
      </c>
      <c r="W565" s="123">
        <f>SUMIF(SaldoAnno4!A$12:A$4602,$D565,SaldoAnno4!E$12:E$4602)</f>
        <v>0</v>
      </c>
      <c r="X565" s="123">
        <f>SUMIF(SaldoAnno4!A$12:A$4602,$D565,SaldoAnno4!G$12:G$4602)</f>
        <v>10000</v>
      </c>
      <c r="Y565" s="123">
        <f>SUMIF(SaldoAnno5!A$12:A$4602,$D565,SaldoAnno5!D$12:D$4602)</f>
        <v>22020</v>
      </c>
      <c r="Z565" s="123">
        <f>SUMIF(SaldoAnno5!A$12:A$4602,$D565,SaldoAnno5!E$12:E$4602)</f>
        <v>0</v>
      </c>
      <c r="AA565" s="123">
        <f>SUMIF(SaldoAnno5!A$12:A$4602,$D565,SaldoAnno5!G$12:G$4602)</f>
        <v>22020</v>
      </c>
      <c r="AB565" s="123">
        <f>SUMIF(SaldoAnno6!A$12:A$5000,$D565,SaldoAnno6!D$12:D$5000)</f>
        <v>0</v>
      </c>
      <c r="AC565" s="123">
        <f>SUMIF(SaldoAnno6!A$12:A$5000,$D565,SaldoAnno6!E$12:E$5000)</f>
        <v>0</v>
      </c>
      <c r="AD565" s="123">
        <f>SUMIF(SaldoAnno6!A$12:A$5000,$D565,SaldoAnno6!G$12:G$5000)</f>
        <v>0</v>
      </c>
    </row>
    <row r="566" spans="1:30">
      <c r="A566" s="124">
        <v>40</v>
      </c>
      <c r="B566" s="124">
        <v>4013</v>
      </c>
      <c r="C566" s="124">
        <v>401301</v>
      </c>
      <c r="D566" s="124">
        <v>40130115</v>
      </c>
      <c r="E566" s="125" t="s">
        <v>1689</v>
      </c>
      <c r="F566" s="124">
        <v>1</v>
      </c>
      <c r="G566" s="126" t="s">
        <v>787</v>
      </c>
      <c r="H566" s="126" t="s">
        <v>58</v>
      </c>
      <c r="I566" s="126" t="s">
        <v>455</v>
      </c>
      <c r="J566" s="126" t="s">
        <v>838</v>
      </c>
      <c r="K566" s="126" t="s">
        <v>59</v>
      </c>
      <c r="L566" s="126" t="s">
        <v>59</v>
      </c>
      <c r="M566" s="123">
        <f>SUMIF(SaldoAnno1!A$12:A$4902,D566,SaldoAnno1!D$12:D$4902)</f>
        <v>0</v>
      </c>
      <c r="N566" s="123">
        <f>SUMIF(SaldoAnno1!A$12:A$4902,D566,SaldoAnno1!E$12:E$4902)</f>
        <v>0</v>
      </c>
      <c r="O566" s="123">
        <f>SUMIF(SaldoAnno1!A$12:A$4902,D566,SaldoAnno1!G$12:G$4902)</f>
        <v>0</v>
      </c>
      <c r="P566" s="123">
        <f>SUMIF(SaldoAnno2!A$12:A$5000,D566,SaldoAnno2!D$12:D$5000)</f>
        <v>0</v>
      </c>
      <c r="Q566" s="123">
        <f>SUMIF(SaldoAnno2!A$12:A$5000,D566,SaldoAnno2!E$12:E$5000)</f>
        <v>0</v>
      </c>
      <c r="R566" s="123">
        <f>SUMIF(SaldoAnno2!A$12:A$5000,D566,SaldoAnno2!G$12:G$5000)</f>
        <v>0</v>
      </c>
      <c r="S566" s="123">
        <f>SUMIF(SaldoAnno3!A$12:A$5000,D566,SaldoAnno3!D$12:G$5000)</f>
        <v>0</v>
      </c>
      <c r="T566" s="123">
        <f>SUMIF(SaldoAnno3!A$12:A$5000,D566,SaldoAnno3!E$12:H$5000)</f>
        <v>0</v>
      </c>
      <c r="U566" s="123">
        <f>SUMIF(SaldoAnno3!A$12:A$5000,D566,SaldoAnno3!G$12:G$5000)</f>
        <v>0</v>
      </c>
      <c r="V566" s="123">
        <f>SUMIF(SaldoAnno4!A$12:A$4602,$D566,SaldoAnno4!D$12:D$4602)</f>
        <v>0</v>
      </c>
      <c r="W566" s="123">
        <f>SUMIF(SaldoAnno4!A$12:A$4602,$D566,SaldoAnno4!E$12:E$4602)</f>
        <v>0</v>
      </c>
      <c r="X566" s="123">
        <f>SUMIF(SaldoAnno4!A$12:A$4602,$D566,SaldoAnno4!G$12:G$4602)</f>
        <v>0</v>
      </c>
      <c r="Y566" s="123">
        <f>SUMIF(SaldoAnno5!A$12:A$4602,$D566,SaldoAnno5!D$12:D$4602)</f>
        <v>245879.22</v>
      </c>
      <c r="Z566" s="123">
        <f>SUMIF(SaldoAnno5!A$12:A$4602,$D566,SaldoAnno5!E$12:E$4602)</f>
        <v>0</v>
      </c>
      <c r="AA566" s="123">
        <f>SUMIF(SaldoAnno5!A$12:A$4602,$D566,SaldoAnno5!G$12:G$4602)</f>
        <v>245879.22</v>
      </c>
      <c r="AB566" s="123">
        <f>SUMIF(SaldoAnno6!A$12:A$5000,$D566,SaldoAnno6!D$12:D$5000)</f>
        <v>0</v>
      </c>
      <c r="AC566" s="123">
        <f>SUMIF(SaldoAnno6!A$12:A$5000,$D566,SaldoAnno6!E$12:E$5000)</f>
        <v>0</v>
      </c>
      <c r="AD566" s="123">
        <f>SUMIF(SaldoAnno6!A$12:A$5000,$D566,SaldoAnno6!G$12:G$5000)</f>
        <v>0</v>
      </c>
    </row>
    <row r="567" spans="1:30">
      <c r="A567" s="124">
        <v>40</v>
      </c>
      <c r="B567" s="124">
        <v>4014</v>
      </c>
      <c r="C567" s="124">
        <v>401401</v>
      </c>
      <c r="D567" s="124">
        <v>40140101</v>
      </c>
      <c r="E567" s="125" t="s">
        <v>1376</v>
      </c>
      <c r="F567" s="124">
        <v>1</v>
      </c>
      <c r="G567" s="126" t="s">
        <v>787</v>
      </c>
      <c r="H567" s="126" t="s">
        <v>63</v>
      </c>
      <c r="I567" s="126" t="s">
        <v>64</v>
      </c>
      <c r="J567" s="126" t="s">
        <v>838</v>
      </c>
      <c r="K567" s="126" t="s">
        <v>65</v>
      </c>
      <c r="L567" s="126" t="s">
        <v>66</v>
      </c>
      <c r="M567" s="123">
        <f>SUMIF(SaldoAnno1!A$12:A$4902,D567,SaldoAnno1!D$12:D$4902)</f>
        <v>1978.53</v>
      </c>
      <c r="N567" s="123">
        <f>SUMIF(SaldoAnno1!A$12:A$4902,D567,SaldoAnno1!E$12:E$4902)</f>
        <v>0</v>
      </c>
      <c r="O567" s="123">
        <f>SUMIF(SaldoAnno1!A$12:A$4902,D567,SaldoAnno1!G$12:G$4902)</f>
        <v>1978.53</v>
      </c>
      <c r="P567" s="123">
        <f>SUMIF(SaldoAnno2!A$12:A$5000,D567,SaldoAnno2!D$12:D$5000)</f>
        <v>9228.82</v>
      </c>
      <c r="Q567" s="123">
        <f>SUMIF(SaldoAnno2!A$12:A$5000,D567,SaldoAnno2!E$12:E$5000)</f>
        <v>26.83</v>
      </c>
      <c r="R567" s="123">
        <f>SUMIF(SaldoAnno2!A$12:A$5000,D567,SaldoAnno2!G$12:G$5000)</f>
        <v>9201.99</v>
      </c>
      <c r="S567" s="123">
        <f>SUMIF(SaldoAnno3!A$12:A$5000,D567,SaldoAnno3!D$12:G$5000)</f>
        <v>8192.08</v>
      </c>
      <c r="T567" s="123">
        <f>SUMIF(SaldoAnno3!A$12:A$5000,D567,SaldoAnno3!E$12:H$5000)</f>
        <v>0</v>
      </c>
      <c r="U567" s="123">
        <f>SUMIF(SaldoAnno3!A$12:A$5000,D567,SaldoAnno3!G$12:G$5000)</f>
        <v>8192.08</v>
      </c>
      <c r="V567" s="123">
        <f>SUMIF(SaldoAnno4!A$12:A$4602,$D567,SaldoAnno4!D$12:D$4602)</f>
        <v>9059.9500000000007</v>
      </c>
      <c r="W567" s="123">
        <f>SUMIF(SaldoAnno4!A$12:A$4602,$D567,SaldoAnno4!E$12:E$4602)</f>
        <v>0</v>
      </c>
      <c r="X567" s="123">
        <f>SUMIF(SaldoAnno4!A$12:A$4602,$D567,SaldoAnno4!G$12:G$4602)</f>
        <v>9059.9500000000007</v>
      </c>
      <c r="Y567" s="123">
        <f>SUMIF(SaldoAnno5!A$12:A$4602,$D567,SaldoAnno5!D$12:D$4602)</f>
        <v>7211.45</v>
      </c>
      <c r="Z567" s="123">
        <f>SUMIF(SaldoAnno5!A$12:A$4602,$D567,SaldoAnno5!E$12:E$4602)</f>
        <v>17.010000000000002</v>
      </c>
      <c r="AA567" s="123">
        <f>SUMIF(SaldoAnno5!A$12:A$4602,$D567,SaldoAnno5!G$12:G$4602)</f>
        <v>7194.44</v>
      </c>
      <c r="AB567" s="123">
        <f>SUMIF(SaldoAnno6!A$12:A$5000,$D567,SaldoAnno6!D$12:D$5000)</f>
        <v>5398.78</v>
      </c>
      <c r="AC567" s="123">
        <f>SUMIF(SaldoAnno6!A$12:A$5000,$D567,SaldoAnno6!E$12:E$5000)</f>
        <v>7.01</v>
      </c>
      <c r="AD567" s="123">
        <f>SUMIF(SaldoAnno6!A$12:A$5000,$D567,SaldoAnno6!G$12:G$5000)</f>
        <v>5391.7699999999995</v>
      </c>
    </row>
    <row r="568" spans="1:30">
      <c r="A568" s="124">
        <v>40</v>
      </c>
      <c r="B568" s="124">
        <v>4014</v>
      </c>
      <c r="C568" s="124">
        <v>401401</v>
      </c>
      <c r="D568" s="124">
        <v>40140102</v>
      </c>
      <c r="E568" s="125" t="s">
        <v>67</v>
      </c>
      <c r="F568" s="124">
        <v>1</v>
      </c>
      <c r="G568" s="126" t="s">
        <v>787</v>
      </c>
      <c r="H568" s="126" t="s">
        <v>63</v>
      </c>
      <c r="I568" s="126" t="s">
        <v>64</v>
      </c>
      <c r="J568" s="126" t="s">
        <v>838</v>
      </c>
      <c r="K568" s="126" t="s">
        <v>65</v>
      </c>
      <c r="L568" s="126" t="s">
        <v>66</v>
      </c>
      <c r="M568" s="123">
        <f>SUMIF(SaldoAnno1!A$12:A$4902,D568,SaldoAnno1!D$12:D$4902)</f>
        <v>420.29</v>
      </c>
      <c r="N568" s="123">
        <f>SUMIF(SaldoAnno1!A$12:A$4902,D568,SaldoAnno1!E$12:E$4902)</f>
        <v>0</v>
      </c>
      <c r="O568" s="123">
        <f>SUMIF(SaldoAnno1!A$12:A$4902,D568,SaldoAnno1!G$12:G$4902)</f>
        <v>420.29</v>
      </c>
      <c r="P568" s="123">
        <f>SUMIF(SaldoAnno2!A$12:A$5000,D568,SaldoAnno2!D$12:D$5000)</f>
        <v>419.9</v>
      </c>
      <c r="Q568" s="123">
        <f>SUMIF(SaldoAnno2!A$12:A$5000,D568,SaldoAnno2!E$12:E$5000)</f>
        <v>0</v>
      </c>
      <c r="R568" s="123">
        <f>SUMIF(SaldoAnno2!A$12:A$5000,D568,SaldoAnno2!G$12:G$5000)</f>
        <v>419.9</v>
      </c>
      <c r="S568" s="123">
        <f>SUMIF(SaldoAnno3!A$12:A$5000,D568,SaldoAnno3!D$12:G$5000)</f>
        <v>834.01</v>
      </c>
      <c r="T568" s="123">
        <f>SUMIF(SaldoAnno3!A$12:A$5000,D568,SaldoAnno3!E$12:H$5000)</f>
        <v>0</v>
      </c>
      <c r="U568" s="123">
        <f>SUMIF(SaldoAnno3!A$12:A$5000,D568,SaldoAnno3!G$12:G$5000)</f>
        <v>834.01</v>
      </c>
      <c r="V568" s="123">
        <f>SUMIF(SaldoAnno4!A$12:A$4602,$D568,SaldoAnno4!D$12:D$4602)</f>
        <v>2843.65</v>
      </c>
      <c r="W568" s="123">
        <f>SUMIF(SaldoAnno4!A$12:A$4602,$D568,SaldoAnno4!E$12:E$4602)</f>
        <v>1200</v>
      </c>
      <c r="X568" s="123">
        <f>SUMIF(SaldoAnno4!A$12:A$4602,$D568,SaldoAnno4!G$12:G$4602)</f>
        <v>1643.65</v>
      </c>
      <c r="Y568" s="123">
        <f>SUMIF(SaldoAnno5!A$12:A$4602,$D568,SaldoAnno5!D$12:D$4602)</f>
        <v>1513.79</v>
      </c>
      <c r="Z568" s="123">
        <f>SUMIF(SaldoAnno5!A$12:A$4602,$D568,SaldoAnno5!E$12:E$4602)</f>
        <v>0</v>
      </c>
      <c r="AA568" s="123">
        <f>SUMIF(SaldoAnno5!A$12:A$4602,$D568,SaldoAnno5!G$12:G$4602)</f>
        <v>1513.79</v>
      </c>
      <c r="AB568" s="123">
        <f>SUMIF(SaldoAnno6!A$12:A$5000,$D568,SaldoAnno6!D$12:D$5000)</f>
        <v>913.53</v>
      </c>
      <c r="AC568" s="123">
        <f>SUMIF(SaldoAnno6!A$12:A$5000,$D568,SaldoAnno6!E$12:E$5000)</f>
        <v>0</v>
      </c>
      <c r="AD568" s="123">
        <f>SUMIF(SaldoAnno6!A$12:A$5000,$D568,SaldoAnno6!G$12:G$5000)</f>
        <v>913.53</v>
      </c>
    </row>
    <row r="569" spans="1:30">
      <c r="A569" s="124">
        <v>40</v>
      </c>
      <c r="B569" s="124">
        <v>4014</v>
      </c>
      <c r="C569" s="124">
        <v>401401</v>
      </c>
      <c r="D569" s="124">
        <v>40140103</v>
      </c>
      <c r="E569" s="125" t="s">
        <v>68</v>
      </c>
      <c r="F569" s="124">
        <v>1</v>
      </c>
      <c r="G569" s="126" t="s">
        <v>787</v>
      </c>
      <c r="H569" s="126" t="s">
        <v>63</v>
      </c>
      <c r="I569" s="126" t="s">
        <v>64</v>
      </c>
      <c r="J569" s="126" t="s">
        <v>838</v>
      </c>
      <c r="K569" s="126" t="s">
        <v>65</v>
      </c>
      <c r="L569" s="126" t="s">
        <v>66</v>
      </c>
      <c r="M569" s="123">
        <f>SUMIF(SaldoAnno1!A$12:A$4902,D569,SaldoAnno1!D$12:D$4902)</f>
        <v>108566.42</v>
      </c>
      <c r="N569" s="123">
        <f>SUMIF(SaldoAnno1!A$12:A$4902,D569,SaldoAnno1!E$12:E$4902)</f>
        <v>0</v>
      </c>
      <c r="O569" s="123">
        <f>SUMIF(SaldoAnno1!A$12:A$4902,D569,SaldoAnno1!G$12:G$4902)</f>
        <v>108566.42</v>
      </c>
      <c r="P569" s="123">
        <f>SUMIF(SaldoAnno2!A$12:A$5000,D569,SaldoAnno2!D$12:D$5000)</f>
        <v>346007.58</v>
      </c>
      <c r="Q569" s="123">
        <f>SUMIF(SaldoAnno2!A$12:A$5000,D569,SaldoAnno2!E$12:E$5000)</f>
        <v>48236.83</v>
      </c>
      <c r="R569" s="123">
        <f>SUMIF(SaldoAnno2!A$12:A$5000,D569,SaldoAnno2!G$12:G$5000)</f>
        <v>297770.75</v>
      </c>
      <c r="S569" s="123">
        <f>SUMIF(SaldoAnno3!A$12:A$5000,D569,SaldoAnno3!D$12:G$5000)</f>
        <v>466953.66</v>
      </c>
      <c r="T569" s="123">
        <f>SUMIF(SaldoAnno3!A$12:A$5000,D569,SaldoAnno3!E$12:H$5000)</f>
        <v>76036.600000000006</v>
      </c>
      <c r="U569" s="123">
        <f>SUMIF(SaldoAnno3!A$12:A$5000,D569,SaldoAnno3!G$12:G$5000)</f>
        <v>390917.05999999994</v>
      </c>
      <c r="V569" s="123">
        <f>SUMIF(SaldoAnno4!A$12:A$4602,$D569,SaldoAnno4!D$12:D$4602)</f>
        <v>437353.66</v>
      </c>
      <c r="W569" s="123">
        <f>SUMIF(SaldoAnno4!A$12:A$4602,$D569,SaldoAnno4!E$12:E$4602)</f>
        <v>54756.639999999999</v>
      </c>
      <c r="X569" s="123">
        <f>SUMIF(SaldoAnno4!A$12:A$4602,$D569,SaldoAnno4!G$12:G$4602)</f>
        <v>382597.01999999996</v>
      </c>
      <c r="Y569" s="123">
        <f>SUMIF(SaldoAnno5!A$12:A$4602,$D569,SaldoAnno5!D$12:D$4602)</f>
        <v>340993.11</v>
      </c>
      <c r="Z569" s="123">
        <f>SUMIF(SaldoAnno5!A$12:A$4602,$D569,SaldoAnno5!E$12:E$4602)</f>
        <v>50929.74</v>
      </c>
      <c r="AA569" s="123">
        <f>SUMIF(SaldoAnno5!A$12:A$4602,$D569,SaldoAnno5!G$12:G$4602)</f>
        <v>290063.37</v>
      </c>
      <c r="AB569" s="123">
        <f>SUMIF(SaldoAnno6!A$12:A$5000,$D569,SaldoAnno6!D$12:D$5000)</f>
        <v>358100.06</v>
      </c>
      <c r="AC569" s="123">
        <f>SUMIF(SaldoAnno6!A$12:A$5000,$D569,SaldoAnno6!E$12:E$5000)</f>
        <v>47514.22</v>
      </c>
      <c r="AD569" s="123">
        <f>SUMIF(SaldoAnno6!A$12:A$5000,$D569,SaldoAnno6!G$12:G$5000)</f>
        <v>310585.83999999997</v>
      </c>
    </row>
    <row r="570" spans="1:30">
      <c r="A570" s="124">
        <v>40</v>
      </c>
      <c r="B570" s="124">
        <v>4014</v>
      </c>
      <c r="C570" s="124">
        <v>401401</v>
      </c>
      <c r="D570" s="124">
        <v>40140104</v>
      </c>
      <c r="E570" s="125" t="s">
        <v>69</v>
      </c>
      <c r="F570" s="124">
        <v>1</v>
      </c>
      <c r="G570" s="126" t="s">
        <v>787</v>
      </c>
      <c r="H570" s="126" t="s">
        <v>63</v>
      </c>
      <c r="I570" s="126" t="s">
        <v>64</v>
      </c>
      <c r="J570" s="126" t="s">
        <v>838</v>
      </c>
      <c r="K570" s="126" t="s">
        <v>65</v>
      </c>
      <c r="L570" s="126" t="s">
        <v>66</v>
      </c>
      <c r="M570" s="123">
        <f>SUMIF(SaldoAnno1!A$12:A$4902,D570,SaldoAnno1!D$12:D$4902)</f>
        <v>453</v>
      </c>
      <c r="N570" s="123">
        <f>SUMIF(SaldoAnno1!A$12:A$4902,D570,SaldoAnno1!E$12:E$4902)</f>
        <v>0</v>
      </c>
      <c r="O570" s="123">
        <f>SUMIF(SaldoAnno1!A$12:A$4902,D570,SaldoAnno1!G$12:G$4902)</f>
        <v>453</v>
      </c>
      <c r="P570" s="123">
        <f>SUMIF(SaldoAnno2!A$12:A$5000,D570,SaldoAnno2!D$12:D$5000)</f>
        <v>601.75</v>
      </c>
      <c r="Q570" s="123">
        <f>SUMIF(SaldoAnno2!A$12:A$5000,D570,SaldoAnno2!E$12:E$5000)</f>
        <v>1.75</v>
      </c>
      <c r="R570" s="123">
        <f>SUMIF(SaldoAnno2!A$12:A$5000,D570,SaldoAnno2!G$12:G$5000)</f>
        <v>600</v>
      </c>
      <c r="S570" s="123">
        <f>SUMIF(SaldoAnno3!A$12:A$5000,D570,SaldoAnno3!D$12:G$5000)</f>
        <v>750</v>
      </c>
      <c r="T570" s="123">
        <f>SUMIF(SaldoAnno3!A$12:A$5000,D570,SaldoAnno3!E$12:H$5000)</f>
        <v>0</v>
      </c>
      <c r="U570" s="123">
        <f>SUMIF(SaldoAnno3!A$12:A$5000,D570,SaldoAnno3!G$12:G$5000)</f>
        <v>750</v>
      </c>
      <c r="V570" s="123">
        <f>SUMIF(SaldoAnno4!A$12:A$4602,$D570,SaldoAnno4!D$12:D$4602)</f>
        <v>1610</v>
      </c>
      <c r="W570" s="123">
        <f>SUMIF(SaldoAnno4!A$12:A$4602,$D570,SaldoAnno4!E$12:E$4602)</f>
        <v>0</v>
      </c>
      <c r="X570" s="123">
        <f>SUMIF(SaldoAnno4!A$12:A$4602,$D570,SaldoAnno4!G$12:G$4602)</f>
        <v>1610</v>
      </c>
      <c r="Y570" s="123">
        <f>SUMIF(SaldoAnno5!A$12:A$4602,$D570,SaldoAnno5!D$12:D$4602)</f>
        <v>3618.54</v>
      </c>
      <c r="Z570" s="123">
        <f>SUMIF(SaldoAnno5!A$12:A$4602,$D570,SaldoAnno5!E$12:E$4602)</f>
        <v>8.5399999999999991</v>
      </c>
      <c r="AA570" s="123">
        <f>SUMIF(SaldoAnno5!A$12:A$4602,$D570,SaldoAnno5!G$12:G$4602)</f>
        <v>3610</v>
      </c>
      <c r="AB570" s="123">
        <f>SUMIF(SaldoAnno6!A$12:A$5000,$D570,SaldoAnno6!D$12:D$5000)</f>
        <v>9945</v>
      </c>
      <c r="AC570" s="123">
        <f>SUMIF(SaldoAnno6!A$12:A$5000,$D570,SaldoAnno6!E$12:E$5000)</f>
        <v>0</v>
      </c>
      <c r="AD570" s="123">
        <f>SUMIF(SaldoAnno6!A$12:A$5000,$D570,SaldoAnno6!G$12:G$5000)</f>
        <v>9945</v>
      </c>
    </row>
    <row r="571" spans="1:30">
      <c r="A571" s="124">
        <v>40</v>
      </c>
      <c r="B571" s="124">
        <v>4014</v>
      </c>
      <c r="C571" s="124">
        <v>401401</v>
      </c>
      <c r="D571" s="124">
        <v>40140105</v>
      </c>
      <c r="E571" s="125" t="s">
        <v>70</v>
      </c>
      <c r="F571" s="124">
        <v>1</v>
      </c>
      <c r="G571" s="126" t="s">
        <v>787</v>
      </c>
      <c r="H571" s="126" t="s">
        <v>63</v>
      </c>
      <c r="I571" s="126" t="s">
        <v>64</v>
      </c>
      <c r="J571" s="126" t="s">
        <v>838</v>
      </c>
      <c r="K571" s="126" t="s">
        <v>65</v>
      </c>
      <c r="L571" s="126" t="s">
        <v>66</v>
      </c>
      <c r="M571" s="123">
        <f>SUMIF(SaldoAnno1!A$12:A$4902,D571,SaldoAnno1!D$12:D$4902)</f>
        <v>285.45999999999998</v>
      </c>
      <c r="N571" s="123">
        <f>SUMIF(SaldoAnno1!A$12:A$4902,D571,SaldoAnno1!E$12:E$4902)</f>
        <v>45.83</v>
      </c>
      <c r="O571" s="123">
        <f>SUMIF(SaldoAnno1!A$12:A$4902,D571,SaldoAnno1!G$12:G$4902)</f>
        <v>239.63</v>
      </c>
      <c r="P571" s="123">
        <f>SUMIF(SaldoAnno2!A$12:A$5000,D571,SaldoAnno2!D$12:D$5000)</f>
        <v>27703.46</v>
      </c>
      <c r="Q571" s="123">
        <f>SUMIF(SaldoAnno2!A$12:A$5000,D571,SaldoAnno2!E$12:E$5000)</f>
        <v>140.38999999999999</v>
      </c>
      <c r="R571" s="123">
        <f>SUMIF(SaldoAnno2!A$12:A$5000,D571,SaldoAnno2!G$12:G$5000)</f>
        <v>27563.07</v>
      </c>
      <c r="S571" s="123">
        <f>SUMIF(SaldoAnno3!A$12:A$5000,D571,SaldoAnno3!D$12:G$5000)</f>
        <v>29024.19</v>
      </c>
      <c r="T571" s="123">
        <f>SUMIF(SaldoAnno3!A$12:A$5000,D571,SaldoAnno3!E$12:H$5000)</f>
        <v>213.29</v>
      </c>
      <c r="U571" s="123">
        <f>SUMIF(SaldoAnno3!A$12:A$5000,D571,SaldoAnno3!G$12:G$5000)</f>
        <v>28810.899999999998</v>
      </c>
      <c r="V571" s="123">
        <f>SUMIF(SaldoAnno4!A$12:A$4602,$D571,SaldoAnno4!D$12:D$4602)</f>
        <v>29033.19</v>
      </c>
      <c r="W571" s="123">
        <f>SUMIF(SaldoAnno4!A$12:A$4602,$D571,SaldoAnno4!E$12:E$4602)</f>
        <v>0</v>
      </c>
      <c r="X571" s="123">
        <f>SUMIF(SaldoAnno4!A$12:A$4602,$D571,SaldoAnno4!G$12:G$4602)</f>
        <v>29033.19</v>
      </c>
      <c r="Y571" s="123">
        <f>SUMIF(SaldoAnno5!A$12:A$4602,$D571,SaldoAnno5!D$12:D$4602)</f>
        <v>71431.17</v>
      </c>
      <c r="Z571" s="123">
        <f>SUMIF(SaldoAnno5!A$12:A$4602,$D571,SaldoAnno5!E$12:E$4602)</f>
        <v>176.49</v>
      </c>
      <c r="AA571" s="123">
        <f>SUMIF(SaldoAnno5!A$12:A$4602,$D571,SaldoAnno5!G$12:G$4602)</f>
        <v>71254.679999999993</v>
      </c>
      <c r="AB571" s="123">
        <f>SUMIF(SaldoAnno6!A$12:A$5000,$D571,SaldoAnno6!D$12:D$5000)</f>
        <v>42450.720000000001</v>
      </c>
      <c r="AC571" s="123">
        <f>SUMIF(SaldoAnno6!A$12:A$5000,$D571,SaldoAnno6!E$12:E$5000)</f>
        <v>54.92</v>
      </c>
      <c r="AD571" s="123">
        <f>SUMIF(SaldoAnno6!A$12:A$5000,$D571,SaldoAnno6!G$12:G$5000)</f>
        <v>42395.8</v>
      </c>
    </row>
    <row r="572" spans="1:30">
      <c r="A572" s="124">
        <v>40</v>
      </c>
      <c r="B572" s="124">
        <v>4014</v>
      </c>
      <c r="C572" s="124">
        <v>401401</v>
      </c>
      <c r="D572" s="124">
        <v>40140106</v>
      </c>
      <c r="E572" s="125" t="s">
        <v>71</v>
      </c>
      <c r="F572" s="124">
        <v>1</v>
      </c>
      <c r="G572" s="126" t="s">
        <v>787</v>
      </c>
      <c r="H572" s="126" t="s">
        <v>63</v>
      </c>
      <c r="I572" s="126" t="s">
        <v>64</v>
      </c>
      <c r="J572" s="126" t="s">
        <v>838</v>
      </c>
      <c r="K572" s="126" t="s">
        <v>65</v>
      </c>
      <c r="L572" s="126" t="s">
        <v>66</v>
      </c>
      <c r="M572" s="123">
        <f>SUMIF(SaldoAnno1!A$12:A$4902,D572,SaldoAnno1!D$12:D$4902)</f>
        <v>7789.38</v>
      </c>
      <c r="N572" s="123">
        <f>SUMIF(SaldoAnno1!A$12:A$4902,D572,SaldoAnno1!E$12:E$4902)</f>
        <v>0</v>
      </c>
      <c r="O572" s="123">
        <f>SUMIF(SaldoAnno1!A$12:A$4902,D572,SaldoAnno1!G$12:G$4902)</f>
        <v>7789.38</v>
      </c>
      <c r="P572" s="123">
        <f>SUMIF(SaldoAnno2!A$12:A$5000,D572,SaldoAnno2!D$12:D$5000)</f>
        <v>6934.84</v>
      </c>
      <c r="Q572" s="123">
        <f>SUMIF(SaldoAnno2!A$12:A$5000,D572,SaldoAnno2!E$12:E$5000)</f>
        <v>55.06</v>
      </c>
      <c r="R572" s="123">
        <f>SUMIF(SaldoAnno2!A$12:A$5000,D572,SaldoAnno2!G$12:G$5000)</f>
        <v>6879.78</v>
      </c>
      <c r="S572" s="123">
        <f>SUMIF(SaldoAnno3!A$12:A$5000,D572,SaldoAnno3!D$12:G$5000)</f>
        <v>14178.03</v>
      </c>
      <c r="T572" s="123">
        <f>SUMIF(SaldoAnno3!A$12:A$5000,D572,SaldoAnno3!E$12:H$5000)</f>
        <v>5251.87</v>
      </c>
      <c r="U572" s="123">
        <f>SUMIF(SaldoAnno3!A$12:A$5000,D572,SaldoAnno3!G$12:G$5000)</f>
        <v>8926.16</v>
      </c>
      <c r="V572" s="123">
        <f>SUMIF(SaldoAnno4!A$12:A$4602,$D572,SaldoAnno4!D$12:D$4602)</f>
        <v>15671.77</v>
      </c>
      <c r="W572" s="123">
        <f>SUMIF(SaldoAnno4!A$12:A$4602,$D572,SaldoAnno4!E$12:E$4602)</f>
        <v>6804.5</v>
      </c>
      <c r="X572" s="123">
        <f>SUMIF(SaldoAnno4!A$12:A$4602,$D572,SaldoAnno4!G$12:G$4602)</f>
        <v>8867.27</v>
      </c>
      <c r="Y572" s="123">
        <f>SUMIF(SaldoAnno5!A$12:A$4602,$D572,SaldoAnno5!D$12:D$4602)</f>
        <v>11145.27</v>
      </c>
      <c r="Z572" s="123">
        <f>SUMIF(SaldoAnno5!A$12:A$4602,$D572,SaldoAnno5!E$12:E$4602)</f>
        <v>1969.22</v>
      </c>
      <c r="AA572" s="123">
        <f>SUMIF(SaldoAnno5!A$12:A$4602,$D572,SaldoAnno5!G$12:G$4602)</f>
        <v>9176.0500000000011</v>
      </c>
      <c r="AB572" s="123">
        <f>SUMIF(SaldoAnno6!A$12:A$5000,$D572,SaldoAnno6!D$12:D$5000)</f>
        <v>16979.330000000002</v>
      </c>
      <c r="AC572" s="123">
        <f>SUMIF(SaldoAnno6!A$12:A$5000,$D572,SaldoAnno6!E$12:E$5000)</f>
        <v>7012.09</v>
      </c>
      <c r="AD572" s="123">
        <f>SUMIF(SaldoAnno6!A$12:A$5000,$D572,SaldoAnno6!G$12:G$5000)</f>
        <v>9967.2400000000016</v>
      </c>
    </row>
    <row r="573" spans="1:30">
      <c r="A573" s="124">
        <v>40</v>
      </c>
      <c r="B573" s="124">
        <v>4014</v>
      </c>
      <c r="C573" s="124">
        <v>401401</v>
      </c>
      <c r="D573" s="124">
        <v>40140188</v>
      </c>
      <c r="E573" s="125" t="s">
        <v>72</v>
      </c>
      <c r="F573" s="124">
        <v>1</v>
      </c>
      <c r="G573" s="126" t="s">
        <v>787</v>
      </c>
      <c r="H573" s="126" t="s">
        <v>63</v>
      </c>
      <c r="I573" s="126" t="s">
        <v>64</v>
      </c>
      <c r="J573" s="126" t="s">
        <v>838</v>
      </c>
      <c r="K573" s="126" t="s">
        <v>65</v>
      </c>
      <c r="L573" s="126" t="s">
        <v>66</v>
      </c>
      <c r="M573" s="123">
        <f>SUMIF(SaldoAnno1!A$12:A$4902,D573,SaldoAnno1!D$12:D$4902)</f>
        <v>416.85</v>
      </c>
      <c r="N573" s="123">
        <f>SUMIF(SaldoAnno1!A$12:A$4902,D573,SaldoAnno1!E$12:E$4902)</f>
        <v>0</v>
      </c>
      <c r="O573" s="123">
        <f>SUMIF(SaldoAnno1!A$12:A$4902,D573,SaldoAnno1!G$12:G$4902)</f>
        <v>416.85</v>
      </c>
      <c r="P573" s="123">
        <f>SUMIF(SaldoAnno2!A$12:A$5000,D573,SaldoAnno2!D$12:D$5000)</f>
        <v>0</v>
      </c>
      <c r="Q573" s="123">
        <f>SUMIF(SaldoAnno2!A$12:A$5000,D573,SaldoAnno2!E$12:E$5000)</f>
        <v>0</v>
      </c>
      <c r="R573" s="123">
        <f>SUMIF(SaldoAnno2!A$12:A$5000,D573,SaldoAnno2!G$12:G$5000)</f>
        <v>0</v>
      </c>
      <c r="S573" s="123">
        <f>SUMIF(SaldoAnno3!A$12:A$5000,D573,SaldoAnno3!D$12:G$5000)</f>
        <v>431.51</v>
      </c>
      <c r="T573" s="123">
        <f>SUMIF(SaldoAnno3!A$12:A$5000,D573,SaldoAnno3!E$12:H$5000)</f>
        <v>211</v>
      </c>
      <c r="U573" s="123">
        <f>SUMIF(SaldoAnno3!A$12:A$5000,D573,SaldoAnno3!G$12:G$5000)</f>
        <v>220.51</v>
      </c>
      <c r="V573" s="123">
        <f>SUMIF(SaldoAnno4!A$12:A$4602,$D573,SaldoAnno4!D$12:D$4602)</f>
        <v>1992.84</v>
      </c>
      <c r="W573" s="123">
        <f>SUMIF(SaldoAnno4!A$12:A$4602,$D573,SaldoAnno4!E$12:E$4602)</f>
        <v>312.89999999999998</v>
      </c>
      <c r="X573" s="123">
        <f>SUMIF(SaldoAnno4!A$12:A$4602,$D573,SaldoAnno4!G$12:G$4602)</f>
        <v>1679.94</v>
      </c>
      <c r="Y573" s="123">
        <f>SUMIF(SaldoAnno5!A$12:A$4602,$D573,SaldoAnno5!D$12:D$4602)</f>
        <v>1567.5</v>
      </c>
      <c r="Z573" s="123">
        <f>SUMIF(SaldoAnno5!A$12:A$4602,$D573,SaldoAnno5!E$12:E$4602)</f>
        <v>123.09</v>
      </c>
      <c r="AA573" s="123">
        <f>SUMIF(SaldoAnno5!A$12:A$4602,$D573,SaldoAnno5!G$12:G$4602)</f>
        <v>1444.41</v>
      </c>
      <c r="AB573" s="123">
        <f>SUMIF(SaldoAnno6!A$12:A$5000,$D573,SaldoAnno6!D$12:D$5000)</f>
        <v>13957</v>
      </c>
      <c r="AC573" s="123">
        <f>SUMIF(SaldoAnno6!A$12:A$5000,$D573,SaldoAnno6!E$12:E$5000)</f>
        <v>2449.02</v>
      </c>
      <c r="AD573" s="123">
        <f>SUMIF(SaldoAnno6!A$12:A$5000,$D573,SaldoAnno6!G$12:G$5000)</f>
        <v>11507.98</v>
      </c>
    </row>
    <row r="574" spans="1:30">
      <c r="A574" s="124">
        <v>40</v>
      </c>
      <c r="B574" s="124">
        <v>4014</v>
      </c>
      <c r="C574" s="124">
        <v>401402</v>
      </c>
      <c r="D574" s="124">
        <v>40140201</v>
      </c>
      <c r="E574" s="125" t="s">
        <v>1238</v>
      </c>
      <c r="F574" s="124">
        <v>1</v>
      </c>
      <c r="G574" s="126" t="s">
        <v>787</v>
      </c>
      <c r="H574" s="126" t="s">
        <v>63</v>
      </c>
      <c r="I574" s="126" t="s">
        <v>73</v>
      </c>
      <c r="J574" s="126" t="s">
        <v>838</v>
      </c>
      <c r="K574" s="126" t="s">
        <v>74</v>
      </c>
      <c r="L574" s="126" t="s">
        <v>66</v>
      </c>
      <c r="M574" s="123">
        <f>SUMIF(SaldoAnno1!A$12:A$4902,D574,SaldoAnno1!D$12:D$4902)</f>
        <v>0</v>
      </c>
      <c r="N574" s="123">
        <f>SUMIF(SaldoAnno1!A$12:A$4902,D574,SaldoAnno1!E$12:E$4902)</f>
        <v>0</v>
      </c>
      <c r="O574" s="123">
        <f>SUMIF(SaldoAnno1!A$12:A$4902,D574,SaldoAnno1!G$12:G$4902)</f>
        <v>0</v>
      </c>
      <c r="P574" s="123">
        <f>SUMIF(SaldoAnno2!A$12:A$5000,D574,SaldoAnno2!D$12:D$5000)</f>
        <v>1003005</v>
      </c>
      <c r="Q574" s="123">
        <f>SUMIF(SaldoAnno2!A$12:A$5000,D574,SaldoAnno2!E$12:E$5000)</f>
        <v>0</v>
      </c>
      <c r="R574" s="123">
        <f>SUMIF(SaldoAnno2!A$12:A$5000,D574,SaldoAnno2!G$12:G$5000)</f>
        <v>1003005</v>
      </c>
      <c r="S574" s="123">
        <f>SUMIF(SaldoAnno3!A$12:A$5000,D574,SaldoAnno3!D$12:G$5000)</f>
        <v>1571156</v>
      </c>
      <c r="T574" s="123">
        <f>SUMIF(SaldoAnno3!A$12:A$5000,D574,SaldoAnno3!E$12:H$5000)</f>
        <v>0</v>
      </c>
      <c r="U574" s="123">
        <f>SUMIF(SaldoAnno3!A$12:A$5000,D574,SaldoAnno3!G$12:G$5000)</f>
        <v>1571156</v>
      </c>
      <c r="V574" s="123">
        <f>SUMIF(SaldoAnno4!A$12:A$4602,$D574,SaldoAnno4!D$12:D$4602)</f>
        <v>1508363</v>
      </c>
      <c r="W574" s="123">
        <f>SUMIF(SaldoAnno4!A$12:A$4602,$D574,SaldoAnno4!E$12:E$4602)</f>
        <v>0</v>
      </c>
      <c r="X574" s="123">
        <f>SUMIF(SaldoAnno4!A$12:A$4602,$D574,SaldoAnno4!G$12:G$4602)</f>
        <v>1508363</v>
      </c>
      <c r="Y574" s="123">
        <f>SUMIF(SaldoAnno5!A$12:A$4602,$D574,SaldoAnno5!D$12:D$4602)</f>
        <v>1511016</v>
      </c>
      <c r="Z574" s="123">
        <f>SUMIF(SaldoAnno5!A$12:A$4602,$D574,SaldoAnno5!E$12:E$4602)</f>
        <v>0</v>
      </c>
      <c r="AA574" s="123">
        <f>SUMIF(SaldoAnno5!A$12:A$4602,$D574,SaldoAnno5!G$12:G$4602)</f>
        <v>1511016</v>
      </c>
      <c r="AB574" s="123">
        <f>SUMIF(SaldoAnno6!A$12:A$5000,$D574,SaldoAnno6!D$12:D$5000)</f>
        <v>1520661</v>
      </c>
      <c r="AC574" s="123">
        <f>SUMIF(SaldoAnno6!A$12:A$5000,$D574,SaldoAnno6!E$12:E$5000)</f>
        <v>0</v>
      </c>
      <c r="AD574" s="123">
        <f>SUMIF(SaldoAnno6!A$12:A$5000,$D574,SaldoAnno6!G$12:G$5000)</f>
        <v>1520661</v>
      </c>
    </row>
    <row r="575" spans="1:30">
      <c r="A575" s="124">
        <v>40</v>
      </c>
      <c r="B575" s="124">
        <v>4014</v>
      </c>
      <c r="C575" s="124">
        <v>401402</v>
      </c>
      <c r="D575" s="124">
        <v>40140203</v>
      </c>
      <c r="E575" s="125" t="s">
        <v>76</v>
      </c>
      <c r="F575" s="124">
        <v>1</v>
      </c>
      <c r="G575" s="126" t="s">
        <v>787</v>
      </c>
      <c r="H575" s="126" t="s">
        <v>63</v>
      </c>
      <c r="I575" s="126" t="s">
        <v>73</v>
      </c>
      <c r="J575" s="126" t="s">
        <v>838</v>
      </c>
      <c r="K575" s="126" t="s">
        <v>74</v>
      </c>
      <c r="L575" s="126" t="s">
        <v>66</v>
      </c>
      <c r="M575" s="123">
        <f>SUMIF(SaldoAnno1!A$12:A$4902,D575,SaldoAnno1!D$12:D$4902)</f>
        <v>115794.18</v>
      </c>
      <c r="N575" s="123">
        <f>SUMIF(SaldoAnno1!A$12:A$4902,D575,SaldoAnno1!E$12:E$4902)</f>
        <v>0</v>
      </c>
      <c r="O575" s="123">
        <f>SUMIF(SaldoAnno1!A$12:A$4902,D575,SaldoAnno1!G$12:G$4902)</f>
        <v>115794.18</v>
      </c>
      <c r="P575" s="123">
        <f>SUMIF(SaldoAnno2!A$12:A$5000,D575,SaldoAnno2!D$12:D$5000)</f>
        <v>132644.72</v>
      </c>
      <c r="Q575" s="123">
        <f>SUMIF(SaldoAnno2!A$12:A$5000,D575,SaldoAnno2!E$12:E$5000)</f>
        <v>41500.39</v>
      </c>
      <c r="R575" s="123">
        <f>SUMIF(SaldoAnno2!A$12:A$5000,D575,SaldoAnno2!G$12:G$5000)</f>
        <v>91144.33</v>
      </c>
      <c r="S575" s="123">
        <f>SUMIF(SaldoAnno3!A$12:A$5000,D575,SaldoAnno3!D$12:G$5000)</f>
        <v>183817.56</v>
      </c>
      <c r="T575" s="123">
        <f>SUMIF(SaldoAnno3!A$12:A$5000,D575,SaldoAnno3!E$12:H$5000)</f>
        <v>39819.03</v>
      </c>
      <c r="U575" s="123">
        <f>SUMIF(SaldoAnno3!A$12:A$5000,D575,SaldoAnno3!G$12:G$5000)</f>
        <v>143998.53</v>
      </c>
      <c r="V575" s="123">
        <f>SUMIF(SaldoAnno4!A$12:A$4602,$D575,SaldoAnno4!D$12:D$4602)</f>
        <v>202403.62</v>
      </c>
      <c r="W575" s="123">
        <f>SUMIF(SaldoAnno4!A$12:A$4602,$D575,SaldoAnno4!E$12:E$4602)</f>
        <v>63631.88</v>
      </c>
      <c r="X575" s="123">
        <f>SUMIF(SaldoAnno4!A$12:A$4602,$D575,SaldoAnno4!G$12:G$4602)</f>
        <v>138771.74</v>
      </c>
      <c r="Y575" s="123">
        <f>SUMIF(SaldoAnno5!A$12:A$4602,$D575,SaldoAnno5!D$12:D$4602)</f>
        <v>199871.33</v>
      </c>
      <c r="Z575" s="123">
        <f>SUMIF(SaldoAnno5!A$12:A$4602,$D575,SaldoAnno5!E$12:E$4602)</f>
        <v>61106.02</v>
      </c>
      <c r="AA575" s="123">
        <f>SUMIF(SaldoAnno5!A$12:A$4602,$D575,SaldoAnno5!G$12:G$4602)</f>
        <v>138765.31</v>
      </c>
      <c r="AB575" s="123">
        <f>SUMIF(SaldoAnno6!A$12:A$5000,$D575,SaldoAnno6!D$12:D$5000)</f>
        <v>189007.8</v>
      </c>
      <c r="AC575" s="123">
        <f>SUMIF(SaldoAnno6!A$12:A$5000,$D575,SaldoAnno6!E$12:E$5000)</f>
        <v>65886.27</v>
      </c>
      <c r="AD575" s="123">
        <f>SUMIF(SaldoAnno6!A$12:A$5000,$D575,SaldoAnno6!G$12:G$5000)</f>
        <v>123121.52999999998</v>
      </c>
    </row>
    <row r="576" spans="1:30">
      <c r="A576" s="124">
        <v>40</v>
      </c>
      <c r="B576" s="124">
        <v>4014</v>
      </c>
      <c r="C576" s="124">
        <v>401402</v>
      </c>
      <c r="D576" s="124">
        <v>40140204</v>
      </c>
      <c r="E576" s="125" t="s">
        <v>77</v>
      </c>
      <c r="F576" s="124">
        <v>1</v>
      </c>
      <c r="G576" s="126" t="s">
        <v>787</v>
      </c>
      <c r="H576" s="126" t="s">
        <v>63</v>
      </c>
      <c r="I576" s="126" t="s">
        <v>73</v>
      </c>
      <c r="J576" s="126" t="s">
        <v>838</v>
      </c>
      <c r="K576" s="126" t="s">
        <v>74</v>
      </c>
      <c r="L576" s="126" t="s">
        <v>66</v>
      </c>
      <c r="M576" s="123">
        <f>SUMIF(SaldoAnno1!A$12:A$4902,D576,SaldoAnno1!D$12:D$4902)</f>
        <v>4487</v>
      </c>
      <c r="N576" s="123">
        <f>SUMIF(SaldoAnno1!A$12:A$4902,D576,SaldoAnno1!E$12:E$4902)</f>
        <v>0</v>
      </c>
      <c r="O576" s="123">
        <f>SUMIF(SaldoAnno1!A$12:A$4902,D576,SaldoAnno1!G$12:G$4902)</f>
        <v>4487</v>
      </c>
      <c r="P576" s="123">
        <f>SUMIF(SaldoAnno2!A$12:A$5000,D576,SaldoAnno2!D$12:D$5000)</f>
        <v>10153.41</v>
      </c>
      <c r="Q576" s="123">
        <f>SUMIF(SaldoAnno2!A$12:A$5000,D576,SaldoAnno2!E$12:E$5000)</f>
        <v>29.52</v>
      </c>
      <c r="R576" s="123">
        <f>SUMIF(SaldoAnno2!A$12:A$5000,D576,SaldoAnno2!G$12:G$5000)</f>
        <v>10123.89</v>
      </c>
      <c r="S576" s="123">
        <f>SUMIF(SaldoAnno3!A$12:A$5000,D576,SaldoAnno3!D$12:G$5000)</f>
        <v>14769.5</v>
      </c>
      <c r="T576" s="123">
        <f>SUMIF(SaldoAnno3!A$12:A$5000,D576,SaldoAnno3!E$12:H$5000)</f>
        <v>0</v>
      </c>
      <c r="U576" s="123">
        <f>SUMIF(SaldoAnno3!A$12:A$5000,D576,SaldoAnno3!G$12:G$5000)</f>
        <v>14769.5</v>
      </c>
      <c r="V576" s="123">
        <f>SUMIF(SaldoAnno4!A$12:A$4602,$D576,SaldoAnno4!D$12:D$4602)</f>
        <v>18306.5</v>
      </c>
      <c r="W576" s="123">
        <f>SUMIF(SaldoAnno4!A$12:A$4602,$D576,SaldoAnno4!E$12:E$4602)</f>
        <v>0</v>
      </c>
      <c r="X576" s="123">
        <f>SUMIF(SaldoAnno4!A$12:A$4602,$D576,SaldoAnno4!G$12:G$4602)</f>
        <v>18306.5</v>
      </c>
      <c r="Y576" s="123">
        <f>SUMIF(SaldoAnno5!A$12:A$4602,$D576,SaldoAnno5!D$12:D$4602)</f>
        <v>15701.78</v>
      </c>
      <c r="Z576" s="123">
        <f>SUMIF(SaldoAnno5!A$12:A$4602,$D576,SaldoAnno5!E$12:E$4602)</f>
        <v>37.04</v>
      </c>
      <c r="AA576" s="123">
        <f>SUMIF(SaldoAnno5!A$12:A$4602,$D576,SaldoAnno5!G$12:G$4602)</f>
        <v>15664.74</v>
      </c>
      <c r="AB576" s="123">
        <f>SUMIF(SaldoAnno6!A$12:A$5000,$D576,SaldoAnno6!D$12:D$5000)</f>
        <v>16763.29</v>
      </c>
      <c r="AC576" s="123">
        <f>SUMIF(SaldoAnno6!A$12:A$5000,$D576,SaldoAnno6!E$12:E$5000)</f>
        <v>21.69</v>
      </c>
      <c r="AD576" s="123">
        <f>SUMIF(SaldoAnno6!A$12:A$5000,$D576,SaldoAnno6!G$12:G$5000)</f>
        <v>16741.600000000002</v>
      </c>
    </row>
    <row r="577" spans="1:30">
      <c r="A577" s="124">
        <v>40</v>
      </c>
      <c r="B577" s="124">
        <v>4014</v>
      </c>
      <c r="C577" s="124">
        <v>401402</v>
      </c>
      <c r="D577" s="124">
        <v>40140288</v>
      </c>
      <c r="E577" s="125" t="s">
        <v>78</v>
      </c>
      <c r="F577" s="124">
        <v>1</v>
      </c>
      <c r="G577" s="126" t="s">
        <v>787</v>
      </c>
      <c r="H577" s="126" t="s">
        <v>63</v>
      </c>
      <c r="I577" s="126" t="s">
        <v>73</v>
      </c>
      <c r="J577" s="126" t="s">
        <v>838</v>
      </c>
      <c r="K577" s="126" t="s">
        <v>74</v>
      </c>
      <c r="L577" s="126" t="s">
        <v>66</v>
      </c>
      <c r="M577" s="123">
        <f>SUMIF(SaldoAnno1!A$12:A$4902,D577,SaldoAnno1!D$12:D$4902)</f>
        <v>163.5</v>
      </c>
      <c r="N577" s="123">
        <f>SUMIF(SaldoAnno1!A$12:A$4902,D577,SaldoAnno1!E$12:E$4902)</f>
        <v>0</v>
      </c>
      <c r="O577" s="123">
        <f>SUMIF(SaldoAnno1!A$12:A$4902,D577,SaldoAnno1!G$12:G$4902)</f>
        <v>163.5</v>
      </c>
      <c r="P577" s="123">
        <f>SUMIF(SaldoAnno2!A$12:A$5000,D577,SaldoAnno2!D$12:D$5000)</f>
        <v>23.24</v>
      </c>
      <c r="Q577" s="123">
        <f>SUMIF(SaldoAnno2!A$12:A$5000,D577,SaldoAnno2!E$12:E$5000)</f>
        <v>0</v>
      </c>
      <c r="R577" s="123">
        <f>SUMIF(SaldoAnno2!A$12:A$5000,D577,SaldoAnno2!G$12:G$5000)</f>
        <v>23.24</v>
      </c>
      <c r="S577" s="123">
        <f>SUMIF(SaldoAnno3!A$12:A$5000,D577,SaldoAnno3!D$12:G$5000)</f>
        <v>0</v>
      </c>
      <c r="T577" s="123">
        <f>SUMIF(SaldoAnno3!A$12:A$5000,D577,SaldoAnno3!E$12:H$5000)</f>
        <v>0</v>
      </c>
      <c r="U577" s="123">
        <f>SUMIF(SaldoAnno3!A$12:A$5000,D577,SaldoAnno3!G$12:G$5000)</f>
        <v>0</v>
      </c>
      <c r="V577" s="123">
        <f>SUMIF(SaldoAnno4!A$12:A$4602,$D577,SaldoAnno4!D$12:D$4602)</f>
        <v>0</v>
      </c>
      <c r="W577" s="123">
        <f>SUMIF(SaldoAnno4!A$12:A$4602,$D577,SaldoAnno4!E$12:E$4602)</f>
        <v>0</v>
      </c>
      <c r="X577" s="123">
        <f>SUMIF(SaldoAnno4!A$12:A$4602,$D577,SaldoAnno4!G$12:G$4602)</f>
        <v>0</v>
      </c>
      <c r="Y577" s="123">
        <f>SUMIF(SaldoAnno5!A$12:A$4602,$D577,SaldoAnno5!D$12:D$4602)</f>
        <v>925.16</v>
      </c>
      <c r="Z577" s="123">
        <f>SUMIF(SaldoAnno5!A$12:A$4602,$D577,SaldoAnno5!E$12:E$4602)</f>
        <v>0</v>
      </c>
      <c r="AA577" s="123">
        <f>SUMIF(SaldoAnno5!A$12:A$4602,$D577,SaldoAnno5!G$12:G$4602)</f>
        <v>925.16</v>
      </c>
      <c r="AB577" s="123">
        <f>SUMIF(SaldoAnno6!A$12:A$5000,$D577,SaldoAnno6!D$12:D$5000)</f>
        <v>0</v>
      </c>
      <c r="AC577" s="123">
        <f>SUMIF(SaldoAnno6!A$12:A$5000,$D577,SaldoAnno6!E$12:E$5000)</f>
        <v>0</v>
      </c>
      <c r="AD577" s="123">
        <f>SUMIF(SaldoAnno6!A$12:A$5000,$D577,SaldoAnno6!G$12:G$5000)</f>
        <v>0</v>
      </c>
    </row>
    <row r="578" spans="1:30">
      <c r="A578" s="124">
        <v>40</v>
      </c>
      <c r="B578" s="124">
        <v>4014</v>
      </c>
      <c r="C578" s="124">
        <v>401403</v>
      </c>
      <c r="D578" s="124">
        <v>40140301</v>
      </c>
      <c r="E578" s="125" t="s">
        <v>79</v>
      </c>
      <c r="F578" s="124">
        <v>1</v>
      </c>
      <c r="G578" s="126" t="s">
        <v>787</v>
      </c>
      <c r="H578" s="126" t="s">
        <v>63</v>
      </c>
      <c r="I578" s="126" t="s">
        <v>80</v>
      </c>
      <c r="J578" s="126" t="s">
        <v>838</v>
      </c>
      <c r="K578" s="126" t="s">
        <v>81</v>
      </c>
      <c r="L578" s="126" t="s">
        <v>66</v>
      </c>
      <c r="M578" s="123">
        <f>SUMIF(SaldoAnno1!A$12:A$4902,D578,SaldoAnno1!D$12:D$4902)</f>
        <v>223561</v>
      </c>
      <c r="N578" s="123">
        <f>SUMIF(SaldoAnno1!A$12:A$4902,D578,SaldoAnno1!E$12:E$4902)</f>
        <v>0</v>
      </c>
      <c r="O578" s="123">
        <f>SUMIF(SaldoAnno1!A$12:A$4902,D578,SaldoAnno1!G$12:G$4902)</f>
        <v>223561</v>
      </c>
      <c r="P578" s="123">
        <f>SUMIF(SaldoAnno2!A$12:A$5000,D578,SaldoAnno2!D$12:D$5000)</f>
        <v>272455.19</v>
      </c>
      <c r="Q578" s="123">
        <f>SUMIF(SaldoAnno2!A$12:A$5000,D578,SaldoAnno2!E$12:E$5000)</f>
        <v>792.19</v>
      </c>
      <c r="R578" s="123">
        <f>SUMIF(SaldoAnno2!A$12:A$5000,D578,SaldoAnno2!G$12:G$5000)</f>
        <v>271663</v>
      </c>
      <c r="S578" s="123">
        <f>SUMIF(SaldoAnno3!A$12:A$5000,D578,SaldoAnno3!D$12:G$5000)</f>
        <v>234146.94</v>
      </c>
      <c r="T578" s="123">
        <f>SUMIF(SaldoAnno3!A$12:A$5000,D578,SaldoAnno3!E$12:H$5000)</f>
        <v>9035.2900000000009</v>
      </c>
      <c r="U578" s="123">
        <f>SUMIF(SaldoAnno3!A$12:A$5000,D578,SaldoAnno3!G$12:G$5000)</f>
        <v>225111.65</v>
      </c>
      <c r="V578" s="123">
        <f>SUMIF(SaldoAnno4!A$12:A$4602,$D578,SaldoAnno4!D$12:D$4602)</f>
        <v>224264.02</v>
      </c>
      <c r="W578" s="123">
        <f>SUMIF(SaldoAnno4!A$12:A$4602,$D578,SaldoAnno4!E$12:E$4602)</f>
        <v>0</v>
      </c>
      <c r="X578" s="123">
        <f>SUMIF(SaldoAnno4!A$12:A$4602,$D578,SaldoAnno4!G$12:G$4602)</f>
        <v>224264.02</v>
      </c>
      <c r="Y578" s="123">
        <f>SUMIF(SaldoAnno5!A$12:A$4602,$D578,SaldoAnno5!D$12:D$4602)</f>
        <v>221200.21</v>
      </c>
      <c r="Z578" s="123">
        <f>SUMIF(SaldoAnno5!A$12:A$4602,$D578,SaldoAnno5!E$12:E$4602)</f>
        <v>521.80999999999995</v>
      </c>
      <c r="AA578" s="123">
        <f>SUMIF(SaldoAnno5!A$12:A$4602,$D578,SaldoAnno5!G$12:G$4602)</f>
        <v>220678.39999999999</v>
      </c>
      <c r="AB578" s="123">
        <f>SUMIF(SaldoAnno6!A$12:A$5000,$D578,SaldoAnno6!D$12:D$5000)</f>
        <v>223638.35</v>
      </c>
      <c r="AC578" s="123">
        <f>SUMIF(SaldoAnno6!A$12:A$5000,$D578,SaldoAnno6!E$12:E$5000)</f>
        <v>289.35000000000002</v>
      </c>
      <c r="AD578" s="123">
        <f>SUMIF(SaldoAnno6!A$12:A$5000,$D578,SaldoAnno6!G$12:G$5000)</f>
        <v>223349</v>
      </c>
    </row>
    <row r="579" spans="1:30">
      <c r="A579" s="124">
        <v>40</v>
      </c>
      <c r="B579" s="124">
        <v>4014</v>
      </c>
      <c r="C579" s="124">
        <v>401403</v>
      </c>
      <c r="D579" s="124">
        <v>40140302</v>
      </c>
      <c r="E579" s="125" t="s">
        <v>82</v>
      </c>
      <c r="F579" s="124">
        <v>1</v>
      </c>
      <c r="G579" s="126" t="s">
        <v>787</v>
      </c>
      <c r="H579" s="126" t="s">
        <v>63</v>
      </c>
      <c r="I579" s="126" t="s">
        <v>80</v>
      </c>
      <c r="J579" s="126" t="s">
        <v>838</v>
      </c>
      <c r="K579" s="126" t="s">
        <v>81</v>
      </c>
      <c r="L579" s="126" t="s">
        <v>66</v>
      </c>
      <c r="M579" s="123">
        <f>SUMIF(SaldoAnno1!A$12:A$4902,D579,SaldoAnno1!D$12:D$4902)</f>
        <v>3618.29</v>
      </c>
      <c r="N579" s="123">
        <f>SUMIF(SaldoAnno1!A$12:A$4902,D579,SaldoAnno1!E$12:E$4902)</f>
        <v>0</v>
      </c>
      <c r="O579" s="123">
        <f>SUMIF(SaldoAnno1!A$12:A$4902,D579,SaldoAnno1!G$12:G$4902)</f>
        <v>3618.29</v>
      </c>
      <c r="P579" s="123">
        <f>SUMIF(SaldoAnno2!A$12:A$5000,D579,SaldoAnno2!D$12:D$5000)</f>
        <v>4702.91</v>
      </c>
      <c r="Q579" s="123">
        <f>SUMIF(SaldoAnno2!A$12:A$5000,D579,SaldoAnno2!E$12:E$5000)</f>
        <v>935.65</v>
      </c>
      <c r="R579" s="123">
        <f>SUMIF(SaldoAnno2!A$12:A$5000,D579,SaldoAnno2!G$12:G$5000)</f>
        <v>3767.2599999999998</v>
      </c>
      <c r="S579" s="123">
        <f>SUMIF(SaldoAnno3!A$12:A$5000,D579,SaldoAnno3!D$12:G$5000)</f>
        <v>4573.46</v>
      </c>
      <c r="T579" s="123">
        <f>SUMIF(SaldoAnno3!A$12:A$5000,D579,SaldoAnno3!E$12:H$5000)</f>
        <v>1168.72</v>
      </c>
      <c r="U579" s="123">
        <f>SUMIF(SaldoAnno3!A$12:A$5000,D579,SaldoAnno3!G$12:G$5000)</f>
        <v>3404.74</v>
      </c>
      <c r="V579" s="123">
        <f>SUMIF(SaldoAnno4!A$12:A$4602,$D579,SaldoAnno4!D$12:D$4602)</f>
        <v>4817.5200000000004</v>
      </c>
      <c r="W579" s="123">
        <f>SUMIF(SaldoAnno4!A$12:A$4602,$D579,SaldoAnno4!E$12:E$4602)</f>
        <v>1015.29</v>
      </c>
      <c r="X579" s="123">
        <f>SUMIF(SaldoAnno4!A$12:A$4602,$D579,SaldoAnno4!G$12:G$4602)</f>
        <v>3802.2300000000005</v>
      </c>
      <c r="Y579" s="123">
        <f>SUMIF(SaldoAnno5!A$12:A$4602,$D579,SaldoAnno5!D$12:D$4602)</f>
        <v>4616</v>
      </c>
      <c r="Z579" s="123">
        <f>SUMIF(SaldoAnno5!A$12:A$4602,$D579,SaldoAnno5!E$12:E$4602)</f>
        <v>1000.41</v>
      </c>
      <c r="AA579" s="123">
        <f>SUMIF(SaldoAnno5!A$12:A$4602,$D579,SaldoAnno5!G$12:G$4602)</f>
        <v>3615.59</v>
      </c>
      <c r="AB579" s="123">
        <f>SUMIF(SaldoAnno6!A$12:A$5000,$D579,SaldoAnno6!D$12:D$5000)</f>
        <v>4955.55</v>
      </c>
      <c r="AC579" s="123">
        <f>SUMIF(SaldoAnno6!A$12:A$5000,$D579,SaldoAnno6!E$12:E$5000)</f>
        <v>1143.69</v>
      </c>
      <c r="AD579" s="123">
        <f>SUMIF(SaldoAnno6!A$12:A$5000,$D579,SaldoAnno6!G$12:G$5000)</f>
        <v>3811.86</v>
      </c>
    </row>
    <row r="580" spans="1:30">
      <c r="A580" s="124">
        <v>40</v>
      </c>
      <c r="B580" s="124">
        <v>4014</v>
      </c>
      <c r="C580" s="124">
        <v>401403</v>
      </c>
      <c r="D580" s="124">
        <v>40140303</v>
      </c>
      <c r="E580" s="125" t="s">
        <v>75</v>
      </c>
      <c r="F580" s="124">
        <v>1</v>
      </c>
      <c r="G580" s="126" t="s">
        <v>787</v>
      </c>
      <c r="H580" s="126" t="s">
        <v>63</v>
      </c>
      <c r="I580" s="126" t="s">
        <v>80</v>
      </c>
      <c r="J580" s="126" t="s">
        <v>838</v>
      </c>
      <c r="K580" s="126" t="s">
        <v>81</v>
      </c>
      <c r="L580" s="126" t="s">
        <v>66</v>
      </c>
      <c r="M580" s="123">
        <f>SUMIF(SaldoAnno1!A$12:A$4902,D580,SaldoAnno1!D$12:D$4902)</f>
        <v>101814.62</v>
      </c>
      <c r="N580" s="123">
        <f>SUMIF(SaldoAnno1!A$12:A$4902,D580,SaldoAnno1!E$12:E$4902)</f>
        <v>0</v>
      </c>
      <c r="O580" s="123">
        <f>SUMIF(SaldoAnno1!A$12:A$4902,D580,SaldoAnno1!G$12:G$4902)</f>
        <v>101814.62</v>
      </c>
      <c r="P580" s="123">
        <f>SUMIF(SaldoAnno2!A$12:A$5000,D580,SaldoAnno2!D$12:D$5000)</f>
        <v>94126.69</v>
      </c>
      <c r="Q580" s="123">
        <f>SUMIF(SaldoAnno2!A$12:A$5000,D580,SaldoAnno2!E$12:E$5000)</f>
        <v>542.46</v>
      </c>
      <c r="R580" s="123">
        <f>SUMIF(SaldoAnno2!A$12:A$5000,D580,SaldoAnno2!G$12:G$5000)</f>
        <v>93584.23</v>
      </c>
      <c r="S580" s="123">
        <f>SUMIF(SaldoAnno3!A$12:A$5000,D580,SaldoAnno3!D$12:G$5000)</f>
        <v>119660.48</v>
      </c>
      <c r="T580" s="123">
        <f>SUMIF(SaldoAnno3!A$12:A$5000,D580,SaldoAnno3!E$12:H$5000)</f>
        <v>2409.41</v>
      </c>
      <c r="U580" s="123">
        <f>SUMIF(SaldoAnno3!A$12:A$5000,D580,SaldoAnno3!G$12:G$5000)</f>
        <v>117251.06999999999</v>
      </c>
      <c r="V580" s="123">
        <f>SUMIF(SaldoAnno4!A$12:A$4602,$D580,SaldoAnno4!D$12:D$4602)</f>
        <v>106311.14</v>
      </c>
      <c r="W580" s="123">
        <f>SUMIF(SaldoAnno4!A$12:A$4602,$D580,SaldoAnno4!E$12:E$4602)</f>
        <v>5128.66</v>
      </c>
      <c r="X580" s="123">
        <f>SUMIF(SaldoAnno4!A$12:A$4602,$D580,SaldoAnno4!G$12:G$4602)</f>
        <v>101182.48</v>
      </c>
      <c r="Y580" s="123">
        <f>SUMIF(SaldoAnno5!A$12:A$4602,$D580,SaldoAnno5!D$12:D$4602)</f>
        <v>105362.69</v>
      </c>
      <c r="Z580" s="123">
        <f>SUMIF(SaldoAnno5!A$12:A$4602,$D580,SaldoAnno5!E$12:E$4602)</f>
        <v>0</v>
      </c>
      <c r="AA580" s="123">
        <f>SUMIF(SaldoAnno5!A$12:A$4602,$D580,SaldoAnno5!G$12:G$4602)</f>
        <v>105362.69</v>
      </c>
      <c r="AB580" s="123">
        <f>SUMIF(SaldoAnno6!A$12:A$5000,$D580,SaldoAnno6!D$12:D$5000)</f>
        <v>105993.22</v>
      </c>
      <c r="AC580" s="123">
        <f>SUMIF(SaldoAnno6!A$12:A$5000,$D580,SaldoAnno6!E$12:E$5000)</f>
        <v>0</v>
      </c>
      <c r="AD580" s="123">
        <f>SUMIF(SaldoAnno6!A$12:A$5000,$D580,SaldoAnno6!G$12:G$5000)</f>
        <v>105993.22</v>
      </c>
    </row>
    <row r="581" spans="1:30">
      <c r="A581" s="124">
        <v>40</v>
      </c>
      <c r="B581" s="124">
        <v>4014</v>
      </c>
      <c r="C581" s="124">
        <v>401403</v>
      </c>
      <c r="D581" s="124">
        <v>40140388</v>
      </c>
      <c r="E581" s="125" t="s">
        <v>83</v>
      </c>
      <c r="F581" s="124">
        <v>1</v>
      </c>
      <c r="G581" s="126" t="s">
        <v>787</v>
      </c>
      <c r="H581" s="126" t="s">
        <v>63</v>
      </c>
      <c r="I581" s="126" t="s">
        <v>80</v>
      </c>
      <c r="J581" s="126" t="s">
        <v>838</v>
      </c>
      <c r="K581" s="126" t="s">
        <v>81</v>
      </c>
      <c r="L581" s="126" t="s">
        <v>66</v>
      </c>
      <c r="M581" s="123">
        <f>SUMIF(SaldoAnno1!A$12:A$4902,D581,SaldoAnno1!D$12:D$4902)</f>
        <v>4494.25</v>
      </c>
      <c r="N581" s="123">
        <f>SUMIF(SaldoAnno1!A$12:A$4902,D581,SaldoAnno1!E$12:E$4902)</f>
        <v>0</v>
      </c>
      <c r="O581" s="123">
        <f>SUMIF(SaldoAnno1!A$12:A$4902,D581,SaldoAnno1!G$12:G$4902)</f>
        <v>4494.25</v>
      </c>
      <c r="P581" s="123">
        <f>SUMIF(SaldoAnno2!A$12:A$5000,D581,SaldoAnno2!D$12:D$5000)</f>
        <v>9888.86</v>
      </c>
      <c r="Q581" s="123">
        <f>SUMIF(SaldoAnno2!A$12:A$5000,D581,SaldoAnno2!E$12:E$5000)</f>
        <v>111.42</v>
      </c>
      <c r="R581" s="123">
        <f>SUMIF(SaldoAnno2!A$12:A$5000,D581,SaldoAnno2!G$12:G$5000)</f>
        <v>9777.44</v>
      </c>
      <c r="S581" s="123">
        <f>SUMIF(SaldoAnno3!A$12:A$5000,D581,SaldoAnno3!D$12:G$5000)</f>
        <v>8358.0300000000007</v>
      </c>
      <c r="T581" s="123">
        <f>SUMIF(SaldoAnno3!A$12:A$5000,D581,SaldoAnno3!E$12:H$5000)</f>
        <v>154.81</v>
      </c>
      <c r="U581" s="123">
        <f>SUMIF(SaldoAnno3!A$12:A$5000,D581,SaldoAnno3!G$12:G$5000)</f>
        <v>8203.2200000000012</v>
      </c>
      <c r="V581" s="123">
        <f>SUMIF(SaldoAnno4!A$12:A$4602,$D581,SaldoAnno4!D$12:D$4602)</f>
        <v>4748.71</v>
      </c>
      <c r="W581" s="123">
        <f>SUMIF(SaldoAnno4!A$12:A$4602,$D581,SaldoAnno4!E$12:E$4602)</f>
        <v>0</v>
      </c>
      <c r="X581" s="123">
        <f>SUMIF(SaldoAnno4!A$12:A$4602,$D581,SaldoAnno4!G$12:G$4602)</f>
        <v>4748.71</v>
      </c>
      <c r="Y581" s="123">
        <f>SUMIF(SaldoAnno5!A$12:A$4602,$D581,SaldoAnno5!D$12:D$4602)</f>
        <v>5397.25</v>
      </c>
      <c r="Z581" s="123">
        <f>SUMIF(SaldoAnno5!A$12:A$4602,$D581,SaldoAnno5!E$12:E$4602)</f>
        <v>12.73</v>
      </c>
      <c r="AA581" s="123">
        <f>SUMIF(SaldoAnno5!A$12:A$4602,$D581,SaldoAnno5!G$12:G$4602)</f>
        <v>5384.52</v>
      </c>
      <c r="AB581" s="123">
        <f>SUMIF(SaldoAnno6!A$12:A$5000,$D581,SaldoAnno6!D$12:D$5000)</f>
        <v>7352.91</v>
      </c>
      <c r="AC581" s="123">
        <f>SUMIF(SaldoAnno6!A$12:A$5000,$D581,SaldoAnno6!E$12:E$5000)</f>
        <v>0</v>
      </c>
      <c r="AD581" s="123">
        <f>SUMIF(SaldoAnno6!A$12:A$5000,$D581,SaldoAnno6!G$12:G$5000)</f>
        <v>7352.91</v>
      </c>
    </row>
    <row r="582" spans="1:30">
      <c r="A582" s="124">
        <v>40</v>
      </c>
      <c r="B582" s="124">
        <v>4014</v>
      </c>
      <c r="C582" s="124">
        <v>401404</v>
      </c>
      <c r="D582" s="124">
        <v>40140401</v>
      </c>
      <c r="E582" s="125" t="s">
        <v>84</v>
      </c>
      <c r="F582" s="124">
        <v>1</v>
      </c>
      <c r="G582" s="126" t="s">
        <v>787</v>
      </c>
      <c r="H582" s="126" t="s">
        <v>63</v>
      </c>
      <c r="I582" s="126" t="s">
        <v>85</v>
      </c>
      <c r="J582" s="126" t="s">
        <v>838</v>
      </c>
      <c r="K582" s="126" t="s">
        <v>86</v>
      </c>
      <c r="L582" s="126" t="s">
        <v>66</v>
      </c>
      <c r="M582" s="123">
        <f>SUMIF(SaldoAnno1!A$12:A$4902,D582,SaldoAnno1!D$12:D$4902)</f>
        <v>0</v>
      </c>
      <c r="N582" s="123">
        <f>SUMIF(SaldoAnno1!A$12:A$4902,D582,SaldoAnno1!E$12:E$4902)</f>
        <v>0</v>
      </c>
      <c r="O582" s="123">
        <f>SUMIF(SaldoAnno1!A$12:A$4902,D582,SaldoAnno1!G$12:G$4902)</f>
        <v>0</v>
      </c>
      <c r="P582" s="123">
        <f>SUMIF(SaldoAnno2!A$12:A$5000,D582,SaldoAnno2!D$12:D$5000)</f>
        <v>0</v>
      </c>
      <c r="Q582" s="123">
        <f>SUMIF(SaldoAnno2!A$12:A$5000,D582,SaldoAnno2!E$12:E$5000)</f>
        <v>0</v>
      </c>
      <c r="R582" s="123">
        <f>SUMIF(SaldoAnno2!A$12:A$5000,D582,SaldoAnno2!G$12:G$5000)</f>
        <v>0</v>
      </c>
      <c r="S582" s="123">
        <f>SUMIF(SaldoAnno3!A$12:A$5000,D582,SaldoAnno3!D$12:G$5000)</f>
        <v>0</v>
      </c>
      <c r="T582" s="123">
        <f>SUMIF(SaldoAnno3!A$12:A$5000,D582,SaldoAnno3!E$12:H$5000)</f>
        <v>0</v>
      </c>
      <c r="U582" s="123">
        <f>SUMIF(SaldoAnno3!A$12:A$5000,D582,SaldoAnno3!G$12:G$5000)</f>
        <v>0</v>
      </c>
      <c r="V582" s="123">
        <f>SUMIF(SaldoAnno4!A$12:A$4602,$D582,SaldoAnno4!D$12:D$4602)</f>
        <v>0</v>
      </c>
      <c r="W582" s="123">
        <f>SUMIF(SaldoAnno4!A$12:A$4602,$D582,SaldoAnno4!E$12:E$4602)</f>
        <v>0</v>
      </c>
      <c r="X582" s="123">
        <f>SUMIF(SaldoAnno4!A$12:A$4602,$D582,SaldoAnno4!G$12:G$4602)</f>
        <v>0</v>
      </c>
      <c r="Y582" s="123">
        <f>SUMIF(SaldoAnno5!A$12:A$4602,$D582,SaldoAnno5!D$12:D$4602)</f>
        <v>0</v>
      </c>
      <c r="Z582" s="123">
        <f>SUMIF(SaldoAnno5!A$12:A$4602,$D582,SaldoAnno5!E$12:E$4602)</f>
        <v>0</v>
      </c>
      <c r="AA582" s="123">
        <f>SUMIF(SaldoAnno5!A$12:A$4602,$D582,SaldoAnno5!G$12:G$4602)</f>
        <v>0</v>
      </c>
      <c r="AB582" s="123">
        <f>SUMIF(SaldoAnno6!A$12:A$5000,$D582,SaldoAnno6!D$12:D$5000)</f>
        <v>0</v>
      </c>
      <c r="AC582" s="123">
        <f>SUMIF(SaldoAnno6!A$12:A$5000,$D582,SaldoAnno6!E$12:E$5000)</f>
        <v>0</v>
      </c>
      <c r="AD582" s="123">
        <f>SUMIF(SaldoAnno6!A$12:A$5000,$D582,SaldoAnno6!G$12:G$5000)</f>
        <v>0</v>
      </c>
    </row>
    <row r="583" spans="1:30">
      <c r="A583" s="124">
        <v>40</v>
      </c>
      <c r="B583" s="124">
        <v>4014</v>
      </c>
      <c r="C583" s="124">
        <v>401404</v>
      </c>
      <c r="D583" s="124">
        <v>40140402</v>
      </c>
      <c r="E583" s="125" t="s">
        <v>87</v>
      </c>
      <c r="F583" s="124">
        <v>1</v>
      </c>
      <c r="G583" s="126" t="s">
        <v>787</v>
      </c>
      <c r="H583" s="126" t="s">
        <v>63</v>
      </c>
      <c r="I583" s="126" t="s">
        <v>85</v>
      </c>
      <c r="J583" s="126" t="s">
        <v>838</v>
      </c>
      <c r="K583" s="126" t="s">
        <v>86</v>
      </c>
      <c r="L583" s="126" t="s">
        <v>66</v>
      </c>
      <c r="M583" s="123">
        <f>SUMIF(SaldoAnno1!A$12:A$4902,D583,SaldoAnno1!D$12:D$4902)</f>
        <v>8.25</v>
      </c>
      <c r="N583" s="123">
        <f>SUMIF(SaldoAnno1!A$12:A$4902,D583,SaldoAnno1!E$12:E$4902)</f>
        <v>0.06</v>
      </c>
      <c r="O583" s="123">
        <f>SUMIF(SaldoAnno1!A$12:A$4902,D583,SaldoAnno1!G$12:G$4902)</f>
        <v>8.19</v>
      </c>
      <c r="P583" s="123">
        <f>SUMIF(SaldoAnno2!A$12:A$5000,D583,SaldoAnno2!D$12:D$5000)</f>
        <v>17.96</v>
      </c>
      <c r="Q583" s="123">
        <f>SUMIF(SaldoAnno2!A$12:A$5000,D583,SaldoAnno2!E$12:E$5000)</f>
        <v>1.47</v>
      </c>
      <c r="R583" s="123">
        <f>SUMIF(SaldoAnno2!A$12:A$5000,D583,SaldoAnno2!G$12:G$5000)</f>
        <v>16.490000000000002</v>
      </c>
      <c r="S583" s="123">
        <f>SUMIF(SaldoAnno3!A$12:A$5000,D583,SaldoAnno3!D$12:G$5000)</f>
        <v>36.32</v>
      </c>
      <c r="T583" s="123">
        <f>SUMIF(SaldoAnno3!A$12:A$5000,D583,SaldoAnno3!E$12:H$5000)</f>
        <v>10.75</v>
      </c>
      <c r="U583" s="123">
        <f>SUMIF(SaldoAnno3!A$12:A$5000,D583,SaldoAnno3!G$12:G$5000)</f>
        <v>25.57</v>
      </c>
      <c r="V583" s="123">
        <f>SUMIF(SaldoAnno4!A$12:A$4602,$D583,SaldoAnno4!D$12:D$4602)</f>
        <v>36.83</v>
      </c>
      <c r="W583" s="123">
        <f>SUMIF(SaldoAnno4!A$12:A$4602,$D583,SaldoAnno4!E$12:E$4602)</f>
        <v>0.01</v>
      </c>
      <c r="X583" s="123">
        <f>SUMIF(SaldoAnno4!A$12:A$4602,$D583,SaldoAnno4!G$12:G$4602)</f>
        <v>36.82</v>
      </c>
      <c r="Y583" s="123">
        <f>SUMIF(SaldoAnno5!A$12:A$4602,$D583,SaldoAnno5!D$12:D$4602)</f>
        <v>28.63</v>
      </c>
      <c r="Z583" s="123">
        <f>SUMIF(SaldoAnno5!A$12:A$4602,$D583,SaldoAnno5!E$12:E$4602)</f>
        <v>7</v>
      </c>
      <c r="AA583" s="123">
        <f>SUMIF(SaldoAnno5!A$12:A$4602,$D583,SaldoAnno5!G$12:G$4602)</f>
        <v>21.63</v>
      </c>
      <c r="AB583" s="123">
        <f>SUMIF(SaldoAnno6!A$12:A$5000,$D583,SaldoAnno6!D$12:D$5000)</f>
        <v>19.05</v>
      </c>
      <c r="AC583" s="123">
        <f>SUMIF(SaldoAnno6!A$12:A$5000,$D583,SaldoAnno6!E$12:E$5000)</f>
        <v>0.62</v>
      </c>
      <c r="AD583" s="123">
        <f>SUMIF(SaldoAnno6!A$12:A$5000,$D583,SaldoAnno6!G$12:G$5000)</f>
        <v>18.43</v>
      </c>
    </row>
    <row r="584" spans="1:30">
      <c r="A584" s="124">
        <v>40</v>
      </c>
      <c r="B584" s="124">
        <v>4014</v>
      </c>
      <c r="C584" s="124">
        <v>401404</v>
      </c>
      <c r="D584" s="124">
        <v>40140403</v>
      </c>
      <c r="E584" s="125" t="s">
        <v>86</v>
      </c>
      <c r="F584" s="124">
        <v>1</v>
      </c>
      <c r="G584" s="126" t="s">
        <v>787</v>
      </c>
      <c r="H584" s="126" t="s">
        <v>63</v>
      </c>
      <c r="I584" s="126" t="s">
        <v>85</v>
      </c>
      <c r="J584" s="126" t="s">
        <v>838</v>
      </c>
      <c r="K584" s="126" t="s">
        <v>86</v>
      </c>
      <c r="L584" s="126" t="s">
        <v>66</v>
      </c>
      <c r="M584" s="123">
        <f>SUMIF(SaldoAnno1!A$12:A$4902,D584,SaldoAnno1!D$12:D$4902)</f>
        <v>0</v>
      </c>
      <c r="N584" s="123">
        <f>SUMIF(SaldoAnno1!A$12:A$4902,D584,SaldoAnno1!E$12:E$4902)</f>
        <v>0</v>
      </c>
      <c r="O584" s="123">
        <f>SUMIF(SaldoAnno1!A$12:A$4902,D584,SaldoAnno1!G$12:G$4902)</f>
        <v>0</v>
      </c>
      <c r="P584" s="123">
        <f>SUMIF(SaldoAnno2!A$12:A$5000,D584,SaldoAnno2!D$12:D$5000)</f>
        <v>0</v>
      </c>
      <c r="Q584" s="123">
        <f>SUMIF(SaldoAnno2!A$12:A$5000,D584,SaldoAnno2!E$12:E$5000)</f>
        <v>0</v>
      </c>
      <c r="R584" s="123">
        <f>SUMIF(SaldoAnno2!A$12:A$5000,D584,SaldoAnno2!G$12:G$5000)</f>
        <v>0</v>
      </c>
      <c r="S584" s="123">
        <f>SUMIF(SaldoAnno3!A$12:A$5000,D584,SaldoAnno3!D$12:G$5000)</f>
        <v>0</v>
      </c>
      <c r="T584" s="123">
        <f>SUMIF(SaldoAnno3!A$12:A$5000,D584,SaldoAnno3!E$12:H$5000)</f>
        <v>0</v>
      </c>
      <c r="U584" s="123">
        <f>SUMIF(SaldoAnno3!A$12:A$5000,D584,SaldoAnno3!G$12:G$5000)</f>
        <v>0</v>
      </c>
      <c r="V584" s="123">
        <f>SUMIF(SaldoAnno4!A$12:A$4602,$D584,SaldoAnno4!D$12:D$4602)</f>
        <v>0</v>
      </c>
      <c r="W584" s="123">
        <f>SUMIF(SaldoAnno4!A$12:A$4602,$D584,SaldoAnno4!E$12:E$4602)</f>
        <v>0</v>
      </c>
      <c r="X584" s="123">
        <f>SUMIF(SaldoAnno4!A$12:A$4602,$D584,SaldoAnno4!G$12:G$4602)</f>
        <v>0</v>
      </c>
      <c r="Y584" s="123">
        <f>SUMIF(SaldoAnno5!A$12:A$4602,$D584,SaldoAnno5!D$12:D$4602)</f>
        <v>0</v>
      </c>
      <c r="Z584" s="123">
        <f>SUMIF(SaldoAnno5!A$12:A$4602,$D584,SaldoAnno5!E$12:E$4602)</f>
        <v>0</v>
      </c>
      <c r="AA584" s="123">
        <f>SUMIF(SaldoAnno5!A$12:A$4602,$D584,SaldoAnno5!G$12:G$4602)</f>
        <v>0</v>
      </c>
      <c r="AB584" s="123">
        <f>SUMIF(SaldoAnno6!A$12:A$5000,$D584,SaldoAnno6!D$12:D$5000)</f>
        <v>0</v>
      </c>
      <c r="AC584" s="123">
        <f>SUMIF(SaldoAnno6!A$12:A$5000,$D584,SaldoAnno6!E$12:E$5000)</f>
        <v>0</v>
      </c>
      <c r="AD584" s="123">
        <f>SUMIF(SaldoAnno6!A$12:A$5000,$D584,SaldoAnno6!G$12:G$5000)</f>
        <v>0</v>
      </c>
    </row>
    <row r="585" spans="1:30">
      <c r="A585" s="124">
        <v>40</v>
      </c>
      <c r="B585" s="124">
        <v>4014</v>
      </c>
      <c r="C585" s="124">
        <v>401404</v>
      </c>
      <c r="D585" s="124">
        <v>40140404</v>
      </c>
      <c r="E585" s="125" t="s">
        <v>1239</v>
      </c>
      <c r="F585" s="124">
        <v>1</v>
      </c>
      <c r="G585" s="126" t="s">
        <v>787</v>
      </c>
      <c r="H585" s="126" t="s">
        <v>63</v>
      </c>
      <c r="I585" s="126" t="s">
        <v>85</v>
      </c>
      <c r="J585" s="126" t="s">
        <v>838</v>
      </c>
      <c r="K585" s="126" t="s">
        <v>86</v>
      </c>
      <c r="L585" s="126" t="s">
        <v>66</v>
      </c>
      <c r="M585" s="123">
        <f>SUMIF(SaldoAnno1!A$12:A$4902,D585,SaldoAnno1!D$12:D$4902)</f>
        <v>6156.66</v>
      </c>
      <c r="N585" s="123">
        <f>SUMIF(SaldoAnno1!A$12:A$4902,D585,SaldoAnno1!E$12:E$4902)</f>
        <v>488</v>
      </c>
      <c r="O585" s="123">
        <f>SUMIF(SaldoAnno1!A$12:A$4902,D585,SaldoAnno1!G$12:G$4902)</f>
        <v>5668.66</v>
      </c>
      <c r="P585" s="123">
        <f>SUMIF(SaldoAnno2!A$12:A$5000,D585,SaldoAnno2!D$12:D$5000)</f>
        <v>3962.94</v>
      </c>
      <c r="Q585" s="123">
        <f>SUMIF(SaldoAnno2!A$12:A$5000,D585,SaldoAnno2!E$12:E$5000)</f>
        <v>0</v>
      </c>
      <c r="R585" s="123">
        <f>SUMIF(SaldoAnno2!A$12:A$5000,D585,SaldoAnno2!G$12:G$5000)</f>
        <v>3962.94</v>
      </c>
      <c r="S585" s="123">
        <f>SUMIF(SaldoAnno3!A$12:A$5000,D585,SaldoAnno3!D$12:G$5000)</f>
        <v>7343</v>
      </c>
      <c r="T585" s="123">
        <f>SUMIF(SaldoAnno3!A$12:A$5000,D585,SaldoAnno3!E$12:H$5000)</f>
        <v>0</v>
      </c>
      <c r="U585" s="123">
        <f>SUMIF(SaldoAnno3!A$12:A$5000,D585,SaldoAnno3!G$12:G$5000)</f>
        <v>7343</v>
      </c>
      <c r="V585" s="123">
        <f>SUMIF(SaldoAnno4!A$12:A$4602,$D585,SaldoAnno4!D$12:D$4602)</f>
        <v>11614.48</v>
      </c>
      <c r="W585" s="123">
        <f>SUMIF(SaldoAnno4!A$12:A$4602,$D585,SaldoAnno4!E$12:E$4602)</f>
        <v>0</v>
      </c>
      <c r="X585" s="123">
        <f>SUMIF(SaldoAnno4!A$12:A$4602,$D585,SaldoAnno4!G$12:G$4602)</f>
        <v>11614.48</v>
      </c>
      <c r="Y585" s="123">
        <f>SUMIF(SaldoAnno5!A$12:A$4602,$D585,SaldoAnno5!D$12:D$4602)</f>
        <v>16129.36</v>
      </c>
      <c r="Z585" s="123">
        <f>SUMIF(SaldoAnno5!A$12:A$4602,$D585,SaldoAnno5!E$12:E$4602)</f>
        <v>38.049999999999997</v>
      </c>
      <c r="AA585" s="123">
        <f>SUMIF(SaldoAnno5!A$12:A$4602,$D585,SaldoAnno5!G$12:G$4602)</f>
        <v>16091.310000000001</v>
      </c>
      <c r="AB585" s="123">
        <f>SUMIF(SaldoAnno6!A$12:A$5000,$D585,SaldoAnno6!D$12:D$5000)</f>
        <v>9047.5300000000007</v>
      </c>
      <c r="AC585" s="123">
        <f>SUMIF(SaldoAnno6!A$12:A$5000,$D585,SaldoAnno6!E$12:E$5000)</f>
        <v>11.71</v>
      </c>
      <c r="AD585" s="123">
        <f>SUMIF(SaldoAnno6!A$12:A$5000,$D585,SaldoAnno6!G$12:G$5000)</f>
        <v>9035.8200000000015</v>
      </c>
    </row>
    <row r="586" spans="1:30">
      <c r="A586" s="124">
        <v>40</v>
      </c>
      <c r="B586" s="124">
        <v>4014</v>
      </c>
      <c r="C586" s="124">
        <v>401404</v>
      </c>
      <c r="D586" s="124">
        <v>40140405</v>
      </c>
      <c r="E586" s="125" t="s">
        <v>1265</v>
      </c>
      <c r="F586" s="124">
        <v>1</v>
      </c>
      <c r="G586" s="126" t="s">
        <v>787</v>
      </c>
      <c r="H586" s="126" t="s">
        <v>63</v>
      </c>
      <c r="I586" s="126" t="s">
        <v>85</v>
      </c>
      <c r="J586" s="126" t="s">
        <v>838</v>
      </c>
      <c r="K586" s="126" t="s">
        <v>86</v>
      </c>
      <c r="L586" s="126" t="s">
        <v>66</v>
      </c>
      <c r="M586" s="123">
        <f>SUMIF(SaldoAnno1!A$12:A$4902,D586,SaldoAnno1!D$12:D$4902)</f>
        <v>1233.83</v>
      </c>
      <c r="N586" s="123">
        <f>SUMIF(SaldoAnno1!A$12:A$4902,D586,SaldoAnno1!E$12:E$4902)</f>
        <v>0</v>
      </c>
      <c r="O586" s="123">
        <f>SUMIF(SaldoAnno1!A$12:A$4902,D586,SaldoAnno1!G$12:G$4902)</f>
        <v>1233.83</v>
      </c>
      <c r="P586" s="123">
        <f>SUMIF(SaldoAnno2!A$12:A$5000,D586,SaldoAnno2!D$12:D$5000)</f>
        <v>882.75</v>
      </c>
      <c r="Q586" s="123">
        <f>SUMIF(SaldoAnno2!A$12:A$5000,D586,SaldoAnno2!E$12:E$5000)</f>
        <v>0</v>
      </c>
      <c r="R586" s="123">
        <f>SUMIF(SaldoAnno2!A$12:A$5000,D586,SaldoAnno2!G$12:G$5000)</f>
        <v>882.75</v>
      </c>
      <c r="S586" s="123">
        <f>SUMIF(SaldoAnno3!A$12:A$5000,D586,SaldoAnno3!D$12:G$5000)</f>
        <v>546.32000000000005</v>
      </c>
      <c r="T586" s="123">
        <f>SUMIF(SaldoAnno3!A$12:A$5000,D586,SaldoAnno3!E$12:H$5000)</f>
        <v>0</v>
      </c>
      <c r="U586" s="123">
        <f>SUMIF(SaldoAnno3!A$12:A$5000,D586,SaldoAnno3!G$12:G$5000)</f>
        <v>546.32000000000005</v>
      </c>
      <c r="V586" s="123">
        <f>SUMIF(SaldoAnno4!A$12:A$4602,$D586,SaldoAnno4!D$12:D$4602)</f>
        <v>2879.8</v>
      </c>
      <c r="W586" s="123">
        <f>SUMIF(SaldoAnno4!A$12:A$4602,$D586,SaldoAnno4!E$12:E$4602)</f>
        <v>0</v>
      </c>
      <c r="X586" s="123">
        <f>SUMIF(SaldoAnno4!A$12:A$4602,$D586,SaldoAnno4!G$12:G$4602)</f>
        <v>2879.8</v>
      </c>
      <c r="Y586" s="123">
        <f>SUMIF(SaldoAnno5!A$12:A$4602,$D586,SaldoAnno5!D$12:D$4602)</f>
        <v>8263.89</v>
      </c>
      <c r="Z586" s="123">
        <f>SUMIF(SaldoAnno5!A$12:A$4602,$D586,SaldoAnno5!E$12:E$4602)</f>
        <v>0</v>
      </c>
      <c r="AA586" s="123">
        <f>SUMIF(SaldoAnno5!A$12:A$4602,$D586,SaldoAnno5!G$12:G$4602)</f>
        <v>8263.89</v>
      </c>
      <c r="AB586" s="123">
        <f>SUMIF(SaldoAnno6!A$12:A$5000,$D586,SaldoAnno6!D$12:D$5000)</f>
        <v>5771.96</v>
      </c>
      <c r="AC586" s="123">
        <f>SUMIF(SaldoAnno6!A$12:A$5000,$D586,SaldoAnno6!E$12:E$5000)</f>
        <v>0</v>
      </c>
      <c r="AD586" s="123">
        <f>SUMIF(SaldoAnno6!A$12:A$5000,$D586,SaldoAnno6!G$12:G$5000)</f>
        <v>5771.96</v>
      </c>
    </row>
    <row r="587" spans="1:30">
      <c r="A587" s="124">
        <v>40</v>
      </c>
      <c r="B587" s="124">
        <v>4014</v>
      </c>
      <c r="C587" s="124">
        <v>401404</v>
      </c>
      <c r="D587" s="124">
        <v>40140406</v>
      </c>
      <c r="E587" s="125" t="s">
        <v>1240</v>
      </c>
      <c r="F587" s="124">
        <v>1</v>
      </c>
      <c r="G587" s="126" t="s">
        <v>787</v>
      </c>
      <c r="H587" s="126" t="s">
        <v>63</v>
      </c>
      <c r="I587" s="126" t="s">
        <v>85</v>
      </c>
      <c r="J587" s="126" t="s">
        <v>838</v>
      </c>
      <c r="K587" s="126" t="s">
        <v>86</v>
      </c>
      <c r="L587" s="126" t="s">
        <v>66</v>
      </c>
      <c r="M587" s="123">
        <f>SUMIF(SaldoAnno1!A$12:A$4902,D587,SaldoAnno1!D$12:D$4902)</f>
        <v>0</v>
      </c>
      <c r="N587" s="123">
        <f>SUMIF(SaldoAnno1!A$12:A$4902,D587,SaldoAnno1!E$12:E$4902)</f>
        <v>0</v>
      </c>
      <c r="O587" s="123">
        <f>SUMIF(SaldoAnno1!A$12:A$4902,D587,SaldoAnno1!G$12:G$4902)</f>
        <v>0</v>
      </c>
      <c r="P587" s="123">
        <f>SUMIF(SaldoAnno2!A$12:A$5000,D587,SaldoAnno2!D$12:D$5000)</f>
        <v>1343</v>
      </c>
      <c r="Q587" s="123">
        <f>SUMIF(SaldoAnno2!A$12:A$5000,D587,SaldoAnno2!E$12:E$5000)</f>
        <v>0</v>
      </c>
      <c r="R587" s="123">
        <f>SUMIF(SaldoAnno2!A$12:A$5000,D587,SaldoAnno2!G$12:G$5000)</f>
        <v>1343</v>
      </c>
      <c r="S587" s="123">
        <f>SUMIF(SaldoAnno3!A$12:A$5000,D587,SaldoAnno3!D$12:G$5000)</f>
        <v>1688</v>
      </c>
      <c r="T587" s="123">
        <f>SUMIF(SaldoAnno3!A$12:A$5000,D587,SaldoAnno3!E$12:H$5000)</f>
        <v>0</v>
      </c>
      <c r="U587" s="123">
        <f>SUMIF(SaldoAnno3!A$12:A$5000,D587,SaldoAnno3!G$12:G$5000)</f>
        <v>1688</v>
      </c>
      <c r="V587" s="123">
        <f>SUMIF(SaldoAnno4!A$12:A$4602,$D587,SaldoAnno4!D$12:D$4602)</f>
        <v>1645.83</v>
      </c>
      <c r="W587" s="123">
        <f>SUMIF(SaldoAnno4!A$12:A$4602,$D587,SaldoAnno4!E$12:E$4602)</f>
        <v>0</v>
      </c>
      <c r="X587" s="123">
        <f>SUMIF(SaldoAnno4!A$12:A$4602,$D587,SaldoAnno4!G$12:G$4602)</f>
        <v>1645.83</v>
      </c>
      <c r="Y587" s="123">
        <f>SUMIF(SaldoAnno5!A$12:A$4602,$D587,SaldoAnno5!D$12:D$4602)</f>
        <v>91.4</v>
      </c>
      <c r="Z587" s="123">
        <f>SUMIF(SaldoAnno5!A$12:A$4602,$D587,SaldoAnno5!E$12:E$4602)</f>
        <v>0</v>
      </c>
      <c r="AA587" s="123">
        <f>SUMIF(SaldoAnno5!A$12:A$4602,$D587,SaldoAnno5!G$12:G$4602)</f>
        <v>91.4</v>
      </c>
      <c r="AB587" s="123">
        <f>SUMIF(SaldoAnno6!A$12:A$5000,$D587,SaldoAnno6!D$12:D$5000)</f>
        <v>563</v>
      </c>
      <c r="AC587" s="123">
        <f>SUMIF(SaldoAnno6!A$12:A$5000,$D587,SaldoAnno6!E$12:E$5000)</f>
        <v>0</v>
      </c>
      <c r="AD587" s="123">
        <f>SUMIF(SaldoAnno6!A$12:A$5000,$D587,SaldoAnno6!G$12:G$5000)</f>
        <v>563</v>
      </c>
    </row>
    <row r="588" spans="1:30">
      <c r="A588" s="124">
        <v>40</v>
      </c>
      <c r="B588" s="124">
        <v>4014</v>
      </c>
      <c r="C588" s="124">
        <v>401405</v>
      </c>
      <c r="D588" s="124">
        <v>40140501</v>
      </c>
      <c r="E588" s="125" t="s">
        <v>88</v>
      </c>
      <c r="F588" s="124">
        <v>1</v>
      </c>
      <c r="G588" s="126" t="s">
        <v>787</v>
      </c>
      <c r="H588" s="126" t="s">
        <v>63</v>
      </c>
      <c r="I588" s="126" t="s">
        <v>89</v>
      </c>
      <c r="J588" s="126" t="s">
        <v>838</v>
      </c>
      <c r="K588" s="126" t="s">
        <v>88</v>
      </c>
      <c r="L588" s="126" t="s">
        <v>66</v>
      </c>
      <c r="M588" s="123">
        <f>SUMIF(SaldoAnno1!A$12:A$4902,D588,SaldoAnno1!D$12:D$4902)</f>
        <v>0</v>
      </c>
      <c r="N588" s="123">
        <f>SUMIF(SaldoAnno1!A$12:A$4902,D588,SaldoAnno1!E$12:E$4902)</f>
        <v>0</v>
      </c>
      <c r="O588" s="123">
        <f>SUMIF(SaldoAnno1!A$12:A$4902,D588,SaldoAnno1!G$12:G$4902)</f>
        <v>0</v>
      </c>
      <c r="P588" s="123">
        <f>SUMIF(SaldoAnno2!A$12:A$5000,D588,SaldoAnno2!D$12:D$5000)</f>
        <v>0</v>
      </c>
      <c r="Q588" s="123">
        <f>SUMIF(SaldoAnno2!A$12:A$5000,D588,SaldoAnno2!E$12:E$5000)</f>
        <v>0</v>
      </c>
      <c r="R588" s="123">
        <f>SUMIF(SaldoAnno2!A$12:A$5000,D588,SaldoAnno2!G$12:G$5000)</f>
        <v>0</v>
      </c>
      <c r="S588" s="123">
        <f>SUMIF(SaldoAnno3!A$12:A$5000,D588,SaldoAnno3!D$12:G$5000)</f>
        <v>496.02</v>
      </c>
      <c r="T588" s="123">
        <f>SUMIF(SaldoAnno3!A$12:A$5000,D588,SaldoAnno3!E$12:H$5000)</f>
        <v>0</v>
      </c>
      <c r="U588" s="123">
        <f>SUMIF(SaldoAnno3!A$12:A$5000,D588,SaldoAnno3!G$12:G$5000)</f>
        <v>496.02</v>
      </c>
      <c r="V588" s="123">
        <f>SUMIF(SaldoAnno4!A$12:A$4602,$D588,SaldoAnno4!D$12:D$4602)</f>
        <v>2040.1</v>
      </c>
      <c r="W588" s="123">
        <f>SUMIF(SaldoAnno4!A$12:A$4602,$D588,SaldoAnno4!E$12:E$4602)</f>
        <v>0</v>
      </c>
      <c r="X588" s="123">
        <f>SUMIF(SaldoAnno4!A$12:A$4602,$D588,SaldoAnno4!G$12:G$4602)</f>
        <v>2040.1</v>
      </c>
      <c r="Y588" s="123">
        <f>SUMIF(SaldoAnno5!A$12:A$4602,$D588,SaldoAnno5!D$12:D$4602)</f>
        <v>1367.11</v>
      </c>
      <c r="Z588" s="123">
        <f>SUMIF(SaldoAnno5!A$12:A$4602,$D588,SaldoAnno5!E$12:E$4602)</f>
        <v>0</v>
      </c>
      <c r="AA588" s="123">
        <f>SUMIF(SaldoAnno5!A$12:A$4602,$D588,SaldoAnno5!G$12:G$4602)</f>
        <v>1367.11</v>
      </c>
      <c r="AB588" s="123">
        <f>SUMIF(SaldoAnno6!A$12:A$5000,$D588,SaldoAnno6!D$12:D$5000)</f>
        <v>0</v>
      </c>
      <c r="AC588" s="123">
        <f>SUMIF(SaldoAnno6!A$12:A$5000,$D588,SaldoAnno6!E$12:E$5000)</f>
        <v>0</v>
      </c>
      <c r="AD588" s="123">
        <f>SUMIF(SaldoAnno6!A$12:A$5000,$D588,SaldoAnno6!G$12:G$5000)</f>
        <v>0</v>
      </c>
    </row>
    <row r="589" spans="1:30">
      <c r="A589" s="124">
        <v>40</v>
      </c>
      <c r="B589" s="124">
        <v>4014</v>
      </c>
      <c r="C589" s="124">
        <v>401406</v>
      </c>
      <c r="D589" s="124">
        <v>40140601</v>
      </c>
      <c r="E589" s="125" t="s">
        <v>90</v>
      </c>
      <c r="F589" s="124">
        <v>1</v>
      </c>
      <c r="G589" s="126" t="s">
        <v>787</v>
      </c>
      <c r="H589" s="126" t="s">
        <v>63</v>
      </c>
      <c r="I589" s="126" t="s">
        <v>91</v>
      </c>
      <c r="J589" s="126" t="s">
        <v>838</v>
      </c>
      <c r="K589" s="126" t="s">
        <v>92</v>
      </c>
      <c r="L589" s="126" t="s">
        <v>66</v>
      </c>
      <c r="M589" s="123">
        <f>SUMIF(SaldoAnno1!A$12:A$4902,D589,SaldoAnno1!D$12:D$4902)</f>
        <v>47213.15</v>
      </c>
      <c r="N589" s="123">
        <f>SUMIF(SaldoAnno1!A$12:A$4902,D589,SaldoAnno1!E$12:E$4902)</f>
        <v>0</v>
      </c>
      <c r="O589" s="123">
        <f>SUMIF(SaldoAnno1!A$12:A$4902,D589,SaldoAnno1!G$12:G$4902)</f>
        <v>47213.15</v>
      </c>
      <c r="P589" s="123">
        <f>SUMIF(SaldoAnno2!A$12:A$5000,D589,SaldoAnno2!D$12:D$5000)</f>
        <v>22135.01</v>
      </c>
      <c r="Q589" s="123">
        <f>SUMIF(SaldoAnno2!A$12:A$5000,D589,SaldoAnno2!E$12:E$5000)</f>
        <v>0</v>
      </c>
      <c r="R589" s="123">
        <f>SUMIF(SaldoAnno2!A$12:A$5000,D589,SaldoAnno2!G$12:G$5000)</f>
        <v>22135.01</v>
      </c>
      <c r="S589" s="123">
        <f>SUMIF(SaldoAnno3!A$12:A$5000,D589,SaldoAnno3!D$12:G$5000)</f>
        <v>28253.29</v>
      </c>
      <c r="T589" s="123">
        <f>SUMIF(SaldoAnno3!A$12:A$5000,D589,SaldoAnno3!E$12:H$5000)</f>
        <v>0</v>
      </c>
      <c r="U589" s="123">
        <f>SUMIF(SaldoAnno3!A$12:A$5000,D589,SaldoAnno3!G$12:G$5000)</f>
        <v>28253.29</v>
      </c>
      <c r="V589" s="123">
        <f>SUMIF(SaldoAnno4!A$12:A$4602,$D589,SaldoAnno4!D$12:D$4602)</f>
        <v>362925.51</v>
      </c>
      <c r="W589" s="123">
        <f>SUMIF(SaldoAnno4!A$12:A$4602,$D589,SaldoAnno4!E$12:E$4602)</f>
        <v>562.16999999999996</v>
      </c>
      <c r="X589" s="123">
        <f>SUMIF(SaldoAnno4!A$12:A$4602,$D589,SaldoAnno4!G$12:G$4602)</f>
        <v>362363.34</v>
      </c>
      <c r="Y589" s="123">
        <f>SUMIF(SaldoAnno5!A$12:A$4602,$D589,SaldoAnno5!D$12:D$4602)</f>
        <v>33797.57</v>
      </c>
      <c r="Z589" s="123">
        <f>SUMIF(SaldoAnno5!A$12:A$4602,$D589,SaldoAnno5!E$12:E$4602)</f>
        <v>0</v>
      </c>
      <c r="AA589" s="123">
        <f>SUMIF(SaldoAnno5!A$12:A$4602,$D589,SaldoAnno5!G$12:G$4602)</f>
        <v>33797.57</v>
      </c>
      <c r="AB589" s="123">
        <f>SUMIF(SaldoAnno6!A$12:A$5000,$D589,SaldoAnno6!D$12:D$5000)</f>
        <v>30647.599999999999</v>
      </c>
      <c r="AC589" s="123">
        <f>SUMIF(SaldoAnno6!A$12:A$5000,$D589,SaldoAnno6!E$12:E$5000)</f>
        <v>808.08</v>
      </c>
      <c r="AD589" s="123">
        <f>SUMIF(SaldoAnno6!A$12:A$5000,$D589,SaldoAnno6!G$12:G$5000)</f>
        <v>29839.519999999997</v>
      </c>
    </row>
    <row r="590" spans="1:30">
      <c r="A590" s="124">
        <v>40</v>
      </c>
      <c r="B590" s="124">
        <v>4014</v>
      </c>
      <c r="C590" s="124">
        <v>401406</v>
      </c>
      <c r="D590" s="124">
        <v>40140602</v>
      </c>
      <c r="E590" s="125" t="s">
        <v>93</v>
      </c>
      <c r="F590" s="124">
        <v>1</v>
      </c>
      <c r="G590" s="126" t="s">
        <v>787</v>
      </c>
      <c r="H590" s="126" t="s">
        <v>63</v>
      </c>
      <c r="I590" s="126" t="s">
        <v>91</v>
      </c>
      <c r="J590" s="126" t="s">
        <v>838</v>
      </c>
      <c r="K590" s="126" t="s">
        <v>92</v>
      </c>
      <c r="L590" s="126" t="s">
        <v>66</v>
      </c>
      <c r="M590" s="123">
        <f>SUMIF(SaldoAnno1!A$12:A$4902,D590,SaldoAnno1!D$12:D$4902)</f>
        <v>2894.31</v>
      </c>
      <c r="N590" s="123">
        <f>SUMIF(SaldoAnno1!A$12:A$4902,D590,SaldoAnno1!E$12:E$4902)</f>
        <v>0</v>
      </c>
      <c r="O590" s="123">
        <f>SUMIF(SaldoAnno1!A$12:A$4902,D590,SaldoAnno1!G$12:G$4902)</f>
        <v>2894.31</v>
      </c>
      <c r="P590" s="123">
        <f>SUMIF(SaldoAnno2!A$12:A$5000,D590,SaldoAnno2!D$12:D$5000)</f>
        <v>47034.35</v>
      </c>
      <c r="Q590" s="123">
        <f>SUMIF(SaldoAnno2!A$12:A$5000,D590,SaldoAnno2!E$12:E$5000)</f>
        <v>258.02999999999997</v>
      </c>
      <c r="R590" s="123">
        <f>SUMIF(SaldoAnno2!A$12:A$5000,D590,SaldoAnno2!G$12:G$5000)</f>
        <v>46776.32</v>
      </c>
      <c r="S590" s="123">
        <f>SUMIF(SaldoAnno3!A$12:A$5000,D590,SaldoAnno3!D$12:G$5000)</f>
        <v>460167.07</v>
      </c>
      <c r="T590" s="123">
        <f>SUMIF(SaldoAnno3!A$12:A$5000,D590,SaldoAnno3!E$12:H$5000)</f>
        <v>3640.52</v>
      </c>
      <c r="U590" s="123">
        <f>SUMIF(SaldoAnno3!A$12:A$5000,D590,SaldoAnno3!G$12:G$5000)</f>
        <v>456526.55</v>
      </c>
      <c r="V590" s="123">
        <f>SUMIF(SaldoAnno4!A$12:A$4602,$D590,SaldoAnno4!D$12:D$4602)</f>
        <v>298576.03000000003</v>
      </c>
      <c r="W590" s="123">
        <f>SUMIF(SaldoAnno4!A$12:A$4602,$D590,SaldoAnno4!E$12:E$4602)</f>
        <v>63341.04</v>
      </c>
      <c r="X590" s="123">
        <f>SUMIF(SaldoAnno4!A$12:A$4602,$D590,SaldoAnno4!G$12:G$4602)</f>
        <v>235234.99000000002</v>
      </c>
      <c r="Y590" s="123">
        <f>SUMIF(SaldoAnno5!A$12:A$4602,$D590,SaldoAnno5!D$12:D$4602)</f>
        <v>119929.31</v>
      </c>
      <c r="Z590" s="123">
        <f>SUMIF(SaldoAnno5!A$12:A$4602,$D590,SaldoAnno5!E$12:E$4602)</f>
        <v>1463.63</v>
      </c>
      <c r="AA590" s="123">
        <f>SUMIF(SaldoAnno5!A$12:A$4602,$D590,SaldoAnno5!G$12:G$4602)</f>
        <v>118465.68</v>
      </c>
      <c r="AB590" s="123">
        <f>SUMIF(SaldoAnno6!A$12:A$5000,$D590,SaldoAnno6!D$12:D$5000)</f>
        <v>398134.75</v>
      </c>
      <c r="AC590" s="123">
        <f>SUMIF(SaldoAnno6!A$12:A$5000,$D590,SaldoAnno6!E$12:E$5000)</f>
        <v>0</v>
      </c>
      <c r="AD590" s="123">
        <f>SUMIF(SaldoAnno6!A$12:A$5000,$D590,SaldoAnno6!G$12:G$5000)</f>
        <v>398134.75</v>
      </c>
    </row>
    <row r="591" spans="1:30">
      <c r="A591" s="124">
        <v>40</v>
      </c>
      <c r="B591" s="124">
        <v>4014</v>
      </c>
      <c r="C591" s="124">
        <v>401406</v>
      </c>
      <c r="D591" s="124">
        <v>40140603</v>
      </c>
      <c r="E591" s="125" t="s">
        <v>99</v>
      </c>
      <c r="F591" s="124">
        <v>1</v>
      </c>
      <c r="G591" s="126" t="s">
        <v>787</v>
      </c>
      <c r="H591" s="126" t="s">
        <v>63</v>
      </c>
      <c r="I591" s="126" t="s">
        <v>91</v>
      </c>
      <c r="J591" s="126" t="s">
        <v>838</v>
      </c>
      <c r="K591" s="126" t="s">
        <v>92</v>
      </c>
      <c r="L591" s="126" t="s">
        <v>66</v>
      </c>
      <c r="M591" s="123">
        <f>SUMIF(SaldoAnno1!A$12:A$4902,D591,SaldoAnno1!D$12:D$4902)</f>
        <v>60.06</v>
      </c>
      <c r="N591" s="123">
        <f>SUMIF(SaldoAnno1!A$12:A$4902,D591,SaldoAnno1!E$12:E$4902)</f>
        <v>0</v>
      </c>
      <c r="O591" s="123">
        <f>SUMIF(SaldoAnno1!A$12:A$4902,D591,SaldoAnno1!G$12:G$4902)</f>
        <v>60.06</v>
      </c>
      <c r="P591" s="123">
        <f>SUMIF(SaldoAnno2!A$12:A$5000,D591,SaldoAnno2!D$12:D$5000)</f>
        <v>29232.06</v>
      </c>
      <c r="Q591" s="123">
        <f>SUMIF(SaldoAnno2!A$12:A$5000,D591,SaldoAnno2!E$12:E$5000)</f>
        <v>0</v>
      </c>
      <c r="R591" s="123">
        <f>SUMIF(SaldoAnno2!A$12:A$5000,D591,SaldoAnno2!G$12:G$5000)</f>
        <v>29232.06</v>
      </c>
      <c r="S591" s="123">
        <f>SUMIF(SaldoAnno3!A$12:A$5000,D591,SaldoAnno3!D$12:G$5000)</f>
        <v>148391.82999999999</v>
      </c>
      <c r="T591" s="123">
        <f>SUMIF(SaldoAnno3!A$12:A$5000,D591,SaldoAnno3!E$12:H$5000)</f>
        <v>332.83</v>
      </c>
      <c r="U591" s="123">
        <f>SUMIF(SaldoAnno3!A$12:A$5000,D591,SaldoAnno3!G$12:G$5000)</f>
        <v>148059</v>
      </c>
      <c r="V591" s="123">
        <f>SUMIF(SaldoAnno4!A$12:A$4602,$D591,SaldoAnno4!D$12:D$4602)</f>
        <v>4666.79</v>
      </c>
      <c r="W591" s="123">
        <f>SUMIF(SaldoAnno4!A$12:A$4602,$D591,SaldoAnno4!E$12:E$4602)</f>
        <v>0</v>
      </c>
      <c r="X591" s="123">
        <f>SUMIF(SaldoAnno4!A$12:A$4602,$D591,SaldoAnno4!G$12:G$4602)</f>
        <v>4666.79</v>
      </c>
      <c r="Y591" s="123">
        <f>SUMIF(SaldoAnno5!A$12:A$4602,$D591,SaldoAnno5!D$12:D$4602)</f>
        <v>7330.83</v>
      </c>
      <c r="Z591" s="123">
        <f>SUMIF(SaldoAnno5!A$12:A$4602,$D591,SaldoAnno5!E$12:E$4602)</f>
        <v>0</v>
      </c>
      <c r="AA591" s="123">
        <f>SUMIF(SaldoAnno5!A$12:A$4602,$D591,SaldoAnno5!G$12:G$4602)</f>
        <v>7330.83</v>
      </c>
      <c r="AB591" s="123">
        <f>SUMIF(SaldoAnno6!A$12:A$5000,$D591,SaldoAnno6!D$12:D$5000)</f>
        <v>3660.63</v>
      </c>
      <c r="AC591" s="123">
        <f>SUMIF(SaldoAnno6!A$12:A$5000,$D591,SaldoAnno6!E$12:E$5000)</f>
        <v>0</v>
      </c>
      <c r="AD591" s="123">
        <f>SUMIF(SaldoAnno6!A$12:A$5000,$D591,SaldoAnno6!G$12:G$5000)</f>
        <v>3660.63</v>
      </c>
    </row>
    <row r="592" spans="1:30">
      <c r="A592" s="124">
        <v>40</v>
      </c>
      <c r="B592" s="124">
        <v>4014</v>
      </c>
      <c r="C592" s="124">
        <v>401406</v>
      </c>
      <c r="D592" s="124">
        <v>40140604</v>
      </c>
      <c r="E592" s="125" t="s">
        <v>100</v>
      </c>
      <c r="F592" s="124">
        <v>1</v>
      </c>
      <c r="G592" s="126" t="s">
        <v>787</v>
      </c>
      <c r="H592" s="126" t="s">
        <v>63</v>
      </c>
      <c r="I592" s="126" t="s">
        <v>91</v>
      </c>
      <c r="J592" s="126" t="s">
        <v>838</v>
      </c>
      <c r="K592" s="126" t="s">
        <v>92</v>
      </c>
      <c r="L592" s="126" t="s">
        <v>66</v>
      </c>
      <c r="M592" s="123">
        <f>SUMIF(SaldoAnno1!A$12:A$4902,D592,SaldoAnno1!D$12:D$4902)</f>
        <v>0</v>
      </c>
      <c r="N592" s="123">
        <f>SUMIF(SaldoAnno1!A$12:A$4902,D592,SaldoAnno1!E$12:E$4902)</f>
        <v>0</v>
      </c>
      <c r="O592" s="123">
        <f>SUMIF(SaldoAnno1!A$12:A$4902,D592,SaldoAnno1!G$12:G$4902)</f>
        <v>0</v>
      </c>
      <c r="P592" s="123">
        <f>SUMIF(SaldoAnno2!A$12:A$5000,D592,SaldoAnno2!D$12:D$5000)</f>
        <v>154.26</v>
      </c>
      <c r="Q592" s="123">
        <f>SUMIF(SaldoAnno2!A$12:A$5000,D592,SaldoAnno2!E$12:E$5000)</f>
        <v>0</v>
      </c>
      <c r="R592" s="123">
        <f>SUMIF(SaldoAnno2!A$12:A$5000,D592,SaldoAnno2!G$12:G$5000)</f>
        <v>154.26</v>
      </c>
      <c r="S592" s="123">
        <f>SUMIF(SaldoAnno3!A$12:A$5000,D592,SaldoAnno3!D$12:G$5000)</f>
        <v>16979.349999999999</v>
      </c>
      <c r="T592" s="123">
        <f>SUMIF(SaldoAnno3!A$12:A$5000,D592,SaldoAnno3!E$12:H$5000)</f>
        <v>0</v>
      </c>
      <c r="U592" s="123">
        <f>SUMIF(SaldoAnno3!A$12:A$5000,D592,SaldoAnno3!G$12:G$5000)</f>
        <v>16979.349999999999</v>
      </c>
      <c r="V592" s="123">
        <f>SUMIF(SaldoAnno4!A$12:A$4602,$D592,SaldoAnno4!D$12:D$4602)</f>
        <v>603.85</v>
      </c>
      <c r="W592" s="123">
        <f>SUMIF(SaldoAnno4!A$12:A$4602,$D592,SaldoAnno4!E$12:E$4602)</f>
        <v>0</v>
      </c>
      <c r="X592" s="123">
        <f>SUMIF(SaldoAnno4!A$12:A$4602,$D592,SaldoAnno4!G$12:G$4602)</f>
        <v>603.85</v>
      </c>
      <c r="Y592" s="123">
        <f>SUMIF(SaldoAnno5!A$12:A$4602,$D592,SaldoAnno5!D$12:D$4602)</f>
        <v>0</v>
      </c>
      <c r="Z592" s="123">
        <f>SUMIF(SaldoAnno5!A$12:A$4602,$D592,SaldoAnno5!E$12:E$4602)</f>
        <v>0</v>
      </c>
      <c r="AA592" s="123">
        <f>SUMIF(SaldoAnno5!A$12:A$4602,$D592,SaldoAnno5!G$12:G$4602)</f>
        <v>0</v>
      </c>
      <c r="AB592" s="123">
        <f>SUMIF(SaldoAnno6!A$12:A$5000,$D592,SaldoAnno6!D$12:D$5000)</f>
        <v>0</v>
      </c>
      <c r="AC592" s="123">
        <f>SUMIF(SaldoAnno6!A$12:A$5000,$D592,SaldoAnno6!E$12:E$5000)</f>
        <v>0</v>
      </c>
      <c r="AD592" s="123">
        <f>SUMIF(SaldoAnno6!A$12:A$5000,$D592,SaldoAnno6!G$12:G$5000)</f>
        <v>0</v>
      </c>
    </row>
    <row r="593" spans="1:30">
      <c r="A593" s="124">
        <v>40</v>
      </c>
      <c r="B593" s="124">
        <v>4014</v>
      </c>
      <c r="C593" s="124">
        <v>401406</v>
      </c>
      <c r="D593" s="124">
        <v>40140605</v>
      </c>
      <c r="E593" s="125" t="s">
        <v>101</v>
      </c>
      <c r="F593" s="124">
        <v>1</v>
      </c>
      <c r="G593" s="126" t="s">
        <v>787</v>
      </c>
      <c r="H593" s="126" t="s">
        <v>63</v>
      </c>
      <c r="I593" s="126" t="s">
        <v>91</v>
      </c>
      <c r="J593" s="126" t="s">
        <v>838</v>
      </c>
      <c r="K593" s="126" t="s">
        <v>92</v>
      </c>
      <c r="L593" s="126" t="s">
        <v>66</v>
      </c>
      <c r="M593" s="123">
        <f>SUMIF(SaldoAnno1!A$12:A$4902,D593,SaldoAnno1!D$12:D$4902)</f>
        <v>1665.72</v>
      </c>
      <c r="N593" s="123">
        <f>SUMIF(SaldoAnno1!A$12:A$4902,D593,SaldoAnno1!E$12:E$4902)</f>
        <v>158.91999999999999</v>
      </c>
      <c r="O593" s="123">
        <f>SUMIF(SaldoAnno1!A$12:A$4902,D593,SaldoAnno1!G$12:G$4902)</f>
        <v>1506.8</v>
      </c>
      <c r="P593" s="123">
        <f>SUMIF(SaldoAnno2!A$12:A$5000,D593,SaldoAnno2!D$12:D$5000)</f>
        <v>689.09</v>
      </c>
      <c r="Q593" s="123">
        <f>SUMIF(SaldoAnno2!A$12:A$5000,D593,SaldoAnno2!E$12:E$5000)</f>
        <v>0</v>
      </c>
      <c r="R593" s="123">
        <f>SUMIF(SaldoAnno2!A$12:A$5000,D593,SaldoAnno2!G$12:G$5000)</f>
        <v>689.09</v>
      </c>
      <c r="S593" s="123">
        <f>SUMIF(SaldoAnno3!A$12:A$5000,D593,SaldoAnno3!D$12:G$5000)</f>
        <v>13046.67</v>
      </c>
      <c r="T593" s="123">
        <f>SUMIF(SaldoAnno3!A$12:A$5000,D593,SaldoAnno3!E$12:H$5000)</f>
        <v>0</v>
      </c>
      <c r="U593" s="123">
        <f>SUMIF(SaldoAnno3!A$12:A$5000,D593,SaldoAnno3!G$12:G$5000)</f>
        <v>13046.67</v>
      </c>
      <c r="V593" s="123">
        <f>SUMIF(SaldoAnno4!A$12:A$4602,$D593,SaldoAnno4!D$12:D$4602)</f>
        <v>53579.15</v>
      </c>
      <c r="W593" s="123">
        <f>SUMIF(SaldoAnno4!A$12:A$4602,$D593,SaldoAnno4!E$12:E$4602)</f>
        <v>90.85</v>
      </c>
      <c r="X593" s="123">
        <f>SUMIF(SaldoAnno4!A$12:A$4602,$D593,SaldoAnno4!G$12:G$4602)</f>
        <v>53488.3</v>
      </c>
      <c r="Y593" s="123">
        <f>SUMIF(SaldoAnno5!A$12:A$4602,$D593,SaldoAnno5!D$12:D$4602)</f>
        <v>145214.07999999999</v>
      </c>
      <c r="Z593" s="123">
        <f>SUMIF(SaldoAnno5!A$12:A$4602,$D593,SaldoAnno5!E$12:E$4602)</f>
        <v>0</v>
      </c>
      <c r="AA593" s="123">
        <f>SUMIF(SaldoAnno5!A$12:A$4602,$D593,SaldoAnno5!G$12:G$4602)</f>
        <v>145214.07999999999</v>
      </c>
      <c r="AB593" s="123">
        <f>SUMIF(SaldoAnno6!A$12:A$5000,$D593,SaldoAnno6!D$12:D$5000)</f>
        <v>59653.9</v>
      </c>
      <c r="AC593" s="123">
        <f>SUMIF(SaldoAnno6!A$12:A$5000,$D593,SaldoAnno6!E$12:E$5000)</f>
        <v>206.1</v>
      </c>
      <c r="AD593" s="123">
        <f>SUMIF(SaldoAnno6!A$12:A$5000,$D593,SaldoAnno6!G$12:G$5000)</f>
        <v>59447.8</v>
      </c>
    </row>
    <row r="594" spans="1:30">
      <c r="A594" s="124">
        <v>40</v>
      </c>
      <c r="B594" s="124">
        <v>4014</v>
      </c>
      <c r="C594" s="124">
        <v>401406</v>
      </c>
      <c r="D594" s="124">
        <v>40140606</v>
      </c>
      <c r="E594" s="125" t="s">
        <v>102</v>
      </c>
      <c r="F594" s="124">
        <v>1</v>
      </c>
      <c r="G594" s="126" t="s">
        <v>787</v>
      </c>
      <c r="H594" s="126" t="s">
        <v>63</v>
      </c>
      <c r="I594" s="126" t="s">
        <v>91</v>
      </c>
      <c r="J594" s="126" t="s">
        <v>838</v>
      </c>
      <c r="K594" s="126" t="s">
        <v>92</v>
      </c>
      <c r="L594" s="126" t="s">
        <v>66</v>
      </c>
      <c r="M594" s="123">
        <f>SUMIF(SaldoAnno1!A$12:A$4902,D594,SaldoAnno1!D$12:D$4902)</f>
        <v>0</v>
      </c>
      <c r="N594" s="123">
        <f>SUMIF(SaldoAnno1!A$12:A$4902,D594,SaldoAnno1!E$12:E$4902)</f>
        <v>0</v>
      </c>
      <c r="O594" s="123">
        <f>SUMIF(SaldoAnno1!A$12:A$4902,D594,SaldoAnno1!G$12:G$4902)</f>
        <v>0</v>
      </c>
      <c r="P594" s="123">
        <f>SUMIF(SaldoAnno2!A$12:A$5000,D594,SaldoAnno2!D$12:D$5000)</f>
        <v>0</v>
      </c>
      <c r="Q594" s="123">
        <f>SUMIF(SaldoAnno2!A$12:A$5000,D594,SaldoAnno2!E$12:E$5000)</f>
        <v>0</v>
      </c>
      <c r="R594" s="123">
        <f>SUMIF(SaldoAnno2!A$12:A$5000,D594,SaldoAnno2!G$12:G$5000)</f>
        <v>0</v>
      </c>
      <c r="S594" s="123">
        <f>SUMIF(SaldoAnno3!A$12:A$5000,D594,SaldoAnno3!D$12:G$5000)</f>
        <v>13053.94</v>
      </c>
      <c r="T594" s="123">
        <f>SUMIF(SaldoAnno3!A$12:A$5000,D594,SaldoAnno3!E$12:H$5000)</f>
        <v>0</v>
      </c>
      <c r="U594" s="123">
        <f>SUMIF(SaldoAnno3!A$12:A$5000,D594,SaldoAnno3!G$12:G$5000)</f>
        <v>13053.94</v>
      </c>
      <c r="V594" s="123">
        <f>SUMIF(SaldoAnno4!A$12:A$4602,$D594,SaldoAnno4!D$12:D$4602)</f>
        <v>633.51</v>
      </c>
      <c r="W594" s="123">
        <f>SUMIF(SaldoAnno4!A$12:A$4602,$D594,SaldoAnno4!E$12:E$4602)</f>
        <v>0</v>
      </c>
      <c r="X594" s="123">
        <f>SUMIF(SaldoAnno4!A$12:A$4602,$D594,SaldoAnno4!G$12:G$4602)</f>
        <v>633.51</v>
      </c>
      <c r="Y594" s="123">
        <f>SUMIF(SaldoAnno5!A$12:A$4602,$D594,SaldoAnno5!D$12:D$4602)</f>
        <v>0</v>
      </c>
      <c r="Z594" s="123">
        <f>SUMIF(SaldoAnno5!A$12:A$4602,$D594,SaldoAnno5!E$12:E$4602)</f>
        <v>0</v>
      </c>
      <c r="AA594" s="123">
        <f>SUMIF(SaldoAnno5!A$12:A$4602,$D594,SaldoAnno5!G$12:G$4602)</f>
        <v>0</v>
      </c>
      <c r="AB594" s="123">
        <f>SUMIF(SaldoAnno6!A$12:A$5000,$D594,SaldoAnno6!D$12:D$5000)</f>
        <v>0</v>
      </c>
      <c r="AC594" s="123">
        <f>SUMIF(SaldoAnno6!A$12:A$5000,$D594,SaldoAnno6!E$12:E$5000)</f>
        <v>0</v>
      </c>
      <c r="AD594" s="123">
        <f>SUMIF(SaldoAnno6!A$12:A$5000,$D594,SaldoAnno6!G$12:G$5000)</f>
        <v>0</v>
      </c>
    </row>
    <row r="595" spans="1:30">
      <c r="A595" s="124">
        <v>40</v>
      </c>
      <c r="B595" s="124">
        <v>4014</v>
      </c>
      <c r="C595" s="124">
        <v>401407</v>
      </c>
      <c r="D595" s="124">
        <v>40140701</v>
      </c>
      <c r="E595" s="125" t="s">
        <v>103</v>
      </c>
      <c r="F595" s="124">
        <v>1</v>
      </c>
      <c r="G595" s="126" t="s">
        <v>787</v>
      </c>
      <c r="H595" s="126" t="s">
        <v>63</v>
      </c>
      <c r="I595" s="126" t="s">
        <v>104</v>
      </c>
      <c r="J595" s="126" t="s">
        <v>838</v>
      </c>
      <c r="K595" s="126" t="s">
        <v>105</v>
      </c>
      <c r="L595" s="126" t="s">
        <v>66</v>
      </c>
      <c r="M595" s="123">
        <f>SUMIF(SaldoAnno1!A$12:A$4902,D595,SaldoAnno1!D$12:D$4902)</f>
        <v>6500</v>
      </c>
      <c r="N595" s="123">
        <f>SUMIF(SaldoAnno1!A$12:A$4902,D595,SaldoAnno1!E$12:E$4902)</f>
        <v>0</v>
      </c>
      <c r="O595" s="123">
        <f>SUMIF(SaldoAnno1!A$12:A$4902,D595,SaldoAnno1!G$12:G$4902)</f>
        <v>6500</v>
      </c>
      <c r="P595" s="123">
        <f>SUMIF(SaldoAnno2!A$12:A$5000,D595,SaldoAnno2!D$12:D$5000)</f>
        <v>20522.84</v>
      </c>
      <c r="Q595" s="123">
        <f>SUMIF(SaldoAnno2!A$12:A$5000,D595,SaldoAnno2!E$12:E$5000)</f>
        <v>0</v>
      </c>
      <c r="R595" s="123">
        <f>SUMIF(SaldoAnno2!A$12:A$5000,D595,SaldoAnno2!G$12:G$5000)</f>
        <v>20522.84</v>
      </c>
      <c r="S595" s="123">
        <f>SUMIF(SaldoAnno3!A$12:A$5000,D595,SaldoAnno3!D$12:G$5000)</f>
        <v>7948</v>
      </c>
      <c r="T595" s="123">
        <f>SUMIF(SaldoAnno3!A$12:A$5000,D595,SaldoAnno3!E$12:H$5000)</f>
        <v>4166.67</v>
      </c>
      <c r="U595" s="123">
        <f>SUMIF(SaldoAnno3!A$12:A$5000,D595,SaldoAnno3!G$12:G$5000)</f>
        <v>3781.33</v>
      </c>
      <c r="V595" s="123">
        <f>SUMIF(SaldoAnno4!A$12:A$4602,$D595,SaldoAnno4!D$12:D$4602)</f>
        <v>30409.67</v>
      </c>
      <c r="W595" s="123">
        <f>SUMIF(SaldoAnno4!A$12:A$4602,$D595,SaldoAnno4!E$12:E$4602)</f>
        <v>4164.38</v>
      </c>
      <c r="X595" s="123">
        <f>SUMIF(SaldoAnno4!A$12:A$4602,$D595,SaldoAnno4!G$12:G$4602)</f>
        <v>26245.289999999997</v>
      </c>
      <c r="Y595" s="123">
        <f>SUMIF(SaldoAnno5!A$12:A$4602,$D595,SaldoAnno5!D$12:D$4602)</f>
        <v>21612.38</v>
      </c>
      <c r="Z595" s="123">
        <f>SUMIF(SaldoAnno5!A$12:A$4602,$D595,SaldoAnno5!E$12:E$4602)</f>
        <v>0</v>
      </c>
      <c r="AA595" s="123">
        <f>SUMIF(SaldoAnno5!A$12:A$4602,$D595,SaldoAnno5!G$12:G$4602)</f>
        <v>21612.38</v>
      </c>
      <c r="AB595" s="123">
        <f>SUMIF(SaldoAnno6!A$12:A$5000,$D595,SaldoAnno6!D$12:D$5000)</f>
        <v>28128.7</v>
      </c>
      <c r="AC595" s="123">
        <f>SUMIF(SaldoAnno6!A$12:A$5000,$D595,SaldoAnno6!E$12:E$5000)</f>
        <v>0</v>
      </c>
      <c r="AD595" s="123">
        <f>SUMIF(SaldoAnno6!A$12:A$5000,$D595,SaldoAnno6!G$12:G$5000)</f>
        <v>28128.7</v>
      </c>
    </row>
    <row r="596" spans="1:30">
      <c r="A596" s="124">
        <v>50</v>
      </c>
      <c r="B596" s="124">
        <v>5015</v>
      </c>
      <c r="C596" s="124">
        <v>501501</v>
      </c>
      <c r="D596" s="124">
        <v>50150101</v>
      </c>
      <c r="E596" s="125" t="s">
        <v>106</v>
      </c>
      <c r="F596" s="124">
        <v>2</v>
      </c>
      <c r="G596" s="126" t="s">
        <v>701</v>
      </c>
      <c r="H596" s="126" t="s">
        <v>107</v>
      </c>
      <c r="I596" s="126" t="s">
        <v>108</v>
      </c>
      <c r="J596" s="126" t="s">
        <v>839</v>
      </c>
      <c r="K596" s="126" t="s">
        <v>106</v>
      </c>
      <c r="L596" s="126" t="s">
        <v>109</v>
      </c>
      <c r="M596" s="123">
        <f>SUMIF(SaldoAnno1!A$12:A$4902,D596,SaldoAnno1!D$12:D$4902)</f>
        <v>0</v>
      </c>
      <c r="N596" s="123">
        <f>SUMIF(SaldoAnno1!A$12:A$4902,D596,SaldoAnno1!E$12:E$4902)</f>
        <v>0</v>
      </c>
      <c r="O596" s="123">
        <f>SUMIF(SaldoAnno1!A$12:A$4902,D596,SaldoAnno1!G$12:G$4902)</f>
        <v>0</v>
      </c>
      <c r="P596" s="123">
        <f>SUMIF(SaldoAnno2!A$12:A$5000,D596,SaldoAnno2!D$12:D$5000)</f>
        <v>0</v>
      </c>
      <c r="Q596" s="123">
        <f>SUMIF(SaldoAnno2!A$12:A$5000,D596,SaldoAnno2!E$12:E$5000)</f>
        <v>0</v>
      </c>
      <c r="R596" s="123">
        <f>SUMIF(SaldoAnno2!A$12:A$5000,D596,SaldoAnno2!G$12:G$5000)</f>
        <v>0</v>
      </c>
      <c r="S596" s="123">
        <f>SUMIF(SaldoAnno3!A$12:A$5000,D596,SaldoAnno3!D$12:G$5000)</f>
        <v>0</v>
      </c>
      <c r="T596" s="123">
        <f>SUMIF(SaldoAnno3!A$12:A$5000,D596,SaldoAnno3!E$12:H$5000)</f>
        <v>0</v>
      </c>
      <c r="U596" s="123">
        <f>SUMIF(SaldoAnno3!A$12:A$5000,D596,SaldoAnno3!G$12:G$5000)</f>
        <v>0</v>
      </c>
      <c r="V596" s="123">
        <f>SUMIF(SaldoAnno4!A$12:A$4602,$D596,SaldoAnno4!D$12:D$4602)</f>
        <v>0</v>
      </c>
      <c r="W596" s="123">
        <f>SUMIF(SaldoAnno4!A$12:A$4602,$D596,SaldoAnno4!E$12:E$4602)</f>
        <v>0</v>
      </c>
      <c r="X596" s="123">
        <f>SUMIF(SaldoAnno4!A$12:A$4602,$D596,SaldoAnno4!G$12:G$4602)</f>
        <v>0</v>
      </c>
      <c r="Y596" s="123">
        <f>SUMIF(SaldoAnno5!A$12:A$4602,$D596,SaldoAnno5!D$12:D$4602)</f>
        <v>0</v>
      </c>
      <c r="Z596" s="123">
        <f>SUMIF(SaldoAnno5!A$12:A$4602,$D596,SaldoAnno5!E$12:E$4602)</f>
        <v>0</v>
      </c>
      <c r="AA596" s="123">
        <f>SUMIF(SaldoAnno5!A$12:A$4602,$D596,SaldoAnno5!G$12:G$4602)</f>
        <v>0</v>
      </c>
      <c r="AB596" s="123">
        <f>SUMIF(SaldoAnno6!A$12:A$5000,$D596,SaldoAnno6!D$12:D$5000)</f>
        <v>0</v>
      </c>
      <c r="AC596" s="123">
        <f>SUMIF(SaldoAnno6!A$12:A$5000,$D596,SaldoAnno6!E$12:E$5000)</f>
        <v>0</v>
      </c>
      <c r="AD596" s="123">
        <f>SUMIF(SaldoAnno6!A$12:A$5000,$D596,SaldoAnno6!G$12:G$5000)</f>
        <v>0</v>
      </c>
    </row>
    <row r="597" spans="1:30">
      <c r="A597" s="124">
        <v>50</v>
      </c>
      <c r="B597" s="124">
        <v>5015</v>
      </c>
      <c r="C597" s="124">
        <v>501502</v>
      </c>
      <c r="D597" s="124">
        <v>50150201</v>
      </c>
      <c r="E597" s="125" t="s">
        <v>110</v>
      </c>
      <c r="F597" s="124">
        <v>2</v>
      </c>
      <c r="G597" s="126" t="s">
        <v>701</v>
      </c>
      <c r="H597" s="126" t="s">
        <v>107</v>
      </c>
      <c r="I597" s="126" t="s">
        <v>111</v>
      </c>
      <c r="J597" s="126" t="s">
        <v>839</v>
      </c>
      <c r="K597" s="126" t="s">
        <v>110</v>
      </c>
      <c r="L597" s="126" t="s">
        <v>109</v>
      </c>
      <c r="M597" s="123">
        <f>SUMIF(SaldoAnno1!A$12:A$4902,D597,SaldoAnno1!D$12:D$4902)</f>
        <v>0</v>
      </c>
      <c r="N597" s="123">
        <f>SUMIF(SaldoAnno1!A$12:A$4902,D597,SaldoAnno1!E$12:E$4902)</f>
        <v>0</v>
      </c>
      <c r="O597" s="123">
        <f>SUMIF(SaldoAnno1!A$12:A$4902,D597,SaldoAnno1!G$12:G$4902)</f>
        <v>0</v>
      </c>
      <c r="P597" s="123">
        <f>SUMIF(SaldoAnno2!A$12:A$5000,D597,SaldoAnno2!D$12:D$5000)</f>
        <v>0</v>
      </c>
      <c r="Q597" s="123">
        <f>SUMIF(SaldoAnno2!A$12:A$5000,D597,SaldoAnno2!E$12:E$5000)</f>
        <v>0</v>
      </c>
      <c r="R597" s="123">
        <f>SUMIF(SaldoAnno2!A$12:A$5000,D597,SaldoAnno2!G$12:G$5000)</f>
        <v>0</v>
      </c>
      <c r="S597" s="123">
        <f>SUMIF(SaldoAnno3!A$12:A$5000,D597,SaldoAnno3!D$12:G$5000)</f>
        <v>0</v>
      </c>
      <c r="T597" s="123">
        <f>SUMIF(SaldoAnno3!A$12:A$5000,D597,SaldoAnno3!E$12:H$5000)</f>
        <v>0</v>
      </c>
      <c r="U597" s="123">
        <f>SUMIF(SaldoAnno3!A$12:A$5000,D597,SaldoAnno3!G$12:G$5000)</f>
        <v>0</v>
      </c>
      <c r="V597" s="123">
        <f>SUMIF(SaldoAnno4!A$12:A$4602,$D597,SaldoAnno4!D$12:D$4602)</f>
        <v>0</v>
      </c>
      <c r="W597" s="123">
        <f>SUMIF(SaldoAnno4!A$12:A$4602,$D597,SaldoAnno4!E$12:E$4602)</f>
        <v>0</v>
      </c>
      <c r="X597" s="123">
        <f>SUMIF(SaldoAnno4!A$12:A$4602,$D597,SaldoAnno4!G$12:G$4602)</f>
        <v>0</v>
      </c>
      <c r="Y597" s="123">
        <f>SUMIF(SaldoAnno5!A$12:A$4602,$D597,SaldoAnno5!D$12:D$4602)</f>
        <v>0</v>
      </c>
      <c r="Z597" s="123">
        <f>SUMIF(SaldoAnno5!A$12:A$4602,$D597,SaldoAnno5!E$12:E$4602)</f>
        <v>0</v>
      </c>
      <c r="AA597" s="123">
        <f>SUMIF(SaldoAnno5!A$12:A$4602,$D597,SaldoAnno5!G$12:G$4602)</f>
        <v>0</v>
      </c>
      <c r="AB597" s="123">
        <f>SUMIF(SaldoAnno6!A$12:A$5000,$D597,SaldoAnno6!D$12:D$5000)</f>
        <v>0</v>
      </c>
      <c r="AC597" s="123">
        <f>SUMIF(SaldoAnno6!A$12:A$5000,$D597,SaldoAnno6!E$12:E$5000)</f>
        <v>0</v>
      </c>
      <c r="AD597" s="123">
        <f>SUMIF(SaldoAnno6!A$12:A$5000,$D597,SaldoAnno6!G$12:G$5000)</f>
        <v>0</v>
      </c>
    </row>
    <row r="598" spans="1:30">
      <c r="A598" s="124">
        <v>50</v>
      </c>
      <c r="B598" s="124">
        <v>5016</v>
      </c>
      <c r="C598" s="124">
        <v>501601</v>
      </c>
      <c r="D598" s="124">
        <v>50160101</v>
      </c>
      <c r="E598" s="125" t="s">
        <v>112</v>
      </c>
      <c r="F598" s="124">
        <v>2</v>
      </c>
      <c r="G598" s="126" t="s">
        <v>701</v>
      </c>
      <c r="H598" s="126" t="s">
        <v>113</v>
      </c>
      <c r="I598" s="126" t="s">
        <v>114</v>
      </c>
      <c r="J598" s="126" t="s">
        <v>839</v>
      </c>
      <c r="K598" s="126" t="s">
        <v>112</v>
      </c>
      <c r="L598" s="126" t="s">
        <v>115</v>
      </c>
      <c r="M598" s="123">
        <f>SUMIF(SaldoAnno1!A$12:A$4902,D598,SaldoAnno1!D$12:D$4902)</f>
        <v>12733.75</v>
      </c>
      <c r="N598" s="123">
        <f>SUMIF(SaldoAnno1!A$12:A$4902,D598,SaldoAnno1!E$12:E$4902)</f>
        <v>37783.589999999997</v>
      </c>
      <c r="O598" s="123">
        <f>SUMIF(SaldoAnno1!A$12:A$4902,D598,SaldoAnno1!G$12:G$4902)</f>
        <v>-25049.839999999997</v>
      </c>
      <c r="P598" s="123">
        <f>SUMIF(SaldoAnno2!A$12:A$5000,D598,SaldoAnno2!D$12:D$5000)</f>
        <v>0</v>
      </c>
      <c r="Q598" s="123">
        <f>SUMIF(SaldoAnno2!A$12:A$5000,D598,SaldoAnno2!E$12:E$5000)</f>
        <v>0</v>
      </c>
      <c r="R598" s="123">
        <f>SUMIF(SaldoAnno2!A$12:A$5000,D598,SaldoAnno2!G$12:G$5000)</f>
        <v>0</v>
      </c>
      <c r="S598" s="123">
        <f>SUMIF(SaldoAnno3!A$12:A$5000,D598,SaldoAnno3!D$12:G$5000)</f>
        <v>0</v>
      </c>
      <c r="T598" s="123">
        <f>SUMIF(SaldoAnno3!A$12:A$5000,D598,SaldoAnno3!E$12:H$5000)</f>
        <v>76042.37</v>
      </c>
      <c r="U598" s="123">
        <f>SUMIF(SaldoAnno3!A$12:A$5000,D598,SaldoAnno3!G$12:G$5000)</f>
        <v>-76042.37</v>
      </c>
      <c r="V598" s="123">
        <f>SUMIF(SaldoAnno4!A$12:A$4602,$D598,SaldoAnno4!D$12:D$4602)</f>
        <v>12594.53</v>
      </c>
      <c r="W598" s="123">
        <f>SUMIF(SaldoAnno4!A$12:A$4602,$D598,SaldoAnno4!E$12:E$4602)</f>
        <v>88300.93</v>
      </c>
      <c r="X598" s="123">
        <f>SUMIF(SaldoAnno4!A$12:A$4602,$D598,SaldoAnno4!G$12:G$4602)</f>
        <v>-75706.399999999994</v>
      </c>
      <c r="Y598" s="123">
        <f>SUMIF(SaldoAnno5!A$12:A$4602,$D598,SaldoAnno5!D$12:D$4602)</f>
        <v>12733.75</v>
      </c>
      <c r="Z598" s="123">
        <f>SUMIF(SaldoAnno5!A$12:A$4602,$D598,SaldoAnno5!E$12:E$4602)</f>
        <v>88300.93</v>
      </c>
      <c r="AA598" s="123">
        <f>SUMIF(SaldoAnno5!A$12:A$4602,$D598,SaldoAnno5!G$12:G$4602)</f>
        <v>-75567.179999999993</v>
      </c>
      <c r="AB598" s="123">
        <f>SUMIF(SaldoAnno6!A$12:A$5000,$D598,SaldoAnno6!D$12:D$5000)</f>
        <v>12733.75</v>
      </c>
      <c r="AC598" s="123">
        <f>SUMIF(SaldoAnno6!A$12:A$5000,$D598,SaldoAnno6!E$12:E$5000)</f>
        <v>88300.93</v>
      </c>
      <c r="AD598" s="123">
        <f>SUMIF(SaldoAnno6!A$12:A$5000,$D598,SaldoAnno6!G$12:G$5000)</f>
        <v>-75567.179999999993</v>
      </c>
    </row>
    <row r="599" spans="1:30">
      <c r="A599" s="124">
        <v>50</v>
      </c>
      <c r="B599" s="124">
        <v>5016</v>
      </c>
      <c r="C599" s="124">
        <v>501602</v>
      </c>
      <c r="D599" s="124">
        <v>50160201</v>
      </c>
      <c r="E599" s="125" t="s">
        <v>116</v>
      </c>
      <c r="F599" s="124">
        <v>2</v>
      </c>
      <c r="G599" s="126" t="s">
        <v>701</v>
      </c>
      <c r="H599" s="126" t="s">
        <v>113</v>
      </c>
      <c r="I599" s="126" t="s">
        <v>117</v>
      </c>
      <c r="J599" s="126" t="s">
        <v>839</v>
      </c>
      <c r="K599" s="126" t="s">
        <v>116</v>
      </c>
      <c r="L599" s="126" t="s">
        <v>115</v>
      </c>
      <c r="M599" s="123">
        <f>SUMIF(SaldoAnno1!A$12:A$4902,D599,SaldoAnno1!D$12:D$4902)</f>
        <v>0</v>
      </c>
      <c r="N599" s="123">
        <f>SUMIF(SaldoAnno1!A$12:A$4902,D599,SaldoAnno1!E$12:E$4902)</f>
        <v>7.38</v>
      </c>
      <c r="O599" s="123">
        <f>SUMIF(SaldoAnno1!A$12:A$4902,D599,SaldoAnno1!G$12:G$4902)</f>
        <v>-7.38</v>
      </c>
      <c r="P599" s="123">
        <f>SUMIF(SaldoAnno2!A$12:A$5000,D599,SaldoAnno2!D$12:D$5000)</f>
        <v>0</v>
      </c>
      <c r="Q599" s="123">
        <f>SUMIF(SaldoAnno2!A$12:A$5000,D599,SaldoAnno2!E$12:E$5000)</f>
        <v>16723.28</v>
      </c>
      <c r="R599" s="123">
        <f>SUMIF(SaldoAnno2!A$12:A$5000,D599,SaldoAnno2!G$12:G$5000)</f>
        <v>-16723.28</v>
      </c>
      <c r="S599" s="123">
        <f>SUMIF(SaldoAnno3!A$12:A$5000,D599,SaldoAnno3!D$12:G$5000)</f>
        <v>0</v>
      </c>
      <c r="T599" s="123">
        <f>SUMIF(SaldoAnno3!A$12:A$5000,D599,SaldoAnno3!E$12:H$5000)</f>
        <v>5564.91</v>
      </c>
      <c r="U599" s="123">
        <f>SUMIF(SaldoAnno3!A$12:A$5000,D599,SaldoAnno3!G$12:G$5000)</f>
        <v>-5564.91</v>
      </c>
      <c r="V599" s="123">
        <f>SUMIF(SaldoAnno4!A$12:A$4602,$D599,SaldoAnno4!D$12:D$4602)</f>
        <v>0</v>
      </c>
      <c r="W599" s="123">
        <f>SUMIF(SaldoAnno4!A$12:A$4602,$D599,SaldoAnno4!E$12:E$4602)</f>
        <v>381.53</v>
      </c>
      <c r="X599" s="123">
        <f>SUMIF(SaldoAnno4!A$12:A$4602,$D599,SaldoAnno4!G$12:G$4602)</f>
        <v>-381.53</v>
      </c>
      <c r="Y599" s="123">
        <f>SUMIF(SaldoAnno5!A$12:A$4602,$D599,SaldoAnno5!D$12:D$4602)</f>
        <v>0</v>
      </c>
      <c r="Z599" s="123">
        <f>SUMIF(SaldoAnno5!A$12:A$4602,$D599,SaldoAnno5!E$12:E$4602)</f>
        <v>277.05</v>
      </c>
      <c r="AA599" s="123">
        <f>SUMIF(SaldoAnno5!A$12:A$4602,$D599,SaldoAnno5!G$12:G$4602)</f>
        <v>-277.05</v>
      </c>
      <c r="AB599" s="123">
        <f>SUMIF(SaldoAnno6!A$12:A$5000,$D599,SaldoAnno6!D$12:D$5000)</f>
        <v>0</v>
      </c>
      <c r="AC599" s="123">
        <f>SUMIF(SaldoAnno6!A$12:A$5000,$D599,SaldoAnno6!E$12:E$5000)</f>
        <v>555.28</v>
      </c>
      <c r="AD599" s="123">
        <f>SUMIF(SaldoAnno6!A$12:A$5000,$D599,SaldoAnno6!G$12:G$5000)</f>
        <v>-555.28</v>
      </c>
    </row>
    <row r="600" spans="1:30">
      <c r="A600" s="124">
        <v>50</v>
      </c>
      <c r="B600" s="124">
        <v>5016</v>
      </c>
      <c r="C600" s="124">
        <v>501603</v>
      </c>
      <c r="D600" s="124">
        <v>50160301</v>
      </c>
      <c r="E600" s="125" t="s">
        <v>1382</v>
      </c>
      <c r="F600" s="124">
        <v>2</v>
      </c>
      <c r="G600" s="126" t="s">
        <v>701</v>
      </c>
      <c r="H600" s="126" t="s">
        <v>113</v>
      </c>
      <c r="I600" s="126" t="s">
        <v>118</v>
      </c>
      <c r="J600" s="126" t="s">
        <v>839</v>
      </c>
      <c r="K600" s="126" t="s">
        <v>119</v>
      </c>
      <c r="L600" s="126" t="s">
        <v>115</v>
      </c>
      <c r="M600" s="123">
        <f>SUMIF(SaldoAnno1!A$12:A$4902,D600,SaldoAnno1!D$12:D$4902)</f>
        <v>0</v>
      </c>
      <c r="N600" s="123">
        <f>SUMIF(SaldoAnno1!A$12:A$4902,D600,SaldoAnno1!E$12:E$4902)</f>
        <v>0</v>
      </c>
      <c r="O600" s="123">
        <f>SUMIF(SaldoAnno1!A$12:A$4902,D600,SaldoAnno1!G$12:G$4902)</f>
        <v>0</v>
      </c>
      <c r="P600" s="123">
        <f>SUMIF(SaldoAnno2!A$12:A$5000,D600,SaldoAnno2!D$12:D$5000)</f>
        <v>0</v>
      </c>
      <c r="Q600" s="123">
        <f>SUMIF(SaldoAnno2!A$12:A$5000,D600,SaldoAnno2!E$12:E$5000)</f>
        <v>12.8</v>
      </c>
      <c r="R600" s="123">
        <f>SUMIF(SaldoAnno2!A$12:A$5000,D600,SaldoAnno2!G$12:G$5000)</f>
        <v>-12.8</v>
      </c>
      <c r="S600" s="123">
        <f>SUMIF(SaldoAnno3!A$12:A$5000,D600,SaldoAnno3!D$12:G$5000)</f>
        <v>0</v>
      </c>
      <c r="T600" s="123">
        <f>SUMIF(SaldoAnno3!A$12:A$5000,D600,SaldoAnno3!E$12:H$5000)</f>
        <v>75.510000000000005</v>
      </c>
      <c r="U600" s="123">
        <f>SUMIF(SaldoAnno3!A$12:A$5000,D600,SaldoAnno3!G$12:G$5000)</f>
        <v>-75.510000000000005</v>
      </c>
      <c r="V600" s="123">
        <f>SUMIF(SaldoAnno4!A$12:A$4602,$D600,SaldoAnno4!D$12:D$4602)</f>
        <v>0</v>
      </c>
      <c r="W600" s="123">
        <f>SUMIF(SaldoAnno4!A$12:A$4602,$D600,SaldoAnno4!E$12:E$4602)</f>
        <v>0</v>
      </c>
      <c r="X600" s="123">
        <f>SUMIF(SaldoAnno4!A$12:A$4602,$D600,SaldoAnno4!G$12:G$4602)</f>
        <v>0</v>
      </c>
      <c r="Y600" s="123">
        <f>SUMIF(SaldoAnno5!A$12:A$4602,$D600,SaldoAnno5!D$12:D$4602)</f>
        <v>0</v>
      </c>
      <c r="Z600" s="123">
        <f>SUMIF(SaldoAnno5!A$12:A$4602,$D600,SaldoAnno5!E$12:E$4602)</f>
        <v>58.89</v>
      </c>
      <c r="AA600" s="123">
        <f>SUMIF(SaldoAnno5!A$12:A$4602,$D600,SaldoAnno5!G$12:G$4602)</f>
        <v>-58.89</v>
      </c>
      <c r="AB600" s="123">
        <f>SUMIF(SaldoAnno6!A$12:A$5000,$D600,SaldoAnno6!D$12:D$5000)</f>
        <v>0</v>
      </c>
      <c r="AC600" s="123">
        <f>SUMIF(SaldoAnno6!A$12:A$5000,$D600,SaldoAnno6!E$12:E$5000)</f>
        <v>1.74</v>
      </c>
      <c r="AD600" s="123">
        <f>SUMIF(SaldoAnno6!A$12:A$5000,$D600,SaldoAnno6!G$12:G$5000)</f>
        <v>-1.74</v>
      </c>
    </row>
    <row r="601" spans="1:30">
      <c r="A601" s="124">
        <v>50</v>
      </c>
      <c r="B601" s="124">
        <v>5016</v>
      </c>
      <c r="C601" s="124">
        <v>501603</v>
      </c>
      <c r="D601" s="124">
        <v>50160302</v>
      </c>
      <c r="E601" s="125" t="s">
        <v>115</v>
      </c>
      <c r="F601" s="124">
        <v>2</v>
      </c>
      <c r="G601" s="126" t="s">
        <v>701</v>
      </c>
      <c r="H601" s="126" t="s">
        <v>113</v>
      </c>
      <c r="I601" s="126" t="s">
        <v>118</v>
      </c>
      <c r="J601" s="126" t="s">
        <v>839</v>
      </c>
      <c r="K601" s="126" t="s">
        <v>119</v>
      </c>
      <c r="L601" s="126" t="s">
        <v>115</v>
      </c>
      <c r="M601" s="123">
        <f>SUMIF(SaldoAnno1!A$12:A$4902,D601,SaldoAnno1!D$12:D$4902)</f>
        <v>0</v>
      </c>
      <c r="N601" s="123">
        <f>SUMIF(SaldoAnno1!A$12:A$4902,D601,SaldoAnno1!E$12:E$4902)</f>
        <v>0</v>
      </c>
      <c r="O601" s="123">
        <f>SUMIF(SaldoAnno1!A$12:A$4902,D601,SaldoAnno1!G$12:G$4902)</f>
        <v>0</v>
      </c>
      <c r="P601" s="123">
        <f>SUMIF(SaldoAnno2!A$12:A$5000,D601,SaldoAnno2!D$12:D$5000)</f>
        <v>0</v>
      </c>
      <c r="Q601" s="123">
        <f>SUMIF(SaldoAnno2!A$12:A$5000,D601,SaldoAnno2!E$12:E$5000)</f>
        <v>893.8</v>
      </c>
      <c r="R601" s="123">
        <f>SUMIF(SaldoAnno2!A$12:A$5000,D601,SaldoAnno2!G$12:G$5000)</f>
        <v>-893.8</v>
      </c>
      <c r="S601" s="123">
        <f>SUMIF(SaldoAnno3!A$12:A$5000,D601,SaldoAnno3!D$12:G$5000)</f>
        <v>0</v>
      </c>
      <c r="T601" s="123">
        <f>SUMIF(SaldoAnno3!A$12:A$5000,D601,SaldoAnno3!E$12:H$5000)</f>
        <v>0</v>
      </c>
      <c r="U601" s="123">
        <f>SUMIF(SaldoAnno3!A$12:A$5000,D601,SaldoAnno3!G$12:G$5000)</f>
        <v>0</v>
      </c>
      <c r="V601" s="123">
        <f>SUMIF(SaldoAnno4!A$12:A$4602,$D601,SaldoAnno4!D$12:D$4602)</f>
        <v>0</v>
      </c>
      <c r="W601" s="123">
        <f>SUMIF(SaldoAnno4!A$12:A$4602,$D601,SaldoAnno4!E$12:E$4602)</f>
        <v>0</v>
      </c>
      <c r="X601" s="123">
        <f>SUMIF(SaldoAnno4!A$12:A$4602,$D601,SaldoAnno4!G$12:G$4602)</f>
        <v>0</v>
      </c>
      <c r="Y601" s="123">
        <f>SUMIF(SaldoAnno5!A$12:A$4602,$D601,SaldoAnno5!D$12:D$4602)</f>
        <v>0</v>
      </c>
      <c r="Z601" s="123">
        <f>SUMIF(SaldoAnno5!A$12:A$4602,$D601,SaldoAnno5!E$12:E$4602)</f>
        <v>655.04999999999995</v>
      </c>
      <c r="AA601" s="123">
        <f>SUMIF(SaldoAnno5!A$12:A$4602,$D601,SaldoAnno5!G$12:G$4602)</f>
        <v>-655.04999999999995</v>
      </c>
      <c r="AB601" s="123">
        <f>SUMIF(SaldoAnno6!A$12:A$5000,$D601,SaldoAnno6!D$12:D$5000)</f>
        <v>0</v>
      </c>
      <c r="AC601" s="123">
        <f>SUMIF(SaldoAnno6!A$12:A$5000,$D601,SaldoAnno6!E$12:E$5000)</f>
        <v>0</v>
      </c>
      <c r="AD601" s="123">
        <f>SUMIF(SaldoAnno6!A$12:A$5000,$D601,SaldoAnno6!G$12:G$5000)</f>
        <v>0</v>
      </c>
    </row>
    <row r="602" spans="1:30">
      <c r="A602" s="124">
        <v>50</v>
      </c>
      <c r="B602" s="124">
        <v>5017</v>
      </c>
      <c r="C602" s="124">
        <v>501701</v>
      </c>
      <c r="D602" s="124">
        <v>50170101</v>
      </c>
      <c r="E602" s="125" t="s">
        <v>120</v>
      </c>
      <c r="F602" s="124">
        <v>1</v>
      </c>
      <c r="G602" s="126" t="s">
        <v>787</v>
      </c>
      <c r="H602" s="126" t="s">
        <v>121</v>
      </c>
      <c r="I602" s="126" t="s">
        <v>122</v>
      </c>
      <c r="J602" s="126" t="s">
        <v>839</v>
      </c>
      <c r="K602" s="126" t="s">
        <v>120</v>
      </c>
      <c r="L602" s="126" t="s">
        <v>123</v>
      </c>
      <c r="M602" s="123">
        <f>SUMIF(SaldoAnno1!A$12:A$4902,D602,SaldoAnno1!D$12:D$4902)</f>
        <v>9322.4500000000007</v>
      </c>
      <c r="N602" s="123">
        <f>SUMIF(SaldoAnno1!A$12:A$4902,D602,SaldoAnno1!E$12:E$4902)</f>
        <v>0</v>
      </c>
      <c r="O602" s="123">
        <f>SUMIF(SaldoAnno1!A$12:A$4902,D602,SaldoAnno1!G$12:G$4902)</f>
        <v>9322.4500000000007</v>
      </c>
      <c r="P602" s="123">
        <f>SUMIF(SaldoAnno2!A$12:A$5000,D602,SaldoAnno2!D$12:D$5000)</f>
        <v>55557.97</v>
      </c>
      <c r="Q602" s="123">
        <f>SUMIF(SaldoAnno2!A$12:A$5000,D602,SaldoAnno2!E$12:E$5000)</f>
        <v>0</v>
      </c>
      <c r="R602" s="123">
        <f>SUMIF(SaldoAnno2!A$12:A$5000,D602,SaldoAnno2!G$12:G$5000)</f>
        <v>55557.97</v>
      </c>
      <c r="S602" s="123">
        <f>SUMIF(SaldoAnno3!A$12:A$5000,D602,SaldoAnno3!D$12:G$5000)</f>
        <v>42715.77</v>
      </c>
      <c r="T602" s="123">
        <f>SUMIF(SaldoAnno3!A$12:A$5000,D602,SaldoAnno3!E$12:H$5000)</f>
        <v>0</v>
      </c>
      <c r="U602" s="123">
        <f>SUMIF(SaldoAnno3!A$12:A$5000,D602,SaldoAnno3!G$12:G$5000)</f>
        <v>42715.77</v>
      </c>
      <c r="V602" s="123">
        <f>SUMIF(SaldoAnno4!A$12:A$4602,$D602,SaldoAnno4!D$12:D$4602)</f>
        <v>32669.33</v>
      </c>
      <c r="W602" s="123">
        <f>SUMIF(SaldoAnno4!A$12:A$4602,$D602,SaldoAnno4!E$12:E$4602)</f>
        <v>0</v>
      </c>
      <c r="X602" s="123">
        <f>SUMIF(SaldoAnno4!A$12:A$4602,$D602,SaldoAnno4!G$12:G$4602)</f>
        <v>32669.33</v>
      </c>
      <c r="Y602" s="123">
        <f>SUMIF(SaldoAnno5!A$12:A$4602,$D602,SaldoAnno5!D$12:D$4602)</f>
        <v>25879.98</v>
      </c>
      <c r="Z602" s="123">
        <f>SUMIF(SaldoAnno5!A$12:A$4602,$D602,SaldoAnno5!E$12:E$4602)</f>
        <v>0</v>
      </c>
      <c r="AA602" s="123">
        <f>SUMIF(SaldoAnno5!A$12:A$4602,$D602,SaldoAnno5!G$12:G$4602)</f>
        <v>25879.98</v>
      </c>
      <c r="AB602" s="123">
        <f>SUMIF(SaldoAnno6!A$12:A$5000,$D602,SaldoAnno6!D$12:D$5000)</f>
        <v>23113.94</v>
      </c>
      <c r="AC602" s="123">
        <f>SUMIF(SaldoAnno6!A$12:A$5000,$D602,SaldoAnno6!E$12:E$5000)</f>
        <v>7.94</v>
      </c>
      <c r="AD602" s="123">
        <f>SUMIF(SaldoAnno6!A$12:A$5000,$D602,SaldoAnno6!G$12:G$5000)</f>
        <v>23106</v>
      </c>
    </row>
    <row r="603" spans="1:30">
      <c r="A603" s="124">
        <v>50</v>
      </c>
      <c r="B603" s="124">
        <v>5017</v>
      </c>
      <c r="C603" s="124">
        <v>501702</v>
      </c>
      <c r="D603" s="124">
        <v>50170201</v>
      </c>
      <c r="E603" s="125" t="s">
        <v>124</v>
      </c>
      <c r="F603" s="124">
        <v>1</v>
      </c>
      <c r="G603" s="126" t="s">
        <v>787</v>
      </c>
      <c r="H603" s="126" t="s">
        <v>121</v>
      </c>
      <c r="I603" s="126" t="s">
        <v>125</v>
      </c>
      <c r="J603" s="126" t="s">
        <v>839</v>
      </c>
      <c r="K603" s="126" t="s">
        <v>124</v>
      </c>
      <c r="L603" s="126" t="s">
        <v>123</v>
      </c>
      <c r="M603" s="123">
        <f>SUMIF(SaldoAnno1!A$12:A$4902,D603,SaldoAnno1!D$12:D$4902)</f>
        <v>0</v>
      </c>
      <c r="N603" s="123">
        <f>SUMIF(SaldoAnno1!A$12:A$4902,D603,SaldoAnno1!E$12:E$4902)</f>
        <v>0</v>
      </c>
      <c r="O603" s="123">
        <f>SUMIF(SaldoAnno1!A$12:A$4902,D603,SaldoAnno1!G$12:G$4902)</f>
        <v>0</v>
      </c>
      <c r="P603" s="123">
        <f>SUMIF(SaldoAnno2!A$12:A$5000,D603,SaldoAnno2!D$12:D$5000)</f>
        <v>16.809999999999999</v>
      </c>
      <c r="Q603" s="123">
        <f>SUMIF(SaldoAnno2!A$12:A$5000,D603,SaldoAnno2!E$12:E$5000)</f>
        <v>40.450000000000003</v>
      </c>
      <c r="R603" s="123">
        <f>SUMIF(SaldoAnno2!A$12:A$5000,D603,SaldoAnno2!G$12:G$5000)</f>
        <v>-23.640000000000004</v>
      </c>
      <c r="S603" s="123">
        <f>SUMIF(SaldoAnno3!A$12:A$5000,D603,SaldoAnno3!D$12:G$5000)</f>
        <v>0.57999999999999996</v>
      </c>
      <c r="T603" s="123">
        <f>SUMIF(SaldoAnno3!A$12:A$5000,D603,SaldoAnno3!E$12:H$5000)</f>
        <v>0</v>
      </c>
      <c r="U603" s="123">
        <f>SUMIF(SaldoAnno3!A$12:A$5000,D603,SaldoAnno3!G$12:G$5000)</f>
        <v>0.57999999999999996</v>
      </c>
      <c r="V603" s="123">
        <f>SUMIF(SaldoAnno4!A$12:A$4602,$D603,SaldoAnno4!D$12:D$4602)</f>
        <v>0.52</v>
      </c>
      <c r="W603" s="123">
        <f>SUMIF(SaldoAnno4!A$12:A$4602,$D603,SaldoAnno4!E$12:E$4602)</f>
        <v>0</v>
      </c>
      <c r="X603" s="123">
        <f>SUMIF(SaldoAnno4!A$12:A$4602,$D603,SaldoAnno4!G$12:G$4602)</f>
        <v>0.52</v>
      </c>
      <c r="Y603" s="123">
        <f>SUMIF(SaldoAnno5!A$12:A$4602,$D603,SaldoAnno5!D$12:D$4602)</f>
        <v>0.19</v>
      </c>
      <c r="Z603" s="123">
        <f>SUMIF(SaldoAnno5!A$12:A$4602,$D603,SaldoAnno5!E$12:E$4602)</f>
        <v>0</v>
      </c>
      <c r="AA603" s="123">
        <f>SUMIF(SaldoAnno5!A$12:A$4602,$D603,SaldoAnno5!G$12:G$4602)</f>
        <v>0.19</v>
      </c>
      <c r="AB603" s="123">
        <f>SUMIF(SaldoAnno6!A$12:A$5000,$D603,SaldoAnno6!D$12:D$5000)</f>
        <v>0</v>
      </c>
      <c r="AC603" s="123">
        <f>SUMIF(SaldoAnno6!A$12:A$5000,$D603,SaldoAnno6!E$12:E$5000)</f>
        <v>0</v>
      </c>
      <c r="AD603" s="123">
        <f>SUMIF(SaldoAnno6!A$12:A$5000,$D603,SaldoAnno6!G$12:G$5000)</f>
        <v>0</v>
      </c>
    </row>
    <row r="604" spans="1:30">
      <c r="A604" s="124">
        <v>50</v>
      </c>
      <c r="B604" s="124">
        <v>5017</v>
      </c>
      <c r="C604" s="124">
        <v>501703</v>
      </c>
      <c r="D604" s="124">
        <v>50170301</v>
      </c>
      <c r="E604" s="125" t="s">
        <v>126</v>
      </c>
      <c r="F604" s="124">
        <v>1</v>
      </c>
      <c r="G604" s="126" t="s">
        <v>787</v>
      </c>
      <c r="H604" s="126" t="s">
        <v>121</v>
      </c>
      <c r="I604" s="126" t="s">
        <v>127</v>
      </c>
      <c r="J604" s="126" t="s">
        <v>839</v>
      </c>
      <c r="K604" s="126" t="s">
        <v>128</v>
      </c>
      <c r="L604" s="126" t="s">
        <v>123</v>
      </c>
      <c r="M604" s="123">
        <f>SUMIF(SaldoAnno1!A$12:A$4902,D604,SaldoAnno1!D$12:D$4902)</f>
        <v>18.989999999999998</v>
      </c>
      <c r="N604" s="123">
        <f>SUMIF(SaldoAnno1!A$12:A$4902,D604,SaldoAnno1!E$12:E$4902)</f>
        <v>0</v>
      </c>
      <c r="O604" s="123">
        <f>SUMIF(SaldoAnno1!A$12:A$4902,D604,SaldoAnno1!G$12:G$4902)</f>
        <v>18.989999999999998</v>
      </c>
      <c r="P604" s="123">
        <f>SUMIF(SaldoAnno2!A$12:A$5000,D604,SaldoAnno2!D$12:D$5000)</f>
        <v>2405.86</v>
      </c>
      <c r="Q604" s="123">
        <f>SUMIF(SaldoAnno2!A$12:A$5000,D604,SaldoAnno2!E$12:E$5000)</f>
        <v>0</v>
      </c>
      <c r="R604" s="123">
        <f>SUMIF(SaldoAnno2!A$12:A$5000,D604,SaldoAnno2!G$12:G$5000)</f>
        <v>2405.86</v>
      </c>
      <c r="S604" s="123">
        <f>SUMIF(SaldoAnno3!A$12:A$5000,D604,SaldoAnno3!D$12:G$5000)</f>
        <v>1206.07</v>
      </c>
      <c r="T604" s="123">
        <f>SUMIF(SaldoAnno3!A$12:A$5000,D604,SaldoAnno3!E$12:H$5000)</f>
        <v>0</v>
      </c>
      <c r="U604" s="123">
        <f>SUMIF(SaldoAnno3!A$12:A$5000,D604,SaldoAnno3!G$12:G$5000)</f>
        <v>1206.07</v>
      </c>
      <c r="V604" s="123">
        <f>SUMIF(SaldoAnno4!A$12:A$4602,$D604,SaldoAnno4!D$12:D$4602)</f>
        <v>5679.74</v>
      </c>
      <c r="W604" s="123">
        <f>SUMIF(SaldoAnno4!A$12:A$4602,$D604,SaldoAnno4!E$12:E$4602)</f>
        <v>0</v>
      </c>
      <c r="X604" s="123">
        <f>SUMIF(SaldoAnno4!A$12:A$4602,$D604,SaldoAnno4!G$12:G$4602)</f>
        <v>5679.74</v>
      </c>
      <c r="Y604" s="123">
        <f>SUMIF(SaldoAnno5!A$12:A$4602,$D604,SaldoAnno5!D$12:D$4602)</f>
        <v>0</v>
      </c>
      <c r="Z604" s="123">
        <f>SUMIF(SaldoAnno5!A$12:A$4602,$D604,SaldoAnno5!E$12:E$4602)</f>
        <v>0</v>
      </c>
      <c r="AA604" s="123">
        <f>SUMIF(SaldoAnno5!A$12:A$4602,$D604,SaldoAnno5!G$12:G$4602)</f>
        <v>0</v>
      </c>
      <c r="AB604" s="123">
        <f>SUMIF(SaldoAnno6!A$12:A$5000,$D604,SaldoAnno6!D$12:D$5000)</f>
        <v>96.09</v>
      </c>
      <c r="AC604" s="123">
        <f>SUMIF(SaldoAnno6!A$12:A$5000,$D604,SaldoAnno6!E$12:E$5000)</f>
        <v>0</v>
      </c>
      <c r="AD604" s="123">
        <f>SUMIF(SaldoAnno6!A$12:A$5000,$D604,SaldoAnno6!G$12:G$5000)</f>
        <v>96.09</v>
      </c>
    </row>
    <row r="605" spans="1:30">
      <c r="A605" s="124">
        <v>50</v>
      </c>
      <c r="B605" s="124">
        <v>5017</v>
      </c>
      <c r="C605" s="124">
        <v>501703</v>
      </c>
      <c r="D605" s="124">
        <v>50170302</v>
      </c>
      <c r="E605" s="125" t="s">
        <v>129</v>
      </c>
      <c r="F605" s="124">
        <v>1</v>
      </c>
      <c r="G605" s="126" t="s">
        <v>787</v>
      </c>
      <c r="H605" s="126" t="s">
        <v>121</v>
      </c>
      <c r="I605" s="126" t="s">
        <v>127</v>
      </c>
      <c r="J605" s="126" t="s">
        <v>839</v>
      </c>
      <c r="K605" s="126" t="s">
        <v>128</v>
      </c>
      <c r="L605" s="126" t="s">
        <v>123</v>
      </c>
      <c r="M605" s="123">
        <f>SUMIF(SaldoAnno1!A$12:A$4902,D605,SaldoAnno1!D$12:D$4902)</f>
        <v>0</v>
      </c>
      <c r="N605" s="123">
        <f>SUMIF(SaldoAnno1!A$12:A$4902,D605,SaldoAnno1!E$12:E$4902)</f>
        <v>0</v>
      </c>
      <c r="O605" s="123">
        <f>SUMIF(SaldoAnno1!A$12:A$4902,D605,SaldoAnno1!G$12:G$4902)</f>
        <v>0</v>
      </c>
      <c r="P605" s="123">
        <f>SUMIF(SaldoAnno2!A$12:A$5000,D605,SaldoAnno2!D$12:D$5000)</f>
        <v>0</v>
      </c>
      <c r="Q605" s="123">
        <f>SUMIF(SaldoAnno2!A$12:A$5000,D605,SaldoAnno2!E$12:E$5000)</f>
        <v>0</v>
      </c>
      <c r="R605" s="123">
        <f>SUMIF(SaldoAnno2!A$12:A$5000,D605,SaldoAnno2!G$12:G$5000)</f>
        <v>0</v>
      </c>
      <c r="S605" s="123">
        <f>SUMIF(SaldoAnno3!A$12:A$5000,D605,SaldoAnno3!D$12:G$5000)</f>
        <v>250</v>
      </c>
      <c r="T605" s="123">
        <f>SUMIF(SaldoAnno3!A$12:A$5000,D605,SaldoAnno3!E$12:H$5000)</f>
        <v>0</v>
      </c>
      <c r="U605" s="123">
        <f>SUMIF(SaldoAnno3!A$12:A$5000,D605,SaldoAnno3!G$12:G$5000)</f>
        <v>250</v>
      </c>
      <c r="V605" s="123">
        <f>SUMIF(SaldoAnno4!A$12:A$4602,$D605,SaldoAnno4!D$12:D$4602)</f>
        <v>0</v>
      </c>
      <c r="W605" s="123">
        <f>SUMIF(SaldoAnno4!A$12:A$4602,$D605,SaldoAnno4!E$12:E$4602)</f>
        <v>0</v>
      </c>
      <c r="X605" s="123">
        <f>SUMIF(SaldoAnno4!A$12:A$4602,$D605,SaldoAnno4!G$12:G$4602)</f>
        <v>0</v>
      </c>
      <c r="Y605" s="123">
        <f>SUMIF(SaldoAnno5!A$12:A$4602,$D605,SaldoAnno5!D$12:D$4602)</f>
        <v>0</v>
      </c>
      <c r="Z605" s="123">
        <f>SUMIF(SaldoAnno5!A$12:A$4602,$D605,SaldoAnno5!E$12:E$4602)</f>
        <v>0</v>
      </c>
      <c r="AA605" s="123">
        <f>SUMIF(SaldoAnno5!A$12:A$4602,$D605,SaldoAnno5!G$12:G$4602)</f>
        <v>0</v>
      </c>
      <c r="AB605" s="123">
        <f>SUMIF(SaldoAnno6!A$12:A$5000,$D605,SaldoAnno6!D$12:D$5000)</f>
        <v>0</v>
      </c>
      <c r="AC605" s="123">
        <f>SUMIF(SaldoAnno6!A$12:A$5000,$D605,SaldoAnno6!E$12:E$5000)</f>
        <v>0</v>
      </c>
      <c r="AD605" s="123">
        <f>SUMIF(SaldoAnno6!A$12:A$5000,$D605,SaldoAnno6!G$12:G$5000)</f>
        <v>0</v>
      </c>
    </row>
    <row r="606" spans="1:30">
      <c r="A606" s="124">
        <v>50</v>
      </c>
      <c r="B606" s="124">
        <v>5017</v>
      </c>
      <c r="C606" s="124">
        <v>501703</v>
      </c>
      <c r="D606" s="124">
        <v>50170388</v>
      </c>
      <c r="E606" s="125" t="s">
        <v>130</v>
      </c>
      <c r="F606" s="124">
        <v>1</v>
      </c>
      <c r="G606" s="126" t="s">
        <v>787</v>
      </c>
      <c r="H606" s="126" t="s">
        <v>121</v>
      </c>
      <c r="I606" s="126" t="s">
        <v>127</v>
      </c>
      <c r="J606" s="126" t="s">
        <v>839</v>
      </c>
      <c r="K606" s="126" t="s">
        <v>128</v>
      </c>
      <c r="L606" s="126" t="s">
        <v>123</v>
      </c>
      <c r="M606" s="123">
        <f>SUMIF(SaldoAnno1!A$12:A$4902,D606,SaldoAnno1!D$12:D$4902)</f>
        <v>0</v>
      </c>
      <c r="N606" s="123">
        <f>SUMIF(SaldoAnno1!A$12:A$4902,D606,SaldoAnno1!E$12:E$4902)</f>
        <v>0</v>
      </c>
      <c r="O606" s="123">
        <f>SUMIF(SaldoAnno1!A$12:A$4902,D606,SaldoAnno1!G$12:G$4902)</f>
        <v>0</v>
      </c>
      <c r="P606" s="123">
        <f>SUMIF(SaldoAnno2!A$12:A$5000,D606,SaldoAnno2!D$12:D$5000)</f>
        <v>10.28</v>
      </c>
      <c r="Q606" s="123">
        <f>SUMIF(SaldoAnno2!A$12:A$5000,D606,SaldoAnno2!E$12:E$5000)</f>
        <v>0</v>
      </c>
      <c r="R606" s="123">
        <f>SUMIF(SaldoAnno2!A$12:A$5000,D606,SaldoAnno2!G$12:G$5000)</f>
        <v>10.28</v>
      </c>
      <c r="S606" s="123">
        <f>SUMIF(SaldoAnno3!A$12:A$5000,D606,SaldoAnno3!D$12:G$5000)</f>
        <v>215.88</v>
      </c>
      <c r="T606" s="123">
        <f>SUMIF(SaldoAnno3!A$12:A$5000,D606,SaldoAnno3!E$12:H$5000)</f>
        <v>0</v>
      </c>
      <c r="U606" s="123">
        <f>SUMIF(SaldoAnno3!A$12:A$5000,D606,SaldoAnno3!G$12:G$5000)</f>
        <v>215.88</v>
      </c>
      <c r="V606" s="123">
        <f>SUMIF(SaldoAnno4!A$12:A$4602,$D606,SaldoAnno4!D$12:D$4602)</f>
        <v>0</v>
      </c>
      <c r="W606" s="123">
        <f>SUMIF(SaldoAnno4!A$12:A$4602,$D606,SaldoAnno4!E$12:E$4602)</f>
        <v>0</v>
      </c>
      <c r="X606" s="123">
        <f>SUMIF(SaldoAnno4!A$12:A$4602,$D606,SaldoAnno4!G$12:G$4602)</f>
        <v>0</v>
      </c>
      <c r="Y606" s="123">
        <f>SUMIF(SaldoAnno5!A$12:A$4602,$D606,SaldoAnno5!D$12:D$4602)</f>
        <v>0</v>
      </c>
      <c r="Z606" s="123">
        <f>SUMIF(SaldoAnno5!A$12:A$4602,$D606,SaldoAnno5!E$12:E$4602)</f>
        <v>0</v>
      </c>
      <c r="AA606" s="123">
        <f>SUMIF(SaldoAnno5!A$12:A$4602,$D606,SaldoAnno5!G$12:G$4602)</f>
        <v>0</v>
      </c>
      <c r="AB606" s="123">
        <f>SUMIF(SaldoAnno6!A$12:A$5000,$D606,SaldoAnno6!D$12:D$5000)</f>
        <v>0</v>
      </c>
      <c r="AC606" s="123">
        <f>SUMIF(SaldoAnno6!A$12:A$5000,$D606,SaldoAnno6!E$12:E$5000)</f>
        <v>0</v>
      </c>
      <c r="AD606" s="123">
        <f>SUMIF(SaldoAnno6!A$12:A$5000,$D606,SaldoAnno6!G$12:G$5000)</f>
        <v>0</v>
      </c>
    </row>
    <row r="607" spans="1:30">
      <c r="A607" s="124">
        <v>60</v>
      </c>
      <c r="B607" s="124">
        <v>6018</v>
      </c>
      <c r="C607" s="124">
        <v>601801</v>
      </c>
      <c r="D607" s="124">
        <v>60180101</v>
      </c>
      <c r="E607" s="125" t="s">
        <v>131</v>
      </c>
      <c r="F607" s="124">
        <v>2</v>
      </c>
      <c r="G607" s="126" t="s">
        <v>701</v>
      </c>
      <c r="H607" s="126" t="s">
        <v>132</v>
      </c>
      <c r="I607" s="126" t="s">
        <v>133</v>
      </c>
      <c r="J607" s="126" t="s">
        <v>134</v>
      </c>
      <c r="K607" s="126" t="s">
        <v>131</v>
      </c>
      <c r="L607" s="126" t="s">
        <v>135</v>
      </c>
      <c r="M607" s="123">
        <f>SUMIF(SaldoAnno1!A$12:A$4902,D607,SaldoAnno1!D$12:D$4902)</f>
        <v>0</v>
      </c>
      <c r="N607" s="123">
        <f>SUMIF(SaldoAnno1!A$12:A$4902,D607,SaldoAnno1!E$12:E$4902)</f>
        <v>0</v>
      </c>
      <c r="O607" s="123">
        <f>SUMIF(SaldoAnno1!A$12:A$4902,D607,SaldoAnno1!G$12:G$4902)</f>
        <v>0</v>
      </c>
      <c r="P607" s="123">
        <f>SUMIF(SaldoAnno2!A$12:A$5000,D607,SaldoAnno2!D$12:D$5000)</f>
        <v>0</v>
      </c>
      <c r="Q607" s="123">
        <f>SUMIF(SaldoAnno2!A$12:A$5000,D607,SaldoAnno2!E$12:E$5000)</f>
        <v>0</v>
      </c>
      <c r="R607" s="123">
        <f>SUMIF(SaldoAnno2!A$12:A$5000,D607,SaldoAnno2!G$12:G$5000)</f>
        <v>0</v>
      </c>
      <c r="S607" s="123">
        <f>SUMIF(SaldoAnno3!A$12:A$5000,D607,SaldoAnno3!D$12:G$5000)</f>
        <v>0</v>
      </c>
      <c r="T607" s="123">
        <f>SUMIF(SaldoAnno3!A$12:A$5000,D607,SaldoAnno3!E$12:H$5000)</f>
        <v>0</v>
      </c>
      <c r="U607" s="123">
        <f>SUMIF(SaldoAnno3!A$12:A$5000,D607,SaldoAnno3!G$12:G$5000)</f>
        <v>0</v>
      </c>
      <c r="V607" s="123">
        <f>SUMIF(SaldoAnno4!A$12:A$4602,$D607,SaldoAnno4!D$12:D$4602)</f>
        <v>0</v>
      </c>
      <c r="W607" s="123">
        <f>SUMIF(SaldoAnno4!A$12:A$4602,$D607,SaldoAnno4!E$12:E$4602)</f>
        <v>0</v>
      </c>
      <c r="X607" s="123">
        <f>SUMIF(SaldoAnno4!A$12:A$4602,$D607,SaldoAnno4!G$12:G$4602)</f>
        <v>0</v>
      </c>
      <c r="Y607" s="123">
        <f>SUMIF(SaldoAnno5!A$12:A$4602,$D607,SaldoAnno5!D$12:D$4602)</f>
        <v>0</v>
      </c>
      <c r="Z607" s="123">
        <f>SUMIF(SaldoAnno5!A$12:A$4602,$D607,SaldoAnno5!E$12:E$4602)</f>
        <v>0</v>
      </c>
      <c r="AA607" s="123">
        <f>SUMIF(SaldoAnno5!A$12:A$4602,$D607,SaldoAnno5!G$12:G$4602)</f>
        <v>0</v>
      </c>
      <c r="AB607" s="123">
        <f>SUMIF(SaldoAnno6!A$12:A$5000,$D607,SaldoAnno6!D$12:D$5000)</f>
        <v>0</v>
      </c>
      <c r="AC607" s="123">
        <f>SUMIF(SaldoAnno6!A$12:A$5000,$D607,SaldoAnno6!E$12:E$5000)</f>
        <v>0</v>
      </c>
      <c r="AD607" s="123">
        <f>SUMIF(SaldoAnno6!A$12:A$5000,$D607,SaldoAnno6!G$12:G$5000)</f>
        <v>0</v>
      </c>
    </row>
    <row r="608" spans="1:30">
      <c r="A608" s="124">
        <v>60</v>
      </c>
      <c r="B608" s="124">
        <v>6018</v>
      </c>
      <c r="C608" s="124">
        <v>601802</v>
      </c>
      <c r="D608" s="124">
        <v>60180201</v>
      </c>
      <c r="E608" s="125" t="s">
        <v>136</v>
      </c>
      <c r="F608" s="124">
        <v>2</v>
      </c>
      <c r="G608" s="126" t="s">
        <v>701</v>
      </c>
      <c r="H608" s="126" t="s">
        <v>132</v>
      </c>
      <c r="I608" s="126" t="s">
        <v>137</v>
      </c>
      <c r="J608" s="126" t="s">
        <v>134</v>
      </c>
      <c r="K608" s="126" t="s">
        <v>136</v>
      </c>
      <c r="L608" s="126" t="s">
        <v>135</v>
      </c>
      <c r="M608" s="123">
        <f>SUMIF(SaldoAnno1!A$12:A$4902,D608,SaldoAnno1!D$12:D$4902)</f>
        <v>0</v>
      </c>
      <c r="N608" s="123">
        <f>SUMIF(SaldoAnno1!A$12:A$4902,D608,SaldoAnno1!E$12:E$4902)</f>
        <v>0</v>
      </c>
      <c r="O608" s="123">
        <f>SUMIF(SaldoAnno1!A$12:A$4902,D608,SaldoAnno1!G$12:G$4902)</f>
        <v>0</v>
      </c>
      <c r="P608" s="123">
        <f>SUMIF(SaldoAnno2!A$12:A$5000,D608,SaldoAnno2!D$12:D$5000)</f>
        <v>0</v>
      </c>
      <c r="Q608" s="123">
        <f>SUMIF(SaldoAnno2!A$12:A$5000,D608,SaldoAnno2!E$12:E$5000)</f>
        <v>0</v>
      </c>
      <c r="R608" s="123">
        <f>SUMIF(SaldoAnno2!A$12:A$5000,D608,SaldoAnno2!G$12:G$5000)</f>
        <v>0</v>
      </c>
      <c r="S608" s="123">
        <f>SUMIF(SaldoAnno3!A$12:A$5000,D608,SaldoAnno3!D$12:G$5000)</f>
        <v>0</v>
      </c>
      <c r="T608" s="123">
        <f>SUMIF(SaldoAnno3!A$12:A$5000,D608,SaldoAnno3!E$12:H$5000)</f>
        <v>0</v>
      </c>
      <c r="U608" s="123">
        <f>SUMIF(SaldoAnno3!A$12:A$5000,D608,SaldoAnno3!G$12:G$5000)</f>
        <v>0</v>
      </c>
      <c r="V608" s="123">
        <f>SUMIF(SaldoAnno4!A$12:A$4602,$D608,SaldoAnno4!D$12:D$4602)</f>
        <v>0</v>
      </c>
      <c r="W608" s="123">
        <f>SUMIF(SaldoAnno4!A$12:A$4602,$D608,SaldoAnno4!E$12:E$4602)</f>
        <v>0</v>
      </c>
      <c r="X608" s="123">
        <f>SUMIF(SaldoAnno4!A$12:A$4602,$D608,SaldoAnno4!G$12:G$4602)</f>
        <v>0</v>
      </c>
      <c r="Y608" s="123">
        <f>SUMIF(SaldoAnno5!A$12:A$4602,$D608,SaldoAnno5!D$12:D$4602)</f>
        <v>0</v>
      </c>
      <c r="Z608" s="123">
        <f>SUMIF(SaldoAnno5!A$12:A$4602,$D608,SaldoAnno5!E$12:E$4602)</f>
        <v>0</v>
      </c>
      <c r="AA608" s="123">
        <f>SUMIF(SaldoAnno5!A$12:A$4602,$D608,SaldoAnno5!G$12:G$4602)</f>
        <v>0</v>
      </c>
      <c r="AB608" s="123">
        <f>SUMIF(SaldoAnno6!A$12:A$5000,$D608,SaldoAnno6!D$12:D$5000)</f>
        <v>0</v>
      </c>
      <c r="AC608" s="123">
        <f>SUMIF(SaldoAnno6!A$12:A$5000,$D608,SaldoAnno6!E$12:E$5000)</f>
        <v>0</v>
      </c>
      <c r="AD608" s="123">
        <f>SUMIF(SaldoAnno6!A$12:A$5000,$D608,SaldoAnno6!G$12:G$5000)</f>
        <v>0</v>
      </c>
    </row>
    <row r="609" spans="1:30">
      <c r="A609" s="124">
        <v>60</v>
      </c>
      <c r="B609" s="124">
        <v>6019</v>
      </c>
      <c r="C609" s="124">
        <v>601901</v>
      </c>
      <c r="D609" s="124">
        <v>60190101</v>
      </c>
      <c r="E609" s="125" t="s">
        <v>138</v>
      </c>
      <c r="F609" s="124">
        <v>1</v>
      </c>
      <c r="G609" s="126" t="s">
        <v>787</v>
      </c>
      <c r="H609" s="126" t="s">
        <v>139</v>
      </c>
      <c r="I609" s="126" t="s">
        <v>140</v>
      </c>
      <c r="J609" s="126" t="s">
        <v>134</v>
      </c>
      <c r="K609" s="126" t="s">
        <v>138</v>
      </c>
      <c r="L609" s="126" t="s">
        <v>141</v>
      </c>
      <c r="M609" s="123">
        <f>SUMIF(SaldoAnno1!A$12:A$4902,D609,SaldoAnno1!D$12:D$4902)</f>
        <v>0</v>
      </c>
      <c r="N609" s="123">
        <f>SUMIF(SaldoAnno1!A$12:A$4902,D609,SaldoAnno1!E$12:E$4902)</f>
        <v>0</v>
      </c>
      <c r="O609" s="123">
        <f>SUMIF(SaldoAnno1!A$12:A$4902,D609,SaldoAnno1!G$12:G$4902)</f>
        <v>0</v>
      </c>
      <c r="P609" s="123">
        <f>SUMIF(SaldoAnno2!A$12:A$5000,D609,SaldoAnno2!D$12:D$5000)</f>
        <v>0</v>
      </c>
      <c r="Q609" s="123">
        <f>SUMIF(SaldoAnno2!A$12:A$5000,D609,SaldoAnno2!E$12:E$5000)</f>
        <v>0</v>
      </c>
      <c r="R609" s="123">
        <f>SUMIF(SaldoAnno2!A$12:A$5000,D609,SaldoAnno2!G$12:G$5000)</f>
        <v>0</v>
      </c>
      <c r="S609" s="123">
        <f>SUMIF(SaldoAnno3!A$12:A$5000,D609,SaldoAnno3!D$12:G$5000)</f>
        <v>0</v>
      </c>
      <c r="T609" s="123">
        <f>SUMIF(SaldoAnno3!A$12:A$5000,D609,SaldoAnno3!E$12:H$5000)</f>
        <v>0</v>
      </c>
      <c r="U609" s="123">
        <f>SUMIF(SaldoAnno3!A$12:A$5000,D609,SaldoAnno3!G$12:G$5000)</f>
        <v>0</v>
      </c>
      <c r="V609" s="123">
        <f>SUMIF(SaldoAnno4!A$12:A$4602,$D609,SaldoAnno4!D$12:D$4602)</f>
        <v>0</v>
      </c>
      <c r="W609" s="123">
        <f>SUMIF(SaldoAnno4!A$12:A$4602,$D609,SaldoAnno4!E$12:E$4602)</f>
        <v>0</v>
      </c>
      <c r="X609" s="123">
        <f>SUMIF(SaldoAnno4!A$12:A$4602,$D609,SaldoAnno4!G$12:G$4602)</f>
        <v>0</v>
      </c>
      <c r="Y609" s="123">
        <f>SUMIF(SaldoAnno5!A$12:A$4602,$D609,SaldoAnno5!D$12:D$4602)</f>
        <v>0</v>
      </c>
      <c r="Z609" s="123">
        <f>SUMIF(SaldoAnno5!A$12:A$4602,$D609,SaldoAnno5!E$12:E$4602)</f>
        <v>0</v>
      </c>
      <c r="AA609" s="123">
        <f>SUMIF(SaldoAnno5!A$12:A$4602,$D609,SaldoAnno5!G$12:G$4602)</f>
        <v>0</v>
      </c>
      <c r="AB609" s="123">
        <f>SUMIF(SaldoAnno6!A$12:A$5000,$D609,SaldoAnno6!D$12:D$5000)</f>
        <v>0</v>
      </c>
      <c r="AC609" s="123">
        <f>SUMIF(SaldoAnno6!A$12:A$5000,$D609,SaldoAnno6!E$12:E$5000)</f>
        <v>0</v>
      </c>
      <c r="AD609" s="123">
        <f>SUMIF(SaldoAnno6!A$12:A$5000,$D609,SaldoAnno6!G$12:G$5000)</f>
        <v>0</v>
      </c>
    </row>
    <row r="610" spans="1:30">
      <c r="A610" s="124">
        <v>60</v>
      </c>
      <c r="B610" s="124">
        <v>6019</v>
      </c>
      <c r="C610" s="124">
        <v>601902</v>
      </c>
      <c r="D610" s="124">
        <v>60190201</v>
      </c>
      <c r="E610" s="125" t="s">
        <v>142</v>
      </c>
      <c r="F610" s="124">
        <v>1</v>
      </c>
      <c r="G610" s="126" t="s">
        <v>787</v>
      </c>
      <c r="H610" s="126" t="s">
        <v>139</v>
      </c>
      <c r="I610" s="126" t="s">
        <v>455</v>
      </c>
      <c r="J610" s="126" t="s">
        <v>134</v>
      </c>
      <c r="K610" s="126" t="s">
        <v>455</v>
      </c>
      <c r="L610" s="126" t="s">
        <v>141</v>
      </c>
      <c r="M610" s="123">
        <f>SUMIF(SaldoAnno1!A$12:A$4902,D610,SaldoAnno1!D$12:D$4902)</f>
        <v>0</v>
      </c>
      <c r="N610" s="123">
        <f>SUMIF(SaldoAnno1!A$12:A$4902,D610,SaldoAnno1!E$12:E$4902)</f>
        <v>0</v>
      </c>
      <c r="O610" s="123">
        <f>SUMIF(SaldoAnno1!A$12:A$4902,D610,SaldoAnno1!G$12:G$4902)</f>
        <v>0</v>
      </c>
      <c r="P610" s="123">
        <f>SUMIF(SaldoAnno2!A$12:A$5000,D610,SaldoAnno2!D$12:D$5000)</f>
        <v>0</v>
      </c>
      <c r="Q610" s="123">
        <f>SUMIF(SaldoAnno2!A$12:A$5000,D610,SaldoAnno2!E$12:E$5000)</f>
        <v>0</v>
      </c>
      <c r="R610" s="123">
        <f>SUMIF(SaldoAnno2!A$12:A$5000,D610,SaldoAnno2!G$12:G$5000)</f>
        <v>0</v>
      </c>
      <c r="S610" s="123">
        <f>SUMIF(SaldoAnno3!A$12:A$5000,D610,SaldoAnno3!D$12:G$5000)</f>
        <v>0</v>
      </c>
      <c r="T610" s="123">
        <f>SUMIF(SaldoAnno3!A$12:A$5000,D610,SaldoAnno3!E$12:H$5000)</f>
        <v>0</v>
      </c>
      <c r="U610" s="123">
        <f>SUMIF(SaldoAnno3!A$12:A$5000,D610,SaldoAnno3!G$12:G$5000)</f>
        <v>0</v>
      </c>
      <c r="V610" s="123">
        <f>SUMIF(SaldoAnno4!A$12:A$4602,$D610,SaldoAnno4!D$12:D$4602)</f>
        <v>0</v>
      </c>
      <c r="W610" s="123">
        <f>SUMIF(SaldoAnno4!A$12:A$4602,$D610,SaldoAnno4!E$12:E$4602)</f>
        <v>0</v>
      </c>
      <c r="X610" s="123">
        <f>SUMIF(SaldoAnno4!A$12:A$4602,$D610,SaldoAnno4!G$12:G$4602)</f>
        <v>0</v>
      </c>
      <c r="Y610" s="123">
        <f>SUMIF(SaldoAnno5!A$12:A$4602,$D610,SaldoAnno5!D$12:D$4602)</f>
        <v>0</v>
      </c>
      <c r="Z610" s="123">
        <f>SUMIF(SaldoAnno5!A$12:A$4602,$D610,SaldoAnno5!E$12:E$4602)</f>
        <v>0</v>
      </c>
      <c r="AA610" s="123">
        <f>SUMIF(SaldoAnno5!A$12:A$4602,$D610,SaldoAnno5!G$12:G$4602)</f>
        <v>0</v>
      </c>
      <c r="AB610" s="123">
        <f>SUMIF(SaldoAnno6!A$12:A$5000,$D610,SaldoAnno6!D$12:D$5000)</f>
        <v>14.52</v>
      </c>
      <c r="AC610" s="123">
        <f>SUMIF(SaldoAnno6!A$12:A$5000,$D610,SaldoAnno6!E$12:E$5000)</f>
        <v>0</v>
      </c>
      <c r="AD610" s="123">
        <f>SUMIF(SaldoAnno6!A$12:A$5000,$D610,SaldoAnno6!G$12:G$5000)</f>
        <v>14.52</v>
      </c>
    </row>
    <row r="611" spans="1:30">
      <c r="A611" s="124">
        <v>70</v>
      </c>
      <c r="B611" s="124">
        <v>7020</v>
      </c>
      <c r="C611" s="124">
        <v>702001</v>
      </c>
      <c r="D611" s="124">
        <v>70200101</v>
      </c>
      <c r="E611" s="125" t="s">
        <v>143</v>
      </c>
      <c r="F611" s="124">
        <v>2</v>
      </c>
      <c r="G611" s="126" t="s">
        <v>701</v>
      </c>
      <c r="H611" s="126" t="s">
        <v>144</v>
      </c>
      <c r="I611" s="126" t="s">
        <v>145</v>
      </c>
      <c r="J611" s="126" t="s">
        <v>863</v>
      </c>
      <c r="K611" s="126" t="s">
        <v>143</v>
      </c>
      <c r="L611" s="126" t="s">
        <v>146</v>
      </c>
      <c r="M611" s="123">
        <f>SUMIF(SaldoAnno1!A$12:A$4902,D611,SaldoAnno1!D$12:D$4902)</f>
        <v>0</v>
      </c>
      <c r="N611" s="123">
        <f>SUMIF(SaldoAnno1!A$12:A$4902,D611,SaldoAnno1!E$12:E$4902)</f>
        <v>1000</v>
      </c>
      <c r="O611" s="123">
        <f>SUMIF(SaldoAnno1!A$12:A$4902,D611,SaldoAnno1!G$12:G$4902)</f>
        <v>-1000</v>
      </c>
      <c r="P611" s="123">
        <f>SUMIF(SaldoAnno2!A$12:A$5000,D611,SaldoAnno2!D$12:D$5000)</f>
        <v>84.11</v>
      </c>
      <c r="Q611" s="123">
        <f>SUMIF(SaldoAnno2!A$12:A$5000,D611,SaldoAnno2!E$12:E$5000)</f>
        <v>94.11</v>
      </c>
      <c r="R611" s="123">
        <f>SUMIF(SaldoAnno2!A$12:A$5000,D611,SaldoAnno2!G$12:G$5000)</f>
        <v>-10</v>
      </c>
      <c r="S611" s="123">
        <f>SUMIF(SaldoAnno3!A$12:A$5000,D611,SaldoAnno3!D$12:G$5000)</f>
        <v>0</v>
      </c>
      <c r="T611" s="123">
        <f>SUMIF(SaldoAnno3!A$12:A$5000,D611,SaldoAnno3!E$12:H$5000)</f>
        <v>0</v>
      </c>
      <c r="U611" s="123">
        <f>SUMIF(SaldoAnno3!A$12:A$5000,D611,SaldoAnno3!G$12:G$5000)</f>
        <v>0</v>
      </c>
      <c r="V611" s="123">
        <f>SUMIF(SaldoAnno4!A$12:A$4602,$D611,SaldoAnno4!D$12:D$4602)</f>
        <v>0</v>
      </c>
      <c r="W611" s="123">
        <f>SUMIF(SaldoAnno4!A$12:A$4602,$D611,SaldoAnno4!E$12:E$4602)</f>
        <v>2591.7800000000002</v>
      </c>
      <c r="X611" s="123">
        <f>SUMIF(SaldoAnno4!A$12:A$4602,$D611,SaldoAnno4!G$12:G$4602)</f>
        <v>-2591.7800000000002</v>
      </c>
      <c r="Y611" s="123">
        <f>SUMIF(SaldoAnno5!A$12:A$4602,$D611,SaldoAnno5!D$12:D$4602)</f>
        <v>225.5</v>
      </c>
      <c r="Z611" s="123">
        <f>SUMIF(SaldoAnno5!A$12:A$4602,$D611,SaldoAnno5!E$12:E$4602)</f>
        <v>4013.27</v>
      </c>
      <c r="AA611" s="123">
        <f>SUMIF(SaldoAnno5!A$12:A$4602,$D611,SaldoAnno5!G$12:G$4602)</f>
        <v>-3787.77</v>
      </c>
      <c r="AB611" s="123">
        <f>SUMIF(SaldoAnno6!A$12:A$5000,$D611,SaldoAnno6!D$12:D$5000)</f>
        <v>0</v>
      </c>
      <c r="AC611" s="123">
        <f>SUMIF(SaldoAnno6!A$12:A$5000,$D611,SaldoAnno6!E$12:E$5000)</f>
        <v>1509.52</v>
      </c>
      <c r="AD611" s="123">
        <f>SUMIF(SaldoAnno6!A$12:A$5000,$D611,SaldoAnno6!G$12:G$5000)</f>
        <v>-1509.52</v>
      </c>
    </row>
    <row r="612" spans="1:30">
      <c r="A612" s="124">
        <v>70</v>
      </c>
      <c r="B612" s="124">
        <v>7020</v>
      </c>
      <c r="C612" s="124">
        <v>702001</v>
      </c>
      <c r="D612" s="124">
        <v>70200102</v>
      </c>
      <c r="E612" s="125" t="s">
        <v>1384</v>
      </c>
      <c r="F612" s="124">
        <v>2</v>
      </c>
      <c r="G612" s="126" t="s">
        <v>701</v>
      </c>
      <c r="H612" s="126" t="s">
        <v>144</v>
      </c>
      <c r="I612" s="126" t="s">
        <v>145</v>
      </c>
      <c r="J612" s="126" t="s">
        <v>863</v>
      </c>
      <c r="K612" s="126" t="s">
        <v>143</v>
      </c>
      <c r="L612" s="126" t="s">
        <v>146</v>
      </c>
      <c r="M612" s="123">
        <f>SUMIF(SaldoAnno1!A$12:A$4902,D612,SaldoAnno1!D$12:D$4902)</f>
        <v>0</v>
      </c>
      <c r="N612" s="123">
        <f>SUMIF(SaldoAnno1!A$12:A$4902,D612,SaldoAnno1!E$12:E$4902)</f>
        <v>0</v>
      </c>
      <c r="O612" s="123">
        <f>SUMIF(SaldoAnno1!A$12:A$4902,D612,SaldoAnno1!G$12:G$4902)</f>
        <v>0</v>
      </c>
      <c r="P612" s="123">
        <f>SUMIF(SaldoAnno2!A$12:A$5000,D612,SaldoAnno2!D$12:D$5000)</f>
        <v>3033.36</v>
      </c>
      <c r="Q612" s="123">
        <f>SUMIF(SaldoAnno2!A$12:A$5000,D612,SaldoAnno2!E$12:E$5000)</f>
        <v>3033.36</v>
      </c>
      <c r="R612" s="123">
        <f>SUMIF(SaldoAnno2!A$12:A$5000,D612,SaldoAnno2!G$12:G$5000)</f>
        <v>0</v>
      </c>
      <c r="S612" s="123">
        <f>SUMIF(SaldoAnno3!A$12:A$5000,D612,SaldoAnno3!D$12:G$5000)</f>
        <v>0</v>
      </c>
      <c r="T612" s="123">
        <f>SUMIF(SaldoAnno3!A$12:A$5000,D612,SaldoAnno3!E$12:H$5000)</f>
        <v>241.9</v>
      </c>
      <c r="U612" s="123">
        <f>SUMIF(SaldoAnno3!A$12:A$5000,D612,SaldoAnno3!G$12:G$5000)</f>
        <v>-241.9</v>
      </c>
      <c r="V612" s="123">
        <f>SUMIF(SaldoAnno4!A$12:A$4602,$D612,SaldoAnno4!D$12:D$4602)</f>
        <v>0</v>
      </c>
      <c r="W612" s="123">
        <f>SUMIF(SaldoAnno4!A$12:A$4602,$D612,SaldoAnno4!E$12:E$4602)</f>
        <v>1275</v>
      </c>
      <c r="X612" s="123">
        <f>SUMIF(SaldoAnno4!A$12:A$4602,$D612,SaldoAnno4!G$12:G$4602)</f>
        <v>-1275</v>
      </c>
      <c r="Y612" s="123">
        <f>SUMIF(SaldoAnno5!A$12:A$4602,$D612,SaldoAnno5!D$12:D$4602)</f>
        <v>400</v>
      </c>
      <c r="Z612" s="123">
        <f>SUMIF(SaldoAnno5!A$12:A$4602,$D612,SaldoAnno5!E$12:E$4602)</f>
        <v>4450</v>
      </c>
      <c r="AA612" s="123">
        <f>SUMIF(SaldoAnno5!A$12:A$4602,$D612,SaldoAnno5!G$12:G$4602)</f>
        <v>-4050</v>
      </c>
      <c r="AB612" s="123">
        <f>SUMIF(SaldoAnno6!A$12:A$5000,$D612,SaldoAnno6!D$12:D$5000)</f>
        <v>0</v>
      </c>
      <c r="AC612" s="123">
        <f>SUMIF(SaldoAnno6!A$12:A$5000,$D612,SaldoAnno6!E$12:E$5000)</f>
        <v>6782.23</v>
      </c>
      <c r="AD612" s="123">
        <f>SUMIF(SaldoAnno6!A$12:A$5000,$D612,SaldoAnno6!G$12:G$5000)</f>
        <v>-6782.23</v>
      </c>
    </row>
    <row r="613" spans="1:30">
      <c r="A613" s="124">
        <v>70</v>
      </c>
      <c r="B613" s="124">
        <v>7020</v>
      </c>
      <c r="C613" s="124">
        <v>702002</v>
      </c>
      <c r="D613" s="124">
        <v>70200201</v>
      </c>
      <c r="E613" s="125" t="s">
        <v>147</v>
      </c>
      <c r="F613" s="124">
        <v>2</v>
      </c>
      <c r="G613" s="126" t="s">
        <v>701</v>
      </c>
      <c r="H613" s="126" t="s">
        <v>144</v>
      </c>
      <c r="I613" s="126" t="s">
        <v>148</v>
      </c>
      <c r="J613" s="126" t="s">
        <v>863</v>
      </c>
      <c r="K613" s="126" t="s">
        <v>147</v>
      </c>
      <c r="L613" s="126" t="s">
        <v>146</v>
      </c>
      <c r="M613" s="123">
        <f>SUMIF(SaldoAnno1!A$12:A$4902,D613,SaldoAnno1!D$12:D$4902)</f>
        <v>0</v>
      </c>
      <c r="N613" s="123">
        <f>SUMIF(SaldoAnno1!A$12:A$4902,D613,SaldoAnno1!E$12:E$4902)</f>
        <v>0</v>
      </c>
      <c r="O613" s="123">
        <f>SUMIF(SaldoAnno1!A$12:A$4902,D613,SaldoAnno1!G$12:G$4902)</f>
        <v>0</v>
      </c>
      <c r="P613" s="123">
        <f>SUMIF(SaldoAnno2!A$12:A$5000,D613,SaldoAnno2!D$12:D$5000)</f>
        <v>0</v>
      </c>
      <c r="Q613" s="123">
        <f>SUMIF(SaldoAnno2!A$12:A$5000,D613,SaldoAnno2!E$12:E$5000)</f>
        <v>0</v>
      </c>
      <c r="R613" s="123">
        <f>SUMIF(SaldoAnno2!A$12:A$5000,D613,SaldoAnno2!G$12:G$5000)</f>
        <v>0</v>
      </c>
      <c r="S613" s="123">
        <f>SUMIF(SaldoAnno3!A$12:A$5000,D613,SaldoAnno3!D$12:G$5000)</f>
        <v>0</v>
      </c>
      <c r="T613" s="123">
        <f>SUMIF(SaldoAnno3!A$12:A$5000,D613,SaldoAnno3!E$12:H$5000)</f>
        <v>1242516.3</v>
      </c>
      <c r="U613" s="123">
        <f>SUMIF(SaldoAnno3!A$12:A$5000,D613,SaldoAnno3!G$12:G$5000)</f>
        <v>-1242516.3</v>
      </c>
      <c r="V613" s="123">
        <f>SUMIF(SaldoAnno4!A$12:A$4602,$D613,SaldoAnno4!D$12:D$4602)</f>
        <v>0</v>
      </c>
      <c r="W613" s="123">
        <f>SUMIF(SaldoAnno4!A$12:A$4602,$D613,SaldoAnno4!E$12:E$4602)</f>
        <v>0</v>
      </c>
      <c r="X613" s="123">
        <f>SUMIF(SaldoAnno4!A$12:A$4602,$D613,SaldoAnno4!G$12:G$4602)</f>
        <v>0</v>
      </c>
      <c r="Y613" s="123">
        <f>SUMIF(SaldoAnno5!A$12:A$4602,$D613,SaldoAnno5!D$12:D$4602)</f>
        <v>0</v>
      </c>
      <c r="Z613" s="123">
        <f>SUMIF(SaldoAnno5!A$12:A$4602,$D613,SaldoAnno5!E$12:E$4602)</f>
        <v>0</v>
      </c>
      <c r="AA613" s="123">
        <f>SUMIF(SaldoAnno5!A$12:A$4602,$D613,SaldoAnno5!G$12:G$4602)</f>
        <v>0</v>
      </c>
      <c r="AB613" s="123">
        <f>SUMIF(SaldoAnno6!A$12:A$5000,$D613,SaldoAnno6!D$12:D$5000)</f>
        <v>0</v>
      </c>
      <c r="AC613" s="123">
        <f>SUMIF(SaldoAnno6!A$12:A$5000,$D613,SaldoAnno6!E$12:E$5000)</f>
        <v>1452.34</v>
      </c>
      <c r="AD613" s="123">
        <f>SUMIF(SaldoAnno6!A$12:A$5000,$D613,SaldoAnno6!G$12:G$5000)</f>
        <v>-1452.34</v>
      </c>
    </row>
    <row r="614" spans="1:30">
      <c r="A614" s="124">
        <v>70</v>
      </c>
      <c r="B614" s="124">
        <v>7020</v>
      </c>
      <c r="C614" s="124">
        <v>702003</v>
      </c>
      <c r="D614" s="124">
        <v>70200301</v>
      </c>
      <c r="E614" s="125" t="s">
        <v>1383</v>
      </c>
      <c r="F614" s="124">
        <v>2</v>
      </c>
      <c r="G614" s="126" t="s">
        <v>701</v>
      </c>
      <c r="H614" s="126" t="s">
        <v>144</v>
      </c>
      <c r="I614" s="126" t="s">
        <v>164</v>
      </c>
      <c r="J614" s="126" t="s">
        <v>863</v>
      </c>
      <c r="K614" s="126" t="s">
        <v>165</v>
      </c>
      <c r="L614" s="126" t="s">
        <v>146</v>
      </c>
      <c r="M614" s="123">
        <f>SUMIF(SaldoAnno1!A$12:A$4902,D614,SaldoAnno1!D$12:D$4902)</f>
        <v>0</v>
      </c>
      <c r="N614" s="123">
        <f>SUMIF(SaldoAnno1!A$12:A$4902,D614,SaldoAnno1!E$12:E$4902)</f>
        <v>0</v>
      </c>
      <c r="O614" s="123">
        <f>SUMIF(SaldoAnno1!A$12:A$4902,D614,SaldoAnno1!G$12:G$4902)</f>
        <v>0</v>
      </c>
      <c r="P614" s="123">
        <f>SUMIF(SaldoAnno2!A$12:A$5000,D614,SaldoAnno2!D$12:D$5000)</f>
        <v>0</v>
      </c>
      <c r="Q614" s="123">
        <f>SUMIF(SaldoAnno2!A$12:A$5000,D614,SaldoAnno2!E$12:E$5000)</f>
        <v>0</v>
      </c>
      <c r="R614" s="123">
        <f>SUMIF(SaldoAnno2!A$12:A$5000,D614,SaldoAnno2!G$12:G$5000)</f>
        <v>0</v>
      </c>
      <c r="S614" s="123">
        <f>SUMIF(SaldoAnno3!A$12:A$5000,D614,SaldoAnno3!D$12:G$5000)</f>
        <v>0</v>
      </c>
      <c r="T614" s="123">
        <f>SUMIF(SaldoAnno3!A$12:A$5000,D614,SaldoAnno3!E$12:H$5000)</f>
        <v>0</v>
      </c>
      <c r="U614" s="123">
        <f>SUMIF(SaldoAnno3!A$12:A$5000,D614,SaldoAnno3!G$12:G$5000)</f>
        <v>0</v>
      </c>
      <c r="V614" s="123">
        <f>SUMIF(SaldoAnno4!A$12:A$4602,$D614,SaldoAnno4!D$12:D$4602)</f>
        <v>0</v>
      </c>
      <c r="W614" s="123">
        <f>SUMIF(SaldoAnno4!A$12:A$4602,$D614,SaldoAnno4!E$12:E$4602)</f>
        <v>0</v>
      </c>
      <c r="X614" s="123">
        <f>SUMIF(SaldoAnno4!A$12:A$4602,$D614,SaldoAnno4!G$12:G$4602)</f>
        <v>0</v>
      </c>
      <c r="Y614" s="123">
        <f>SUMIF(SaldoAnno5!A$12:A$4602,$D614,SaldoAnno5!D$12:D$4602)</f>
        <v>0</v>
      </c>
      <c r="Z614" s="123">
        <f>SUMIF(SaldoAnno5!A$12:A$4602,$D614,SaldoAnno5!E$12:E$4602)</f>
        <v>0</v>
      </c>
      <c r="AA614" s="123">
        <f>SUMIF(SaldoAnno5!A$12:A$4602,$D614,SaldoAnno5!G$12:G$4602)</f>
        <v>0</v>
      </c>
      <c r="AB614" s="123">
        <f>SUMIF(SaldoAnno6!A$12:A$5000,$D614,SaldoAnno6!D$12:D$5000)</f>
        <v>0</v>
      </c>
      <c r="AC614" s="123">
        <f>SUMIF(SaldoAnno6!A$12:A$5000,$D614,SaldoAnno6!E$12:E$5000)</f>
        <v>0</v>
      </c>
      <c r="AD614" s="123">
        <f>SUMIF(SaldoAnno6!A$12:A$5000,$D614,SaldoAnno6!G$12:G$5000)</f>
        <v>0</v>
      </c>
    </row>
    <row r="615" spans="1:30">
      <c r="A615" s="124">
        <v>70</v>
      </c>
      <c r="B615" s="124">
        <v>7020</v>
      </c>
      <c r="C615" s="124">
        <v>702003</v>
      </c>
      <c r="D615" s="124">
        <v>70200302</v>
      </c>
      <c r="E615" s="125" t="s">
        <v>1385</v>
      </c>
      <c r="F615" s="124">
        <v>2</v>
      </c>
      <c r="G615" s="126" t="s">
        <v>701</v>
      </c>
      <c r="H615" s="126" t="s">
        <v>144</v>
      </c>
      <c r="I615" s="126" t="s">
        <v>164</v>
      </c>
      <c r="J615" s="126" t="s">
        <v>863</v>
      </c>
      <c r="K615" s="126" t="s">
        <v>165</v>
      </c>
      <c r="L615" s="126" t="s">
        <v>146</v>
      </c>
      <c r="M615" s="123">
        <f>SUMIF(SaldoAnno1!A$12:A$4902,D615,SaldoAnno1!D$12:D$4902)</f>
        <v>0</v>
      </c>
      <c r="N615" s="123">
        <f>SUMIF(SaldoAnno1!A$12:A$4902,D615,SaldoAnno1!E$12:E$4902)</f>
        <v>0</v>
      </c>
      <c r="O615" s="123">
        <f>SUMIF(SaldoAnno1!A$12:A$4902,D615,SaldoAnno1!G$12:G$4902)</f>
        <v>0</v>
      </c>
      <c r="P615" s="123">
        <f>SUMIF(SaldoAnno2!A$12:A$5000,D615,SaldoAnno2!D$12:D$5000)</f>
        <v>0</v>
      </c>
      <c r="Q615" s="123">
        <f>SUMIF(SaldoAnno2!A$12:A$5000,D615,SaldoAnno2!E$12:E$5000)</f>
        <v>292020.11</v>
      </c>
      <c r="R615" s="123">
        <f>SUMIF(SaldoAnno2!A$12:A$5000,D615,SaldoAnno2!G$12:G$5000)</f>
        <v>-292020.11</v>
      </c>
      <c r="S615" s="123">
        <f>SUMIF(SaldoAnno3!A$12:A$5000,D615,SaldoAnno3!D$12:G$5000)</f>
        <v>0</v>
      </c>
      <c r="T615" s="123">
        <f>SUMIF(SaldoAnno3!A$12:A$5000,D615,SaldoAnno3!E$12:H$5000)</f>
        <v>12748.04</v>
      </c>
      <c r="U615" s="123">
        <f>SUMIF(SaldoAnno3!A$12:A$5000,D615,SaldoAnno3!G$12:G$5000)</f>
        <v>-12748.04</v>
      </c>
      <c r="V615" s="123">
        <f>SUMIF(SaldoAnno4!A$12:A$4602,$D615,SaldoAnno4!D$12:D$4602)</f>
        <v>0</v>
      </c>
      <c r="W615" s="123">
        <f>SUMIF(SaldoAnno4!A$12:A$4602,$D615,SaldoAnno4!E$12:E$4602)</f>
        <v>0</v>
      </c>
      <c r="X615" s="123">
        <f>SUMIF(SaldoAnno4!A$12:A$4602,$D615,SaldoAnno4!G$12:G$4602)</f>
        <v>0</v>
      </c>
      <c r="Y615" s="123">
        <f>SUMIF(SaldoAnno5!A$12:A$4602,$D615,SaldoAnno5!D$12:D$4602)</f>
        <v>0</v>
      </c>
      <c r="Z615" s="123">
        <f>SUMIF(SaldoAnno5!A$12:A$4602,$D615,SaldoAnno5!E$12:E$4602)</f>
        <v>0</v>
      </c>
      <c r="AA615" s="123">
        <f>SUMIF(SaldoAnno5!A$12:A$4602,$D615,SaldoAnno5!G$12:G$4602)</f>
        <v>0</v>
      </c>
      <c r="AB615" s="123">
        <f>SUMIF(SaldoAnno6!A$12:A$5000,$D615,SaldoAnno6!D$12:D$5000)</f>
        <v>0</v>
      </c>
      <c r="AC615" s="123">
        <f>SUMIF(SaldoAnno6!A$12:A$5000,$D615,SaldoAnno6!E$12:E$5000)</f>
        <v>0</v>
      </c>
      <c r="AD615" s="123">
        <f>SUMIF(SaldoAnno6!A$12:A$5000,$D615,SaldoAnno6!G$12:G$5000)</f>
        <v>0</v>
      </c>
    </row>
    <row r="616" spans="1:30">
      <c r="A616" s="124">
        <v>70</v>
      </c>
      <c r="B616" s="124">
        <v>7020</v>
      </c>
      <c r="C616" s="124">
        <v>702003</v>
      </c>
      <c r="D616" s="124">
        <v>70200381</v>
      </c>
      <c r="E616" s="125" t="s">
        <v>166</v>
      </c>
      <c r="F616" s="124">
        <v>2</v>
      </c>
      <c r="G616" s="126" t="s">
        <v>701</v>
      </c>
      <c r="H616" s="126" t="s">
        <v>144</v>
      </c>
      <c r="I616" s="126" t="s">
        <v>164</v>
      </c>
      <c r="J616" s="126" t="s">
        <v>863</v>
      </c>
      <c r="K616" s="126" t="s">
        <v>165</v>
      </c>
      <c r="L616" s="126" t="s">
        <v>146</v>
      </c>
      <c r="M616" s="123">
        <f>SUMIF(SaldoAnno1!A$12:A$4902,D616,SaldoAnno1!D$12:D$4902)</f>
        <v>0</v>
      </c>
      <c r="N616" s="123">
        <f>SUMIF(SaldoAnno1!A$12:A$4902,D616,SaldoAnno1!E$12:E$4902)</f>
        <v>0</v>
      </c>
      <c r="O616" s="123">
        <f>SUMIF(SaldoAnno1!A$12:A$4902,D616,SaldoAnno1!G$12:G$4902)</f>
        <v>0</v>
      </c>
      <c r="P616" s="123">
        <f>SUMIF(SaldoAnno2!A$12:A$5000,D616,SaldoAnno2!D$12:D$5000)</f>
        <v>0</v>
      </c>
      <c r="Q616" s="123">
        <f>SUMIF(SaldoAnno2!A$12:A$5000,D616,SaldoAnno2!E$12:E$5000)</f>
        <v>0</v>
      </c>
      <c r="R616" s="123">
        <f>SUMIF(SaldoAnno2!A$12:A$5000,D616,SaldoAnno2!G$12:G$5000)</f>
        <v>0</v>
      </c>
      <c r="S616" s="123">
        <f>SUMIF(SaldoAnno3!A$12:A$5000,D616,SaldoAnno3!D$12:G$5000)</f>
        <v>0</v>
      </c>
      <c r="T616" s="123">
        <f>SUMIF(SaldoAnno3!A$12:A$5000,D616,SaldoAnno3!E$12:H$5000)</f>
        <v>0</v>
      </c>
      <c r="U616" s="123">
        <f>SUMIF(SaldoAnno3!A$12:A$5000,D616,SaldoAnno3!G$12:G$5000)</f>
        <v>0</v>
      </c>
      <c r="V616" s="123">
        <f>SUMIF(SaldoAnno4!A$12:A$4602,$D616,SaldoAnno4!D$12:D$4602)</f>
        <v>0</v>
      </c>
      <c r="W616" s="123">
        <f>SUMIF(SaldoAnno4!A$12:A$4602,$D616,SaldoAnno4!E$12:E$4602)</f>
        <v>0</v>
      </c>
      <c r="X616" s="123">
        <f>SUMIF(SaldoAnno4!A$12:A$4602,$D616,SaldoAnno4!G$12:G$4602)</f>
        <v>0</v>
      </c>
      <c r="Y616" s="123">
        <f>SUMIF(SaldoAnno5!A$12:A$4602,$D616,SaldoAnno5!D$12:D$4602)</f>
        <v>0</v>
      </c>
      <c r="Z616" s="123">
        <f>SUMIF(SaldoAnno5!A$12:A$4602,$D616,SaldoAnno5!E$12:E$4602)</f>
        <v>0</v>
      </c>
      <c r="AA616" s="123">
        <f>SUMIF(SaldoAnno5!A$12:A$4602,$D616,SaldoAnno5!G$12:G$4602)</f>
        <v>0</v>
      </c>
      <c r="AB616" s="123">
        <f>SUMIF(SaldoAnno6!A$12:A$5000,$D616,SaldoAnno6!D$12:D$5000)</f>
        <v>0</v>
      </c>
      <c r="AC616" s="123">
        <f>SUMIF(SaldoAnno6!A$12:A$5000,$D616,SaldoAnno6!E$12:E$5000)</f>
        <v>0</v>
      </c>
      <c r="AD616" s="123">
        <f>SUMIF(SaldoAnno6!A$12:A$5000,$D616,SaldoAnno6!G$12:G$5000)</f>
        <v>0</v>
      </c>
    </row>
    <row r="617" spans="1:30">
      <c r="A617" s="124">
        <v>70</v>
      </c>
      <c r="B617" s="124">
        <v>7020</v>
      </c>
      <c r="C617" s="124">
        <v>702003</v>
      </c>
      <c r="D617" s="124">
        <v>70200382</v>
      </c>
      <c r="E617" s="125" t="s">
        <v>167</v>
      </c>
      <c r="F617" s="124">
        <v>2</v>
      </c>
      <c r="G617" s="126" t="s">
        <v>701</v>
      </c>
      <c r="H617" s="126" t="s">
        <v>144</v>
      </c>
      <c r="I617" s="126" t="s">
        <v>164</v>
      </c>
      <c r="J617" s="126" t="s">
        <v>863</v>
      </c>
      <c r="K617" s="126" t="s">
        <v>165</v>
      </c>
      <c r="L617" s="126" t="s">
        <v>146</v>
      </c>
      <c r="M617" s="123">
        <f>SUMIF(SaldoAnno1!A$12:A$4902,D617,SaldoAnno1!D$12:D$4902)</f>
        <v>0</v>
      </c>
      <c r="N617" s="123">
        <f>SUMIF(SaldoAnno1!A$12:A$4902,D617,SaldoAnno1!E$12:E$4902)</f>
        <v>0</v>
      </c>
      <c r="O617" s="123">
        <f>SUMIF(SaldoAnno1!A$12:A$4902,D617,SaldoAnno1!G$12:G$4902)</f>
        <v>0</v>
      </c>
      <c r="P617" s="123">
        <f>SUMIF(SaldoAnno2!A$12:A$5000,D617,SaldoAnno2!D$12:D$5000)</f>
        <v>0</v>
      </c>
      <c r="Q617" s="123">
        <f>SUMIF(SaldoAnno2!A$12:A$5000,D617,SaldoAnno2!E$12:E$5000)</f>
        <v>0</v>
      </c>
      <c r="R617" s="123">
        <f>SUMIF(SaldoAnno2!A$12:A$5000,D617,SaldoAnno2!G$12:G$5000)</f>
        <v>0</v>
      </c>
      <c r="S617" s="123">
        <f>SUMIF(SaldoAnno3!A$12:A$5000,D617,SaldoAnno3!D$12:G$5000)</f>
        <v>0</v>
      </c>
      <c r="T617" s="123">
        <f>SUMIF(SaldoAnno3!A$12:A$5000,D617,SaldoAnno3!E$12:H$5000)</f>
        <v>0</v>
      </c>
      <c r="U617" s="123">
        <f>SUMIF(SaldoAnno3!A$12:A$5000,D617,SaldoAnno3!G$12:G$5000)</f>
        <v>0</v>
      </c>
      <c r="V617" s="123">
        <f>SUMIF(SaldoAnno4!A$12:A$4602,$D617,SaldoAnno4!D$12:D$4602)</f>
        <v>0</v>
      </c>
      <c r="W617" s="123">
        <f>SUMIF(SaldoAnno4!A$12:A$4602,$D617,SaldoAnno4!E$12:E$4602)</f>
        <v>0</v>
      </c>
      <c r="X617" s="123">
        <f>SUMIF(SaldoAnno4!A$12:A$4602,$D617,SaldoAnno4!G$12:G$4602)</f>
        <v>0</v>
      </c>
      <c r="Y617" s="123">
        <f>SUMIF(SaldoAnno5!A$12:A$4602,$D617,SaldoAnno5!D$12:D$4602)</f>
        <v>0</v>
      </c>
      <c r="Z617" s="123">
        <f>SUMIF(SaldoAnno5!A$12:A$4602,$D617,SaldoAnno5!E$12:E$4602)</f>
        <v>0</v>
      </c>
      <c r="AA617" s="123">
        <f>SUMIF(SaldoAnno5!A$12:A$4602,$D617,SaldoAnno5!G$12:G$4602)</f>
        <v>0</v>
      </c>
      <c r="AB617" s="123">
        <f>SUMIF(SaldoAnno6!A$12:A$5000,$D617,SaldoAnno6!D$12:D$5000)</f>
        <v>0</v>
      </c>
      <c r="AC617" s="123">
        <f>SUMIF(SaldoAnno6!A$12:A$5000,$D617,SaldoAnno6!E$12:E$5000)</f>
        <v>0</v>
      </c>
      <c r="AD617" s="123">
        <f>SUMIF(SaldoAnno6!A$12:A$5000,$D617,SaldoAnno6!G$12:G$5000)</f>
        <v>0</v>
      </c>
    </row>
    <row r="618" spans="1:30">
      <c r="A618" s="124">
        <v>70</v>
      </c>
      <c r="B618" s="124">
        <v>7021</v>
      </c>
      <c r="C618" s="124">
        <v>702101</v>
      </c>
      <c r="D618" s="124">
        <v>70210101</v>
      </c>
      <c r="E618" s="125" t="s">
        <v>168</v>
      </c>
      <c r="F618" s="124">
        <v>1</v>
      </c>
      <c r="G618" s="126" t="s">
        <v>787</v>
      </c>
      <c r="H618" s="126" t="s">
        <v>169</v>
      </c>
      <c r="I618" s="126" t="s">
        <v>170</v>
      </c>
      <c r="J618" s="126" t="s">
        <v>863</v>
      </c>
      <c r="K618" s="126" t="s">
        <v>168</v>
      </c>
      <c r="L618" s="126" t="s">
        <v>171</v>
      </c>
      <c r="M618" s="123">
        <f>SUMIF(SaldoAnno1!A$12:A$4902,D618,SaldoAnno1!D$12:D$4902)</f>
        <v>0</v>
      </c>
      <c r="N618" s="123">
        <f>SUMIF(SaldoAnno1!A$12:A$4902,D618,SaldoAnno1!E$12:E$4902)</f>
        <v>0</v>
      </c>
      <c r="O618" s="123">
        <f>SUMIF(SaldoAnno1!A$12:A$4902,D618,SaldoAnno1!G$12:G$4902)</f>
        <v>0</v>
      </c>
      <c r="P618" s="123">
        <f>SUMIF(SaldoAnno2!A$12:A$5000,D618,SaldoAnno2!D$12:D$5000)</f>
        <v>0</v>
      </c>
      <c r="Q618" s="123">
        <f>SUMIF(SaldoAnno2!A$12:A$5000,D618,SaldoAnno2!E$12:E$5000)</f>
        <v>0</v>
      </c>
      <c r="R618" s="123">
        <f>SUMIF(SaldoAnno2!A$12:A$5000,D618,SaldoAnno2!G$12:G$5000)</f>
        <v>0</v>
      </c>
      <c r="S618" s="123">
        <f>SUMIF(SaldoAnno3!A$12:A$5000,D618,SaldoAnno3!D$12:G$5000)</f>
        <v>0</v>
      </c>
      <c r="T618" s="123">
        <f>SUMIF(SaldoAnno3!A$12:A$5000,D618,SaldoAnno3!E$12:H$5000)</f>
        <v>0</v>
      </c>
      <c r="U618" s="123">
        <f>SUMIF(SaldoAnno3!A$12:A$5000,D618,SaldoAnno3!G$12:G$5000)</f>
        <v>0</v>
      </c>
      <c r="V618" s="123">
        <f>SUMIF(SaldoAnno4!A$12:A$4602,$D618,SaldoAnno4!D$12:D$4602)</f>
        <v>0</v>
      </c>
      <c r="W618" s="123">
        <f>SUMIF(SaldoAnno4!A$12:A$4602,$D618,SaldoAnno4!E$12:E$4602)</f>
        <v>0</v>
      </c>
      <c r="X618" s="123">
        <f>SUMIF(SaldoAnno4!A$12:A$4602,$D618,SaldoAnno4!G$12:G$4602)</f>
        <v>0</v>
      </c>
      <c r="Y618" s="123">
        <f>SUMIF(SaldoAnno5!A$12:A$4602,$D618,SaldoAnno5!D$12:D$4602)</f>
        <v>0</v>
      </c>
      <c r="Z618" s="123">
        <f>SUMIF(SaldoAnno5!A$12:A$4602,$D618,SaldoAnno5!E$12:E$4602)</f>
        <v>0</v>
      </c>
      <c r="AA618" s="123">
        <f>SUMIF(SaldoAnno5!A$12:A$4602,$D618,SaldoAnno5!G$12:G$4602)</f>
        <v>0</v>
      </c>
      <c r="AB618" s="123">
        <f>SUMIF(SaldoAnno6!A$12:A$5000,$D618,SaldoAnno6!D$12:D$5000)</f>
        <v>10850.37</v>
      </c>
      <c r="AC618" s="123">
        <f>SUMIF(SaldoAnno6!A$12:A$5000,$D618,SaldoAnno6!E$12:E$5000)</f>
        <v>0</v>
      </c>
      <c r="AD618" s="123">
        <f>SUMIF(SaldoAnno6!A$12:A$5000,$D618,SaldoAnno6!G$12:G$5000)</f>
        <v>10850.37</v>
      </c>
    </row>
    <row r="619" spans="1:30">
      <c r="A619" s="124">
        <v>70</v>
      </c>
      <c r="B619" s="124">
        <v>7021</v>
      </c>
      <c r="C619" s="124">
        <v>702102</v>
      </c>
      <c r="D619" s="124">
        <v>70210201</v>
      </c>
      <c r="E619" s="125" t="s">
        <v>172</v>
      </c>
      <c r="F619" s="124">
        <v>1</v>
      </c>
      <c r="G619" s="126" t="s">
        <v>787</v>
      </c>
      <c r="H619" s="126" t="s">
        <v>169</v>
      </c>
      <c r="I619" s="126" t="s">
        <v>173</v>
      </c>
      <c r="J619" s="126" t="s">
        <v>863</v>
      </c>
      <c r="K619" s="126" t="s">
        <v>174</v>
      </c>
      <c r="L619" s="126" t="s">
        <v>171</v>
      </c>
      <c r="M619" s="123">
        <f>SUMIF(SaldoAnno1!A$12:A$4902,D619,SaldoAnno1!D$12:D$4902)</f>
        <v>0</v>
      </c>
      <c r="N619" s="123">
        <f>SUMIF(SaldoAnno1!A$12:A$4902,D619,SaldoAnno1!E$12:E$4902)</f>
        <v>0</v>
      </c>
      <c r="O619" s="123">
        <f>SUMIF(SaldoAnno1!A$12:A$4902,D619,SaldoAnno1!G$12:G$4902)</f>
        <v>0</v>
      </c>
      <c r="P619" s="123">
        <f>SUMIF(SaldoAnno2!A$12:A$5000,D619,SaldoAnno2!D$12:D$5000)</f>
        <v>0</v>
      </c>
      <c r="Q619" s="123">
        <f>SUMIF(SaldoAnno2!A$12:A$5000,D619,SaldoAnno2!E$12:E$5000)</f>
        <v>0</v>
      </c>
      <c r="R619" s="123">
        <f>SUMIF(SaldoAnno2!A$12:A$5000,D619,SaldoAnno2!G$12:G$5000)</f>
        <v>0</v>
      </c>
      <c r="S619" s="123">
        <f>SUMIF(SaldoAnno3!A$12:A$5000,D619,SaldoAnno3!D$12:G$5000)</f>
        <v>0</v>
      </c>
      <c r="T619" s="123">
        <f>SUMIF(SaldoAnno3!A$12:A$5000,D619,SaldoAnno3!E$12:H$5000)</f>
        <v>0</v>
      </c>
      <c r="U619" s="123">
        <f>SUMIF(SaldoAnno3!A$12:A$5000,D619,SaldoAnno3!G$12:G$5000)</f>
        <v>0</v>
      </c>
      <c r="V619" s="123">
        <f>SUMIF(SaldoAnno4!A$12:A$4602,$D619,SaldoAnno4!D$12:D$4602)</f>
        <v>0</v>
      </c>
      <c r="W619" s="123">
        <f>SUMIF(SaldoAnno4!A$12:A$4602,$D619,SaldoAnno4!E$12:E$4602)</f>
        <v>0</v>
      </c>
      <c r="X619" s="123">
        <f>SUMIF(SaldoAnno4!A$12:A$4602,$D619,SaldoAnno4!G$12:G$4602)</f>
        <v>0</v>
      </c>
      <c r="Y619" s="123">
        <f>SUMIF(SaldoAnno5!A$12:A$4602,$D619,SaldoAnno5!D$12:D$4602)</f>
        <v>0</v>
      </c>
      <c r="Z619" s="123">
        <f>SUMIF(SaldoAnno5!A$12:A$4602,$D619,SaldoAnno5!E$12:E$4602)</f>
        <v>0</v>
      </c>
      <c r="AA619" s="123">
        <f>SUMIF(SaldoAnno5!A$12:A$4602,$D619,SaldoAnno5!G$12:G$4602)</f>
        <v>0</v>
      </c>
      <c r="AB619" s="123">
        <f>SUMIF(SaldoAnno6!A$12:A$5000,$D619,SaldoAnno6!D$12:D$5000)</f>
        <v>0</v>
      </c>
      <c r="AC619" s="123">
        <f>SUMIF(SaldoAnno6!A$12:A$5000,$D619,SaldoAnno6!E$12:E$5000)</f>
        <v>0</v>
      </c>
      <c r="AD619" s="123">
        <f>SUMIF(SaldoAnno6!A$12:A$5000,$D619,SaldoAnno6!G$12:G$5000)</f>
        <v>0</v>
      </c>
    </row>
    <row r="620" spans="1:30">
      <c r="A620" s="124">
        <v>70</v>
      </c>
      <c r="B620" s="124">
        <v>7021</v>
      </c>
      <c r="C620" s="124">
        <v>702102</v>
      </c>
      <c r="D620" s="124">
        <v>70210202</v>
      </c>
      <c r="E620" s="125" t="s">
        <v>175</v>
      </c>
      <c r="F620" s="124">
        <v>1</v>
      </c>
      <c r="G620" s="126" t="s">
        <v>787</v>
      </c>
      <c r="H620" s="126" t="s">
        <v>169</v>
      </c>
      <c r="I620" s="126" t="s">
        <v>173</v>
      </c>
      <c r="J620" s="126" t="s">
        <v>863</v>
      </c>
      <c r="K620" s="126" t="s">
        <v>174</v>
      </c>
      <c r="L620" s="126" t="s">
        <v>171</v>
      </c>
      <c r="M620" s="123">
        <f>SUMIF(SaldoAnno1!A$12:A$4902,D620,SaldoAnno1!D$12:D$4902)</f>
        <v>0</v>
      </c>
      <c r="N620" s="123">
        <f>SUMIF(SaldoAnno1!A$12:A$4902,D620,SaldoAnno1!E$12:E$4902)</f>
        <v>0</v>
      </c>
      <c r="O620" s="123">
        <f>SUMIF(SaldoAnno1!A$12:A$4902,D620,SaldoAnno1!G$12:G$4902)</f>
        <v>0</v>
      </c>
      <c r="P620" s="123">
        <f>SUMIF(SaldoAnno2!A$12:A$5000,D620,SaldoAnno2!D$12:D$5000)</f>
        <v>0</v>
      </c>
      <c r="Q620" s="123">
        <f>SUMIF(SaldoAnno2!A$12:A$5000,D620,SaldoAnno2!E$12:E$5000)</f>
        <v>0</v>
      </c>
      <c r="R620" s="123">
        <f>SUMIF(SaldoAnno2!A$12:A$5000,D620,SaldoAnno2!G$12:G$5000)</f>
        <v>0</v>
      </c>
      <c r="S620" s="123">
        <f>SUMIF(SaldoAnno3!A$12:A$5000,D620,SaldoAnno3!D$12:G$5000)</f>
        <v>0</v>
      </c>
      <c r="T620" s="123">
        <f>SUMIF(SaldoAnno3!A$12:A$5000,D620,SaldoAnno3!E$12:H$5000)</f>
        <v>0</v>
      </c>
      <c r="U620" s="123">
        <f>SUMIF(SaldoAnno3!A$12:A$5000,D620,SaldoAnno3!G$12:G$5000)</f>
        <v>0</v>
      </c>
      <c r="V620" s="123">
        <f>SUMIF(SaldoAnno4!A$12:A$4602,$D620,SaldoAnno4!D$12:D$4602)</f>
        <v>0</v>
      </c>
      <c r="W620" s="123">
        <f>SUMIF(SaldoAnno4!A$12:A$4602,$D620,SaldoAnno4!E$12:E$4602)</f>
        <v>0</v>
      </c>
      <c r="X620" s="123">
        <f>SUMIF(SaldoAnno4!A$12:A$4602,$D620,SaldoAnno4!G$12:G$4602)</f>
        <v>0</v>
      </c>
      <c r="Y620" s="123">
        <f>SUMIF(SaldoAnno5!A$12:A$4602,$D620,SaldoAnno5!D$12:D$4602)</f>
        <v>0</v>
      </c>
      <c r="Z620" s="123">
        <f>SUMIF(SaldoAnno5!A$12:A$4602,$D620,SaldoAnno5!E$12:E$4602)</f>
        <v>0</v>
      </c>
      <c r="AA620" s="123">
        <f>SUMIF(SaldoAnno5!A$12:A$4602,$D620,SaldoAnno5!G$12:G$4602)</f>
        <v>0</v>
      </c>
      <c r="AB620" s="123">
        <f>SUMIF(SaldoAnno6!A$12:A$5000,$D620,SaldoAnno6!D$12:D$5000)</f>
        <v>0</v>
      </c>
      <c r="AC620" s="123">
        <f>SUMIF(SaldoAnno6!A$12:A$5000,$D620,SaldoAnno6!E$12:E$5000)</f>
        <v>0</v>
      </c>
      <c r="AD620" s="123">
        <f>SUMIF(SaldoAnno6!A$12:A$5000,$D620,SaldoAnno6!G$12:G$5000)</f>
        <v>0</v>
      </c>
    </row>
    <row r="621" spans="1:30">
      <c r="A621" s="124">
        <v>80</v>
      </c>
      <c r="B621" s="124">
        <v>8022</v>
      </c>
      <c r="C621" s="124">
        <v>802201</v>
      </c>
      <c r="D621" s="124">
        <v>80220101</v>
      </c>
      <c r="E621" s="125" t="s">
        <v>176</v>
      </c>
      <c r="F621" s="124">
        <v>1</v>
      </c>
      <c r="G621" s="126" t="s">
        <v>787</v>
      </c>
      <c r="H621" s="126" t="s">
        <v>177</v>
      </c>
      <c r="I621" s="126" t="s">
        <v>178</v>
      </c>
      <c r="J621" s="126" t="s">
        <v>180</v>
      </c>
      <c r="K621" s="126" t="s">
        <v>179</v>
      </c>
      <c r="L621" s="126" t="s">
        <v>181</v>
      </c>
      <c r="M621" s="123">
        <f>SUMIF(SaldoAnno1!A$12:A$4902,D621,SaldoAnno1!D$12:D$4902)</f>
        <v>287166.67</v>
      </c>
      <c r="N621" s="123">
        <f>SUMIF(SaldoAnno1!A$12:A$4902,D621,SaldoAnno1!E$12:E$4902)</f>
        <v>0</v>
      </c>
      <c r="O621" s="123">
        <f>SUMIF(SaldoAnno1!A$12:A$4902,D621,SaldoAnno1!G$12:G$4902)</f>
        <v>287166.67</v>
      </c>
      <c r="P621" s="123">
        <f>SUMIF(SaldoAnno2!A$12:A$5000,D621,SaldoAnno2!D$12:D$5000)</f>
        <v>871299.42</v>
      </c>
      <c r="Q621" s="123">
        <f>SUMIF(SaldoAnno2!A$12:A$5000,D621,SaldoAnno2!E$12:E$5000)</f>
        <v>864.33</v>
      </c>
      <c r="R621" s="123">
        <f>SUMIF(SaldoAnno2!A$12:A$5000,D621,SaldoAnno2!G$12:G$5000)</f>
        <v>870435.09000000008</v>
      </c>
      <c r="S621" s="123">
        <f>SUMIF(SaldoAnno3!A$12:A$5000,D621,SaldoAnno3!D$12:G$5000)</f>
        <v>876943.26</v>
      </c>
      <c r="T621" s="123">
        <f>SUMIF(SaldoAnno3!A$12:A$5000,D621,SaldoAnno3!E$12:H$5000)</f>
        <v>0</v>
      </c>
      <c r="U621" s="123">
        <f>SUMIF(SaldoAnno3!A$12:A$5000,D621,SaldoAnno3!G$12:G$5000)</f>
        <v>876943.26</v>
      </c>
      <c r="V621" s="123">
        <f>SUMIF(SaldoAnno4!A$12:A$4602,$D621,SaldoAnno4!D$12:D$4602)</f>
        <v>889699.33</v>
      </c>
      <c r="W621" s="123">
        <f>SUMIF(SaldoAnno4!A$12:A$4602,$D621,SaldoAnno4!E$12:E$4602)</f>
        <v>0</v>
      </c>
      <c r="X621" s="123">
        <f>SUMIF(SaldoAnno4!A$12:A$4602,$D621,SaldoAnno4!G$12:G$4602)</f>
        <v>889699.33</v>
      </c>
      <c r="Y621" s="123">
        <f>SUMIF(SaldoAnno5!A$12:A$4602,$D621,SaldoAnno5!D$12:D$4602)</f>
        <v>879343.83</v>
      </c>
      <c r="Z621" s="123">
        <f>SUMIF(SaldoAnno5!A$12:A$4602,$D621,SaldoAnno5!E$12:E$4602)</f>
        <v>8.19</v>
      </c>
      <c r="AA621" s="123">
        <f>SUMIF(SaldoAnno5!A$12:A$4602,$D621,SaldoAnno5!G$12:G$4602)</f>
        <v>879335.64</v>
      </c>
      <c r="AB621" s="123">
        <f>SUMIF(SaldoAnno6!A$12:A$5000,$D621,SaldoAnno6!D$12:D$5000)</f>
        <v>916957.48</v>
      </c>
      <c r="AC621" s="123">
        <f>SUMIF(SaldoAnno6!A$12:A$5000,$D621,SaldoAnno6!E$12:E$5000)</f>
        <v>55.85</v>
      </c>
      <c r="AD621" s="123">
        <f>SUMIF(SaldoAnno6!A$12:A$5000,$D621,SaldoAnno6!G$12:G$5000)</f>
        <v>916901.63</v>
      </c>
    </row>
    <row r="622" spans="1:30">
      <c r="A622" s="124">
        <v>80</v>
      </c>
      <c r="B622" s="124">
        <v>8022</v>
      </c>
      <c r="C622" s="124">
        <v>802201</v>
      </c>
      <c r="D622" s="124">
        <v>80220102</v>
      </c>
      <c r="E622" s="125" t="s">
        <v>182</v>
      </c>
      <c r="F622" s="124">
        <v>1</v>
      </c>
      <c r="G622" s="126" t="s">
        <v>787</v>
      </c>
      <c r="H622" s="126" t="s">
        <v>177</v>
      </c>
      <c r="I622" s="126" t="s">
        <v>178</v>
      </c>
      <c r="J622" s="126" t="s">
        <v>180</v>
      </c>
      <c r="K622" s="126" t="s">
        <v>179</v>
      </c>
      <c r="L622" s="126" t="s">
        <v>181</v>
      </c>
      <c r="M622" s="123">
        <f>SUMIF(SaldoAnno1!A$12:A$4902,D622,SaldoAnno1!D$12:D$4902)</f>
        <v>211258.18000000011</v>
      </c>
      <c r="N622" s="123">
        <f>SUMIF(SaldoAnno1!A$12:A$4902,D622,SaldoAnno1!E$12:E$4902)</f>
        <v>0</v>
      </c>
      <c r="O622" s="123">
        <f>SUMIF(SaldoAnno1!A$12:A$4902,D622,SaldoAnno1!G$12:G$4902)</f>
        <v>211258.18000000011</v>
      </c>
      <c r="P622" s="123">
        <f>SUMIF(SaldoAnno2!A$12:A$5000,D622,SaldoAnno2!D$12:D$5000)</f>
        <v>227818.12</v>
      </c>
      <c r="Q622" s="123">
        <f>SUMIF(SaldoAnno2!A$12:A$5000,D622,SaldoAnno2!E$12:E$5000)</f>
        <v>0</v>
      </c>
      <c r="R622" s="123">
        <f>SUMIF(SaldoAnno2!A$12:A$5000,D622,SaldoAnno2!G$12:G$5000)</f>
        <v>227818.12</v>
      </c>
      <c r="S622" s="123">
        <f>SUMIF(SaldoAnno3!A$12:A$5000,D622,SaldoAnno3!D$12:G$5000)</f>
        <v>278705.17</v>
      </c>
      <c r="T622" s="123">
        <f>SUMIF(SaldoAnno3!A$12:A$5000,D622,SaldoAnno3!E$12:H$5000)</f>
        <v>0</v>
      </c>
      <c r="U622" s="123">
        <f>SUMIF(SaldoAnno3!A$12:A$5000,D622,SaldoAnno3!G$12:G$5000)</f>
        <v>278705.17</v>
      </c>
      <c r="V622" s="123">
        <f>SUMIF(SaldoAnno4!A$12:A$4602,$D622,SaldoAnno4!D$12:D$4602)</f>
        <v>269317.59000000003</v>
      </c>
      <c r="W622" s="123">
        <f>SUMIF(SaldoAnno4!A$12:A$4602,$D622,SaldoAnno4!E$12:E$4602)</f>
        <v>0</v>
      </c>
      <c r="X622" s="123">
        <f>SUMIF(SaldoAnno4!A$12:A$4602,$D622,SaldoAnno4!G$12:G$4602)</f>
        <v>269317.59000000003</v>
      </c>
      <c r="Y622" s="123">
        <f>SUMIF(SaldoAnno5!A$12:A$4602,$D622,SaldoAnno5!D$12:D$4602)</f>
        <v>271749.96999999997</v>
      </c>
      <c r="Z622" s="123">
        <f>SUMIF(SaldoAnno5!A$12:A$4602,$D622,SaldoAnno5!E$12:E$4602)</f>
        <v>0</v>
      </c>
      <c r="AA622" s="123">
        <f>SUMIF(SaldoAnno5!A$12:A$4602,$D622,SaldoAnno5!G$12:G$4602)</f>
        <v>271749.96999999997</v>
      </c>
      <c r="AB622" s="123">
        <f>SUMIF(SaldoAnno6!A$12:A$5000,$D622,SaldoAnno6!D$12:D$5000)</f>
        <v>341234.26</v>
      </c>
      <c r="AC622" s="123">
        <f>SUMIF(SaldoAnno6!A$12:A$5000,$D622,SaldoAnno6!E$12:E$5000)</f>
        <v>0</v>
      </c>
      <c r="AD622" s="123">
        <f>SUMIF(SaldoAnno6!A$12:A$5000,$D622,SaldoAnno6!G$12:G$5000)</f>
        <v>341234.26</v>
      </c>
    </row>
    <row r="623" spans="1:30">
      <c r="A623" s="124">
        <v>80</v>
      </c>
      <c r="B623" s="124">
        <v>8022</v>
      </c>
      <c r="C623" s="124">
        <v>802201</v>
      </c>
      <c r="D623" s="124">
        <v>80220103</v>
      </c>
      <c r="E623" s="125" t="s">
        <v>1377</v>
      </c>
      <c r="F623" s="124">
        <v>1</v>
      </c>
      <c r="G623" s="126" t="s">
        <v>787</v>
      </c>
      <c r="H623" s="126" t="s">
        <v>177</v>
      </c>
      <c r="I623" s="126" t="s">
        <v>178</v>
      </c>
      <c r="J623" s="126" t="s">
        <v>180</v>
      </c>
      <c r="K623" s="126" t="s">
        <v>179</v>
      </c>
      <c r="L623" s="126" t="s">
        <v>181</v>
      </c>
      <c r="M623" s="123">
        <f>SUMIF(SaldoAnno1!A$12:A$4902,D623,SaldoAnno1!D$12:D$4902)</f>
        <v>0</v>
      </c>
      <c r="N623" s="123">
        <f>SUMIF(SaldoAnno1!A$12:A$4902,D623,SaldoAnno1!E$12:E$4902)</f>
        <v>0</v>
      </c>
      <c r="O623" s="123">
        <f>SUMIF(SaldoAnno1!A$12:A$4902,D623,SaldoAnno1!G$12:G$4902)</f>
        <v>0</v>
      </c>
      <c r="P623" s="123">
        <f>SUMIF(SaldoAnno2!A$12:A$5000,D623,SaldoAnno2!D$12:D$5000)</f>
        <v>0</v>
      </c>
      <c r="Q623" s="123">
        <f>SUMIF(SaldoAnno2!A$12:A$5000,D623,SaldoAnno2!E$12:E$5000)</f>
        <v>0</v>
      </c>
      <c r="R623" s="123">
        <f>SUMIF(SaldoAnno2!A$12:A$5000,D623,SaldoAnno2!G$12:G$5000)</f>
        <v>0</v>
      </c>
      <c r="S623" s="123">
        <f>SUMIF(SaldoAnno3!A$12:A$5000,D623,SaldoAnno3!D$12:G$5000)</f>
        <v>0</v>
      </c>
      <c r="T623" s="123">
        <f>SUMIF(SaldoAnno3!A$12:A$5000,D623,SaldoAnno3!E$12:H$5000)</f>
        <v>0</v>
      </c>
      <c r="U623" s="123">
        <f>SUMIF(SaldoAnno3!A$12:A$5000,D623,SaldoAnno3!G$12:G$5000)</f>
        <v>0</v>
      </c>
      <c r="V623" s="123">
        <f>SUMIF(SaldoAnno4!A$12:A$4602,$D623,SaldoAnno4!D$12:D$4602)</f>
        <v>0</v>
      </c>
      <c r="W623" s="123">
        <f>SUMIF(SaldoAnno4!A$12:A$4602,$D623,SaldoAnno4!E$12:E$4602)</f>
        <v>0</v>
      </c>
      <c r="X623" s="123">
        <f>SUMIF(SaldoAnno4!A$12:A$4602,$D623,SaldoAnno4!G$12:G$4602)</f>
        <v>0</v>
      </c>
      <c r="Y623" s="123">
        <f>SUMIF(SaldoAnno5!A$12:A$4602,$D623,SaldoAnno5!D$12:D$4602)</f>
        <v>0</v>
      </c>
      <c r="Z623" s="123">
        <f>SUMIF(SaldoAnno5!A$12:A$4602,$D623,SaldoAnno5!E$12:E$4602)</f>
        <v>0</v>
      </c>
      <c r="AA623" s="123">
        <f>SUMIF(SaldoAnno5!A$12:A$4602,$D623,SaldoAnno5!G$12:G$4602)</f>
        <v>0</v>
      </c>
      <c r="AB623" s="123">
        <f>SUMIF(SaldoAnno6!A$12:A$5000,$D623,SaldoAnno6!D$12:D$5000)</f>
        <v>0</v>
      </c>
      <c r="AC623" s="123">
        <f>SUMIF(SaldoAnno6!A$12:A$5000,$D623,SaldoAnno6!E$12:E$5000)</f>
        <v>0</v>
      </c>
      <c r="AD623" s="123">
        <f>SUMIF(SaldoAnno6!A$12:A$5000,$D623,SaldoAnno6!G$12:G$5000)</f>
        <v>0</v>
      </c>
    </row>
    <row r="624" spans="1:30">
      <c r="A624" s="124">
        <v>80</v>
      </c>
      <c r="B624" s="124">
        <v>8022</v>
      </c>
      <c r="C624" s="124">
        <v>802202</v>
      </c>
      <c r="D624" s="124">
        <v>80220201</v>
      </c>
      <c r="E624" s="125" t="s">
        <v>183</v>
      </c>
      <c r="F624" s="124">
        <v>1</v>
      </c>
      <c r="G624" s="126" t="s">
        <v>787</v>
      </c>
      <c r="H624" s="126" t="s">
        <v>177</v>
      </c>
      <c r="I624" s="126" t="s">
        <v>184</v>
      </c>
      <c r="J624" s="126" t="s">
        <v>180</v>
      </c>
      <c r="K624" s="126" t="s">
        <v>183</v>
      </c>
      <c r="L624" s="126" t="s">
        <v>181</v>
      </c>
      <c r="M624" s="123">
        <f>SUMIF(SaldoAnno1!A$12:A$4902,D624,SaldoAnno1!D$12:D$4902)</f>
        <v>0</v>
      </c>
      <c r="N624" s="123">
        <f>SUMIF(SaldoAnno1!A$12:A$4902,D624,SaldoAnno1!E$12:E$4902)</f>
        <v>0</v>
      </c>
      <c r="O624" s="123">
        <f>SUMIF(SaldoAnno1!A$12:A$4902,D624,SaldoAnno1!G$12:G$4902)</f>
        <v>0</v>
      </c>
      <c r="P624" s="123">
        <f>SUMIF(SaldoAnno2!A$12:A$5000,D624,SaldoAnno2!D$12:D$5000)</f>
        <v>770875.1</v>
      </c>
      <c r="Q624" s="123">
        <f>SUMIF(SaldoAnno2!A$12:A$5000,D624,SaldoAnno2!E$12:E$5000)</f>
        <v>0</v>
      </c>
      <c r="R624" s="123">
        <f>SUMIF(SaldoAnno2!A$12:A$5000,D624,SaldoAnno2!G$12:G$5000)</f>
        <v>770875.1</v>
      </c>
      <c r="S624" s="123">
        <f>SUMIF(SaldoAnno3!A$12:A$5000,D624,SaldoAnno3!D$12:G$5000)</f>
        <v>862243</v>
      </c>
      <c r="T624" s="123">
        <f>SUMIF(SaldoAnno3!A$12:A$5000,D624,SaldoAnno3!E$12:H$5000)</f>
        <v>0</v>
      </c>
      <c r="U624" s="123">
        <f>SUMIF(SaldoAnno3!A$12:A$5000,D624,SaldoAnno3!G$12:G$5000)</f>
        <v>862243</v>
      </c>
      <c r="V624" s="123">
        <f>SUMIF(SaldoAnno4!A$12:A$4602,$D624,SaldoAnno4!D$12:D$4602)</f>
        <v>997884.12</v>
      </c>
      <c r="W624" s="123">
        <f>SUMIF(SaldoAnno4!A$12:A$4602,$D624,SaldoAnno4!E$12:E$4602)</f>
        <v>0</v>
      </c>
      <c r="X624" s="123">
        <f>SUMIF(SaldoAnno4!A$12:A$4602,$D624,SaldoAnno4!G$12:G$4602)</f>
        <v>997884.12</v>
      </c>
      <c r="Y624" s="123">
        <f>SUMIF(SaldoAnno5!A$12:A$4602,$D624,SaldoAnno5!D$12:D$4602)</f>
        <v>920718</v>
      </c>
      <c r="Z624" s="123">
        <f>SUMIF(SaldoAnno5!A$12:A$4602,$D624,SaldoAnno5!E$12:E$4602)</f>
        <v>0</v>
      </c>
      <c r="AA624" s="123">
        <f>SUMIF(SaldoAnno5!A$12:A$4602,$D624,SaldoAnno5!G$12:G$4602)</f>
        <v>920718</v>
      </c>
      <c r="AB624" s="123">
        <f>SUMIF(SaldoAnno6!A$12:A$5000,$D624,SaldoAnno6!D$12:D$5000)</f>
        <v>774855</v>
      </c>
      <c r="AC624" s="123">
        <f>SUMIF(SaldoAnno6!A$12:A$5000,$D624,SaldoAnno6!E$12:E$5000)</f>
        <v>0</v>
      </c>
      <c r="AD624" s="123">
        <f>SUMIF(SaldoAnno6!A$12:A$5000,$D624,SaldoAnno6!G$12:G$5000)</f>
        <v>774855</v>
      </c>
    </row>
    <row r="625" spans="1:30">
      <c r="A625" s="124">
        <v>88</v>
      </c>
      <c r="B625" s="124">
        <v>8888</v>
      </c>
      <c r="C625" s="124">
        <v>888888</v>
      </c>
      <c r="D625" s="124">
        <v>88888888</v>
      </c>
      <c r="E625" s="125" t="s">
        <v>185</v>
      </c>
      <c r="F625" s="124">
        <v>4</v>
      </c>
      <c r="G625" s="126" t="s">
        <v>462</v>
      </c>
      <c r="H625" s="126" t="s">
        <v>455</v>
      </c>
      <c r="I625" s="126" t="s">
        <v>455</v>
      </c>
      <c r="J625" s="126" t="s">
        <v>455</v>
      </c>
      <c r="K625" s="126" t="s">
        <v>455</v>
      </c>
      <c r="L625" s="126" t="s">
        <v>455</v>
      </c>
      <c r="M625" s="123">
        <f>SUMIF(SaldoAnno1!A$12:A$4902,D625,SaldoAnno1!D$12:D$4902)</f>
        <v>0</v>
      </c>
      <c r="N625" s="123">
        <f>SUMIF(SaldoAnno1!A$12:A$4902,D625,SaldoAnno1!E$12:E$4902)</f>
        <v>0</v>
      </c>
      <c r="O625" s="123">
        <f>SUMIF(SaldoAnno1!A$12:A$4902,D625,SaldoAnno1!G$12:G$4902)</f>
        <v>0</v>
      </c>
      <c r="P625" s="123">
        <f>SUMIF(SaldoAnno2!A$12:A$5000,D625,SaldoAnno2!D$12:D$5000)</f>
        <v>0</v>
      </c>
      <c r="Q625" s="123">
        <f>SUMIF(SaldoAnno2!A$12:A$5000,D625,SaldoAnno2!E$12:E$5000)</f>
        <v>0</v>
      </c>
      <c r="R625" s="123">
        <f>SUMIF(SaldoAnno2!A$12:A$5000,D625,SaldoAnno2!G$12:G$5000)</f>
        <v>0</v>
      </c>
      <c r="S625" s="123">
        <f>SUMIF(SaldoAnno3!A$12:A$5000,D625,SaldoAnno3!D$12:G$5000)</f>
        <v>0</v>
      </c>
      <c r="T625" s="123">
        <f>SUMIF(SaldoAnno3!A$12:A$5000,D625,SaldoAnno3!E$12:H$5000)</f>
        <v>0</v>
      </c>
      <c r="U625" s="123">
        <f>SUMIF(SaldoAnno3!A$12:A$5000,D625,SaldoAnno3!G$12:G$5000)</f>
        <v>0</v>
      </c>
      <c r="V625" s="123">
        <f>SUMIF(SaldoAnno4!A$12:A$4602,$D625,SaldoAnno4!D$12:D$4602)</f>
        <v>0</v>
      </c>
      <c r="W625" s="123">
        <f>SUMIF(SaldoAnno4!A$12:A$4602,$D625,SaldoAnno4!E$12:E$4602)</f>
        <v>0</v>
      </c>
      <c r="X625" s="123">
        <f>SUMIF(SaldoAnno4!A$12:A$4602,$D625,SaldoAnno4!G$12:G$4602)</f>
        <v>0</v>
      </c>
      <c r="Y625" s="123">
        <f>SUMIF(SaldoAnno5!A$12:A$4602,$D625,SaldoAnno5!D$12:D$4602)</f>
        <v>0</v>
      </c>
      <c r="Z625" s="123">
        <f>SUMIF(SaldoAnno5!A$12:A$4602,$D625,SaldoAnno5!E$12:E$4602)</f>
        <v>0</v>
      </c>
      <c r="AA625" s="123">
        <f>SUMIF(SaldoAnno5!A$12:A$4602,$D625,SaldoAnno5!G$12:G$4602)</f>
        <v>0</v>
      </c>
      <c r="AB625" s="123">
        <f>SUMIF(SaldoAnno6!A$12:A$5000,$D625,SaldoAnno6!D$12:D$5000)</f>
        <v>0</v>
      </c>
      <c r="AC625" s="123">
        <f>SUMIF(SaldoAnno6!A$12:A$5000,$D625,SaldoAnno6!E$12:E$5000)</f>
        <v>0</v>
      </c>
      <c r="AD625" s="123">
        <f>SUMIF(SaldoAnno6!A$12:A$5000,$D625,SaldoAnno6!G$12:G$5000)</f>
        <v>0</v>
      </c>
    </row>
    <row r="626" spans="1:30">
      <c r="A626" s="124">
        <v>91</v>
      </c>
      <c r="B626" s="124">
        <v>9101</v>
      </c>
      <c r="C626" s="124">
        <v>910101</v>
      </c>
      <c r="D626" s="124">
        <v>91010101</v>
      </c>
      <c r="E626" s="125" t="s">
        <v>186</v>
      </c>
      <c r="F626" s="124">
        <v>5</v>
      </c>
      <c r="G626" s="126" t="s">
        <v>455</v>
      </c>
      <c r="H626" s="126" t="s">
        <v>455</v>
      </c>
      <c r="I626" s="126" t="s">
        <v>455</v>
      </c>
      <c r="J626" s="126" t="s">
        <v>188</v>
      </c>
      <c r="K626" s="126" t="s">
        <v>187</v>
      </c>
      <c r="L626" s="126" t="s">
        <v>187</v>
      </c>
      <c r="M626" s="123">
        <f>SUMIF(SaldoAnno1!A$12:A$4902,D626,SaldoAnno1!D$12:D$4902)</f>
        <v>0</v>
      </c>
      <c r="N626" s="123">
        <f>SUMIF(SaldoAnno1!A$12:A$4902,D626,SaldoAnno1!E$12:E$4902)</f>
        <v>0</v>
      </c>
      <c r="O626" s="123">
        <f>SUMIF(SaldoAnno1!A$12:A$4902,D626,SaldoAnno1!G$12:G$4902)</f>
        <v>0</v>
      </c>
      <c r="P626" s="123">
        <f>SUMIF(SaldoAnno2!A$12:A$5000,D626,SaldoAnno2!D$12:D$5000)</f>
        <v>13019.83</v>
      </c>
      <c r="Q626" s="123">
        <f>SUMIF(SaldoAnno2!A$12:A$5000,D626,SaldoAnno2!E$12:E$5000)</f>
        <v>0</v>
      </c>
      <c r="R626" s="123">
        <f>SUMIF(SaldoAnno2!A$12:A$5000,D626,SaldoAnno2!G$12:G$5000)</f>
        <v>13019.83</v>
      </c>
      <c r="S626" s="123">
        <f>SUMIF(SaldoAnno3!A$12:A$5000,D626,SaldoAnno3!D$12:G$5000)</f>
        <v>0</v>
      </c>
      <c r="T626" s="123">
        <f>SUMIF(SaldoAnno3!A$12:A$5000,D626,SaldoAnno3!E$12:H$5000)</f>
        <v>0</v>
      </c>
      <c r="U626" s="123">
        <f>SUMIF(SaldoAnno3!A$12:A$5000,D626,SaldoAnno3!G$12:G$5000)</f>
        <v>0</v>
      </c>
      <c r="V626" s="123">
        <f>SUMIF(SaldoAnno4!A$12:A$4602,$D626,SaldoAnno4!D$12:D$4602)</f>
        <v>0</v>
      </c>
      <c r="W626" s="123">
        <f>SUMIF(SaldoAnno4!A$12:A$4602,$D626,SaldoAnno4!E$12:E$4602)</f>
        <v>0</v>
      </c>
      <c r="X626" s="123">
        <f>SUMIF(SaldoAnno4!A$12:A$4602,$D626,SaldoAnno4!G$12:G$4602)</f>
        <v>0</v>
      </c>
      <c r="Y626" s="123">
        <f>SUMIF(SaldoAnno5!A$12:A$4602,$D626,SaldoAnno5!D$12:D$4602)</f>
        <v>0</v>
      </c>
      <c r="Z626" s="123">
        <f>SUMIF(SaldoAnno5!A$12:A$4602,$D626,SaldoAnno5!E$12:E$4602)</f>
        <v>0</v>
      </c>
      <c r="AA626" s="123">
        <f>SUMIF(SaldoAnno5!A$12:A$4602,$D626,SaldoAnno5!G$12:G$4602)</f>
        <v>0</v>
      </c>
      <c r="AB626" s="123">
        <f>SUMIF(SaldoAnno6!A$12:A$5000,$D626,SaldoAnno6!D$12:D$5000)</f>
        <v>0</v>
      </c>
      <c r="AC626" s="123">
        <f>SUMIF(SaldoAnno6!A$12:A$5000,$D626,SaldoAnno6!E$12:E$5000)</f>
        <v>0</v>
      </c>
      <c r="AD626" s="123">
        <f>SUMIF(SaldoAnno6!A$12:A$5000,$D626,SaldoAnno6!G$12:G$5000)</f>
        <v>0</v>
      </c>
    </row>
    <row r="627" spans="1:30">
      <c r="A627" s="124">
        <v>91</v>
      </c>
      <c r="B627" s="124">
        <v>9101</v>
      </c>
      <c r="C627" s="124">
        <v>910101</v>
      </c>
      <c r="D627" s="124">
        <v>91010102</v>
      </c>
      <c r="E627" s="125" t="s">
        <v>1636</v>
      </c>
      <c r="F627" s="124">
        <v>5</v>
      </c>
      <c r="G627" s="126" t="s">
        <v>455</v>
      </c>
      <c r="H627" s="126" t="s">
        <v>455</v>
      </c>
      <c r="I627" s="126" t="s">
        <v>455</v>
      </c>
      <c r="J627" s="126" t="s">
        <v>188</v>
      </c>
      <c r="K627" s="126" t="s">
        <v>187</v>
      </c>
      <c r="L627" s="126" t="s">
        <v>187</v>
      </c>
      <c r="M627" s="123">
        <f>SUMIF(SaldoAnno1!A$12:A$4902,D627,SaldoAnno1!D$12:D$4902)</f>
        <v>0</v>
      </c>
      <c r="N627" s="123">
        <f>SUMIF(SaldoAnno1!A$12:A$4902,D627,SaldoAnno1!E$12:E$4902)</f>
        <v>0</v>
      </c>
      <c r="O627" s="123">
        <f>SUMIF(SaldoAnno1!A$12:A$4902,D627,SaldoAnno1!G$12:G$4902)</f>
        <v>0</v>
      </c>
      <c r="P627" s="123">
        <f>SUMIF(SaldoAnno2!A$12:A$5000,D627,SaldoAnno2!D$12:D$5000)</f>
        <v>39253.68</v>
      </c>
      <c r="Q627" s="123">
        <f>SUMIF(SaldoAnno2!A$12:A$5000,D627,SaldoAnno2!E$12:E$5000)</f>
        <v>0</v>
      </c>
      <c r="R627" s="123">
        <f>SUMIF(SaldoAnno2!A$12:A$5000,D627,SaldoAnno2!G$12:G$5000)</f>
        <v>39253.68</v>
      </c>
      <c r="S627" s="123">
        <f>SUMIF(SaldoAnno3!A$12:A$5000,D627,SaldoAnno3!D$12:G$5000)</f>
        <v>0</v>
      </c>
      <c r="T627" s="123">
        <f>SUMIF(SaldoAnno3!A$12:A$5000,D627,SaldoAnno3!E$12:H$5000)</f>
        <v>0</v>
      </c>
      <c r="U627" s="123">
        <f>SUMIF(SaldoAnno3!A$12:A$5000,D627,SaldoAnno3!G$12:G$5000)</f>
        <v>0</v>
      </c>
      <c r="V627" s="123">
        <f>SUMIF(SaldoAnno4!A$12:A$4602,$D627,SaldoAnno4!D$12:D$4602)</f>
        <v>0</v>
      </c>
      <c r="W627" s="123">
        <f>SUMIF(SaldoAnno4!A$12:A$4602,$D627,SaldoAnno4!E$12:E$4602)</f>
        <v>0</v>
      </c>
      <c r="X627" s="123">
        <f>SUMIF(SaldoAnno4!A$12:A$4602,$D627,SaldoAnno4!G$12:G$4602)</f>
        <v>0</v>
      </c>
      <c r="Y627" s="123">
        <f>SUMIF(SaldoAnno5!A$12:A$4602,$D627,SaldoAnno5!D$12:D$4602)</f>
        <v>0</v>
      </c>
      <c r="Z627" s="123">
        <f>SUMIF(SaldoAnno5!A$12:A$4602,$D627,SaldoAnno5!E$12:E$4602)</f>
        <v>0</v>
      </c>
      <c r="AA627" s="123">
        <f>SUMIF(SaldoAnno5!A$12:A$4602,$D627,SaldoAnno5!G$12:G$4602)</f>
        <v>0</v>
      </c>
      <c r="AB627" s="123">
        <f>SUMIF(SaldoAnno6!A$12:A$5000,$D627,SaldoAnno6!D$12:D$5000)</f>
        <v>0</v>
      </c>
      <c r="AC627" s="123">
        <f>SUMIF(SaldoAnno6!A$12:A$5000,$D627,SaldoAnno6!E$12:E$5000)</f>
        <v>0</v>
      </c>
      <c r="AD627" s="123">
        <f>SUMIF(SaldoAnno6!A$12:A$5000,$D627,SaldoAnno6!G$12:G$5000)</f>
        <v>0</v>
      </c>
    </row>
    <row r="628" spans="1:30">
      <c r="A628" s="124">
        <v>91</v>
      </c>
      <c r="B628" s="124">
        <v>9102</v>
      </c>
      <c r="C628" s="124">
        <v>910201</v>
      </c>
      <c r="D628" s="124">
        <v>91020101</v>
      </c>
      <c r="E628" s="125" t="s">
        <v>190</v>
      </c>
      <c r="F628" s="124">
        <v>5</v>
      </c>
      <c r="G628" s="126" t="s">
        <v>455</v>
      </c>
      <c r="H628" s="126" t="s">
        <v>455</v>
      </c>
      <c r="I628" s="126" t="s">
        <v>455</v>
      </c>
      <c r="J628" s="126" t="s">
        <v>188</v>
      </c>
      <c r="K628" s="126" t="s">
        <v>191</v>
      </c>
      <c r="L628" s="126" t="s">
        <v>191</v>
      </c>
      <c r="M628" s="123">
        <f>SUMIF(SaldoAnno1!A$12:A$4902,D628,SaldoAnno1!D$12:D$4902)</f>
        <v>0</v>
      </c>
      <c r="N628" s="123">
        <f>SUMIF(SaldoAnno1!A$12:A$4902,D628,SaldoAnno1!E$12:E$4902)</f>
        <v>0</v>
      </c>
      <c r="O628" s="123">
        <f>SUMIF(SaldoAnno1!A$12:A$4902,D628,SaldoAnno1!G$12:G$4902)</f>
        <v>0</v>
      </c>
      <c r="P628" s="123">
        <f>SUMIF(SaldoAnno2!A$12:A$5000,D628,SaldoAnno2!D$12:D$5000)</f>
        <v>2881979.24</v>
      </c>
      <c r="Q628" s="123">
        <f>SUMIF(SaldoAnno2!A$12:A$5000,D628,SaldoAnno2!E$12:E$5000)</f>
        <v>0</v>
      </c>
      <c r="R628" s="123">
        <f>SUMIF(SaldoAnno2!A$12:A$5000,D628,SaldoAnno2!G$12:G$5000)</f>
        <v>2881979.24</v>
      </c>
      <c r="S628" s="123">
        <f>SUMIF(SaldoAnno3!A$12:A$5000,D628,SaldoAnno3!D$12:G$5000)</f>
        <v>2881979.24</v>
      </c>
      <c r="T628" s="123">
        <f>SUMIF(SaldoAnno3!A$12:A$5000,D628,SaldoAnno3!E$12:H$5000)</f>
        <v>0</v>
      </c>
      <c r="U628" s="123">
        <f>SUMIF(SaldoAnno3!A$12:A$5000,D628,SaldoAnno3!G$12:G$5000)</f>
        <v>2881979.24</v>
      </c>
      <c r="V628" s="123">
        <f>SUMIF(SaldoAnno4!A$12:A$4602,$D628,SaldoAnno4!D$12:D$4602)</f>
        <v>2881979.24</v>
      </c>
      <c r="W628" s="123">
        <f>SUMIF(SaldoAnno4!A$12:A$4602,$D628,SaldoAnno4!E$12:E$4602)</f>
        <v>0</v>
      </c>
      <c r="X628" s="123">
        <f>SUMIF(SaldoAnno4!A$12:A$4602,$D628,SaldoAnno4!G$12:G$4602)</f>
        <v>2881979.24</v>
      </c>
      <c r="Y628" s="123">
        <f>SUMIF(SaldoAnno5!A$12:A$4602,$D628,SaldoAnno5!D$12:D$4602)</f>
        <v>2881979.24</v>
      </c>
      <c r="Z628" s="123">
        <f>SUMIF(SaldoAnno5!A$12:A$4602,$D628,SaldoAnno5!E$12:E$4602)</f>
        <v>0</v>
      </c>
      <c r="AA628" s="123">
        <f>SUMIF(SaldoAnno5!A$12:A$4602,$D628,SaldoAnno5!G$12:G$4602)</f>
        <v>2881979.24</v>
      </c>
      <c r="AB628" s="123">
        <f>SUMIF(SaldoAnno6!A$12:A$5000,$D628,SaldoAnno6!D$12:D$5000)</f>
        <v>2881979.24</v>
      </c>
      <c r="AC628" s="123">
        <f>SUMIF(SaldoAnno6!A$12:A$5000,$D628,SaldoAnno6!E$12:E$5000)</f>
        <v>0</v>
      </c>
      <c r="AD628" s="123">
        <f>SUMIF(SaldoAnno6!A$12:A$5000,$D628,SaldoAnno6!G$12:G$5000)</f>
        <v>2881979.24</v>
      </c>
    </row>
    <row r="629" spans="1:30">
      <c r="A629" s="124">
        <v>91</v>
      </c>
      <c r="B629" s="124">
        <v>9103</v>
      </c>
      <c r="C629" s="124">
        <v>910301</v>
      </c>
      <c r="D629" s="124">
        <v>91030101</v>
      </c>
      <c r="E629" s="125" t="s">
        <v>192</v>
      </c>
      <c r="F629" s="124">
        <v>5</v>
      </c>
      <c r="G629" s="126" t="s">
        <v>455</v>
      </c>
      <c r="H629" s="126" t="s">
        <v>455</v>
      </c>
      <c r="I629" s="126" t="s">
        <v>455</v>
      </c>
      <c r="J629" s="126" t="s">
        <v>188</v>
      </c>
      <c r="K629" s="126" t="s">
        <v>193</v>
      </c>
      <c r="L629" s="126" t="s">
        <v>193</v>
      </c>
      <c r="M629" s="123">
        <f>SUMIF(SaldoAnno1!A$12:A$4902,D629,SaldoAnno1!D$12:D$4902)</f>
        <v>0</v>
      </c>
      <c r="N629" s="123">
        <f>SUMIF(SaldoAnno1!A$12:A$4902,D629,SaldoAnno1!E$12:E$4902)</f>
        <v>0</v>
      </c>
      <c r="O629" s="123">
        <f>SUMIF(SaldoAnno1!A$12:A$4902,D629,SaldoAnno1!G$12:G$4902)</f>
        <v>0</v>
      </c>
      <c r="P629" s="123">
        <f>SUMIF(SaldoAnno2!A$12:A$5000,D629,SaldoAnno2!D$12:D$5000)</f>
        <v>0</v>
      </c>
      <c r="Q629" s="123">
        <f>SUMIF(SaldoAnno2!A$12:A$5000,D629,SaldoAnno2!E$12:E$5000)</f>
        <v>0</v>
      </c>
      <c r="R629" s="123">
        <f>SUMIF(SaldoAnno2!A$12:A$5000,D629,SaldoAnno2!G$12:G$5000)</f>
        <v>0</v>
      </c>
      <c r="S629" s="123">
        <f>SUMIF(SaldoAnno3!A$12:A$5000,D629,SaldoAnno3!D$12:G$5000)</f>
        <v>0</v>
      </c>
      <c r="T629" s="123">
        <f>SUMIF(SaldoAnno3!A$12:A$5000,D629,SaldoAnno3!E$12:H$5000)</f>
        <v>0</v>
      </c>
      <c r="U629" s="123">
        <f>SUMIF(SaldoAnno3!A$12:A$5000,D629,SaldoAnno3!G$12:G$5000)</f>
        <v>0</v>
      </c>
      <c r="V629" s="123">
        <f>SUMIF(SaldoAnno4!A$12:A$4602,$D629,SaldoAnno4!D$12:D$4602)</f>
        <v>0</v>
      </c>
      <c r="W629" s="123">
        <f>SUMIF(SaldoAnno4!A$12:A$4602,$D629,SaldoAnno4!E$12:E$4602)</f>
        <v>0</v>
      </c>
      <c r="X629" s="123">
        <f>SUMIF(SaldoAnno4!A$12:A$4602,$D629,SaldoAnno4!G$12:G$4602)</f>
        <v>0</v>
      </c>
      <c r="Y629" s="123">
        <f>SUMIF(SaldoAnno5!A$12:A$4602,$D629,SaldoAnno5!D$12:D$4602)</f>
        <v>0</v>
      </c>
      <c r="Z629" s="123">
        <f>SUMIF(SaldoAnno5!A$12:A$4602,$D629,SaldoAnno5!E$12:E$4602)</f>
        <v>0</v>
      </c>
      <c r="AA629" s="123">
        <f>SUMIF(SaldoAnno5!A$12:A$4602,$D629,SaldoAnno5!G$12:G$4602)</f>
        <v>0</v>
      </c>
      <c r="AB629" s="123">
        <f>SUMIF(SaldoAnno6!A$12:A$5000,$D629,SaldoAnno6!D$12:D$5000)</f>
        <v>0</v>
      </c>
      <c r="AC629" s="123">
        <f>SUMIF(SaldoAnno6!A$12:A$5000,$D629,SaldoAnno6!E$12:E$5000)</f>
        <v>0</v>
      </c>
      <c r="AD629" s="123">
        <f>SUMIF(SaldoAnno6!A$12:A$5000,$D629,SaldoAnno6!G$12:G$5000)</f>
        <v>0</v>
      </c>
    </row>
    <row r="630" spans="1:30">
      <c r="A630" s="124">
        <v>91</v>
      </c>
      <c r="B630" s="124">
        <v>9103</v>
      </c>
      <c r="C630" s="124">
        <v>910301</v>
      </c>
      <c r="D630" s="124">
        <v>91030102</v>
      </c>
      <c r="E630" s="125" t="s">
        <v>194</v>
      </c>
      <c r="F630" s="124">
        <v>5</v>
      </c>
      <c r="G630" s="126" t="s">
        <v>455</v>
      </c>
      <c r="H630" s="126" t="s">
        <v>455</v>
      </c>
      <c r="I630" s="126" t="s">
        <v>455</v>
      </c>
      <c r="J630" s="126" t="s">
        <v>188</v>
      </c>
      <c r="K630" s="126" t="s">
        <v>193</v>
      </c>
      <c r="L630" s="126" t="s">
        <v>193</v>
      </c>
      <c r="M630" s="123">
        <f>SUMIF(SaldoAnno1!A$12:A$4902,D630,SaldoAnno1!D$12:D$4902)</f>
        <v>0</v>
      </c>
      <c r="N630" s="123">
        <f>SUMIF(SaldoAnno1!A$12:A$4902,D630,SaldoAnno1!E$12:E$4902)</f>
        <v>0</v>
      </c>
      <c r="O630" s="123">
        <f>SUMIF(SaldoAnno1!A$12:A$4902,D630,SaldoAnno1!G$12:G$4902)</f>
        <v>0</v>
      </c>
      <c r="P630" s="123">
        <f>SUMIF(SaldoAnno2!A$12:A$5000,D630,SaldoAnno2!D$12:D$5000)</f>
        <v>0</v>
      </c>
      <c r="Q630" s="123">
        <f>SUMIF(SaldoAnno2!A$12:A$5000,D630,SaldoAnno2!E$12:E$5000)</f>
        <v>0</v>
      </c>
      <c r="R630" s="123">
        <f>SUMIF(SaldoAnno2!A$12:A$5000,D630,SaldoAnno2!G$12:G$5000)</f>
        <v>0</v>
      </c>
      <c r="S630" s="123">
        <f>SUMIF(SaldoAnno3!A$12:A$5000,D630,SaldoAnno3!D$12:G$5000)</f>
        <v>0</v>
      </c>
      <c r="T630" s="123">
        <f>SUMIF(SaldoAnno3!A$12:A$5000,D630,SaldoAnno3!E$12:H$5000)</f>
        <v>0</v>
      </c>
      <c r="U630" s="123">
        <f>SUMIF(SaldoAnno3!A$12:A$5000,D630,SaldoAnno3!G$12:G$5000)</f>
        <v>0</v>
      </c>
      <c r="V630" s="123">
        <f>SUMIF(SaldoAnno4!A$12:A$4602,$D630,SaldoAnno4!D$12:D$4602)</f>
        <v>0</v>
      </c>
      <c r="W630" s="123">
        <f>SUMIF(SaldoAnno4!A$12:A$4602,$D630,SaldoAnno4!E$12:E$4602)</f>
        <v>0</v>
      </c>
      <c r="X630" s="123">
        <f>SUMIF(SaldoAnno4!A$12:A$4602,$D630,SaldoAnno4!G$12:G$4602)</f>
        <v>0</v>
      </c>
      <c r="Y630" s="123">
        <f>SUMIF(SaldoAnno5!A$12:A$4602,$D630,SaldoAnno5!D$12:D$4602)</f>
        <v>0</v>
      </c>
      <c r="Z630" s="123">
        <f>SUMIF(SaldoAnno5!A$12:A$4602,$D630,SaldoAnno5!E$12:E$4602)</f>
        <v>0</v>
      </c>
      <c r="AA630" s="123">
        <f>SUMIF(SaldoAnno5!A$12:A$4602,$D630,SaldoAnno5!G$12:G$4602)</f>
        <v>0</v>
      </c>
      <c r="AB630" s="123">
        <f>SUMIF(SaldoAnno6!A$12:A$5000,$D630,SaldoAnno6!D$12:D$5000)</f>
        <v>0</v>
      </c>
      <c r="AC630" s="123">
        <f>SUMIF(SaldoAnno6!A$12:A$5000,$D630,SaldoAnno6!E$12:E$5000)</f>
        <v>0</v>
      </c>
      <c r="AD630" s="123">
        <f>SUMIF(SaldoAnno6!A$12:A$5000,$D630,SaldoAnno6!G$12:G$5000)</f>
        <v>0</v>
      </c>
    </row>
    <row r="631" spans="1:30">
      <c r="A631" s="124">
        <v>91</v>
      </c>
      <c r="B631" s="124">
        <v>9104</v>
      </c>
      <c r="C631" s="124">
        <v>910401</v>
      </c>
      <c r="D631" s="124">
        <v>91040101</v>
      </c>
      <c r="E631" s="125" t="s">
        <v>195</v>
      </c>
      <c r="F631" s="124">
        <v>5</v>
      </c>
      <c r="G631" s="126" t="s">
        <v>455</v>
      </c>
      <c r="H631" s="126" t="s">
        <v>455</v>
      </c>
      <c r="I631" s="126" t="s">
        <v>455</v>
      </c>
      <c r="J631" s="126" t="s">
        <v>188</v>
      </c>
      <c r="K631" s="126" t="s">
        <v>196</v>
      </c>
      <c r="L631" s="126" t="s">
        <v>196</v>
      </c>
      <c r="M631" s="123">
        <f>SUMIF(SaldoAnno1!A$12:A$4902,D631,SaldoAnno1!D$12:D$4902)</f>
        <v>0</v>
      </c>
      <c r="N631" s="123">
        <f>SUMIF(SaldoAnno1!A$12:A$4902,D631,SaldoAnno1!E$12:E$4902)</f>
        <v>0</v>
      </c>
      <c r="O631" s="123">
        <f>SUMIF(SaldoAnno1!A$12:A$4902,D631,SaldoAnno1!G$12:G$4902)</f>
        <v>0</v>
      </c>
      <c r="P631" s="123">
        <f>SUMIF(SaldoAnno2!A$12:A$5000,D631,SaldoAnno2!D$12:D$5000)</f>
        <v>0</v>
      </c>
      <c r="Q631" s="123">
        <f>SUMIF(SaldoAnno2!A$12:A$5000,D631,SaldoAnno2!E$12:E$5000)</f>
        <v>0</v>
      </c>
      <c r="R631" s="123">
        <f>SUMIF(SaldoAnno2!A$12:A$5000,D631,SaldoAnno2!G$12:G$5000)</f>
        <v>0</v>
      </c>
      <c r="S631" s="123">
        <f>SUMIF(SaldoAnno3!A$12:A$5000,D631,SaldoAnno3!D$12:G$5000)</f>
        <v>0</v>
      </c>
      <c r="T631" s="123">
        <f>SUMIF(SaldoAnno3!A$12:A$5000,D631,SaldoAnno3!E$12:H$5000)</f>
        <v>0</v>
      </c>
      <c r="U631" s="123">
        <f>SUMIF(SaldoAnno3!A$12:A$5000,D631,SaldoAnno3!G$12:G$5000)</f>
        <v>0</v>
      </c>
      <c r="V631" s="123">
        <f>SUMIF(SaldoAnno4!A$12:A$4602,$D631,SaldoAnno4!D$12:D$4602)</f>
        <v>60555</v>
      </c>
      <c r="W631" s="123">
        <f>SUMIF(SaldoAnno4!A$12:A$4602,$D631,SaldoAnno4!E$12:E$4602)</f>
        <v>0</v>
      </c>
      <c r="X631" s="123">
        <f>SUMIF(SaldoAnno4!A$12:A$4602,$D631,SaldoAnno4!G$12:G$4602)</f>
        <v>60555</v>
      </c>
      <c r="Y631" s="123">
        <f>SUMIF(SaldoAnno5!A$12:A$4602,$D631,SaldoAnno5!D$12:D$4602)</f>
        <v>60555</v>
      </c>
      <c r="Z631" s="123">
        <f>SUMIF(SaldoAnno5!A$12:A$4602,$D631,SaldoAnno5!E$12:E$4602)</f>
        <v>12640</v>
      </c>
      <c r="AA631" s="123">
        <f>SUMIF(SaldoAnno5!A$12:A$4602,$D631,SaldoAnno5!G$12:G$4602)</f>
        <v>47915</v>
      </c>
      <c r="AB631" s="123">
        <f>SUMIF(SaldoAnno6!A$12:A$5000,$D631,SaldoAnno6!D$12:D$5000)</f>
        <v>47915</v>
      </c>
      <c r="AC631" s="123">
        <f>SUMIF(SaldoAnno6!A$12:A$5000,$D631,SaldoAnno6!E$12:E$5000)</f>
        <v>47915</v>
      </c>
      <c r="AD631" s="123">
        <f>SUMIF(SaldoAnno6!A$12:A$5000,$D631,SaldoAnno6!G$12:G$5000)</f>
        <v>0</v>
      </c>
    </row>
    <row r="632" spans="1:30" ht="25.5">
      <c r="A632" s="124">
        <v>91</v>
      </c>
      <c r="B632" s="124">
        <v>9105</v>
      </c>
      <c r="C632" s="124">
        <v>910501</v>
      </c>
      <c r="D632" s="124">
        <v>91050101</v>
      </c>
      <c r="E632" s="125" t="s">
        <v>1637</v>
      </c>
      <c r="F632" s="124">
        <v>5</v>
      </c>
      <c r="G632" s="126" t="s">
        <v>455</v>
      </c>
      <c r="H632" s="126" t="s">
        <v>455</v>
      </c>
      <c r="I632" s="126" t="s">
        <v>455</v>
      </c>
      <c r="J632" s="126" t="s">
        <v>188</v>
      </c>
      <c r="K632" s="126" t="s">
        <v>198</v>
      </c>
      <c r="L632" s="126" t="s">
        <v>198</v>
      </c>
      <c r="M632" s="123">
        <f>SUMIF(SaldoAnno1!A$12:A$4902,D632,SaldoAnno1!D$12:D$4902)</f>
        <v>0</v>
      </c>
      <c r="N632" s="123">
        <f>SUMIF(SaldoAnno1!A$12:A$4902,D632,SaldoAnno1!E$12:E$4902)</f>
        <v>0</v>
      </c>
      <c r="O632" s="123">
        <f>SUMIF(SaldoAnno1!A$12:A$4902,D632,SaldoAnno1!G$12:G$4902)</f>
        <v>0</v>
      </c>
      <c r="P632" s="123">
        <f>SUMIF(SaldoAnno2!A$12:A$5000,D632,SaldoAnno2!D$12:D$5000)</f>
        <v>750</v>
      </c>
      <c r="Q632" s="123">
        <f>SUMIF(SaldoAnno2!A$12:A$5000,D632,SaldoAnno2!E$12:E$5000)</f>
        <v>0</v>
      </c>
      <c r="R632" s="123">
        <f>SUMIF(SaldoAnno2!A$12:A$5000,D632,SaldoAnno2!G$12:G$5000)</f>
        <v>750</v>
      </c>
      <c r="S632" s="123">
        <f>SUMIF(SaldoAnno3!A$12:A$5000,D632,SaldoAnno3!D$12:G$5000)</f>
        <v>9404.5</v>
      </c>
      <c r="T632" s="123">
        <f>SUMIF(SaldoAnno3!A$12:A$5000,D632,SaldoAnno3!E$12:H$5000)</f>
        <v>0</v>
      </c>
      <c r="U632" s="123">
        <f>SUMIF(SaldoAnno3!A$12:A$5000,D632,SaldoAnno3!G$12:G$5000)</f>
        <v>9404.5</v>
      </c>
      <c r="V632" s="123">
        <f>SUMIF(SaldoAnno4!A$12:A$4602,$D632,SaldoAnno4!D$12:D$4602)</f>
        <v>300</v>
      </c>
      <c r="W632" s="123">
        <f>SUMIF(SaldoAnno4!A$12:A$4602,$D632,SaldoAnno4!E$12:E$4602)</f>
        <v>0</v>
      </c>
      <c r="X632" s="123">
        <f>SUMIF(SaldoAnno4!A$12:A$4602,$D632,SaldoAnno4!G$12:G$4602)</f>
        <v>300</v>
      </c>
      <c r="Y632" s="123">
        <f>SUMIF(SaldoAnno5!A$12:A$4602,$D632,SaldoAnno5!D$12:D$4602)</f>
        <v>300</v>
      </c>
      <c r="Z632" s="123">
        <f>SUMIF(SaldoAnno5!A$12:A$4602,$D632,SaldoAnno5!E$12:E$4602)</f>
        <v>300</v>
      </c>
      <c r="AA632" s="123">
        <f>SUMIF(SaldoAnno5!A$12:A$4602,$D632,SaldoAnno5!G$12:G$4602)</f>
        <v>0</v>
      </c>
      <c r="AB632" s="123">
        <f>SUMIF(SaldoAnno6!A$12:A$5000,$D632,SaldoAnno6!D$12:D$5000)</f>
        <v>0</v>
      </c>
      <c r="AC632" s="123">
        <f>SUMIF(SaldoAnno6!A$12:A$5000,$D632,SaldoAnno6!E$12:E$5000)</f>
        <v>0</v>
      </c>
      <c r="AD632" s="123">
        <f>SUMIF(SaldoAnno6!A$12:A$5000,$D632,SaldoAnno6!G$12:G$5000)</f>
        <v>0</v>
      </c>
    </row>
    <row r="633" spans="1:30">
      <c r="A633" s="124">
        <v>91</v>
      </c>
      <c r="B633" s="124">
        <v>9105</v>
      </c>
      <c r="C633" s="124">
        <v>910501</v>
      </c>
      <c r="D633" s="124">
        <v>91050102</v>
      </c>
      <c r="E633" s="125" t="s">
        <v>199</v>
      </c>
      <c r="F633" s="124">
        <v>5</v>
      </c>
      <c r="G633" s="126" t="s">
        <v>455</v>
      </c>
      <c r="H633" s="126" t="s">
        <v>455</v>
      </c>
      <c r="I633" s="126" t="s">
        <v>455</v>
      </c>
      <c r="J633" s="126" t="s">
        <v>188</v>
      </c>
      <c r="K633" s="126" t="s">
        <v>198</v>
      </c>
      <c r="L633" s="126" t="s">
        <v>198</v>
      </c>
      <c r="M633" s="123">
        <f>SUMIF(SaldoAnno1!A$12:A$4902,D633,SaldoAnno1!D$12:D$4902)</f>
        <v>0</v>
      </c>
      <c r="N633" s="123">
        <f>SUMIF(SaldoAnno1!A$12:A$4902,D633,SaldoAnno1!E$12:E$4902)</f>
        <v>0</v>
      </c>
      <c r="O633" s="123">
        <f>SUMIF(SaldoAnno1!A$12:A$4902,D633,SaldoAnno1!G$12:G$4902)</f>
        <v>0</v>
      </c>
      <c r="P633" s="123">
        <f>SUMIF(SaldoAnno2!A$12:A$5000,D633,SaldoAnno2!D$12:D$5000)</f>
        <v>1505010.32</v>
      </c>
      <c r="Q633" s="123">
        <f>SUMIF(SaldoAnno2!A$12:A$5000,D633,SaldoAnno2!E$12:E$5000)</f>
        <v>0</v>
      </c>
      <c r="R633" s="123">
        <f>SUMIF(SaldoAnno2!A$12:A$5000,D633,SaldoAnno2!G$12:G$5000)</f>
        <v>1505010.32</v>
      </c>
      <c r="S633" s="123">
        <f>SUMIF(SaldoAnno3!A$12:A$5000,D633,SaldoAnno3!D$12:G$5000)</f>
        <v>1904451.04</v>
      </c>
      <c r="T633" s="123">
        <f>SUMIF(SaldoAnno3!A$12:A$5000,D633,SaldoAnno3!E$12:H$5000)</f>
        <v>0</v>
      </c>
      <c r="U633" s="123">
        <f>SUMIF(SaldoAnno3!A$12:A$5000,D633,SaldoAnno3!G$12:G$5000)</f>
        <v>1904451.04</v>
      </c>
      <c r="V633" s="123">
        <f>SUMIF(SaldoAnno4!A$12:A$4602,$D633,SaldoAnno4!D$12:D$4602)</f>
        <v>1904451.04</v>
      </c>
      <c r="W633" s="123">
        <f>SUMIF(SaldoAnno4!A$12:A$4602,$D633,SaldoAnno4!E$12:E$4602)</f>
        <v>751580.69</v>
      </c>
      <c r="X633" s="123">
        <f>SUMIF(SaldoAnno4!A$12:A$4602,$D633,SaldoAnno4!G$12:G$4602)</f>
        <v>1152870.3500000001</v>
      </c>
      <c r="Y633" s="123">
        <f>SUMIF(SaldoAnno5!A$12:A$4602,$D633,SaldoAnno5!D$12:D$4602)</f>
        <v>1157337.3600000001</v>
      </c>
      <c r="Z633" s="123">
        <f>SUMIF(SaldoAnno5!A$12:A$4602,$D633,SaldoAnno5!E$12:E$4602)</f>
        <v>0</v>
      </c>
      <c r="AA633" s="123">
        <f>SUMIF(SaldoAnno5!A$12:A$4602,$D633,SaldoAnno5!G$12:G$4602)</f>
        <v>1157337.3600000001</v>
      </c>
      <c r="AB633" s="123">
        <f>SUMIF(SaldoAnno6!A$12:A$5000,$D633,SaldoAnno6!D$12:D$5000)</f>
        <v>1215851.1299999999</v>
      </c>
      <c r="AC633" s="123">
        <f>SUMIF(SaldoAnno6!A$12:A$5000,$D633,SaldoAnno6!E$12:E$5000)</f>
        <v>0</v>
      </c>
      <c r="AD633" s="123">
        <f>SUMIF(SaldoAnno6!A$12:A$5000,$D633,SaldoAnno6!G$12:G$5000)</f>
        <v>1215851.1299999999</v>
      </c>
    </row>
    <row r="634" spans="1:30">
      <c r="A634" s="124">
        <v>91</v>
      </c>
      <c r="B634" s="124">
        <v>9105</v>
      </c>
      <c r="C634" s="124">
        <v>910501</v>
      </c>
      <c r="D634" s="124">
        <v>91050103</v>
      </c>
      <c r="E634" s="125" t="s">
        <v>1389</v>
      </c>
      <c r="F634" s="124">
        <v>5</v>
      </c>
      <c r="G634" s="126" t="s">
        <v>455</v>
      </c>
      <c r="H634" s="126" t="s">
        <v>455</v>
      </c>
      <c r="I634" s="126" t="s">
        <v>455</v>
      </c>
      <c r="J634" s="126" t="s">
        <v>188</v>
      </c>
      <c r="K634" s="126" t="s">
        <v>198</v>
      </c>
      <c r="L634" s="126" t="s">
        <v>198</v>
      </c>
      <c r="M634" s="123">
        <f>SUMIF(SaldoAnno1!A$12:A$4902,D634,SaldoAnno1!D$12:D$4902)</f>
        <v>0</v>
      </c>
      <c r="N634" s="123">
        <f>SUMIF(SaldoAnno1!A$12:A$4902,D634,SaldoAnno1!E$12:E$4902)</f>
        <v>0</v>
      </c>
      <c r="O634" s="123">
        <f>SUMIF(SaldoAnno1!A$12:A$4902,D634,SaldoAnno1!G$12:G$4902)</f>
        <v>0</v>
      </c>
      <c r="P634" s="123">
        <f>SUMIF(SaldoAnno2!A$12:A$5000,D634,SaldoAnno2!D$12:D$5000)</f>
        <v>959134.77</v>
      </c>
      <c r="Q634" s="123">
        <f>SUMIF(SaldoAnno2!A$12:A$5000,D634,SaldoAnno2!E$12:E$5000)</f>
        <v>0</v>
      </c>
      <c r="R634" s="123">
        <f>SUMIF(SaldoAnno2!A$12:A$5000,D634,SaldoAnno2!G$12:G$5000)</f>
        <v>959134.77</v>
      </c>
      <c r="S634" s="123">
        <f>SUMIF(SaldoAnno3!A$12:A$5000,D634,SaldoAnno3!D$12:G$5000)</f>
        <v>538120.37</v>
      </c>
      <c r="T634" s="123">
        <f>SUMIF(SaldoAnno3!A$12:A$5000,D634,SaldoAnno3!E$12:H$5000)</f>
        <v>0</v>
      </c>
      <c r="U634" s="123">
        <f>SUMIF(SaldoAnno3!A$12:A$5000,D634,SaldoAnno3!G$12:G$5000)</f>
        <v>538120.37</v>
      </c>
      <c r="V634" s="123">
        <f>SUMIF(SaldoAnno4!A$12:A$4602,$D634,SaldoAnno4!D$12:D$4602)</f>
        <v>1039025.2</v>
      </c>
      <c r="W634" s="123">
        <f>SUMIF(SaldoAnno4!A$12:A$4602,$D634,SaldoAnno4!E$12:E$4602)</f>
        <v>0</v>
      </c>
      <c r="X634" s="123">
        <f>SUMIF(SaldoAnno4!A$12:A$4602,$D634,SaldoAnno4!G$12:G$4602)</f>
        <v>1039025.2</v>
      </c>
      <c r="Y634" s="123">
        <f>SUMIF(SaldoAnno5!A$12:A$4602,$D634,SaldoAnno5!D$12:D$4602)</f>
        <v>2038268.37</v>
      </c>
      <c r="Z634" s="123">
        <f>SUMIF(SaldoAnno5!A$12:A$4602,$D634,SaldoAnno5!E$12:E$4602)</f>
        <v>0</v>
      </c>
      <c r="AA634" s="123">
        <f>SUMIF(SaldoAnno5!A$12:A$4602,$D634,SaldoAnno5!G$12:G$4602)</f>
        <v>2038268.37</v>
      </c>
      <c r="AB634" s="123">
        <f>SUMIF(SaldoAnno6!A$12:A$5000,$D634,SaldoAnno6!D$12:D$5000)</f>
        <v>4140254.21</v>
      </c>
      <c r="AC634" s="123">
        <f>SUMIF(SaldoAnno6!A$12:A$5000,$D634,SaldoAnno6!E$12:E$5000)</f>
        <v>0</v>
      </c>
      <c r="AD634" s="123">
        <f>SUMIF(SaldoAnno6!A$12:A$5000,$D634,SaldoAnno6!G$12:G$5000)</f>
        <v>4140254.21</v>
      </c>
    </row>
    <row r="635" spans="1:30">
      <c r="A635" s="124">
        <v>92</v>
      </c>
      <c r="B635" s="124">
        <v>9201</v>
      </c>
      <c r="C635" s="124">
        <v>920101</v>
      </c>
      <c r="D635" s="124">
        <v>92010101</v>
      </c>
      <c r="E635" s="125" t="s">
        <v>186</v>
      </c>
      <c r="F635" s="124">
        <v>6</v>
      </c>
      <c r="G635" s="126" t="s">
        <v>455</v>
      </c>
      <c r="H635" s="126" t="s">
        <v>455</v>
      </c>
      <c r="I635" s="126" t="s">
        <v>455</v>
      </c>
      <c r="J635" s="126" t="s">
        <v>188</v>
      </c>
      <c r="K635" s="126" t="s">
        <v>187</v>
      </c>
      <c r="L635" s="126" t="s">
        <v>187</v>
      </c>
      <c r="M635" s="123">
        <f>SUMIF(SaldoAnno1!A$12:A$4902,D635,SaldoAnno1!D$12:D$4902)</f>
        <v>0</v>
      </c>
      <c r="N635" s="123">
        <f>SUMIF(SaldoAnno1!A$12:A$4902,D635,SaldoAnno1!E$12:E$4902)</f>
        <v>0</v>
      </c>
      <c r="O635" s="123">
        <f>SUMIF(SaldoAnno1!A$12:A$4902,D635,SaldoAnno1!G$12:G$4902)</f>
        <v>0</v>
      </c>
      <c r="P635" s="123">
        <f>SUMIF(SaldoAnno2!A$12:A$5000,D635,SaldoAnno2!D$12:D$5000)</f>
        <v>0</v>
      </c>
      <c r="Q635" s="123">
        <f>SUMIF(SaldoAnno2!A$12:A$5000,D635,SaldoAnno2!E$12:E$5000)</f>
        <v>13019.83</v>
      </c>
      <c r="R635" s="123">
        <f>SUMIF(SaldoAnno2!A$12:A$5000,D635,SaldoAnno2!G$12:G$5000)</f>
        <v>-13019.83</v>
      </c>
      <c r="S635" s="123">
        <f>SUMIF(SaldoAnno3!A$12:A$5000,D635,SaldoAnno3!D$12:G$5000)</f>
        <v>0</v>
      </c>
      <c r="T635" s="123">
        <f>SUMIF(SaldoAnno3!A$12:A$5000,D635,SaldoAnno3!E$12:H$5000)</f>
        <v>0</v>
      </c>
      <c r="U635" s="123">
        <f>SUMIF(SaldoAnno3!A$12:A$5000,D635,SaldoAnno3!G$12:G$5000)</f>
        <v>0</v>
      </c>
      <c r="V635" s="123">
        <f>SUMIF(SaldoAnno4!A$12:A$4602,$D635,SaldoAnno4!D$12:D$4602)</f>
        <v>0</v>
      </c>
      <c r="W635" s="123">
        <f>SUMIF(SaldoAnno4!A$12:A$4602,$D635,SaldoAnno4!E$12:E$4602)</f>
        <v>0</v>
      </c>
      <c r="X635" s="123">
        <f>SUMIF(SaldoAnno4!A$12:A$4602,$D635,SaldoAnno4!G$12:G$4602)</f>
        <v>0</v>
      </c>
      <c r="Y635" s="123">
        <f>SUMIF(SaldoAnno5!A$12:A$4602,$D635,SaldoAnno5!D$12:D$4602)</f>
        <v>0</v>
      </c>
      <c r="Z635" s="123">
        <f>SUMIF(SaldoAnno5!A$12:A$4602,$D635,SaldoAnno5!E$12:E$4602)</f>
        <v>0</v>
      </c>
      <c r="AA635" s="123">
        <f>SUMIF(SaldoAnno5!A$12:A$4602,$D635,SaldoAnno5!G$12:G$4602)</f>
        <v>0</v>
      </c>
      <c r="AB635" s="123">
        <f>SUMIF(SaldoAnno6!A$12:A$5000,$D635,SaldoAnno6!D$12:D$5000)</f>
        <v>0</v>
      </c>
      <c r="AC635" s="123">
        <f>SUMIF(SaldoAnno6!A$12:A$5000,$D635,SaldoAnno6!E$12:E$5000)</f>
        <v>0</v>
      </c>
      <c r="AD635" s="123">
        <f>SUMIF(SaldoAnno6!A$12:A$5000,$D635,SaldoAnno6!G$12:G$5000)</f>
        <v>0</v>
      </c>
    </row>
    <row r="636" spans="1:30">
      <c r="A636" s="124">
        <v>92</v>
      </c>
      <c r="B636" s="124">
        <v>9201</v>
      </c>
      <c r="C636" s="124">
        <v>920101</v>
      </c>
      <c r="D636" s="124">
        <v>92010102</v>
      </c>
      <c r="E636" s="125" t="s">
        <v>1636</v>
      </c>
      <c r="F636" s="124">
        <v>6</v>
      </c>
      <c r="G636" s="126" t="s">
        <v>455</v>
      </c>
      <c r="H636" s="126" t="s">
        <v>455</v>
      </c>
      <c r="I636" s="126" t="s">
        <v>455</v>
      </c>
      <c r="J636" s="126" t="s">
        <v>188</v>
      </c>
      <c r="K636" s="126" t="s">
        <v>187</v>
      </c>
      <c r="L636" s="126" t="s">
        <v>187</v>
      </c>
      <c r="M636" s="123">
        <f>SUMIF(SaldoAnno1!A$12:A$4902,D636,SaldoAnno1!D$12:D$4902)</f>
        <v>0</v>
      </c>
      <c r="N636" s="123">
        <f>SUMIF(SaldoAnno1!A$12:A$4902,D636,SaldoAnno1!E$12:E$4902)</f>
        <v>0</v>
      </c>
      <c r="O636" s="123">
        <f>SUMIF(SaldoAnno1!A$12:A$4902,D636,SaldoAnno1!G$12:G$4902)</f>
        <v>0</v>
      </c>
      <c r="P636" s="123">
        <f>SUMIF(SaldoAnno2!A$12:A$5000,D636,SaldoAnno2!D$12:D$5000)</f>
        <v>0</v>
      </c>
      <c r="Q636" s="123">
        <f>SUMIF(SaldoAnno2!A$12:A$5000,D636,SaldoAnno2!E$12:E$5000)</f>
        <v>39253.68</v>
      </c>
      <c r="R636" s="123">
        <f>SUMIF(SaldoAnno2!A$12:A$5000,D636,SaldoAnno2!G$12:G$5000)</f>
        <v>-39253.68</v>
      </c>
      <c r="S636" s="123">
        <f>SUMIF(SaldoAnno3!A$12:A$5000,D636,SaldoAnno3!D$12:G$5000)</f>
        <v>0</v>
      </c>
      <c r="T636" s="123">
        <f>SUMIF(SaldoAnno3!A$12:A$5000,D636,SaldoAnno3!E$12:H$5000)</f>
        <v>0</v>
      </c>
      <c r="U636" s="123">
        <f>SUMIF(SaldoAnno3!A$12:A$5000,D636,SaldoAnno3!G$12:G$5000)</f>
        <v>0</v>
      </c>
      <c r="V636" s="123">
        <f>SUMIF(SaldoAnno4!A$12:A$4602,$D636,SaldoAnno4!D$12:D$4602)</f>
        <v>0</v>
      </c>
      <c r="W636" s="123">
        <f>SUMIF(SaldoAnno4!A$12:A$4602,$D636,SaldoAnno4!E$12:E$4602)</f>
        <v>0</v>
      </c>
      <c r="X636" s="123">
        <f>SUMIF(SaldoAnno4!A$12:A$4602,$D636,SaldoAnno4!G$12:G$4602)</f>
        <v>0</v>
      </c>
      <c r="Y636" s="123">
        <f>SUMIF(SaldoAnno5!A$12:A$4602,$D636,SaldoAnno5!D$12:D$4602)</f>
        <v>0</v>
      </c>
      <c r="Z636" s="123">
        <f>SUMIF(SaldoAnno5!A$12:A$4602,$D636,SaldoAnno5!E$12:E$4602)</f>
        <v>0</v>
      </c>
      <c r="AA636" s="123">
        <f>SUMIF(SaldoAnno5!A$12:A$4602,$D636,SaldoAnno5!G$12:G$4602)</f>
        <v>0</v>
      </c>
      <c r="AB636" s="123">
        <f>SUMIF(SaldoAnno6!A$12:A$5000,$D636,SaldoAnno6!D$12:D$5000)</f>
        <v>0</v>
      </c>
      <c r="AC636" s="123">
        <f>SUMIF(SaldoAnno6!A$12:A$5000,$D636,SaldoAnno6!E$12:E$5000)</f>
        <v>0</v>
      </c>
      <c r="AD636" s="123">
        <f>SUMIF(SaldoAnno6!A$12:A$5000,$D636,SaldoAnno6!G$12:G$5000)</f>
        <v>0</v>
      </c>
    </row>
    <row r="637" spans="1:30">
      <c r="A637" s="124">
        <v>92</v>
      </c>
      <c r="B637" s="124">
        <v>9202</v>
      </c>
      <c r="C637" s="124">
        <v>920201</v>
      </c>
      <c r="D637" s="124">
        <v>92020101</v>
      </c>
      <c r="E637" s="125" t="s">
        <v>190</v>
      </c>
      <c r="F637" s="124">
        <v>6</v>
      </c>
      <c r="G637" s="126" t="s">
        <v>455</v>
      </c>
      <c r="H637" s="126" t="s">
        <v>455</v>
      </c>
      <c r="I637" s="126" t="s">
        <v>455</v>
      </c>
      <c r="J637" s="126" t="s">
        <v>188</v>
      </c>
      <c r="K637" s="126" t="s">
        <v>191</v>
      </c>
      <c r="L637" s="126" t="s">
        <v>191</v>
      </c>
      <c r="M637" s="123">
        <f>SUMIF(SaldoAnno1!A$12:A$4902,D637,SaldoAnno1!D$12:D$4902)</f>
        <v>0</v>
      </c>
      <c r="N637" s="123">
        <f>SUMIF(SaldoAnno1!A$12:A$4902,D637,SaldoAnno1!E$12:E$4902)</f>
        <v>0</v>
      </c>
      <c r="O637" s="123">
        <f>SUMIF(SaldoAnno1!A$12:A$4902,D637,SaldoAnno1!G$12:G$4902)</f>
        <v>0</v>
      </c>
      <c r="P637" s="123">
        <f>SUMIF(SaldoAnno2!A$12:A$5000,D637,SaldoAnno2!D$12:D$5000)</f>
        <v>0</v>
      </c>
      <c r="Q637" s="123">
        <f>SUMIF(SaldoAnno2!A$12:A$5000,D637,SaldoAnno2!E$12:E$5000)</f>
        <v>2881979.24</v>
      </c>
      <c r="R637" s="123">
        <f>SUMIF(SaldoAnno2!A$12:A$5000,D637,SaldoAnno2!G$12:G$5000)</f>
        <v>-2881979.24</v>
      </c>
      <c r="S637" s="123">
        <f>SUMIF(SaldoAnno3!A$12:A$5000,D637,SaldoAnno3!D$12:G$5000)</f>
        <v>0</v>
      </c>
      <c r="T637" s="123">
        <f>SUMIF(SaldoAnno3!A$12:A$5000,D637,SaldoAnno3!E$12:H$5000)</f>
        <v>2881979.24</v>
      </c>
      <c r="U637" s="123">
        <f>SUMIF(SaldoAnno3!A$12:A$5000,D637,SaldoAnno3!G$12:G$5000)</f>
        <v>-2881979.24</v>
      </c>
      <c r="V637" s="123">
        <f>SUMIF(SaldoAnno4!A$12:A$4602,$D637,SaldoAnno4!D$12:D$4602)</f>
        <v>0</v>
      </c>
      <c r="W637" s="123">
        <f>SUMIF(SaldoAnno4!A$12:A$4602,$D637,SaldoAnno4!E$12:E$4602)</f>
        <v>2881979.24</v>
      </c>
      <c r="X637" s="123">
        <f>SUMIF(SaldoAnno4!A$12:A$4602,$D637,SaldoAnno4!G$12:G$4602)</f>
        <v>-2881979.24</v>
      </c>
      <c r="Y637" s="123">
        <f>SUMIF(SaldoAnno5!A$12:A$4602,$D637,SaldoAnno5!D$12:D$4602)</f>
        <v>0</v>
      </c>
      <c r="Z637" s="123">
        <f>SUMIF(SaldoAnno5!A$12:A$4602,$D637,SaldoAnno5!E$12:E$4602)</f>
        <v>2881979.24</v>
      </c>
      <c r="AA637" s="123">
        <f>SUMIF(SaldoAnno5!A$12:A$4602,$D637,SaldoAnno5!G$12:G$4602)</f>
        <v>-2881979.24</v>
      </c>
      <c r="AB637" s="123">
        <f>SUMIF(SaldoAnno6!A$12:A$5000,$D637,SaldoAnno6!D$12:D$5000)</f>
        <v>0</v>
      </c>
      <c r="AC637" s="123">
        <f>SUMIF(SaldoAnno6!A$12:A$5000,$D637,SaldoAnno6!E$12:E$5000)</f>
        <v>2881979.24</v>
      </c>
      <c r="AD637" s="123">
        <f>SUMIF(SaldoAnno6!A$12:A$5000,$D637,SaldoAnno6!G$12:G$5000)</f>
        <v>-2881979.24</v>
      </c>
    </row>
    <row r="638" spans="1:30">
      <c r="A638" s="124">
        <v>92</v>
      </c>
      <c r="B638" s="124">
        <v>9203</v>
      </c>
      <c r="C638" s="124">
        <v>920301</v>
      </c>
      <c r="D638" s="124">
        <v>92030101</v>
      </c>
      <c r="E638" s="125" t="s">
        <v>192</v>
      </c>
      <c r="F638" s="124">
        <v>6</v>
      </c>
      <c r="G638" s="126" t="s">
        <v>455</v>
      </c>
      <c r="H638" s="126" t="s">
        <v>455</v>
      </c>
      <c r="I638" s="126" t="s">
        <v>455</v>
      </c>
      <c r="J638" s="126" t="s">
        <v>188</v>
      </c>
      <c r="K638" s="126" t="s">
        <v>193</v>
      </c>
      <c r="L638" s="126" t="s">
        <v>193</v>
      </c>
      <c r="M638" s="123">
        <f>SUMIF(SaldoAnno1!A$12:A$4902,D638,SaldoAnno1!D$12:D$4902)</f>
        <v>0</v>
      </c>
      <c r="N638" s="123">
        <f>SUMIF(SaldoAnno1!A$12:A$4902,D638,SaldoAnno1!E$12:E$4902)</f>
        <v>0</v>
      </c>
      <c r="O638" s="123">
        <f>SUMIF(SaldoAnno1!A$12:A$4902,D638,SaldoAnno1!G$12:G$4902)</f>
        <v>0</v>
      </c>
      <c r="P638" s="123">
        <f>SUMIF(SaldoAnno2!A$12:A$5000,D638,SaldoAnno2!D$12:D$5000)</f>
        <v>0</v>
      </c>
      <c r="Q638" s="123">
        <f>SUMIF(SaldoAnno2!A$12:A$5000,D638,SaldoAnno2!E$12:E$5000)</f>
        <v>0</v>
      </c>
      <c r="R638" s="123">
        <f>SUMIF(SaldoAnno2!A$12:A$5000,D638,SaldoAnno2!G$12:G$5000)</f>
        <v>0</v>
      </c>
      <c r="S638" s="123">
        <f>SUMIF(SaldoAnno3!A$12:A$5000,D638,SaldoAnno3!D$12:G$5000)</f>
        <v>0</v>
      </c>
      <c r="T638" s="123">
        <f>SUMIF(SaldoAnno3!A$12:A$5000,D638,SaldoAnno3!E$12:H$5000)</f>
        <v>0</v>
      </c>
      <c r="U638" s="123">
        <f>SUMIF(SaldoAnno3!A$12:A$5000,D638,SaldoAnno3!G$12:G$5000)</f>
        <v>0</v>
      </c>
      <c r="V638" s="123">
        <f>SUMIF(SaldoAnno4!A$12:A$4602,$D638,SaldoAnno4!D$12:D$4602)</f>
        <v>0</v>
      </c>
      <c r="W638" s="123">
        <f>SUMIF(SaldoAnno4!A$12:A$4602,$D638,SaldoAnno4!E$12:E$4602)</f>
        <v>0</v>
      </c>
      <c r="X638" s="123">
        <f>SUMIF(SaldoAnno4!A$12:A$4602,$D638,SaldoAnno4!G$12:G$4602)</f>
        <v>0</v>
      </c>
      <c r="Y638" s="123">
        <f>SUMIF(SaldoAnno5!A$12:A$4602,$D638,SaldoAnno5!D$12:D$4602)</f>
        <v>0</v>
      </c>
      <c r="Z638" s="123">
        <f>SUMIF(SaldoAnno5!A$12:A$4602,$D638,SaldoAnno5!E$12:E$4602)</f>
        <v>0</v>
      </c>
      <c r="AA638" s="123">
        <f>SUMIF(SaldoAnno5!A$12:A$4602,$D638,SaldoAnno5!G$12:G$4602)</f>
        <v>0</v>
      </c>
      <c r="AB638" s="123">
        <f>SUMIF(SaldoAnno6!A$12:A$5000,$D638,SaldoAnno6!D$12:D$5000)</f>
        <v>0</v>
      </c>
      <c r="AC638" s="123">
        <f>SUMIF(SaldoAnno6!A$12:A$5000,$D638,SaldoAnno6!E$12:E$5000)</f>
        <v>0</v>
      </c>
      <c r="AD638" s="123">
        <f>SUMIF(SaldoAnno6!A$12:A$5000,$D638,SaldoAnno6!G$12:G$5000)</f>
        <v>0</v>
      </c>
    </row>
    <row r="639" spans="1:30">
      <c r="A639" s="124">
        <v>92</v>
      </c>
      <c r="B639" s="124">
        <v>9203</v>
      </c>
      <c r="C639" s="124">
        <v>920301</v>
      </c>
      <c r="D639" s="124">
        <v>92030102</v>
      </c>
      <c r="E639" s="125" t="s">
        <v>194</v>
      </c>
      <c r="F639" s="124">
        <v>6</v>
      </c>
      <c r="G639" s="126" t="s">
        <v>455</v>
      </c>
      <c r="H639" s="126" t="s">
        <v>455</v>
      </c>
      <c r="I639" s="126" t="s">
        <v>455</v>
      </c>
      <c r="J639" s="126" t="s">
        <v>188</v>
      </c>
      <c r="K639" s="126" t="s">
        <v>193</v>
      </c>
      <c r="L639" s="126" t="s">
        <v>193</v>
      </c>
      <c r="M639" s="123">
        <f>SUMIF(SaldoAnno1!A$12:A$4902,D639,SaldoAnno1!D$12:D$4902)</f>
        <v>0</v>
      </c>
      <c r="N639" s="123">
        <f>SUMIF(SaldoAnno1!A$12:A$4902,D639,SaldoAnno1!E$12:E$4902)</f>
        <v>0</v>
      </c>
      <c r="O639" s="123">
        <f>SUMIF(SaldoAnno1!A$12:A$4902,D639,SaldoAnno1!G$12:G$4902)</f>
        <v>0</v>
      </c>
      <c r="P639" s="123">
        <f>SUMIF(SaldoAnno2!A$12:A$5000,D639,SaldoAnno2!D$12:D$5000)</f>
        <v>0</v>
      </c>
      <c r="Q639" s="123">
        <f>SUMIF(SaldoAnno2!A$12:A$5000,D639,SaldoAnno2!E$12:E$5000)</f>
        <v>0</v>
      </c>
      <c r="R639" s="123">
        <f>SUMIF(SaldoAnno2!A$12:A$5000,D639,SaldoAnno2!G$12:G$5000)</f>
        <v>0</v>
      </c>
      <c r="S639" s="123">
        <f>SUMIF(SaldoAnno3!A$12:A$5000,D639,SaldoAnno3!D$12:G$5000)</f>
        <v>0</v>
      </c>
      <c r="T639" s="123">
        <f>SUMIF(SaldoAnno3!A$12:A$5000,D639,SaldoAnno3!E$12:H$5000)</f>
        <v>0</v>
      </c>
      <c r="U639" s="123">
        <f>SUMIF(SaldoAnno3!A$12:A$5000,D639,SaldoAnno3!G$12:G$5000)</f>
        <v>0</v>
      </c>
      <c r="V639" s="123">
        <f>SUMIF(SaldoAnno4!A$12:A$4602,$D639,SaldoAnno4!D$12:D$4602)</f>
        <v>0</v>
      </c>
      <c r="W639" s="123">
        <f>SUMIF(SaldoAnno4!A$12:A$4602,$D639,SaldoAnno4!E$12:E$4602)</f>
        <v>0</v>
      </c>
      <c r="X639" s="123">
        <f>SUMIF(SaldoAnno4!A$12:A$4602,$D639,SaldoAnno4!G$12:G$4602)</f>
        <v>0</v>
      </c>
      <c r="Y639" s="123">
        <f>SUMIF(SaldoAnno5!A$12:A$4602,$D639,SaldoAnno5!D$12:D$4602)</f>
        <v>0</v>
      </c>
      <c r="Z639" s="123">
        <f>SUMIF(SaldoAnno5!A$12:A$4602,$D639,SaldoAnno5!E$12:E$4602)</f>
        <v>0</v>
      </c>
      <c r="AA639" s="123">
        <f>SUMIF(SaldoAnno5!A$12:A$4602,$D639,SaldoAnno5!G$12:G$4602)</f>
        <v>0</v>
      </c>
      <c r="AB639" s="123">
        <f>SUMIF(SaldoAnno6!A$12:A$5000,$D639,SaldoAnno6!D$12:D$5000)</f>
        <v>0</v>
      </c>
      <c r="AC639" s="123">
        <f>SUMIF(SaldoAnno6!A$12:A$5000,$D639,SaldoAnno6!E$12:E$5000)</f>
        <v>0</v>
      </c>
      <c r="AD639" s="123">
        <f>SUMIF(SaldoAnno6!A$12:A$5000,$D639,SaldoAnno6!G$12:G$5000)</f>
        <v>0</v>
      </c>
    </row>
    <row r="640" spans="1:30">
      <c r="A640" s="124">
        <v>92</v>
      </c>
      <c r="B640" s="124">
        <v>9204</v>
      </c>
      <c r="C640" s="124">
        <v>920401</v>
      </c>
      <c r="D640" s="124">
        <v>92040101</v>
      </c>
      <c r="E640" s="125" t="s">
        <v>195</v>
      </c>
      <c r="F640" s="124">
        <v>6</v>
      </c>
      <c r="G640" s="126" t="s">
        <v>455</v>
      </c>
      <c r="H640" s="126" t="s">
        <v>455</v>
      </c>
      <c r="I640" s="126" t="s">
        <v>455</v>
      </c>
      <c r="J640" s="126" t="s">
        <v>188</v>
      </c>
      <c r="K640" s="126" t="s">
        <v>196</v>
      </c>
      <c r="L640" s="126" t="s">
        <v>196</v>
      </c>
      <c r="M640" s="123">
        <f>SUMIF(SaldoAnno1!A$12:A$4902,D640,SaldoAnno1!D$12:D$4902)</f>
        <v>0</v>
      </c>
      <c r="N640" s="123">
        <f>SUMIF(SaldoAnno1!A$12:A$4902,D640,SaldoAnno1!E$12:E$4902)</f>
        <v>0</v>
      </c>
      <c r="O640" s="123">
        <f>SUMIF(SaldoAnno1!A$12:A$4902,D640,SaldoAnno1!G$12:G$4902)</f>
        <v>0</v>
      </c>
      <c r="P640" s="123">
        <f>SUMIF(SaldoAnno2!A$12:A$5000,D640,SaldoAnno2!D$12:D$5000)</f>
        <v>0</v>
      </c>
      <c r="Q640" s="123">
        <f>SUMIF(SaldoAnno2!A$12:A$5000,D640,SaldoAnno2!E$12:E$5000)</f>
        <v>0</v>
      </c>
      <c r="R640" s="123">
        <f>SUMIF(SaldoAnno2!A$12:A$5000,D640,SaldoAnno2!G$12:G$5000)</f>
        <v>0</v>
      </c>
      <c r="S640" s="123">
        <f>SUMIF(SaldoAnno3!A$12:A$5000,D640,SaldoAnno3!D$12:G$5000)</f>
        <v>0</v>
      </c>
      <c r="T640" s="123">
        <f>SUMIF(SaldoAnno3!A$12:A$5000,D640,SaldoAnno3!E$12:H$5000)</f>
        <v>0</v>
      </c>
      <c r="U640" s="123">
        <f>SUMIF(SaldoAnno3!A$12:A$5000,D640,SaldoAnno3!G$12:G$5000)</f>
        <v>0</v>
      </c>
      <c r="V640" s="123">
        <f>SUMIF(SaldoAnno4!A$12:A$4602,$D640,SaldoAnno4!D$12:D$4602)</f>
        <v>0</v>
      </c>
      <c r="W640" s="123">
        <f>SUMIF(SaldoAnno4!A$12:A$4602,$D640,SaldoAnno4!E$12:E$4602)</f>
        <v>60555</v>
      </c>
      <c r="X640" s="123">
        <f>SUMIF(SaldoAnno4!A$12:A$4602,$D640,SaldoAnno4!G$12:G$4602)</f>
        <v>-60555</v>
      </c>
      <c r="Y640" s="123">
        <f>SUMIF(SaldoAnno5!A$12:A$4602,$D640,SaldoAnno5!D$12:D$4602)</f>
        <v>12640</v>
      </c>
      <c r="Z640" s="123">
        <f>SUMIF(SaldoAnno5!A$12:A$4602,$D640,SaldoAnno5!E$12:E$4602)</f>
        <v>60555</v>
      </c>
      <c r="AA640" s="123">
        <f>SUMIF(SaldoAnno5!A$12:A$4602,$D640,SaldoAnno5!G$12:G$4602)</f>
        <v>-47915</v>
      </c>
      <c r="AB640" s="123">
        <f>SUMIF(SaldoAnno6!A$12:A$5000,$D640,SaldoAnno6!D$12:D$5000)</f>
        <v>47915</v>
      </c>
      <c r="AC640" s="123">
        <f>SUMIF(SaldoAnno6!A$12:A$5000,$D640,SaldoAnno6!E$12:E$5000)</f>
        <v>47915</v>
      </c>
      <c r="AD640" s="123">
        <f>SUMIF(SaldoAnno6!A$12:A$5000,$D640,SaldoAnno6!G$12:G$5000)</f>
        <v>0</v>
      </c>
    </row>
    <row r="641" spans="1:30">
      <c r="A641" s="124">
        <v>92</v>
      </c>
      <c r="B641" s="124">
        <v>9204</v>
      </c>
      <c r="C641" s="124">
        <v>920401</v>
      </c>
      <c r="D641" s="124">
        <v>92040102</v>
      </c>
      <c r="E641" s="125" t="s">
        <v>1386</v>
      </c>
      <c r="F641" s="124">
        <v>6</v>
      </c>
      <c r="G641" s="126" t="s">
        <v>455</v>
      </c>
      <c r="H641" s="126" t="s">
        <v>455</v>
      </c>
      <c r="I641" s="126" t="s">
        <v>455</v>
      </c>
      <c r="J641" s="126" t="s">
        <v>188</v>
      </c>
      <c r="K641" s="126" t="s">
        <v>196</v>
      </c>
      <c r="L641" s="126" t="s">
        <v>196</v>
      </c>
      <c r="M641" s="123">
        <f>SUMIF(SaldoAnno1!A$12:A$4902,D641,SaldoAnno1!D$12:D$4902)</f>
        <v>0</v>
      </c>
      <c r="N641" s="123">
        <f>SUMIF(SaldoAnno1!A$12:A$4902,D641,SaldoAnno1!E$12:E$4902)</f>
        <v>0</v>
      </c>
      <c r="O641" s="123">
        <f>SUMIF(SaldoAnno1!A$12:A$4902,D641,SaldoAnno1!G$12:G$4902)</f>
        <v>0</v>
      </c>
      <c r="P641" s="123">
        <f>SUMIF(SaldoAnno2!A$12:A$5000,D641,SaldoAnno2!D$12:D$5000)</f>
        <v>0</v>
      </c>
      <c r="Q641" s="123">
        <f>SUMIF(SaldoAnno2!A$12:A$5000,D641,SaldoAnno2!E$12:E$5000)</f>
        <v>0</v>
      </c>
      <c r="R641" s="123">
        <f>SUMIF(SaldoAnno2!A$12:A$5000,D641,SaldoAnno2!G$12:G$5000)</f>
        <v>0</v>
      </c>
      <c r="S641" s="123">
        <f>SUMIF(SaldoAnno3!A$12:A$5000,D641,SaldoAnno3!D$12:G$5000)</f>
        <v>0</v>
      </c>
      <c r="T641" s="123">
        <f>SUMIF(SaldoAnno3!A$12:A$5000,D641,SaldoAnno3!E$12:H$5000)</f>
        <v>0</v>
      </c>
      <c r="U641" s="123">
        <f>SUMIF(SaldoAnno3!A$12:A$5000,D641,SaldoAnno3!G$12:G$5000)</f>
        <v>0</v>
      </c>
      <c r="V641" s="123">
        <f>SUMIF(SaldoAnno4!A$12:A$4602,$D641,SaldoAnno4!D$12:D$4602)</f>
        <v>0</v>
      </c>
      <c r="W641" s="123">
        <f>SUMIF(SaldoAnno4!A$12:A$4602,$D641,SaldoAnno4!E$12:E$4602)</f>
        <v>0</v>
      </c>
      <c r="X641" s="123">
        <f>SUMIF(SaldoAnno4!A$12:A$4602,$D641,SaldoAnno4!G$12:G$4602)</f>
        <v>0</v>
      </c>
      <c r="Y641" s="123">
        <f>SUMIF(SaldoAnno5!A$12:A$4602,$D641,SaldoAnno5!D$12:D$4602)</f>
        <v>0</v>
      </c>
      <c r="Z641" s="123">
        <f>SUMIF(SaldoAnno5!A$12:A$4602,$D641,SaldoAnno5!E$12:E$4602)</f>
        <v>0</v>
      </c>
      <c r="AA641" s="123">
        <f>SUMIF(SaldoAnno5!A$12:A$4602,$D641,SaldoAnno5!G$12:G$4602)</f>
        <v>0</v>
      </c>
      <c r="AB641" s="123">
        <f>SUMIF(SaldoAnno6!A$12:A$5000,$D641,SaldoAnno6!D$12:D$5000)</f>
        <v>0</v>
      </c>
      <c r="AC641" s="123">
        <f>SUMIF(SaldoAnno6!A$12:A$5000,$D641,SaldoAnno6!E$12:E$5000)</f>
        <v>0</v>
      </c>
      <c r="AD641" s="123">
        <f>SUMIF(SaldoAnno6!A$12:A$5000,$D641,SaldoAnno6!G$12:G$5000)</f>
        <v>0</v>
      </c>
    </row>
    <row r="642" spans="1:30" ht="25.5">
      <c r="A642" s="124">
        <v>92</v>
      </c>
      <c r="B642" s="124">
        <v>9205</v>
      </c>
      <c r="C642" s="124">
        <v>920501</v>
      </c>
      <c r="D642" s="124">
        <v>92050101</v>
      </c>
      <c r="E642" s="125" t="s">
        <v>1637</v>
      </c>
      <c r="F642" s="124">
        <v>6</v>
      </c>
      <c r="G642" s="126" t="s">
        <v>455</v>
      </c>
      <c r="H642" s="126" t="s">
        <v>455</v>
      </c>
      <c r="I642" s="126" t="s">
        <v>455</v>
      </c>
      <c r="J642" s="126" t="s">
        <v>188</v>
      </c>
      <c r="K642" s="126" t="s">
        <v>198</v>
      </c>
      <c r="L642" s="126" t="s">
        <v>198</v>
      </c>
      <c r="M642" s="123">
        <f>SUMIF(SaldoAnno1!A$12:A$4902,D642,SaldoAnno1!D$12:D$4902)</f>
        <v>0</v>
      </c>
      <c r="N642" s="123">
        <f>SUMIF(SaldoAnno1!A$12:A$4902,D642,SaldoAnno1!E$12:E$4902)</f>
        <v>0</v>
      </c>
      <c r="O642" s="123">
        <f>SUMIF(SaldoAnno1!A$12:A$4902,D642,SaldoAnno1!G$12:G$4902)</f>
        <v>0</v>
      </c>
      <c r="P642" s="123">
        <f>SUMIF(SaldoAnno2!A$12:A$5000,D642,SaldoAnno2!D$12:D$5000)</f>
        <v>0</v>
      </c>
      <c r="Q642" s="123">
        <f>SUMIF(SaldoAnno2!A$12:A$5000,D642,SaldoAnno2!E$12:E$5000)</f>
        <v>750</v>
      </c>
      <c r="R642" s="123">
        <f>SUMIF(SaldoAnno2!A$12:A$5000,D642,SaldoAnno2!G$12:G$5000)</f>
        <v>-750</v>
      </c>
      <c r="S642" s="123">
        <f>SUMIF(SaldoAnno3!A$12:A$5000,D642,SaldoAnno3!D$12:G$5000)</f>
        <v>0</v>
      </c>
      <c r="T642" s="123">
        <f>SUMIF(SaldoAnno3!A$12:A$5000,D642,SaldoAnno3!E$12:H$5000)</f>
        <v>9404.5</v>
      </c>
      <c r="U642" s="123">
        <f>SUMIF(SaldoAnno3!A$12:A$5000,D642,SaldoAnno3!G$12:G$5000)</f>
        <v>-9404.5</v>
      </c>
      <c r="V642" s="123">
        <f>SUMIF(SaldoAnno4!A$12:A$4602,$D642,SaldoAnno4!D$12:D$4602)</f>
        <v>0</v>
      </c>
      <c r="W642" s="123">
        <f>SUMIF(SaldoAnno4!A$12:A$4602,$D642,SaldoAnno4!E$12:E$4602)</f>
        <v>300</v>
      </c>
      <c r="X642" s="123">
        <f>SUMIF(SaldoAnno4!A$12:A$4602,$D642,SaldoAnno4!G$12:G$4602)</f>
        <v>-300</v>
      </c>
      <c r="Y642" s="123">
        <f>SUMIF(SaldoAnno5!A$12:A$4602,$D642,SaldoAnno5!D$12:D$4602)</f>
        <v>300</v>
      </c>
      <c r="Z642" s="123">
        <f>SUMIF(SaldoAnno5!A$12:A$4602,$D642,SaldoAnno5!E$12:E$4602)</f>
        <v>300</v>
      </c>
      <c r="AA642" s="123">
        <f>SUMIF(SaldoAnno5!A$12:A$4602,$D642,SaldoAnno5!G$12:G$4602)</f>
        <v>0</v>
      </c>
      <c r="AB642" s="123">
        <f>SUMIF(SaldoAnno6!A$12:A$5000,$D642,SaldoAnno6!D$12:D$5000)</f>
        <v>0</v>
      </c>
      <c r="AC642" s="123">
        <f>SUMIF(SaldoAnno6!A$12:A$5000,$D642,SaldoAnno6!E$12:E$5000)</f>
        <v>0</v>
      </c>
      <c r="AD642" s="123">
        <f>SUMIF(SaldoAnno6!A$12:A$5000,$D642,SaldoAnno6!G$12:G$5000)</f>
        <v>0</v>
      </c>
    </row>
    <row r="643" spans="1:30">
      <c r="A643" s="124">
        <v>92</v>
      </c>
      <c r="B643" s="124">
        <v>9205</v>
      </c>
      <c r="C643" s="124">
        <v>920501</v>
      </c>
      <c r="D643" s="124">
        <v>92050102</v>
      </c>
      <c r="E643" s="125" t="s">
        <v>199</v>
      </c>
      <c r="F643" s="124">
        <v>6</v>
      </c>
      <c r="G643" s="126" t="s">
        <v>455</v>
      </c>
      <c r="H643" s="126" t="s">
        <v>455</v>
      </c>
      <c r="I643" s="126" t="s">
        <v>455</v>
      </c>
      <c r="J643" s="126" t="s">
        <v>188</v>
      </c>
      <c r="K643" s="126" t="s">
        <v>198</v>
      </c>
      <c r="L643" s="126" t="s">
        <v>198</v>
      </c>
      <c r="M643" s="123">
        <f>SUMIF(SaldoAnno1!A$12:A$4902,D643,SaldoAnno1!D$12:D$4902)</f>
        <v>0</v>
      </c>
      <c r="N643" s="123">
        <f>SUMIF(SaldoAnno1!A$12:A$4902,D643,SaldoAnno1!E$12:E$4902)</f>
        <v>0</v>
      </c>
      <c r="O643" s="123">
        <f>SUMIF(SaldoAnno1!A$12:A$4902,D643,SaldoAnno1!G$12:G$4902)</f>
        <v>0</v>
      </c>
      <c r="P643" s="123">
        <f>SUMIF(SaldoAnno2!A$12:A$5000,D643,SaldoAnno2!D$12:D$5000)</f>
        <v>0</v>
      </c>
      <c r="Q643" s="123">
        <f>SUMIF(SaldoAnno2!A$12:A$5000,D643,SaldoAnno2!E$12:E$5000)</f>
        <v>1505010.32</v>
      </c>
      <c r="R643" s="123">
        <f>SUMIF(SaldoAnno2!A$12:A$5000,D643,SaldoAnno2!G$12:G$5000)</f>
        <v>-1505010.32</v>
      </c>
      <c r="S643" s="123">
        <f>SUMIF(SaldoAnno3!A$12:A$5000,D643,SaldoAnno3!D$12:G$5000)</f>
        <v>0</v>
      </c>
      <c r="T643" s="123">
        <f>SUMIF(SaldoAnno3!A$12:A$5000,D643,SaldoAnno3!E$12:H$5000)</f>
        <v>1904451.04</v>
      </c>
      <c r="U643" s="123">
        <f>SUMIF(SaldoAnno3!A$12:A$5000,D643,SaldoAnno3!G$12:G$5000)</f>
        <v>-1904451.04</v>
      </c>
      <c r="V643" s="123">
        <f>SUMIF(SaldoAnno4!A$12:A$4602,$D643,SaldoAnno4!D$12:D$4602)</f>
        <v>751580.69</v>
      </c>
      <c r="W643" s="123">
        <f>SUMIF(SaldoAnno4!A$12:A$4602,$D643,SaldoAnno4!E$12:E$4602)</f>
        <v>1904451.04</v>
      </c>
      <c r="X643" s="123">
        <f>SUMIF(SaldoAnno4!A$12:A$4602,$D643,SaldoAnno4!G$12:G$4602)</f>
        <v>-1152870.3500000001</v>
      </c>
      <c r="Y643" s="123">
        <f>SUMIF(SaldoAnno5!A$12:A$4602,$D643,SaldoAnno5!D$12:D$4602)</f>
        <v>0</v>
      </c>
      <c r="Z643" s="123">
        <f>SUMIF(SaldoAnno5!A$12:A$4602,$D643,SaldoAnno5!E$12:E$4602)</f>
        <v>1157337.3600000001</v>
      </c>
      <c r="AA643" s="123">
        <f>SUMIF(SaldoAnno5!A$12:A$4602,$D643,SaldoAnno5!G$12:G$4602)</f>
        <v>-1157337.3600000001</v>
      </c>
      <c r="AB643" s="123">
        <f>SUMIF(SaldoAnno6!A$12:A$5000,$D643,SaldoAnno6!D$12:D$5000)</f>
        <v>0</v>
      </c>
      <c r="AC643" s="123">
        <f>SUMIF(SaldoAnno6!A$12:A$5000,$D643,SaldoAnno6!E$12:E$5000)</f>
        <v>1215851.1299999999</v>
      </c>
      <c r="AD643" s="123">
        <f>SUMIF(SaldoAnno6!A$12:A$5000,$D643,SaldoAnno6!G$12:G$5000)</f>
        <v>-1215851.1299999999</v>
      </c>
    </row>
    <row r="644" spans="1:30">
      <c r="A644" s="124">
        <v>92</v>
      </c>
      <c r="B644" s="124">
        <v>9205</v>
      </c>
      <c r="C644" s="124">
        <v>920501</v>
      </c>
      <c r="D644" s="124">
        <v>92050103</v>
      </c>
      <c r="E644" s="125" t="s">
        <v>1389</v>
      </c>
      <c r="F644" s="124">
        <v>6</v>
      </c>
      <c r="G644" s="126" t="s">
        <v>455</v>
      </c>
      <c r="H644" s="126" t="s">
        <v>455</v>
      </c>
      <c r="I644" s="126" t="s">
        <v>455</v>
      </c>
      <c r="J644" s="126" t="s">
        <v>188</v>
      </c>
      <c r="K644" s="126" t="s">
        <v>198</v>
      </c>
      <c r="L644" s="126" t="s">
        <v>198</v>
      </c>
      <c r="M644" s="123">
        <f>SUMIF(SaldoAnno1!A$12:A$4902,D644,SaldoAnno1!D$12:D$4902)</f>
        <v>0</v>
      </c>
      <c r="N644" s="123">
        <f>SUMIF(SaldoAnno1!A$12:A$4902,D644,SaldoAnno1!E$12:E$4902)</f>
        <v>0</v>
      </c>
      <c r="O644" s="123">
        <f>SUMIF(SaldoAnno1!A$12:A$4902,D644,SaldoAnno1!G$12:G$4902)</f>
        <v>0</v>
      </c>
      <c r="P644" s="123">
        <f>SUMIF(SaldoAnno2!A$12:A$5000,D644,SaldoAnno2!D$12:D$5000)</f>
        <v>0</v>
      </c>
      <c r="Q644" s="123">
        <f>SUMIF(SaldoAnno2!A$12:A$5000,D644,SaldoAnno2!E$12:E$5000)</f>
        <v>959134.77</v>
      </c>
      <c r="R644" s="123">
        <f>SUMIF(SaldoAnno2!A$12:A$5000,D644,SaldoAnno2!G$12:G$5000)</f>
        <v>-959134.77</v>
      </c>
      <c r="S644" s="123">
        <f>SUMIF(SaldoAnno3!A$12:A$5000,D644,SaldoAnno3!D$12:G$5000)</f>
        <v>0</v>
      </c>
      <c r="T644" s="123">
        <f>SUMIF(SaldoAnno3!A$12:A$5000,D644,SaldoAnno3!E$12:H$5000)</f>
        <v>538120.37</v>
      </c>
      <c r="U644" s="123">
        <f>SUMIF(SaldoAnno3!A$12:A$5000,D644,SaldoAnno3!G$12:G$5000)</f>
        <v>-538120.37</v>
      </c>
      <c r="V644" s="123">
        <f>SUMIF(SaldoAnno4!A$12:A$4602,$D644,SaldoAnno4!D$12:D$4602)</f>
        <v>0</v>
      </c>
      <c r="W644" s="123">
        <f>SUMIF(SaldoAnno4!A$12:A$4602,$D644,SaldoAnno4!E$12:E$4602)</f>
        <v>1039025.2</v>
      </c>
      <c r="X644" s="123">
        <f>SUMIF(SaldoAnno4!A$12:A$4602,$D644,SaldoAnno4!G$12:G$4602)</f>
        <v>-1039025.2</v>
      </c>
      <c r="Y644" s="123">
        <f>SUMIF(SaldoAnno5!A$12:A$4602,$D644,SaldoAnno5!D$12:D$4602)</f>
        <v>0</v>
      </c>
      <c r="Z644" s="123">
        <f>SUMIF(SaldoAnno5!A$12:A$4602,$D644,SaldoAnno5!E$12:E$4602)</f>
        <v>2038268.37</v>
      </c>
      <c r="AA644" s="123">
        <f>SUMIF(SaldoAnno5!A$12:A$4602,$D644,SaldoAnno5!G$12:G$4602)</f>
        <v>-2038268.37</v>
      </c>
      <c r="AB644" s="123">
        <f>SUMIF(SaldoAnno6!A$12:A$5000,$D644,SaldoAnno6!D$12:D$5000)</f>
        <v>0</v>
      </c>
      <c r="AC644" s="123">
        <f>SUMIF(SaldoAnno6!A$12:A$5000,$D644,SaldoAnno6!E$12:E$5000)</f>
        <v>4140254.21</v>
      </c>
      <c r="AD644" s="123">
        <f>SUMIF(SaldoAnno6!A$12:A$5000,$D644,SaldoAnno6!G$12:G$5000)</f>
        <v>-4140254.21</v>
      </c>
    </row>
    <row r="645" spans="1:30">
      <c r="A645" s="124">
        <v>99</v>
      </c>
      <c r="B645" s="124">
        <v>9923</v>
      </c>
      <c r="C645" s="124">
        <v>992301</v>
      </c>
      <c r="D645" s="124">
        <v>99230101</v>
      </c>
      <c r="E645" s="125" t="s">
        <v>200</v>
      </c>
      <c r="F645" s="124">
        <v>0</v>
      </c>
      <c r="G645" s="126" t="s">
        <v>455</v>
      </c>
      <c r="H645" s="126" t="s">
        <v>455</v>
      </c>
      <c r="I645" s="126" t="s">
        <v>455</v>
      </c>
      <c r="J645" s="126" t="s">
        <v>200</v>
      </c>
      <c r="K645" s="126" t="s">
        <v>200</v>
      </c>
      <c r="L645" s="126" t="s">
        <v>200</v>
      </c>
      <c r="M645" s="123">
        <f>SUMIF(SaldoAnno1!A$12:A$4902,D645,SaldoAnno1!D$12:D$4902)</f>
        <v>0</v>
      </c>
      <c r="N645" s="123">
        <f>SUMIF(SaldoAnno1!A$12:A$4902,D645,SaldoAnno1!E$12:E$4902)</f>
        <v>0</v>
      </c>
      <c r="O645" s="123">
        <f>SUMIF(SaldoAnno1!A$12:A$4902,D645,SaldoAnno1!G$12:G$4902)</f>
        <v>0</v>
      </c>
      <c r="P645" s="123">
        <f>SUMIF(SaldoAnno2!A$12:A$5000,D645,SaldoAnno2!D$12:D$5000)</f>
        <v>0</v>
      </c>
      <c r="Q645" s="123">
        <f>SUMIF(SaldoAnno2!A$12:A$5000,D645,SaldoAnno2!E$12:E$5000)</f>
        <v>0</v>
      </c>
      <c r="R645" s="123">
        <f>SUMIF(SaldoAnno2!A$12:A$5000,D645,SaldoAnno2!G$12:G$5000)</f>
        <v>0</v>
      </c>
      <c r="S645" s="123">
        <f>SUMIF(SaldoAnno3!A$12:A$5000,D645,SaldoAnno3!D$12:G$5000)</f>
        <v>0</v>
      </c>
      <c r="T645" s="123">
        <f>SUMIF(SaldoAnno3!A$12:A$5000,D645,SaldoAnno3!E$12:H$5000)</f>
        <v>0</v>
      </c>
      <c r="U645" s="123">
        <f>SUMIF(SaldoAnno3!A$12:A$5000,D645,SaldoAnno3!G$12:G$5000)</f>
        <v>0</v>
      </c>
      <c r="V645" s="123">
        <f>SUMIF(SaldoAnno4!A$12:A$4602,$D645,SaldoAnno4!D$12:D$4602)</f>
        <v>0</v>
      </c>
      <c r="W645" s="123">
        <f>SUMIF(SaldoAnno4!A$12:A$4602,$D645,SaldoAnno4!E$12:E$4602)</f>
        <v>0</v>
      </c>
      <c r="X645" s="123">
        <f>SUMIF(SaldoAnno4!A$12:A$4602,$D645,SaldoAnno4!G$12:G$4602)</f>
        <v>0</v>
      </c>
      <c r="Y645" s="123">
        <f>SUMIF(SaldoAnno5!A$12:A$4602,$D645,SaldoAnno5!D$12:D$4602)</f>
        <v>0</v>
      </c>
      <c r="Z645" s="123">
        <f>SUMIF(SaldoAnno5!A$12:A$4602,$D645,SaldoAnno5!E$12:E$4602)</f>
        <v>0</v>
      </c>
      <c r="AA645" s="123">
        <f>SUMIF(SaldoAnno5!A$12:A$4602,$D645,SaldoAnno5!G$12:G$4602)</f>
        <v>0</v>
      </c>
      <c r="AB645" s="123">
        <f>SUMIF(SaldoAnno6!A$12:A$5000,$D645,SaldoAnno6!D$12:D$5000)</f>
        <v>0</v>
      </c>
      <c r="AC645" s="123">
        <f>SUMIF(SaldoAnno6!A$12:A$5000,$D645,SaldoAnno6!E$12:E$5000)</f>
        <v>0</v>
      </c>
      <c r="AD645" s="123">
        <f>SUMIF(SaldoAnno6!A$12:A$5000,$D645,SaldoAnno6!G$12:G$5000)</f>
        <v>0</v>
      </c>
    </row>
    <row r="646" spans="1:30">
      <c r="A646" s="124">
        <v>99</v>
      </c>
      <c r="B646" s="124">
        <v>9999</v>
      </c>
      <c r="C646" s="124">
        <v>999999</v>
      </c>
      <c r="D646" s="124">
        <v>99999900</v>
      </c>
      <c r="E646" s="125" t="s">
        <v>201</v>
      </c>
      <c r="F646" s="124">
        <v>4</v>
      </c>
      <c r="G646" s="126" t="s">
        <v>462</v>
      </c>
      <c r="H646" s="126" t="s">
        <v>455</v>
      </c>
      <c r="I646" s="126" t="s">
        <v>455</v>
      </c>
      <c r="J646" s="126" t="s">
        <v>200</v>
      </c>
      <c r="K646" s="126" t="s">
        <v>455</v>
      </c>
      <c r="L646" s="126" t="s">
        <v>455</v>
      </c>
      <c r="M646" s="123">
        <f>SUMIF(SaldoAnno1!A$12:A$4902,D646,SaldoAnno1!D$12:D$4902)</f>
        <v>0</v>
      </c>
      <c r="N646" s="123">
        <f>SUMIF(SaldoAnno1!A$12:A$4902,D646,SaldoAnno1!E$12:E$4902)</f>
        <v>0</v>
      </c>
      <c r="O646" s="123">
        <f>SUMIF(SaldoAnno1!A$12:A$4902,D646,SaldoAnno1!G$12:G$4902)</f>
        <v>0</v>
      </c>
      <c r="P646" s="123">
        <f>SUMIF(SaldoAnno2!A$12:A$5000,D646,SaldoAnno2!D$12:D$5000)</f>
        <v>0</v>
      </c>
      <c r="Q646" s="123">
        <f>SUMIF(SaldoAnno2!A$12:A$5000,D646,SaldoAnno2!E$12:E$5000)</f>
        <v>0</v>
      </c>
      <c r="R646" s="123">
        <f>SUMIF(SaldoAnno2!A$12:A$5000,D646,SaldoAnno2!G$12:G$5000)</f>
        <v>0</v>
      </c>
      <c r="S646" s="123">
        <f>SUMIF(SaldoAnno3!A$12:A$5000,D646,SaldoAnno3!D$12:G$5000)</f>
        <v>0</v>
      </c>
      <c r="T646" s="123">
        <f>SUMIF(SaldoAnno3!A$12:A$5000,D646,SaldoAnno3!E$12:H$5000)</f>
        <v>0</v>
      </c>
      <c r="U646" s="123">
        <f>SUMIF(SaldoAnno3!A$12:A$5000,D646,SaldoAnno3!G$12:G$5000)</f>
        <v>0</v>
      </c>
      <c r="V646" s="123">
        <f>SUMIF(SaldoAnno4!A$12:A$4602,$D646,SaldoAnno4!D$12:D$4602)</f>
        <v>0</v>
      </c>
      <c r="W646" s="123">
        <f>SUMIF(SaldoAnno4!A$12:A$4602,$D646,SaldoAnno4!E$12:E$4602)</f>
        <v>0</v>
      </c>
      <c r="X646" s="123">
        <f>SUMIF(SaldoAnno4!A$12:A$4602,$D646,SaldoAnno4!G$12:G$4602)</f>
        <v>0</v>
      </c>
      <c r="Y646" s="123">
        <f>SUMIF(SaldoAnno5!A$12:A$4602,$D646,SaldoAnno5!D$12:D$4602)</f>
        <v>0</v>
      </c>
      <c r="Z646" s="123">
        <f>SUMIF(SaldoAnno5!A$12:A$4602,$D646,SaldoAnno5!E$12:E$4602)</f>
        <v>0</v>
      </c>
      <c r="AA646" s="123">
        <f>SUMIF(SaldoAnno5!A$12:A$4602,$D646,SaldoAnno5!G$12:G$4602)</f>
        <v>0</v>
      </c>
      <c r="AB646" s="123">
        <f>SUMIF(SaldoAnno6!A$12:A$5000,$D646,SaldoAnno6!D$12:D$5000)</f>
        <v>0</v>
      </c>
      <c r="AC646" s="123">
        <f>SUMIF(SaldoAnno6!A$12:A$5000,$D646,SaldoAnno6!E$12:E$5000)</f>
        <v>0</v>
      </c>
      <c r="AD646" s="123">
        <f>SUMIF(SaldoAnno6!A$12:A$5000,$D646,SaldoAnno6!G$12:G$5000)</f>
        <v>0</v>
      </c>
    </row>
    <row r="647" spans="1:30">
      <c r="A647" s="124">
        <v>99</v>
      </c>
      <c r="B647" s="124">
        <v>9999</v>
      </c>
      <c r="C647" s="124">
        <v>999999</v>
      </c>
      <c r="D647" s="124">
        <v>99999999</v>
      </c>
      <c r="E647" s="125" t="s">
        <v>202</v>
      </c>
      <c r="F647" s="124">
        <v>4</v>
      </c>
      <c r="G647" s="126" t="s">
        <v>462</v>
      </c>
      <c r="H647" s="126" t="s">
        <v>455</v>
      </c>
      <c r="I647" s="126" t="s">
        <v>455</v>
      </c>
      <c r="J647" s="126" t="s">
        <v>200</v>
      </c>
      <c r="K647" s="126" t="s">
        <v>455</v>
      </c>
      <c r="L647" s="126" t="s">
        <v>455</v>
      </c>
      <c r="M647" s="123">
        <f>SUMIF(SaldoAnno1!A$12:A$4902,D647,SaldoAnno1!D$12:D$4902)</f>
        <v>0</v>
      </c>
      <c r="N647" s="123">
        <f>SUMIF(SaldoAnno1!A$12:A$4902,D647,SaldoAnno1!E$12:E$4902)</f>
        <v>0</v>
      </c>
      <c r="O647" s="123">
        <f>SUMIF(SaldoAnno1!A$12:A$4902,D647,SaldoAnno1!G$12:G$4902)</f>
        <v>0</v>
      </c>
      <c r="P647" s="123">
        <f>SUMIF(SaldoAnno2!A$12:A$5000,D647,SaldoAnno2!D$12:D$5000)</f>
        <v>209760842.94</v>
      </c>
      <c r="Q647" s="123">
        <f>SUMIF(SaldoAnno2!A$12:A$5000,D647,SaldoAnno2!E$12:E$5000)</f>
        <v>209760842.94</v>
      </c>
      <c r="R647" s="123">
        <f>SUMIF(SaldoAnno2!A$12:A$5000,D647,SaldoAnno2!G$12:G$5000)</f>
        <v>0</v>
      </c>
      <c r="S647" s="123">
        <f>SUMIF(SaldoAnno3!A$12:A$5000,D647,SaldoAnno3!D$12:G$5000)</f>
        <v>278553119.56999999</v>
      </c>
      <c r="T647" s="123">
        <f>SUMIF(SaldoAnno3!A$12:A$5000,D647,SaldoAnno3!E$12:H$5000)</f>
        <v>278553119.56999999</v>
      </c>
      <c r="U647" s="123">
        <f>SUMIF(SaldoAnno3!A$12:A$5000,D647,SaldoAnno3!G$12:G$5000)</f>
        <v>0</v>
      </c>
      <c r="V647" s="123">
        <f>SUMIF(SaldoAnno4!A$12:A$4602,$D647,SaldoAnno4!D$12:D$4602)</f>
        <v>283435066.91000003</v>
      </c>
      <c r="W647" s="123">
        <f>SUMIF(SaldoAnno4!A$12:A$4602,$D647,SaldoAnno4!E$12:E$4602)</f>
        <v>283435066.91000003</v>
      </c>
      <c r="X647" s="123">
        <f>SUMIF(SaldoAnno4!A$12:A$4602,$D647,SaldoAnno4!G$12:G$4602)</f>
        <v>0</v>
      </c>
      <c r="Y647" s="123">
        <f>SUMIF(SaldoAnno5!A$12:A$4602,$D647,SaldoAnno5!D$12:D$4602)</f>
        <v>276084872.19</v>
      </c>
      <c r="Z647" s="123">
        <f>SUMIF(SaldoAnno5!A$12:A$4602,$D647,SaldoAnno5!E$12:E$4602)</f>
        <v>276084872.19</v>
      </c>
      <c r="AA647" s="123">
        <f>SUMIF(SaldoAnno5!A$12:A$4602,$D647,SaldoAnno5!G$12:G$4602)</f>
        <v>0</v>
      </c>
      <c r="AB647" s="123">
        <f>SUMIF(SaldoAnno6!A$12:A$5000,$D647,SaldoAnno6!D$12:D$5000)</f>
        <v>283890281.57999998</v>
      </c>
      <c r="AC647" s="123">
        <f>SUMIF(SaldoAnno6!A$12:A$5000,$D647,SaldoAnno6!E$12:E$5000)</f>
        <v>283890281.57999998</v>
      </c>
      <c r="AD647" s="123">
        <f>SUMIF(SaldoAnno6!A$12:A$5000,$D647,SaldoAnno6!G$12:G$5000)</f>
        <v>0</v>
      </c>
    </row>
    <row r="648" spans="1:30">
      <c r="M648" s="123">
        <f>SUMIF(SaldoAnno1!A$12:A$4902,D648,SaldoAnno1!D$12:D$4902)</f>
        <v>0</v>
      </c>
      <c r="N648" s="123">
        <f>SUMIF(SaldoAnno1!A$12:A$4902,D648,SaldoAnno1!E$12:E$4902)</f>
        <v>0</v>
      </c>
      <c r="O648" s="123">
        <f>SUMIF(SaldoAnno1!A$12:A$4902,D648,SaldoAnno1!G$12:G$4902)</f>
        <v>0</v>
      </c>
      <c r="P648" s="123">
        <f>SUMIF(SaldoAnno2!A$12:A$5000,D648,SaldoAnno2!D$12:D$5000)</f>
        <v>0</v>
      </c>
      <c r="Q648" s="123">
        <f>SUMIF(SaldoAnno2!A$12:A$5000,D648,SaldoAnno2!E$12:E$5000)</f>
        <v>0</v>
      </c>
      <c r="R648" s="123">
        <f>SUMIF(SaldoAnno2!A$12:A$5000,D648,SaldoAnno2!G$12:G$5000)</f>
        <v>0</v>
      </c>
      <c r="S648" s="123">
        <f>SUMIF(SaldoAnno3!A$12:A$5000,D648,SaldoAnno3!D$12:G$5000)</f>
        <v>0</v>
      </c>
      <c r="T648" s="123">
        <f>SUMIF(SaldoAnno3!A$12:A$5000,D648,SaldoAnno3!E$12:H$5000)</f>
        <v>0</v>
      </c>
      <c r="U648" s="123">
        <f>SUMIF(SaldoAnno3!A$12:A$5000,D648,SaldoAnno3!G$12:G$5000)</f>
        <v>0</v>
      </c>
      <c r="V648" s="123">
        <f>SUMIF(SaldoAnno4!A$12:A$4602,$D648,SaldoAnno4!D$12:D$4602)</f>
        <v>0</v>
      </c>
      <c r="W648" s="123">
        <f>SUMIF(SaldoAnno4!A$12:A$4602,$D648,SaldoAnno4!E$12:E$4602)</f>
        <v>0</v>
      </c>
      <c r="X648" s="123">
        <f>SUMIF(SaldoAnno4!A$12:A$4602,$D648,SaldoAnno4!G$12:G$4602)</f>
        <v>0</v>
      </c>
      <c r="Y648" s="123">
        <f>SUMIF(SaldoAnno5!A$12:A$4602,$D648,SaldoAnno5!D$12:D$4602)</f>
        <v>0</v>
      </c>
      <c r="Z648" s="123">
        <f>SUMIF(SaldoAnno5!A$12:A$4602,$D648,SaldoAnno5!E$12:E$4602)</f>
        <v>0</v>
      </c>
      <c r="AA648" s="123">
        <f>SUMIF(SaldoAnno5!A$12:A$4602,$D648,SaldoAnno5!G$12:G$4602)</f>
        <v>0</v>
      </c>
      <c r="AB648" s="123">
        <f>SUMIF(SaldoAnno6!A$12:A$5000,$D648,SaldoAnno6!D$12:D$5000)</f>
        <v>0</v>
      </c>
      <c r="AC648" s="123">
        <f>SUMIF(SaldoAnno6!A$12:A$5000,$D648,SaldoAnno6!E$12:E$5000)</f>
        <v>0</v>
      </c>
      <c r="AD648" s="123">
        <f>SUMIF(SaldoAnno6!A$12:A$5000,$D648,SaldoAnno6!G$12:G$5000)</f>
        <v>0</v>
      </c>
    </row>
    <row r="649" spans="1:30">
      <c r="M649" s="123">
        <f>SUMIF(SaldoAnno1!A$12:A$4902,D649,SaldoAnno1!D$12:D$4902)</f>
        <v>0</v>
      </c>
      <c r="N649" s="123">
        <f>SUMIF(SaldoAnno1!A$12:A$4902,D649,SaldoAnno1!E$12:E$4902)</f>
        <v>0</v>
      </c>
      <c r="O649" s="123">
        <f>SUMIF(SaldoAnno1!A$12:A$4902,D649,SaldoAnno1!G$12:G$4902)</f>
        <v>0</v>
      </c>
      <c r="P649" s="123">
        <f>SUMIF(SaldoAnno2!A$12:A$5000,D649,SaldoAnno2!D$12:D$5000)</f>
        <v>0</v>
      </c>
      <c r="Q649" s="123">
        <f>SUMIF(SaldoAnno2!A$12:A$5000,D649,SaldoAnno2!E$12:E$5000)</f>
        <v>0</v>
      </c>
      <c r="R649" s="123">
        <f>SUMIF(SaldoAnno2!A$12:A$5000,D649,SaldoAnno2!G$12:G$5000)</f>
        <v>0</v>
      </c>
      <c r="S649" s="123">
        <f>SUMIF(SaldoAnno3!A$12:A$5000,D649,SaldoAnno3!D$12:G$5000)</f>
        <v>0</v>
      </c>
      <c r="T649" s="123">
        <f>SUMIF(SaldoAnno3!A$12:A$5000,D649,SaldoAnno3!E$12:H$5000)</f>
        <v>0</v>
      </c>
      <c r="U649" s="123">
        <f>SUMIF(SaldoAnno3!A$12:A$5000,D649,SaldoAnno3!G$12:G$5000)</f>
        <v>0</v>
      </c>
      <c r="V649" s="123">
        <f>SUMIF(SaldoAnno4!A$12:A$4602,$D649,SaldoAnno4!D$12:D$4602)</f>
        <v>0</v>
      </c>
      <c r="W649" s="123">
        <f>SUMIF(SaldoAnno4!A$12:A$4602,$D649,SaldoAnno4!E$12:E$4602)</f>
        <v>0</v>
      </c>
      <c r="X649" s="123">
        <f>SUMIF(SaldoAnno4!A$12:A$4602,$D649,SaldoAnno4!G$12:G$4602)</f>
        <v>0</v>
      </c>
      <c r="Y649" s="123">
        <f>SUMIF(SaldoAnno5!A$12:A$4602,$D649,SaldoAnno5!D$12:D$4602)</f>
        <v>0</v>
      </c>
      <c r="Z649" s="123">
        <f>SUMIF(SaldoAnno5!A$12:A$4602,$D649,SaldoAnno5!E$12:E$4602)</f>
        <v>0</v>
      </c>
      <c r="AA649" s="123">
        <f>SUMIF(SaldoAnno5!A$12:A$4602,$D649,SaldoAnno5!G$12:G$4602)</f>
        <v>0</v>
      </c>
      <c r="AB649" s="123">
        <f>SUMIF(SaldoAnno6!A$12:A$5000,$D649,SaldoAnno6!D$12:D$5000)</f>
        <v>0</v>
      </c>
      <c r="AC649" s="123">
        <f>SUMIF(SaldoAnno6!A$12:A$5000,$D649,SaldoAnno6!E$12:E$5000)</f>
        <v>0</v>
      </c>
      <c r="AD649" s="123">
        <f>SUMIF(SaldoAnno6!A$12:A$5000,$D649,SaldoAnno6!G$12:G$5000)</f>
        <v>0</v>
      </c>
    </row>
    <row r="650" spans="1:30">
      <c r="M650" s="123">
        <f>SUMIF(SaldoAnno1!A$12:A$4902,D650,SaldoAnno1!D$12:D$4902)</f>
        <v>0</v>
      </c>
      <c r="N650" s="123">
        <f>SUMIF(SaldoAnno1!A$12:A$4902,D650,SaldoAnno1!E$12:E$4902)</f>
        <v>0</v>
      </c>
      <c r="O650" s="123">
        <f>SUMIF(SaldoAnno1!A$12:A$4902,D650,SaldoAnno1!G$12:G$4902)</f>
        <v>0</v>
      </c>
      <c r="P650" s="123">
        <f>SUMIF(SaldoAnno2!A$12:A$5000,D650,SaldoAnno2!D$12:D$5000)</f>
        <v>0</v>
      </c>
      <c r="Q650" s="123">
        <f>SUMIF(SaldoAnno2!A$12:A$5000,D650,SaldoAnno2!E$12:E$5000)</f>
        <v>0</v>
      </c>
      <c r="R650" s="123">
        <f>SUMIF(SaldoAnno2!A$12:A$5000,D650,SaldoAnno2!G$12:G$5000)</f>
        <v>0</v>
      </c>
      <c r="S650" s="123">
        <f>SUMIF(SaldoAnno3!A$12:A$5000,D650,SaldoAnno3!D$12:G$5000)</f>
        <v>0</v>
      </c>
      <c r="T650" s="123">
        <f>SUMIF(SaldoAnno3!A$12:A$5000,D650,SaldoAnno3!E$12:H$5000)</f>
        <v>0</v>
      </c>
      <c r="U650" s="123">
        <f>SUMIF(SaldoAnno3!A$12:A$5000,D650,SaldoAnno3!G$12:G$5000)</f>
        <v>0</v>
      </c>
      <c r="V650" s="123">
        <f>SUMIF(SaldoAnno4!A$12:A$4602,$D650,SaldoAnno4!D$12:D$4602)</f>
        <v>0</v>
      </c>
      <c r="W650" s="123">
        <f>SUMIF(SaldoAnno4!A$12:A$4602,$D650,SaldoAnno4!E$12:E$4602)</f>
        <v>0</v>
      </c>
      <c r="X650" s="123">
        <f>SUMIF(SaldoAnno4!A$12:A$4602,$D650,SaldoAnno4!G$12:G$4602)</f>
        <v>0</v>
      </c>
      <c r="Y650" s="123">
        <f>SUMIF(SaldoAnno5!A$12:A$4602,$D650,SaldoAnno5!D$12:D$4602)</f>
        <v>0</v>
      </c>
      <c r="Z650" s="123">
        <f>SUMIF(SaldoAnno5!A$12:A$4602,$D650,SaldoAnno5!E$12:E$4602)</f>
        <v>0</v>
      </c>
      <c r="AA650" s="123">
        <f>SUMIF(SaldoAnno5!A$12:A$4602,$D650,SaldoAnno5!G$12:G$4602)</f>
        <v>0</v>
      </c>
      <c r="AB650" s="123">
        <f>SUMIF(SaldoAnno6!A$12:A$5000,$D650,SaldoAnno6!D$12:D$5000)</f>
        <v>0</v>
      </c>
      <c r="AC650" s="123">
        <f>SUMIF(SaldoAnno6!A$12:A$5000,$D650,SaldoAnno6!E$12:E$5000)</f>
        <v>0</v>
      </c>
      <c r="AD650" s="123">
        <f>SUMIF(SaldoAnno6!A$12:A$5000,$D650,SaldoAnno6!G$12:G$5000)</f>
        <v>0</v>
      </c>
    </row>
    <row r="651" spans="1:30">
      <c r="M651" s="123">
        <f>SUMIF(SaldoAnno1!A$12:A$4902,D651,SaldoAnno1!D$12:D$4902)</f>
        <v>0</v>
      </c>
      <c r="N651" s="123">
        <f>SUMIF(SaldoAnno1!A$12:A$4902,D651,SaldoAnno1!E$12:E$4902)</f>
        <v>0</v>
      </c>
      <c r="O651" s="123">
        <f>SUMIF(SaldoAnno1!A$12:A$4902,D651,SaldoAnno1!G$12:G$4902)</f>
        <v>0</v>
      </c>
      <c r="P651" s="123">
        <f>SUMIF(SaldoAnno2!A$12:A$5000,D651,SaldoAnno2!D$12:D$5000)</f>
        <v>0</v>
      </c>
      <c r="Q651" s="123">
        <f>SUMIF(SaldoAnno2!A$12:A$5000,D651,SaldoAnno2!E$12:E$5000)</f>
        <v>0</v>
      </c>
      <c r="R651" s="123">
        <f>SUMIF(SaldoAnno2!A$12:A$5000,D651,SaldoAnno2!G$12:G$5000)</f>
        <v>0</v>
      </c>
      <c r="S651" s="123">
        <f>SUMIF(SaldoAnno3!A$12:A$5000,D651,SaldoAnno3!D$12:G$5000)</f>
        <v>0</v>
      </c>
      <c r="T651" s="123">
        <f>SUMIF(SaldoAnno3!A$12:A$5000,D651,SaldoAnno3!E$12:H$5000)</f>
        <v>0</v>
      </c>
      <c r="U651" s="123">
        <f>SUMIF(SaldoAnno3!A$12:A$5000,D651,SaldoAnno3!G$12:G$5000)</f>
        <v>0</v>
      </c>
      <c r="V651" s="123">
        <f>SUMIF(SaldoAnno4!A$12:A$4602,$D651,SaldoAnno4!D$12:D$4602)</f>
        <v>0</v>
      </c>
      <c r="W651" s="123">
        <f>SUMIF(SaldoAnno4!A$12:A$4602,$D651,SaldoAnno4!E$12:E$4602)</f>
        <v>0</v>
      </c>
      <c r="X651" s="123">
        <f>SUMIF(SaldoAnno4!A$12:A$4602,$D651,SaldoAnno4!G$12:G$4602)</f>
        <v>0</v>
      </c>
      <c r="Y651" s="123">
        <f>SUMIF(SaldoAnno5!A$12:A$4602,$D651,SaldoAnno5!D$12:D$4602)</f>
        <v>0</v>
      </c>
      <c r="Z651" s="123">
        <f>SUMIF(SaldoAnno5!A$12:A$4602,$D651,SaldoAnno5!E$12:E$4602)</f>
        <v>0</v>
      </c>
      <c r="AA651" s="123">
        <f>SUMIF(SaldoAnno5!A$12:A$4602,$D651,SaldoAnno5!G$12:G$4602)</f>
        <v>0</v>
      </c>
      <c r="AB651" s="123">
        <f>SUMIF(SaldoAnno6!A$12:A$5000,$D651,SaldoAnno6!D$12:D$5000)</f>
        <v>0</v>
      </c>
      <c r="AC651" s="123">
        <f>SUMIF(SaldoAnno6!A$12:A$5000,$D651,SaldoAnno6!E$12:E$5000)</f>
        <v>0</v>
      </c>
      <c r="AD651" s="123">
        <f>SUMIF(SaldoAnno6!A$12:A$5000,$D651,SaldoAnno6!G$12:G$5000)</f>
        <v>0</v>
      </c>
    </row>
    <row r="652" spans="1:30">
      <c r="M652" s="123">
        <f>SUMIF(SaldoAnno1!A$12:A$4902,D652,SaldoAnno1!D$12:D$4902)</f>
        <v>0</v>
      </c>
      <c r="N652" s="123">
        <f>SUMIF(SaldoAnno1!A$12:A$4902,D652,SaldoAnno1!E$12:E$4902)</f>
        <v>0</v>
      </c>
      <c r="O652" s="123">
        <f>SUMIF(SaldoAnno1!A$12:A$4902,D652,SaldoAnno1!G$12:G$4902)</f>
        <v>0</v>
      </c>
      <c r="P652" s="123">
        <f>SUMIF(SaldoAnno2!A$12:A$5000,D652,SaldoAnno2!D$12:D$5000)</f>
        <v>0</v>
      </c>
      <c r="Q652" s="123">
        <f>SUMIF(SaldoAnno2!A$12:A$5000,D652,SaldoAnno2!E$12:E$5000)</f>
        <v>0</v>
      </c>
      <c r="R652" s="123">
        <f>SUMIF(SaldoAnno2!A$12:A$5000,D652,SaldoAnno2!G$12:G$5000)</f>
        <v>0</v>
      </c>
      <c r="S652" s="123">
        <f>SUMIF(SaldoAnno3!A$12:A$5000,D652,SaldoAnno3!D$12:G$5000)</f>
        <v>0</v>
      </c>
      <c r="T652" s="123">
        <f>SUMIF(SaldoAnno3!A$12:A$5000,D652,SaldoAnno3!E$12:H$5000)</f>
        <v>0</v>
      </c>
      <c r="U652" s="123">
        <f>SUMIF(SaldoAnno3!A$12:A$5000,D652,SaldoAnno3!G$12:G$5000)</f>
        <v>0</v>
      </c>
      <c r="V652" s="123">
        <f>SUMIF(SaldoAnno4!A$12:A$4602,$D652,SaldoAnno4!D$12:D$4602)</f>
        <v>0</v>
      </c>
      <c r="W652" s="123">
        <f>SUMIF(SaldoAnno4!A$12:A$4602,$D652,SaldoAnno4!E$12:E$4602)</f>
        <v>0</v>
      </c>
      <c r="X652" s="123">
        <f>SUMIF(SaldoAnno4!A$12:A$4602,$D652,SaldoAnno4!G$12:G$4602)</f>
        <v>0</v>
      </c>
      <c r="Y652" s="123">
        <f>SUMIF(SaldoAnno5!A$12:A$4602,$D652,SaldoAnno5!D$12:D$4602)</f>
        <v>0</v>
      </c>
      <c r="Z652" s="123">
        <f>SUMIF(SaldoAnno5!A$12:A$4602,$D652,SaldoAnno5!E$12:E$4602)</f>
        <v>0</v>
      </c>
      <c r="AA652" s="123">
        <f>SUMIF(SaldoAnno5!A$12:A$4602,$D652,SaldoAnno5!G$12:G$4602)</f>
        <v>0</v>
      </c>
      <c r="AB652" s="123">
        <f>SUMIF(SaldoAnno6!A$12:A$5000,$D652,SaldoAnno6!D$12:D$5000)</f>
        <v>0</v>
      </c>
      <c r="AC652" s="123">
        <f>SUMIF(SaldoAnno6!A$12:A$5000,$D652,SaldoAnno6!E$12:E$5000)</f>
        <v>0</v>
      </c>
      <c r="AD652" s="123">
        <f>SUMIF(SaldoAnno6!A$12:A$5000,$D652,SaldoAnno6!G$12:G$5000)</f>
        <v>0</v>
      </c>
    </row>
    <row r="653" spans="1:30">
      <c r="M653" s="123">
        <f>SUMIF(SaldoAnno1!A$12:A$4902,D653,SaldoAnno1!D$12:D$4902)</f>
        <v>0</v>
      </c>
      <c r="N653" s="123">
        <f>SUMIF(SaldoAnno1!A$12:A$4902,D653,SaldoAnno1!E$12:E$4902)</f>
        <v>0</v>
      </c>
      <c r="O653" s="123">
        <f>SUMIF(SaldoAnno1!A$12:A$4902,D653,SaldoAnno1!G$12:G$4902)</f>
        <v>0</v>
      </c>
      <c r="P653" s="123">
        <f>SUMIF(SaldoAnno2!A$12:A$5000,D653,SaldoAnno2!D$12:D$5000)</f>
        <v>0</v>
      </c>
      <c r="Q653" s="123">
        <f>SUMIF(SaldoAnno2!A$12:A$5000,D653,SaldoAnno2!E$12:E$5000)</f>
        <v>0</v>
      </c>
      <c r="R653" s="123">
        <f>SUMIF(SaldoAnno2!A$12:A$5000,D653,SaldoAnno2!G$12:G$5000)</f>
        <v>0</v>
      </c>
      <c r="S653" s="123">
        <f>SUMIF(SaldoAnno3!A$12:A$5000,D653,SaldoAnno3!D$12:G$5000)</f>
        <v>0</v>
      </c>
      <c r="T653" s="123">
        <f>SUMIF(SaldoAnno3!A$12:A$5000,D653,SaldoAnno3!E$12:H$5000)</f>
        <v>0</v>
      </c>
      <c r="U653" s="123">
        <f>SUMIF(SaldoAnno3!A$12:A$5000,D653,SaldoAnno3!G$12:G$5000)</f>
        <v>0</v>
      </c>
      <c r="V653" s="123">
        <f>SUMIF(SaldoAnno4!A$12:A$4602,$D653,SaldoAnno4!D$12:D$4602)</f>
        <v>0</v>
      </c>
      <c r="W653" s="123">
        <f>SUMIF(SaldoAnno4!A$12:A$4602,$D653,SaldoAnno4!E$12:E$4602)</f>
        <v>0</v>
      </c>
      <c r="X653" s="123">
        <f>SUMIF(SaldoAnno4!A$12:A$4602,$D653,SaldoAnno4!G$12:G$4602)</f>
        <v>0</v>
      </c>
      <c r="Y653" s="123">
        <f>SUMIF(SaldoAnno5!A$12:A$4602,$D653,SaldoAnno5!D$12:D$4602)</f>
        <v>0</v>
      </c>
      <c r="Z653" s="123">
        <f>SUMIF(SaldoAnno5!A$12:A$4602,$D653,SaldoAnno5!E$12:E$4602)</f>
        <v>0</v>
      </c>
      <c r="AA653" s="123">
        <f>SUMIF(SaldoAnno5!A$12:A$4602,$D653,SaldoAnno5!G$12:G$4602)</f>
        <v>0</v>
      </c>
      <c r="AB653" s="123">
        <f>SUMIF(SaldoAnno6!A$12:A$5000,$D653,SaldoAnno6!D$12:D$5000)</f>
        <v>0</v>
      </c>
      <c r="AC653" s="123">
        <f>SUMIF(SaldoAnno6!A$12:A$5000,$D653,SaldoAnno6!E$12:E$5000)</f>
        <v>0</v>
      </c>
      <c r="AD653" s="123">
        <f>SUMIF(SaldoAnno6!A$12:A$5000,$D653,SaldoAnno6!G$12:G$5000)</f>
        <v>0</v>
      </c>
    </row>
    <row r="654" spans="1:30">
      <c r="M654" s="123">
        <f>SUMIF(SaldoAnno1!A$12:A$4902,D654,SaldoAnno1!D$12:D$4902)</f>
        <v>0</v>
      </c>
      <c r="N654" s="123">
        <f>SUMIF(SaldoAnno1!A$12:A$4902,D654,SaldoAnno1!E$12:E$4902)</f>
        <v>0</v>
      </c>
      <c r="O654" s="123">
        <f>SUMIF(SaldoAnno1!A$12:A$4902,D654,SaldoAnno1!G$12:G$4902)</f>
        <v>0</v>
      </c>
      <c r="P654" s="123">
        <f>SUMIF(SaldoAnno2!A$12:A$5000,D654,SaldoAnno2!D$12:D$5000)</f>
        <v>0</v>
      </c>
      <c r="Q654" s="123">
        <f>SUMIF(SaldoAnno2!A$12:A$5000,D654,SaldoAnno2!E$12:E$5000)</f>
        <v>0</v>
      </c>
      <c r="R654" s="123">
        <f>SUMIF(SaldoAnno2!A$12:A$5000,D654,SaldoAnno2!G$12:G$5000)</f>
        <v>0</v>
      </c>
      <c r="S654" s="123">
        <f>SUMIF(SaldoAnno3!A$12:A$5000,D654,SaldoAnno3!D$12:G$5000)</f>
        <v>0</v>
      </c>
      <c r="T654" s="123">
        <f>SUMIF(SaldoAnno3!A$12:A$5000,D654,SaldoAnno3!E$12:H$5000)</f>
        <v>0</v>
      </c>
      <c r="U654" s="123">
        <f>SUMIF(SaldoAnno3!A$12:A$5000,D654,SaldoAnno3!G$12:G$5000)</f>
        <v>0</v>
      </c>
      <c r="V654" s="123">
        <f>SUMIF(SaldoAnno4!A$12:A$4602,$D654,SaldoAnno4!D$12:D$4602)</f>
        <v>0</v>
      </c>
      <c r="W654" s="123">
        <f>SUMIF(SaldoAnno4!A$12:A$4602,$D654,SaldoAnno4!E$12:E$4602)</f>
        <v>0</v>
      </c>
      <c r="X654" s="123">
        <f>SUMIF(SaldoAnno4!A$12:A$4602,$D654,SaldoAnno4!G$12:G$4602)</f>
        <v>0</v>
      </c>
      <c r="Y654" s="123">
        <f>SUMIF(SaldoAnno5!A$12:A$4602,$D654,SaldoAnno5!D$12:D$4602)</f>
        <v>0</v>
      </c>
      <c r="Z654" s="123">
        <f>SUMIF(SaldoAnno5!A$12:A$4602,$D654,SaldoAnno5!E$12:E$4602)</f>
        <v>0</v>
      </c>
      <c r="AA654" s="123">
        <f>SUMIF(SaldoAnno5!A$12:A$4602,$D654,SaldoAnno5!G$12:G$4602)</f>
        <v>0</v>
      </c>
      <c r="AB654" s="123">
        <f>SUMIF(SaldoAnno6!A$12:A$5000,$D654,SaldoAnno6!D$12:D$5000)</f>
        <v>0</v>
      </c>
      <c r="AC654" s="123">
        <f>SUMIF(SaldoAnno6!A$12:A$5000,$D654,SaldoAnno6!E$12:E$5000)</f>
        <v>0</v>
      </c>
      <c r="AD654" s="123">
        <f>SUMIF(SaldoAnno6!A$12:A$5000,$D654,SaldoAnno6!G$12:G$5000)</f>
        <v>0</v>
      </c>
    </row>
    <row r="655" spans="1:30">
      <c r="M655" s="123">
        <f>SUMIF(SaldoAnno1!A$12:A$4902,D655,SaldoAnno1!D$12:D$4902)</f>
        <v>0</v>
      </c>
      <c r="N655" s="123">
        <f>SUMIF(SaldoAnno1!A$12:A$4902,D655,SaldoAnno1!E$12:E$4902)</f>
        <v>0</v>
      </c>
      <c r="O655" s="123">
        <f>SUMIF(SaldoAnno1!A$12:A$4902,D655,SaldoAnno1!G$12:G$4902)</f>
        <v>0</v>
      </c>
      <c r="P655" s="123">
        <f>SUMIF(SaldoAnno2!A$12:A$5000,D655,SaldoAnno2!D$12:D$5000)</f>
        <v>0</v>
      </c>
      <c r="Q655" s="123">
        <f>SUMIF(SaldoAnno2!A$12:A$5000,D655,SaldoAnno2!E$12:E$5000)</f>
        <v>0</v>
      </c>
      <c r="R655" s="123">
        <f>SUMIF(SaldoAnno2!A$12:A$5000,D655,SaldoAnno2!G$12:G$5000)</f>
        <v>0</v>
      </c>
      <c r="S655" s="123">
        <f>SUMIF(SaldoAnno3!A$12:A$5000,D655,SaldoAnno3!D$12:G$5000)</f>
        <v>0</v>
      </c>
      <c r="T655" s="123">
        <f>SUMIF(SaldoAnno3!A$12:A$5000,D655,SaldoAnno3!E$12:H$5000)</f>
        <v>0</v>
      </c>
      <c r="U655" s="123">
        <f>SUMIF(SaldoAnno3!A$12:A$5000,D655,SaldoAnno3!G$12:G$5000)</f>
        <v>0</v>
      </c>
      <c r="V655" s="123">
        <f>SUMIF(SaldoAnno4!A$12:A$4602,$D655,SaldoAnno4!D$12:D$4602)</f>
        <v>0</v>
      </c>
      <c r="W655" s="123">
        <f>SUMIF(SaldoAnno4!A$12:A$4602,$D655,SaldoAnno4!E$12:E$4602)</f>
        <v>0</v>
      </c>
      <c r="X655" s="123">
        <f>SUMIF(SaldoAnno4!A$12:A$4602,$D655,SaldoAnno4!G$12:G$4602)</f>
        <v>0</v>
      </c>
      <c r="Y655" s="123">
        <f>SUMIF(SaldoAnno5!A$12:A$4602,$D655,SaldoAnno5!D$12:D$4602)</f>
        <v>0</v>
      </c>
      <c r="Z655" s="123">
        <f>SUMIF(SaldoAnno5!A$12:A$4602,$D655,SaldoAnno5!E$12:E$4602)</f>
        <v>0</v>
      </c>
      <c r="AA655" s="123">
        <f>SUMIF(SaldoAnno5!A$12:A$4602,$D655,SaldoAnno5!G$12:G$4602)</f>
        <v>0</v>
      </c>
      <c r="AB655" s="123">
        <f>SUMIF(SaldoAnno6!A$12:A$5000,$D655,SaldoAnno6!D$12:D$5000)</f>
        <v>0</v>
      </c>
      <c r="AC655" s="123">
        <f>SUMIF(SaldoAnno6!A$12:A$5000,$D655,SaldoAnno6!E$12:E$5000)</f>
        <v>0</v>
      </c>
      <c r="AD655" s="123">
        <f>SUMIF(SaldoAnno6!A$12:A$5000,$D655,SaldoAnno6!G$12:G$5000)</f>
        <v>0</v>
      </c>
    </row>
    <row r="656" spans="1:30">
      <c r="M656" s="123">
        <f>SUMIF(SaldoAnno1!A$12:A$4902,D656,SaldoAnno1!D$12:D$4902)</f>
        <v>0</v>
      </c>
      <c r="N656" s="123">
        <f>SUMIF(SaldoAnno1!A$12:A$4902,D656,SaldoAnno1!E$12:E$4902)</f>
        <v>0</v>
      </c>
      <c r="O656" s="123">
        <f>SUMIF(SaldoAnno1!A$12:A$4902,D656,SaldoAnno1!G$12:G$4902)</f>
        <v>0</v>
      </c>
      <c r="P656" s="123">
        <f>SUMIF(SaldoAnno2!A$12:A$5000,D656,SaldoAnno2!D$12:D$5000)</f>
        <v>0</v>
      </c>
      <c r="Q656" s="123">
        <f>SUMIF(SaldoAnno2!A$12:A$5000,D656,SaldoAnno2!E$12:E$5000)</f>
        <v>0</v>
      </c>
      <c r="R656" s="123">
        <f>SUMIF(SaldoAnno2!A$12:A$5000,D656,SaldoAnno2!G$12:G$5000)</f>
        <v>0</v>
      </c>
      <c r="S656" s="123">
        <f>SUMIF(SaldoAnno3!A$12:A$5000,D656,SaldoAnno3!D$12:G$5000)</f>
        <v>0</v>
      </c>
      <c r="T656" s="123">
        <f>SUMIF(SaldoAnno3!A$12:A$5000,D656,SaldoAnno3!E$12:H$5000)</f>
        <v>0</v>
      </c>
      <c r="U656" s="123">
        <f>SUMIF(SaldoAnno3!A$12:A$5000,D656,SaldoAnno3!G$12:G$5000)</f>
        <v>0</v>
      </c>
      <c r="V656" s="123">
        <f>SUMIF(SaldoAnno4!A$12:A$4602,$D656,SaldoAnno4!D$12:D$4602)</f>
        <v>0</v>
      </c>
      <c r="W656" s="123">
        <f>SUMIF(SaldoAnno4!A$12:A$4602,$D656,SaldoAnno4!E$12:E$4602)</f>
        <v>0</v>
      </c>
      <c r="X656" s="123">
        <f>SUMIF(SaldoAnno4!A$12:A$4602,$D656,SaldoAnno4!G$12:G$4602)</f>
        <v>0</v>
      </c>
      <c r="Y656" s="123">
        <f>SUMIF(SaldoAnno5!A$12:A$4602,$D656,SaldoAnno5!D$12:D$4602)</f>
        <v>0</v>
      </c>
      <c r="Z656" s="123">
        <f>SUMIF(SaldoAnno5!A$12:A$4602,$D656,SaldoAnno5!E$12:E$4602)</f>
        <v>0</v>
      </c>
      <c r="AA656" s="123">
        <f>SUMIF(SaldoAnno5!A$12:A$4602,$D656,SaldoAnno5!G$12:G$4602)</f>
        <v>0</v>
      </c>
      <c r="AB656" s="123">
        <f>SUMIF(SaldoAnno6!A$12:A$5000,$D656,SaldoAnno6!D$12:D$5000)</f>
        <v>0</v>
      </c>
      <c r="AC656" s="123">
        <f>SUMIF(SaldoAnno6!A$12:A$5000,$D656,SaldoAnno6!E$12:E$5000)</f>
        <v>0</v>
      </c>
      <c r="AD656" s="123">
        <f>SUMIF(SaldoAnno6!A$12:A$5000,$D656,SaldoAnno6!G$12:G$5000)</f>
        <v>0</v>
      </c>
    </row>
    <row r="657" spans="5:30">
      <c r="E657" s="123"/>
      <c r="M657" s="123">
        <f>SUMIF(SaldoAnno1!A$12:A$4902,D657,SaldoAnno1!D$12:D$4902)</f>
        <v>0</v>
      </c>
      <c r="N657" s="123">
        <f>SUMIF(SaldoAnno1!A$12:A$4902,D657,SaldoAnno1!E$12:E$4902)</f>
        <v>0</v>
      </c>
      <c r="O657" s="123">
        <f>SUMIF(SaldoAnno1!A$12:A$4902,D657,SaldoAnno1!G$12:G$4902)</f>
        <v>0</v>
      </c>
      <c r="P657" s="123">
        <f>SUMIF(SaldoAnno2!A$12:A$5000,D657,SaldoAnno2!D$12:D$5000)</f>
        <v>0</v>
      </c>
      <c r="Q657" s="123">
        <f>SUMIF(SaldoAnno2!A$12:A$5000,D657,SaldoAnno2!E$12:E$5000)</f>
        <v>0</v>
      </c>
      <c r="R657" s="123">
        <f>SUMIF(SaldoAnno2!A$12:A$5000,D657,SaldoAnno2!G$12:G$5000)</f>
        <v>0</v>
      </c>
      <c r="S657" s="123">
        <f>SUMIF(SaldoAnno3!A$12:A$5000,D657,SaldoAnno3!D$12:G$5000)</f>
        <v>0</v>
      </c>
      <c r="T657" s="123">
        <f>SUMIF(SaldoAnno3!A$12:A$5000,D657,SaldoAnno3!E$12:H$5000)</f>
        <v>0</v>
      </c>
      <c r="U657" s="123">
        <f>SUMIF(SaldoAnno3!A$12:A$5000,D657,SaldoAnno3!G$12:G$5000)</f>
        <v>0</v>
      </c>
      <c r="V657" s="123">
        <f>SUMIF(SaldoAnno4!A$12:A$4602,$D657,SaldoAnno4!D$12:D$4602)</f>
        <v>0</v>
      </c>
      <c r="W657" s="123">
        <f>SUMIF(SaldoAnno4!A$12:A$4602,$D657,SaldoAnno4!E$12:E$4602)</f>
        <v>0</v>
      </c>
      <c r="X657" s="123">
        <f>SUMIF(SaldoAnno4!A$12:A$4602,$D657,SaldoAnno4!G$12:G$4602)</f>
        <v>0</v>
      </c>
      <c r="Y657" s="123">
        <f>SUMIF(SaldoAnno5!A$12:A$4602,$D657,SaldoAnno5!D$12:D$4602)</f>
        <v>0</v>
      </c>
      <c r="Z657" s="123">
        <f>SUMIF(SaldoAnno5!A$12:A$4602,$D657,SaldoAnno5!E$12:E$4602)</f>
        <v>0</v>
      </c>
      <c r="AA657" s="123">
        <f>SUMIF(SaldoAnno5!A$12:A$4602,$D657,SaldoAnno5!G$12:G$4602)</f>
        <v>0</v>
      </c>
      <c r="AB657" s="123">
        <f>SUMIF(SaldoAnno6!A$12:A$5000,$D657,SaldoAnno6!D$12:D$5000)</f>
        <v>0</v>
      </c>
      <c r="AC657" s="123">
        <f>SUMIF(SaldoAnno6!A$12:A$5000,$D657,SaldoAnno6!E$12:E$5000)</f>
        <v>0</v>
      </c>
      <c r="AD657" s="123">
        <f>SUMIF(SaldoAnno6!A$12:A$5000,$D657,SaldoAnno6!G$12:G$5000)</f>
        <v>0</v>
      </c>
    </row>
    <row r="658" spans="5:30">
      <c r="E658" s="123"/>
      <c r="M658" s="123">
        <f>SUMIF(SaldoAnno1!A$12:A$4902,D658,SaldoAnno1!D$12:D$4902)</f>
        <v>0</v>
      </c>
      <c r="N658" s="123">
        <f>SUMIF(SaldoAnno1!A$12:A$4902,D658,SaldoAnno1!E$12:E$4902)</f>
        <v>0</v>
      </c>
      <c r="O658" s="123">
        <f>SUMIF(SaldoAnno1!A$12:A$4902,D658,SaldoAnno1!G$12:G$4902)</f>
        <v>0</v>
      </c>
      <c r="P658" s="123">
        <f>SUMIF(SaldoAnno2!A$12:A$5000,D658,SaldoAnno2!D$12:D$5000)</f>
        <v>0</v>
      </c>
      <c r="Q658" s="123">
        <f>SUMIF(SaldoAnno2!A$12:A$5000,D658,SaldoAnno2!E$12:E$5000)</f>
        <v>0</v>
      </c>
      <c r="R658" s="123">
        <f>SUMIF(SaldoAnno2!A$12:A$5000,D658,SaldoAnno2!G$12:G$5000)</f>
        <v>0</v>
      </c>
      <c r="S658" s="123">
        <f>SUMIF(SaldoAnno3!A$12:A$5000,D658,SaldoAnno3!D$12:G$5000)</f>
        <v>0</v>
      </c>
      <c r="T658" s="123">
        <f>SUMIF(SaldoAnno3!A$12:A$5000,D658,SaldoAnno3!E$12:H$5000)</f>
        <v>0</v>
      </c>
      <c r="U658" s="123">
        <f>SUMIF(SaldoAnno3!A$12:A$5000,D658,SaldoAnno3!G$12:G$5000)</f>
        <v>0</v>
      </c>
      <c r="V658" s="123">
        <f>SUMIF(SaldoAnno4!A$12:A$4602,$D658,SaldoAnno4!D$12:D$4602)</f>
        <v>0</v>
      </c>
      <c r="W658" s="123">
        <f>SUMIF(SaldoAnno4!A$12:A$4602,$D658,SaldoAnno4!E$12:E$4602)</f>
        <v>0</v>
      </c>
      <c r="X658" s="123">
        <f>SUMIF(SaldoAnno4!A$12:A$4602,$D658,SaldoAnno4!G$12:G$4602)</f>
        <v>0</v>
      </c>
      <c r="Y658" s="123">
        <f>SUMIF(SaldoAnno5!A$12:A$4602,$D658,SaldoAnno5!D$12:D$4602)</f>
        <v>0</v>
      </c>
      <c r="Z658" s="123">
        <f>SUMIF(SaldoAnno5!A$12:A$4602,$D658,SaldoAnno5!E$12:E$4602)</f>
        <v>0</v>
      </c>
      <c r="AA658" s="123">
        <f>SUMIF(SaldoAnno5!A$12:A$4602,$D658,SaldoAnno5!G$12:G$4602)</f>
        <v>0</v>
      </c>
      <c r="AB658" s="123">
        <f>SUMIF(SaldoAnno6!A$12:A$5000,$D658,SaldoAnno6!D$12:D$5000)</f>
        <v>0</v>
      </c>
      <c r="AC658" s="123">
        <f>SUMIF(SaldoAnno6!A$12:A$5000,$D658,SaldoAnno6!E$12:E$5000)</f>
        <v>0</v>
      </c>
      <c r="AD658" s="123">
        <f>SUMIF(SaldoAnno6!A$12:A$5000,$D658,SaldoAnno6!G$12:G$5000)</f>
        <v>0</v>
      </c>
    </row>
    <row r="659" spans="5:30">
      <c r="E659" s="123"/>
      <c r="M659" s="123">
        <f>SUMIF(SaldoAnno1!A$12:A$4902,D659,SaldoAnno1!D$12:D$4902)</f>
        <v>0</v>
      </c>
      <c r="N659" s="123">
        <f>SUMIF(SaldoAnno1!A$12:A$4902,D659,SaldoAnno1!E$12:E$4902)</f>
        <v>0</v>
      </c>
      <c r="O659" s="123">
        <f>SUMIF(SaldoAnno1!A$12:A$4902,D659,SaldoAnno1!G$12:G$4902)</f>
        <v>0</v>
      </c>
      <c r="P659" s="123">
        <f>SUMIF(SaldoAnno2!A$12:A$5000,D659,SaldoAnno2!D$12:D$5000)</f>
        <v>0</v>
      </c>
      <c r="Q659" s="123">
        <f>SUMIF(SaldoAnno2!A$12:A$5000,D659,SaldoAnno2!E$12:E$5000)</f>
        <v>0</v>
      </c>
      <c r="R659" s="123">
        <f>SUMIF(SaldoAnno2!A$12:A$5000,D659,SaldoAnno2!G$12:G$5000)</f>
        <v>0</v>
      </c>
      <c r="S659" s="123">
        <f>SUMIF(SaldoAnno3!A$12:A$5000,D659,SaldoAnno3!D$12:G$5000)</f>
        <v>0</v>
      </c>
      <c r="T659" s="123">
        <f>SUMIF(SaldoAnno3!A$12:A$5000,D659,SaldoAnno3!E$12:H$5000)</f>
        <v>0</v>
      </c>
      <c r="U659" s="123">
        <f>SUMIF(SaldoAnno3!A$12:A$5000,D659,SaldoAnno3!G$12:G$5000)</f>
        <v>0</v>
      </c>
      <c r="V659" s="123">
        <f>SUMIF(SaldoAnno4!A$12:A$4602,$D659,SaldoAnno4!D$12:D$4602)</f>
        <v>0</v>
      </c>
      <c r="W659" s="123">
        <f>SUMIF(SaldoAnno4!A$12:A$4602,$D659,SaldoAnno4!E$12:E$4602)</f>
        <v>0</v>
      </c>
      <c r="X659" s="123">
        <f>SUMIF(SaldoAnno4!A$12:A$4602,$D659,SaldoAnno4!G$12:G$4602)</f>
        <v>0</v>
      </c>
      <c r="Y659" s="123">
        <f>SUMIF(SaldoAnno5!A$12:A$4602,$D659,SaldoAnno5!D$12:D$4602)</f>
        <v>0</v>
      </c>
      <c r="Z659" s="123">
        <f>SUMIF(SaldoAnno5!A$12:A$4602,$D659,SaldoAnno5!E$12:E$4602)</f>
        <v>0</v>
      </c>
      <c r="AA659" s="123">
        <f>SUMIF(SaldoAnno5!A$12:A$4602,$D659,SaldoAnno5!G$12:G$4602)</f>
        <v>0</v>
      </c>
      <c r="AB659" s="123">
        <f>SUMIF(SaldoAnno6!A$12:A$5000,$D659,SaldoAnno6!D$12:D$5000)</f>
        <v>0</v>
      </c>
      <c r="AC659" s="123">
        <f>SUMIF(SaldoAnno6!A$12:A$5000,$D659,SaldoAnno6!E$12:E$5000)</f>
        <v>0</v>
      </c>
      <c r="AD659" s="123">
        <f>SUMIF(SaldoAnno6!A$12:A$5000,$D659,SaldoAnno6!G$12:G$5000)</f>
        <v>0</v>
      </c>
    </row>
    <row r="660" spans="5:30">
      <c r="E660" s="123"/>
      <c r="M660" s="123">
        <f>SUMIF(SaldoAnno1!A$12:A$4902,D660,SaldoAnno1!D$12:D$4902)</f>
        <v>0</v>
      </c>
      <c r="N660" s="123">
        <f>SUMIF(SaldoAnno1!A$12:A$4902,D660,SaldoAnno1!E$12:E$4902)</f>
        <v>0</v>
      </c>
      <c r="O660" s="123">
        <f>SUMIF(SaldoAnno1!A$12:A$4902,D660,SaldoAnno1!G$12:G$4902)</f>
        <v>0</v>
      </c>
      <c r="P660" s="123">
        <f>SUMIF(SaldoAnno2!A$12:A$5000,D660,SaldoAnno2!D$12:D$5000)</f>
        <v>0</v>
      </c>
      <c r="Q660" s="123">
        <f>SUMIF(SaldoAnno2!A$12:A$5000,D660,SaldoAnno2!E$12:E$5000)</f>
        <v>0</v>
      </c>
      <c r="R660" s="123">
        <f>SUMIF(SaldoAnno2!A$12:A$5000,D660,SaldoAnno2!G$12:G$5000)</f>
        <v>0</v>
      </c>
      <c r="S660" s="123">
        <f>SUMIF(SaldoAnno3!A$12:A$5000,D660,SaldoAnno3!D$12:G$5000)</f>
        <v>0</v>
      </c>
      <c r="T660" s="123">
        <f>SUMIF(SaldoAnno3!A$12:A$5000,D660,SaldoAnno3!E$12:H$5000)</f>
        <v>0</v>
      </c>
      <c r="U660" s="123">
        <f>SUMIF(SaldoAnno3!A$12:A$5000,D660,SaldoAnno3!G$12:G$5000)</f>
        <v>0</v>
      </c>
      <c r="V660" s="123">
        <f>SUMIF(SaldoAnno4!A$12:A$4602,$D660,SaldoAnno4!D$12:D$4602)</f>
        <v>0</v>
      </c>
      <c r="W660" s="123">
        <f>SUMIF(SaldoAnno4!A$12:A$4602,$D660,SaldoAnno4!E$12:E$4602)</f>
        <v>0</v>
      </c>
      <c r="X660" s="123">
        <f>SUMIF(SaldoAnno4!A$12:A$4602,$D660,SaldoAnno4!G$12:G$4602)</f>
        <v>0</v>
      </c>
      <c r="Y660" s="123">
        <f>SUMIF(SaldoAnno5!A$12:A$4602,$D660,SaldoAnno5!D$12:D$4602)</f>
        <v>0</v>
      </c>
      <c r="Z660" s="123">
        <f>SUMIF(SaldoAnno5!A$12:A$4602,$D660,SaldoAnno5!E$12:E$4602)</f>
        <v>0</v>
      </c>
      <c r="AA660" s="123">
        <f>SUMIF(SaldoAnno5!A$12:A$4602,$D660,SaldoAnno5!G$12:G$4602)</f>
        <v>0</v>
      </c>
      <c r="AB660" s="123">
        <f>SUMIF(SaldoAnno6!A$12:A$5000,$D660,SaldoAnno6!D$12:D$5000)</f>
        <v>0</v>
      </c>
      <c r="AC660" s="123">
        <f>SUMIF(SaldoAnno6!A$12:A$5000,$D660,SaldoAnno6!E$12:E$5000)</f>
        <v>0</v>
      </c>
      <c r="AD660" s="123">
        <f>SUMIF(SaldoAnno6!A$12:A$5000,$D660,SaldoAnno6!G$12:G$5000)</f>
        <v>0</v>
      </c>
    </row>
    <row r="661" spans="5:30">
      <c r="E661" s="123"/>
      <c r="M661" s="123">
        <f>SUMIF(SaldoAnno1!A$12:A$4902,D661,SaldoAnno1!D$12:D$4902)</f>
        <v>0</v>
      </c>
      <c r="N661" s="123">
        <f>SUMIF(SaldoAnno1!A$12:A$4902,D661,SaldoAnno1!E$12:E$4902)</f>
        <v>0</v>
      </c>
      <c r="O661" s="123">
        <f>SUMIF(SaldoAnno1!A$12:A$4902,D661,SaldoAnno1!G$12:G$4902)</f>
        <v>0</v>
      </c>
      <c r="P661" s="123">
        <f>SUMIF(SaldoAnno2!A$12:A$5000,D661,SaldoAnno2!D$12:D$5000)</f>
        <v>0</v>
      </c>
      <c r="Q661" s="123">
        <f>SUMIF(SaldoAnno2!A$12:A$5000,D661,SaldoAnno2!E$12:E$5000)</f>
        <v>0</v>
      </c>
      <c r="R661" s="123">
        <f>SUMIF(SaldoAnno2!A$12:A$5000,D661,SaldoAnno2!G$12:G$5000)</f>
        <v>0</v>
      </c>
      <c r="S661" s="123">
        <f>SUMIF(SaldoAnno3!A$12:A$5000,D661,SaldoAnno3!D$12:G$5000)</f>
        <v>0</v>
      </c>
      <c r="T661" s="123">
        <f>SUMIF(SaldoAnno3!A$12:A$5000,D661,SaldoAnno3!E$12:H$5000)</f>
        <v>0</v>
      </c>
      <c r="U661" s="123">
        <f>SUMIF(SaldoAnno3!A$12:A$5000,D661,SaldoAnno3!G$12:G$5000)</f>
        <v>0</v>
      </c>
      <c r="V661" s="123">
        <f>SUMIF(SaldoAnno4!A$12:A$4602,$D661,SaldoAnno4!D$12:D$4602)</f>
        <v>0</v>
      </c>
      <c r="W661" s="123">
        <f>SUMIF(SaldoAnno4!A$12:A$4602,$D661,SaldoAnno4!E$12:E$4602)</f>
        <v>0</v>
      </c>
      <c r="X661" s="123">
        <f>SUMIF(SaldoAnno4!A$12:A$4602,$D661,SaldoAnno4!G$12:G$4602)</f>
        <v>0</v>
      </c>
      <c r="Y661" s="123">
        <f>SUMIF(SaldoAnno5!A$12:A$4602,$D661,SaldoAnno5!D$12:D$4602)</f>
        <v>0</v>
      </c>
      <c r="Z661" s="123">
        <f>SUMIF(SaldoAnno5!A$12:A$4602,$D661,SaldoAnno5!E$12:E$4602)</f>
        <v>0</v>
      </c>
      <c r="AA661" s="123">
        <f>SUMIF(SaldoAnno5!A$12:A$4602,$D661,SaldoAnno5!G$12:G$4602)</f>
        <v>0</v>
      </c>
      <c r="AB661" s="123">
        <f>SUMIF(SaldoAnno6!A$12:A$5000,$D661,SaldoAnno6!D$12:D$5000)</f>
        <v>0</v>
      </c>
      <c r="AC661" s="123">
        <f>SUMIF(SaldoAnno6!A$12:A$5000,$D661,SaldoAnno6!E$12:E$5000)</f>
        <v>0</v>
      </c>
      <c r="AD661" s="123">
        <f>SUMIF(SaldoAnno6!A$12:A$5000,$D661,SaldoAnno6!G$12:G$5000)</f>
        <v>0</v>
      </c>
    </row>
    <row r="662" spans="5:30">
      <c r="E662" s="123"/>
      <c r="M662" s="123">
        <f>SUMIF(SaldoAnno1!A$12:A$4902,D662,SaldoAnno1!D$12:D$4902)</f>
        <v>0</v>
      </c>
      <c r="N662" s="123">
        <f>SUMIF(SaldoAnno1!A$12:A$4902,D662,SaldoAnno1!E$12:E$4902)</f>
        <v>0</v>
      </c>
      <c r="O662" s="123">
        <f>SUMIF(SaldoAnno1!A$12:A$4902,D662,SaldoAnno1!G$12:G$4902)</f>
        <v>0</v>
      </c>
      <c r="P662" s="123">
        <f>SUMIF(SaldoAnno2!A$12:A$5000,D662,SaldoAnno2!D$12:D$5000)</f>
        <v>0</v>
      </c>
      <c r="Q662" s="123">
        <f>SUMIF(SaldoAnno2!A$12:A$5000,D662,SaldoAnno2!E$12:E$5000)</f>
        <v>0</v>
      </c>
      <c r="R662" s="123">
        <f>SUMIF(SaldoAnno2!A$12:A$5000,D662,SaldoAnno2!G$12:G$5000)</f>
        <v>0</v>
      </c>
      <c r="S662" s="123">
        <f>SUMIF(SaldoAnno3!A$12:A$5000,D662,SaldoAnno3!D$12:G$5000)</f>
        <v>0</v>
      </c>
      <c r="T662" s="123">
        <f>SUMIF(SaldoAnno3!A$12:A$5000,D662,SaldoAnno3!E$12:H$5000)</f>
        <v>0</v>
      </c>
      <c r="U662" s="123">
        <f>SUMIF(SaldoAnno3!A$12:A$5000,D662,SaldoAnno3!G$12:G$5000)</f>
        <v>0</v>
      </c>
      <c r="V662" s="123">
        <f>SUMIF(SaldoAnno4!A$12:A$4602,$D662,SaldoAnno4!D$12:D$4602)</f>
        <v>0</v>
      </c>
      <c r="W662" s="123">
        <f>SUMIF(SaldoAnno4!A$12:A$4602,$D662,SaldoAnno4!E$12:E$4602)</f>
        <v>0</v>
      </c>
      <c r="X662" s="123">
        <f>SUMIF(SaldoAnno4!A$12:A$4602,$D662,SaldoAnno4!G$12:G$4602)</f>
        <v>0</v>
      </c>
      <c r="Y662" s="123">
        <f>SUMIF(SaldoAnno5!A$12:A$4602,$D662,SaldoAnno5!D$12:D$4602)</f>
        <v>0</v>
      </c>
      <c r="Z662" s="123">
        <f>SUMIF(SaldoAnno5!A$12:A$4602,$D662,SaldoAnno5!E$12:E$4602)</f>
        <v>0</v>
      </c>
      <c r="AA662" s="123">
        <f>SUMIF(SaldoAnno5!A$12:A$4602,$D662,SaldoAnno5!G$12:G$4602)</f>
        <v>0</v>
      </c>
      <c r="AB662" s="123">
        <f>SUMIF(SaldoAnno6!A$12:A$5000,$D662,SaldoAnno6!D$12:D$5000)</f>
        <v>0</v>
      </c>
      <c r="AC662" s="123">
        <f>SUMIF(SaldoAnno6!A$12:A$5000,$D662,SaldoAnno6!E$12:E$5000)</f>
        <v>0</v>
      </c>
      <c r="AD662" s="123">
        <f>SUMIF(SaldoAnno6!A$12:A$5000,$D662,SaldoAnno6!G$12:G$5000)</f>
        <v>0</v>
      </c>
    </row>
    <row r="663" spans="5:30">
      <c r="E663" s="123"/>
      <c r="M663" s="123">
        <f>SUMIF(SaldoAnno1!A$12:A$4902,D663,SaldoAnno1!D$12:D$4902)</f>
        <v>0</v>
      </c>
      <c r="N663" s="123">
        <f>SUMIF(SaldoAnno1!A$12:A$4902,D663,SaldoAnno1!E$12:E$4902)</f>
        <v>0</v>
      </c>
      <c r="O663" s="123">
        <f>SUMIF(SaldoAnno1!A$12:A$4902,D663,SaldoAnno1!G$12:G$4902)</f>
        <v>0</v>
      </c>
      <c r="P663" s="123">
        <f>SUMIF(SaldoAnno2!A$12:A$5000,D663,SaldoAnno2!D$12:D$5000)</f>
        <v>0</v>
      </c>
      <c r="Q663" s="123">
        <f>SUMIF(SaldoAnno2!A$12:A$5000,D663,SaldoAnno2!E$12:E$5000)</f>
        <v>0</v>
      </c>
      <c r="R663" s="123">
        <f>SUMIF(SaldoAnno2!A$12:A$5000,D663,SaldoAnno2!G$12:G$5000)</f>
        <v>0</v>
      </c>
      <c r="S663" s="123">
        <f>SUMIF(SaldoAnno3!A$12:A$5000,D663,SaldoAnno3!D$12:G$5000)</f>
        <v>0</v>
      </c>
      <c r="T663" s="123">
        <f>SUMIF(SaldoAnno3!A$12:A$5000,D663,SaldoAnno3!E$12:H$5000)</f>
        <v>0</v>
      </c>
      <c r="U663" s="123">
        <f>SUMIF(SaldoAnno3!A$12:A$5000,D663,SaldoAnno3!G$12:G$5000)</f>
        <v>0</v>
      </c>
      <c r="V663" s="123">
        <f>SUMIF(SaldoAnno4!A$12:A$4602,$D663,SaldoAnno4!D$12:D$4602)</f>
        <v>0</v>
      </c>
      <c r="W663" s="123">
        <f>SUMIF(SaldoAnno4!A$12:A$4602,$D663,SaldoAnno4!E$12:E$4602)</f>
        <v>0</v>
      </c>
      <c r="X663" s="123">
        <f>SUMIF(SaldoAnno4!A$12:A$4602,$D663,SaldoAnno4!G$12:G$4602)</f>
        <v>0</v>
      </c>
      <c r="Y663" s="123">
        <f>SUMIF(SaldoAnno5!A$12:A$4602,$D663,SaldoAnno5!D$12:D$4602)</f>
        <v>0</v>
      </c>
      <c r="Z663" s="123">
        <f>SUMIF(SaldoAnno5!A$12:A$4602,$D663,SaldoAnno5!E$12:E$4602)</f>
        <v>0</v>
      </c>
      <c r="AA663" s="123">
        <f>SUMIF(SaldoAnno5!A$12:A$4602,$D663,SaldoAnno5!G$12:G$4602)</f>
        <v>0</v>
      </c>
      <c r="AB663" s="123">
        <f>SUMIF(SaldoAnno6!A$12:A$5000,$D663,SaldoAnno6!D$12:D$5000)</f>
        <v>0</v>
      </c>
      <c r="AC663" s="123">
        <f>SUMIF(SaldoAnno6!A$12:A$5000,$D663,SaldoAnno6!E$12:E$5000)</f>
        <v>0</v>
      </c>
      <c r="AD663" s="123">
        <f>SUMIF(SaldoAnno6!A$12:A$5000,$D663,SaldoAnno6!G$12:G$5000)</f>
        <v>0</v>
      </c>
    </row>
    <row r="664" spans="5:30">
      <c r="E664" s="123"/>
      <c r="M664" s="123">
        <f>SUMIF(SaldoAnno1!A$12:A$4902,D664,SaldoAnno1!D$12:D$4902)</f>
        <v>0</v>
      </c>
      <c r="N664" s="123">
        <f>SUMIF(SaldoAnno1!A$12:A$4902,D664,SaldoAnno1!E$12:E$4902)</f>
        <v>0</v>
      </c>
      <c r="O664" s="123">
        <f>SUMIF(SaldoAnno1!A$12:A$4902,D664,SaldoAnno1!G$12:G$4902)</f>
        <v>0</v>
      </c>
      <c r="P664" s="123">
        <f>SUMIF(SaldoAnno2!A$12:A$5000,D664,SaldoAnno2!D$12:D$5000)</f>
        <v>0</v>
      </c>
      <c r="Q664" s="123">
        <f>SUMIF(SaldoAnno2!A$12:A$5000,D664,SaldoAnno2!E$12:E$5000)</f>
        <v>0</v>
      </c>
      <c r="R664" s="123">
        <f>SUMIF(SaldoAnno2!A$12:A$5000,D664,SaldoAnno2!G$12:G$5000)</f>
        <v>0</v>
      </c>
      <c r="S664" s="123">
        <f>SUMIF(SaldoAnno3!A$12:A$5000,D664,SaldoAnno3!D$12:G$5000)</f>
        <v>0</v>
      </c>
      <c r="T664" s="123">
        <f>SUMIF(SaldoAnno3!A$12:A$5000,D664,SaldoAnno3!E$12:H$5000)</f>
        <v>0</v>
      </c>
      <c r="U664" s="123">
        <f>SUMIF(SaldoAnno3!A$12:A$5000,D664,SaldoAnno3!G$12:G$5000)</f>
        <v>0</v>
      </c>
      <c r="V664" s="123">
        <f>SUMIF(SaldoAnno4!A$12:A$4602,$D664,SaldoAnno4!D$12:D$4602)</f>
        <v>0</v>
      </c>
      <c r="W664" s="123">
        <f>SUMIF(SaldoAnno4!A$12:A$4602,$D664,SaldoAnno4!E$12:E$4602)</f>
        <v>0</v>
      </c>
      <c r="X664" s="123">
        <f>SUMIF(SaldoAnno4!A$12:A$4602,$D664,SaldoAnno4!G$12:G$4602)</f>
        <v>0</v>
      </c>
      <c r="Y664" s="123">
        <f>SUMIF(SaldoAnno5!A$12:A$4602,$D664,SaldoAnno5!D$12:D$4602)</f>
        <v>0</v>
      </c>
      <c r="Z664" s="123">
        <f>SUMIF(SaldoAnno5!A$12:A$4602,$D664,SaldoAnno5!E$12:E$4602)</f>
        <v>0</v>
      </c>
      <c r="AA664" s="123">
        <f>SUMIF(SaldoAnno5!A$12:A$4602,$D664,SaldoAnno5!G$12:G$4602)</f>
        <v>0</v>
      </c>
      <c r="AB664" s="123">
        <f>SUMIF(SaldoAnno6!A$12:A$5000,$D664,SaldoAnno6!D$12:D$5000)</f>
        <v>0</v>
      </c>
      <c r="AC664" s="123">
        <f>SUMIF(SaldoAnno6!A$12:A$5000,$D664,SaldoAnno6!E$12:E$5000)</f>
        <v>0</v>
      </c>
      <c r="AD664" s="123">
        <f>SUMIF(SaldoAnno6!A$12:A$5000,$D664,SaldoAnno6!G$12:G$5000)</f>
        <v>0</v>
      </c>
    </row>
    <row r="665" spans="5:30">
      <c r="E665" s="123"/>
      <c r="M665" s="123">
        <f>SUMIF(SaldoAnno1!A$12:A$4902,D665,SaldoAnno1!D$12:D$4902)</f>
        <v>0</v>
      </c>
      <c r="N665" s="123">
        <f>SUMIF(SaldoAnno1!A$12:A$4902,D665,SaldoAnno1!E$12:E$4902)</f>
        <v>0</v>
      </c>
      <c r="O665" s="123">
        <f>SUMIF(SaldoAnno1!A$12:A$4902,D665,SaldoAnno1!G$12:G$4902)</f>
        <v>0</v>
      </c>
      <c r="P665" s="123">
        <f>SUMIF(SaldoAnno2!A$12:A$5000,D665,SaldoAnno2!D$12:D$5000)</f>
        <v>0</v>
      </c>
      <c r="Q665" s="123">
        <f>SUMIF(SaldoAnno2!A$12:A$5000,D665,SaldoAnno2!E$12:E$5000)</f>
        <v>0</v>
      </c>
      <c r="R665" s="123">
        <f>SUMIF(SaldoAnno2!A$12:A$5000,D665,SaldoAnno2!G$12:G$5000)</f>
        <v>0</v>
      </c>
      <c r="S665" s="123">
        <f>SUMIF(SaldoAnno3!A$12:A$5000,D665,SaldoAnno3!D$12:G$5000)</f>
        <v>0</v>
      </c>
      <c r="T665" s="123">
        <f>SUMIF(SaldoAnno3!A$12:A$5000,D665,SaldoAnno3!E$12:H$5000)</f>
        <v>0</v>
      </c>
      <c r="U665" s="123">
        <f>SUMIF(SaldoAnno3!A$12:A$5000,D665,SaldoAnno3!G$12:G$5000)</f>
        <v>0</v>
      </c>
      <c r="V665" s="123">
        <f>SUMIF(SaldoAnno4!A$12:A$4602,$D665,SaldoAnno4!D$12:D$4602)</f>
        <v>0</v>
      </c>
      <c r="W665" s="123">
        <f>SUMIF(SaldoAnno4!A$12:A$4602,$D665,SaldoAnno4!E$12:E$4602)</f>
        <v>0</v>
      </c>
      <c r="X665" s="123">
        <f>SUMIF(SaldoAnno4!A$12:A$4602,$D665,SaldoAnno4!G$12:G$4602)</f>
        <v>0</v>
      </c>
      <c r="Y665" s="123">
        <f>SUMIF(SaldoAnno5!A$12:A$4602,$D665,SaldoAnno5!D$12:D$4602)</f>
        <v>0</v>
      </c>
      <c r="Z665" s="123">
        <f>SUMIF(SaldoAnno5!A$12:A$4602,$D665,SaldoAnno5!E$12:E$4602)</f>
        <v>0</v>
      </c>
      <c r="AA665" s="123">
        <f>SUMIF(SaldoAnno5!A$12:A$4602,$D665,SaldoAnno5!G$12:G$4602)</f>
        <v>0</v>
      </c>
      <c r="AB665" s="123">
        <f>SUMIF(SaldoAnno6!A$12:A$5000,$D665,SaldoAnno6!D$12:D$5000)</f>
        <v>0</v>
      </c>
      <c r="AC665" s="123">
        <f>SUMIF(SaldoAnno6!A$12:A$5000,$D665,SaldoAnno6!E$12:E$5000)</f>
        <v>0</v>
      </c>
      <c r="AD665" s="123">
        <f>SUMIF(SaldoAnno6!A$12:A$5000,$D665,SaldoAnno6!G$12:G$5000)</f>
        <v>0</v>
      </c>
    </row>
    <row r="666" spans="5:30">
      <c r="E666" s="123"/>
      <c r="M666" s="123">
        <f>SUMIF(SaldoAnno1!A$12:A$4902,D666,SaldoAnno1!D$12:D$4902)</f>
        <v>0</v>
      </c>
      <c r="N666" s="123">
        <f>SUMIF(SaldoAnno1!A$12:A$4902,D666,SaldoAnno1!E$12:E$4902)</f>
        <v>0</v>
      </c>
      <c r="O666" s="123">
        <f>SUMIF(SaldoAnno1!A$12:A$4902,D666,SaldoAnno1!G$12:G$4902)</f>
        <v>0</v>
      </c>
      <c r="P666" s="123">
        <f>SUMIF(SaldoAnno2!A$12:A$5000,D666,SaldoAnno2!D$12:D$5000)</f>
        <v>0</v>
      </c>
      <c r="Q666" s="123">
        <f>SUMIF(SaldoAnno2!A$12:A$5000,D666,SaldoAnno2!E$12:E$5000)</f>
        <v>0</v>
      </c>
      <c r="R666" s="123">
        <f>SUMIF(SaldoAnno2!A$12:A$5000,D666,SaldoAnno2!G$12:G$5000)</f>
        <v>0</v>
      </c>
      <c r="S666" s="123">
        <f>SUMIF(SaldoAnno3!A$12:A$5000,D666,SaldoAnno3!D$12:G$5000)</f>
        <v>0</v>
      </c>
      <c r="T666" s="123">
        <f>SUMIF(SaldoAnno3!A$12:A$5000,D666,SaldoAnno3!E$12:H$5000)</f>
        <v>0</v>
      </c>
      <c r="U666" s="123">
        <f>SUMIF(SaldoAnno3!A$12:A$5000,D666,SaldoAnno3!G$12:G$5000)</f>
        <v>0</v>
      </c>
      <c r="V666" s="123">
        <f>SUMIF(SaldoAnno4!A$12:A$4602,$D666,SaldoAnno4!D$12:D$4602)</f>
        <v>0</v>
      </c>
      <c r="W666" s="123">
        <f>SUMIF(SaldoAnno4!A$12:A$4602,$D666,SaldoAnno4!E$12:E$4602)</f>
        <v>0</v>
      </c>
      <c r="X666" s="123">
        <f>SUMIF(SaldoAnno4!A$12:A$4602,$D666,SaldoAnno4!G$12:G$4602)</f>
        <v>0</v>
      </c>
      <c r="Y666" s="123">
        <f>SUMIF(SaldoAnno5!A$12:A$4602,$D666,SaldoAnno5!D$12:D$4602)</f>
        <v>0</v>
      </c>
      <c r="Z666" s="123">
        <f>SUMIF(SaldoAnno5!A$12:A$4602,$D666,SaldoAnno5!E$12:E$4602)</f>
        <v>0</v>
      </c>
      <c r="AA666" s="123">
        <f>SUMIF(SaldoAnno5!A$12:A$4602,$D666,SaldoAnno5!G$12:G$4602)</f>
        <v>0</v>
      </c>
      <c r="AB666" s="123">
        <f>SUMIF(SaldoAnno6!A$12:A$5000,$D666,SaldoAnno6!D$12:D$5000)</f>
        <v>0</v>
      </c>
      <c r="AC666" s="123">
        <f>SUMIF(SaldoAnno6!A$12:A$5000,$D666,SaldoAnno6!E$12:E$5000)</f>
        <v>0</v>
      </c>
      <c r="AD666" s="123">
        <f>SUMIF(SaldoAnno6!A$12:A$5000,$D666,SaldoAnno6!G$12:G$5000)</f>
        <v>0</v>
      </c>
    </row>
    <row r="667" spans="5:30">
      <c r="E667" s="123"/>
      <c r="M667" s="123">
        <f>SUMIF(SaldoAnno1!A$12:A$4902,D667,SaldoAnno1!D$12:D$4902)</f>
        <v>0</v>
      </c>
      <c r="N667" s="123">
        <f>SUMIF(SaldoAnno1!A$12:A$4902,D667,SaldoAnno1!E$12:E$4902)</f>
        <v>0</v>
      </c>
      <c r="O667" s="123">
        <f>SUMIF(SaldoAnno1!A$12:A$4902,D667,SaldoAnno1!G$12:G$4902)</f>
        <v>0</v>
      </c>
      <c r="P667" s="123">
        <f>SUMIF(SaldoAnno2!A$12:A$5000,D667,SaldoAnno2!D$12:D$5000)</f>
        <v>0</v>
      </c>
      <c r="Q667" s="123">
        <f>SUMIF(SaldoAnno2!A$12:A$5000,D667,SaldoAnno2!E$12:E$5000)</f>
        <v>0</v>
      </c>
      <c r="R667" s="123">
        <f>SUMIF(SaldoAnno2!A$12:A$5000,D667,SaldoAnno2!G$12:G$5000)</f>
        <v>0</v>
      </c>
      <c r="S667" s="123">
        <f>SUMIF(SaldoAnno3!A$12:A$5000,D667,SaldoAnno3!D$12:G$5000)</f>
        <v>0</v>
      </c>
      <c r="T667" s="123">
        <f>SUMIF(SaldoAnno3!A$12:A$5000,D667,SaldoAnno3!E$12:H$5000)</f>
        <v>0</v>
      </c>
      <c r="U667" s="123">
        <f>SUMIF(SaldoAnno3!A$12:A$5000,D667,SaldoAnno3!G$12:G$5000)</f>
        <v>0</v>
      </c>
      <c r="V667" s="123">
        <f>SUMIF(SaldoAnno4!A$12:A$4602,$D667,SaldoAnno4!D$12:D$4602)</f>
        <v>0</v>
      </c>
      <c r="W667" s="123">
        <f>SUMIF(SaldoAnno4!A$12:A$4602,$D667,SaldoAnno4!E$12:E$4602)</f>
        <v>0</v>
      </c>
      <c r="X667" s="123">
        <f>SUMIF(SaldoAnno4!A$12:A$4602,$D667,SaldoAnno4!G$12:G$4602)</f>
        <v>0</v>
      </c>
      <c r="Y667" s="123">
        <f>SUMIF(SaldoAnno5!A$12:A$4602,$D667,SaldoAnno5!D$12:D$4602)</f>
        <v>0</v>
      </c>
      <c r="Z667" s="123">
        <f>SUMIF(SaldoAnno5!A$12:A$4602,$D667,SaldoAnno5!E$12:E$4602)</f>
        <v>0</v>
      </c>
      <c r="AA667" s="123">
        <f>SUMIF(SaldoAnno5!A$12:A$4602,$D667,SaldoAnno5!G$12:G$4602)</f>
        <v>0</v>
      </c>
      <c r="AB667" s="123">
        <f>SUMIF(SaldoAnno6!A$12:A$5000,$D667,SaldoAnno6!D$12:D$5000)</f>
        <v>0</v>
      </c>
      <c r="AC667" s="123">
        <f>SUMIF(SaldoAnno6!A$12:A$5000,$D667,SaldoAnno6!E$12:E$5000)</f>
        <v>0</v>
      </c>
      <c r="AD667" s="123">
        <f>SUMIF(SaldoAnno6!A$12:A$5000,$D667,SaldoAnno6!G$12:G$5000)</f>
        <v>0</v>
      </c>
    </row>
    <row r="668" spans="5:30">
      <c r="E668" s="123"/>
      <c r="M668" s="123">
        <f>SUMIF(SaldoAnno1!A$12:A$4902,D668,SaldoAnno1!D$12:D$4902)</f>
        <v>0</v>
      </c>
      <c r="N668" s="123">
        <f>SUMIF(SaldoAnno1!A$12:A$4902,D668,SaldoAnno1!E$12:E$4902)</f>
        <v>0</v>
      </c>
      <c r="O668" s="123">
        <f>SUMIF(SaldoAnno1!A$12:A$4902,D668,SaldoAnno1!G$12:G$4902)</f>
        <v>0</v>
      </c>
      <c r="P668" s="123">
        <f>SUMIF(SaldoAnno2!A$12:A$5000,D668,SaldoAnno2!D$12:D$5000)</f>
        <v>0</v>
      </c>
      <c r="Q668" s="123">
        <f>SUMIF(SaldoAnno2!A$12:A$5000,D668,SaldoAnno2!E$12:E$5000)</f>
        <v>0</v>
      </c>
      <c r="R668" s="123">
        <f>SUMIF(SaldoAnno2!A$12:A$5000,D668,SaldoAnno2!G$12:G$5000)</f>
        <v>0</v>
      </c>
      <c r="S668" s="123">
        <f>SUMIF(SaldoAnno3!A$12:A$5000,D668,SaldoAnno3!D$12:G$5000)</f>
        <v>0</v>
      </c>
      <c r="T668" s="123">
        <f>SUMIF(SaldoAnno3!A$12:A$5000,D668,SaldoAnno3!E$12:H$5000)</f>
        <v>0</v>
      </c>
      <c r="U668" s="123">
        <f>SUMIF(SaldoAnno3!A$12:A$5000,D668,SaldoAnno3!G$12:G$5000)</f>
        <v>0</v>
      </c>
      <c r="V668" s="123">
        <f>SUMIF(SaldoAnno4!A$12:A$4602,$D668,SaldoAnno4!D$12:D$4602)</f>
        <v>0</v>
      </c>
      <c r="W668" s="123">
        <f>SUMIF(SaldoAnno4!A$12:A$4602,$D668,SaldoAnno4!E$12:E$4602)</f>
        <v>0</v>
      </c>
      <c r="X668" s="123">
        <f>SUMIF(SaldoAnno4!A$12:A$4602,$D668,SaldoAnno4!G$12:G$4602)</f>
        <v>0</v>
      </c>
      <c r="Y668" s="123">
        <f>SUMIF(SaldoAnno5!A$12:A$4602,$D668,SaldoAnno5!D$12:D$4602)</f>
        <v>0</v>
      </c>
      <c r="Z668" s="123">
        <f>SUMIF(SaldoAnno5!A$12:A$4602,$D668,SaldoAnno5!E$12:E$4602)</f>
        <v>0</v>
      </c>
      <c r="AA668" s="123">
        <f>SUMIF(SaldoAnno5!A$12:A$4602,$D668,SaldoAnno5!G$12:G$4602)</f>
        <v>0</v>
      </c>
      <c r="AB668" s="123">
        <f>SUMIF(SaldoAnno6!A$12:A$5000,$D668,SaldoAnno6!D$12:D$5000)</f>
        <v>0</v>
      </c>
      <c r="AC668" s="123">
        <f>SUMIF(SaldoAnno6!A$12:A$5000,$D668,SaldoAnno6!E$12:E$5000)</f>
        <v>0</v>
      </c>
      <c r="AD668" s="123">
        <f>SUMIF(SaldoAnno6!A$12:A$5000,$D668,SaldoAnno6!G$12:G$5000)</f>
        <v>0</v>
      </c>
    </row>
    <row r="669" spans="5:30">
      <c r="E669" s="123"/>
      <c r="M669" s="123">
        <f>SUMIF(SaldoAnno1!A$12:A$4902,D669,SaldoAnno1!D$12:D$4902)</f>
        <v>0</v>
      </c>
      <c r="N669" s="123">
        <f>SUMIF(SaldoAnno1!A$12:A$4902,D669,SaldoAnno1!E$12:E$4902)</f>
        <v>0</v>
      </c>
      <c r="O669" s="123">
        <f>SUMIF(SaldoAnno1!A$12:A$4902,D669,SaldoAnno1!G$12:G$4902)</f>
        <v>0</v>
      </c>
      <c r="P669" s="123">
        <f>SUMIF(SaldoAnno2!A$12:A$5000,D669,SaldoAnno2!D$12:D$5000)</f>
        <v>0</v>
      </c>
      <c r="Q669" s="123">
        <f>SUMIF(SaldoAnno2!A$12:A$5000,D669,SaldoAnno2!E$12:E$5000)</f>
        <v>0</v>
      </c>
      <c r="R669" s="123">
        <f>SUMIF(SaldoAnno2!A$12:A$5000,D669,SaldoAnno2!G$12:G$5000)</f>
        <v>0</v>
      </c>
      <c r="S669" s="123">
        <f>SUMIF(SaldoAnno3!A$12:A$5000,D669,SaldoAnno3!D$12:G$5000)</f>
        <v>0</v>
      </c>
      <c r="T669" s="123">
        <f>SUMIF(SaldoAnno3!A$12:A$5000,D669,SaldoAnno3!E$12:H$5000)</f>
        <v>0</v>
      </c>
      <c r="U669" s="123">
        <f>SUMIF(SaldoAnno3!A$12:A$5000,D669,SaldoAnno3!G$12:G$5000)</f>
        <v>0</v>
      </c>
      <c r="V669" s="123">
        <f>SUMIF(SaldoAnno4!A$12:A$4602,$D669,SaldoAnno4!D$12:D$4602)</f>
        <v>0</v>
      </c>
      <c r="W669" s="123">
        <f>SUMIF(SaldoAnno4!A$12:A$4602,$D669,SaldoAnno4!E$12:E$4602)</f>
        <v>0</v>
      </c>
      <c r="X669" s="123">
        <f>SUMIF(SaldoAnno4!A$12:A$4602,$D669,SaldoAnno4!G$12:G$4602)</f>
        <v>0</v>
      </c>
      <c r="Y669" s="123">
        <f>SUMIF(SaldoAnno5!A$12:A$4602,$D669,SaldoAnno5!D$12:D$4602)</f>
        <v>0</v>
      </c>
      <c r="Z669" s="123">
        <f>SUMIF(SaldoAnno5!A$12:A$4602,$D669,SaldoAnno5!E$12:E$4602)</f>
        <v>0</v>
      </c>
      <c r="AA669" s="123">
        <f>SUMIF(SaldoAnno5!A$12:A$4602,$D669,SaldoAnno5!G$12:G$4602)</f>
        <v>0</v>
      </c>
      <c r="AB669" s="123">
        <f>SUMIF(SaldoAnno6!A$12:A$5000,$D669,SaldoAnno6!D$12:D$5000)</f>
        <v>0</v>
      </c>
      <c r="AC669" s="123">
        <f>SUMIF(SaldoAnno6!A$12:A$5000,$D669,SaldoAnno6!E$12:E$5000)</f>
        <v>0</v>
      </c>
      <c r="AD669" s="123">
        <f>SUMIF(SaldoAnno6!A$12:A$5000,$D669,SaldoAnno6!G$12:G$5000)</f>
        <v>0</v>
      </c>
    </row>
    <row r="670" spans="5:30">
      <c r="E670" s="123"/>
      <c r="M670" s="123">
        <f>SUMIF(SaldoAnno1!A$12:A$4902,D670,SaldoAnno1!D$12:D$4902)</f>
        <v>0</v>
      </c>
      <c r="N670" s="123">
        <f>SUMIF(SaldoAnno1!A$12:A$4902,D670,SaldoAnno1!E$12:E$4902)</f>
        <v>0</v>
      </c>
      <c r="O670" s="123">
        <f>SUMIF(SaldoAnno1!A$12:A$4902,D670,SaldoAnno1!G$12:G$4902)</f>
        <v>0</v>
      </c>
      <c r="P670" s="123">
        <f>SUMIF(SaldoAnno2!A$12:A$5000,D670,SaldoAnno2!D$12:D$5000)</f>
        <v>0</v>
      </c>
      <c r="Q670" s="123">
        <f>SUMIF(SaldoAnno2!A$12:A$5000,D670,SaldoAnno2!E$12:E$5000)</f>
        <v>0</v>
      </c>
      <c r="R670" s="123">
        <f>SUMIF(SaldoAnno2!A$12:A$5000,D670,SaldoAnno2!G$12:G$5000)</f>
        <v>0</v>
      </c>
      <c r="S670" s="123">
        <f>SUMIF(SaldoAnno3!A$12:A$5000,D670,SaldoAnno3!D$12:G$5000)</f>
        <v>0</v>
      </c>
      <c r="T670" s="123">
        <f>SUMIF(SaldoAnno3!A$12:A$5000,D670,SaldoAnno3!E$12:H$5000)</f>
        <v>0</v>
      </c>
      <c r="U670" s="123">
        <f>SUMIF(SaldoAnno3!A$12:A$5000,D670,SaldoAnno3!G$12:G$5000)</f>
        <v>0</v>
      </c>
      <c r="V670" s="123">
        <f>SUMIF(SaldoAnno4!A$12:A$4602,$D670,SaldoAnno4!D$12:D$4602)</f>
        <v>0</v>
      </c>
      <c r="W670" s="123">
        <f>SUMIF(SaldoAnno4!A$12:A$4602,$D670,SaldoAnno4!E$12:E$4602)</f>
        <v>0</v>
      </c>
      <c r="X670" s="123">
        <f>SUMIF(SaldoAnno4!A$12:A$4602,$D670,SaldoAnno4!G$12:G$4602)</f>
        <v>0</v>
      </c>
      <c r="Y670" s="123">
        <f>SUMIF(SaldoAnno5!A$12:A$4602,$D670,SaldoAnno5!D$12:D$4602)</f>
        <v>0</v>
      </c>
      <c r="Z670" s="123">
        <f>SUMIF(SaldoAnno5!A$12:A$4602,$D670,SaldoAnno5!E$12:E$4602)</f>
        <v>0</v>
      </c>
      <c r="AA670" s="123">
        <f>SUMIF(SaldoAnno5!A$12:A$4602,$D670,SaldoAnno5!G$12:G$4602)</f>
        <v>0</v>
      </c>
      <c r="AB670" s="123">
        <f>SUMIF(SaldoAnno6!A$12:A$5000,$D670,SaldoAnno6!D$12:D$5000)</f>
        <v>0</v>
      </c>
      <c r="AC670" s="123">
        <f>SUMIF(SaldoAnno6!A$12:A$5000,$D670,SaldoAnno6!E$12:E$5000)</f>
        <v>0</v>
      </c>
      <c r="AD670" s="123">
        <f>SUMIF(SaldoAnno6!A$12:A$5000,$D670,SaldoAnno6!G$12:G$5000)</f>
        <v>0</v>
      </c>
    </row>
    <row r="671" spans="5:30">
      <c r="E671" s="123"/>
      <c r="M671" s="123">
        <f>SUMIF(SaldoAnno1!A$12:A$4902,D671,SaldoAnno1!D$12:D$4902)</f>
        <v>0</v>
      </c>
      <c r="N671" s="123">
        <f>SUMIF(SaldoAnno1!A$12:A$4902,D671,SaldoAnno1!E$12:E$4902)</f>
        <v>0</v>
      </c>
      <c r="O671" s="123">
        <f>SUMIF(SaldoAnno1!A$12:A$4902,D671,SaldoAnno1!G$12:G$4902)</f>
        <v>0</v>
      </c>
      <c r="P671" s="123">
        <f>SUMIF(SaldoAnno2!A$12:A$5000,D671,SaldoAnno2!D$12:D$5000)</f>
        <v>0</v>
      </c>
      <c r="Q671" s="123">
        <f>SUMIF(SaldoAnno2!A$12:A$5000,D671,SaldoAnno2!E$12:E$5000)</f>
        <v>0</v>
      </c>
      <c r="R671" s="123">
        <f>SUMIF(SaldoAnno2!A$12:A$5000,D671,SaldoAnno2!G$12:G$5000)</f>
        <v>0</v>
      </c>
      <c r="S671" s="123">
        <f>SUMIF(SaldoAnno3!A$12:A$5000,D671,SaldoAnno3!D$12:G$5000)</f>
        <v>0</v>
      </c>
      <c r="T671" s="123">
        <f>SUMIF(SaldoAnno3!A$12:A$5000,D671,SaldoAnno3!E$12:H$5000)</f>
        <v>0</v>
      </c>
      <c r="U671" s="123">
        <f>SUMIF(SaldoAnno3!A$12:A$5000,D671,SaldoAnno3!G$12:G$5000)</f>
        <v>0</v>
      </c>
      <c r="V671" s="123">
        <f>SUMIF(SaldoAnno4!A$12:A$4602,$D671,SaldoAnno4!D$12:D$4602)</f>
        <v>0</v>
      </c>
      <c r="W671" s="123">
        <f>SUMIF(SaldoAnno4!A$12:A$4602,$D671,SaldoAnno4!E$12:E$4602)</f>
        <v>0</v>
      </c>
      <c r="X671" s="123">
        <f>SUMIF(SaldoAnno4!A$12:A$4602,$D671,SaldoAnno4!G$12:G$4602)</f>
        <v>0</v>
      </c>
      <c r="Y671" s="123">
        <f>SUMIF(SaldoAnno5!A$12:A$4602,$D671,SaldoAnno5!D$12:D$4602)</f>
        <v>0</v>
      </c>
      <c r="Z671" s="123">
        <f>SUMIF(SaldoAnno5!A$12:A$4602,$D671,SaldoAnno5!E$12:E$4602)</f>
        <v>0</v>
      </c>
      <c r="AA671" s="123">
        <f>SUMIF(SaldoAnno5!A$12:A$4602,$D671,SaldoAnno5!G$12:G$4602)</f>
        <v>0</v>
      </c>
      <c r="AB671" s="123">
        <f>SUMIF(SaldoAnno6!A$12:A$5000,$D671,SaldoAnno6!D$12:D$5000)</f>
        <v>0</v>
      </c>
      <c r="AC671" s="123">
        <f>SUMIF(SaldoAnno6!A$12:A$5000,$D671,SaldoAnno6!E$12:E$5000)</f>
        <v>0</v>
      </c>
      <c r="AD671" s="123">
        <f>SUMIF(SaldoAnno6!A$12:A$5000,$D671,SaldoAnno6!G$12:G$5000)</f>
        <v>0</v>
      </c>
    </row>
    <row r="672" spans="5:30">
      <c r="E672" s="123"/>
      <c r="M672" s="123">
        <f>SUMIF(SaldoAnno1!A$12:A$4902,D672,SaldoAnno1!D$12:D$4902)</f>
        <v>0</v>
      </c>
      <c r="N672" s="123">
        <f>SUMIF(SaldoAnno1!A$12:A$4902,D672,SaldoAnno1!E$12:E$4902)</f>
        <v>0</v>
      </c>
      <c r="O672" s="123">
        <f>SUMIF(SaldoAnno1!A$12:A$4902,D672,SaldoAnno1!G$12:G$4902)</f>
        <v>0</v>
      </c>
      <c r="P672" s="123">
        <f>SUMIF(SaldoAnno2!A$12:A$5000,D672,SaldoAnno2!D$12:D$5000)</f>
        <v>0</v>
      </c>
      <c r="Q672" s="123">
        <f>SUMIF(SaldoAnno2!A$12:A$5000,D672,SaldoAnno2!E$12:E$5000)</f>
        <v>0</v>
      </c>
      <c r="R672" s="123">
        <f>SUMIF(SaldoAnno2!A$12:A$5000,D672,SaldoAnno2!G$12:G$5000)</f>
        <v>0</v>
      </c>
      <c r="S672" s="123">
        <f>SUMIF(SaldoAnno3!A$12:A$5000,D672,SaldoAnno3!D$12:G$5000)</f>
        <v>0</v>
      </c>
      <c r="T672" s="123">
        <f>SUMIF(SaldoAnno3!A$12:A$5000,D672,SaldoAnno3!E$12:H$5000)</f>
        <v>0</v>
      </c>
      <c r="U672" s="123">
        <f>SUMIF(SaldoAnno3!A$12:A$5000,D672,SaldoAnno3!G$12:G$5000)</f>
        <v>0</v>
      </c>
      <c r="V672" s="123">
        <f>SUMIF(SaldoAnno4!A$12:A$4602,$D672,SaldoAnno4!D$12:D$4602)</f>
        <v>0</v>
      </c>
      <c r="W672" s="123">
        <f>SUMIF(SaldoAnno4!A$12:A$4602,$D672,SaldoAnno4!E$12:E$4602)</f>
        <v>0</v>
      </c>
      <c r="X672" s="123">
        <f>SUMIF(SaldoAnno4!A$12:A$4602,$D672,SaldoAnno4!G$12:G$4602)</f>
        <v>0</v>
      </c>
      <c r="Y672" s="123">
        <f>SUMIF(SaldoAnno5!A$12:A$4602,$D672,SaldoAnno5!D$12:D$4602)</f>
        <v>0</v>
      </c>
      <c r="Z672" s="123">
        <f>SUMIF(SaldoAnno5!A$12:A$4602,$D672,SaldoAnno5!E$12:E$4602)</f>
        <v>0</v>
      </c>
      <c r="AA672" s="123">
        <f>SUMIF(SaldoAnno5!A$12:A$4602,$D672,SaldoAnno5!G$12:G$4602)</f>
        <v>0</v>
      </c>
      <c r="AB672" s="123">
        <f>SUMIF(SaldoAnno6!A$12:A$5000,$D672,SaldoAnno6!D$12:D$5000)</f>
        <v>0</v>
      </c>
      <c r="AC672" s="123">
        <f>SUMIF(SaldoAnno6!A$12:A$5000,$D672,SaldoAnno6!E$12:E$5000)</f>
        <v>0</v>
      </c>
      <c r="AD672" s="123">
        <f>SUMIF(SaldoAnno6!A$12:A$5000,$D672,SaldoAnno6!G$12:G$5000)</f>
        <v>0</v>
      </c>
    </row>
    <row r="673" spans="5:30">
      <c r="E673" s="123"/>
      <c r="M673" s="123">
        <f>SUMIF(SaldoAnno1!A$12:A$4902,D673,SaldoAnno1!D$12:D$4902)</f>
        <v>0</v>
      </c>
      <c r="N673" s="123">
        <f>SUMIF(SaldoAnno1!A$12:A$4902,D673,SaldoAnno1!E$12:E$4902)</f>
        <v>0</v>
      </c>
      <c r="O673" s="123">
        <f>SUMIF(SaldoAnno1!A$12:A$4902,D673,SaldoAnno1!G$12:G$4902)</f>
        <v>0</v>
      </c>
      <c r="P673" s="123">
        <f>SUMIF(SaldoAnno2!A$12:A$5000,D673,SaldoAnno2!D$12:D$5000)</f>
        <v>0</v>
      </c>
      <c r="Q673" s="123">
        <f>SUMIF(SaldoAnno2!A$12:A$5000,D673,SaldoAnno2!E$12:E$5000)</f>
        <v>0</v>
      </c>
      <c r="R673" s="123">
        <f>SUMIF(SaldoAnno2!A$12:A$5000,D673,SaldoAnno2!G$12:G$5000)</f>
        <v>0</v>
      </c>
      <c r="S673" s="123">
        <f>SUMIF(SaldoAnno3!A$12:A$5000,D673,SaldoAnno3!D$12:G$5000)</f>
        <v>0</v>
      </c>
      <c r="T673" s="123">
        <f>SUMIF(SaldoAnno3!A$12:A$5000,D673,SaldoAnno3!E$12:H$5000)</f>
        <v>0</v>
      </c>
      <c r="U673" s="123">
        <f>SUMIF(SaldoAnno3!A$12:A$5000,D673,SaldoAnno3!G$12:G$5000)</f>
        <v>0</v>
      </c>
      <c r="V673" s="123">
        <f>SUMIF(SaldoAnno4!A$12:A$4602,$D673,SaldoAnno4!D$12:D$4602)</f>
        <v>0</v>
      </c>
      <c r="W673" s="123">
        <f>SUMIF(SaldoAnno4!A$12:A$4602,$D673,SaldoAnno4!E$12:E$4602)</f>
        <v>0</v>
      </c>
      <c r="X673" s="123">
        <f>SUMIF(SaldoAnno4!A$12:A$4602,$D673,SaldoAnno4!G$12:G$4602)</f>
        <v>0</v>
      </c>
      <c r="Y673" s="123">
        <f>SUMIF(SaldoAnno5!A$12:A$4602,$D673,SaldoAnno5!D$12:D$4602)</f>
        <v>0</v>
      </c>
      <c r="Z673" s="123">
        <f>SUMIF(SaldoAnno5!A$12:A$4602,$D673,SaldoAnno5!E$12:E$4602)</f>
        <v>0</v>
      </c>
      <c r="AA673" s="123">
        <f>SUMIF(SaldoAnno5!A$12:A$4602,$D673,SaldoAnno5!G$12:G$4602)</f>
        <v>0</v>
      </c>
      <c r="AB673" s="123">
        <f>SUMIF(SaldoAnno6!A$12:A$5000,$D673,SaldoAnno6!D$12:D$5000)</f>
        <v>0</v>
      </c>
      <c r="AC673" s="123">
        <f>SUMIF(SaldoAnno6!A$12:A$5000,$D673,SaldoAnno6!E$12:E$5000)</f>
        <v>0</v>
      </c>
      <c r="AD673" s="123">
        <f>SUMIF(SaldoAnno6!A$12:A$5000,$D673,SaldoAnno6!G$12:G$5000)</f>
        <v>0</v>
      </c>
    </row>
    <row r="674" spans="5:30">
      <c r="E674" s="123"/>
      <c r="M674" s="123">
        <f>SUMIF(SaldoAnno1!A$12:A$4902,D674,SaldoAnno1!D$12:D$4902)</f>
        <v>0</v>
      </c>
      <c r="N674" s="123">
        <f>SUMIF(SaldoAnno1!A$12:A$4902,D674,SaldoAnno1!E$12:E$4902)</f>
        <v>0</v>
      </c>
      <c r="O674" s="123">
        <f>SUMIF(SaldoAnno1!A$12:A$4902,D674,SaldoAnno1!G$12:G$4902)</f>
        <v>0</v>
      </c>
      <c r="P674" s="123">
        <f>SUMIF(SaldoAnno2!A$12:A$5000,D674,SaldoAnno2!D$12:D$5000)</f>
        <v>0</v>
      </c>
      <c r="Q674" s="123">
        <f>SUMIF(SaldoAnno2!A$12:A$5000,D674,SaldoAnno2!E$12:E$5000)</f>
        <v>0</v>
      </c>
      <c r="R674" s="123">
        <f>SUMIF(SaldoAnno2!A$12:A$5000,D674,SaldoAnno2!G$12:G$5000)</f>
        <v>0</v>
      </c>
      <c r="S674" s="123">
        <f>SUMIF(SaldoAnno3!A$12:A$5000,D674,SaldoAnno3!D$12:G$5000)</f>
        <v>0</v>
      </c>
      <c r="T674" s="123">
        <f>SUMIF(SaldoAnno3!A$12:A$5000,D674,SaldoAnno3!E$12:H$5000)</f>
        <v>0</v>
      </c>
      <c r="U674" s="123">
        <f>SUMIF(SaldoAnno3!A$12:A$5000,D674,SaldoAnno3!G$12:G$5000)</f>
        <v>0</v>
      </c>
      <c r="V674" s="123">
        <f>SUMIF(SaldoAnno4!A$12:A$4602,$D674,SaldoAnno4!D$12:D$4602)</f>
        <v>0</v>
      </c>
      <c r="W674" s="123">
        <f>SUMIF(SaldoAnno4!A$12:A$4602,$D674,SaldoAnno4!E$12:E$4602)</f>
        <v>0</v>
      </c>
      <c r="X674" s="123">
        <f>SUMIF(SaldoAnno4!A$12:A$4602,$D674,SaldoAnno4!G$12:G$4602)</f>
        <v>0</v>
      </c>
      <c r="Y674" s="123">
        <f>SUMIF(SaldoAnno5!A$12:A$4602,$D674,SaldoAnno5!D$12:D$4602)</f>
        <v>0</v>
      </c>
      <c r="Z674" s="123">
        <f>SUMIF(SaldoAnno5!A$12:A$4602,$D674,SaldoAnno5!E$12:E$4602)</f>
        <v>0</v>
      </c>
      <c r="AA674" s="123">
        <f>SUMIF(SaldoAnno5!A$12:A$4602,$D674,SaldoAnno5!G$12:G$4602)</f>
        <v>0</v>
      </c>
      <c r="AB674" s="123">
        <f>SUMIF(SaldoAnno6!A$12:A$5000,$D674,SaldoAnno6!D$12:D$5000)</f>
        <v>0</v>
      </c>
      <c r="AC674" s="123">
        <f>SUMIF(SaldoAnno6!A$12:A$5000,$D674,SaldoAnno6!E$12:E$5000)</f>
        <v>0</v>
      </c>
      <c r="AD674" s="123">
        <f>SUMIF(SaldoAnno6!A$12:A$5000,$D674,SaldoAnno6!G$12:G$5000)</f>
        <v>0</v>
      </c>
    </row>
    <row r="675" spans="5:30">
      <c r="E675" s="123"/>
      <c r="M675" s="123">
        <f>SUMIF(SaldoAnno1!A$12:A$4902,D675,SaldoAnno1!D$12:D$4902)</f>
        <v>0</v>
      </c>
      <c r="N675" s="123">
        <f>SUMIF(SaldoAnno1!A$12:A$4902,D675,SaldoAnno1!E$12:E$4902)</f>
        <v>0</v>
      </c>
      <c r="O675" s="123">
        <f>SUMIF(SaldoAnno1!A$12:A$4902,D675,SaldoAnno1!G$12:G$4902)</f>
        <v>0</v>
      </c>
      <c r="P675" s="123">
        <f>SUMIF(SaldoAnno2!A$12:A$5000,D675,SaldoAnno2!D$12:D$5000)</f>
        <v>0</v>
      </c>
      <c r="Q675" s="123">
        <f>SUMIF(SaldoAnno2!A$12:A$5000,D675,SaldoAnno2!E$12:E$5000)</f>
        <v>0</v>
      </c>
      <c r="R675" s="123">
        <f>SUMIF(SaldoAnno2!A$12:A$5000,D675,SaldoAnno2!G$12:G$5000)</f>
        <v>0</v>
      </c>
      <c r="S675" s="123">
        <f>SUMIF(SaldoAnno3!A$12:A$5000,D675,SaldoAnno3!D$12:G$5000)</f>
        <v>0</v>
      </c>
      <c r="T675" s="123">
        <f>SUMIF(SaldoAnno3!A$12:A$5000,D675,SaldoAnno3!E$12:H$5000)</f>
        <v>0</v>
      </c>
      <c r="U675" s="123">
        <f>SUMIF(SaldoAnno3!A$12:A$5000,D675,SaldoAnno3!G$12:G$5000)</f>
        <v>0</v>
      </c>
      <c r="V675" s="123">
        <f>SUMIF(SaldoAnno4!A$12:A$4602,$D675,SaldoAnno4!D$12:D$4602)</f>
        <v>0</v>
      </c>
      <c r="W675" s="123">
        <f>SUMIF(SaldoAnno4!A$12:A$4602,$D675,SaldoAnno4!E$12:E$4602)</f>
        <v>0</v>
      </c>
      <c r="X675" s="123">
        <f>SUMIF(SaldoAnno4!A$12:A$4602,$D675,SaldoAnno4!G$12:G$4602)</f>
        <v>0</v>
      </c>
      <c r="Y675" s="123">
        <f>SUMIF(SaldoAnno5!A$12:A$4602,$D675,SaldoAnno5!D$12:D$4602)</f>
        <v>0</v>
      </c>
      <c r="Z675" s="123">
        <f>SUMIF(SaldoAnno5!A$12:A$4602,$D675,SaldoAnno5!E$12:E$4602)</f>
        <v>0</v>
      </c>
      <c r="AA675" s="123">
        <f>SUMIF(SaldoAnno5!A$12:A$4602,$D675,SaldoAnno5!G$12:G$4602)</f>
        <v>0</v>
      </c>
      <c r="AB675" s="123">
        <f>SUMIF(SaldoAnno6!A$12:A$5000,$D675,SaldoAnno6!D$12:D$5000)</f>
        <v>0</v>
      </c>
      <c r="AC675" s="123">
        <f>SUMIF(SaldoAnno6!A$12:A$5000,$D675,SaldoAnno6!E$12:E$5000)</f>
        <v>0</v>
      </c>
      <c r="AD675" s="123">
        <f>SUMIF(SaldoAnno6!A$12:A$5000,$D675,SaldoAnno6!G$12:G$5000)</f>
        <v>0</v>
      </c>
    </row>
    <row r="676" spans="5:30">
      <c r="E676" s="123"/>
      <c r="M676" s="123">
        <f>SUMIF(SaldoAnno1!A$12:A$4902,D676,SaldoAnno1!D$12:D$4902)</f>
        <v>0</v>
      </c>
      <c r="N676" s="123">
        <f>SUMIF(SaldoAnno1!A$12:A$4902,D676,SaldoAnno1!E$12:E$4902)</f>
        <v>0</v>
      </c>
      <c r="O676" s="123">
        <f>SUMIF(SaldoAnno1!A$12:A$4902,D676,SaldoAnno1!G$12:G$4902)</f>
        <v>0</v>
      </c>
      <c r="P676" s="123">
        <f>SUMIF(SaldoAnno2!A$12:A$5000,D676,SaldoAnno2!D$12:D$5000)</f>
        <v>0</v>
      </c>
      <c r="Q676" s="123">
        <f>SUMIF(SaldoAnno2!A$12:A$5000,D676,SaldoAnno2!E$12:E$5000)</f>
        <v>0</v>
      </c>
      <c r="R676" s="123">
        <f>SUMIF(SaldoAnno2!A$12:A$5000,D676,SaldoAnno2!G$12:G$5000)</f>
        <v>0</v>
      </c>
      <c r="S676" s="123">
        <f>SUMIF(SaldoAnno3!A$12:A$5000,D676,SaldoAnno3!D$12:G$5000)</f>
        <v>0</v>
      </c>
      <c r="T676" s="123">
        <f>SUMIF(SaldoAnno3!A$12:A$5000,D676,SaldoAnno3!E$12:H$5000)</f>
        <v>0</v>
      </c>
      <c r="U676" s="123">
        <f>SUMIF(SaldoAnno3!A$12:A$5000,D676,SaldoAnno3!G$12:G$5000)</f>
        <v>0</v>
      </c>
      <c r="V676" s="123">
        <f>SUMIF(SaldoAnno4!A$12:A$4602,$D676,SaldoAnno4!D$12:D$4602)</f>
        <v>0</v>
      </c>
      <c r="W676" s="123">
        <f>SUMIF(SaldoAnno4!A$12:A$4602,$D676,SaldoAnno4!E$12:E$4602)</f>
        <v>0</v>
      </c>
      <c r="X676" s="123">
        <f>SUMIF(SaldoAnno4!A$12:A$4602,$D676,SaldoAnno4!G$12:G$4602)</f>
        <v>0</v>
      </c>
      <c r="Y676" s="123">
        <f>SUMIF(SaldoAnno5!A$12:A$4602,$D676,SaldoAnno5!D$12:D$4602)</f>
        <v>0</v>
      </c>
      <c r="Z676" s="123">
        <f>SUMIF(SaldoAnno5!A$12:A$4602,$D676,SaldoAnno5!E$12:E$4602)</f>
        <v>0</v>
      </c>
      <c r="AA676" s="123">
        <f>SUMIF(SaldoAnno5!A$12:A$4602,$D676,SaldoAnno5!G$12:G$4602)</f>
        <v>0</v>
      </c>
      <c r="AB676" s="123">
        <f>SUMIF(SaldoAnno6!A$12:A$5000,$D676,SaldoAnno6!D$12:D$5000)</f>
        <v>0</v>
      </c>
      <c r="AC676" s="123">
        <f>SUMIF(SaldoAnno6!A$12:A$5000,$D676,SaldoAnno6!E$12:E$5000)</f>
        <v>0</v>
      </c>
      <c r="AD676" s="123">
        <f>SUMIF(SaldoAnno6!A$12:A$5000,$D676,SaldoAnno6!G$12:G$5000)</f>
        <v>0</v>
      </c>
    </row>
    <row r="677" spans="5:30">
      <c r="E677" s="123"/>
      <c r="M677" s="123">
        <f>SUMIF(SaldoAnno1!A$12:A$4902,D677,SaldoAnno1!D$12:D$4902)</f>
        <v>0</v>
      </c>
      <c r="N677" s="123">
        <f>SUMIF(SaldoAnno1!A$12:A$4902,D677,SaldoAnno1!E$12:E$4902)</f>
        <v>0</v>
      </c>
      <c r="O677" s="123">
        <f>SUMIF(SaldoAnno1!A$12:A$4902,D677,SaldoAnno1!G$12:G$4902)</f>
        <v>0</v>
      </c>
      <c r="P677" s="123">
        <f>SUMIF(SaldoAnno2!A$12:A$5000,D677,SaldoAnno2!D$12:D$5000)</f>
        <v>0</v>
      </c>
      <c r="Q677" s="123">
        <f>SUMIF(SaldoAnno2!A$12:A$5000,D677,SaldoAnno2!E$12:E$5000)</f>
        <v>0</v>
      </c>
      <c r="R677" s="123">
        <f>SUMIF(SaldoAnno2!A$12:A$5000,D677,SaldoAnno2!G$12:G$5000)</f>
        <v>0</v>
      </c>
      <c r="S677" s="123">
        <f>SUMIF(SaldoAnno3!A$12:A$5000,D677,SaldoAnno3!D$12:G$5000)</f>
        <v>0</v>
      </c>
      <c r="T677" s="123">
        <f>SUMIF(SaldoAnno3!A$12:A$5000,D677,SaldoAnno3!E$12:H$5000)</f>
        <v>0</v>
      </c>
      <c r="U677" s="123">
        <f>SUMIF(SaldoAnno3!A$12:A$5000,D677,SaldoAnno3!G$12:G$5000)</f>
        <v>0</v>
      </c>
      <c r="V677" s="123">
        <f>SUMIF(SaldoAnno4!A$12:A$4602,$D677,SaldoAnno4!D$12:D$4602)</f>
        <v>0</v>
      </c>
      <c r="W677" s="123">
        <f>SUMIF(SaldoAnno4!A$12:A$4602,$D677,SaldoAnno4!E$12:E$4602)</f>
        <v>0</v>
      </c>
      <c r="X677" s="123">
        <f>SUMIF(SaldoAnno4!A$12:A$4602,$D677,SaldoAnno4!G$12:G$4602)</f>
        <v>0</v>
      </c>
      <c r="Y677" s="123">
        <f>SUMIF(SaldoAnno5!A$12:A$4602,$D677,SaldoAnno5!D$12:D$4602)</f>
        <v>0</v>
      </c>
      <c r="Z677" s="123">
        <f>SUMIF(SaldoAnno5!A$12:A$4602,$D677,SaldoAnno5!E$12:E$4602)</f>
        <v>0</v>
      </c>
      <c r="AA677" s="123">
        <f>SUMIF(SaldoAnno5!A$12:A$4602,$D677,SaldoAnno5!G$12:G$4602)</f>
        <v>0</v>
      </c>
      <c r="AB677" s="123">
        <f>SUMIF(SaldoAnno6!A$12:A$5000,$D677,SaldoAnno6!D$12:D$5000)</f>
        <v>0</v>
      </c>
      <c r="AC677" s="123">
        <f>SUMIF(SaldoAnno6!A$12:A$5000,$D677,SaldoAnno6!E$12:E$5000)</f>
        <v>0</v>
      </c>
      <c r="AD677" s="123">
        <f>SUMIF(SaldoAnno6!A$12:A$5000,$D677,SaldoAnno6!G$12:G$5000)</f>
        <v>0</v>
      </c>
    </row>
    <row r="678" spans="5:30">
      <c r="E678" s="123"/>
      <c r="M678" s="123">
        <f>SUMIF(SaldoAnno1!A$12:A$4902,D678,SaldoAnno1!D$12:D$4902)</f>
        <v>0</v>
      </c>
      <c r="N678" s="123">
        <f>SUMIF(SaldoAnno1!A$12:A$4902,D678,SaldoAnno1!E$12:E$4902)</f>
        <v>0</v>
      </c>
      <c r="O678" s="123">
        <f>SUMIF(SaldoAnno1!A$12:A$4902,D678,SaldoAnno1!G$12:G$4902)</f>
        <v>0</v>
      </c>
      <c r="P678" s="123">
        <f>SUMIF(SaldoAnno2!A$12:A$5000,D678,SaldoAnno2!D$12:D$5000)</f>
        <v>0</v>
      </c>
      <c r="Q678" s="123">
        <f>SUMIF(SaldoAnno2!A$12:A$5000,D678,SaldoAnno2!E$12:E$5000)</f>
        <v>0</v>
      </c>
      <c r="R678" s="123">
        <f>SUMIF(SaldoAnno2!A$12:A$5000,D678,SaldoAnno2!G$12:G$5000)</f>
        <v>0</v>
      </c>
      <c r="S678" s="123">
        <f>SUMIF(SaldoAnno3!A$12:A$5000,D678,SaldoAnno3!D$12:G$5000)</f>
        <v>0</v>
      </c>
      <c r="T678" s="123">
        <f>SUMIF(SaldoAnno3!A$12:A$5000,D678,SaldoAnno3!E$12:H$5000)</f>
        <v>0</v>
      </c>
      <c r="U678" s="123">
        <f>SUMIF(SaldoAnno3!A$12:A$5000,D678,SaldoAnno3!G$12:G$5000)</f>
        <v>0</v>
      </c>
      <c r="V678" s="123">
        <f>SUMIF(SaldoAnno4!A$12:A$4602,$D678,SaldoAnno4!D$12:D$4602)</f>
        <v>0</v>
      </c>
      <c r="W678" s="123">
        <f>SUMIF(SaldoAnno4!A$12:A$4602,$D678,SaldoAnno4!E$12:E$4602)</f>
        <v>0</v>
      </c>
      <c r="X678" s="123">
        <f>SUMIF(SaldoAnno4!A$12:A$4602,$D678,SaldoAnno4!G$12:G$4602)</f>
        <v>0</v>
      </c>
      <c r="Y678" s="123">
        <f>SUMIF(SaldoAnno5!A$12:A$4602,$D678,SaldoAnno5!D$12:D$4602)</f>
        <v>0</v>
      </c>
      <c r="Z678" s="123">
        <f>SUMIF(SaldoAnno5!A$12:A$4602,$D678,SaldoAnno5!E$12:E$4602)</f>
        <v>0</v>
      </c>
      <c r="AA678" s="123">
        <f>SUMIF(SaldoAnno5!A$12:A$4602,$D678,SaldoAnno5!G$12:G$4602)</f>
        <v>0</v>
      </c>
      <c r="AB678" s="123">
        <f>SUMIF(SaldoAnno6!A$12:A$5000,$D678,SaldoAnno6!D$12:D$5000)</f>
        <v>0</v>
      </c>
      <c r="AC678" s="123">
        <f>SUMIF(SaldoAnno6!A$12:A$5000,$D678,SaldoAnno6!E$12:E$5000)</f>
        <v>0</v>
      </c>
      <c r="AD678" s="123">
        <f>SUMIF(SaldoAnno6!A$12:A$5000,$D678,SaldoAnno6!G$12:G$5000)</f>
        <v>0</v>
      </c>
    </row>
    <row r="679" spans="5:30">
      <c r="E679" s="123"/>
      <c r="M679" s="123">
        <f>SUMIF(SaldoAnno1!A$12:A$4902,D679,SaldoAnno1!D$12:D$4902)</f>
        <v>0</v>
      </c>
      <c r="N679" s="123">
        <f>SUMIF(SaldoAnno1!A$12:A$4902,D679,SaldoAnno1!E$12:E$4902)</f>
        <v>0</v>
      </c>
      <c r="O679" s="123">
        <f>SUMIF(SaldoAnno1!A$12:A$4902,D679,SaldoAnno1!G$12:G$4902)</f>
        <v>0</v>
      </c>
      <c r="P679" s="123">
        <f>SUMIF(SaldoAnno2!A$12:A$5000,D679,SaldoAnno2!D$12:D$5000)</f>
        <v>0</v>
      </c>
      <c r="Q679" s="123">
        <f>SUMIF(SaldoAnno2!A$12:A$5000,D679,SaldoAnno2!E$12:E$5000)</f>
        <v>0</v>
      </c>
      <c r="R679" s="123">
        <f>SUMIF(SaldoAnno2!A$12:A$5000,D679,SaldoAnno2!G$12:G$5000)</f>
        <v>0</v>
      </c>
      <c r="S679" s="123">
        <f>SUMIF(SaldoAnno3!A$12:A$5000,D679,SaldoAnno3!D$12:G$5000)</f>
        <v>0</v>
      </c>
      <c r="T679" s="123">
        <f>SUMIF(SaldoAnno3!A$12:A$5000,D679,SaldoAnno3!E$12:H$5000)</f>
        <v>0</v>
      </c>
      <c r="U679" s="123">
        <f>SUMIF(SaldoAnno3!A$12:A$5000,D679,SaldoAnno3!G$12:G$5000)</f>
        <v>0</v>
      </c>
      <c r="V679" s="123">
        <f>SUMIF(SaldoAnno4!A$12:A$4602,$D679,SaldoAnno4!D$12:D$4602)</f>
        <v>0</v>
      </c>
      <c r="W679" s="123">
        <f>SUMIF(SaldoAnno4!A$12:A$4602,$D679,SaldoAnno4!E$12:E$4602)</f>
        <v>0</v>
      </c>
      <c r="X679" s="123">
        <f>SUMIF(SaldoAnno4!A$12:A$4602,$D679,SaldoAnno4!G$12:G$4602)</f>
        <v>0</v>
      </c>
      <c r="Y679" s="123">
        <f>SUMIF(SaldoAnno5!A$12:A$4602,$D679,SaldoAnno5!D$12:D$4602)</f>
        <v>0</v>
      </c>
      <c r="Z679" s="123">
        <f>SUMIF(SaldoAnno5!A$12:A$4602,$D679,SaldoAnno5!E$12:E$4602)</f>
        <v>0</v>
      </c>
      <c r="AA679" s="123">
        <f>SUMIF(SaldoAnno5!A$12:A$4602,$D679,SaldoAnno5!G$12:G$4602)</f>
        <v>0</v>
      </c>
      <c r="AB679" s="123">
        <f>SUMIF(SaldoAnno6!A$12:A$5000,$D679,SaldoAnno6!D$12:D$5000)</f>
        <v>0</v>
      </c>
      <c r="AC679" s="123">
        <f>SUMIF(SaldoAnno6!A$12:A$5000,$D679,SaldoAnno6!E$12:E$5000)</f>
        <v>0</v>
      </c>
      <c r="AD679" s="123">
        <f>SUMIF(SaldoAnno6!A$12:A$5000,$D679,SaldoAnno6!G$12:G$5000)</f>
        <v>0</v>
      </c>
    </row>
    <row r="680" spans="5:30">
      <c r="E680" s="123"/>
      <c r="M680" s="123">
        <f>SUMIF(SaldoAnno1!A$12:A$4902,D680,SaldoAnno1!D$12:D$4902)</f>
        <v>0</v>
      </c>
      <c r="N680" s="123">
        <f>SUMIF(SaldoAnno1!A$12:A$4902,D680,SaldoAnno1!E$12:E$4902)</f>
        <v>0</v>
      </c>
      <c r="O680" s="123">
        <f>SUMIF(SaldoAnno1!A$12:A$4902,D680,SaldoAnno1!G$12:G$4902)</f>
        <v>0</v>
      </c>
      <c r="P680" s="123">
        <f>SUMIF(SaldoAnno2!A$12:A$5000,D680,SaldoAnno2!D$12:D$5000)</f>
        <v>0</v>
      </c>
      <c r="Q680" s="123">
        <f>SUMIF(SaldoAnno2!A$12:A$5000,D680,SaldoAnno2!E$12:E$5000)</f>
        <v>0</v>
      </c>
      <c r="R680" s="123">
        <f>SUMIF(SaldoAnno2!A$12:A$5000,D680,SaldoAnno2!G$12:G$5000)</f>
        <v>0</v>
      </c>
      <c r="S680" s="123">
        <f>SUMIF(SaldoAnno3!A$12:A$5000,D680,SaldoAnno3!D$12:G$5000)</f>
        <v>0</v>
      </c>
      <c r="T680" s="123">
        <f>SUMIF(SaldoAnno3!A$12:A$5000,D680,SaldoAnno3!E$12:H$5000)</f>
        <v>0</v>
      </c>
      <c r="U680" s="123">
        <f>SUMIF(SaldoAnno3!A$12:A$5000,D680,SaldoAnno3!G$12:G$5000)</f>
        <v>0</v>
      </c>
      <c r="V680" s="123">
        <f>SUMIF(SaldoAnno4!A$12:A$4602,$D680,SaldoAnno4!D$12:D$4602)</f>
        <v>0</v>
      </c>
      <c r="W680" s="123">
        <f>SUMIF(SaldoAnno4!A$12:A$4602,$D680,SaldoAnno4!E$12:E$4602)</f>
        <v>0</v>
      </c>
      <c r="X680" s="123">
        <f>SUMIF(SaldoAnno4!A$12:A$4602,$D680,SaldoAnno4!G$12:G$4602)</f>
        <v>0</v>
      </c>
      <c r="Y680" s="123">
        <f>SUMIF(SaldoAnno5!A$12:A$4602,$D680,SaldoAnno5!D$12:D$4602)</f>
        <v>0</v>
      </c>
      <c r="Z680" s="123">
        <f>SUMIF(SaldoAnno5!A$12:A$4602,$D680,SaldoAnno5!E$12:E$4602)</f>
        <v>0</v>
      </c>
      <c r="AA680" s="123">
        <f>SUMIF(SaldoAnno5!A$12:A$4602,$D680,SaldoAnno5!G$12:G$4602)</f>
        <v>0</v>
      </c>
      <c r="AB680" s="123">
        <f>SUMIF(SaldoAnno6!A$12:A$5000,$D680,SaldoAnno6!D$12:D$5000)</f>
        <v>0</v>
      </c>
      <c r="AC680" s="123">
        <f>SUMIF(SaldoAnno6!A$12:A$5000,$D680,SaldoAnno6!E$12:E$5000)</f>
        <v>0</v>
      </c>
      <c r="AD680" s="123">
        <f>SUMIF(SaldoAnno6!A$12:A$5000,$D680,SaldoAnno6!G$12:G$5000)</f>
        <v>0</v>
      </c>
    </row>
    <row r="681" spans="5:30">
      <c r="E681" s="123"/>
      <c r="M681" s="123">
        <f>SUMIF(SaldoAnno1!A$12:A$4902,D681,SaldoAnno1!D$12:D$4902)</f>
        <v>0</v>
      </c>
      <c r="N681" s="123">
        <f>SUMIF(SaldoAnno1!A$12:A$4902,D681,SaldoAnno1!E$12:E$4902)</f>
        <v>0</v>
      </c>
      <c r="O681" s="123">
        <f>SUMIF(SaldoAnno1!A$12:A$4902,D681,SaldoAnno1!G$12:G$4902)</f>
        <v>0</v>
      </c>
      <c r="P681" s="123">
        <f>SUMIF(SaldoAnno2!A$12:A$5000,D681,SaldoAnno2!D$12:D$5000)</f>
        <v>0</v>
      </c>
      <c r="Q681" s="123">
        <f>SUMIF(SaldoAnno2!A$12:A$5000,D681,SaldoAnno2!E$12:E$5000)</f>
        <v>0</v>
      </c>
      <c r="R681" s="123">
        <f>SUMIF(SaldoAnno2!A$12:A$5000,D681,SaldoAnno2!G$12:G$5000)</f>
        <v>0</v>
      </c>
      <c r="S681" s="123">
        <f>SUMIF(SaldoAnno3!A$12:A$5000,D681,SaldoAnno3!D$12:G$5000)</f>
        <v>0</v>
      </c>
      <c r="T681" s="123">
        <f>SUMIF(SaldoAnno3!A$12:A$5000,D681,SaldoAnno3!E$12:H$5000)</f>
        <v>0</v>
      </c>
      <c r="U681" s="123">
        <f>SUMIF(SaldoAnno3!A$12:A$5000,D681,SaldoAnno3!G$12:G$5000)</f>
        <v>0</v>
      </c>
      <c r="V681" s="123">
        <f>SUMIF(SaldoAnno4!A$12:A$4602,$D681,SaldoAnno4!D$12:D$4602)</f>
        <v>0</v>
      </c>
      <c r="W681" s="123">
        <f>SUMIF(SaldoAnno4!A$12:A$4602,$D681,SaldoAnno4!E$12:E$4602)</f>
        <v>0</v>
      </c>
      <c r="X681" s="123">
        <f>SUMIF(SaldoAnno4!A$12:A$4602,$D681,SaldoAnno4!G$12:G$4602)</f>
        <v>0</v>
      </c>
      <c r="Y681" s="123">
        <f>SUMIF(SaldoAnno5!A$12:A$4602,$D681,SaldoAnno5!D$12:D$4602)</f>
        <v>0</v>
      </c>
      <c r="Z681" s="123">
        <f>SUMIF(SaldoAnno5!A$12:A$4602,$D681,SaldoAnno5!E$12:E$4602)</f>
        <v>0</v>
      </c>
      <c r="AA681" s="123">
        <f>SUMIF(SaldoAnno5!A$12:A$4602,$D681,SaldoAnno5!G$12:G$4602)</f>
        <v>0</v>
      </c>
      <c r="AB681" s="123">
        <f>SUMIF(SaldoAnno6!A$12:A$5000,$D681,SaldoAnno6!D$12:D$5000)</f>
        <v>0</v>
      </c>
      <c r="AC681" s="123">
        <f>SUMIF(SaldoAnno6!A$12:A$5000,$D681,SaldoAnno6!E$12:E$5000)</f>
        <v>0</v>
      </c>
      <c r="AD681" s="123">
        <f>SUMIF(SaldoAnno6!A$12:A$5000,$D681,SaldoAnno6!G$12:G$5000)</f>
        <v>0</v>
      </c>
    </row>
    <row r="682" spans="5:30">
      <c r="E682" s="123"/>
      <c r="M682" s="123">
        <f>SUMIF(SaldoAnno1!A$12:A$4902,D682,SaldoAnno1!D$12:D$4902)</f>
        <v>0</v>
      </c>
      <c r="N682" s="123">
        <f>SUMIF(SaldoAnno1!A$12:A$4902,D682,SaldoAnno1!E$12:E$4902)</f>
        <v>0</v>
      </c>
      <c r="O682" s="123">
        <f>SUMIF(SaldoAnno1!A$12:A$4902,D682,SaldoAnno1!G$12:G$4902)</f>
        <v>0</v>
      </c>
      <c r="P682" s="123">
        <f>SUMIF(SaldoAnno2!A$12:A$5000,D682,SaldoAnno2!D$12:D$5000)</f>
        <v>0</v>
      </c>
      <c r="Q682" s="123">
        <f>SUMIF(SaldoAnno2!A$12:A$5000,D682,SaldoAnno2!E$12:E$5000)</f>
        <v>0</v>
      </c>
      <c r="R682" s="123">
        <f>SUMIF(SaldoAnno2!A$12:A$5000,D682,SaldoAnno2!G$12:G$5000)</f>
        <v>0</v>
      </c>
      <c r="S682" s="123">
        <f>SUMIF(SaldoAnno3!A$12:A$5000,D682,SaldoAnno3!D$12:G$5000)</f>
        <v>0</v>
      </c>
      <c r="T682" s="123">
        <f>SUMIF(SaldoAnno3!A$12:A$5000,D682,SaldoAnno3!E$12:H$5000)</f>
        <v>0</v>
      </c>
      <c r="U682" s="123">
        <f>SUMIF(SaldoAnno3!A$12:A$5000,D682,SaldoAnno3!G$12:G$5000)</f>
        <v>0</v>
      </c>
      <c r="V682" s="123">
        <f>SUMIF(SaldoAnno4!A$12:A$4602,$D682,SaldoAnno4!D$12:D$4602)</f>
        <v>0</v>
      </c>
      <c r="W682" s="123">
        <f>SUMIF(SaldoAnno4!A$12:A$4602,$D682,SaldoAnno4!E$12:E$4602)</f>
        <v>0</v>
      </c>
      <c r="X682" s="123">
        <f>SUMIF(SaldoAnno4!A$12:A$4602,$D682,SaldoAnno4!G$12:G$4602)</f>
        <v>0</v>
      </c>
      <c r="Y682" s="123">
        <f>SUMIF(SaldoAnno5!A$12:A$4602,$D682,SaldoAnno5!D$12:D$4602)</f>
        <v>0</v>
      </c>
      <c r="Z682" s="123">
        <f>SUMIF(SaldoAnno5!A$12:A$4602,$D682,SaldoAnno5!E$12:E$4602)</f>
        <v>0</v>
      </c>
      <c r="AA682" s="123">
        <f>SUMIF(SaldoAnno5!A$12:A$4602,$D682,SaldoAnno5!G$12:G$4602)</f>
        <v>0</v>
      </c>
      <c r="AB682" s="123">
        <f>SUMIF(SaldoAnno6!A$12:A$5000,$D682,SaldoAnno6!D$12:D$5000)</f>
        <v>0</v>
      </c>
      <c r="AC682" s="123">
        <f>SUMIF(SaldoAnno6!A$12:A$5000,$D682,SaldoAnno6!E$12:E$5000)</f>
        <v>0</v>
      </c>
      <c r="AD682" s="123">
        <f>SUMIF(SaldoAnno6!A$12:A$5000,$D682,SaldoAnno6!G$12:G$5000)</f>
        <v>0</v>
      </c>
    </row>
    <row r="683" spans="5:30">
      <c r="E683" s="123"/>
      <c r="M683" s="123">
        <f>SUMIF(SaldoAnno1!A$12:A$4902,D683,SaldoAnno1!D$12:D$4902)</f>
        <v>0</v>
      </c>
      <c r="N683" s="123">
        <f>SUMIF(SaldoAnno1!A$12:A$4902,D683,SaldoAnno1!E$12:E$4902)</f>
        <v>0</v>
      </c>
      <c r="O683" s="123">
        <f>SUMIF(SaldoAnno1!A$12:A$4902,D683,SaldoAnno1!G$12:G$4902)</f>
        <v>0</v>
      </c>
      <c r="P683" s="123">
        <f>SUMIF(SaldoAnno2!A$12:A$5000,D683,SaldoAnno2!D$12:D$5000)</f>
        <v>0</v>
      </c>
      <c r="Q683" s="123">
        <f>SUMIF(SaldoAnno2!A$12:A$5000,D683,SaldoAnno2!E$12:E$5000)</f>
        <v>0</v>
      </c>
      <c r="R683" s="123">
        <f>SUMIF(SaldoAnno2!A$12:A$5000,D683,SaldoAnno2!G$12:G$5000)</f>
        <v>0</v>
      </c>
      <c r="S683" s="123">
        <f>SUMIF(SaldoAnno3!A$12:A$5000,D683,SaldoAnno3!D$12:G$5000)</f>
        <v>0</v>
      </c>
      <c r="T683" s="123">
        <f>SUMIF(SaldoAnno3!A$12:A$5000,D683,SaldoAnno3!E$12:H$5000)</f>
        <v>0</v>
      </c>
      <c r="U683" s="123">
        <f>SUMIF(SaldoAnno3!A$12:A$5000,D683,SaldoAnno3!G$12:G$5000)</f>
        <v>0</v>
      </c>
      <c r="V683" s="123">
        <f>SUMIF(SaldoAnno4!A$12:A$4602,$D683,SaldoAnno4!D$12:D$4602)</f>
        <v>0</v>
      </c>
      <c r="W683" s="123">
        <f>SUMIF(SaldoAnno4!A$12:A$4602,$D683,SaldoAnno4!E$12:E$4602)</f>
        <v>0</v>
      </c>
      <c r="X683" s="123">
        <f>SUMIF(SaldoAnno4!A$12:A$4602,$D683,SaldoAnno4!G$12:G$4602)</f>
        <v>0</v>
      </c>
      <c r="Y683" s="123">
        <f>SUMIF(SaldoAnno5!A$12:A$4602,$D683,SaldoAnno5!D$12:D$4602)</f>
        <v>0</v>
      </c>
      <c r="Z683" s="123">
        <f>SUMIF(SaldoAnno5!A$12:A$4602,$D683,SaldoAnno5!E$12:E$4602)</f>
        <v>0</v>
      </c>
      <c r="AA683" s="123">
        <f>SUMIF(SaldoAnno5!A$12:A$4602,$D683,SaldoAnno5!G$12:G$4602)</f>
        <v>0</v>
      </c>
      <c r="AB683" s="123">
        <f>SUMIF(SaldoAnno6!A$12:A$5000,$D683,SaldoAnno6!D$12:D$5000)</f>
        <v>0</v>
      </c>
      <c r="AC683" s="123">
        <f>SUMIF(SaldoAnno6!A$12:A$5000,$D683,SaldoAnno6!E$12:E$5000)</f>
        <v>0</v>
      </c>
      <c r="AD683" s="123">
        <f>SUMIF(SaldoAnno6!A$12:A$5000,$D683,SaldoAnno6!G$12:G$5000)</f>
        <v>0</v>
      </c>
    </row>
    <row r="684" spans="5:30">
      <c r="E684" s="123"/>
      <c r="M684" s="123">
        <f>SUMIF(SaldoAnno1!A$12:A$4902,D684,SaldoAnno1!D$12:D$4902)</f>
        <v>0</v>
      </c>
      <c r="N684" s="123">
        <f>SUMIF(SaldoAnno1!A$12:A$4902,D684,SaldoAnno1!E$12:E$4902)</f>
        <v>0</v>
      </c>
      <c r="O684" s="123">
        <f>SUMIF(SaldoAnno1!A$12:A$4902,D684,SaldoAnno1!G$12:G$4902)</f>
        <v>0</v>
      </c>
      <c r="P684" s="123">
        <f>SUMIF(SaldoAnno2!A$12:A$5000,D684,SaldoAnno2!D$12:D$5000)</f>
        <v>0</v>
      </c>
      <c r="Q684" s="123">
        <f>SUMIF(SaldoAnno2!A$12:A$5000,D684,SaldoAnno2!E$12:E$5000)</f>
        <v>0</v>
      </c>
      <c r="R684" s="123">
        <f>SUMIF(SaldoAnno2!A$12:A$5000,D684,SaldoAnno2!G$12:G$5000)</f>
        <v>0</v>
      </c>
      <c r="S684" s="123">
        <f>SUMIF(SaldoAnno3!A$12:A$5000,D684,SaldoAnno3!D$12:G$5000)</f>
        <v>0</v>
      </c>
      <c r="T684" s="123">
        <f>SUMIF(SaldoAnno3!A$12:A$5000,D684,SaldoAnno3!E$12:H$5000)</f>
        <v>0</v>
      </c>
      <c r="U684" s="123">
        <f>SUMIF(SaldoAnno3!A$12:A$5000,D684,SaldoAnno3!G$12:G$5000)</f>
        <v>0</v>
      </c>
      <c r="V684" s="123">
        <f>SUMIF(SaldoAnno4!A$12:A$4602,$D684,SaldoAnno4!D$12:D$4602)</f>
        <v>0</v>
      </c>
      <c r="W684" s="123">
        <f>SUMIF(SaldoAnno4!A$12:A$4602,$D684,SaldoAnno4!E$12:E$4602)</f>
        <v>0</v>
      </c>
      <c r="X684" s="123">
        <f>SUMIF(SaldoAnno4!A$12:A$4602,$D684,SaldoAnno4!G$12:G$4602)</f>
        <v>0</v>
      </c>
      <c r="Y684" s="123">
        <f>SUMIF(SaldoAnno5!A$12:A$4602,$D684,SaldoAnno5!D$12:D$4602)</f>
        <v>0</v>
      </c>
      <c r="Z684" s="123">
        <f>SUMIF(SaldoAnno5!A$12:A$4602,$D684,SaldoAnno5!E$12:E$4602)</f>
        <v>0</v>
      </c>
      <c r="AA684" s="123">
        <f>SUMIF(SaldoAnno5!A$12:A$4602,$D684,SaldoAnno5!G$12:G$4602)</f>
        <v>0</v>
      </c>
      <c r="AB684" s="123">
        <f>SUMIF(SaldoAnno6!A$12:A$5000,$D684,SaldoAnno6!D$12:D$5000)</f>
        <v>0</v>
      </c>
      <c r="AC684" s="123">
        <f>SUMIF(SaldoAnno6!A$12:A$5000,$D684,SaldoAnno6!E$12:E$5000)</f>
        <v>0</v>
      </c>
      <c r="AD684" s="123">
        <f>SUMIF(SaldoAnno6!A$12:A$5000,$D684,SaldoAnno6!G$12:G$5000)</f>
        <v>0</v>
      </c>
    </row>
    <row r="685" spans="5:30">
      <c r="E685" s="123"/>
      <c r="M685" s="123">
        <f>SUMIF(SaldoAnno1!A$12:A$4902,D685,SaldoAnno1!D$12:D$4902)</f>
        <v>0</v>
      </c>
      <c r="N685" s="123">
        <f>SUMIF(SaldoAnno1!A$12:A$4902,D685,SaldoAnno1!E$12:E$4902)</f>
        <v>0</v>
      </c>
      <c r="O685" s="123">
        <f>SUMIF(SaldoAnno1!A$12:A$4902,D685,SaldoAnno1!G$12:G$4902)</f>
        <v>0</v>
      </c>
      <c r="P685" s="123">
        <f>SUMIF(SaldoAnno2!A$12:A$5000,D685,SaldoAnno2!D$12:D$5000)</f>
        <v>0</v>
      </c>
      <c r="Q685" s="123">
        <f>SUMIF(SaldoAnno2!A$12:A$5000,D685,SaldoAnno2!E$12:E$5000)</f>
        <v>0</v>
      </c>
      <c r="R685" s="123">
        <f>SUMIF(SaldoAnno2!A$12:A$5000,D685,SaldoAnno2!G$12:G$5000)</f>
        <v>0</v>
      </c>
      <c r="S685" s="123">
        <f>SUMIF(SaldoAnno3!A$12:A$5000,D685,SaldoAnno3!D$12:G$5000)</f>
        <v>0</v>
      </c>
      <c r="T685" s="123">
        <f>SUMIF(SaldoAnno3!A$12:A$5000,D685,SaldoAnno3!E$12:H$5000)</f>
        <v>0</v>
      </c>
      <c r="U685" s="123">
        <f>SUMIF(SaldoAnno3!A$12:A$5000,D685,SaldoAnno3!G$12:G$5000)</f>
        <v>0</v>
      </c>
      <c r="V685" s="123">
        <f>SUMIF(SaldoAnno4!A$12:A$4602,$D685,SaldoAnno4!D$12:D$4602)</f>
        <v>0</v>
      </c>
      <c r="W685" s="123">
        <f>SUMIF(SaldoAnno4!A$12:A$4602,$D685,SaldoAnno4!E$12:E$4602)</f>
        <v>0</v>
      </c>
      <c r="X685" s="123">
        <f>SUMIF(SaldoAnno4!A$12:A$4602,$D685,SaldoAnno4!G$12:G$4602)</f>
        <v>0</v>
      </c>
      <c r="Y685" s="123">
        <f>SUMIF(SaldoAnno5!A$12:A$4602,$D685,SaldoAnno5!D$12:D$4602)</f>
        <v>0</v>
      </c>
      <c r="Z685" s="123">
        <f>SUMIF(SaldoAnno5!A$12:A$4602,$D685,SaldoAnno5!E$12:E$4602)</f>
        <v>0</v>
      </c>
      <c r="AA685" s="123">
        <f>SUMIF(SaldoAnno5!A$12:A$4602,$D685,SaldoAnno5!G$12:G$4602)</f>
        <v>0</v>
      </c>
      <c r="AB685" s="123">
        <f>SUMIF(SaldoAnno6!A$12:A$5000,$D685,SaldoAnno6!D$12:D$5000)</f>
        <v>0</v>
      </c>
      <c r="AC685" s="123">
        <f>SUMIF(SaldoAnno6!A$12:A$5000,$D685,SaldoAnno6!E$12:E$5000)</f>
        <v>0</v>
      </c>
      <c r="AD685" s="123">
        <f>SUMIF(SaldoAnno6!A$12:A$5000,$D685,SaldoAnno6!G$12:G$5000)</f>
        <v>0</v>
      </c>
    </row>
    <row r="686" spans="5:30">
      <c r="E686" s="123"/>
      <c r="M686" s="123">
        <f>SUMIF(SaldoAnno1!A$12:A$4902,D686,SaldoAnno1!D$12:D$4902)</f>
        <v>0</v>
      </c>
      <c r="N686" s="123">
        <f>SUMIF(SaldoAnno1!A$12:A$4902,D686,SaldoAnno1!E$12:E$4902)</f>
        <v>0</v>
      </c>
      <c r="O686" s="123">
        <f>SUMIF(SaldoAnno1!A$12:A$4902,D686,SaldoAnno1!G$12:G$4902)</f>
        <v>0</v>
      </c>
      <c r="P686" s="123">
        <f>SUMIF(SaldoAnno2!A$12:A$5000,D686,SaldoAnno2!D$12:D$5000)</f>
        <v>0</v>
      </c>
      <c r="Q686" s="123">
        <f>SUMIF(SaldoAnno2!A$12:A$5000,D686,SaldoAnno2!E$12:E$5000)</f>
        <v>0</v>
      </c>
      <c r="R686" s="123">
        <f>SUMIF(SaldoAnno2!A$12:A$5000,D686,SaldoAnno2!G$12:G$5000)</f>
        <v>0</v>
      </c>
      <c r="S686" s="123">
        <f>SUMIF(SaldoAnno3!A$12:A$5000,D686,SaldoAnno3!D$12:G$5000)</f>
        <v>0</v>
      </c>
      <c r="T686" s="123">
        <f>SUMIF(SaldoAnno3!A$12:A$5000,D686,SaldoAnno3!E$12:H$5000)</f>
        <v>0</v>
      </c>
      <c r="U686" s="123">
        <f>SUMIF(SaldoAnno3!A$12:A$5000,D686,SaldoAnno3!G$12:G$5000)</f>
        <v>0</v>
      </c>
      <c r="V686" s="123">
        <f>SUMIF(SaldoAnno4!A$12:A$4602,$D686,SaldoAnno4!D$12:D$4602)</f>
        <v>0</v>
      </c>
      <c r="W686" s="123">
        <f>SUMIF(SaldoAnno4!A$12:A$4602,$D686,SaldoAnno4!E$12:E$4602)</f>
        <v>0</v>
      </c>
      <c r="X686" s="123">
        <f>SUMIF(SaldoAnno4!A$12:A$4602,$D686,SaldoAnno4!G$12:G$4602)</f>
        <v>0</v>
      </c>
      <c r="Y686" s="123">
        <f>SUMIF(SaldoAnno5!A$12:A$4602,$D686,SaldoAnno5!D$12:D$4602)</f>
        <v>0</v>
      </c>
      <c r="Z686" s="123">
        <f>SUMIF(SaldoAnno5!A$12:A$4602,$D686,SaldoAnno5!E$12:E$4602)</f>
        <v>0</v>
      </c>
      <c r="AA686" s="123">
        <f>SUMIF(SaldoAnno5!A$12:A$4602,$D686,SaldoAnno5!G$12:G$4602)</f>
        <v>0</v>
      </c>
      <c r="AB686" s="123">
        <f>SUMIF(SaldoAnno6!A$12:A$5000,$D686,SaldoAnno6!D$12:D$5000)</f>
        <v>0</v>
      </c>
      <c r="AC686" s="123">
        <f>SUMIF(SaldoAnno6!A$12:A$5000,$D686,SaldoAnno6!E$12:E$5000)</f>
        <v>0</v>
      </c>
      <c r="AD686" s="123">
        <f>SUMIF(SaldoAnno6!A$12:A$5000,$D686,SaldoAnno6!G$12:G$5000)</f>
        <v>0</v>
      </c>
    </row>
    <row r="687" spans="5:30">
      <c r="E687" s="123"/>
      <c r="M687" s="123">
        <f>SUMIF(SaldoAnno1!A$12:A$4902,D687,SaldoAnno1!D$12:D$4902)</f>
        <v>0</v>
      </c>
      <c r="N687" s="123">
        <f>SUMIF(SaldoAnno1!A$12:A$4902,D687,SaldoAnno1!E$12:E$4902)</f>
        <v>0</v>
      </c>
      <c r="O687" s="123">
        <f>SUMIF(SaldoAnno1!A$12:A$4902,D687,SaldoAnno1!G$12:G$4902)</f>
        <v>0</v>
      </c>
      <c r="P687" s="123">
        <f>SUMIF(SaldoAnno2!A$12:A$5000,D687,SaldoAnno2!D$12:D$5000)</f>
        <v>0</v>
      </c>
      <c r="Q687" s="123">
        <f>SUMIF(SaldoAnno2!A$12:A$5000,D687,SaldoAnno2!E$12:E$5000)</f>
        <v>0</v>
      </c>
      <c r="R687" s="123">
        <f>SUMIF(SaldoAnno2!A$12:A$5000,D687,SaldoAnno2!G$12:G$5000)</f>
        <v>0</v>
      </c>
      <c r="S687" s="123">
        <f>SUMIF(SaldoAnno3!A$12:A$5000,D687,SaldoAnno3!D$12:G$5000)</f>
        <v>0</v>
      </c>
      <c r="T687" s="123">
        <f>SUMIF(SaldoAnno3!A$12:A$5000,D687,SaldoAnno3!E$12:H$5000)</f>
        <v>0</v>
      </c>
      <c r="U687" s="123">
        <f>SUMIF(SaldoAnno3!A$12:A$5000,D687,SaldoAnno3!G$12:G$5000)</f>
        <v>0</v>
      </c>
      <c r="V687" s="123">
        <f>SUMIF(SaldoAnno4!A$12:A$4602,$D687,SaldoAnno4!D$12:D$4602)</f>
        <v>0</v>
      </c>
      <c r="W687" s="123">
        <f>SUMIF(SaldoAnno4!A$12:A$4602,$D687,SaldoAnno4!E$12:E$4602)</f>
        <v>0</v>
      </c>
      <c r="X687" s="123">
        <f>SUMIF(SaldoAnno4!A$12:A$4602,$D687,SaldoAnno4!G$12:G$4602)</f>
        <v>0</v>
      </c>
      <c r="Y687" s="123">
        <f>SUMIF(SaldoAnno5!A$12:A$4602,$D687,SaldoAnno5!D$12:D$4602)</f>
        <v>0</v>
      </c>
      <c r="Z687" s="123">
        <f>SUMIF(SaldoAnno5!A$12:A$4602,$D687,SaldoAnno5!E$12:E$4602)</f>
        <v>0</v>
      </c>
      <c r="AA687" s="123">
        <f>SUMIF(SaldoAnno5!A$12:A$4602,$D687,SaldoAnno5!G$12:G$4602)</f>
        <v>0</v>
      </c>
      <c r="AB687" s="123">
        <f>SUMIF(SaldoAnno6!A$12:A$5000,$D687,SaldoAnno6!D$12:D$5000)</f>
        <v>0</v>
      </c>
      <c r="AC687" s="123">
        <f>SUMIF(SaldoAnno6!A$12:A$5000,$D687,SaldoAnno6!E$12:E$5000)</f>
        <v>0</v>
      </c>
      <c r="AD687" s="123">
        <f>SUMIF(SaldoAnno6!A$12:A$5000,$D687,SaldoAnno6!G$12:G$5000)</f>
        <v>0</v>
      </c>
    </row>
    <row r="688" spans="5:30">
      <c r="E688" s="123"/>
      <c r="M688" s="123">
        <f>SUMIF(SaldoAnno1!A$12:A$4902,D688,SaldoAnno1!D$12:D$4902)</f>
        <v>0</v>
      </c>
      <c r="N688" s="123">
        <f>SUMIF(SaldoAnno1!A$12:A$4902,D688,SaldoAnno1!E$12:E$4902)</f>
        <v>0</v>
      </c>
      <c r="O688" s="123">
        <f>SUMIF(SaldoAnno1!A$12:A$4902,D688,SaldoAnno1!G$12:G$4902)</f>
        <v>0</v>
      </c>
      <c r="P688" s="123">
        <f>SUMIF(SaldoAnno2!A$12:A$5000,D688,SaldoAnno2!D$12:D$5000)</f>
        <v>0</v>
      </c>
      <c r="Q688" s="123">
        <f>SUMIF(SaldoAnno2!A$12:A$5000,D688,SaldoAnno2!E$12:E$5000)</f>
        <v>0</v>
      </c>
      <c r="R688" s="123">
        <f>SUMIF(SaldoAnno2!A$12:A$5000,D688,SaldoAnno2!G$12:G$5000)</f>
        <v>0</v>
      </c>
      <c r="S688" s="123">
        <f>SUMIF(SaldoAnno3!A$12:A$5000,D688,SaldoAnno3!D$12:G$5000)</f>
        <v>0</v>
      </c>
      <c r="T688" s="123">
        <f>SUMIF(SaldoAnno3!A$12:A$5000,D688,SaldoAnno3!E$12:H$5000)</f>
        <v>0</v>
      </c>
      <c r="U688" s="123">
        <f>SUMIF(SaldoAnno3!A$12:A$5000,D688,SaldoAnno3!G$12:G$5000)</f>
        <v>0</v>
      </c>
      <c r="V688" s="123">
        <f>SUMIF(SaldoAnno4!A$12:A$4602,$D688,SaldoAnno4!D$12:D$4602)</f>
        <v>0</v>
      </c>
      <c r="W688" s="123">
        <f>SUMIF(SaldoAnno4!A$12:A$4602,$D688,SaldoAnno4!E$12:E$4602)</f>
        <v>0</v>
      </c>
      <c r="X688" s="123">
        <f>SUMIF(SaldoAnno4!A$12:A$4602,$D688,SaldoAnno4!G$12:G$4602)</f>
        <v>0</v>
      </c>
      <c r="Y688" s="123">
        <f>SUMIF(SaldoAnno5!A$12:A$4602,$D688,SaldoAnno5!D$12:D$4602)</f>
        <v>0</v>
      </c>
      <c r="Z688" s="123">
        <f>SUMIF(SaldoAnno5!A$12:A$4602,$D688,SaldoAnno5!E$12:E$4602)</f>
        <v>0</v>
      </c>
      <c r="AA688" s="123">
        <f>SUMIF(SaldoAnno5!A$12:A$4602,$D688,SaldoAnno5!G$12:G$4602)</f>
        <v>0</v>
      </c>
      <c r="AB688" s="123">
        <f>SUMIF(SaldoAnno6!A$12:A$5000,$D688,SaldoAnno6!D$12:D$5000)</f>
        <v>0</v>
      </c>
      <c r="AC688" s="123">
        <f>SUMIF(SaldoAnno6!A$12:A$5000,$D688,SaldoAnno6!E$12:E$5000)</f>
        <v>0</v>
      </c>
      <c r="AD688" s="123">
        <f>SUMIF(SaldoAnno6!A$12:A$5000,$D688,SaldoAnno6!G$12:G$5000)</f>
        <v>0</v>
      </c>
    </row>
    <row r="689" spans="5:30">
      <c r="E689" s="123"/>
      <c r="M689" s="123">
        <f>SUMIF(SaldoAnno1!A$12:A$4902,D689,SaldoAnno1!D$12:D$4902)</f>
        <v>0</v>
      </c>
      <c r="N689" s="123">
        <f>SUMIF(SaldoAnno1!A$12:A$4902,D689,SaldoAnno1!E$12:E$4902)</f>
        <v>0</v>
      </c>
      <c r="O689" s="123">
        <f>SUMIF(SaldoAnno1!A$12:A$4902,D689,SaldoAnno1!G$12:G$4902)</f>
        <v>0</v>
      </c>
      <c r="P689" s="123">
        <f>SUMIF(SaldoAnno2!A$12:A$5000,D689,SaldoAnno2!D$12:D$5000)</f>
        <v>0</v>
      </c>
      <c r="Q689" s="123">
        <f>SUMIF(SaldoAnno2!A$12:A$5000,D689,SaldoAnno2!E$12:E$5000)</f>
        <v>0</v>
      </c>
      <c r="R689" s="123">
        <f>SUMIF(SaldoAnno2!A$12:A$5000,D689,SaldoAnno2!G$12:G$5000)</f>
        <v>0</v>
      </c>
      <c r="S689" s="123">
        <f>SUMIF(SaldoAnno3!A$12:A$5000,D689,SaldoAnno3!D$12:G$5000)</f>
        <v>0</v>
      </c>
      <c r="T689" s="123">
        <f>SUMIF(SaldoAnno3!A$12:A$5000,D689,SaldoAnno3!E$12:H$5000)</f>
        <v>0</v>
      </c>
      <c r="U689" s="123">
        <f>SUMIF(SaldoAnno3!A$12:A$5000,D689,SaldoAnno3!G$12:G$5000)</f>
        <v>0</v>
      </c>
      <c r="V689" s="123">
        <f>SUMIF(SaldoAnno4!A$12:A$4602,$D689,SaldoAnno4!D$12:D$4602)</f>
        <v>0</v>
      </c>
      <c r="W689" s="123">
        <f>SUMIF(SaldoAnno4!A$12:A$4602,$D689,SaldoAnno4!E$12:E$4602)</f>
        <v>0</v>
      </c>
      <c r="X689" s="123">
        <f>SUMIF(SaldoAnno4!A$12:A$4602,$D689,SaldoAnno4!G$12:G$4602)</f>
        <v>0</v>
      </c>
      <c r="Y689" s="123">
        <f>SUMIF(SaldoAnno5!A$12:A$4602,$D689,SaldoAnno5!D$12:D$4602)</f>
        <v>0</v>
      </c>
      <c r="Z689" s="123">
        <f>SUMIF(SaldoAnno5!A$12:A$4602,$D689,SaldoAnno5!E$12:E$4602)</f>
        <v>0</v>
      </c>
      <c r="AA689" s="123">
        <f>SUMIF(SaldoAnno5!A$12:A$4602,$D689,SaldoAnno5!G$12:G$4602)</f>
        <v>0</v>
      </c>
      <c r="AB689" s="123">
        <f>SUMIF(SaldoAnno6!A$12:A$5000,$D689,SaldoAnno6!D$12:D$5000)</f>
        <v>0</v>
      </c>
      <c r="AC689" s="123">
        <f>SUMIF(SaldoAnno6!A$12:A$5000,$D689,SaldoAnno6!E$12:E$5000)</f>
        <v>0</v>
      </c>
      <c r="AD689" s="123">
        <f>SUMIF(SaldoAnno6!A$12:A$5000,$D689,SaldoAnno6!G$12:G$5000)</f>
        <v>0</v>
      </c>
    </row>
    <row r="690" spans="5:30">
      <c r="E690" s="123"/>
      <c r="M690" s="123">
        <f>SUMIF(SaldoAnno1!A$12:A$4902,D690,SaldoAnno1!D$12:D$4902)</f>
        <v>0</v>
      </c>
      <c r="N690" s="123">
        <f>SUMIF(SaldoAnno1!A$12:A$4902,D690,SaldoAnno1!E$12:E$4902)</f>
        <v>0</v>
      </c>
      <c r="O690" s="123">
        <f>SUMIF(SaldoAnno1!A$12:A$4902,D690,SaldoAnno1!G$12:G$4902)</f>
        <v>0</v>
      </c>
      <c r="P690" s="123">
        <f>SUMIF(SaldoAnno2!A$12:A$5000,D690,SaldoAnno2!D$12:D$5000)</f>
        <v>0</v>
      </c>
      <c r="Q690" s="123">
        <f>SUMIF(SaldoAnno2!A$12:A$5000,D690,SaldoAnno2!E$12:E$5000)</f>
        <v>0</v>
      </c>
      <c r="R690" s="123">
        <f>SUMIF(SaldoAnno2!A$12:A$5000,D690,SaldoAnno2!G$12:G$5000)</f>
        <v>0</v>
      </c>
      <c r="S690" s="123">
        <f>SUMIF(SaldoAnno3!A$12:A$5000,D690,SaldoAnno3!D$12:G$5000)</f>
        <v>0</v>
      </c>
      <c r="T690" s="123">
        <f>SUMIF(SaldoAnno3!A$12:A$5000,D690,SaldoAnno3!E$12:H$5000)</f>
        <v>0</v>
      </c>
      <c r="U690" s="123">
        <f>SUMIF(SaldoAnno3!A$12:A$5000,D690,SaldoAnno3!G$12:G$5000)</f>
        <v>0</v>
      </c>
      <c r="V690" s="123">
        <f>SUMIF(SaldoAnno4!A$12:A$4602,$D690,SaldoAnno4!D$12:D$4602)</f>
        <v>0</v>
      </c>
      <c r="W690" s="123">
        <f>SUMIF(SaldoAnno4!A$12:A$4602,$D690,SaldoAnno4!E$12:E$4602)</f>
        <v>0</v>
      </c>
      <c r="X690" s="123">
        <f>SUMIF(SaldoAnno4!A$12:A$4602,$D690,SaldoAnno4!G$12:G$4602)</f>
        <v>0</v>
      </c>
      <c r="Y690" s="123">
        <f>SUMIF(SaldoAnno5!A$12:A$4602,$D690,SaldoAnno5!D$12:D$4602)</f>
        <v>0</v>
      </c>
      <c r="Z690" s="123">
        <f>SUMIF(SaldoAnno5!A$12:A$4602,$D690,SaldoAnno5!E$12:E$4602)</f>
        <v>0</v>
      </c>
      <c r="AA690" s="123">
        <f>SUMIF(SaldoAnno5!A$12:A$4602,$D690,SaldoAnno5!G$12:G$4602)</f>
        <v>0</v>
      </c>
      <c r="AB690" s="123">
        <f>SUMIF(SaldoAnno6!A$12:A$5000,$D690,SaldoAnno6!D$12:D$5000)</f>
        <v>0</v>
      </c>
      <c r="AC690" s="123">
        <f>SUMIF(SaldoAnno6!A$12:A$5000,$D690,SaldoAnno6!E$12:E$5000)</f>
        <v>0</v>
      </c>
      <c r="AD690" s="123">
        <f>SUMIF(SaldoAnno6!A$12:A$5000,$D690,SaldoAnno6!G$12:G$5000)</f>
        <v>0</v>
      </c>
    </row>
    <row r="691" spans="5:30">
      <c r="E691" s="123"/>
      <c r="M691" s="123">
        <f>SUMIF(SaldoAnno1!A$12:A$4902,D691,SaldoAnno1!D$12:D$4902)</f>
        <v>0</v>
      </c>
      <c r="N691" s="123">
        <f>SUMIF(SaldoAnno1!A$12:A$4902,D691,SaldoAnno1!E$12:E$4902)</f>
        <v>0</v>
      </c>
      <c r="O691" s="123">
        <f>SUMIF(SaldoAnno1!A$12:A$4902,D691,SaldoAnno1!G$12:G$4902)</f>
        <v>0</v>
      </c>
      <c r="P691" s="123">
        <f>SUMIF(SaldoAnno2!A$12:A$5000,D691,SaldoAnno2!D$12:D$5000)</f>
        <v>0</v>
      </c>
      <c r="Q691" s="123">
        <f>SUMIF(SaldoAnno2!A$12:A$5000,D691,SaldoAnno2!E$12:E$5000)</f>
        <v>0</v>
      </c>
      <c r="R691" s="123">
        <f>SUMIF(SaldoAnno2!A$12:A$5000,D691,SaldoAnno2!G$12:G$5000)</f>
        <v>0</v>
      </c>
      <c r="S691" s="123">
        <f>SUMIF(SaldoAnno3!A$12:A$5000,D691,SaldoAnno3!D$12:G$5000)</f>
        <v>0</v>
      </c>
      <c r="T691" s="123">
        <f>SUMIF(SaldoAnno3!A$12:A$5000,D691,SaldoAnno3!E$12:H$5000)</f>
        <v>0</v>
      </c>
      <c r="U691" s="123">
        <f>SUMIF(SaldoAnno3!A$12:A$5000,D691,SaldoAnno3!G$12:G$5000)</f>
        <v>0</v>
      </c>
      <c r="V691" s="123">
        <f>SUMIF(SaldoAnno4!A$12:A$4602,$D691,SaldoAnno4!D$12:D$4602)</f>
        <v>0</v>
      </c>
      <c r="W691" s="123">
        <f>SUMIF(SaldoAnno4!A$12:A$4602,$D691,SaldoAnno4!E$12:E$4602)</f>
        <v>0</v>
      </c>
      <c r="X691" s="123">
        <f>SUMIF(SaldoAnno4!A$12:A$4602,$D691,SaldoAnno4!G$12:G$4602)</f>
        <v>0</v>
      </c>
      <c r="Y691" s="123">
        <f>SUMIF(SaldoAnno5!A$12:A$4602,$D691,SaldoAnno5!D$12:D$4602)</f>
        <v>0</v>
      </c>
      <c r="Z691" s="123">
        <f>SUMIF(SaldoAnno5!A$12:A$4602,$D691,SaldoAnno5!E$12:E$4602)</f>
        <v>0</v>
      </c>
      <c r="AA691" s="123">
        <f>SUMIF(SaldoAnno5!A$12:A$4602,$D691,SaldoAnno5!G$12:G$4602)</f>
        <v>0</v>
      </c>
      <c r="AB691" s="123">
        <f>SUMIF(SaldoAnno6!A$12:A$5000,$D691,SaldoAnno6!D$12:D$5000)</f>
        <v>0</v>
      </c>
      <c r="AC691" s="123">
        <f>SUMIF(SaldoAnno6!A$12:A$5000,$D691,SaldoAnno6!E$12:E$5000)</f>
        <v>0</v>
      </c>
      <c r="AD691" s="123">
        <f>SUMIF(SaldoAnno6!A$12:A$5000,$D691,SaldoAnno6!G$12:G$5000)</f>
        <v>0</v>
      </c>
    </row>
    <row r="692" spans="5:30">
      <c r="E692" s="123"/>
      <c r="S692" s="123">
        <f>SUMIF(SaldoAnno3!A$12:A$5000,D692,SaldoAnno3!D$12:G$5000)</f>
        <v>0</v>
      </c>
      <c r="T692" s="123">
        <f>SUMIF(SaldoAnno3!A$12:A$5000,D692,SaldoAnno3!E$12:H$5000)</f>
        <v>0</v>
      </c>
      <c r="U692" s="123">
        <f>SUMIF(SaldoAnno3!A$12:A$5000,D692,SaldoAnno3!G$12:G$5000)</f>
        <v>0</v>
      </c>
      <c r="Y692" s="123">
        <f>SUMIF(SaldoAnno5!A$12:A$4602,$D692,SaldoAnno5!D$12:D$4602)</f>
        <v>0</v>
      </c>
      <c r="Z692" s="123">
        <f>SUMIF(SaldoAnno5!A$12:A$4602,$D692,SaldoAnno5!E$12:E$4602)</f>
        <v>0</v>
      </c>
      <c r="AA692" s="123">
        <f>SUMIF(SaldoAnno5!A$12:A$4602,$D692,SaldoAnno5!G$12:G$4602)</f>
        <v>0</v>
      </c>
    </row>
    <row r="693" spans="5:30">
      <c r="E693" s="123"/>
      <c r="S693" s="123">
        <f>SUMIF(SaldoAnno3!A$12:A$5000,D693,SaldoAnno3!D$12:G$5000)</f>
        <v>0</v>
      </c>
      <c r="T693" s="123">
        <f>SUMIF(SaldoAnno3!A$12:A$5000,D693,SaldoAnno3!E$12:H$5000)</f>
        <v>0</v>
      </c>
      <c r="U693" s="123">
        <f>SUMIF(SaldoAnno3!A$12:A$5000,D693,SaldoAnno3!G$12:G$5000)</f>
        <v>0</v>
      </c>
      <c r="Y693" s="123">
        <f>SUMIF(SaldoAnno5!A$12:A$4602,$D693,SaldoAnno5!D$12:D$4602)</f>
        <v>0</v>
      </c>
      <c r="Z693" s="123">
        <f>SUMIF(SaldoAnno5!A$12:A$4602,$D693,SaldoAnno5!E$12:E$4602)</f>
        <v>0</v>
      </c>
      <c r="AA693" s="123">
        <f>SUMIF(SaldoAnno5!A$12:A$4602,$D693,SaldoAnno5!G$12:G$4602)</f>
        <v>0</v>
      </c>
    </row>
    <row r="694" spans="5:30">
      <c r="E694" s="123"/>
      <c r="S694" s="123">
        <f>SUMIF(SaldoAnno3!A$12:A$5000,D694,SaldoAnno3!D$12:G$5000)</f>
        <v>0</v>
      </c>
      <c r="T694" s="123">
        <f>SUMIF(SaldoAnno3!A$12:A$5000,D694,SaldoAnno3!E$12:H$5000)</f>
        <v>0</v>
      </c>
      <c r="U694" s="123">
        <f>SUMIF(SaldoAnno3!A$12:A$5000,D694,SaldoAnno3!G$12:G$5000)</f>
        <v>0</v>
      </c>
      <c r="Y694" s="123">
        <f>SUMIF(SaldoAnno5!A$12:A$4602,$D694,SaldoAnno5!D$12:D$4602)</f>
        <v>0</v>
      </c>
      <c r="Z694" s="123">
        <f>SUMIF(SaldoAnno5!A$12:A$4602,$D694,SaldoAnno5!E$12:E$4602)</f>
        <v>0</v>
      </c>
      <c r="AA694" s="123">
        <f>SUMIF(SaldoAnno5!A$12:A$4602,$D694,SaldoAnno5!G$12:G$4602)</f>
        <v>0</v>
      </c>
    </row>
    <row r="695" spans="5:30">
      <c r="E695" s="123"/>
    </row>
    <row r="696" spans="5:30">
      <c r="E696" s="123"/>
    </row>
    <row r="697" spans="5:30">
      <c r="E697" s="123"/>
    </row>
    <row r="698" spans="5:30">
      <c r="E698" s="123"/>
    </row>
    <row r="699" spans="5:30">
      <c r="E699" s="123"/>
    </row>
    <row r="700" spans="5:30">
      <c r="E700" s="123"/>
    </row>
    <row r="701" spans="5:30">
      <c r="E701" s="123"/>
    </row>
    <row r="702" spans="5:30">
      <c r="E702" s="123"/>
    </row>
    <row r="703" spans="5:30">
      <c r="E703" s="123"/>
    </row>
    <row r="704" spans="5:30">
      <c r="E704" s="123"/>
    </row>
    <row r="705" spans="5:5">
      <c r="E705" s="123"/>
    </row>
    <row r="706" spans="5:5">
      <c r="E706" s="123"/>
    </row>
    <row r="707" spans="5:5">
      <c r="E707" s="123"/>
    </row>
    <row r="708" spans="5:5">
      <c r="E708" s="123"/>
    </row>
    <row r="709" spans="5:5">
      <c r="E709" s="123"/>
    </row>
    <row r="710" spans="5:5">
      <c r="E710" s="123"/>
    </row>
    <row r="711" spans="5:5">
      <c r="E711" s="123"/>
    </row>
    <row r="712" spans="5:5">
      <c r="E712" s="123"/>
    </row>
    <row r="713" spans="5:5">
      <c r="E713" s="123"/>
    </row>
    <row r="714" spans="5:5">
      <c r="E714" s="123"/>
    </row>
    <row r="715" spans="5:5">
      <c r="E715" s="123"/>
    </row>
    <row r="716" spans="5:5">
      <c r="E716" s="123"/>
    </row>
    <row r="717" spans="5:5">
      <c r="E717" s="123"/>
    </row>
    <row r="718" spans="5:5">
      <c r="E718" s="123"/>
    </row>
    <row r="719" spans="5:5">
      <c r="E719" s="123"/>
    </row>
    <row r="720" spans="5:5">
      <c r="E720" s="123"/>
    </row>
    <row r="721" spans="5:5">
      <c r="E721" s="123"/>
    </row>
    <row r="722" spans="5:5">
      <c r="E722" s="123"/>
    </row>
    <row r="723" spans="5:5">
      <c r="E723" s="123"/>
    </row>
    <row r="724" spans="5:5">
      <c r="E724" s="123"/>
    </row>
    <row r="725" spans="5:5">
      <c r="E725" s="123"/>
    </row>
    <row r="726" spans="5:5">
      <c r="E726" s="123"/>
    </row>
    <row r="727" spans="5:5">
      <c r="E727" s="123"/>
    </row>
    <row r="728" spans="5:5">
      <c r="E728" s="123"/>
    </row>
    <row r="729" spans="5:5">
      <c r="E729" s="123"/>
    </row>
    <row r="730" spans="5:5">
      <c r="E730" s="123"/>
    </row>
    <row r="731" spans="5:5">
      <c r="E731" s="123"/>
    </row>
    <row r="732" spans="5:5">
      <c r="E732" s="123"/>
    </row>
    <row r="733" spans="5:5">
      <c r="E733" s="123"/>
    </row>
    <row r="734" spans="5:5">
      <c r="E734" s="123"/>
    </row>
    <row r="735" spans="5:5">
      <c r="E735" s="123"/>
    </row>
    <row r="736" spans="5:5">
      <c r="E736" s="123"/>
    </row>
    <row r="737" spans="5:5">
      <c r="E737" s="123"/>
    </row>
    <row r="738" spans="5:5">
      <c r="E738" s="123"/>
    </row>
    <row r="739" spans="5:5">
      <c r="E739" s="123"/>
    </row>
    <row r="740" spans="5:5">
      <c r="E740" s="123"/>
    </row>
    <row r="741" spans="5:5">
      <c r="E741" s="123"/>
    </row>
    <row r="742" spans="5:5">
      <c r="E742" s="123"/>
    </row>
    <row r="743" spans="5:5">
      <c r="E743" s="123"/>
    </row>
    <row r="744" spans="5:5">
      <c r="E744" s="123"/>
    </row>
    <row r="745" spans="5:5">
      <c r="E745" s="123"/>
    </row>
    <row r="746" spans="5:5">
      <c r="E746" s="123"/>
    </row>
    <row r="747" spans="5:5">
      <c r="E747" s="123"/>
    </row>
    <row r="748" spans="5:5">
      <c r="E748" s="123"/>
    </row>
    <row r="749" spans="5:5">
      <c r="E749" s="123"/>
    </row>
    <row r="750" spans="5:5">
      <c r="E750" s="123"/>
    </row>
    <row r="751" spans="5:5">
      <c r="E751" s="123"/>
    </row>
    <row r="752" spans="5:5">
      <c r="E752" s="123"/>
    </row>
    <row r="753" spans="5:5">
      <c r="E753" s="123"/>
    </row>
    <row r="754" spans="5:5">
      <c r="E754" s="123"/>
    </row>
    <row r="755" spans="5:5">
      <c r="E755" s="123"/>
    </row>
    <row r="756" spans="5:5">
      <c r="E756" s="123"/>
    </row>
    <row r="757" spans="5:5">
      <c r="E757" s="123"/>
    </row>
    <row r="758" spans="5:5">
      <c r="E758" s="123"/>
    </row>
    <row r="759" spans="5:5">
      <c r="E759" s="123"/>
    </row>
    <row r="760" spans="5:5">
      <c r="E760" s="123"/>
    </row>
    <row r="761" spans="5:5">
      <c r="E761" s="123"/>
    </row>
    <row r="762" spans="5:5">
      <c r="E762" s="123"/>
    </row>
    <row r="763" spans="5:5">
      <c r="E763" s="123"/>
    </row>
    <row r="764" spans="5:5">
      <c r="E764" s="123"/>
    </row>
    <row r="765" spans="5:5">
      <c r="E765" s="123"/>
    </row>
    <row r="766" spans="5:5">
      <c r="E766" s="123"/>
    </row>
    <row r="767" spans="5:5">
      <c r="E767" s="123"/>
    </row>
    <row r="768" spans="5:5">
      <c r="E768" s="123"/>
    </row>
    <row r="769" spans="5:5">
      <c r="E769" s="123"/>
    </row>
    <row r="770" spans="5:5">
      <c r="E770" s="123"/>
    </row>
    <row r="771" spans="5:5">
      <c r="E771" s="123"/>
    </row>
    <row r="772" spans="5:5">
      <c r="E772" s="123"/>
    </row>
    <row r="773" spans="5:5">
      <c r="E773" s="123"/>
    </row>
    <row r="774" spans="5:5">
      <c r="E774" s="123"/>
    </row>
    <row r="775" spans="5:5">
      <c r="E775" s="123"/>
    </row>
    <row r="776" spans="5:5">
      <c r="E776" s="123"/>
    </row>
    <row r="777" spans="5:5">
      <c r="E777" s="123"/>
    </row>
    <row r="778" spans="5:5">
      <c r="E778" s="123"/>
    </row>
    <row r="779" spans="5:5">
      <c r="E779" s="123"/>
    </row>
    <row r="780" spans="5:5">
      <c r="E780" s="123"/>
    </row>
    <row r="781" spans="5:5">
      <c r="E781" s="123"/>
    </row>
    <row r="782" spans="5:5">
      <c r="E782" s="123"/>
    </row>
    <row r="783" spans="5:5">
      <c r="E783" s="123"/>
    </row>
    <row r="784" spans="5:5">
      <c r="E784" s="123"/>
    </row>
    <row r="785" spans="5:5">
      <c r="E785" s="123"/>
    </row>
    <row r="786" spans="5:5">
      <c r="E786" s="123"/>
    </row>
    <row r="787" spans="5:5">
      <c r="E787" s="123"/>
    </row>
    <row r="788" spans="5:5">
      <c r="E788" s="123"/>
    </row>
    <row r="789" spans="5:5">
      <c r="E789" s="123"/>
    </row>
    <row r="790" spans="5:5">
      <c r="E790" s="123"/>
    </row>
    <row r="791" spans="5:5">
      <c r="E791" s="123"/>
    </row>
    <row r="792" spans="5:5">
      <c r="E792" s="123"/>
    </row>
    <row r="793" spans="5:5">
      <c r="E793" s="123"/>
    </row>
    <row r="794" spans="5:5">
      <c r="E794" s="123"/>
    </row>
    <row r="795" spans="5:5">
      <c r="E795" s="123"/>
    </row>
    <row r="796" spans="5:5">
      <c r="E796" s="123"/>
    </row>
    <row r="797" spans="5:5">
      <c r="E797" s="123"/>
    </row>
    <row r="798" spans="5:5">
      <c r="E798" s="123"/>
    </row>
    <row r="799" spans="5:5">
      <c r="E799" s="123"/>
    </row>
  </sheetData>
  <phoneticPr fontId="5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13</vt:i4>
      </vt:variant>
      <vt:variant>
        <vt:lpstr>Intervalli denominati</vt:lpstr>
      </vt:variant>
      <vt:variant>
        <vt:i4>16</vt:i4>
      </vt:variant>
    </vt:vector>
  </HeadingPairs>
  <TitlesOfParts>
    <vt:vector size="29" baseType="lpstr">
      <vt:lpstr>note</vt:lpstr>
      <vt:lpstr>SPI</vt:lpstr>
      <vt:lpstr>SaldoAnno1</vt:lpstr>
      <vt:lpstr>SaldoAnno2</vt:lpstr>
      <vt:lpstr>SaldoAnno3</vt:lpstr>
      <vt:lpstr>SaldoAnno4</vt:lpstr>
      <vt:lpstr>SaldoAnno5</vt:lpstr>
      <vt:lpstr>SaldoAnno6</vt:lpstr>
      <vt:lpstr>RiepilogoGen</vt:lpstr>
      <vt:lpstr>Riep StPatrim</vt:lpstr>
      <vt:lpstr>Riep ContEcon</vt:lpstr>
      <vt:lpstr>Stato Patrimoniale</vt:lpstr>
      <vt:lpstr>Conto Economico</vt:lpstr>
      <vt:lpstr>'Conto Economico'!Area_stampa</vt:lpstr>
      <vt:lpstr>'Riep ContEcon'!Area_stampa</vt:lpstr>
      <vt:lpstr>'Riep StPatrim'!Area_stampa</vt:lpstr>
      <vt:lpstr>'Stato Patrimoniale'!Area_stampa</vt:lpstr>
      <vt:lpstr>'Conto Economico'!Print_Area</vt:lpstr>
      <vt:lpstr>'Riep ContEcon'!Print_Area</vt:lpstr>
      <vt:lpstr>'Riep StPatrim'!Print_Area</vt:lpstr>
      <vt:lpstr>'Stato Patrimoniale'!Print_Area</vt:lpstr>
      <vt:lpstr>'Conto Economico'!Print_Titles</vt:lpstr>
      <vt:lpstr>'Riep ContEcon'!Print_Titles</vt:lpstr>
      <vt:lpstr>'Riep StPatrim'!Print_Titles</vt:lpstr>
      <vt:lpstr>'Stato Patrimoniale'!Print_Titles</vt:lpstr>
      <vt:lpstr>'Conto Economico'!Titoli_stampa</vt:lpstr>
      <vt:lpstr>'Riep ContEcon'!Titoli_stampa</vt:lpstr>
      <vt:lpstr>'Riep StPatrim'!Titoli_stampa</vt:lpstr>
      <vt:lpstr>'Stato Patrimoniale'!Titoli_stampa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Xp Professional SP 3 Italiano</dc:creator>
  <cp:lastModifiedBy>cristina.boschini</cp:lastModifiedBy>
  <cp:lastPrinted>2019-06-14T10:33:09Z</cp:lastPrinted>
  <dcterms:created xsi:type="dcterms:W3CDTF">2005-03-14T14:04:22Z</dcterms:created>
  <dcterms:modified xsi:type="dcterms:W3CDTF">2019-07-01T13:51:41Z</dcterms:modified>
</cp:coreProperties>
</file>